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5"/>
  <workbookPr codeName="EstaPastaDeTrabalho" defaultThemeVersion="202300"/>
  <mc:AlternateContent xmlns:mc="http://schemas.openxmlformats.org/markup-compatibility/2006">
    <mc:Choice Requires="x15">
      <x15ac:absPath xmlns:x15ac="http://schemas.microsoft.com/office/spreadsheetml/2010/11/ac" url="C:\Users\santo\OneDrive\Área de Trabalho\PLANILHAS\PLANILHAS LOJA\Planilha para Barbearia\"/>
    </mc:Choice>
  </mc:AlternateContent>
  <xr:revisionPtr revIDLastSave="0" documentId="13_ncr:1_{5786983F-B542-4EEA-A606-506DA281EB86}" xr6:coauthVersionLast="47" xr6:coauthVersionMax="47" xr10:uidLastSave="{00000000-0000-0000-0000-000000000000}"/>
  <bookViews>
    <workbookView xWindow="-108" yWindow="-108" windowWidth="23256" windowHeight="12456" tabRatio="689" xr2:uid="{83DE16B8-201A-4A97-84E6-1EDA3FFE7BA6}"/>
  </bookViews>
  <sheets>
    <sheet name="MENU" sheetId="11" r:id="rId1"/>
    <sheet name="INSTRUÇÕES" sheetId="12" r:id="rId2"/>
    <sheet name="CONFIGURAÇÕES" sheetId="8" r:id="rId3"/>
    <sheet name="TABELA DE PREÇOS" sheetId="13" r:id="rId4"/>
    <sheet name="CLIENTES" sheetId="2" r:id="rId5"/>
    <sheet name="ATENDIMENTOS" sheetId="1" r:id="rId6"/>
    <sheet name="AGENDA" sheetId="6" r:id="rId7"/>
    <sheet name="RELATÓRIO" sheetId="5" r:id="rId8"/>
  </sheets>
  <definedNames>
    <definedName name="_xlnm._FilterDatabase" localSheetId="6" hidden="1">AGENDA!$B$6:$E$6</definedName>
    <definedName name="_xlnm.Print_Area" localSheetId="6">AGENDA!$B$1:$E$75</definedName>
    <definedName name="_xlnm.Print_Area" localSheetId="7">RELATÓRIO!$B$5:$N$41</definedName>
    <definedName name="CLIENTES">CLIENTES!$B$3:$B$1503</definedName>
    <definedName name="comisao">CONFIGURAÇÕES!$L$13</definedName>
    <definedName name="HORARIOS">CONFIGURAÇÕES!$B$3:$B$72</definedName>
    <definedName name="PAGAMENTO">CONFIGURAÇÕES!$G$3:$G$12</definedName>
    <definedName name="PRODUTOS">CONFIGURAÇÕES!$E$3:$E$102</definedName>
    <definedName name="PROFISSIONAL">CONFIGURAÇÕES!$I$3:$I$12</definedName>
    <definedName name="SERVIÇOS">CONFIGURAÇÕES!$D$3:$D$102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6" l="1"/>
  <c r="J12" i="5"/>
  <c r="B5" i="5"/>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2503"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 i="1"/>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8" i="6"/>
  <c r="B7" i="6"/>
  <c r="E15" i="6" l="1"/>
  <c r="C15" i="6"/>
  <c r="D15" i="6"/>
  <c r="E8" i="6"/>
  <c r="D73" i="6"/>
  <c r="D65" i="6"/>
  <c r="D57" i="6"/>
  <c r="D49" i="6"/>
  <c r="D41" i="6"/>
  <c r="D33" i="6"/>
  <c r="D25" i="6"/>
  <c r="D17" i="6"/>
  <c r="D9" i="6"/>
  <c r="E70" i="6"/>
  <c r="E62" i="6"/>
  <c r="E54" i="6"/>
  <c r="E46" i="6"/>
  <c r="E38" i="6"/>
  <c r="E30" i="6"/>
  <c r="E22" i="6"/>
  <c r="E14" i="6"/>
  <c r="D74" i="6"/>
  <c r="D50" i="6"/>
  <c r="D34" i="6"/>
  <c r="D10" i="6"/>
  <c r="E63" i="6"/>
  <c r="E55" i="6"/>
  <c r="E47" i="6"/>
  <c r="E23" i="6"/>
  <c r="D72" i="6"/>
  <c r="D56" i="6"/>
  <c r="D40" i="6"/>
  <c r="D24" i="6"/>
  <c r="D8" i="6"/>
  <c r="E61" i="6"/>
  <c r="E45" i="6"/>
  <c r="E21" i="6"/>
  <c r="C7" i="6"/>
  <c r="E68" i="6"/>
  <c r="E12" i="6"/>
  <c r="C11" i="6"/>
  <c r="D70" i="6"/>
  <c r="D62" i="6"/>
  <c r="D54" i="6"/>
  <c r="D46" i="6"/>
  <c r="D38" i="6"/>
  <c r="D30" i="6"/>
  <c r="D22" i="6"/>
  <c r="D14" i="6"/>
  <c r="E75" i="6"/>
  <c r="E67" i="6"/>
  <c r="E59" i="6"/>
  <c r="E51" i="6"/>
  <c r="E43" i="6"/>
  <c r="E35" i="6"/>
  <c r="E27" i="6"/>
  <c r="E19" i="6"/>
  <c r="E11" i="6"/>
  <c r="D64" i="6"/>
  <c r="D48" i="6"/>
  <c r="D32" i="6"/>
  <c r="D16" i="6"/>
  <c r="E69" i="6"/>
  <c r="E53" i="6"/>
  <c r="E37" i="6"/>
  <c r="E29" i="6"/>
  <c r="E13" i="6"/>
  <c r="D71" i="6"/>
  <c r="D63" i="6"/>
  <c r="D55" i="6"/>
  <c r="D47" i="6"/>
  <c r="D39" i="6"/>
  <c r="D31" i="6"/>
  <c r="D23" i="6"/>
  <c r="E7" i="6"/>
  <c r="E60" i="6"/>
  <c r="E52" i="6"/>
  <c r="E44" i="6"/>
  <c r="E36" i="6"/>
  <c r="E28" i="6"/>
  <c r="E20" i="6"/>
  <c r="D69" i="6"/>
  <c r="D61" i="6"/>
  <c r="D53" i="6"/>
  <c r="D45" i="6"/>
  <c r="D37" i="6"/>
  <c r="D29" i="6"/>
  <c r="D21" i="6"/>
  <c r="D13" i="6"/>
  <c r="E74" i="6"/>
  <c r="E66" i="6"/>
  <c r="E58" i="6"/>
  <c r="E50" i="6"/>
  <c r="E42" i="6"/>
  <c r="E34" i="6"/>
  <c r="E26" i="6"/>
  <c r="E18" i="6"/>
  <c r="E10" i="6"/>
  <c r="D66" i="6"/>
  <c r="D58" i="6"/>
  <c r="D42" i="6"/>
  <c r="D26" i="6"/>
  <c r="D18" i="6"/>
  <c r="E71" i="6"/>
  <c r="E31" i="6"/>
  <c r="D7" i="6"/>
  <c r="D68" i="6"/>
  <c r="D60" i="6"/>
  <c r="D52" i="6"/>
  <c r="D44" i="6"/>
  <c r="D36" i="6"/>
  <c r="D28" i="6"/>
  <c r="D20" i="6"/>
  <c r="D12" i="6"/>
  <c r="E73" i="6"/>
  <c r="E65" i="6"/>
  <c r="E57" i="6"/>
  <c r="E49" i="6"/>
  <c r="E41" i="6"/>
  <c r="E33" i="6"/>
  <c r="E25" i="6"/>
  <c r="E17" i="6"/>
  <c r="E9" i="6"/>
  <c r="E39" i="6"/>
  <c r="D75" i="6"/>
  <c r="D67" i="6"/>
  <c r="D59" i="6"/>
  <c r="D51" i="6"/>
  <c r="D43" i="6"/>
  <c r="D35" i="6"/>
  <c r="D27" i="6"/>
  <c r="D19" i="6"/>
  <c r="D11" i="6"/>
  <c r="E72" i="6"/>
  <c r="E64" i="6"/>
  <c r="E56" i="6"/>
  <c r="E48" i="6"/>
  <c r="E40" i="6"/>
  <c r="E32" i="6"/>
  <c r="E24" i="6"/>
  <c r="E16" i="6"/>
  <c r="C14" i="6"/>
  <c r="C22" i="6"/>
  <c r="C54" i="6"/>
  <c r="C46" i="6"/>
  <c r="C70" i="6"/>
  <c r="C38" i="6"/>
  <c r="C62" i="6"/>
  <c r="C30" i="6"/>
  <c r="C47" i="6"/>
  <c r="C63" i="6"/>
  <c r="C55" i="6"/>
  <c r="C31" i="6"/>
  <c r="C23" i="6"/>
  <c r="C37" i="6"/>
  <c r="C13" i="6"/>
  <c r="C8" i="6"/>
  <c r="C68" i="6"/>
  <c r="C60" i="6"/>
  <c r="C52" i="6"/>
  <c r="C44" i="6"/>
  <c r="C36" i="6"/>
  <c r="C28" i="6"/>
  <c r="C20" i="6"/>
  <c r="C12" i="6"/>
  <c r="C61" i="6"/>
  <c r="C45" i="6"/>
  <c r="C29" i="6"/>
  <c r="C75" i="6"/>
  <c r="C51" i="6"/>
  <c r="C27" i="6"/>
  <c r="C71" i="6"/>
  <c r="C39" i="6"/>
  <c r="C21" i="6"/>
  <c r="C67" i="6"/>
  <c r="C43" i="6"/>
  <c r="C19" i="6"/>
  <c r="C74" i="6"/>
  <c r="C66" i="6"/>
  <c r="C58" i="6"/>
  <c r="C50" i="6"/>
  <c r="C42" i="6"/>
  <c r="C34" i="6"/>
  <c r="C26" i="6"/>
  <c r="C18" i="6"/>
  <c r="C10" i="6"/>
  <c r="C69" i="6"/>
  <c r="C53" i="6"/>
  <c r="C59" i="6"/>
  <c r="C35" i="6"/>
  <c r="C73" i="6"/>
  <c r="C65" i="6"/>
  <c r="C57" i="6"/>
  <c r="C49" i="6"/>
  <c r="C41" i="6"/>
  <c r="C33" i="6"/>
  <c r="C25" i="6"/>
  <c r="C17" i="6"/>
  <c r="C9" i="6"/>
  <c r="C72" i="6"/>
  <c r="C64" i="6"/>
  <c r="C56" i="6"/>
  <c r="C48" i="6"/>
  <c r="C40" i="6"/>
  <c r="C32" i="6"/>
  <c r="C24" i="6"/>
  <c r="C16" i="6"/>
  <c r="L4" i="8"/>
  <c r="L5" i="8"/>
  <c r="L6" i="8"/>
  <c r="L7" i="8"/>
  <c r="L8" i="8"/>
  <c r="L9" i="8"/>
  <c r="L10" i="8"/>
  <c r="L11" i="8"/>
  <c r="L12" i="8"/>
  <c r="L3" i="8"/>
  <c r="E13" i="5" a="1"/>
  <c r="E13" i="5" s="1"/>
  <c r="E14" i="5" a="1"/>
  <c r="E14" i="5" s="1"/>
  <c r="E15" i="5" a="1"/>
  <c r="E15" i="5" s="1"/>
  <c r="E16" i="5" a="1"/>
  <c r="E16" i="5" s="1"/>
  <c r="E17" i="5" a="1"/>
  <c r="E17" i="5" s="1"/>
  <c r="E18" i="5" a="1"/>
  <c r="E18" i="5" s="1"/>
  <c r="E19" i="5" a="1"/>
  <c r="E19" i="5" s="1"/>
  <c r="E20" i="5" a="1"/>
  <c r="E20" i="5" s="1"/>
  <c r="E21" i="5" a="1"/>
  <c r="E21" i="5" s="1"/>
  <c r="E22" i="5" a="1"/>
  <c r="E22" i="5" s="1"/>
  <c r="E23" i="5" a="1"/>
  <c r="E23" i="5" s="1"/>
  <c r="E12" i="5" a="1"/>
  <c r="E12" i="5" s="1"/>
  <c r="C13" i="5" a="1"/>
  <c r="C13" i="5" s="1"/>
  <c r="C14" i="5" a="1"/>
  <c r="C14" i="5" s="1"/>
  <c r="C15" i="5" a="1"/>
  <c r="C15" i="5" s="1"/>
  <c r="C16" i="5" a="1"/>
  <c r="C16" i="5" s="1"/>
  <c r="C17" i="5" a="1"/>
  <c r="C17" i="5" s="1"/>
  <c r="C18" i="5" a="1"/>
  <c r="C18" i="5" s="1"/>
  <c r="C19" i="5" a="1"/>
  <c r="C19" i="5" s="1"/>
  <c r="C20" i="5" a="1"/>
  <c r="C20" i="5" s="1"/>
  <c r="C21" i="5" a="1"/>
  <c r="C21" i="5" s="1"/>
  <c r="C22" i="5" a="1"/>
  <c r="C22" i="5" s="1"/>
  <c r="C23" i="5" a="1"/>
  <c r="C23" i="5" s="1"/>
  <c r="C12" i="5" a="1"/>
  <c r="C12" i="5" s="1"/>
  <c r="H4" i="1" a="1"/>
  <c r="H4" i="1" s="1"/>
  <c r="H5" i="1" a="1"/>
  <c r="H5" i="1" s="1"/>
  <c r="H6" i="1" a="1"/>
  <c r="H6" i="1" s="1"/>
  <c r="H7" i="1" a="1"/>
  <c r="H7" i="1" s="1"/>
  <c r="H8" i="1" a="1"/>
  <c r="H8" i="1" s="1"/>
  <c r="H9" i="1" a="1"/>
  <c r="H9" i="1" s="1"/>
  <c r="H10" i="1" a="1"/>
  <c r="H10" i="1" s="1"/>
  <c r="H11" i="1" a="1"/>
  <c r="H11" i="1" s="1"/>
  <c r="H12" i="1" a="1"/>
  <c r="H12" i="1" s="1"/>
  <c r="H13" i="1" a="1"/>
  <c r="H13" i="1" s="1"/>
  <c r="H14" i="1" a="1"/>
  <c r="H14" i="1" s="1"/>
  <c r="H15" i="1" a="1"/>
  <c r="H15" i="1" s="1"/>
  <c r="H16" i="1" a="1"/>
  <c r="H16" i="1" s="1"/>
  <c r="H17" i="1" a="1"/>
  <c r="H17" i="1" s="1"/>
  <c r="H18" i="1" a="1"/>
  <c r="H18" i="1" s="1"/>
  <c r="H19" i="1" a="1"/>
  <c r="H19" i="1" s="1"/>
  <c r="H20" i="1" a="1"/>
  <c r="H20" i="1" s="1"/>
  <c r="H21" i="1" a="1"/>
  <c r="H21" i="1" s="1"/>
  <c r="H22" i="1" a="1"/>
  <c r="H22" i="1" s="1"/>
  <c r="H23" i="1" a="1"/>
  <c r="H23" i="1" s="1"/>
  <c r="H24" i="1" a="1"/>
  <c r="H24" i="1" s="1"/>
  <c r="H25" i="1" a="1"/>
  <c r="H25" i="1" s="1"/>
  <c r="H26" i="1" a="1"/>
  <c r="H26" i="1" s="1"/>
  <c r="H27" i="1" a="1"/>
  <c r="H27" i="1" s="1"/>
  <c r="H28" i="1" a="1"/>
  <c r="H28" i="1" s="1"/>
  <c r="H29" i="1" a="1"/>
  <c r="H29" i="1" s="1"/>
  <c r="H30" i="1" a="1"/>
  <c r="H30" i="1" s="1"/>
  <c r="H31" i="1" a="1"/>
  <c r="H31" i="1" s="1"/>
  <c r="H32" i="1" a="1"/>
  <c r="H32" i="1" s="1"/>
  <c r="H33" i="1" a="1"/>
  <c r="H33" i="1" s="1"/>
  <c r="H34" i="1" a="1"/>
  <c r="H34" i="1" s="1"/>
  <c r="H35" i="1" a="1"/>
  <c r="H35" i="1" s="1"/>
  <c r="H36" i="1" a="1"/>
  <c r="H36" i="1" s="1"/>
  <c r="H37" i="1" a="1"/>
  <c r="H37" i="1" s="1"/>
  <c r="H38" i="1" a="1"/>
  <c r="H38" i="1" s="1"/>
  <c r="H39" i="1" a="1"/>
  <c r="H39" i="1" s="1"/>
  <c r="H40" i="1" a="1"/>
  <c r="H40" i="1" s="1"/>
  <c r="H41" i="1" a="1"/>
  <c r="H41" i="1" s="1"/>
  <c r="H42" i="1" a="1"/>
  <c r="H42" i="1" s="1"/>
  <c r="H43" i="1" a="1"/>
  <c r="H43" i="1" s="1"/>
  <c r="H44" i="1" a="1"/>
  <c r="H44" i="1" s="1"/>
  <c r="H45" i="1" a="1"/>
  <c r="H45" i="1" s="1"/>
  <c r="H46" i="1" a="1"/>
  <c r="H46" i="1" s="1"/>
  <c r="H47" i="1" a="1"/>
  <c r="H47" i="1" s="1"/>
  <c r="H48" i="1" a="1"/>
  <c r="H48" i="1" s="1"/>
  <c r="H49" i="1" a="1"/>
  <c r="H49" i="1" s="1"/>
  <c r="H50" i="1" a="1"/>
  <c r="H50" i="1" s="1"/>
  <c r="H51" i="1" a="1"/>
  <c r="H51" i="1" s="1"/>
  <c r="H52" i="1" a="1"/>
  <c r="H52" i="1" s="1"/>
  <c r="H53" i="1" a="1"/>
  <c r="H53" i="1" s="1"/>
  <c r="H54" i="1" a="1"/>
  <c r="H54" i="1" s="1"/>
  <c r="H55" i="1" a="1"/>
  <c r="H55" i="1" s="1"/>
  <c r="H56" i="1" a="1"/>
  <c r="H56" i="1" s="1"/>
  <c r="H57" i="1" a="1"/>
  <c r="H57" i="1" s="1"/>
  <c r="H58" i="1" a="1"/>
  <c r="H58" i="1" s="1"/>
  <c r="H59" i="1" a="1"/>
  <c r="H59" i="1" s="1"/>
  <c r="H60" i="1" a="1"/>
  <c r="H60" i="1" s="1"/>
  <c r="H61" i="1" a="1"/>
  <c r="H61" i="1" s="1"/>
  <c r="H62" i="1" a="1"/>
  <c r="H62" i="1" s="1"/>
  <c r="H63" i="1" a="1"/>
  <c r="H63" i="1" s="1"/>
  <c r="H64" i="1" a="1"/>
  <c r="H64" i="1" s="1"/>
  <c r="H65" i="1" a="1"/>
  <c r="H65" i="1" s="1"/>
  <c r="H66" i="1" a="1"/>
  <c r="H66" i="1" s="1"/>
  <c r="H67" i="1" a="1"/>
  <c r="H67" i="1" s="1"/>
  <c r="H68" i="1" a="1"/>
  <c r="H68" i="1" s="1"/>
  <c r="H69" i="1" a="1"/>
  <c r="H69" i="1" s="1"/>
  <c r="H70" i="1" a="1"/>
  <c r="H70" i="1" s="1"/>
  <c r="H71" i="1" a="1"/>
  <c r="H71" i="1" s="1"/>
  <c r="H72" i="1" a="1"/>
  <c r="H72" i="1" s="1"/>
  <c r="H73" i="1" a="1"/>
  <c r="H73" i="1" s="1"/>
  <c r="H74" i="1" a="1"/>
  <c r="H74" i="1" s="1"/>
  <c r="H75" i="1" a="1"/>
  <c r="H75" i="1" s="1"/>
  <c r="H76" i="1" a="1"/>
  <c r="H76" i="1" s="1"/>
  <c r="H77" i="1" a="1"/>
  <c r="H77" i="1" s="1"/>
  <c r="H78" i="1" a="1"/>
  <c r="H78" i="1" s="1"/>
  <c r="H79" i="1" a="1"/>
  <c r="H79" i="1" s="1"/>
  <c r="H80" i="1" a="1"/>
  <c r="H80" i="1" s="1"/>
  <c r="H81" i="1" a="1"/>
  <c r="H81" i="1" s="1"/>
  <c r="H82" i="1" a="1"/>
  <c r="H82" i="1" s="1"/>
  <c r="H83" i="1" a="1"/>
  <c r="H83" i="1" s="1"/>
  <c r="H84" i="1" a="1"/>
  <c r="H84" i="1" s="1"/>
  <c r="H85" i="1" a="1"/>
  <c r="H85" i="1" s="1"/>
  <c r="H86" i="1" a="1"/>
  <c r="H86" i="1" s="1"/>
  <c r="H87" i="1" a="1"/>
  <c r="H87" i="1" s="1"/>
  <c r="H88" i="1" a="1"/>
  <c r="H88" i="1" s="1"/>
  <c r="H89" i="1" a="1"/>
  <c r="H89" i="1" s="1"/>
  <c r="H90" i="1" a="1"/>
  <c r="H90" i="1" s="1"/>
  <c r="H91" i="1" a="1"/>
  <c r="H91" i="1" s="1"/>
  <c r="H92" i="1" a="1"/>
  <c r="H92" i="1" s="1"/>
  <c r="H93" i="1" a="1"/>
  <c r="H93" i="1" s="1"/>
  <c r="H94" i="1" a="1"/>
  <c r="H94" i="1" s="1"/>
  <c r="H95" i="1" a="1"/>
  <c r="H95" i="1" s="1"/>
  <c r="H96" i="1" a="1"/>
  <c r="H96" i="1" s="1"/>
  <c r="H97" i="1" a="1"/>
  <c r="H97" i="1" s="1"/>
  <c r="H98" i="1" a="1"/>
  <c r="H98" i="1" s="1"/>
  <c r="H99" i="1" a="1"/>
  <c r="H99" i="1" s="1"/>
  <c r="H100" i="1" a="1"/>
  <c r="H100" i="1" s="1"/>
  <c r="H101" i="1" a="1"/>
  <c r="H101" i="1" s="1"/>
  <c r="H102" i="1" a="1"/>
  <c r="H102" i="1" s="1"/>
  <c r="H103" i="1" a="1"/>
  <c r="H103" i="1" s="1"/>
  <c r="H104" i="1" a="1"/>
  <c r="H104" i="1" s="1"/>
  <c r="H105" i="1" a="1"/>
  <c r="H105" i="1" s="1"/>
  <c r="H106" i="1" a="1"/>
  <c r="H106" i="1" s="1"/>
  <c r="H107" i="1" a="1"/>
  <c r="H107" i="1" s="1"/>
  <c r="H108" i="1" a="1"/>
  <c r="H108" i="1" s="1"/>
  <c r="H109" i="1" a="1"/>
  <c r="H109" i="1" s="1"/>
  <c r="H110" i="1" a="1"/>
  <c r="H110" i="1" s="1"/>
  <c r="H111" i="1" a="1"/>
  <c r="H111" i="1" s="1"/>
  <c r="H112" i="1" a="1"/>
  <c r="H112" i="1" s="1"/>
  <c r="H113" i="1" a="1"/>
  <c r="H113" i="1" s="1"/>
  <c r="H114" i="1" a="1"/>
  <c r="H114" i="1" s="1"/>
  <c r="H115" i="1" a="1"/>
  <c r="H115" i="1" s="1"/>
  <c r="H116" i="1" a="1"/>
  <c r="H116" i="1" s="1"/>
  <c r="H117" i="1" a="1"/>
  <c r="H117" i="1" s="1"/>
  <c r="H118" i="1" a="1"/>
  <c r="H118" i="1" s="1"/>
  <c r="H119" i="1" a="1"/>
  <c r="H119" i="1" s="1"/>
  <c r="H120" i="1" a="1"/>
  <c r="H120" i="1" s="1"/>
  <c r="H121" i="1" a="1"/>
  <c r="H121" i="1" s="1"/>
  <c r="H122" i="1" a="1"/>
  <c r="H122" i="1" s="1"/>
  <c r="H123" i="1" a="1"/>
  <c r="H123" i="1" s="1"/>
  <c r="H124" i="1" a="1"/>
  <c r="H124" i="1" s="1"/>
  <c r="H125" i="1" a="1"/>
  <c r="H125" i="1" s="1"/>
  <c r="H126" i="1" a="1"/>
  <c r="H126" i="1" s="1"/>
  <c r="H127" i="1" a="1"/>
  <c r="H127" i="1" s="1"/>
  <c r="H128" i="1" a="1"/>
  <c r="H128" i="1" s="1"/>
  <c r="H129" i="1" a="1"/>
  <c r="H129" i="1" s="1"/>
  <c r="H130" i="1" a="1"/>
  <c r="H130" i="1" s="1"/>
  <c r="H131" i="1" a="1"/>
  <c r="H131" i="1" s="1"/>
  <c r="H132" i="1" a="1"/>
  <c r="H132" i="1" s="1"/>
  <c r="H133" i="1" a="1"/>
  <c r="H133" i="1" s="1"/>
  <c r="H134" i="1" a="1"/>
  <c r="H134" i="1" s="1"/>
  <c r="H135" i="1" a="1"/>
  <c r="H135" i="1" s="1"/>
  <c r="H136" i="1" a="1"/>
  <c r="H136" i="1" s="1"/>
  <c r="H137" i="1" a="1"/>
  <c r="H137" i="1" s="1"/>
  <c r="H138" i="1" a="1"/>
  <c r="H138" i="1" s="1"/>
  <c r="H139" i="1" a="1"/>
  <c r="H139" i="1" s="1"/>
  <c r="H140" i="1" a="1"/>
  <c r="H140" i="1" s="1"/>
  <c r="H141" i="1" a="1"/>
  <c r="H141" i="1" s="1"/>
  <c r="H142" i="1" a="1"/>
  <c r="H142" i="1" s="1"/>
  <c r="H143" i="1" a="1"/>
  <c r="H143" i="1" s="1"/>
  <c r="H144" i="1" a="1"/>
  <c r="H144" i="1" s="1"/>
  <c r="H145" i="1" a="1"/>
  <c r="H145" i="1" s="1"/>
  <c r="H146" i="1" a="1"/>
  <c r="H146" i="1" s="1"/>
  <c r="H147" i="1" a="1"/>
  <c r="H147" i="1" s="1"/>
  <c r="H148" i="1" a="1"/>
  <c r="H148" i="1" s="1"/>
  <c r="H149" i="1" a="1"/>
  <c r="H149" i="1" s="1"/>
  <c r="H150" i="1" a="1"/>
  <c r="H150" i="1" s="1"/>
  <c r="H151" i="1" a="1"/>
  <c r="H151" i="1" s="1"/>
  <c r="H152" i="1" a="1"/>
  <c r="H152" i="1" s="1"/>
  <c r="H153" i="1" a="1"/>
  <c r="H153" i="1" s="1"/>
  <c r="H154" i="1" a="1"/>
  <c r="H154" i="1" s="1"/>
  <c r="H155" i="1" a="1"/>
  <c r="H155" i="1" s="1"/>
  <c r="H156" i="1" a="1"/>
  <c r="H156" i="1" s="1"/>
  <c r="H157" i="1" a="1"/>
  <c r="H157" i="1" s="1"/>
  <c r="H158" i="1" a="1"/>
  <c r="H158" i="1" s="1"/>
  <c r="H159" i="1" a="1"/>
  <c r="H159" i="1" s="1"/>
  <c r="H160" i="1" a="1"/>
  <c r="H160" i="1" s="1"/>
  <c r="H161" i="1" a="1"/>
  <c r="H161" i="1" s="1"/>
  <c r="H162" i="1" a="1"/>
  <c r="H162" i="1" s="1"/>
  <c r="H163" i="1" a="1"/>
  <c r="H163" i="1" s="1"/>
  <c r="H164" i="1" a="1"/>
  <c r="H164" i="1" s="1"/>
  <c r="H165" i="1" a="1"/>
  <c r="H165" i="1" s="1"/>
  <c r="H166" i="1" a="1"/>
  <c r="H166" i="1" s="1"/>
  <c r="H167" i="1" a="1"/>
  <c r="H167" i="1" s="1"/>
  <c r="H168" i="1" a="1"/>
  <c r="H168" i="1" s="1"/>
  <c r="H169" i="1" a="1"/>
  <c r="H169" i="1" s="1"/>
  <c r="H170" i="1" a="1"/>
  <c r="H170" i="1" s="1"/>
  <c r="H171" i="1" a="1"/>
  <c r="H171" i="1" s="1"/>
  <c r="H172" i="1" a="1"/>
  <c r="H172" i="1" s="1"/>
  <c r="H173" i="1" a="1"/>
  <c r="H173" i="1" s="1"/>
  <c r="H174" i="1" a="1"/>
  <c r="H174" i="1" s="1"/>
  <c r="H175" i="1" a="1"/>
  <c r="H175" i="1" s="1"/>
  <c r="H176" i="1" a="1"/>
  <c r="H176" i="1" s="1"/>
  <c r="H177" i="1" a="1"/>
  <c r="H177" i="1" s="1"/>
  <c r="H178" i="1" a="1"/>
  <c r="H178" i="1" s="1"/>
  <c r="H179" i="1" a="1"/>
  <c r="H179" i="1" s="1"/>
  <c r="H180" i="1" a="1"/>
  <c r="H180" i="1" s="1"/>
  <c r="H181" i="1" a="1"/>
  <c r="H181" i="1" s="1"/>
  <c r="H182" i="1" a="1"/>
  <c r="H182" i="1" s="1"/>
  <c r="H183" i="1" a="1"/>
  <c r="H183" i="1" s="1"/>
  <c r="H184" i="1" a="1"/>
  <c r="H184" i="1" s="1"/>
  <c r="H185" i="1" a="1"/>
  <c r="H185" i="1" s="1"/>
  <c r="H186" i="1" a="1"/>
  <c r="H186" i="1" s="1"/>
  <c r="H187" i="1" a="1"/>
  <c r="H187" i="1" s="1"/>
  <c r="H188" i="1" a="1"/>
  <c r="H188" i="1" s="1"/>
  <c r="H189" i="1" a="1"/>
  <c r="H189" i="1" s="1"/>
  <c r="H190" i="1" a="1"/>
  <c r="H190" i="1" s="1"/>
  <c r="H191" i="1" a="1"/>
  <c r="H191" i="1" s="1"/>
  <c r="H192" i="1" a="1"/>
  <c r="H192" i="1" s="1"/>
  <c r="H193" i="1" a="1"/>
  <c r="H193" i="1" s="1"/>
  <c r="H194" i="1" a="1"/>
  <c r="H194" i="1" s="1"/>
  <c r="H195" i="1" a="1"/>
  <c r="H195" i="1" s="1"/>
  <c r="H196" i="1" a="1"/>
  <c r="H196" i="1" s="1"/>
  <c r="H197" i="1" a="1"/>
  <c r="H197" i="1" s="1"/>
  <c r="H198" i="1" a="1"/>
  <c r="H198" i="1" s="1"/>
  <c r="H199" i="1" a="1"/>
  <c r="H199" i="1" s="1"/>
  <c r="H200" i="1" a="1"/>
  <c r="H200" i="1" s="1"/>
  <c r="H201" i="1" a="1"/>
  <c r="H201" i="1" s="1"/>
  <c r="H202" i="1" a="1"/>
  <c r="H202" i="1" s="1"/>
  <c r="H203" i="1" a="1"/>
  <c r="H203" i="1" s="1"/>
  <c r="H204" i="1" a="1"/>
  <c r="H204" i="1" s="1"/>
  <c r="H205" i="1" a="1"/>
  <c r="H205" i="1" s="1"/>
  <c r="H206" i="1" a="1"/>
  <c r="H206" i="1" s="1"/>
  <c r="H207" i="1" a="1"/>
  <c r="H207" i="1" s="1"/>
  <c r="H208" i="1" a="1"/>
  <c r="H208" i="1" s="1"/>
  <c r="H209" i="1" a="1"/>
  <c r="H209" i="1" s="1"/>
  <c r="H210" i="1" a="1"/>
  <c r="H210" i="1" s="1"/>
  <c r="H211" i="1" a="1"/>
  <c r="H211" i="1" s="1"/>
  <c r="H212" i="1" a="1"/>
  <c r="H212" i="1" s="1"/>
  <c r="H213" i="1" a="1"/>
  <c r="H213" i="1" s="1"/>
  <c r="H214" i="1" a="1"/>
  <c r="H214" i="1" s="1"/>
  <c r="H215" i="1" a="1"/>
  <c r="H215" i="1" s="1"/>
  <c r="H216" i="1" a="1"/>
  <c r="H216" i="1" s="1"/>
  <c r="H217" i="1" a="1"/>
  <c r="H217" i="1" s="1"/>
  <c r="H218" i="1" a="1"/>
  <c r="H218" i="1" s="1"/>
  <c r="H219" i="1" a="1"/>
  <c r="H219" i="1" s="1"/>
  <c r="H220" i="1" a="1"/>
  <c r="H220" i="1" s="1"/>
  <c r="H221" i="1" a="1"/>
  <c r="H221" i="1" s="1"/>
  <c r="H222" i="1" a="1"/>
  <c r="H222" i="1" s="1"/>
  <c r="H223" i="1" a="1"/>
  <c r="H223" i="1" s="1"/>
  <c r="H224" i="1" a="1"/>
  <c r="H224" i="1" s="1"/>
  <c r="H225" i="1" a="1"/>
  <c r="H225" i="1" s="1"/>
  <c r="H226" i="1" a="1"/>
  <c r="H226" i="1" s="1"/>
  <c r="H227" i="1" a="1"/>
  <c r="H227" i="1" s="1"/>
  <c r="H228" i="1" a="1"/>
  <c r="H228" i="1" s="1"/>
  <c r="H229" i="1" a="1"/>
  <c r="H229" i="1" s="1"/>
  <c r="H230" i="1" a="1"/>
  <c r="H230" i="1" s="1"/>
  <c r="H231" i="1" a="1"/>
  <c r="H231" i="1" s="1"/>
  <c r="H232" i="1" a="1"/>
  <c r="H232" i="1" s="1"/>
  <c r="H233" i="1" a="1"/>
  <c r="H233" i="1" s="1"/>
  <c r="H234" i="1" a="1"/>
  <c r="H234" i="1" s="1"/>
  <c r="H235" i="1" a="1"/>
  <c r="H235" i="1" s="1"/>
  <c r="H236" i="1" a="1"/>
  <c r="H236" i="1" s="1"/>
  <c r="H237" i="1" a="1"/>
  <c r="H237" i="1" s="1"/>
  <c r="H238" i="1" a="1"/>
  <c r="H238" i="1" s="1"/>
  <c r="H239" i="1" a="1"/>
  <c r="H239" i="1" s="1"/>
  <c r="H240" i="1" a="1"/>
  <c r="H240" i="1" s="1"/>
  <c r="H241" i="1" a="1"/>
  <c r="H241" i="1" s="1"/>
  <c r="H242" i="1" a="1"/>
  <c r="H242" i="1" s="1"/>
  <c r="H243" i="1" a="1"/>
  <c r="H243" i="1" s="1"/>
  <c r="H244" i="1" a="1"/>
  <c r="H244" i="1" s="1"/>
  <c r="H245" i="1" a="1"/>
  <c r="H245" i="1" s="1"/>
  <c r="H246" i="1" a="1"/>
  <c r="H246" i="1" s="1"/>
  <c r="H247" i="1" a="1"/>
  <c r="H247" i="1" s="1"/>
  <c r="H248" i="1" a="1"/>
  <c r="H248" i="1" s="1"/>
  <c r="H249" i="1" a="1"/>
  <c r="H249" i="1" s="1"/>
  <c r="H250" i="1" a="1"/>
  <c r="H250" i="1" s="1"/>
  <c r="H251" i="1" a="1"/>
  <c r="H251" i="1" s="1"/>
  <c r="H252" i="1" a="1"/>
  <c r="H252" i="1" s="1"/>
  <c r="H253" i="1" a="1"/>
  <c r="H253" i="1" s="1"/>
  <c r="H254" i="1" a="1"/>
  <c r="H254" i="1" s="1"/>
  <c r="H255" i="1" a="1"/>
  <c r="H255" i="1" s="1"/>
  <c r="H256" i="1" a="1"/>
  <c r="H256" i="1" s="1"/>
  <c r="H257" i="1" a="1"/>
  <c r="H257" i="1" s="1"/>
  <c r="H258" i="1" a="1"/>
  <c r="H258" i="1" s="1"/>
  <c r="H259" i="1" a="1"/>
  <c r="H259" i="1" s="1"/>
  <c r="H260" i="1" a="1"/>
  <c r="H260" i="1" s="1"/>
  <c r="H261" i="1" a="1"/>
  <c r="H261" i="1" s="1"/>
  <c r="H262" i="1" a="1"/>
  <c r="H262" i="1" s="1"/>
  <c r="H263" i="1" a="1"/>
  <c r="H263" i="1" s="1"/>
  <c r="H264" i="1" a="1"/>
  <c r="H264" i="1" s="1"/>
  <c r="H265" i="1" a="1"/>
  <c r="H265" i="1" s="1"/>
  <c r="H266" i="1" a="1"/>
  <c r="H266" i="1" s="1"/>
  <c r="H267" i="1" a="1"/>
  <c r="H267" i="1" s="1"/>
  <c r="H268" i="1" a="1"/>
  <c r="H268" i="1" s="1"/>
  <c r="H269" i="1" a="1"/>
  <c r="H269" i="1" s="1"/>
  <c r="H270" i="1" a="1"/>
  <c r="H270" i="1" s="1"/>
  <c r="H271" i="1" a="1"/>
  <c r="H271" i="1" s="1"/>
  <c r="H272" i="1" a="1"/>
  <c r="H272" i="1" s="1"/>
  <c r="H273" i="1" a="1"/>
  <c r="H273" i="1" s="1"/>
  <c r="H274" i="1" a="1"/>
  <c r="H274" i="1" s="1"/>
  <c r="H275" i="1" a="1"/>
  <c r="H275" i="1" s="1"/>
  <c r="H276" i="1" a="1"/>
  <c r="H276" i="1" s="1"/>
  <c r="H277" i="1" a="1"/>
  <c r="H277" i="1" s="1"/>
  <c r="H278" i="1" a="1"/>
  <c r="H278" i="1" s="1"/>
  <c r="H279" i="1" a="1"/>
  <c r="H279" i="1" s="1"/>
  <c r="H280" i="1" a="1"/>
  <c r="H280" i="1" s="1"/>
  <c r="H281" i="1" a="1"/>
  <c r="H281" i="1" s="1"/>
  <c r="H282" i="1" a="1"/>
  <c r="H282" i="1" s="1"/>
  <c r="H283" i="1" a="1"/>
  <c r="H283" i="1" s="1"/>
  <c r="H284" i="1" a="1"/>
  <c r="H284" i="1" s="1"/>
  <c r="H285" i="1" a="1"/>
  <c r="H285" i="1" s="1"/>
  <c r="H286" i="1" a="1"/>
  <c r="H286" i="1" s="1"/>
  <c r="H287" i="1" a="1"/>
  <c r="H287" i="1" s="1"/>
  <c r="H288" i="1" a="1"/>
  <c r="H288" i="1" s="1"/>
  <c r="H289" i="1" a="1"/>
  <c r="H289" i="1" s="1"/>
  <c r="H290" i="1" a="1"/>
  <c r="H290" i="1" s="1"/>
  <c r="H291" i="1" a="1"/>
  <c r="H291" i="1" s="1"/>
  <c r="H292" i="1" a="1"/>
  <c r="H292" i="1" s="1"/>
  <c r="H293" i="1" a="1"/>
  <c r="H293" i="1" s="1"/>
  <c r="H294" i="1" a="1"/>
  <c r="H294" i="1" s="1"/>
  <c r="H295" i="1" a="1"/>
  <c r="H295" i="1" s="1"/>
  <c r="H296" i="1" a="1"/>
  <c r="H296" i="1" s="1"/>
  <c r="H297" i="1" a="1"/>
  <c r="H297" i="1" s="1"/>
  <c r="H298" i="1" a="1"/>
  <c r="H298" i="1" s="1"/>
  <c r="H299" i="1" a="1"/>
  <c r="H299" i="1" s="1"/>
  <c r="H300" i="1" a="1"/>
  <c r="H300" i="1" s="1"/>
  <c r="H301" i="1" a="1"/>
  <c r="H301" i="1" s="1"/>
  <c r="H302" i="1" a="1"/>
  <c r="H302" i="1" s="1"/>
  <c r="H303" i="1" a="1"/>
  <c r="H303" i="1" s="1"/>
  <c r="H304" i="1" a="1"/>
  <c r="H304" i="1" s="1"/>
  <c r="H305" i="1" a="1"/>
  <c r="H305" i="1" s="1"/>
  <c r="H306" i="1" a="1"/>
  <c r="H306" i="1" s="1"/>
  <c r="H307" i="1" a="1"/>
  <c r="H307" i="1" s="1"/>
  <c r="H308" i="1" a="1"/>
  <c r="H308" i="1" s="1"/>
  <c r="H309" i="1" a="1"/>
  <c r="H309" i="1" s="1"/>
  <c r="H310" i="1" a="1"/>
  <c r="H310" i="1" s="1"/>
  <c r="H311" i="1" a="1"/>
  <c r="H311" i="1" s="1"/>
  <c r="H312" i="1" a="1"/>
  <c r="H312" i="1" s="1"/>
  <c r="H313" i="1" a="1"/>
  <c r="H313" i="1" s="1"/>
  <c r="H314" i="1" a="1"/>
  <c r="H314" i="1" s="1"/>
  <c r="H315" i="1" a="1"/>
  <c r="H315" i="1" s="1"/>
  <c r="H316" i="1" a="1"/>
  <c r="H316" i="1" s="1"/>
  <c r="H317" i="1" a="1"/>
  <c r="H317" i="1" s="1"/>
  <c r="H318" i="1" a="1"/>
  <c r="H318" i="1" s="1"/>
  <c r="H319" i="1" a="1"/>
  <c r="H319" i="1" s="1"/>
  <c r="H320" i="1" a="1"/>
  <c r="H320" i="1" s="1"/>
  <c r="H321" i="1" a="1"/>
  <c r="H321" i="1" s="1"/>
  <c r="H322" i="1" a="1"/>
  <c r="H322" i="1" s="1"/>
  <c r="H323" i="1" a="1"/>
  <c r="H323" i="1" s="1"/>
  <c r="H324" i="1" a="1"/>
  <c r="H324" i="1" s="1"/>
  <c r="H325" i="1" a="1"/>
  <c r="H325" i="1" s="1"/>
  <c r="H326" i="1" a="1"/>
  <c r="H326" i="1" s="1"/>
  <c r="H327" i="1" a="1"/>
  <c r="H327" i="1" s="1"/>
  <c r="H328" i="1" a="1"/>
  <c r="H328" i="1" s="1"/>
  <c r="H329" i="1" a="1"/>
  <c r="H329" i="1" s="1"/>
  <c r="H330" i="1" a="1"/>
  <c r="H330" i="1" s="1"/>
  <c r="H331" i="1" a="1"/>
  <c r="H331" i="1" s="1"/>
  <c r="H332" i="1" a="1"/>
  <c r="H332" i="1" s="1"/>
  <c r="H333" i="1" a="1"/>
  <c r="H333" i="1" s="1"/>
  <c r="H334" i="1" a="1"/>
  <c r="H334" i="1" s="1"/>
  <c r="H335" i="1" a="1"/>
  <c r="H335" i="1" s="1"/>
  <c r="H336" i="1" a="1"/>
  <c r="H336" i="1" s="1"/>
  <c r="H337" i="1" a="1"/>
  <c r="H337" i="1" s="1"/>
  <c r="H338" i="1" a="1"/>
  <c r="H338" i="1" s="1"/>
  <c r="H339" i="1" a="1"/>
  <c r="H339" i="1" s="1"/>
  <c r="H340" i="1" a="1"/>
  <c r="H340" i="1" s="1"/>
  <c r="H341" i="1" a="1"/>
  <c r="H341" i="1" s="1"/>
  <c r="H342" i="1" a="1"/>
  <c r="H342" i="1" s="1"/>
  <c r="H343" i="1" a="1"/>
  <c r="H343" i="1" s="1"/>
  <c r="H344" i="1" a="1"/>
  <c r="H344" i="1" s="1"/>
  <c r="H345" i="1" a="1"/>
  <c r="H345" i="1" s="1"/>
  <c r="H346" i="1" a="1"/>
  <c r="H346" i="1" s="1"/>
  <c r="H347" i="1" a="1"/>
  <c r="H347" i="1" s="1"/>
  <c r="H348" i="1" a="1"/>
  <c r="H348" i="1" s="1"/>
  <c r="H349" i="1" a="1"/>
  <c r="H349" i="1" s="1"/>
  <c r="H350" i="1" a="1"/>
  <c r="H350" i="1" s="1"/>
  <c r="H351" i="1" a="1"/>
  <c r="H351" i="1" s="1"/>
  <c r="H352" i="1" a="1"/>
  <c r="H352" i="1" s="1"/>
  <c r="H353" i="1" a="1"/>
  <c r="H353" i="1" s="1"/>
  <c r="H354" i="1" a="1"/>
  <c r="H354" i="1" s="1"/>
  <c r="H355" i="1" a="1"/>
  <c r="H355" i="1" s="1"/>
  <c r="H356" i="1" a="1"/>
  <c r="H356" i="1" s="1"/>
  <c r="H357" i="1" a="1"/>
  <c r="H357" i="1" s="1"/>
  <c r="H358" i="1" a="1"/>
  <c r="H358" i="1" s="1"/>
  <c r="H359" i="1" a="1"/>
  <c r="H359" i="1" s="1"/>
  <c r="H360" i="1" a="1"/>
  <c r="H360" i="1" s="1"/>
  <c r="H361" i="1" a="1"/>
  <c r="H361" i="1" s="1"/>
  <c r="H362" i="1" a="1"/>
  <c r="H362" i="1" s="1"/>
  <c r="H363" i="1" a="1"/>
  <c r="H363" i="1" s="1"/>
  <c r="H364" i="1" a="1"/>
  <c r="H364" i="1" s="1"/>
  <c r="H365" i="1" a="1"/>
  <c r="H365" i="1" s="1"/>
  <c r="H366" i="1" a="1"/>
  <c r="H366" i="1" s="1"/>
  <c r="H367" i="1" a="1"/>
  <c r="H367" i="1" s="1"/>
  <c r="H368" i="1" a="1"/>
  <c r="H368" i="1" s="1"/>
  <c r="H369" i="1" a="1"/>
  <c r="H369" i="1" s="1"/>
  <c r="H370" i="1" a="1"/>
  <c r="H370" i="1" s="1"/>
  <c r="H371" i="1" a="1"/>
  <c r="H371" i="1" s="1"/>
  <c r="H372" i="1" a="1"/>
  <c r="H372" i="1" s="1"/>
  <c r="H373" i="1" a="1"/>
  <c r="H373" i="1" s="1"/>
  <c r="H374" i="1" a="1"/>
  <c r="H374" i="1" s="1"/>
  <c r="H375" i="1" a="1"/>
  <c r="H375" i="1" s="1"/>
  <c r="H376" i="1" a="1"/>
  <c r="H376" i="1" s="1"/>
  <c r="H377" i="1" a="1"/>
  <c r="H377" i="1" s="1"/>
  <c r="H378" i="1" a="1"/>
  <c r="H378" i="1" s="1"/>
  <c r="H379" i="1" a="1"/>
  <c r="H379" i="1" s="1"/>
  <c r="H380" i="1" a="1"/>
  <c r="H380" i="1" s="1"/>
  <c r="H381" i="1" a="1"/>
  <c r="H381" i="1" s="1"/>
  <c r="H382" i="1" a="1"/>
  <c r="H382" i="1" s="1"/>
  <c r="H383" i="1" a="1"/>
  <c r="H383" i="1" s="1"/>
  <c r="H384" i="1" a="1"/>
  <c r="H384" i="1" s="1"/>
  <c r="H385" i="1" a="1"/>
  <c r="H385" i="1" s="1"/>
  <c r="H386" i="1" a="1"/>
  <c r="H386" i="1" s="1"/>
  <c r="H387" i="1" a="1"/>
  <c r="H387" i="1" s="1"/>
  <c r="H388" i="1" a="1"/>
  <c r="H388" i="1" s="1"/>
  <c r="H389" i="1" a="1"/>
  <c r="H389" i="1" s="1"/>
  <c r="H390" i="1" a="1"/>
  <c r="H390" i="1" s="1"/>
  <c r="H391" i="1" a="1"/>
  <c r="H391" i="1" s="1"/>
  <c r="H392" i="1" a="1"/>
  <c r="H392" i="1" s="1"/>
  <c r="H393" i="1" a="1"/>
  <c r="H393" i="1" s="1"/>
  <c r="H394" i="1" a="1"/>
  <c r="H394" i="1" s="1"/>
  <c r="H395" i="1" a="1"/>
  <c r="H395" i="1" s="1"/>
  <c r="H396" i="1" a="1"/>
  <c r="H396" i="1" s="1"/>
  <c r="H397" i="1" a="1"/>
  <c r="H397" i="1" s="1"/>
  <c r="H398" i="1" a="1"/>
  <c r="H398" i="1" s="1"/>
  <c r="H399" i="1" a="1"/>
  <c r="H399" i="1" s="1"/>
  <c r="H400" i="1" a="1"/>
  <c r="H400" i="1" s="1"/>
  <c r="H401" i="1" a="1"/>
  <c r="H401" i="1" s="1"/>
  <c r="H402" i="1" a="1"/>
  <c r="H402" i="1" s="1"/>
  <c r="H403" i="1" a="1"/>
  <c r="H403" i="1" s="1"/>
  <c r="H404" i="1" a="1"/>
  <c r="H404" i="1" s="1"/>
  <c r="H405" i="1" a="1"/>
  <c r="H405" i="1" s="1"/>
  <c r="H406" i="1" a="1"/>
  <c r="H406" i="1" s="1"/>
  <c r="H407" i="1" a="1"/>
  <c r="H407" i="1" s="1"/>
  <c r="H408" i="1" a="1"/>
  <c r="H408" i="1" s="1"/>
  <c r="H409" i="1" a="1"/>
  <c r="H409" i="1" s="1"/>
  <c r="H410" i="1" a="1"/>
  <c r="H410" i="1" s="1"/>
  <c r="H411" i="1" a="1"/>
  <c r="H411" i="1" s="1"/>
  <c r="H412" i="1" a="1"/>
  <c r="H412" i="1" s="1"/>
  <c r="H413" i="1" a="1"/>
  <c r="H413" i="1" s="1"/>
  <c r="H414" i="1" a="1"/>
  <c r="H414" i="1" s="1"/>
  <c r="H415" i="1" a="1"/>
  <c r="H415" i="1" s="1"/>
  <c r="H416" i="1" a="1"/>
  <c r="H416" i="1" s="1"/>
  <c r="H417" i="1" a="1"/>
  <c r="H417" i="1" s="1"/>
  <c r="H418" i="1" a="1"/>
  <c r="H418" i="1" s="1"/>
  <c r="H419" i="1" a="1"/>
  <c r="H419" i="1" s="1"/>
  <c r="H420" i="1" a="1"/>
  <c r="H420" i="1" s="1"/>
  <c r="H421" i="1" a="1"/>
  <c r="H421" i="1" s="1"/>
  <c r="H422" i="1" a="1"/>
  <c r="H422" i="1" s="1"/>
  <c r="H423" i="1" a="1"/>
  <c r="H423" i="1" s="1"/>
  <c r="H424" i="1" a="1"/>
  <c r="H424" i="1" s="1"/>
  <c r="H425" i="1" a="1"/>
  <c r="H425" i="1" s="1"/>
  <c r="H426" i="1" a="1"/>
  <c r="H426" i="1" s="1"/>
  <c r="H427" i="1" a="1"/>
  <c r="H427" i="1" s="1"/>
  <c r="H428" i="1" a="1"/>
  <c r="H428" i="1" s="1"/>
  <c r="H429" i="1" a="1"/>
  <c r="H429" i="1" s="1"/>
  <c r="H430" i="1" a="1"/>
  <c r="H430" i="1" s="1"/>
  <c r="H431" i="1" a="1"/>
  <c r="H431" i="1" s="1"/>
  <c r="H432" i="1" a="1"/>
  <c r="H432" i="1" s="1"/>
  <c r="H433" i="1" a="1"/>
  <c r="H433" i="1" s="1"/>
  <c r="H434" i="1" a="1"/>
  <c r="H434" i="1" s="1"/>
  <c r="H435" i="1" a="1"/>
  <c r="H435" i="1" s="1"/>
  <c r="H436" i="1" a="1"/>
  <c r="H436" i="1" s="1"/>
  <c r="H437" i="1" a="1"/>
  <c r="H437" i="1" s="1"/>
  <c r="H438" i="1" a="1"/>
  <c r="H438" i="1" s="1"/>
  <c r="H439" i="1" a="1"/>
  <c r="H439" i="1" s="1"/>
  <c r="H440" i="1" a="1"/>
  <c r="H440" i="1" s="1"/>
  <c r="H441" i="1" a="1"/>
  <c r="H441" i="1" s="1"/>
  <c r="H442" i="1" a="1"/>
  <c r="H442" i="1" s="1"/>
  <c r="H443" i="1" a="1"/>
  <c r="H443" i="1" s="1"/>
  <c r="H444" i="1" a="1"/>
  <c r="H444" i="1" s="1"/>
  <c r="H445" i="1" a="1"/>
  <c r="H445" i="1" s="1"/>
  <c r="H446" i="1" a="1"/>
  <c r="H446" i="1" s="1"/>
  <c r="H447" i="1" a="1"/>
  <c r="H447" i="1" s="1"/>
  <c r="H448" i="1" a="1"/>
  <c r="H448" i="1" s="1"/>
  <c r="H449" i="1" a="1"/>
  <c r="H449" i="1" s="1"/>
  <c r="H450" i="1" a="1"/>
  <c r="H450" i="1" s="1"/>
  <c r="H451" i="1" a="1"/>
  <c r="H451" i="1" s="1"/>
  <c r="H452" i="1" a="1"/>
  <c r="H452" i="1" s="1"/>
  <c r="H453" i="1" a="1"/>
  <c r="H453" i="1" s="1"/>
  <c r="H454" i="1" a="1"/>
  <c r="H454" i="1" s="1"/>
  <c r="H455" i="1" a="1"/>
  <c r="H455" i="1" s="1"/>
  <c r="H456" i="1" a="1"/>
  <c r="H456" i="1" s="1"/>
  <c r="H457" i="1" a="1"/>
  <c r="H457" i="1" s="1"/>
  <c r="H458" i="1" a="1"/>
  <c r="H458" i="1" s="1"/>
  <c r="H459" i="1" a="1"/>
  <c r="H459" i="1" s="1"/>
  <c r="H460" i="1" a="1"/>
  <c r="H460" i="1" s="1"/>
  <c r="H461" i="1" a="1"/>
  <c r="H461" i="1" s="1"/>
  <c r="H462" i="1" a="1"/>
  <c r="H462" i="1" s="1"/>
  <c r="H463" i="1" a="1"/>
  <c r="H463" i="1" s="1"/>
  <c r="H464" i="1" a="1"/>
  <c r="H464" i="1" s="1"/>
  <c r="H465" i="1" a="1"/>
  <c r="H465" i="1" s="1"/>
  <c r="H466" i="1" a="1"/>
  <c r="H466" i="1" s="1"/>
  <c r="H467" i="1" a="1"/>
  <c r="H467" i="1" s="1"/>
  <c r="H468" i="1" a="1"/>
  <c r="H468" i="1" s="1"/>
  <c r="H469" i="1" a="1"/>
  <c r="H469" i="1" s="1"/>
  <c r="H470" i="1" a="1"/>
  <c r="H470" i="1" s="1"/>
  <c r="H471" i="1" a="1"/>
  <c r="H471" i="1" s="1"/>
  <c r="H472" i="1" a="1"/>
  <c r="H472" i="1" s="1"/>
  <c r="H473" i="1" a="1"/>
  <c r="H473" i="1" s="1"/>
  <c r="H474" i="1" a="1"/>
  <c r="H474" i="1" s="1"/>
  <c r="H475" i="1" a="1"/>
  <c r="H475" i="1" s="1"/>
  <c r="H476" i="1" a="1"/>
  <c r="H476" i="1" s="1"/>
  <c r="H477" i="1" a="1"/>
  <c r="H477" i="1" s="1"/>
  <c r="H478" i="1" a="1"/>
  <c r="H478" i="1" s="1"/>
  <c r="H479" i="1" a="1"/>
  <c r="H479" i="1" s="1"/>
  <c r="H480" i="1" a="1"/>
  <c r="H480" i="1" s="1"/>
  <c r="H481" i="1" a="1"/>
  <c r="H481" i="1" s="1"/>
  <c r="H482" i="1" a="1"/>
  <c r="H482" i="1" s="1"/>
  <c r="H483" i="1" a="1"/>
  <c r="H483" i="1" s="1"/>
  <c r="H484" i="1" a="1"/>
  <c r="H484" i="1" s="1"/>
  <c r="H485" i="1" a="1"/>
  <c r="H485" i="1" s="1"/>
  <c r="H486" i="1" a="1"/>
  <c r="H486" i="1" s="1"/>
  <c r="H487" i="1" a="1"/>
  <c r="H487" i="1" s="1"/>
  <c r="H488" i="1" a="1"/>
  <c r="H488" i="1" s="1"/>
  <c r="H489" i="1" a="1"/>
  <c r="H489" i="1" s="1"/>
  <c r="H490" i="1" a="1"/>
  <c r="H490" i="1" s="1"/>
  <c r="H491" i="1" a="1"/>
  <c r="H491" i="1" s="1"/>
  <c r="H492" i="1" a="1"/>
  <c r="H492" i="1" s="1"/>
  <c r="H493" i="1" a="1"/>
  <c r="H493" i="1" s="1"/>
  <c r="H494" i="1" a="1"/>
  <c r="H494" i="1" s="1"/>
  <c r="H495" i="1" a="1"/>
  <c r="H495" i="1" s="1"/>
  <c r="H496" i="1" a="1"/>
  <c r="H496" i="1" s="1"/>
  <c r="H497" i="1" a="1"/>
  <c r="H497" i="1" s="1"/>
  <c r="H498" i="1" a="1"/>
  <c r="H498" i="1" s="1"/>
  <c r="H499" i="1" a="1"/>
  <c r="H499" i="1" s="1"/>
  <c r="H500" i="1" a="1"/>
  <c r="H500" i="1" s="1"/>
  <c r="H501" i="1" a="1"/>
  <c r="H501" i="1" s="1"/>
  <c r="H502" i="1" a="1"/>
  <c r="H502" i="1" s="1"/>
  <c r="H503" i="1" a="1"/>
  <c r="H503" i="1" s="1"/>
  <c r="H504" i="1" a="1"/>
  <c r="H504" i="1" s="1"/>
  <c r="H505" i="1" a="1"/>
  <c r="H505" i="1" s="1"/>
  <c r="H506" i="1" a="1"/>
  <c r="H506" i="1" s="1"/>
  <c r="H507" i="1" a="1"/>
  <c r="H507" i="1" s="1"/>
  <c r="H508" i="1" a="1"/>
  <c r="H508" i="1" s="1"/>
  <c r="H509" i="1" a="1"/>
  <c r="H509" i="1" s="1"/>
  <c r="H510" i="1" a="1"/>
  <c r="H510" i="1" s="1"/>
  <c r="H511" i="1" a="1"/>
  <c r="H511" i="1" s="1"/>
  <c r="H512" i="1" a="1"/>
  <c r="H512" i="1" s="1"/>
  <c r="H513" i="1" a="1"/>
  <c r="H513" i="1" s="1"/>
  <c r="H514" i="1" a="1"/>
  <c r="H514" i="1" s="1"/>
  <c r="H515" i="1" a="1"/>
  <c r="H515" i="1" s="1"/>
  <c r="H516" i="1" a="1"/>
  <c r="H516" i="1" s="1"/>
  <c r="H517" i="1" a="1"/>
  <c r="H517" i="1" s="1"/>
  <c r="H518" i="1" a="1"/>
  <c r="H518" i="1" s="1"/>
  <c r="H519" i="1" a="1"/>
  <c r="H519" i="1" s="1"/>
  <c r="H520" i="1" a="1"/>
  <c r="H520" i="1" s="1"/>
  <c r="H521" i="1" a="1"/>
  <c r="H521" i="1" s="1"/>
  <c r="H522" i="1" a="1"/>
  <c r="H522" i="1" s="1"/>
  <c r="H523" i="1" a="1"/>
  <c r="H523" i="1" s="1"/>
  <c r="H524" i="1" a="1"/>
  <c r="H524" i="1" s="1"/>
  <c r="H525" i="1" a="1"/>
  <c r="H525" i="1" s="1"/>
  <c r="H526" i="1" a="1"/>
  <c r="H526" i="1" s="1"/>
  <c r="H527" i="1" a="1"/>
  <c r="H527" i="1" s="1"/>
  <c r="H528" i="1" a="1"/>
  <c r="H528" i="1" s="1"/>
  <c r="H529" i="1" a="1"/>
  <c r="H529" i="1" s="1"/>
  <c r="H530" i="1" a="1"/>
  <c r="H530" i="1" s="1"/>
  <c r="H531" i="1" a="1"/>
  <c r="H531" i="1" s="1"/>
  <c r="H532" i="1" a="1"/>
  <c r="H532" i="1" s="1"/>
  <c r="H533" i="1" a="1"/>
  <c r="H533" i="1" s="1"/>
  <c r="H534" i="1" a="1"/>
  <c r="H534" i="1" s="1"/>
  <c r="H535" i="1" a="1"/>
  <c r="H535" i="1" s="1"/>
  <c r="H536" i="1" a="1"/>
  <c r="H536" i="1" s="1"/>
  <c r="H537" i="1" a="1"/>
  <c r="H537" i="1" s="1"/>
  <c r="H538" i="1" a="1"/>
  <c r="H538" i="1" s="1"/>
  <c r="H539" i="1" a="1"/>
  <c r="H539" i="1" s="1"/>
  <c r="H540" i="1" a="1"/>
  <c r="H540" i="1" s="1"/>
  <c r="H541" i="1" a="1"/>
  <c r="H541" i="1" s="1"/>
  <c r="H542" i="1" a="1"/>
  <c r="H542" i="1" s="1"/>
  <c r="H543" i="1" a="1"/>
  <c r="H543" i="1" s="1"/>
  <c r="H544" i="1" a="1"/>
  <c r="H544" i="1" s="1"/>
  <c r="H545" i="1" a="1"/>
  <c r="H545" i="1" s="1"/>
  <c r="H546" i="1" a="1"/>
  <c r="H546" i="1" s="1"/>
  <c r="H547" i="1" a="1"/>
  <c r="H547" i="1" s="1"/>
  <c r="H548" i="1" a="1"/>
  <c r="H548" i="1" s="1"/>
  <c r="H549" i="1" a="1"/>
  <c r="H549" i="1" s="1"/>
  <c r="H550" i="1" a="1"/>
  <c r="H550" i="1" s="1"/>
  <c r="H551" i="1" a="1"/>
  <c r="H551" i="1" s="1"/>
  <c r="H552" i="1" a="1"/>
  <c r="H552" i="1" s="1"/>
  <c r="H553" i="1" a="1"/>
  <c r="H553" i="1" s="1"/>
  <c r="H554" i="1" a="1"/>
  <c r="H554" i="1" s="1"/>
  <c r="H555" i="1" a="1"/>
  <c r="H555" i="1" s="1"/>
  <c r="H556" i="1" a="1"/>
  <c r="H556" i="1" s="1"/>
  <c r="H557" i="1" a="1"/>
  <c r="H557" i="1" s="1"/>
  <c r="H558" i="1" a="1"/>
  <c r="H558" i="1" s="1"/>
  <c r="H559" i="1" a="1"/>
  <c r="H559" i="1" s="1"/>
  <c r="H560" i="1" a="1"/>
  <c r="H560" i="1" s="1"/>
  <c r="H561" i="1" a="1"/>
  <c r="H561" i="1" s="1"/>
  <c r="H562" i="1" a="1"/>
  <c r="H562" i="1" s="1"/>
  <c r="H563" i="1" a="1"/>
  <c r="H563" i="1" s="1"/>
  <c r="H564" i="1" a="1"/>
  <c r="H564" i="1" s="1"/>
  <c r="H565" i="1" a="1"/>
  <c r="H565" i="1" s="1"/>
  <c r="H566" i="1" a="1"/>
  <c r="H566" i="1" s="1"/>
  <c r="H567" i="1" a="1"/>
  <c r="H567" i="1" s="1"/>
  <c r="H568" i="1" a="1"/>
  <c r="H568" i="1" s="1"/>
  <c r="H569" i="1" a="1"/>
  <c r="H569" i="1" s="1"/>
  <c r="H570" i="1" a="1"/>
  <c r="H570" i="1" s="1"/>
  <c r="H571" i="1" a="1"/>
  <c r="H571" i="1" s="1"/>
  <c r="H572" i="1" a="1"/>
  <c r="H572" i="1" s="1"/>
  <c r="H573" i="1" a="1"/>
  <c r="H573" i="1" s="1"/>
  <c r="H574" i="1" a="1"/>
  <c r="H574" i="1" s="1"/>
  <c r="H575" i="1" a="1"/>
  <c r="H575" i="1" s="1"/>
  <c r="H576" i="1" a="1"/>
  <c r="H576" i="1" s="1"/>
  <c r="H577" i="1" a="1"/>
  <c r="H577" i="1" s="1"/>
  <c r="H578" i="1" a="1"/>
  <c r="H578" i="1" s="1"/>
  <c r="H579" i="1" a="1"/>
  <c r="H579" i="1" s="1"/>
  <c r="H580" i="1" a="1"/>
  <c r="H580" i="1" s="1"/>
  <c r="H581" i="1" a="1"/>
  <c r="H581" i="1" s="1"/>
  <c r="H582" i="1" a="1"/>
  <c r="H582" i="1" s="1"/>
  <c r="H583" i="1" a="1"/>
  <c r="H583" i="1" s="1"/>
  <c r="H584" i="1" a="1"/>
  <c r="H584" i="1" s="1"/>
  <c r="H585" i="1" a="1"/>
  <c r="H585" i="1" s="1"/>
  <c r="H586" i="1" a="1"/>
  <c r="H586" i="1" s="1"/>
  <c r="H587" i="1" a="1"/>
  <c r="H587" i="1" s="1"/>
  <c r="H588" i="1" a="1"/>
  <c r="H588" i="1" s="1"/>
  <c r="H589" i="1" a="1"/>
  <c r="H589" i="1" s="1"/>
  <c r="H590" i="1" a="1"/>
  <c r="H590" i="1" s="1"/>
  <c r="H591" i="1" a="1"/>
  <c r="H591" i="1" s="1"/>
  <c r="H592" i="1" a="1"/>
  <c r="H592" i="1" s="1"/>
  <c r="H593" i="1" a="1"/>
  <c r="H593" i="1" s="1"/>
  <c r="H594" i="1" a="1"/>
  <c r="H594" i="1" s="1"/>
  <c r="H595" i="1" a="1"/>
  <c r="H595" i="1" s="1"/>
  <c r="H596" i="1" a="1"/>
  <c r="H596" i="1" s="1"/>
  <c r="H597" i="1" a="1"/>
  <c r="H597" i="1" s="1"/>
  <c r="H598" i="1" a="1"/>
  <c r="H598" i="1" s="1"/>
  <c r="H599" i="1" a="1"/>
  <c r="H599" i="1" s="1"/>
  <c r="H600" i="1" a="1"/>
  <c r="H600" i="1" s="1"/>
  <c r="H601" i="1" a="1"/>
  <c r="H601" i="1" s="1"/>
  <c r="H602" i="1" a="1"/>
  <c r="H602" i="1" s="1"/>
  <c r="H603" i="1" a="1"/>
  <c r="H603" i="1" s="1"/>
  <c r="H604" i="1" a="1"/>
  <c r="H604" i="1" s="1"/>
  <c r="H605" i="1" a="1"/>
  <c r="H605" i="1" s="1"/>
  <c r="H606" i="1" a="1"/>
  <c r="H606" i="1" s="1"/>
  <c r="H607" i="1" a="1"/>
  <c r="H607" i="1" s="1"/>
  <c r="H608" i="1" a="1"/>
  <c r="H608" i="1" s="1"/>
  <c r="H609" i="1" a="1"/>
  <c r="H609" i="1" s="1"/>
  <c r="H610" i="1" a="1"/>
  <c r="H610" i="1" s="1"/>
  <c r="H611" i="1" a="1"/>
  <c r="H611" i="1" s="1"/>
  <c r="H612" i="1" a="1"/>
  <c r="H612" i="1" s="1"/>
  <c r="H613" i="1" a="1"/>
  <c r="H613" i="1" s="1"/>
  <c r="H614" i="1" a="1"/>
  <c r="H614" i="1" s="1"/>
  <c r="H615" i="1" a="1"/>
  <c r="H615" i="1" s="1"/>
  <c r="H616" i="1" a="1"/>
  <c r="H616" i="1" s="1"/>
  <c r="H617" i="1" a="1"/>
  <c r="H617" i="1" s="1"/>
  <c r="H618" i="1" a="1"/>
  <c r="H618" i="1" s="1"/>
  <c r="H619" i="1" a="1"/>
  <c r="H619" i="1" s="1"/>
  <c r="H620" i="1" a="1"/>
  <c r="H620" i="1" s="1"/>
  <c r="H621" i="1" a="1"/>
  <c r="H621" i="1" s="1"/>
  <c r="H622" i="1" a="1"/>
  <c r="H622" i="1" s="1"/>
  <c r="H623" i="1" a="1"/>
  <c r="H623" i="1" s="1"/>
  <c r="H624" i="1" a="1"/>
  <c r="H624" i="1" s="1"/>
  <c r="H625" i="1" a="1"/>
  <c r="H625" i="1" s="1"/>
  <c r="H626" i="1" a="1"/>
  <c r="H626" i="1" s="1"/>
  <c r="H627" i="1" a="1"/>
  <c r="H627" i="1" s="1"/>
  <c r="H628" i="1" a="1"/>
  <c r="H628" i="1" s="1"/>
  <c r="H629" i="1" a="1"/>
  <c r="H629" i="1" s="1"/>
  <c r="H630" i="1" a="1"/>
  <c r="H630" i="1" s="1"/>
  <c r="H631" i="1" a="1"/>
  <c r="H631" i="1" s="1"/>
  <c r="H632" i="1" a="1"/>
  <c r="H632" i="1" s="1"/>
  <c r="H633" i="1" a="1"/>
  <c r="H633" i="1" s="1"/>
  <c r="H634" i="1" a="1"/>
  <c r="H634" i="1" s="1"/>
  <c r="H635" i="1" a="1"/>
  <c r="H635" i="1" s="1"/>
  <c r="H636" i="1" a="1"/>
  <c r="H636" i="1" s="1"/>
  <c r="H637" i="1" a="1"/>
  <c r="H637" i="1" s="1"/>
  <c r="H638" i="1" a="1"/>
  <c r="H638" i="1" s="1"/>
  <c r="H639" i="1" a="1"/>
  <c r="H639" i="1" s="1"/>
  <c r="H640" i="1" a="1"/>
  <c r="H640" i="1" s="1"/>
  <c r="H641" i="1" a="1"/>
  <c r="H641" i="1" s="1"/>
  <c r="H642" i="1" a="1"/>
  <c r="H642" i="1" s="1"/>
  <c r="H643" i="1" a="1"/>
  <c r="H643" i="1" s="1"/>
  <c r="H644" i="1" a="1"/>
  <c r="H644" i="1" s="1"/>
  <c r="H645" i="1" a="1"/>
  <c r="H645" i="1" s="1"/>
  <c r="H646" i="1" a="1"/>
  <c r="H646" i="1" s="1"/>
  <c r="H647" i="1" a="1"/>
  <c r="H647" i="1" s="1"/>
  <c r="H648" i="1" a="1"/>
  <c r="H648" i="1" s="1"/>
  <c r="H649" i="1" a="1"/>
  <c r="H649" i="1" s="1"/>
  <c r="H650" i="1" a="1"/>
  <c r="H650" i="1" s="1"/>
  <c r="H651" i="1" a="1"/>
  <c r="H651" i="1" s="1"/>
  <c r="H652" i="1" a="1"/>
  <c r="H652" i="1" s="1"/>
  <c r="H653" i="1" a="1"/>
  <c r="H653" i="1" s="1"/>
  <c r="H654" i="1" a="1"/>
  <c r="H654" i="1" s="1"/>
  <c r="H655" i="1" a="1"/>
  <c r="H655" i="1" s="1"/>
  <c r="H656" i="1" a="1"/>
  <c r="H656" i="1" s="1"/>
  <c r="H657" i="1" a="1"/>
  <c r="H657" i="1" s="1"/>
  <c r="H658" i="1" a="1"/>
  <c r="H658" i="1" s="1"/>
  <c r="H659" i="1" a="1"/>
  <c r="H659" i="1" s="1"/>
  <c r="H660" i="1" a="1"/>
  <c r="H660" i="1" s="1"/>
  <c r="H661" i="1" a="1"/>
  <c r="H661" i="1" s="1"/>
  <c r="H662" i="1" a="1"/>
  <c r="H662" i="1" s="1"/>
  <c r="H663" i="1" a="1"/>
  <c r="H663" i="1" s="1"/>
  <c r="H664" i="1" a="1"/>
  <c r="H664" i="1" s="1"/>
  <c r="H665" i="1" a="1"/>
  <c r="H665" i="1" s="1"/>
  <c r="H666" i="1" a="1"/>
  <c r="H666" i="1" s="1"/>
  <c r="H667" i="1" a="1"/>
  <c r="H667" i="1" s="1"/>
  <c r="H668" i="1" a="1"/>
  <c r="H668" i="1" s="1"/>
  <c r="H669" i="1" a="1"/>
  <c r="H669" i="1" s="1"/>
  <c r="H670" i="1" a="1"/>
  <c r="H670" i="1" s="1"/>
  <c r="H671" i="1" a="1"/>
  <c r="H671" i="1" s="1"/>
  <c r="H672" i="1" a="1"/>
  <c r="H672" i="1" s="1"/>
  <c r="H673" i="1" a="1"/>
  <c r="H673" i="1" s="1"/>
  <c r="H674" i="1" a="1"/>
  <c r="H674" i="1" s="1"/>
  <c r="H675" i="1" a="1"/>
  <c r="H675" i="1" s="1"/>
  <c r="H676" i="1" a="1"/>
  <c r="H676" i="1" s="1"/>
  <c r="H677" i="1" a="1"/>
  <c r="H677" i="1" s="1"/>
  <c r="H678" i="1" a="1"/>
  <c r="H678" i="1" s="1"/>
  <c r="H679" i="1" a="1"/>
  <c r="H679" i="1" s="1"/>
  <c r="H680" i="1" a="1"/>
  <c r="H680" i="1" s="1"/>
  <c r="H681" i="1" a="1"/>
  <c r="H681" i="1" s="1"/>
  <c r="H682" i="1" a="1"/>
  <c r="H682" i="1" s="1"/>
  <c r="H683" i="1" a="1"/>
  <c r="H683" i="1" s="1"/>
  <c r="H684" i="1" a="1"/>
  <c r="H684" i="1" s="1"/>
  <c r="H685" i="1" a="1"/>
  <c r="H685" i="1" s="1"/>
  <c r="H686" i="1" a="1"/>
  <c r="H686" i="1" s="1"/>
  <c r="H687" i="1" a="1"/>
  <c r="H687" i="1" s="1"/>
  <c r="H688" i="1" a="1"/>
  <c r="H688" i="1" s="1"/>
  <c r="H689" i="1" a="1"/>
  <c r="H689" i="1" s="1"/>
  <c r="H690" i="1" a="1"/>
  <c r="H690" i="1" s="1"/>
  <c r="H691" i="1" a="1"/>
  <c r="H691" i="1" s="1"/>
  <c r="H692" i="1" a="1"/>
  <c r="H692" i="1" s="1"/>
  <c r="H693" i="1" a="1"/>
  <c r="H693" i="1" s="1"/>
  <c r="H694" i="1" a="1"/>
  <c r="H694" i="1" s="1"/>
  <c r="H695" i="1" a="1"/>
  <c r="H695" i="1" s="1"/>
  <c r="H696" i="1" a="1"/>
  <c r="H696" i="1" s="1"/>
  <c r="H697" i="1" a="1"/>
  <c r="H697" i="1" s="1"/>
  <c r="H698" i="1" a="1"/>
  <c r="H698" i="1" s="1"/>
  <c r="H699" i="1" a="1"/>
  <c r="H699" i="1" s="1"/>
  <c r="H700" i="1" a="1"/>
  <c r="H700" i="1" s="1"/>
  <c r="H701" i="1" a="1"/>
  <c r="H701" i="1" s="1"/>
  <c r="H702" i="1" a="1"/>
  <c r="H702" i="1" s="1"/>
  <c r="H703" i="1" a="1"/>
  <c r="H703" i="1" s="1"/>
  <c r="H704" i="1" a="1"/>
  <c r="H704" i="1" s="1"/>
  <c r="H705" i="1" a="1"/>
  <c r="H705" i="1" s="1"/>
  <c r="H706" i="1" a="1"/>
  <c r="H706" i="1" s="1"/>
  <c r="H707" i="1" a="1"/>
  <c r="H707" i="1" s="1"/>
  <c r="H708" i="1" a="1"/>
  <c r="H708" i="1" s="1"/>
  <c r="H709" i="1" a="1"/>
  <c r="H709" i="1" s="1"/>
  <c r="H710" i="1" a="1"/>
  <c r="H710" i="1" s="1"/>
  <c r="H711" i="1" a="1"/>
  <c r="H711" i="1" s="1"/>
  <c r="H712" i="1" a="1"/>
  <c r="H712" i="1" s="1"/>
  <c r="H713" i="1" a="1"/>
  <c r="H713" i="1" s="1"/>
  <c r="H714" i="1" a="1"/>
  <c r="H714" i="1" s="1"/>
  <c r="H715" i="1" a="1"/>
  <c r="H715" i="1" s="1"/>
  <c r="H716" i="1" a="1"/>
  <c r="H716" i="1" s="1"/>
  <c r="H717" i="1" a="1"/>
  <c r="H717" i="1" s="1"/>
  <c r="H718" i="1" a="1"/>
  <c r="H718" i="1" s="1"/>
  <c r="H719" i="1" a="1"/>
  <c r="H719" i="1" s="1"/>
  <c r="H720" i="1" a="1"/>
  <c r="H720" i="1" s="1"/>
  <c r="H721" i="1" a="1"/>
  <c r="H721" i="1" s="1"/>
  <c r="H722" i="1" a="1"/>
  <c r="H722" i="1" s="1"/>
  <c r="H723" i="1" a="1"/>
  <c r="H723" i="1" s="1"/>
  <c r="H724" i="1" a="1"/>
  <c r="H724" i="1" s="1"/>
  <c r="H725" i="1" a="1"/>
  <c r="H725" i="1" s="1"/>
  <c r="H726" i="1" a="1"/>
  <c r="H726" i="1" s="1"/>
  <c r="H727" i="1" a="1"/>
  <c r="H727" i="1" s="1"/>
  <c r="H728" i="1" a="1"/>
  <c r="H728" i="1" s="1"/>
  <c r="H729" i="1" a="1"/>
  <c r="H729" i="1" s="1"/>
  <c r="H730" i="1" a="1"/>
  <c r="H730" i="1" s="1"/>
  <c r="H731" i="1" a="1"/>
  <c r="H731" i="1" s="1"/>
  <c r="H732" i="1" a="1"/>
  <c r="H732" i="1" s="1"/>
  <c r="H733" i="1" a="1"/>
  <c r="H733" i="1" s="1"/>
  <c r="H734" i="1" a="1"/>
  <c r="H734" i="1" s="1"/>
  <c r="H735" i="1" a="1"/>
  <c r="H735" i="1" s="1"/>
  <c r="H736" i="1" a="1"/>
  <c r="H736" i="1" s="1"/>
  <c r="H737" i="1" a="1"/>
  <c r="H737" i="1" s="1"/>
  <c r="H738" i="1" a="1"/>
  <c r="H738" i="1" s="1"/>
  <c r="H739" i="1" a="1"/>
  <c r="H739" i="1" s="1"/>
  <c r="H740" i="1" a="1"/>
  <c r="H740" i="1" s="1"/>
  <c r="H741" i="1" a="1"/>
  <c r="H741" i="1" s="1"/>
  <c r="H742" i="1" a="1"/>
  <c r="H742" i="1" s="1"/>
  <c r="H743" i="1" a="1"/>
  <c r="H743" i="1" s="1"/>
  <c r="H744" i="1" a="1"/>
  <c r="H744" i="1" s="1"/>
  <c r="H745" i="1" a="1"/>
  <c r="H745" i="1" s="1"/>
  <c r="H746" i="1" a="1"/>
  <c r="H746" i="1" s="1"/>
  <c r="H747" i="1" a="1"/>
  <c r="H747" i="1" s="1"/>
  <c r="H748" i="1" a="1"/>
  <c r="H748" i="1" s="1"/>
  <c r="H749" i="1" a="1"/>
  <c r="H749" i="1" s="1"/>
  <c r="H750" i="1" a="1"/>
  <c r="H750" i="1" s="1"/>
  <c r="H751" i="1" a="1"/>
  <c r="H751" i="1" s="1"/>
  <c r="H752" i="1" a="1"/>
  <c r="H752" i="1" s="1"/>
  <c r="H753" i="1" a="1"/>
  <c r="H753" i="1" s="1"/>
  <c r="H754" i="1" a="1"/>
  <c r="H754" i="1" s="1"/>
  <c r="H755" i="1" a="1"/>
  <c r="H755" i="1" s="1"/>
  <c r="H756" i="1" a="1"/>
  <c r="H756" i="1" s="1"/>
  <c r="H757" i="1" a="1"/>
  <c r="H757" i="1" s="1"/>
  <c r="H758" i="1" a="1"/>
  <c r="H758" i="1" s="1"/>
  <c r="H759" i="1" a="1"/>
  <c r="H759" i="1" s="1"/>
  <c r="H760" i="1" a="1"/>
  <c r="H760" i="1" s="1"/>
  <c r="H761" i="1" a="1"/>
  <c r="H761" i="1" s="1"/>
  <c r="H762" i="1" a="1"/>
  <c r="H762" i="1" s="1"/>
  <c r="H763" i="1" a="1"/>
  <c r="H763" i="1" s="1"/>
  <c r="H764" i="1" a="1"/>
  <c r="H764" i="1" s="1"/>
  <c r="H765" i="1" a="1"/>
  <c r="H765" i="1" s="1"/>
  <c r="H766" i="1" a="1"/>
  <c r="H766" i="1" s="1"/>
  <c r="H767" i="1" a="1"/>
  <c r="H767" i="1" s="1"/>
  <c r="H768" i="1" a="1"/>
  <c r="H768" i="1" s="1"/>
  <c r="H769" i="1" a="1"/>
  <c r="H769" i="1" s="1"/>
  <c r="H770" i="1" a="1"/>
  <c r="H770" i="1" s="1"/>
  <c r="H771" i="1" a="1"/>
  <c r="H771" i="1" s="1"/>
  <c r="H772" i="1" a="1"/>
  <c r="H772" i="1" s="1"/>
  <c r="H773" i="1" a="1"/>
  <c r="H773" i="1" s="1"/>
  <c r="H774" i="1" a="1"/>
  <c r="H774" i="1" s="1"/>
  <c r="H775" i="1" a="1"/>
  <c r="H775" i="1" s="1"/>
  <c r="H776" i="1" a="1"/>
  <c r="H776" i="1" s="1"/>
  <c r="H777" i="1" a="1"/>
  <c r="H777" i="1" s="1"/>
  <c r="H778" i="1" a="1"/>
  <c r="H778" i="1" s="1"/>
  <c r="H779" i="1" a="1"/>
  <c r="H779" i="1" s="1"/>
  <c r="H780" i="1" a="1"/>
  <c r="H780" i="1" s="1"/>
  <c r="H781" i="1" a="1"/>
  <c r="H781" i="1" s="1"/>
  <c r="H782" i="1" a="1"/>
  <c r="H782" i="1" s="1"/>
  <c r="H783" i="1" a="1"/>
  <c r="H783" i="1" s="1"/>
  <c r="H784" i="1" a="1"/>
  <c r="H784" i="1" s="1"/>
  <c r="H785" i="1" a="1"/>
  <c r="H785" i="1" s="1"/>
  <c r="H786" i="1" a="1"/>
  <c r="H786" i="1" s="1"/>
  <c r="H787" i="1" a="1"/>
  <c r="H787" i="1" s="1"/>
  <c r="H788" i="1" a="1"/>
  <c r="H788" i="1" s="1"/>
  <c r="H789" i="1" a="1"/>
  <c r="H789" i="1" s="1"/>
  <c r="H790" i="1" a="1"/>
  <c r="H790" i="1" s="1"/>
  <c r="H791" i="1" a="1"/>
  <c r="H791" i="1" s="1"/>
  <c r="H792" i="1" a="1"/>
  <c r="H792" i="1" s="1"/>
  <c r="H793" i="1" a="1"/>
  <c r="H793" i="1" s="1"/>
  <c r="H794" i="1" a="1"/>
  <c r="H794" i="1" s="1"/>
  <c r="H795" i="1" a="1"/>
  <c r="H795" i="1" s="1"/>
  <c r="H796" i="1" a="1"/>
  <c r="H796" i="1" s="1"/>
  <c r="H797" i="1" a="1"/>
  <c r="H797" i="1" s="1"/>
  <c r="H798" i="1" a="1"/>
  <c r="H798" i="1" s="1"/>
  <c r="H799" i="1" a="1"/>
  <c r="H799" i="1" s="1"/>
  <c r="H800" i="1" a="1"/>
  <c r="H800" i="1" s="1"/>
  <c r="H801" i="1" a="1"/>
  <c r="H801" i="1" s="1"/>
  <c r="H802" i="1" a="1"/>
  <c r="H802" i="1" s="1"/>
  <c r="H803" i="1" a="1"/>
  <c r="H803" i="1" s="1"/>
  <c r="H804" i="1" a="1"/>
  <c r="H804" i="1" s="1"/>
  <c r="H805" i="1" a="1"/>
  <c r="H805" i="1" s="1"/>
  <c r="H806" i="1" a="1"/>
  <c r="H806" i="1" s="1"/>
  <c r="H807" i="1" a="1"/>
  <c r="H807" i="1" s="1"/>
  <c r="H808" i="1" a="1"/>
  <c r="H808" i="1" s="1"/>
  <c r="H809" i="1" a="1"/>
  <c r="H809" i="1" s="1"/>
  <c r="H810" i="1" a="1"/>
  <c r="H810" i="1" s="1"/>
  <c r="H811" i="1" a="1"/>
  <c r="H811" i="1" s="1"/>
  <c r="H812" i="1" a="1"/>
  <c r="H812" i="1" s="1"/>
  <c r="H813" i="1" a="1"/>
  <c r="H813" i="1" s="1"/>
  <c r="H814" i="1" a="1"/>
  <c r="H814" i="1" s="1"/>
  <c r="H815" i="1" a="1"/>
  <c r="H815" i="1" s="1"/>
  <c r="H816" i="1" a="1"/>
  <c r="H816" i="1" s="1"/>
  <c r="H817" i="1" a="1"/>
  <c r="H817" i="1" s="1"/>
  <c r="H818" i="1" a="1"/>
  <c r="H818" i="1" s="1"/>
  <c r="H819" i="1" a="1"/>
  <c r="H819" i="1" s="1"/>
  <c r="H820" i="1" a="1"/>
  <c r="H820" i="1" s="1"/>
  <c r="H821" i="1" a="1"/>
  <c r="H821" i="1" s="1"/>
  <c r="H822" i="1" a="1"/>
  <c r="H822" i="1" s="1"/>
  <c r="H823" i="1" a="1"/>
  <c r="H823" i="1" s="1"/>
  <c r="H824" i="1" a="1"/>
  <c r="H824" i="1" s="1"/>
  <c r="H825" i="1" a="1"/>
  <c r="H825" i="1" s="1"/>
  <c r="H826" i="1" a="1"/>
  <c r="H826" i="1" s="1"/>
  <c r="H827" i="1" a="1"/>
  <c r="H827" i="1" s="1"/>
  <c r="H828" i="1" a="1"/>
  <c r="H828" i="1" s="1"/>
  <c r="H829" i="1" a="1"/>
  <c r="H829" i="1" s="1"/>
  <c r="H830" i="1" a="1"/>
  <c r="H830" i="1" s="1"/>
  <c r="H831" i="1" a="1"/>
  <c r="H831" i="1" s="1"/>
  <c r="H832" i="1" a="1"/>
  <c r="H832" i="1" s="1"/>
  <c r="H833" i="1" a="1"/>
  <c r="H833" i="1" s="1"/>
  <c r="H834" i="1" a="1"/>
  <c r="H834" i="1" s="1"/>
  <c r="H835" i="1" a="1"/>
  <c r="H835" i="1" s="1"/>
  <c r="H836" i="1" a="1"/>
  <c r="H836" i="1" s="1"/>
  <c r="H837" i="1" a="1"/>
  <c r="H837" i="1" s="1"/>
  <c r="H838" i="1" a="1"/>
  <c r="H838" i="1" s="1"/>
  <c r="H839" i="1" a="1"/>
  <c r="H839" i="1" s="1"/>
  <c r="H840" i="1" a="1"/>
  <c r="H840" i="1" s="1"/>
  <c r="H841" i="1" a="1"/>
  <c r="H841" i="1" s="1"/>
  <c r="H842" i="1" a="1"/>
  <c r="H842" i="1" s="1"/>
  <c r="H843" i="1" a="1"/>
  <c r="H843" i="1" s="1"/>
  <c r="H844" i="1" a="1"/>
  <c r="H844" i="1" s="1"/>
  <c r="H845" i="1" a="1"/>
  <c r="H845" i="1" s="1"/>
  <c r="H846" i="1" a="1"/>
  <c r="H846" i="1" s="1"/>
  <c r="H847" i="1" a="1"/>
  <c r="H847" i="1" s="1"/>
  <c r="H848" i="1" a="1"/>
  <c r="H848" i="1" s="1"/>
  <c r="H849" i="1" a="1"/>
  <c r="H849" i="1" s="1"/>
  <c r="H850" i="1" a="1"/>
  <c r="H850" i="1" s="1"/>
  <c r="H851" i="1" a="1"/>
  <c r="H851" i="1" s="1"/>
  <c r="H852" i="1" a="1"/>
  <c r="H852" i="1" s="1"/>
  <c r="H853" i="1" a="1"/>
  <c r="H853" i="1" s="1"/>
  <c r="H854" i="1" a="1"/>
  <c r="H854" i="1" s="1"/>
  <c r="H855" i="1" a="1"/>
  <c r="H855" i="1" s="1"/>
  <c r="H856" i="1" a="1"/>
  <c r="H856" i="1" s="1"/>
  <c r="H857" i="1" a="1"/>
  <c r="H857" i="1" s="1"/>
  <c r="H858" i="1" a="1"/>
  <c r="H858" i="1" s="1"/>
  <c r="H859" i="1" a="1"/>
  <c r="H859" i="1" s="1"/>
  <c r="H860" i="1" a="1"/>
  <c r="H860" i="1" s="1"/>
  <c r="H861" i="1" a="1"/>
  <c r="H861" i="1" s="1"/>
  <c r="H862" i="1" a="1"/>
  <c r="H862" i="1" s="1"/>
  <c r="H863" i="1" a="1"/>
  <c r="H863" i="1" s="1"/>
  <c r="H864" i="1" a="1"/>
  <c r="H864" i="1" s="1"/>
  <c r="H865" i="1" a="1"/>
  <c r="H865" i="1" s="1"/>
  <c r="H866" i="1" a="1"/>
  <c r="H866" i="1" s="1"/>
  <c r="H867" i="1" a="1"/>
  <c r="H867" i="1" s="1"/>
  <c r="H868" i="1" a="1"/>
  <c r="H868" i="1" s="1"/>
  <c r="H869" i="1" a="1"/>
  <c r="H869" i="1" s="1"/>
  <c r="H870" i="1" a="1"/>
  <c r="H870" i="1" s="1"/>
  <c r="H871" i="1" a="1"/>
  <c r="H871" i="1" s="1"/>
  <c r="H872" i="1" a="1"/>
  <c r="H872" i="1" s="1"/>
  <c r="H873" i="1" a="1"/>
  <c r="H873" i="1" s="1"/>
  <c r="H874" i="1" a="1"/>
  <c r="H874" i="1" s="1"/>
  <c r="H875" i="1" a="1"/>
  <c r="H875" i="1" s="1"/>
  <c r="H876" i="1" a="1"/>
  <c r="H876" i="1" s="1"/>
  <c r="H877" i="1" a="1"/>
  <c r="H877" i="1" s="1"/>
  <c r="H878" i="1" a="1"/>
  <c r="H878" i="1" s="1"/>
  <c r="H879" i="1" a="1"/>
  <c r="H879" i="1" s="1"/>
  <c r="H880" i="1" a="1"/>
  <c r="H880" i="1" s="1"/>
  <c r="H881" i="1" a="1"/>
  <c r="H881" i="1" s="1"/>
  <c r="H882" i="1" a="1"/>
  <c r="H882" i="1" s="1"/>
  <c r="H883" i="1" a="1"/>
  <c r="H883" i="1" s="1"/>
  <c r="H884" i="1" a="1"/>
  <c r="H884" i="1" s="1"/>
  <c r="H885" i="1" a="1"/>
  <c r="H885" i="1" s="1"/>
  <c r="H886" i="1" a="1"/>
  <c r="H886" i="1" s="1"/>
  <c r="H887" i="1" a="1"/>
  <c r="H887" i="1" s="1"/>
  <c r="H888" i="1" a="1"/>
  <c r="H888" i="1" s="1"/>
  <c r="H889" i="1" a="1"/>
  <c r="H889" i="1" s="1"/>
  <c r="H890" i="1" a="1"/>
  <c r="H890" i="1" s="1"/>
  <c r="H891" i="1" a="1"/>
  <c r="H891" i="1" s="1"/>
  <c r="H892" i="1" a="1"/>
  <c r="H892" i="1" s="1"/>
  <c r="H893" i="1" a="1"/>
  <c r="H893" i="1" s="1"/>
  <c r="H894" i="1" a="1"/>
  <c r="H894" i="1" s="1"/>
  <c r="H895" i="1" a="1"/>
  <c r="H895" i="1" s="1"/>
  <c r="H896" i="1" a="1"/>
  <c r="H896" i="1" s="1"/>
  <c r="H897" i="1" a="1"/>
  <c r="H897" i="1" s="1"/>
  <c r="H898" i="1" a="1"/>
  <c r="H898" i="1" s="1"/>
  <c r="H899" i="1" a="1"/>
  <c r="H899" i="1" s="1"/>
  <c r="H900" i="1" a="1"/>
  <c r="H900" i="1" s="1"/>
  <c r="H901" i="1" a="1"/>
  <c r="H901" i="1" s="1"/>
  <c r="H902" i="1" a="1"/>
  <c r="H902" i="1" s="1"/>
  <c r="H903" i="1" a="1"/>
  <c r="H903" i="1" s="1"/>
  <c r="H904" i="1" a="1"/>
  <c r="H904" i="1" s="1"/>
  <c r="H905" i="1" a="1"/>
  <c r="H905" i="1" s="1"/>
  <c r="H906" i="1" a="1"/>
  <c r="H906" i="1" s="1"/>
  <c r="H907" i="1" a="1"/>
  <c r="H907" i="1" s="1"/>
  <c r="H908" i="1" a="1"/>
  <c r="H908" i="1" s="1"/>
  <c r="H909" i="1" a="1"/>
  <c r="H909" i="1" s="1"/>
  <c r="H910" i="1" a="1"/>
  <c r="H910" i="1" s="1"/>
  <c r="H911" i="1" a="1"/>
  <c r="H911" i="1" s="1"/>
  <c r="H912" i="1" a="1"/>
  <c r="H912" i="1" s="1"/>
  <c r="H913" i="1" a="1"/>
  <c r="H913" i="1" s="1"/>
  <c r="H914" i="1" a="1"/>
  <c r="H914" i="1" s="1"/>
  <c r="H915" i="1" a="1"/>
  <c r="H915" i="1" s="1"/>
  <c r="H916" i="1" a="1"/>
  <c r="H916" i="1" s="1"/>
  <c r="H917" i="1" a="1"/>
  <c r="H917" i="1" s="1"/>
  <c r="H918" i="1" a="1"/>
  <c r="H918" i="1" s="1"/>
  <c r="H919" i="1" a="1"/>
  <c r="H919" i="1" s="1"/>
  <c r="H920" i="1" a="1"/>
  <c r="H920" i="1" s="1"/>
  <c r="H921" i="1" a="1"/>
  <c r="H921" i="1" s="1"/>
  <c r="H922" i="1" a="1"/>
  <c r="H922" i="1" s="1"/>
  <c r="H923" i="1" a="1"/>
  <c r="H923" i="1" s="1"/>
  <c r="H924" i="1" a="1"/>
  <c r="H924" i="1" s="1"/>
  <c r="H925" i="1" a="1"/>
  <c r="H925" i="1" s="1"/>
  <c r="H926" i="1" a="1"/>
  <c r="H926" i="1" s="1"/>
  <c r="H927" i="1" a="1"/>
  <c r="H927" i="1" s="1"/>
  <c r="H928" i="1" a="1"/>
  <c r="H928" i="1" s="1"/>
  <c r="H929" i="1" a="1"/>
  <c r="H929" i="1" s="1"/>
  <c r="H930" i="1" a="1"/>
  <c r="H930" i="1" s="1"/>
  <c r="H931" i="1" a="1"/>
  <c r="H931" i="1" s="1"/>
  <c r="H932" i="1" a="1"/>
  <c r="H932" i="1" s="1"/>
  <c r="H933" i="1" a="1"/>
  <c r="H933" i="1" s="1"/>
  <c r="H934" i="1" a="1"/>
  <c r="H934" i="1" s="1"/>
  <c r="H935" i="1" a="1"/>
  <c r="H935" i="1" s="1"/>
  <c r="H936" i="1" a="1"/>
  <c r="H936" i="1" s="1"/>
  <c r="H937" i="1" a="1"/>
  <c r="H937" i="1" s="1"/>
  <c r="H938" i="1" a="1"/>
  <c r="H938" i="1" s="1"/>
  <c r="H939" i="1" a="1"/>
  <c r="H939" i="1" s="1"/>
  <c r="H940" i="1" a="1"/>
  <c r="H940" i="1" s="1"/>
  <c r="H941" i="1" a="1"/>
  <c r="H941" i="1" s="1"/>
  <c r="H942" i="1" a="1"/>
  <c r="H942" i="1" s="1"/>
  <c r="H943" i="1" a="1"/>
  <c r="H943" i="1" s="1"/>
  <c r="H944" i="1" a="1"/>
  <c r="H944" i="1" s="1"/>
  <c r="H945" i="1" a="1"/>
  <c r="H945" i="1" s="1"/>
  <c r="H946" i="1" a="1"/>
  <c r="H946" i="1" s="1"/>
  <c r="H947" i="1" a="1"/>
  <c r="H947" i="1" s="1"/>
  <c r="H948" i="1" a="1"/>
  <c r="H948" i="1" s="1"/>
  <c r="H949" i="1" a="1"/>
  <c r="H949" i="1" s="1"/>
  <c r="H950" i="1" a="1"/>
  <c r="H950" i="1" s="1"/>
  <c r="H951" i="1" a="1"/>
  <c r="H951" i="1" s="1"/>
  <c r="H952" i="1" a="1"/>
  <c r="H952" i="1" s="1"/>
  <c r="H953" i="1" a="1"/>
  <c r="H953" i="1" s="1"/>
  <c r="H954" i="1" a="1"/>
  <c r="H954" i="1" s="1"/>
  <c r="H955" i="1" a="1"/>
  <c r="H955" i="1" s="1"/>
  <c r="H956" i="1" a="1"/>
  <c r="H956" i="1" s="1"/>
  <c r="H957" i="1" a="1"/>
  <c r="H957" i="1" s="1"/>
  <c r="H958" i="1" a="1"/>
  <c r="H958" i="1" s="1"/>
  <c r="H959" i="1" a="1"/>
  <c r="H959" i="1" s="1"/>
  <c r="H960" i="1" a="1"/>
  <c r="H960" i="1" s="1"/>
  <c r="H961" i="1" a="1"/>
  <c r="H961" i="1" s="1"/>
  <c r="H962" i="1" a="1"/>
  <c r="H962" i="1" s="1"/>
  <c r="H963" i="1" a="1"/>
  <c r="H963" i="1" s="1"/>
  <c r="H964" i="1" a="1"/>
  <c r="H964" i="1" s="1"/>
  <c r="H965" i="1" a="1"/>
  <c r="H965" i="1" s="1"/>
  <c r="H966" i="1" a="1"/>
  <c r="H966" i="1" s="1"/>
  <c r="H967" i="1" a="1"/>
  <c r="H967" i="1" s="1"/>
  <c r="H968" i="1" a="1"/>
  <c r="H968" i="1" s="1"/>
  <c r="H969" i="1" a="1"/>
  <c r="H969" i="1" s="1"/>
  <c r="H970" i="1" a="1"/>
  <c r="H970" i="1" s="1"/>
  <c r="H971" i="1" a="1"/>
  <c r="H971" i="1" s="1"/>
  <c r="H972" i="1" a="1"/>
  <c r="H972" i="1" s="1"/>
  <c r="H973" i="1" a="1"/>
  <c r="H973" i="1" s="1"/>
  <c r="H974" i="1" a="1"/>
  <c r="H974" i="1" s="1"/>
  <c r="H975" i="1" a="1"/>
  <c r="H975" i="1" s="1"/>
  <c r="H976" i="1" a="1"/>
  <c r="H976" i="1" s="1"/>
  <c r="H977" i="1" a="1"/>
  <c r="H977" i="1" s="1"/>
  <c r="H978" i="1" a="1"/>
  <c r="H978" i="1" s="1"/>
  <c r="H979" i="1" a="1"/>
  <c r="H979" i="1" s="1"/>
  <c r="H980" i="1" a="1"/>
  <c r="H980" i="1" s="1"/>
  <c r="H981" i="1" a="1"/>
  <c r="H981" i="1" s="1"/>
  <c r="H982" i="1" a="1"/>
  <c r="H982" i="1" s="1"/>
  <c r="H983" i="1" a="1"/>
  <c r="H983" i="1" s="1"/>
  <c r="H984" i="1" a="1"/>
  <c r="H984" i="1" s="1"/>
  <c r="H985" i="1" a="1"/>
  <c r="H985" i="1" s="1"/>
  <c r="H986" i="1" a="1"/>
  <c r="H986" i="1" s="1"/>
  <c r="H987" i="1" a="1"/>
  <c r="H987" i="1" s="1"/>
  <c r="H988" i="1" a="1"/>
  <c r="H988" i="1" s="1"/>
  <c r="H989" i="1" a="1"/>
  <c r="H989" i="1" s="1"/>
  <c r="H990" i="1" a="1"/>
  <c r="H990" i="1" s="1"/>
  <c r="H991" i="1" a="1"/>
  <c r="H991" i="1" s="1"/>
  <c r="H992" i="1" a="1"/>
  <c r="H992" i="1" s="1"/>
  <c r="H993" i="1" a="1"/>
  <c r="H993" i="1" s="1"/>
  <c r="H994" i="1" a="1"/>
  <c r="H994" i="1" s="1"/>
  <c r="H995" i="1" a="1"/>
  <c r="H995" i="1" s="1"/>
  <c r="H996" i="1" a="1"/>
  <c r="H996" i="1" s="1"/>
  <c r="H997" i="1" a="1"/>
  <c r="H997" i="1" s="1"/>
  <c r="H998" i="1" a="1"/>
  <c r="H998" i="1" s="1"/>
  <c r="H999" i="1" a="1"/>
  <c r="H999" i="1" s="1"/>
  <c r="H1000" i="1" a="1"/>
  <c r="H1000" i="1" s="1"/>
  <c r="H1001" i="1" a="1"/>
  <c r="H1001" i="1" s="1"/>
  <c r="H1002" i="1" a="1"/>
  <c r="H1002" i="1" s="1"/>
  <c r="H1003" i="1" a="1"/>
  <c r="H1003" i="1" s="1"/>
  <c r="H1004" i="1" a="1"/>
  <c r="H1004" i="1" s="1"/>
  <c r="H1005" i="1" a="1"/>
  <c r="H1005" i="1" s="1"/>
  <c r="H1006" i="1" a="1"/>
  <c r="H1006" i="1" s="1"/>
  <c r="H1007" i="1" a="1"/>
  <c r="H1007" i="1" s="1"/>
  <c r="H1008" i="1" a="1"/>
  <c r="H1008" i="1" s="1"/>
  <c r="H1009" i="1" a="1"/>
  <c r="H1009" i="1" s="1"/>
  <c r="H1010" i="1" a="1"/>
  <c r="H1010" i="1" s="1"/>
  <c r="H1011" i="1" a="1"/>
  <c r="H1011" i="1" s="1"/>
  <c r="H1012" i="1" a="1"/>
  <c r="H1012" i="1" s="1"/>
  <c r="H1013" i="1" a="1"/>
  <c r="H1013" i="1" s="1"/>
  <c r="H1014" i="1" a="1"/>
  <c r="H1014" i="1" s="1"/>
  <c r="H1015" i="1" a="1"/>
  <c r="H1015" i="1" s="1"/>
  <c r="H1016" i="1" a="1"/>
  <c r="H1016" i="1" s="1"/>
  <c r="H1017" i="1" a="1"/>
  <c r="H1017" i="1" s="1"/>
  <c r="H1018" i="1" a="1"/>
  <c r="H1018" i="1" s="1"/>
  <c r="H1019" i="1" a="1"/>
  <c r="H1019" i="1" s="1"/>
  <c r="H1020" i="1" a="1"/>
  <c r="H1020" i="1" s="1"/>
  <c r="H1021" i="1" a="1"/>
  <c r="H1021" i="1" s="1"/>
  <c r="H1022" i="1" a="1"/>
  <c r="H1022" i="1" s="1"/>
  <c r="H1023" i="1" a="1"/>
  <c r="H1023" i="1" s="1"/>
  <c r="H1024" i="1" a="1"/>
  <c r="H1024" i="1" s="1"/>
  <c r="H1025" i="1" a="1"/>
  <c r="H1025" i="1" s="1"/>
  <c r="H1026" i="1" a="1"/>
  <c r="H1026" i="1" s="1"/>
  <c r="H1027" i="1" a="1"/>
  <c r="H1027" i="1" s="1"/>
  <c r="H1028" i="1" a="1"/>
  <c r="H1028" i="1" s="1"/>
  <c r="H1029" i="1" a="1"/>
  <c r="H1029" i="1" s="1"/>
  <c r="H1030" i="1" a="1"/>
  <c r="H1030" i="1" s="1"/>
  <c r="H1031" i="1" a="1"/>
  <c r="H1031" i="1" s="1"/>
  <c r="H1032" i="1" a="1"/>
  <c r="H1032" i="1" s="1"/>
  <c r="H1033" i="1" a="1"/>
  <c r="H1033" i="1" s="1"/>
  <c r="H1034" i="1" a="1"/>
  <c r="H1034" i="1" s="1"/>
  <c r="H1035" i="1" a="1"/>
  <c r="H1035" i="1" s="1"/>
  <c r="H1036" i="1" a="1"/>
  <c r="H1036" i="1" s="1"/>
  <c r="H1037" i="1" a="1"/>
  <c r="H1037" i="1" s="1"/>
  <c r="H1038" i="1" a="1"/>
  <c r="H1038" i="1" s="1"/>
  <c r="H1039" i="1" a="1"/>
  <c r="H1039" i="1" s="1"/>
  <c r="H1040" i="1" a="1"/>
  <c r="H1040" i="1" s="1"/>
  <c r="H1041" i="1" a="1"/>
  <c r="H1041" i="1" s="1"/>
  <c r="H1042" i="1" a="1"/>
  <c r="H1042" i="1" s="1"/>
  <c r="H1043" i="1" a="1"/>
  <c r="H1043" i="1" s="1"/>
  <c r="H1044" i="1" a="1"/>
  <c r="H1044" i="1" s="1"/>
  <c r="H1045" i="1" a="1"/>
  <c r="H1045" i="1" s="1"/>
  <c r="H1046" i="1" a="1"/>
  <c r="H1046" i="1" s="1"/>
  <c r="H1047" i="1" a="1"/>
  <c r="H1047" i="1" s="1"/>
  <c r="H1048" i="1" a="1"/>
  <c r="H1048" i="1" s="1"/>
  <c r="H1049" i="1" a="1"/>
  <c r="H1049" i="1" s="1"/>
  <c r="H1050" i="1" a="1"/>
  <c r="H1050" i="1" s="1"/>
  <c r="H1051" i="1" a="1"/>
  <c r="H1051" i="1" s="1"/>
  <c r="H1052" i="1" a="1"/>
  <c r="H1052" i="1" s="1"/>
  <c r="H1053" i="1" a="1"/>
  <c r="H1053" i="1" s="1"/>
  <c r="H1054" i="1" a="1"/>
  <c r="H1054" i="1" s="1"/>
  <c r="H1055" i="1" a="1"/>
  <c r="H1055" i="1" s="1"/>
  <c r="H1056" i="1" a="1"/>
  <c r="H1056" i="1" s="1"/>
  <c r="H1057" i="1" a="1"/>
  <c r="H1057" i="1" s="1"/>
  <c r="H1058" i="1" a="1"/>
  <c r="H1058" i="1" s="1"/>
  <c r="H1059" i="1" a="1"/>
  <c r="H1059" i="1" s="1"/>
  <c r="H1060" i="1" a="1"/>
  <c r="H1060" i="1" s="1"/>
  <c r="H1061" i="1" a="1"/>
  <c r="H1061" i="1" s="1"/>
  <c r="H1062" i="1" a="1"/>
  <c r="H1062" i="1" s="1"/>
  <c r="H1063" i="1" a="1"/>
  <c r="H1063" i="1" s="1"/>
  <c r="H1064" i="1" a="1"/>
  <c r="H1064" i="1" s="1"/>
  <c r="H1065" i="1" a="1"/>
  <c r="H1065" i="1" s="1"/>
  <c r="H1066" i="1" a="1"/>
  <c r="H1066" i="1" s="1"/>
  <c r="H1067" i="1" a="1"/>
  <c r="H1067" i="1" s="1"/>
  <c r="H1068" i="1" a="1"/>
  <c r="H1068" i="1" s="1"/>
  <c r="H1069" i="1" a="1"/>
  <c r="H1069" i="1" s="1"/>
  <c r="H1070" i="1" a="1"/>
  <c r="H1070" i="1" s="1"/>
  <c r="H1071" i="1" a="1"/>
  <c r="H1071" i="1" s="1"/>
  <c r="H1072" i="1" a="1"/>
  <c r="H1072" i="1" s="1"/>
  <c r="H1073" i="1" a="1"/>
  <c r="H1073" i="1" s="1"/>
  <c r="H1074" i="1" a="1"/>
  <c r="H1074" i="1" s="1"/>
  <c r="H1075" i="1" a="1"/>
  <c r="H1075" i="1" s="1"/>
  <c r="H1076" i="1" a="1"/>
  <c r="H1076" i="1" s="1"/>
  <c r="H1077" i="1" a="1"/>
  <c r="H1077" i="1" s="1"/>
  <c r="H1078" i="1" a="1"/>
  <c r="H1078" i="1" s="1"/>
  <c r="H1079" i="1" a="1"/>
  <c r="H1079" i="1" s="1"/>
  <c r="H1080" i="1" a="1"/>
  <c r="H1080" i="1" s="1"/>
  <c r="H1081" i="1" a="1"/>
  <c r="H1081" i="1" s="1"/>
  <c r="H1082" i="1" a="1"/>
  <c r="H1082" i="1" s="1"/>
  <c r="H1083" i="1" a="1"/>
  <c r="H1083" i="1" s="1"/>
  <c r="H1084" i="1" a="1"/>
  <c r="H1084" i="1" s="1"/>
  <c r="H1085" i="1" a="1"/>
  <c r="H1085" i="1" s="1"/>
  <c r="H1086" i="1" a="1"/>
  <c r="H1086" i="1" s="1"/>
  <c r="H1087" i="1" a="1"/>
  <c r="H1087" i="1" s="1"/>
  <c r="H1088" i="1" a="1"/>
  <c r="H1088" i="1" s="1"/>
  <c r="H1089" i="1" a="1"/>
  <c r="H1089" i="1" s="1"/>
  <c r="H1090" i="1" a="1"/>
  <c r="H1090" i="1" s="1"/>
  <c r="H1091" i="1" a="1"/>
  <c r="H1091" i="1" s="1"/>
  <c r="H1092" i="1" a="1"/>
  <c r="H1092" i="1" s="1"/>
  <c r="H1093" i="1" a="1"/>
  <c r="H1093" i="1" s="1"/>
  <c r="H1094" i="1" a="1"/>
  <c r="H1094" i="1" s="1"/>
  <c r="H1095" i="1" a="1"/>
  <c r="H1095" i="1" s="1"/>
  <c r="H1096" i="1" a="1"/>
  <c r="H1096" i="1" s="1"/>
  <c r="H1097" i="1" a="1"/>
  <c r="H1097" i="1" s="1"/>
  <c r="H1098" i="1" a="1"/>
  <c r="H1098" i="1" s="1"/>
  <c r="H1099" i="1" a="1"/>
  <c r="H1099" i="1" s="1"/>
  <c r="H1100" i="1" a="1"/>
  <c r="H1100" i="1" s="1"/>
  <c r="H1101" i="1" a="1"/>
  <c r="H1101" i="1" s="1"/>
  <c r="H1102" i="1" a="1"/>
  <c r="H1102" i="1" s="1"/>
  <c r="H1103" i="1" a="1"/>
  <c r="H1103" i="1" s="1"/>
  <c r="H1104" i="1" a="1"/>
  <c r="H1104" i="1" s="1"/>
  <c r="H1105" i="1" a="1"/>
  <c r="H1105" i="1" s="1"/>
  <c r="H1106" i="1" a="1"/>
  <c r="H1106" i="1" s="1"/>
  <c r="H1107" i="1" a="1"/>
  <c r="H1107" i="1" s="1"/>
  <c r="H1108" i="1" a="1"/>
  <c r="H1108" i="1" s="1"/>
  <c r="H1109" i="1" a="1"/>
  <c r="H1109" i="1" s="1"/>
  <c r="H1110" i="1" a="1"/>
  <c r="H1110" i="1" s="1"/>
  <c r="H1111" i="1" a="1"/>
  <c r="H1111" i="1" s="1"/>
  <c r="H1112" i="1" a="1"/>
  <c r="H1112" i="1" s="1"/>
  <c r="H1113" i="1" a="1"/>
  <c r="H1113" i="1" s="1"/>
  <c r="H1114" i="1" a="1"/>
  <c r="H1114" i="1" s="1"/>
  <c r="H1115" i="1" a="1"/>
  <c r="H1115" i="1" s="1"/>
  <c r="H1116" i="1" a="1"/>
  <c r="H1116" i="1" s="1"/>
  <c r="H1117" i="1" a="1"/>
  <c r="H1117" i="1" s="1"/>
  <c r="H1118" i="1" a="1"/>
  <c r="H1118" i="1" s="1"/>
  <c r="H1119" i="1" a="1"/>
  <c r="H1119" i="1" s="1"/>
  <c r="H1120" i="1" a="1"/>
  <c r="H1120" i="1" s="1"/>
  <c r="H1121" i="1" a="1"/>
  <c r="H1121" i="1" s="1"/>
  <c r="H1122" i="1" a="1"/>
  <c r="H1122" i="1" s="1"/>
  <c r="H1123" i="1" a="1"/>
  <c r="H1123" i="1" s="1"/>
  <c r="H1124" i="1" a="1"/>
  <c r="H1124" i="1" s="1"/>
  <c r="H1125" i="1" a="1"/>
  <c r="H1125" i="1" s="1"/>
  <c r="H1126" i="1" a="1"/>
  <c r="H1126" i="1" s="1"/>
  <c r="H1127" i="1" a="1"/>
  <c r="H1127" i="1" s="1"/>
  <c r="H1128" i="1" a="1"/>
  <c r="H1128" i="1" s="1"/>
  <c r="H1129" i="1" a="1"/>
  <c r="H1129" i="1" s="1"/>
  <c r="H1130" i="1" a="1"/>
  <c r="H1130" i="1" s="1"/>
  <c r="H1131" i="1" a="1"/>
  <c r="H1131" i="1" s="1"/>
  <c r="H1132" i="1" a="1"/>
  <c r="H1132" i="1" s="1"/>
  <c r="H1133" i="1" a="1"/>
  <c r="H1133" i="1" s="1"/>
  <c r="H1134" i="1" a="1"/>
  <c r="H1134" i="1" s="1"/>
  <c r="H1135" i="1" a="1"/>
  <c r="H1135" i="1" s="1"/>
  <c r="H1136" i="1" a="1"/>
  <c r="H1136" i="1" s="1"/>
  <c r="H1137" i="1" a="1"/>
  <c r="H1137" i="1" s="1"/>
  <c r="H1138" i="1" a="1"/>
  <c r="H1138" i="1" s="1"/>
  <c r="H1139" i="1" a="1"/>
  <c r="H1139" i="1" s="1"/>
  <c r="H1140" i="1" a="1"/>
  <c r="H1140" i="1" s="1"/>
  <c r="H1141" i="1" a="1"/>
  <c r="H1141" i="1" s="1"/>
  <c r="H1142" i="1" a="1"/>
  <c r="H1142" i="1" s="1"/>
  <c r="H1143" i="1" a="1"/>
  <c r="H1143" i="1" s="1"/>
  <c r="H1144" i="1" a="1"/>
  <c r="H1144" i="1" s="1"/>
  <c r="H1145" i="1" a="1"/>
  <c r="H1145" i="1" s="1"/>
  <c r="H1146" i="1" a="1"/>
  <c r="H1146" i="1" s="1"/>
  <c r="H1147" i="1" a="1"/>
  <c r="H1147" i="1" s="1"/>
  <c r="H1148" i="1" a="1"/>
  <c r="H1148" i="1" s="1"/>
  <c r="H1149" i="1" a="1"/>
  <c r="H1149" i="1" s="1"/>
  <c r="H1150" i="1" a="1"/>
  <c r="H1150" i="1" s="1"/>
  <c r="H1151" i="1" a="1"/>
  <c r="H1151" i="1" s="1"/>
  <c r="H1152" i="1" a="1"/>
  <c r="H1152" i="1" s="1"/>
  <c r="H1153" i="1" a="1"/>
  <c r="H1153" i="1" s="1"/>
  <c r="H1154" i="1" a="1"/>
  <c r="H1154" i="1" s="1"/>
  <c r="H1155" i="1" a="1"/>
  <c r="H1155" i="1" s="1"/>
  <c r="H1156" i="1" a="1"/>
  <c r="H1156" i="1" s="1"/>
  <c r="H1157" i="1" a="1"/>
  <c r="H1157" i="1" s="1"/>
  <c r="H1158" i="1" a="1"/>
  <c r="H1158" i="1" s="1"/>
  <c r="H1159" i="1" a="1"/>
  <c r="H1159" i="1" s="1"/>
  <c r="H1160" i="1" a="1"/>
  <c r="H1160" i="1" s="1"/>
  <c r="H1161" i="1" a="1"/>
  <c r="H1161" i="1" s="1"/>
  <c r="H1162" i="1" a="1"/>
  <c r="H1162" i="1" s="1"/>
  <c r="H1163" i="1" a="1"/>
  <c r="H1163" i="1" s="1"/>
  <c r="H1164" i="1" a="1"/>
  <c r="H1164" i="1" s="1"/>
  <c r="H1165" i="1" a="1"/>
  <c r="H1165" i="1" s="1"/>
  <c r="H1166" i="1" a="1"/>
  <c r="H1166" i="1" s="1"/>
  <c r="H1167" i="1" a="1"/>
  <c r="H1167" i="1" s="1"/>
  <c r="H1168" i="1" a="1"/>
  <c r="H1168" i="1" s="1"/>
  <c r="H1169" i="1" a="1"/>
  <c r="H1169" i="1" s="1"/>
  <c r="H1170" i="1" a="1"/>
  <c r="H1170" i="1" s="1"/>
  <c r="H1171" i="1" a="1"/>
  <c r="H1171" i="1" s="1"/>
  <c r="H1172" i="1" a="1"/>
  <c r="H1172" i="1" s="1"/>
  <c r="H1173" i="1" a="1"/>
  <c r="H1173" i="1" s="1"/>
  <c r="H1174" i="1" a="1"/>
  <c r="H1174" i="1" s="1"/>
  <c r="H1175" i="1" a="1"/>
  <c r="H1175" i="1" s="1"/>
  <c r="H1176" i="1" a="1"/>
  <c r="H1176" i="1" s="1"/>
  <c r="H1177" i="1" a="1"/>
  <c r="H1177" i="1" s="1"/>
  <c r="H1178" i="1" a="1"/>
  <c r="H1178" i="1" s="1"/>
  <c r="H1179" i="1" a="1"/>
  <c r="H1179" i="1" s="1"/>
  <c r="H1180" i="1" a="1"/>
  <c r="H1180" i="1" s="1"/>
  <c r="H1181" i="1" a="1"/>
  <c r="H1181" i="1" s="1"/>
  <c r="H1182" i="1" a="1"/>
  <c r="H1182" i="1" s="1"/>
  <c r="H1183" i="1" a="1"/>
  <c r="H1183" i="1" s="1"/>
  <c r="H1184" i="1" a="1"/>
  <c r="H1184" i="1" s="1"/>
  <c r="H1185" i="1" a="1"/>
  <c r="H1185" i="1" s="1"/>
  <c r="H1186" i="1" a="1"/>
  <c r="H1186" i="1" s="1"/>
  <c r="H1187" i="1" a="1"/>
  <c r="H1187" i="1" s="1"/>
  <c r="H1188" i="1" a="1"/>
  <c r="H1188" i="1" s="1"/>
  <c r="H1189" i="1" a="1"/>
  <c r="H1189" i="1" s="1"/>
  <c r="H1190" i="1" a="1"/>
  <c r="H1190" i="1" s="1"/>
  <c r="H1191" i="1" a="1"/>
  <c r="H1191" i="1" s="1"/>
  <c r="H1192" i="1" a="1"/>
  <c r="H1192" i="1" s="1"/>
  <c r="H1193" i="1" a="1"/>
  <c r="H1193" i="1" s="1"/>
  <c r="H1194" i="1" a="1"/>
  <c r="H1194" i="1" s="1"/>
  <c r="H1195" i="1" a="1"/>
  <c r="H1195" i="1" s="1"/>
  <c r="H1196" i="1" a="1"/>
  <c r="H1196" i="1" s="1"/>
  <c r="H1197" i="1" a="1"/>
  <c r="H1197" i="1" s="1"/>
  <c r="H1198" i="1" a="1"/>
  <c r="H1198" i="1" s="1"/>
  <c r="H1199" i="1" a="1"/>
  <c r="H1199" i="1" s="1"/>
  <c r="H1200" i="1" a="1"/>
  <c r="H1200" i="1" s="1"/>
  <c r="H1201" i="1" a="1"/>
  <c r="H1201" i="1" s="1"/>
  <c r="H1202" i="1" a="1"/>
  <c r="H1202" i="1" s="1"/>
  <c r="H1203" i="1" a="1"/>
  <c r="H1203" i="1" s="1"/>
  <c r="H1204" i="1" a="1"/>
  <c r="H1204" i="1" s="1"/>
  <c r="H1205" i="1" a="1"/>
  <c r="H1205" i="1" s="1"/>
  <c r="H1206" i="1" a="1"/>
  <c r="H1206" i="1" s="1"/>
  <c r="H1207" i="1" a="1"/>
  <c r="H1207" i="1" s="1"/>
  <c r="H1208" i="1" a="1"/>
  <c r="H1208" i="1" s="1"/>
  <c r="H1209" i="1" a="1"/>
  <c r="H1209" i="1" s="1"/>
  <c r="H1210" i="1" a="1"/>
  <c r="H1210" i="1" s="1"/>
  <c r="H1211" i="1" a="1"/>
  <c r="H1211" i="1" s="1"/>
  <c r="H1212" i="1" a="1"/>
  <c r="H1212" i="1" s="1"/>
  <c r="H1213" i="1" a="1"/>
  <c r="H1213" i="1" s="1"/>
  <c r="H1214" i="1" a="1"/>
  <c r="H1214" i="1" s="1"/>
  <c r="H1215" i="1" a="1"/>
  <c r="H1215" i="1" s="1"/>
  <c r="H1216" i="1" a="1"/>
  <c r="H1216" i="1" s="1"/>
  <c r="H1217" i="1" a="1"/>
  <c r="H1217" i="1" s="1"/>
  <c r="H1218" i="1" a="1"/>
  <c r="H1218" i="1" s="1"/>
  <c r="H1219" i="1" a="1"/>
  <c r="H1219" i="1" s="1"/>
  <c r="H1220" i="1" a="1"/>
  <c r="H1220" i="1" s="1"/>
  <c r="H1221" i="1" a="1"/>
  <c r="H1221" i="1" s="1"/>
  <c r="H1222" i="1" a="1"/>
  <c r="H1222" i="1" s="1"/>
  <c r="H1223" i="1" a="1"/>
  <c r="H1223" i="1" s="1"/>
  <c r="H1224" i="1" a="1"/>
  <c r="H1224" i="1" s="1"/>
  <c r="H1225" i="1" a="1"/>
  <c r="H1225" i="1" s="1"/>
  <c r="H1226" i="1" a="1"/>
  <c r="H1226" i="1" s="1"/>
  <c r="H1227" i="1" a="1"/>
  <c r="H1227" i="1" s="1"/>
  <c r="H1228" i="1" a="1"/>
  <c r="H1228" i="1" s="1"/>
  <c r="H1229" i="1" a="1"/>
  <c r="H1229" i="1" s="1"/>
  <c r="H1230" i="1" a="1"/>
  <c r="H1230" i="1" s="1"/>
  <c r="H1231" i="1" a="1"/>
  <c r="H1231" i="1" s="1"/>
  <c r="H1232" i="1" a="1"/>
  <c r="H1232" i="1" s="1"/>
  <c r="H1233" i="1" a="1"/>
  <c r="H1233" i="1" s="1"/>
  <c r="H1234" i="1" a="1"/>
  <c r="H1234" i="1" s="1"/>
  <c r="H1235" i="1" a="1"/>
  <c r="H1235" i="1" s="1"/>
  <c r="H1236" i="1" a="1"/>
  <c r="H1236" i="1" s="1"/>
  <c r="H1237" i="1" a="1"/>
  <c r="H1237" i="1" s="1"/>
  <c r="H1238" i="1" a="1"/>
  <c r="H1238" i="1" s="1"/>
  <c r="H1239" i="1" a="1"/>
  <c r="H1239" i="1" s="1"/>
  <c r="H1240" i="1" a="1"/>
  <c r="H1240" i="1" s="1"/>
  <c r="H1241" i="1" a="1"/>
  <c r="H1241" i="1" s="1"/>
  <c r="H1242" i="1" a="1"/>
  <c r="H1242" i="1" s="1"/>
  <c r="H1243" i="1" a="1"/>
  <c r="H1243" i="1" s="1"/>
  <c r="H1244" i="1" a="1"/>
  <c r="H1244" i="1" s="1"/>
  <c r="H1245" i="1" a="1"/>
  <c r="H1245" i="1" s="1"/>
  <c r="H1246" i="1" a="1"/>
  <c r="H1246" i="1" s="1"/>
  <c r="H1247" i="1" a="1"/>
  <c r="H1247" i="1" s="1"/>
  <c r="H1248" i="1" a="1"/>
  <c r="H1248" i="1" s="1"/>
  <c r="H1249" i="1" a="1"/>
  <c r="H1249" i="1" s="1"/>
  <c r="H1250" i="1" a="1"/>
  <c r="H1250" i="1" s="1"/>
  <c r="H1251" i="1" a="1"/>
  <c r="H1251" i="1" s="1"/>
  <c r="H1252" i="1" a="1"/>
  <c r="H1252" i="1" s="1"/>
  <c r="H1253" i="1" a="1"/>
  <c r="H1253" i="1" s="1"/>
  <c r="H1254" i="1" a="1"/>
  <c r="H1254" i="1" s="1"/>
  <c r="H1255" i="1" a="1"/>
  <c r="H1255" i="1" s="1"/>
  <c r="H1256" i="1" a="1"/>
  <c r="H1256" i="1" s="1"/>
  <c r="H1257" i="1" a="1"/>
  <c r="H1257" i="1" s="1"/>
  <c r="H1258" i="1" a="1"/>
  <c r="H1258" i="1" s="1"/>
  <c r="H1259" i="1" a="1"/>
  <c r="H1259" i="1" s="1"/>
  <c r="H1260" i="1" a="1"/>
  <c r="H1260" i="1" s="1"/>
  <c r="H1261" i="1" a="1"/>
  <c r="H1261" i="1" s="1"/>
  <c r="H1262" i="1" a="1"/>
  <c r="H1262" i="1" s="1"/>
  <c r="H1263" i="1" a="1"/>
  <c r="H1263" i="1" s="1"/>
  <c r="H1264" i="1" a="1"/>
  <c r="H1264" i="1" s="1"/>
  <c r="H1265" i="1" a="1"/>
  <c r="H1265" i="1" s="1"/>
  <c r="H1266" i="1" a="1"/>
  <c r="H1266" i="1" s="1"/>
  <c r="H1267" i="1" a="1"/>
  <c r="H1267" i="1" s="1"/>
  <c r="H1268" i="1" a="1"/>
  <c r="H1268" i="1" s="1"/>
  <c r="H1269" i="1" a="1"/>
  <c r="H1269" i="1" s="1"/>
  <c r="H1270" i="1" a="1"/>
  <c r="H1270" i="1" s="1"/>
  <c r="H1271" i="1" a="1"/>
  <c r="H1271" i="1" s="1"/>
  <c r="H1272" i="1" a="1"/>
  <c r="H1272" i="1" s="1"/>
  <c r="H1273" i="1" a="1"/>
  <c r="H1273" i="1" s="1"/>
  <c r="H1274" i="1" a="1"/>
  <c r="H1274" i="1" s="1"/>
  <c r="H1275" i="1" a="1"/>
  <c r="H1275" i="1" s="1"/>
  <c r="H1276" i="1" a="1"/>
  <c r="H1276" i="1" s="1"/>
  <c r="H1277" i="1" a="1"/>
  <c r="H1277" i="1" s="1"/>
  <c r="H1278" i="1" a="1"/>
  <c r="H1278" i="1" s="1"/>
  <c r="H1279" i="1" a="1"/>
  <c r="H1279" i="1" s="1"/>
  <c r="H1280" i="1" a="1"/>
  <c r="H1280" i="1" s="1"/>
  <c r="H1281" i="1" a="1"/>
  <c r="H1281" i="1" s="1"/>
  <c r="H1282" i="1" a="1"/>
  <c r="H1282" i="1" s="1"/>
  <c r="H1283" i="1" a="1"/>
  <c r="H1283" i="1" s="1"/>
  <c r="H1284" i="1" a="1"/>
  <c r="H1284" i="1" s="1"/>
  <c r="H1285" i="1" a="1"/>
  <c r="H1285" i="1" s="1"/>
  <c r="H1286" i="1" a="1"/>
  <c r="H1286" i="1" s="1"/>
  <c r="H1287" i="1" a="1"/>
  <c r="H1287" i="1" s="1"/>
  <c r="H1288" i="1" a="1"/>
  <c r="H1288" i="1" s="1"/>
  <c r="H1289" i="1" a="1"/>
  <c r="H1289" i="1" s="1"/>
  <c r="H1290" i="1" a="1"/>
  <c r="H1290" i="1" s="1"/>
  <c r="H1291" i="1" a="1"/>
  <c r="H1291" i="1" s="1"/>
  <c r="H1292" i="1" a="1"/>
  <c r="H1292" i="1" s="1"/>
  <c r="H1293" i="1" a="1"/>
  <c r="H1293" i="1" s="1"/>
  <c r="H1294" i="1" a="1"/>
  <c r="H1294" i="1" s="1"/>
  <c r="H1295" i="1" a="1"/>
  <c r="H1295" i="1" s="1"/>
  <c r="H1296" i="1" a="1"/>
  <c r="H1296" i="1" s="1"/>
  <c r="H1297" i="1" a="1"/>
  <c r="H1297" i="1" s="1"/>
  <c r="H1298" i="1" a="1"/>
  <c r="H1298" i="1" s="1"/>
  <c r="H1299" i="1" a="1"/>
  <c r="H1299" i="1" s="1"/>
  <c r="H1300" i="1" a="1"/>
  <c r="H1300" i="1" s="1"/>
  <c r="H1301" i="1" a="1"/>
  <c r="H1301" i="1" s="1"/>
  <c r="H1302" i="1" a="1"/>
  <c r="H1302" i="1" s="1"/>
  <c r="H1303" i="1" a="1"/>
  <c r="H1303" i="1" s="1"/>
  <c r="H1304" i="1" a="1"/>
  <c r="H1304" i="1" s="1"/>
  <c r="H1305" i="1" a="1"/>
  <c r="H1305" i="1" s="1"/>
  <c r="H1306" i="1" a="1"/>
  <c r="H1306" i="1" s="1"/>
  <c r="H1307" i="1" a="1"/>
  <c r="H1307" i="1" s="1"/>
  <c r="H1308" i="1" a="1"/>
  <c r="H1308" i="1" s="1"/>
  <c r="H1309" i="1" a="1"/>
  <c r="H1309" i="1" s="1"/>
  <c r="H1310" i="1" a="1"/>
  <c r="H1310" i="1" s="1"/>
  <c r="H1311" i="1" a="1"/>
  <c r="H1311" i="1" s="1"/>
  <c r="H1312" i="1" a="1"/>
  <c r="H1312" i="1" s="1"/>
  <c r="H1313" i="1" a="1"/>
  <c r="H1313" i="1" s="1"/>
  <c r="H1314" i="1" a="1"/>
  <c r="H1314" i="1" s="1"/>
  <c r="H1315" i="1" a="1"/>
  <c r="H1315" i="1" s="1"/>
  <c r="H1316" i="1" a="1"/>
  <c r="H1316" i="1" s="1"/>
  <c r="H1317" i="1" a="1"/>
  <c r="H1317" i="1" s="1"/>
  <c r="H1318" i="1" a="1"/>
  <c r="H1318" i="1" s="1"/>
  <c r="H1319" i="1" a="1"/>
  <c r="H1319" i="1" s="1"/>
  <c r="H1320" i="1" a="1"/>
  <c r="H1320" i="1" s="1"/>
  <c r="H1321" i="1" a="1"/>
  <c r="H1321" i="1" s="1"/>
  <c r="H1322" i="1" a="1"/>
  <c r="H1322" i="1" s="1"/>
  <c r="H1323" i="1" a="1"/>
  <c r="H1323" i="1" s="1"/>
  <c r="H1324" i="1" a="1"/>
  <c r="H1324" i="1" s="1"/>
  <c r="H1325" i="1" a="1"/>
  <c r="H1325" i="1" s="1"/>
  <c r="H1326" i="1" a="1"/>
  <c r="H1326" i="1" s="1"/>
  <c r="H1327" i="1" a="1"/>
  <c r="H1327" i="1" s="1"/>
  <c r="H1328" i="1" a="1"/>
  <c r="H1328" i="1" s="1"/>
  <c r="H1329" i="1" a="1"/>
  <c r="H1329" i="1" s="1"/>
  <c r="H1330" i="1" a="1"/>
  <c r="H1330" i="1" s="1"/>
  <c r="H1331" i="1" a="1"/>
  <c r="H1331" i="1" s="1"/>
  <c r="H1332" i="1" a="1"/>
  <c r="H1332" i="1" s="1"/>
  <c r="H1333" i="1" a="1"/>
  <c r="H1333" i="1" s="1"/>
  <c r="H1334" i="1" a="1"/>
  <c r="H1334" i="1" s="1"/>
  <c r="H1335" i="1" a="1"/>
  <c r="H1335" i="1" s="1"/>
  <c r="H1336" i="1" a="1"/>
  <c r="H1336" i="1" s="1"/>
  <c r="H1337" i="1" a="1"/>
  <c r="H1337" i="1" s="1"/>
  <c r="H1338" i="1" a="1"/>
  <c r="H1338" i="1" s="1"/>
  <c r="H1339" i="1" a="1"/>
  <c r="H1339" i="1" s="1"/>
  <c r="H1340" i="1" a="1"/>
  <c r="H1340" i="1" s="1"/>
  <c r="H1341" i="1" a="1"/>
  <c r="H1341" i="1" s="1"/>
  <c r="H1342" i="1" a="1"/>
  <c r="H1342" i="1" s="1"/>
  <c r="H1343" i="1" a="1"/>
  <c r="H1343" i="1" s="1"/>
  <c r="H1344" i="1" a="1"/>
  <c r="H1344" i="1" s="1"/>
  <c r="H1345" i="1" a="1"/>
  <c r="H1345" i="1" s="1"/>
  <c r="H1346" i="1" a="1"/>
  <c r="H1346" i="1" s="1"/>
  <c r="H1347" i="1" a="1"/>
  <c r="H1347" i="1" s="1"/>
  <c r="H1348" i="1" a="1"/>
  <c r="H1348" i="1" s="1"/>
  <c r="H1349" i="1" a="1"/>
  <c r="H1349" i="1" s="1"/>
  <c r="H1350" i="1" a="1"/>
  <c r="H1350" i="1" s="1"/>
  <c r="H1351" i="1" a="1"/>
  <c r="H1351" i="1" s="1"/>
  <c r="H1352" i="1" a="1"/>
  <c r="H1352" i="1" s="1"/>
  <c r="H1353" i="1" a="1"/>
  <c r="H1353" i="1" s="1"/>
  <c r="H1354" i="1" a="1"/>
  <c r="H1354" i="1" s="1"/>
  <c r="H1355" i="1" a="1"/>
  <c r="H1355" i="1" s="1"/>
  <c r="H1356" i="1" a="1"/>
  <c r="H1356" i="1" s="1"/>
  <c r="H1357" i="1" a="1"/>
  <c r="H1357" i="1" s="1"/>
  <c r="H1358" i="1" a="1"/>
  <c r="H1358" i="1" s="1"/>
  <c r="H1359" i="1" a="1"/>
  <c r="H1359" i="1" s="1"/>
  <c r="H1360" i="1" a="1"/>
  <c r="H1360" i="1" s="1"/>
  <c r="H1361" i="1" a="1"/>
  <c r="H1361" i="1" s="1"/>
  <c r="H1362" i="1" a="1"/>
  <c r="H1362" i="1" s="1"/>
  <c r="H1363" i="1" a="1"/>
  <c r="H1363" i="1" s="1"/>
  <c r="H1364" i="1" a="1"/>
  <c r="H1364" i="1" s="1"/>
  <c r="H1365" i="1" a="1"/>
  <c r="H1365" i="1" s="1"/>
  <c r="H1366" i="1" a="1"/>
  <c r="H1366" i="1" s="1"/>
  <c r="H1367" i="1" a="1"/>
  <c r="H1367" i="1" s="1"/>
  <c r="H1368" i="1" a="1"/>
  <c r="H1368" i="1" s="1"/>
  <c r="H1369" i="1" a="1"/>
  <c r="H1369" i="1" s="1"/>
  <c r="H1370" i="1" a="1"/>
  <c r="H1370" i="1" s="1"/>
  <c r="H1371" i="1" a="1"/>
  <c r="H1371" i="1" s="1"/>
  <c r="H1372" i="1" a="1"/>
  <c r="H1372" i="1" s="1"/>
  <c r="H1373" i="1" a="1"/>
  <c r="H1373" i="1" s="1"/>
  <c r="H1374" i="1" a="1"/>
  <c r="H1374" i="1" s="1"/>
  <c r="H1375" i="1" a="1"/>
  <c r="H1375" i="1" s="1"/>
  <c r="H1376" i="1" a="1"/>
  <c r="H1376" i="1" s="1"/>
  <c r="H1377" i="1" a="1"/>
  <c r="H1377" i="1" s="1"/>
  <c r="H1378" i="1" a="1"/>
  <c r="H1378" i="1" s="1"/>
  <c r="H1379" i="1" a="1"/>
  <c r="H1379" i="1" s="1"/>
  <c r="H1380" i="1" a="1"/>
  <c r="H1380" i="1" s="1"/>
  <c r="H1381" i="1" a="1"/>
  <c r="H1381" i="1" s="1"/>
  <c r="H1382" i="1" a="1"/>
  <c r="H1382" i="1" s="1"/>
  <c r="H1383" i="1" a="1"/>
  <c r="H1383" i="1" s="1"/>
  <c r="H1384" i="1" a="1"/>
  <c r="H1384" i="1" s="1"/>
  <c r="H1385" i="1" a="1"/>
  <c r="H1385" i="1" s="1"/>
  <c r="H1386" i="1" a="1"/>
  <c r="H1386" i="1" s="1"/>
  <c r="H1387" i="1" a="1"/>
  <c r="H1387" i="1" s="1"/>
  <c r="H1388" i="1" a="1"/>
  <c r="H1388" i="1" s="1"/>
  <c r="H1389" i="1" a="1"/>
  <c r="H1389" i="1" s="1"/>
  <c r="H1390" i="1" a="1"/>
  <c r="H1390" i="1" s="1"/>
  <c r="H1391" i="1" a="1"/>
  <c r="H1391" i="1" s="1"/>
  <c r="H1392" i="1" a="1"/>
  <c r="H1392" i="1" s="1"/>
  <c r="H1393" i="1" a="1"/>
  <c r="H1393" i="1" s="1"/>
  <c r="H1394" i="1" a="1"/>
  <c r="H1394" i="1" s="1"/>
  <c r="H1395" i="1" a="1"/>
  <c r="H1395" i="1" s="1"/>
  <c r="H1396" i="1" a="1"/>
  <c r="H1396" i="1" s="1"/>
  <c r="H1397" i="1" a="1"/>
  <c r="H1397" i="1" s="1"/>
  <c r="H1398" i="1" a="1"/>
  <c r="H1398" i="1" s="1"/>
  <c r="H1399" i="1" a="1"/>
  <c r="H1399" i="1" s="1"/>
  <c r="H1400" i="1" a="1"/>
  <c r="H1400" i="1" s="1"/>
  <c r="H1401" i="1" a="1"/>
  <c r="H1401" i="1" s="1"/>
  <c r="H1402" i="1" a="1"/>
  <c r="H1402" i="1" s="1"/>
  <c r="H1403" i="1" a="1"/>
  <c r="H1403" i="1" s="1"/>
  <c r="H1404" i="1" a="1"/>
  <c r="H1404" i="1" s="1"/>
  <c r="H1405" i="1" a="1"/>
  <c r="H1405" i="1" s="1"/>
  <c r="H1406" i="1" a="1"/>
  <c r="H1406" i="1" s="1"/>
  <c r="H1407" i="1" a="1"/>
  <c r="H1407" i="1" s="1"/>
  <c r="H1408" i="1" a="1"/>
  <c r="H1408" i="1" s="1"/>
  <c r="H1409" i="1" a="1"/>
  <c r="H1409" i="1" s="1"/>
  <c r="H1410" i="1" a="1"/>
  <c r="H1410" i="1" s="1"/>
  <c r="H1411" i="1" a="1"/>
  <c r="H1411" i="1" s="1"/>
  <c r="H1412" i="1" a="1"/>
  <c r="H1412" i="1" s="1"/>
  <c r="H1413" i="1" a="1"/>
  <c r="H1413" i="1" s="1"/>
  <c r="H1414" i="1" a="1"/>
  <c r="H1414" i="1" s="1"/>
  <c r="H1415" i="1" a="1"/>
  <c r="H1415" i="1" s="1"/>
  <c r="H1416" i="1" a="1"/>
  <c r="H1416" i="1" s="1"/>
  <c r="H1417" i="1" a="1"/>
  <c r="H1417" i="1" s="1"/>
  <c r="H1418" i="1" a="1"/>
  <c r="H1418" i="1" s="1"/>
  <c r="H1419" i="1" a="1"/>
  <c r="H1419" i="1" s="1"/>
  <c r="H1420" i="1" a="1"/>
  <c r="H1420" i="1" s="1"/>
  <c r="H1421" i="1" a="1"/>
  <c r="H1421" i="1" s="1"/>
  <c r="H1422" i="1" a="1"/>
  <c r="H1422" i="1" s="1"/>
  <c r="H1423" i="1" a="1"/>
  <c r="H1423" i="1" s="1"/>
  <c r="H1424" i="1" a="1"/>
  <c r="H1424" i="1" s="1"/>
  <c r="H1425" i="1" a="1"/>
  <c r="H1425" i="1" s="1"/>
  <c r="H1426" i="1" a="1"/>
  <c r="H1426" i="1" s="1"/>
  <c r="H1427" i="1" a="1"/>
  <c r="H1427" i="1" s="1"/>
  <c r="H1428" i="1" a="1"/>
  <c r="H1428" i="1" s="1"/>
  <c r="H1429" i="1" a="1"/>
  <c r="H1429" i="1" s="1"/>
  <c r="H1430" i="1" a="1"/>
  <c r="H1430" i="1" s="1"/>
  <c r="H1431" i="1" a="1"/>
  <c r="H1431" i="1" s="1"/>
  <c r="H1432" i="1" a="1"/>
  <c r="H1432" i="1" s="1"/>
  <c r="H1433" i="1" a="1"/>
  <c r="H1433" i="1" s="1"/>
  <c r="H1434" i="1" a="1"/>
  <c r="H1434" i="1" s="1"/>
  <c r="H1435" i="1" a="1"/>
  <c r="H1435" i="1" s="1"/>
  <c r="H1436" i="1" a="1"/>
  <c r="H1436" i="1" s="1"/>
  <c r="H1437" i="1" a="1"/>
  <c r="H1437" i="1" s="1"/>
  <c r="H1438" i="1" a="1"/>
  <c r="H1438" i="1" s="1"/>
  <c r="H1439" i="1" a="1"/>
  <c r="H1439" i="1" s="1"/>
  <c r="H1440" i="1" a="1"/>
  <c r="H1440" i="1" s="1"/>
  <c r="H1441" i="1" a="1"/>
  <c r="H1441" i="1" s="1"/>
  <c r="H1442" i="1" a="1"/>
  <c r="H1442" i="1" s="1"/>
  <c r="H1443" i="1" a="1"/>
  <c r="H1443" i="1" s="1"/>
  <c r="H1444" i="1" a="1"/>
  <c r="H1444" i="1" s="1"/>
  <c r="H1445" i="1" a="1"/>
  <c r="H1445" i="1" s="1"/>
  <c r="H1446" i="1" a="1"/>
  <c r="H1446" i="1" s="1"/>
  <c r="H1447" i="1" a="1"/>
  <c r="H1447" i="1" s="1"/>
  <c r="H1448" i="1" a="1"/>
  <c r="H1448" i="1" s="1"/>
  <c r="H1449" i="1" a="1"/>
  <c r="H1449" i="1" s="1"/>
  <c r="H1450" i="1" a="1"/>
  <c r="H1450" i="1" s="1"/>
  <c r="H1451" i="1" a="1"/>
  <c r="H1451" i="1" s="1"/>
  <c r="H1452" i="1" a="1"/>
  <c r="H1452" i="1" s="1"/>
  <c r="H1453" i="1" a="1"/>
  <c r="H1453" i="1" s="1"/>
  <c r="H1454" i="1" a="1"/>
  <c r="H1454" i="1" s="1"/>
  <c r="H1455" i="1" a="1"/>
  <c r="H1455" i="1" s="1"/>
  <c r="H1456" i="1" a="1"/>
  <c r="H1456" i="1" s="1"/>
  <c r="H1457" i="1" a="1"/>
  <c r="H1457" i="1" s="1"/>
  <c r="H1458" i="1" a="1"/>
  <c r="H1458" i="1" s="1"/>
  <c r="H1459" i="1" a="1"/>
  <c r="H1459" i="1" s="1"/>
  <c r="H1460" i="1" a="1"/>
  <c r="H1460" i="1" s="1"/>
  <c r="H1461" i="1" a="1"/>
  <c r="H1461" i="1" s="1"/>
  <c r="H1462" i="1" a="1"/>
  <c r="H1462" i="1" s="1"/>
  <c r="H1463" i="1" a="1"/>
  <c r="H1463" i="1" s="1"/>
  <c r="H1464" i="1" a="1"/>
  <c r="H1464" i="1" s="1"/>
  <c r="H1465" i="1" a="1"/>
  <c r="H1465" i="1" s="1"/>
  <c r="H1466" i="1" a="1"/>
  <c r="H1466" i="1" s="1"/>
  <c r="H1467" i="1" a="1"/>
  <c r="H1467" i="1" s="1"/>
  <c r="H1468" i="1" a="1"/>
  <c r="H1468" i="1" s="1"/>
  <c r="H1469" i="1" a="1"/>
  <c r="H1469" i="1" s="1"/>
  <c r="H1470" i="1" a="1"/>
  <c r="H1470" i="1" s="1"/>
  <c r="H1471" i="1" a="1"/>
  <c r="H1471" i="1" s="1"/>
  <c r="H1472" i="1" a="1"/>
  <c r="H1472" i="1" s="1"/>
  <c r="H1473" i="1" a="1"/>
  <c r="H1473" i="1" s="1"/>
  <c r="H1474" i="1" a="1"/>
  <c r="H1474" i="1" s="1"/>
  <c r="H1475" i="1" a="1"/>
  <c r="H1475" i="1" s="1"/>
  <c r="H1476" i="1" a="1"/>
  <c r="H1476" i="1" s="1"/>
  <c r="H1477" i="1" a="1"/>
  <c r="H1477" i="1" s="1"/>
  <c r="H1478" i="1" a="1"/>
  <c r="H1478" i="1" s="1"/>
  <c r="H1479" i="1" a="1"/>
  <c r="H1479" i="1" s="1"/>
  <c r="H1480" i="1" a="1"/>
  <c r="H1480" i="1" s="1"/>
  <c r="H1481" i="1" a="1"/>
  <c r="H1481" i="1" s="1"/>
  <c r="H1482" i="1" a="1"/>
  <c r="H1482" i="1" s="1"/>
  <c r="H1483" i="1" a="1"/>
  <c r="H1483" i="1" s="1"/>
  <c r="H1484" i="1" a="1"/>
  <c r="H1484" i="1" s="1"/>
  <c r="H1485" i="1" a="1"/>
  <c r="H1485" i="1" s="1"/>
  <c r="H1486" i="1" a="1"/>
  <c r="H1486" i="1" s="1"/>
  <c r="H1487" i="1" a="1"/>
  <c r="H1487" i="1" s="1"/>
  <c r="H1488" i="1" a="1"/>
  <c r="H1488" i="1" s="1"/>
  <c r="H1489" i="1" a="1"/>
  <c r="H1489" i="1" s="1"/>
  <c r="H1490" i="1" a="1"/>
  <c r="H1490" i="1" s="1"/>
  <c r="H1491" i="1" a="1"/>
  <c r="H1491" i="1" s="1"/>
  <c r="H1492" i="1" a="1"/>
  <c r="H1492" i="1" s="1"/>
  <c r="H1493" i="1" a="1"/>
  <c r="H1493" i="1" s="1"/>
  <c r="H1494" i="1" a="1"/>
  <c r="H1494" i="1" s="1"/>
  <c r="H1495" i="1" a="1"/>
  <c r="H1495" i="1" s="1"/>
  <c r="H1496" i="1" a="1"/>
  <c r="H1496" i="1" s="1"/>
  <c r="H1497" i="1" a="1"/>
  <c r="H1497" i="1" s="1"/>
  <c r="H1498" i="1" a="1"/>
  <c r="H1498" i="1" s="1"/>
  <c r="H1499" i="1" a="1"/>
  <c r="H1499" i="1" s="1"/>
  <c r="H1500" i="1" a="1"/>
  <c r="H1500" i="1" s="1"/>
  <c r="H1501" i="1" a="1"/>
  <c r="H1501" i="1" s="1"/>
  <c r="H1502" i="1" a="1"/>
  <c r="H1502" i="1" s="1"/>
  <c r="H1503" i="1" a="1"/>
  <c r="H1503" i="1" s="1"/>
  <c r="H1504" i="1" a="1"/>
  <c r="H1504" i="1" s="1"/>
  <c r="H1505" i="1" a="1"/>
  <c r="H1505" i="1" s="1"/>
  <c r="H1506" i="1" a="1"/>
  <c r="H1506" i="1" s="1"/>
  <c r="H1507" i="1" a="1"/>
  <c r="H1507" i="1" s="1"/>
  <c r="H1508" i="1" a="1"/>
  <c r="H1508" i="1" s="1"/>
  <c r="H1509" i="1" a="1"/>
  <c r="H1509" i="1" s="1"/>
  <c r="H1510" i="1" a="1"/>
  <c r="H1510" i="1" s="1"/>
  <c r="H1511" i="1" a="1"/>
  <c r="H1511" i="1" s="1"/>
  <c r="H1512" i="1" a="1"/>
  <c r="H1512" i="1" s="1"/>
  <c r="H1513" i="1" a="1"/>
  <c r="H1513" i="1" s="1"/>
  <c r="H1514" i="1" a="1"/>
  <c r="H1514" i="1" s="1"/>
  <c r="H1515" i="1" a="1"/>
  <c r="H1515" i="1" s="1"/>
  <c r="H1516" i="1" a="1"/>
  <c r="H1516" i="1" s="1"/>
  <c r="H1517" i="1" a="1"/>
  <c r="H1517" i="1" s="1"/>
  <c r="H1518" i="1" a="1"/>
  <c r="H1518" i="1" s="1"/>
  <c r="H1519" i="1" a="1"/>
  <c r="H1519" i="1" s="1"/>
  <c r="H1520" i="1" a="1"/>
  <c r="H1520" i="1" s="1"/>
  <c r="H1521" i="1" a="1"/>
  <c r="H1521" i="1" s="1"/>
  <c r="H1522" i="1" a="1"/>
  <c r="H1522" i="1" s="1"/>
  <c r="H1523" i="1" a="1"/>
  <c r="H1523" i="1" s="1"/>
  <c r="H1524" i="1" a="1"/>
  <c r="H1524" i="1" s="1"/>
  <c r="H1525" i="1" a="1"/>
  <c r="H1525" i="1" s="1"/>
  <c r="H1526" i="1" a="1"/>
  <c r="H1526" i="1" s="1"/>
  <c r="H1527" i="1" a="1"/>
  <c r="H1527" i="1" s="1"/>
  <c r="H1528" i="1" a="1"/>
  <c r="H1528" i="1" s="1"/>
  <c r="H1529" i="1" a="1"/>
  <c r="H1529" i="1" s="1"/>
  <c r="H1530" i="1" a="1"/>
  <c r="H1530" i="1" s="1"/>
  <c r="H1531" i="1" a="1"/>
  <c r="H1531" i="1" s="1"/>
  <c r="H1532" i="1" a="1"/>
  <c r="H1532" i="1" s="1"/>
  <c r="H1533" i="1" a="1"/>
  <c r="H1533" i="1" s="1"/>
  <c r="H1534" i="1" a="1"/>
  <c r="H1534" i="1" s="1"/>
  <c r="H1535" i="1" a="1"/>
  <c r="H1535" i="1" s="1"/>
  <c r="H1536" i="1" a="1"/>
  <c r="H1536" i="1" s="1"/>
  <c r="H1537" i="1" a="1"/>
  <c r="H1537" i="1" s="1"/>
  <c r="H1538" i="1" a="1"/>
  <c r="H1538" i="1" s="1"/>
  <c r="H1539" i="1" a="1"/>
  <c r="H1539" i="1" s="1"/>
  <c r="H1540" i="1" a="1"/>
  <c r="H1540" i="1" s="1"/>
  <c r="H1541" i="1" a="1"/>
  <c r="H1541" i="1" s="1"/>
  <c r="H1542" i="1" a="1"/>
  <c r="H1542" i="1" s="1"/>
  <c r="H1543" i="1" a="1"/>
  <c r="H1543" i="1" s="1"/>
  <c r="H1544" i="1" a="1"/>
  <c r="H1544" i="1" s="1"/>
  <c r="H1545" i="1" a="1"/>
  <c r="H1545" i="1" s="1"/>
  <c r="H1546" i="1" a="1"/>
  <c r="H1546" i="1" s="1"/>
  <c r="H1547" i="1" a="1"/>
  <c r="H1547" i="1" s="1"/>
  <c r="H1548" i="1" a="1"/>
  <c r="H1548" i="1" s="1"/>
  <c r="H1549" i="1" a="1"/>
  <c r="H1549" i="1" s="1"/>
  <c r="H1550" i="1" a="1"/>
  <c r="H1550" i="1" s="1"/>
  <c r="H1551" i="1" a="1"/>
  <c r="H1551" i="1" s="1"/>
  <c r="H1552" i="1" a="1"/>
  <c r="H1552" i="1" s="1"/>
  <c r="H1553" i="1" a="1"/>
  <c r="H1553" i="1" s="1"/>
  <c r="H1554" i="1" a="1"/>
  <c r="H1554" i="1" s="1"/>
  <c r="H1555" i="1" a="1"/>
  <c r="H1555" i="1" s="1"/>
  <c r="H1556" i="1" a="1"/>
  <c r="H1556" i="1" s="1"/>
  <c r="H1557" i="1" a="1"/>
  <c r="H1557" i="1" s="1"/>
  <c r="H1558" i="1" a="1"/>
  <c r="H1558" i="1" s="1"/>
  <c r="H1559" i="1" a="1"/>
  <c r="H1559" i="1" s="1"/>
  <c r="H1560" i="1" a="1"/>
  <c r="H1560" i="1" s="1"/>
  <c r="H1561" i="1" a="1"/>
  <c r="H1561" i="1" s="1"/>
  <c r="H1562" i="1" a="1"/>
  <c r="H1562" i="1" s="1"/>
  <c r="H1563" i="1" a="1"/>
  <c r="H1563" i="1" s="1"/>
  <c r="H1564" i="1" a="1"/>
  <c r="H1564" i="1" s="1"/>
  <c r="H1565" i="1" a="1"/>
  <c r="H1565" i="1" s="1"/>
  <c r="H1566" i="1" a="1"/>
  <c r="H1566" i="1" s="1"/>
  <c r="H1567" i="1" a="1"/>
  <c r="H1567" i="1" s="1"/>
  <c r="H1568" i="1" a="1"/>
  <c r="H1568" i="1" s="1"/>
  <c r="H1569" i="1" a="1"/>
  <c r="H1569" i="1" s="1"/>
  <c r="H1570" i="1" a="1"/>
  <c r="H1570" i="1" s="1"/>
  <c r="H1571" i="1" a="1"/>
  <c r="H1571" i="1" s="1"/>
  <c r="H1572" i="1" a="1"/>
  <c r="H1572" i="1" s="1"/>
  <c r="H1573" i="1" a="1"/>
  <c r="H1573" i="1" s="1"/>
  <c r="H1574" i="1" a="1"/>
  <c r="H1574" i="1" s="1"/>
  <c r="H1575" i="1" a="1"/>
  <c r="H1575" i="1" s="1"/>
  <c r="H1576" i="1" a="1"/>
  <c r="H1576" i="1" s="1"/>
  <c r="H1577" i="1" a="1"/>
  <c r="H1577" i="1" s="1"/>
  <c r="H1578" i="1" a="1"/>
  <c r="H1578" i="1" s="1"/>
  <c r="H1579" i="1" a="1"/>
  <c r="H1579" i="1" s="1"/>
  <c r="H1580" i="1" a="1"/>
  <c r="H1580" i="1" s="1"/>
  <c r="H1581" i="1" a="1"/>
  <c r="H1581" i="1" s="1"/>
  <c r="H1582" i="1" a="1"/>
  <c r="H1582" i="1" s="1"/>
  <c r="H1583" i="1" a="1"/>
  <c r="H1583" i="1" s="1"/>
  <c r="H1584" i="1" a="1"/>
  <c r="H1584" i="1" s="1"/>
  <c r="H1585" i="1" a="1"/>
  <c r="H1585" i="1" s="1"/>
  <c r="H1586" i="1" a="1"/>
  <c r="H1586" i="1" s="1"/>
  <c r="H1587" i="1" a="1"/>
  <c r="H1587" i="1" s="1"/>
  <c r="H1588" i="1" a="1"/>
  <c r="H1588" i="1" s="1"/>
  <c r="H1589" i="1" a="1"/>
  <c r="H1589" i="1" s="1"/>
  <c r="H1590" i="1" a="1"/>
  <c r="H1590" i="1" s="1"/>
  <c r="H1591" i="1" a="1"/>
  <c r="H1591" i="1" s="1"/>
  <c r="H1592" i="1" a="1"/>
  <c r="H1592" i="1" s="1"/>
  <c r="H1593" i="1" a="1"/>
  <c r="H1593" i="1" s="1"/>
  <c r="H1594" i="1" a="1"/>
  <c r="H1594" i="1" s="1"/>
  <c r="H1595" i="1" a="1"/>
  <c r="H1595" i="1" s="1"/>
  <c r="H1596" i="1" a="1"/>
  <c r="H1596" i="1" s="1"/>
  <c r="H1597" i="1" a="1"/>
  <c r="H1597" i="1" s="1"/>
  <c r="H1598" i="1" a="1"/>
  <c r="H1598" i="1" s="1"/>
  <c r="H1599" i="1" a="1"/>
  <c r="H1599" i="1" s="1"/>
  <c r="H1600" i="1" a="1"/>
  <c r="H1600" i="1" s="1"/>
  <c r="H1601" i="1" a="1"/>
  <c r="H1601" i="1" s="1"/>
  <c r="H1602" i="1" a="1"/>
  <c r="H1602" i="1" s="1"/>
  <c r="H1603" i="1" a="1"/>
  <c r="H1603" i="1" s="1"/>
  <c r="H1604" i="1" a="1"/>
  <c r="H1604" i="1" s="1"/>
  <c r="H1605" i="1" a="1"/>
  <c r="H1605" i="1" s="1"/>
  <c r="H1606" i="1" a="1"/>
  <c r="H1606" i="1" s="1"/>
  <c r="H1607" i="1" a="1"/>
  <c r="H1607" i="1" s="1"/>
  <c r="H1608" i="1" a="1"/>
  <c r="H1608" i="1" s="1"/>
  <c r="H1609" i="1" a="1"/>
  <c r="H1609" i="1" s="1"/>
  <c r="H1610" i="1" a="1"/>
  <c r="H1610" i="1" s="1"/>
  <c r="H1611" i="1" a="1"/>
  <c r="H1611" i="1" s="1"/>
  <c r="H1612" i="1" a="1"/>
  <c r="H1612" i="1" s="1"/>
  <c r="H1613" i="1" a="1"/>
  <c r="H1613" i="1" s="1"/>
  <c r="H1614" i="1" a="1"/>
  <c r="H1614" i="1" s="1"/>
  <c r="H1615" i="1" a="1"/>
  <c r="H1615" i="1" s="1"/>
  <c r="H1616" i="1" a="1"/>
  <c r="H1616" i="1" s="1"/>
  <c r="H1617" i="1" a="1"/>
  <c r="H1617" i="1" s="1"/>
  <c r="H1618" i="1" a="1"/>
  <c r="H1618" i="1" s="1"/>
  <c r="H1619" i="1" a="1"/>
  <c r="H1619" i="1" s="1"/>
  <c r="H1620" i="1" a="1"/>
  <c r="H1620" i="1" s="1"/>
  <c r="H1621" i="1" a="1"/>
  <c r="H1621" i="1" s="1"/>
  <c r="H1622" i="1" a="1"/>
  <c r="H1622" i="1" s="1"/>
  <c r="H1623" i="1" a="1"/>
  <c r="H1623" i="1" s="1"/>
  <c r="H1624" i="1" a="1"/>
  <c r="H1624" i="1" s="1"/>
  <c r="H1625" i="1" a="1"/>
  <c r="H1625" i="1" s="1"/>
  <c r="H1626" i="1" a="1"/>
  <c r="H1626" i="1" s="1"/>
  <c r="H1627" i="1" a="1"/>
  <c r="H1627" i="1" s="1"/>
  <c r="H1628" i="1" a="1"/>
  <c r="H1628" i="1" s="1"/>
  <c r="H1629" i="1" a="1"/>
  <c r="H1629" i="1" s="1"/>
  <c r="H1630" i="1" a="1"/>
  <c r="H1630" i="1" s="1"/>
  <c r="H1631" i="1" a="1"/>
  <c r="H1631" i="1" s="1"/>
  <c r="H1632" i="1" a="1"/>
  <c r="H1632" i="1" s="1"/>
  <c r="H1633" i="1" a="1"/>
  <c r="H1633" i="1" s="1"/>
  <c r="H1634" i="1" a="1"/>
  <c r="H1634" i="1" s="1"/>
  <c r="H1635" i="1" a="1"/>
  <c r="H1635" i="1" s="1"/>
  <c r="H1636" i="1" a="1"/>
  <c r="H1636" i="1" s="1"/>
  <c r="H1637" i="1" a="1"/>
  <c r="H1637" i="1" s="1"/>
  <c r="H1638" i="1" a="1"/>
  <c r="H1638" i="1" s="1"/>
  <c r="H1639" i="1" a="1"/>
  <c r="H1639" i="1" s="1"/>
  <c r="H1640" i="1" a="1"/>
  <c r="H1640" i="1" s="1"/>
  <c r="H1641" i="1" a="1"/>
  <c r="H1641" i="1" s="1"/>
  <c r="H1642" i="1" a="1"/>
  <c r="H1642" i="1" s="1"/>
  <c r="H1643" i="1" a="1"/>
  <c r="H1643" i="1" s="1"/>
  <c r="H1644" i="1" a="1"/>
  <c r="H1644" i="1" s="1"/>
  <c r="H1645" i="1" a="1"/>
  <c r="H1645" i="1" s="1"/>
  <c r="H1646" i="1" a="1"/>
  <c r="H1646" i="1" s="1"/>
  <c r="H1647" i="1" a="1"/>
  <c r="H1647" i="1" s="1"/>
  <c r="H1648" i="1" a="1"/>
  <c r="H1648" i="1" s="1"/>
  <c r="H1649" i="1" a="1"/>
  <c r="H1649" i="1" s="1"/>
  <c r="H1650" i="1" a="1"/>
  <c r="H1650" i="1" s="1"/>
  <c r="H1651" i="1" a="1"/>
  <c r="H1651" i="1" s="1"/>
  <c r="H1652" i="1" a="1"/>
  <c r="H1652" i="1" s="1"/>
  <c r="H1653" i="1" a="1"/>
  <c r="H1653" i="1" s="1"/>
  <c r="H1654" i="1" a="1"/>
  <c r="H1654" i="1" s="1"/>
  <c r="H1655" i="1" a="1"/>
  <c r="H1655" i="1" s="1"/>
  <c r="H1656" i="1" a="1"/>
  <c r="H1656" i="1" s="1"/>
  <c r="H1657" i="1" a="1"/>
  <c r="H1657" i="1" s="1"/>
  <c r="H1658" i="1" a="1"/>
  <c r="H1658" i="1" s="1"/>
  <c r="H1659" i="1" a="1"/>
  <c r="H1659" i="1" s="1"/>
  <c r="H1660" i="1" a="1"/>
  <c r="H1660" i="1" s="1"/>
  <c r="H1661" i="1" a="1"/>
  <c r="H1661" i="1" s="1"/>
  <c r="H1662" i="1" a="1"/>
  <c r="H1662" i="1" s="1"/>
  <c r="H1663" i="1" a="1"/>
  <c r="H1663" i="1" s="1"/>
  <c r="H1664" i="1" a="1"/>
  <c r="H1664" i="1" s="1"/>
  <c r="H1665" i="1" a="1"/>
  <c r="H1665" i="1" s="1"/>
  <c r="H1666" i="1" a="1"/>
  <c r="H1666" i="1" s="1"/>
  <c r="H1667" i="1" a="1"/>
  <c r="H1667" i="1" s="1"/>
  <c r="H1668" i="1" a="1"/>
  <c r="H1668" i="1" s="1"/>
  <c r="H1669" i="1" a="1"/>
  <c r="H1669" i="1" s="1"/>
  <c r="H1670" i="1" a="1"/>
  <c r="H1670" i="1" s="1"/>
  <c r="H1671" i="1" a="1"/>
  <c r="H1671" i="1" s="1"/>
  <c r="H1672" i="1" a="1"/>
  <c r="H1672" i="1" s="1"/>
  <c r="H1673" i="1" a="1"/>
  <c r="H1673" i="1" s="1"/>
  <c r="H1674" i="1" a="1"/>
  <c r="H1674" i="1" s="1"/>
  <c r="H1675" i="1" a="1"/>
  <c r="H1675" i="1" s="1"/>
  <c r="H1676" i="1" a="1"/>
  <c r="H1676" i="1" s="1"/>
  <c r="H1677" i="1" a="1"/>
  <c r="H1677" i="1" s="1"/>
  <c r="H1678" i="1" a="1"/>
  <c r="H1678" i="1" s="1"/>
  <c r="H1679" i="1" a="1"/>
  <c r="H1679" i="1" s="1"/>
  <c r="H1680" i="1" a="1"/>
  <c r="H1680" i="1" s="1"/>
  <c r="H1681" i="1" a="1"/>
  <c r="H1681" i="1" s="1"/>
  <c r="H1682" i="1" a="1"/>
  <c r="H1682" i="1" s="1"/>
  <c r="H1683" i="1" a="1"/>
  <c r="H1683" i="1" s="1"/>
  <c r="H1684" i="1" a="1"/>
  <c r="H1684" i="1" s="1"/>
  <c r="H1685" i="1" a="1"/>
  <c r="H1685" i="1" s="1"/>
  <c r="H1686" i="1" a="1"/>
  <c r="H1686" i="1" s="1"/>
  <c r="H1687" i="1" a="1"/>
  <c r="H1687" i="1" s="1"/>
  <c r="H1688" i="1" a="1"/>
  <c r="H1688" i="1" s="1"/>
  <c r="H1689" i="1" a="1"/>
  <c r="H1689" i="1" s="1"/>
  <c r="H1690" i="1" a="1"/>
  <c r="H1690" i="1" s="1"/>
  <c r="H1691" i="1" a="1"/>
  <c r="H1691" i="1" s="1"/>
  <c r="H1692" i="1" a="1"/>
  <c r="H1692" i="1" s="1"/>
  <c r="H1693" i="1" a="1"/>
  <c r="H1693" i="1" s="1"/>
  <c r="H1694" i="1" a="1"/>
  <c r="H1694" i="1" s="1"/>
  <c r="H1695" i="1" a="1"/>
  <c r="H1695" i="1" s="1"/>
  <c r="H1696" i="1" a="1"/>
  <c r="H1696" i="1" s="1"/>
  <c r="H1697" i="1" a="1"/>
  <c r="H1697" i="1" s="1"/>
  <c r="H1698" i="1" a="1"/>
  <c r="H1698" i="1" s="1"/>
  <c r="H1699" i="1" a="1"/>
  <c r="H1699" i="1" s="1"/>
  <c r="H1700" i="1" a="1"/>
  <c r="H1700" i="1" s="1"/>
  <c r="H1701" i="1" a="1"/>
  <c r="H1701" i="1" s="1"/>
  <c r="H1702" i="1" a="1"/>
  <c r="H1702" i="1" s="1"/>
  <c r="H1703" i="1" a="1"/>
  <c r="H1703" i="1" s="1"/>
  <c r="H1704" i="1" a="1"/>
  <c r="H1704" i="1" s="1"/>
  <c r="H1705" i="1" a="1"/>
  <c r="H1705" i="1" s="1"/>
  <c r="H1706" i="1" a="1"/>
  <c r="H1706" i="1" s="1"/>
  <c r="H1707" i="1" a="1"/>
  <c r="H1707" i="1" s="1"/>
  <c r="H1708" i="1" a="1"/>
  <c r="H1708" i="1" s="1"/>
  <c r="H1709" i="1" a="1"/>
  <c r="H1709" i="1" s="1"/>
  <c r="H1710" i="1" a="1"/>
  <c r="H1710" i="1" s="1"/>
  <c r="H1711" i="1" a="1"/>
  <c r="H1711" i="1" s="1"/>
  <c r="H1712" i="1" a="1"/>
  <c r="H1712" i="1" s="1"/>
  <c r="H1713" i="1" a="1"/>
  <c r="H1713" i="1" s="1"/>
  <c r="H1714" i="1" a="1"/>
  <c r="H1714" i="1" s="1"/>
  <c r="H1715" i="1" a="1"/>
  <c r="H1715" i="1" s="1"/>
  <c r="H1716" i="1" a="1"/>
  <c r="H1716" i="1" s="1"/>
  <c r="H1717" i="1" a="1"/>
  <c r="H1717" i="1" s="1"/>
  <c r="H1718" i="1" a="1"/>
  <c r="H1718" i="1" s="1"/>
  <c r="H1719" i="1" a="1"/>
  <c r="H1719" i="1" s="1"/>
  <c r="H1720" i="1" a="1"/>
  <c r="H1720" i="1" s="1"/>
  <c r="H1721" i="1" a="1"/>
  <c r="H1721" i="1" s="1"/>
  <c r="H1722" i="1" a="1"/>
  <c r="H1722" i="1" s="1"/>
  <c r="H1723" i="1" a="1"/>
  <c r="H1723" i="1" s="1"/>
  <c r="H1724" i="1" a="1"/>
  <c r="H1724" i="1" s="1"/>
  <c r="H1725" i="1" a="1"/>
  <c r="H1725" i="1" s="1"/>
  <c r="H1726" i="1" a="1"/>
  <c r="H1726" i="1" s="1"/>
  <c r="H1727" i="1" a="1"/>
  <c r="H1727" i="1" s="1"/>
  <c r="H1728" i="1" a="1"/>
  <c r="H1728" i="1" s="1"/>
  <c r="H1729" i="1" a="1"/>
  <c r="H1729" i="1" s="1"/>
  <c r="H1730" i="1" a="1"/>
  <c r="H1730" i="1" s="1"/>
  <c r="H1731" i="1" a="1"/>
  <c r="H1731" i="1" s="1"/>
  <c r="H1732" i="1" a="1"/>
  <c r="H1732" i="1" s="1"/>
  <c r="H1733" i="1" a="1"/>
  <c r="H1733" i="1" s="1"/>
  <c r="H1734" i="1" a="1"/>
  <c r="H1734" i="1" s="1"/>
  <c r="H1735" i="1" a="1"/>
  <c r="H1735" i="1" s="1"/>
  <c r="H1736" i="1" a="1"/>
  <c r="H1736" i="1" s="1"/>
  <c r="H1737" i="1" a="1"/>
  <c r="H1737" i="1" s="1"/>
  <c r="H1738" i="1" a="1"/>
  <c r="H1738" i="1" s="1"/>
  <c r="H1739" i="1" a="1"/>
  <c r="H1739" i="1" s="1"/>
  <c r="H1740" i="1" a="1"/>
  <c r="H1740" i="1" s="1"/>
  <c r="H1741" i="1" a="1"/>
  <c r="H1741" i="1" s="1"/>
  <c r="H1742" i="1" a="1"/>
  <c r="H1742" i="1" s="1"/>
  <c r="H1743" i="1" a="1"/>
  <c r="H1743" i="1" s="1"/>
  <c r="H1744" i="1" a="1"/>
  <c r="H1744" i="1" s="1"/>
  <c r="H1745" i="1" a="1"/>
  <c r="H1745" i="1" s="1"/>
  <c r="H1746" i="1" a="1"/>
  <c r="H1746" i="1" s="1"/>
  <c r="H1747" i="1" a="1"/>
  <c r="H1747" i="1" s="1"/>
  <c r="H1748" i="1" a="1"/>
  <c r="H1748" i="1" s="1"/>
  <c r="H1749" i="1" a="1"/>
  <c r="H1749" i="1" s="1"/>
  <c r="H1750" i="1" a="1"/>
  <c r="H1750" i="1" s="1"/>
  <c r="H1751" i="1" a="1"/>
  <c r="H1751" i="1" s="1"/>
  <c r="H1752" i="1" a="1"/>
  <c r="H1752" i="1" s="1"/>
  <c r="H1753" i="1" a="1"/>
  <c r="H1753" i="1" s="1"/>
  <c r="H1754" i="1" a="1"/>
  <c r="H1754" i="1" s="1"/>
  <c r="H1755" i="1" a="1"/>
  <c r="H1755" i="1" s="1"/>
  <c r="H1756" i="1" a="1"/>
  <c r="H1756" i="1" s="1"/>
  <c r="H1757" i="1" a="1"/>
  <c r="H1757" i="1" s="1"/>
  <c r="H1758" i="1" a="1"/>
  <c r="H1758" i="1" s="1"/>
  <c r="H1759" i="1" a="1"/>
  <c r="H1759" i="1" s="1"/>
  <c r="H1760" i="1" a="1"/>
  <c r="H1760" i="1" s="1"/>
  <c r="H1761" i="1" a="1"/>
  <c r="H1761" i="1" s="1"/>
  <c r="H1762" i="1" a="1"/>
  <c r="H1762" i="1" s="1"/>
  <c r="H1763" i="1" a="1"/>
  <c r="H1763" i="1" s="1"/>
  <c r="H1764" i="1" a="1"/>
  <c r="H1764" i="1" s="1"/>
  <c r="H1765" i="1" a="1"/>
  <c r="H1765" i="1" s="1"/>
  <c r="H1766" i="1" a="1"/>
  <c r="H1766" i="1" s="1"/>
  <c r="H1767" i="1" a="1"/>
  <c r="H1767" i="1" s="1"/>
  <c r="H1768" i="1" a="1"/>
  <c r="H1768" i="1" s="1"/>
  <c r="H1769" i="1" a="1"/>
  <c r="H1769" i="1" s="1"/>
  <c r="H1770" i="1" a="1"/>
  <c r="H1770" i="1" s="1"/>
  <c r="H1771" i="1" a="1"/>
  <c r="H1771" i="1" s="1"/>
  <c r="H1772" i="1" a="1"/>
  <c r="H1772" i="1" s="1"/>
  <c r="H1773" i="1" a="1"/>
  <c r="H1773" i="1" s="1"/>
  <c r="H1774" i="1" a="1"/>
  <c r="H1774" i="1" s="1"/>
  <c r="H1775" i="1" a="1"/>
  <c r="H1775" i="1" s="1"/>
  <c r="H1776" i="1" a="1"/>
  <c r="H1776" i="1" s="1"/>
  <c r="H1777" i="1" a="1"/>
  <c r="H1777" i="1" s="1"/>
  <c r="H1778" i="1" a="1"/>
  <c r="H1778" i="1" s="1"/>
  <c r="H1779" i="1" a="1"/>
  <c r="H1779" i="1" s="1"/>
  <c r="H1780" i="1" a="1"/>
  <c r="H1780" i="1" s="1"/>
  <c r="H1781" i="1" a="1"/>
  <c r="H1781" i="1" s="1"/>
  <c r="H1782" i="1" a="1"/>
  <c r="H1782" i="1" s="1"/>
  <c r="H1783" i="1" a="1"/>
  <c r="H1783" i="1" s="1"/>
  <c r="H1784" i="1" a="1"/>
  <c r="H1784" i="1" s="1"/>
  <c r="H1785" i="1" a="1"/>
  <c r="H1785" i="1" s="1"/>
  <c r="H1786" i="1" a="1"/>
  <c r="H1786" i="1" s="1"/>
  <c r="H1787" i="1" a="1"/>
  <c r="H1787" i="1" s="1"/>
  <c r="H1788" i="1" a="1"/>
  <c r="H1788" i="1" s="1"/>
  <c r="H1789" i="1" a="1"/>
  <c r="H1789" i="1" s="1"/>
  <c r="H1790" i="1" a="1"/>
  <c r="H1790" i="1" s="1"/>
  <c r="H1791" i="1" a="1"/>
  <c r="H1791" i="1" s="1"/>
  <c r="H1792" i="1" a="1"/>
  <c r="H1792" i="1" s="1"/>
  <c r="H1793" i="1" a="1"/>
  <c r="H1793" i="1" s="1"/>
  <c r="H1794" i="1" a="1"/>
  <c r="H1794" i="1" s="1"/>
  <c r="H1795" i="1" a="1"/>
  <c r="H1795" i="1" s="1"/>
  <c r="H1796" i="1" a="1"/>
  <c r="H1796" i="1" s="1"/>
  <c r="H1797" i="1" a="1"/>
  <c r="H1797" i="1" s="1"/>
  <c r="H1798" i="1" a="1"/>
  <c r="H1798" i="1" s="1"/>
  <c r="H1799" i="1" a="1"/>
  <c r="H1799" i="1" s="1"/>
  <c r="H1800" i="1" a="1"/>
  <c r="H1800" i="1" s="1"/>
  <c r="H1801" i="1" a="1"/>
  <c r="H1801" i="1" s="1"/>
  <c r="H1802" i="1" a="1"/>
  <c r="H1802" i="1" s="1"/>
  <c r="H1803" i="1" a="1"/>
  <c r="H1803" i="1" s="1"/>
  <c r="H1804" i="1" a="1"/>
  <c r="H1804" i="1" s="1"/>
  <c r="H1805" i="1" a="1"/>
  <c r="H1805" i="1" s="1"/>
  <c r="H1806" i="1" a="1"/>
  <c r="H1806" i="1" s="1"/>
  <c r="H1807" i="1" a="1"/>
  <c r="H1807" i="1" s="1"/>
  <c r="H1808" i="1" a="1"/>
  <c r="H1808" i="1" s="1"/>
  <c r="H1809" i="1" a="1"/>
  <c r="H1809" i="1" s="1"/>
  <c r="H1810" i="1" a="1"/>
  <c r="H1810" i="1" s="1"/>
  <c r="H1811" i="1" a="1"/>
  <c r="H1811" i="1" s="1"/>
  <c r="H1812" i="1" a="1"/>
  <c r="H1812" i="1" s="1"/>
  <c r="H1813" i="1" a="1"/>
  <c r="H1813" i="1" s="1"/>
  <c r="H1814" i="1" a="1"/>
  <c r="H1814" i="1" s="1"/>
  <c r="H1815" i="1" a="1"/>
  <c r="H1815" i="1" s="1"/>
  <c r="H1816" i="1" a="1"/>
  <c r="H1816" i="1" s="1"/>
  <c r="H1817" i="1" a="1"/>
  <c r="H1817" i="1" s="1"/>
  <c r="H1818" i="1" a="1"/>
  <c r="H1818" i="1" s="1"/>
  <c r="H1819" i="1" a="1"/>
  <c r="H1819" i="1" s="1"/>
  <c r="H1820" i="1" a="1"/>
  <c r="H1820" i="1" s="1"/>
  <c r="H1821" i="1" a="1"/>
  <c r="H1821" i="1" s="1"/>
  <c r="H1822" i="1" a="1"/>
  <c r="H1822" i="1" s="1"/>
  <c r="H1823" i="1" a="1"/>
  <c r="H1823" i="1" s="1"/>
  <c r="H1824" i="1" a="1"/>
  <c r="H1824" i="1" s="1"/>
  <c r="H1825" i="1" a="1"/>
  <c r="H1825" i="1" s="1"/>
  <c r="H1826" i="1" a="1"/>
  <c r="H1826" i="1" s="1"/>
  <c r="H1827" i="1" a="1"/>
  <c r="H1827" i="1" s="1"/>
  <c r="H1828" i="1" a="1"/>
  <c r="H1828" i="1" s="1"/>
  <c r="H1829" i="1" a="1"/>
  <c r="H1829" i="1" s="1"/>
  <c r="H1830" i="1" a="1"/>
  <c r="H1830" i="1" s="1"/>
  <c r="H1831" i="1" a="1"/>
  <c r="H1831" i="1" s="1"/>
  <c r="H1832" i="1" a="1"/>
  <c r="H1832" i="1" s="1"/>
  <c r="H1833" i="1" a="1"/>
  <c r="H1833" i="1" s="1"/>
  <c r="H1834" i="1" a="1"/>
  <c r="H1834" i="1" s="1"/>
  <c r="H1835" i="1" a="1"/>
  <c r="H1835" i="1" s="1"/>
  <c r="H1836" i="1" a="1"/>
  <c r="H1836" i="1" s="1"/>
  <c r="H1837" i="1" a="1"/>
  <c r="H1837" i="1" s="1"/>
  <c r="H1838" i="1" a="1"/>
  <c r="H1838" i="1" s="1"/>
  <c r="H1839" i="1" a="1"/>
  <c r="H1839" i="1" s="1"/>
  <c r="H1840" i="1" a="1"/>
  <c r="H1840" i="1" s="1"/>
  <c r="H1841" i="1" a="1"/>
  <c r="H1841" i="1" s="1"/>
  <c r="H1842" i="1" a="1"/>
  <c r="H1842" i="1" s="1"/>
  <c r="H1843" i="1" a="1"/>
  <c r="H1843" i="1" s="1"/>
  <c r="H1844" i="1" a="1"/>
  <c r="H1844" i="1" s="1"/>
  <c r="H1845" i="1" a="1"/>
  <c r="H1845" i="1" s="1"/>
  <c r="H1846" i="1" a="1"/>
  <c r="H1846" i="1" s="1"/>
  <c r="H1847" i="1" a="1"/>
  <c r="H1847" i="1" s="1"/>
  <c r="H1848" i="1" a="1"/>
  <c r="H1848" i="1" s="1"/>
  <c r="H1849" i="1" a="1"/>
  <c r="H1849" i="1" s="1"/>
  <c r="H1850" i="1" a="1"/>
  <c r="H1850" i="1" s="1"/>
  <c r="H1851" i="1" a="1"/>
  <c r="H1851" i="1" s="1"/>
  <c r="H1852" i="1" a="1"/>
  <c r="H1852" i="1" s="1"/>
  <c r="H1853" i="1" a="1"/>
  <c r="H1853" i="1" s="1"/>
  <c r="H1854" i="1" a="1"/>
  <c r="H1854" i="1" s="1"/>
  <c r="H1855" i="1" a="1"/>
  <c r="H1855" i="1" s="1"/>
  <c r="H1856" i="1" a="1"/>
  <c r="H1856" i="1" s="1"/>
  <c r="H1857" i="1" a="1"/>
  <c r="H1857" i="1" s="1"/>
  <c r="H1858" i="1" a="1"/>
  <c r="H1858" i="1" s="1"/>
  <c r="H1859" i="1" a="1"/>
  <c r="H1859" i="1" s="1"/>
  <c r="H1860" i="1" a="1"/>
  <c r="H1860" i="1" s="1"/>
  <c r="H1861" i="1" a="1"/>
  <c r="H1861" i="1" s="1"/>
  <c r="H1862" i="1" a="1"/>
  <c r="H1862" i="1" s="1"/>
  <c r="H1863" i="1" a="1"/>
  <c r="H1863" i="1" s="1"/>
  <c r="H1864" i="1" a="1"/>
  <c r="H1864" i="1" s="1"/>
  <c r="H1865" i="1" a="1"/>
  <c r="H1865" i="1" s="1"/>
  <c r="H1866" i="1" a="1"/>
  <c r="H1866" i="1" s="1"/>
  <c r="H1867" i="1" a="1"/>
  <c r="H1867" i="1" s="1"/>
  <c r="H1868" i="1" a="1"/>
  <c r="H1868" i="1" s="1"/>
  <c r="H1869" i="1" a="1"/>
  <c r="H1869" i="1" s="1"/>
  <c r="H1870" i="1" a="1"/>
  <c r="H1870" i="1" s="1"/>
  <c r="H1871" i="1" a="1"/>
  <c r="H1871" i="1" s="1"/>
  <c r="H1872" i="1" a="1"/>
  <c r="H1872" i="1" s="1"/>
  <c r="H1873" i="1" a="1"/>
  <c r="H1873" i="1" s="1"/>
  <c r="H1874" i="1" a="1"/>
  <c r="H1874" i="1" s="1"/>
  <c r="H1875" i="1" a="1"/>
  <c r="H1875" i="1" s="1"/>
  <c r="H1876" i="1" a="1"/>
  <c r="H1876" i="1" s="1"/>
  <c r="H1877" i="1" a="1"/>
  <c r="H1877" i="1" s="1"/>
  <c r="H1878" i="1" a="1"/>
  <c r="H1878" i="1" s="1"/>
  <c r="H1879" i="1" a="1"/>
  <c r="H1879" i="1" s="1"/>
  <c r="H1880" i="1" a="1"/>
  <c r="H1880" i="1" s="1"/>
  <c r="H1881" i="1" a="1"/>
  <c r="H1881" i="1" s="1"/>
  <c r="H1882" i="1" a="1"/>
  <c r="H1882" i="1" s="1"/>
  <c r="H1883" i="1" a="1"/>
  <c r="H1883" i="1" s="1"/>
  <c r="H1884" i="1" a="1"/>
  <c r="H1884" i="1" s="1"/>
  <c r="H1885" i="1" a="1"/>
  <c r="H1885" i="1" s="1"/>
  <c r="H1886" i="1" a="1"/>
  <c r="H1886" i="1" s="1"/>
  <c r="H1887" i="1" a="1"/>
  <c r="H1887" i="1" s="1"/>
  <c r="H1888" i="1" a="1"/>
  <c r="H1888" i="1" s="1"/>
  <c r="H1889" i="1" a="1"/>
  <c r="H1889" i="1" s="1"/>
  <c r="H1890" i="1" a="1"/>
  <c r="H1890" i="1" s="1"/>
  <c r="H1891" i="1" a="1"/>
  <c r="H1891" i="1" s="1"/>
  <c r="H1892" i="1" a="1"/>
  <c r="H1892" i="1" s="1"/>
  <c r="H1893" i="1" a="1"/>
  <c r="H1893" i="1" s="1"/>
  <c r="H1894" i="1" a="1"/>
  <c r="H1894" i="1" s="1"/>
  <c r="H1895" i="1" a="1"/>
  <c r="H1895" i="1" s="1"/>
  <c r="H1896" i="1" a="1"/>
  <c r="H1896" i="1" s="1"/>
  <c r="H1897" i="1" a="1"/>
  <c r="H1897" i="1" s="1"/>
  <c r="H1898" i="1" a="1"/>
  <c r="H1898" i="1" s="1"/>
  <c r="H1899" i="1" a="1"/>
  <c r="H1899" i="1" s="1"/>
  <c r="H1900" i="1" a="1"/>
  <c r="H1900" i="1" s="1"/>
  <c r="H1901" i="1" a="1"/>
  <c r="H1901" i="1" s="1"/>
  <c r="H1902" i="1" a="1"/>
  <c r="H1902" i="1" s="1"/>
  <c r="H1903" i="1" a="1"/>
  <c r="H1903" i="1" s="1"/>
  <c r="H1904" i="1" a="1"/>
  <c r="H1904" i="1" s="1"/>
  <c r="H1905" i="1" a="1"/>
  <c r="H1905" i="1" s="1"/>
  <c r="H1906" i="1" a="1"/>
  <c r="H1906" i="1" s="1"/>
  <c r="H1907" i="1" a="1"/>
  <c r="H1907" i="1" s="1"/>
  <c r="H1908" i="1" a="1"/>
  <c r="H1908" i="1" s="1"/>
  <c r="H1909" i="1" a="1"/>
  <c r="H1909" i="1" s="1"/>
  <c r="H1910" i="1" a="1"/>
  <c r="H1910" i="1" s="1"/>
  <c r="H1911" i="1" a="1"/>
  <c r="H1911" i="1" s="1"/>
  <c r="H1912" i="1" a="1"/>
  <c r="H1912" i="1" s="1"/>
  <c r="H1913" i="1" a="1"/>
  <c r="H1913" i="1" s="1"/>
  <c r="H1914" i="1" a="1"/>
  <c r="H1914" i="1" s="1"/>
  <c r="H1915" i="1" a="1"/>
  <c r="H1915" i="1" s="1"/>
  <c r="H1916" i="1" a="1"/>
  <c r="H1916" i="1" s="1"/>
  <c r="H1917" i="1" a="1"/>
  <c r="H1917" i="1" s="1"/>
  <c r="H1918" i="1" a="1"/>
  <c r="H1918" i="1" s="1"/>
  <c r="H1919" i="1" a="1"/>
  <c r="H1919" i="1" s="1"/>
  <c r="H1920" i="1" a="1"/>
  <c r="H1920" i="1" s="1"/>
  <c r="H1921" i="1" a="1"/>
  <c r="H1921" i="1" s="1"/>
  <c r="H1922" i="1" a="1"/>
  <c r="H1922" i="1" s="1"/>
  <c r="H1923" i="1" a="1"/>
  <c r="H1923" i="1" s="1"/>
  <c r="H1924" i="1" a="1"/>
  <c r="H1924" i="1" s="1"/>
  <c r="H1925" i="1" a="1"/>
  <c r="H1925" i="1" s="1"/>
  <c r="H1926" i="1" a="1"/>
  <c r="H1926" i="1" s="1"/>
  <c r="H1927" i="1" a="1"/>
  <c r="H1927" i="1" s="1"/>
  <c r="H1928" i="1" a="1"/>
  <c r="H1928" i="1" s="1"/>
  <c r="H1929" i="1" a="1"/>
  <c r="H1929" i="1" s="1"/>
  <c r="H1930" i="1" a="1"/>
  <c r="H1930" i="1" s="1"/>
  <c r="H1931" i="1" a="1"/>
  <c r="H1931" i="1" s="1"/>
  <c r="H1932" i="1" a="1"/>
  <c r="H1932" i="1" s="1"/>
  <c r="H1933" i="1" a="1"/>
  <c r="H1933" i="1" s="1"/>
  <c r="H1934" i="1" a="1"/>
  <c r="H1934" i="1" s="1"/>
  <c r="H1935" i="1" a="1"/>
  <c r="H1935" i="1" s="1"/>
  <c r="H1936" i="1" a="1"/>
  <c r="H1936" i="1" s="1"/>
  <c r="H1937" i="1" a="1"/>
  <c r="H1937" i="1" s="1"/>
  <c r="H1938" i="1" a="1"/>
  <c r="H1938" i="1" s="1"/>
  <c r="H1939" i="1" a="1"/>
  <c r="H1939" i="1" s="1"/>
  <c r="H1940" i="1" a="1"/>
  <c r="H1940" i="1" s="1"/>
  <c r="H1941" i="1" a="1"/>
  <c r="H1941" i="1" s="1"/>
  <c r="H1942" i="1" a="1"/>
  <c r="H1942" i="1" s="1"/>
  <c r="H1943" i="1" a="1"/>
  <c r="H1943" i="1" s="1"/>
  <c r="H1944" i="1" a="1"/>
  <c r="H1944" i="1" s="1"/>
  <c r="H1945" i="1" a="1"/>
  <c r="H1945" i="1" s="1"/>
  <c r="H1946" i="1" a="1"/>
  <c r="H1946" i="1" s="1"/>
  <c r="H1947" i="1" a="1"/>
  <c r="H1947" i="1" s="1"/>
  <c r="H1948" i="1" a="1"/>
  <c r="H1948" i="1" s="1"/>
  <c r="H1949" i="1" a="1"/>
  <c r="H1949" i="1" s="1"/>
  <c r="H1950" i="1" a="1"/>
  <c r="H1950" i="1" s="1"/>
  <c r="H1951" i="1" a="1"/>
  <c r="H1951" i="1" s="1"/>
  <c r="H1952" i="1" a="1"/>
  <c r="H1952" i="1" s="1"/>
  <c r="H1953" i="1" a="1"/>
  <c r="H1953" i="1" s="1"/>
  <c r="H1954" i="1" a="1"/>
  <c r="H1954" i="1" s="1"/>
  <c r="H1955" i="1" a="1"/>
  <c r="H1955" i="1" s="1"/>
  <c r="H1956" i="1" a="1"/>
  <c r="H1956" i="1" s="1"/>
  <c r="H1957" i="1" a="1"/>
  <c r="H1957" i="1" s="1"/>
  <c r="H1958" i="1" a="1"/>
  <c r="H1958" i="1" s="1"/>
  <c r="H1959" i="1" a="1"/>
  <c r="H1959" i="1" s="1"/>
  <c r="H1960" i="1" a="1"/>
  <c r="H1960" i="1" s="1"/>
  <c r="H1961" i="1" a="1"/>
  <c r="H1961" i="1" s="1"/>
  <c r="H1962" i="1" a="1"/>
  <c r="H1962" i="1" s="1"/>
  <c r="H1963" i="1" a="1"/>
  <c r="H1963" i="1" s="1"/>
  <c r="H1964" i="1" a="1"/>
  <c r="H1964" i="1" s="1"/>
  <c r="H1965" i="1" a="1"/>
  <c r="H1965" i="1" s="1"/>
  <c r="H1966" i="1" a="1"/>
  <c r="H1966" i="1" s="1"/>
  <c r="H1967" i="1" a="1"/>
  <c r="H1967" i="1" s="1"/>
  <c r="H1968" i="1" a="1"/>
  <c r="H1968" i="1" s="1"/>
  <c r="H1969" i="1" a="1"/>
  <c r="H1969" i="1" s="1"/>
  <c r="H1970" i="1" a="1"/>
  <c r="H1970" i="1" s="1"/>
  <c r="H1971" i="1" a="1"/>
  <c r="H1971" i="1" s="1"/>
  <c r="H1972" i="1" a="1"/>
  <c r="H1972" i="1" s="1"/>
  <c r="H1973" i="1" a="1"/>
  <c r="H1973" i="1" s="1"/>
  <c r="H1974" i="1" a="1"/>
  <c r="H1974" i="1" s="1"/>
  <c r="H1975" i="1" a="1"/>
  <c r="H1975" i="1" s="1"/>
  <c r="H1976" i="1" a="1"/>
  <c r="H1976" i="1" s="1"/>
  <c r="H1977" i="1" a="1"/>
  <c r="H1977" i="1" s="1"/>
  <c r="H1978" i="1" a="1"/>
  <c r="H1978" i="1" s="1"/>
  <c r="H1979" i="1" a="1"/>
  <c r="H1979" i="1" s="1"/>
  <c r="H1980" i="1" a="1"/>
  <c r="H1980" i="1" s="1"/>
  <c r="H1981" i="1" a="1"/>
  <c r="H1981" i="1" s="1"/>
  <c r="H1982" i="1" a="1"/>
  <c r="H1982" i="1" s="1"/>
  <c r="H1983" i="1" a="1"/>
  <c r="H1983" i="1" s="1"/>
  <c r="H1984" i="1" a="1"/>
  <c r="H1984" i="1" s="1"/>
  <c r="H1985" i="1" a="1"/>
  <c r="H1985" i="1" s="1"/>
  <c r="H1986" i="1" a="1"/>
  <c r="H1986" i="1" s="1"/>
  <c r="H1987" i="1" a="1"/>
  <c r="H1987" i="1" s="1"/>
  <c r="H1988" i="1" a="1"/>
  <c r="H1988" i="1" s="1"/>
  <c r="H1989" i="1" a="1"/>
  <c r="H1989" i="1" s="1"/>
  <c r="H1990" i="1" a="1"/>
  <c r="H1990" i="1" s="1"/>
  <c r="H1991" i="1" a="1"/>
  <c r="H1991" i="1" s="1"/>
  <c r="H1992" i="1" a="1"/>
  <c r="H1992" i="1" s="1"/>
  <c r="H1993" i="1" a="1"/>
  <c r="H1993" i="1" s="1"/>
  <c r="H1994" i="1" a="1"/>
  <c r="H1994" i="1" s="1"/>
  <c r="H1995" i="1" a="1"/>
  <c r="H1995" i="1" s="1"/>
  <c r="H1996" i="1" a="1"/>
  <c r="H1996" i="1" s="1"/>
  <c r="H1997" i="1" a="1"/>
  <c r="H1997" i="1" s="1"/>
  <c r="H1998" i="1" a="1"/>
  <c r="H1998" i="1" s="1"/>
  <c r="H1999" i="1" a="1"/>
  <c r="H1999" i="1" s="1"/>
  <c r="H2000" i="1" a="1"/>
  <c r="H2000" i="1" s="1"/>
  <c r="H2001" i="1" a="1"/>
  <c r="H2001" i="1" s="1"/>
  <c r="H2002" i="1" a="1"/>
  <c r="H2002" i="1" s="1"/>
  <c r="H2003" i="1" a="1"/>
  <c r="H2003" i="1" s="1"/>
  <c r="H2004" i="1" a="1"/>
  <c r="H2004" i="1" s="1"/>
  <c r="H2005" i="1" a="1"/>
  <c r="H2005" i="1" s="1"/>
  <c r="H2006" i="1" a="1"/>
  <c r="H2006" i="1" s="1"/>
  <c r="H2007" i="1" a="1"/>
  <c r="H2007" i="1" s="1"/>
  <c r="H2008" i="1" a="1"/>
  <c r="H2008" i="1" s="1"/>
  <c r="H2009" i="1" a="1"/>
  <c r="H2009" i="1" s="1"/>
  <c r="H2010" i="1" a="1"/>
  <c r="H2010" i="1" s="1"/>
  <c r="H2011" i="1" a="1"/>
  <c r="H2011" i="1" s="1"/>
  <c r="H2012" i="1" a="1"/>
  <c r="H2012" i="1" s="1"/>
  <c r="H2013" i="1" a="1"/>
  <c r="H2013" i="1" s="1"/>
  <c r="H2014" i="1" a="1"/>
  <c r="H2014" i="1" s="1"/>
  <c r="H2015" i="1" a="1"/>
  <c r="H2015" i="1" s="1"/>
  <c r="H2016" i="1" a="1"/>
  <c r="H2016" i="1" s="1"/>
  <c r="H2017" i="1" a="1"/>
  <c r="H2017" i="1" s="1"/>
  <c r="H2018" i="1" a="1"/>
  <c r="H2018" i="1" s="1"/>
  <c r="H2019" i="1" a="1"/>
  <c r="H2019" i="1" s="1"/>
  <c r="H2020" i="1" a="1"/>
  <c r="H2020" i="1" s="1"/>
  <c r="H2021" i="1" a="1"/>
  <c r="H2021" i="1" s="1"/>
  <c r="H2022" i="1" a="1"/>
  <c r="H2022" i="1" s="1"/>
  <c r="H2023" i="1" a="1"/>
  <c r="H2023" i="1" s="1"/>
  <c r="H2024" i="1" a="1"/>
  <c r="H2024" i="1" s="1"/>
  <c r="H2025" i="1" a="1"/>
  <c r="H2025" i="1" s="1"/>
  <c r="H2026" i="1" a="1"/>
  <c r="H2026" i="1" s="1"/>
  <c r="H2027" i="1" a="1"/>
  <c r="H2027" i="1" s="1"/>
  <c r="H2028" i="1" a="1"/>
  <c r="H2028" i="1" s="1"/>
  <c r="H2029" i="1" a="1"/>
  <c r="H2029" i="1" s="1"/>
  <c r="H2030" i="1" a="1"/>
  <c r="H2030" i="1" s="1"/>
  <c r="H2031" i="1" a="1"/>
  <c r="H2031" i="1" s="1"/>
  <c r="H2032" i="1" a="1"/>
  <c r="H2032" i="1" s="1"/>
  <c r="H2033" i="1" a="1"/>
  <c r="H2033" i="1" s="1"/>
  <c r="H2034" i="1" a="1"/>
  <c r="H2034" i="1" s="1"/>
  <c r="H2035" i="1" a="1"/>
  <c r="H2035" i="1" s="1"/>
  <c r="H2036" i="1" a="1"/>
  <c r="H2036" i="1" s="1"/>
  <c r="H2037" i="1" a="1"/>
  <c r="H2037" i="1" s="1"/>
  <c r="H2038" i="1" a="1"/>
  <c r="H2038" i="1" s="1"/>
  <c r="H2039" i="1" a="1"/>
  <c r="H2039" i="1" s="1"/>
  <c r="H2040" i="1" a="1"/>
  <c r="H2040" i="1" s="1"/>
  <c r="H2041" i="1" a="1"/>
  <c r="H2041" i="1" s="1"/>
  <c r="H2042" i="1" a="1"/>
  <c r="H2042" i="1" s="1"/>
  <c r="H2043" i="1" a="1"/>
  <c r="H2043" i="1" s="1"/>
  <c r="H2044" i="1" a="1"/>
  <c r="H2044" i="1" s="1"/>
  <c r="H2045" i="1" a="1"/>
  <c r="H2045" i="1" s="1"/>
  <c r="H2046" i="1" a="1"/>
  <c r="H2046" i="1" s="1"/>
  <c r="H2047" i="1" a="1"/>
  <c r="H2047" i="1" s="1"/>
  <c r="H2048" i="1" a="1"/>
  <c r="H2048" i="1" s="1"/>
  <c r="H2049" i="1" a="1"/>
  <c r="H2049" i="1" s="1"/>
  <c r="H2050" i="1" a="1"/>
  <c r="H2050" i="1" s="1"/>
  <c r="H2051" i="1" a="1"/>
  <c r="H2051" i="1" s="1"/>
  <c r="H2052" i="1" a="1"/>
  <c r="H2052" i="1" s="1"/>
  <c r="H2053" i="1" a="1"/>
  <c r="H2053" i="1" s="1"/>
  <c r="H2054" i="1" a="1"/>
  <c r="H2054" i="1" s="1"/>
  <c r="H2055" i="1" a="1"/>
  <c r="H2055" i="1" s="1"/>
  <c r="H2056" i="1" a="1"/>
  <c r="H2056" i="1" s="1"/>
  <c r="H2057" i="1" a="1"/>
  <c r="H2057" i="1" s="1"/>
  <c r="H2058" i="1" a="1"/>
  <c r="H2058" i="1" s="1"/>
  <c r="H2059" i="1" a="1"/>
  <c r="H2059" i="1" s="1"/>
  <c r="H2060" i="1" a="1"/>
  <c r="H2060" i="1" s="1"/>
  <c r="H2061" i="1" a="1"/>
  <c r="H2061" i="1" s="1"/>
  <c r="H2062" i="1" a="1"/>
  <c r="H2062" i="1" s="1"/>
  <c r="H2063" i="1" a="1"/>
  <c r="H2063" i="1" s="1"/>
  <c r="H2064" i="1" a="1"/>
  <c r="H2064" i="1" s="1"/>
  <c r="H2065" i="1" a="1"/>
  <c r="H2065" i="1" s="1"/>
  <c r="H2066" i="1" a="1"/>
  <c r="H2066" i="1" s="1"/>
  <c r="H2067" i="1" a="1"/>
  <c r="H2067" i="1" s="1"/>
  <c r="H2068" i="1" a="1"/>
  <c r="H2068" i="1" s="1"/>
  <c r="H2069" i="1" a="1"/>
  <c r="H2069" i="1" s="1"/>
  <c r="H2070" i="1" a="1"/>
  <c r="H2070" i="1" s="1"/>
  <c r="H2071" i="1" a="1"/>
  <c r="H2071" i="1" s="1"/>
  <c r="H2072" i="1" a="1"/>
  <c r="H2072" i="1" s="1"/>
  <c r="H2073" i="1" a="1"/>
  <c r="H2073" i="1" s="1"/>
  <c r="H2074" i="1" a="1"/>
  <c r="H2074" i="1" s="1"/>
  <c r="H2075" i="1" a="1"/>
  <c r="H2075" i="1" s="1"/>
  <c r="H2076" i="1" a="1"/>
  <c r="H2076" i="1" s="1"/>
  <c r="H2077" i="1" a="1"/>
  <c r="H2077" i="1" s="1"/>
  <c r="H2078" i="1" a="1"/>
  <c r="H2078" i="1" s="1"/>
  <c r="H2079" i="1" a="1"/>
  <c r="H2079" i="1" s="1"/>
  <c r="H2080" i="1" a="1"/>
  <c r="H2080" i="1" s="1"/>
  <c r="H2081" i="1" a="1"/>
  <c r="H2081" i="1" s="1"/>
  <c r="H2082" i="1" a="1"/>
  <c r="H2082" i="1" s="1"/>
  <c r="H2083" i="1" a="1"/>
  <c r="H2083" i="1" s="1"/>
  <c r="H2084" i="1" a="1"/>
  <c r="H2084" i="1" s="1"/>
  <c r="H2085" i="1" a="1"/>
  <c r="H2085" i="1" s="1"/>
  <c r="H2086" i="1" a="1"/>
  <c r="H2086" i="1" s="1"/>
  <c r="H2087" i="1" a="1"/>
  <c r="H2087" i="1" s="1"/>
  <c r="H2088" i="1" a="1"/>
  <c r="H2088" i="1" s="1"/>
  <c r="H2089" i="1" a="1"/>
  <c r="H2089" i="1" s="1"/>
  <c r="H2090" i="1" a="1"/>
  <c r="H2090" i="1" s="1"/>
  <c r="H2091" i="1" a="1"/>
  <c r="H2091" i="1" s="1"/>
  <c r="H2092" i="1" a="1"/>
  <c r="H2092" i="1" s="1"/>
  <c r="H2093" i="1" a="1"/>
  <c r="H2093" i="1" s="1"/>
  <c r="H2094" i="1" a="1"/>
  <c r="H2094" i="1" s="1"/>
  <c r="H2095" i="1" a="1"/>
  <c r="H2095" i="1" s="1"/>
  <c r="H2096" i="1" a="1"/>
  <c r="H2096" i="1" s="1"/>
  <c r="H2097" i="1" a="1"/>
  <c r="H2097" i="1" s="1"/>
  <c r="H2098" i="1" a="1"/>
  <c r="H2098" i="1" s="1"/>
  <c r="H2099" i="1" a="1"/>
  <c r="H2099" i="1" s="1"/>
  <c r="H2100" i="1" a="1"/>
  <c r="H2100" i="1" s="1"/>
  <c r="H2101" i="1" a="1"/>
  <c r="H2101" i="1" s="1"/>
  <c r="H2102" i="1" a="1"/>
  <c r="H2102" i="1" s="1"/>
  <c r="H2103" i="1" a="1"/>
  <c r="H2103" i="1" s="1"/>
  <c r="H2104" i="1" a="1"/>
  <c r="H2104" i="1" s="1"/>
  <c r="H2105" i="1" a="1"/>
  <c r="H2105" i="1" s="1"/>
  <c r="H2106" i="1" a="1"/>
  <c r="H2106" i="1" s="1"/>
  <c r="H2107" i="1" a="1"/>
  <c r="H2107" i="1" s="1"/>
  <c r="H2108" i="1" a="1"/>
  <c r="H2108" i="1" s="1"/>
  <c r="H2109" i="1" a="1"/>
  <c r="H2109" i="1" s="1"/>
  <c r="H2110" i="1" a="1"/>
  <c r="H2110" i="1" s="1"/>
  <c r="H2111" i="1" a="1"/>
  <c r="H2111" i="1" s="1"/>
  <c r="H2112" i="1" a="1"/>
  <c r="H2112" i="1" s="1"/>
  <c r="H2113" i="1" a="1"/>
  <c r="H2113" i="1" s="1"/>
  <c r="H2114" i="1" a="1"/>
  <c r="H2114" i="1" s="1"/>
  <c r="H2115" i="1" a="1"/>
  <c r="H2115" i="1" s="1"/>
  <c r="H2116" i="1" a="1"/>
  <c r="H2116" i="1" s="1"/>
  <c r="H2117" i="1" a="1"/>
  <c r="H2117" i="1" s="1"/>
  <c r="H2118" i="1" a="1"/>
  <c r="H2118" i="1" s="1"/>
  <c r="H2119" i="1" a="1"/>
  <c r="H2119" i="1" s="1"/>
  <c r="H2120" i="1" a="1"/>
  <c r="H2120" i="1" s="1"/>
  <c r="H2121" i="1" a="1"/>
  <c r="H2121" i="1" s="1"/>
  <c r="H2122" i="1" a="1"/>
  <c r="H2122" i="1" s="1"/>
  <c r="H2123" i="1" a="1"/>
  <c r="H2123" i="1" s="1"/>
  <c r="H2124" i="1" a="1"/>
  <c r="H2124" i="1" s="1"/>
  <c r="H2125" i="1" a="1"/>
  <c r="H2125" i="1" s="1"/>
  <c r="H2126" i="1" a="1"/>
  <c r="H2126" i="1" s="1"/>
  <c r="H2127" i="1" a="1"/>
  <c r="H2127" i="1" s="1"/>
  <c r="H2128" i="1" a="1"/>
  <c r="H2128" i="1" s="1"/>
  <c r="H2129" i="1" a="1"/>
  <c r="H2129" i="1" s="1"/>
  <c r="H2130" i="1" a="1"/>
  <c r="H2130" i="1" s="1"/>
  <c r="H2131" i="1" a="1"/>
  <c r="H2131" i="1" s="1"/>
  <c r="H2132" i="1" a="1"/>
  <c r="H2132" i="1" s="1"/>
  <c r="H2133" i="1" a="1"/>
  <c r="H2133" i="1" s="1"/>
  <c r="H2134" i="1" a="1"/>
  <c r="H2134" i="1" s="1"/>
  <c r="H2135" i="1" a="1"/>
  <c r="H2135" i="1" s="1"/>
  <c r="H2136" i="1" a="1"/>
  <c r="H2136" i="1" s="1"/>
  <c r="H2137" i="1" a="1"/>
  <c r="H2137" i="1" s="1"/>
  <c r="H2138" i="1" a="1"/>
  <c r="H2138" i="1" s="1"/>
  <c r="H2139" i="1" a="1"/>
  <c r="H2139" i="1" s="1"/>
  <c r="H2140" i="1" a="1"/>
  <c r="H2140" i="1" s="1"/>
  <c r="H2141" i="1" a="1"/>
  <c r="H2141" i="1" s="1"/>
  <c r="H2142" i="1" a="1"/>
  <c r="H2142" i="1" s="1"/>
  <c r="H2143" i="1" a="1"/>
  <c r="H2143" i="1" s="1"/>
  <c r="H2144" i="1" a="1"/>
  <c r="H2144" i="1" s="1"/>
  <c r="H2145" i="1" a="1"/>
  <c r="H2145" i="1" s="1"/>
  <c r="H2146" i="1" a="1"/>
  <c r="H2146" i="1" s="1"/>
  <c r="H2147" i="1" a="1"/>
  <c r="H2147" i="1" s="1"/>
  <c r="H2148" i="1" a="1"/>
  <c r="H2148" i="1" s="1"/>
  <c r="H2149" i="1" a="1"/>
  <c r="H2149" i="1" s="1"/>
  <c r="H2150" i="1" a="1"/>
  <c r="H2150" i="1" s="1"/>
  <c r="H2151" i="1" a="1"/>
  <c r="H2151" i="1" s="1"/>
  <c r="H2152" i="1" a="1"/>
  <c r="H2152" i="1" s="1"/>
  <c r="H2153" i="1" a="1"/>
  <c r="H2153" i="1" s="1"/>
  <c r="H2154" i="1" a="1"/>
  <c r="H2154" i="1" s="1"/>
  <c r="H2155" i="1" a="1"/>
  <c r="H2155" i="1" s="1"/>
  <c r="H2156" i="1" a="1"/>
  <c r="H2156" i="1" s="1"/>
  <c r="H2157" i="1" a="1"/>
  <c r="H2157" i="1" s="1"/>
  <c r="H2158" i="1" a="1"/>
  <c r="H2158" i="1" s="1"/>
  <c r="H2159" i="1" a="1"/>
  <c r="H2159" i="1" s="1"/>
  <c r="H2160" i="1" a="1"/>
  <c r="H2160" i="1" s="1"/>
  <c r="H2161" i="1" a="1"/>
  <c r="H2161" i="1" s="1"/>
  <c r="H2162" i="1" a="1"/>
  <c r="H2162" i="1" s="1"/>
  <c r="H2163" i="1" a="1"/>
  <c r="H2163" i="1" s="1"/>
  <c r="H2164" i="1" a="1"/>
  <c r="H2164" i="1" s="1"/>
  <c r="H2165" i="1" a="1"/>
  <c r="H2165" i="1" s="1"/>
  <c r="H2166" i="1" a="1"/>
  <c r="H2166" i="1" s="1"/>
  <c r="H2167" i="1" a="1"/>
  <c r="H2167" i="1" s="1"/>
  <c r="H2168" i="1" a="1"/>
  <c r="H2168" i="1" s="1"/>
  <c r="H2169" i="1" a="1"/>
  <c r="H2169" i="1" s="1"/>
  <c r="H2170" i="1" a="1"/>
  <c r="H2170" i="1" s="1"/>
  <c r="H2171" i="1" a="1"/>
  <c r="H2171" i="1" s="1"/>
  <c r="H2172" i="1" a="1"/>
  <c r="H2172" i="1" s="1"/>
  <c r="H2173" i="1" a="1"/>
  <c r="H2173" i="1" s="1"/>
  <c r="H2174" i="1" a="1"/>
  <c r="H2174" i="1" s="1"/>
  <c r="H2175" i="1" a="1"/>
  <c r="H2175" i="1" s="1"/>
  <c r="H2176" i="1" a="1"/>
  <c r="H2176" i="1" s="1"/>
  <c r="H2177" i="1" a="1"/>
  <c r="H2177" i="1" s="1"/>
  <c r="H2178" i="1" a="1"/>
  <c r="H2178" i="1" s="1"/>
  <c r="H2179" i="1" a="1"/>
  <c r="H2179" i="1" s="1"/>
  <c r="H2180" i="1" a="1"/>
  <c r="H2180" i="1" s="1"/>
  <c r="H2181" i="1" a="1"/>
  <c r="H2181" i="1" s="1"/>
  <c r="H2182" i="1" a="1"/>
  <c r="H2182" i="1" s="1"/>
  <c r="H2183" i="1" a="1"/>
  <c r="H2183" i="1" s="1"/>
  <c r="H2184" i="1" a="1"/>
  <c r="H2184" i="1" s="1"/>
  <c r="H2185" i="1" a="1"/>
  <c r="H2185" i="1" s="1"/>
  <c r="H2186" i="1" a="1"/>
  <c r="H2186" i="1" s="1"/>
  <c r="H2187" i="1" a="1"/>
  <c r="H2187" i="1" s="1"/>
  <c r="H2188" i="1" a="1"/>
  <c r="H2188" i="1" s="1"/>
  <c r="H2189" i="1" a="1"/>
  <c r="H2189" i="1" s="1"/>
  <c r="H2190" i="1" a="1"/>
  <c r="H2190" i="1" s="1"/>
  <c r="H2191" i="1" a="1"/>
  <c r="H2191" i="1" s="1"/>
  <c r="H2192" i="1" a="1"/>
  <c r="H2192" i="1" s="1"/>
  <c r="H2193" i="1" a="1"/>
  <c r="H2193" i="1" s="1"/>
  <c r="H2194" i="1" a="1"/>
  <c r="H2194" i="1" s="1"/>
  <c r="H2195" i="1" a="1"/>
  <c r="H2195" i="1" s="1"/>
  <c r="H2196" i="1" a="1"/>
  <c r="H2196" i="1" s="1"/>
  <c r="H2197" i="1" a="1"/>
  <c r="H2197" i="1" s="1"/>
  <c r="H2198" i="1" a="1"/>
  <c r="H2198" i="1" s="1"/>
  <c r="H2199" i="1" a="1"/>
  <c r="H2199" i="1" s="1"/>
  <c r="H2200" i="1" a="1"/>
  <c r="H2200" i="1" s="1"/>
  <c r="H2201" i="1" a="1"/>
  <c r="H2201" i="1" s="1"/>
  <c r="H2202" i="1" a="1"/>
  <c r="H2202" i="1" s="1"/>
  <c r="H2203" i="1" a="1"/>
  <c r="H2203" i="1" s="1"/>
  <c r="H2204" i="1" a="1"/>
  <c r="H2204" i="1" s="1"/>
  <c r="H2205" i="1" a="1"/>
  <c r="H2205" i="1" s="1"/>
  <c r="H2206" i="1" a="1"/>
  <c r="H2206" i="1" s="1"/>
  <c r="H2207" i="1" a="1"/>
  <c r="H2207" i="1" s="1"/>
  <c r="H2208" i="1" a="1"/>
  <c r="H2208" i="1" s="1"/>
  <c r="H2209" i="1" a="1"/>
  <c r="H2209" i="1" s="1"/>
  <c r="H2210" i="1" a="1"/>
  <c r="H2210" i="1" s="1"/>
  <c r="H2211" i="1" a="1"/>
  <c r="H2211" i="1" s="1"/>
  <c r="H2212" i="1" a="1"/>
  <c r="H2212" i="1" s="1"/>
  <c r="H2213" i="1" a="1"/>
  <c r="H2213" i="1" s="1"/>
  <c r="H2214" i="1" a="1"/>
  <c r="H2214" i="1" s="1"/>
  <c r="H2215" i="1" a="1"/>
  <c r="H2215" i="1" s="1"/>
  <c r="H2216" i="1" a="1"/>
  <c r="H2216" i="1" s="1"/>
  <c r="H2217" i="1" a="1"/>
  <c r="H2217" i="1" s="1"/>
  <c r="H2218" i="1" a="1"/>
  <c r="H2218" i="1" s="1"/>
  <c r="H2219" i="1" a="1"/>
  <c r="H2219" i="1" s="1"/>
  <c r="H2220" i="1" a="1"/>
  <c r="H2220" i="1" s="1"/>
  <c r="H2221" i="1" a="1"/>
  <c r="H2221" i="1" s="1"/>
  <c r="H2222" i="1" a="1"/>
  <c r="H2222" i="1" s="1"/>
  <c r="H2223" i="1" a="1"/>
  <c r="H2223" i="1" s="1"/>
  <c r="H2224" i="1" a="1"/>
  <c r="H2224" i="1" s="1"/>
  <c r="H2225" i="1" a="1"/>
  <c r="H2225" i="1" s="1"/>
  <c r="H2226" i="1" a="1"/>
  <c r="H2226" i="1" s="1"/>
  <c r="H2227" i="1" a="1"/>
  <c r="H2227" i="1" s="1"/>
  <c r="H2228" i="1" a="1"/>
  <c r="H2228" i="1" s="1"/>
  <c r="H2229" i="1" a="1"/>
  <c r="H2229" i="1" s="1"/>
  <c r="H2230" i="1" a="1"/>
  <c r="H2230" i="1" s="1"/>
  <c r="H2231" i="1" a="1"/>
  <c r="H2231" i="1" s="1"/>
  <c r="H2232" i="1" a="1"/>
  <c r="H2232" i="1" s="1"/>
  <c r="H2233" i="1" a="1"/>
  <c r="H2233" i="1" s="1"/>
  <c r="H2234" i="1" a="1"/>
  <c r="H2234" i="1" s="1"/>
  <c r="H2235" i="1" a="1"/>
  <c r="H2235" i="1" s="1"/>
  <c r="H2236" i="1" a="1"/>
  <c r="H2236" i="1" s="1"/>
  <c r="H2237" i="1" a="1"/>
  <c r="H2237" i="1" s="1"/>
  <c r="H2238" i="1" a="1"/>
  <c r="H2238" i="1" s="1"/>
  <c r="H2239" i="1" a="1"/>
  <c r="H2239" i="1" s="1"/>
  <c r="H2240" i="1" a="1"/>
  <c r="H2240" i="1" s="1"/>
  <c r="H2241" i="1" a="1"/>
  <c r="H2241" i="1" s="1"/>
  <c r="H2242" i="1" a="1"/>
  <c r="H2242" i="1" s="1"/>
  <c r="H2243" i="1" a="1"/>
  <c r="H2243" i="1" s="1"/>
  <c r="H2244" i="1" a="1"/>
  <c r="H2244" i="1" s="1"/>
  <c r="H2245" i="1" a="1"/>
  <c r="H2245" i="1" s="1"/>
  <c r="H2246" i="1" a="1"/>
  <c r="H2246" i="1" s="1"/>
  <c r="H2247" i="1" a="1"/>
  <c r="H2247" i="1" s="1"/>
  <c r="H2248" i="1" a="1"/>
  <c r="H2248" i="1" s="1"/>
  <c r="H2249" i="1" a="1"/>
  <c r="H2249" i="1" s="1"/>
  <c r="H2250" i="1" a="1"/>
  <c r="H2250" i="1" s="1"/>
  <c r="H2251" i="1" a="1"/>
  <c r="H2251" i="1" s="1"/>
  <c r="H2252" i="1" a="1"/>
  <c r="H2252" i="1" s="1"/>
  <c r="H2253" i="1" a="1"/>
  <c r="H2253" i="1" s="1"/>
  <c r="H2254" i="1" a="1"/>
  <c r="H2254" i="1" s="1"/>
  <c r="H2255" i="1" a="1"/>
  <c r="H2255" i="1" s="1"/>
  <c r="H2256" i="1" a="1"/>
  <c r="H2256" i="1" s="1"/>
  <c r="H2257" i="1" a="1"/>
  <c r="H2257" i="1" s="1"/>
  <c r="H2258" i="1" a="1"/>
  <c r="H2258" i="1" s="1"/>
  <c r="H2259" i="1" a="1"/>
  <c r="H2259" i="1" s="1"/>
  <c r="H2260" i="1" a="1"/>
  <c r="H2260" i="1" s="1"/>
  <c r="H2261" i="1" a="1"/>
  <c r="H2261" i="1" s="1"/>
  <c r="H2262" i="1" a="1"/>
  <c r="H2262" i="1" s="1"/>
  <c r="H2263" i="1" a="1"/>
  <c r="H2263" i="1" s="1"/>
  <c r="H2264" i="1" a="1"/>
  <c r="H2264" i="1" s="1"/>
  <c r="H2265" i="1" a="1"/>
  <c r="H2265" i="1" s="1"/>
  <c r="H2266" i="1" a="1"/>
  <c r="H2266" i="1" s="1"/>
  <c r="H2267" i="1" a="1"/>
  <c r="H2267" i="1" s="1"/>
  <c r="H2268" i="1" a="1"/>
  <c r="H2268" i="1" s="1"/>
  <c r="H2269" i="1" a="1"/>
  <c r="H2269" i="1" s="1"/>
  <c r="H2270" i="1" a="1"/>
  <c r="H2270" i="1" s="1"/>
  <c r="H2271" i="1" a="1"/>
  <c r="H2271" i="1" s="1"/>
  <c r="H2272" i="1" a="1"/>
  <c r="H2272" i="1" s="1"/>
  <c r="H2273" i="1" a="1"/>
  <c r="H2273" i="1" s="1"/>
  <c r="H2274" i="1" a="1"/>
  <c r="H2274" i="1" s="1"/>
  <c r="H2275" i="1" a="1"/>
  <c r="H2275" i="1" s="1"/>
  <c r="H2276" i="1" a="1"/>
  <c r="H2276" i="1" s="1"/>
  <c r="H2277" i="1" a="1"/>
  <c r="H2277" i="1" s="1"/>
  <c r="H2278" i="1" a="1"/>
  <c r="H2278" i="1" s="1"/>
  <c r="H2279" i="1" a="1"/>
  <c r="H2279" i="1" s="1"/>
  <c r="H2280" i="1" a="1"/>
  <c r="H2280" i="1" s="1"/>
  <c r="H2281" i="1" a="1"/>
  <c r="H2281" i="1" s="1"/>
  <c r="H2282" i="1" a="1"/>
  <c r="H2282" i="1" s="1"/>
  <c r="H2283" i="1" a="1"/>
  <c r="H2283" i="1" s="1"/>
  <c r="H2284" i="1" a="1"/>
  <c r="H2284" i="1" s="1"/>
  <c r="H2285" i="1" a="1"/>
  <c r="H2285" i="1" s="1"/>
  <c r="H2286" i="1" a="1"/>
  <c r="H2286" i="1" s="1"/>
  <c r="H2287" i="1" a="1"/>
  <c r="H2287" i="1" s="1"/>
  <c r="H2288" i="1" a="1"/>
  <c r="H2288" i="1" s="1"/>
  <c r="H2289" i="1" a="1"/>
  <c r="H2289" i="1" s="1"/>
  <c r="H2290" i="1" a="1"/>
  <c r="H2290" i="1" s="1"/>
  <c r="H2291" i="1" a="1"/>
  <c r="H2291" i="1" s="1"/>
  <c r="H2292" i="1" a="1"/>
  <c r="H2292" i="1" s="1"/>
  <c r="H2293" i="1" a="1"/>
  <c r="H2293" i="1" s="1"/>
  <c r="H2294" i="1" a="1"/>
  <c r="H2294" i="1" s="1"/>
  <c r="H2295" i="1" a="1"/>
  <c r="H2295" i="1" s="1"/>
  <c r="H2296" i="1" a="1"/>
  <c r="H2296" i="1" s="1"/>
  <c r="H2297" i="1" a="1"/>
  <c r="H2297" i="1" s="1"/>
  <c r="H2298" i="1" a="1"/>
  <c r="H2298" i="1" s="1"/>
  <c r="H2299" i="1" a="1"/>
  <c r="H2299" i="1" s="1"/>
  <c r="H2300" i="1" a="1"/>
  <c r="H2300" i="1" s="1"/>
  <c r="H2301" i="1" a="1"/>
  <c r="H2301" i="1" s="1"/>
  <c r="H2302" i="1" a="1"/>
  <c r="H2302" i="1" s="1"/>
  <c r="H2303" i="1" a="1"/>
  <c r="H2303" i="1" s="1"/>
  <c r="H2304" i="1" a="1"/>
  <c r="H2304" i="1" s="1"/>
  <c r="H2305" i="1" a="1"/>
  <c r="H2305" i="1" s="1"/>
  <c r="H2306" i="1" a="1"/>
  <c r="H2306" i="1" s="1"/>
  <c r="H2307" i="1" a="1"/>
  <c r="H2307" i="1" s="1"/>
  <c r="H2308" i="1" a="1"/>
  <c r="H2308" i="1" s="1"/>
  <c r="H2309" i="1" a="1"/>
  <c r="H2309" i="1" s="1"/>
  <c r="H2310" i="1" a="1"/>
  <c r="H2310" i="1" s="1"/>
  <c r="H2311" i="1" a="1"/>
  <c r="H2311" i="1" s="1"/>
  <c r="H2312" i="1" a="1"/>
  <c r="H2312" i="1" s="1"/>
  <c r="H2313" i="1" a="1"/>
  <c r="H2313" i="1" s="1"/>
  <c r="H2314" i="1" a="1"/>
  <c r="H2314" i="1" s="1"/>
  <c r="H2315" i="1" a="1"/>
  <c r="H2315" i="1" s="1"/>
  <c r="H2316" i="1" a="1"/>
  <c r="H2316" i="1" s="1"/>
  <c r="H2317" i="1" a="1"/>
  <c r="H2317" i="1" s="1"/>
  <c r="H2318" i="1" a="1"/>
  <c r="H2318" i="1" s="1"/>
  <c r="H2319" i="1" a="1"/>
  <c r="H2319" i="1" s="1"/>
  <c r="H2320" i="1" a="1"/>
  <c r="H2320" i="1" s="1"/>
  <c r="H2321" i="1" a="1"/>
  <c r="H2321" i="1" s="1"/>
  <c r="H2322" i="1" a="1"/>
  <c r="H2322" i="1" s="1"/>
  <c r="H2323" i="1" a="1"/>
  <c r="H2323" i="1" s="1"/>
  <c r="H2324" i="1" a="1"/>
  <c r="H2324" i="1" s="1"/>
  <c r="H2325" i="1" a="1"/>
  <c r="H2325" i="1" s="1"/>
  <c r="H2326" i="1" a="1"/>
  <c r="H2326" i="1" s="1"/>
  <c r="H2327" i="1" a="1"/>
  <c r="H2327" i="1" s="1"/>
  <c r="H2328" i="1" a="1"/>
  <c r="H2328" i="1" s="1"/>
  <c r="H2329" i="1" a="1"/>
  <c r="H2329" i="1" s="1"/>
  <c r="H2330" i="1" a="1"/>
  <c r="H2330" i="1" s="1"/>
  <c r="H2331" i="1" a="1"/>
  <c r="H2331" i="1" s="1"/>
  <c r="H2332" i="1" a="1"/>
  <c r="H2332" i="1" s="1"/>
  <c r="H2333" i="1" a="1"/>
  <c r="H2333" i="1" s="1"/>
  <c r="H2334" i="1" a="1"/>
  <c r="H2334" i="1" s="1"/>
  <c r="H2335" i="1" a="1"/>
  <c r="H2335" i="1" s="1"/>
  <c r="H2336" i="1" a="1"/>
  <c r="H2336" i="1" s="1"/>
  <c r="H2337" i="1" a="1"/>
  <c r="H2337" i="1" s="1"/>
  <c r="H2338" i="1" a="1"/>
  <c r="H2338" i="1" s="1"/>
  <c r="H2339" i="1" a="1"/>
  <c r="H2339" i="1" s="1"/>
  <c r="H2340" i="1" a="1"/>
  <c r="H2340" i="1" s="1"/>
  <c r="H2341" i="1" a="1"/>
  <c r="H2341" i="1" s="1"/>
  <c r="H2342" i="1" a="1"/>
  <c r="H2342" i="1" s="1"/>
  <c r="H2343" i="1" a="1"/>
  <c r="H2343" i="1" s="1"/>
  <c r="H2344" i="1" a="1"/>
  <c r="H2344" i="1" s="1"/>
  <c r="H2345" i="1" a="1"/>
  <c r="H2345" i="1" s="1"/>
  <c r="H2346" i="1" a="1"/>
  <c r="H2346" i="1" s="1"/>
  <c r="H2347" i="1" a="1"/>
  <c r="H2347" i="1" s="1"/>
  <c r="H2348" i="1" a="1"/>
  <c r="H2348" i="1" s="1"/>
  <c r="H2349" i="1" a="1"/>
  <c r="H2349" i="1" s="1"/>
  <c r="H2350" i="1" a="1"/>
  <c r="H2350" i="1" s="1"/>
  <c r="H2351" i="1" a="1"/>
  <c r="H2351" i="1" s="1"/>
  <c r="H2352" i="1" a="1"/>
  <c r="H2352" i="1" s="1"/>
  <c r="H2353" i="1" a="1"/>
  <c r="H2353" i="1" s="1"/>
  <c r="H2354" i="1" a="1"/>
  <c r="H2354" i="1" s="1"/>
  <c r="H2355" i="1" a="1"/>
  <c r="H2355" i="1" s="1"/>
  <c r="H2356" i="1" a="1"/>
  <c r="H2356" i="1" s="1"/>
  <c r="H2357" i="1" a="1"/>
  <c r="H2357" i="1" s="1"/>
  <c r="H2358" i="1" a="1"/>
  <c r="H2358" i="1" s="1"/>
  <c r="H2359" i="1" a="1"/>
  <c r="H2359" i="1" s="1"/>
  <c r="H2360" i="1" a="1"/>
  <c r="H2360" i="1" s="1"/>
  <c r="H2361" i="1" a="1"/>
  <c r="H2361" i="1" s="1"/>
  <c r="H2362" i="1" a="1"/>
  <c r="H2362" i="1" s="1"/>
  <c r="H2363" i="1" a="1"/>
  <c r="H2363" i="1" s="1"/>
  <c r="H2364" i="1" a="1"/>
  <c r="H2364" i="1" s="1"/>
  <c r="H2365" i="1" a="1"/>
  <c r="H2365" i="1" s="1"/>
  <c r="H2366" i="1" a="1"/>
  <c r="H2366" i="1" s="1"/>
  <c r="H2367" i="1" a="1"/>
  <c r="H2367" i="1" s="1"/>
  <c r="H2368" i="1" a="1"/>
  <c r="H2368" i="1" s="1"/>
  <c r="H2369" i="1" a="1"/>
  <c r="H2369" i="1" s="1"/>
  <c r="H2370" i="1" a="1"/>
  <c r="H2370" i="1" s="1"/>
  <c r="H2371" i="1" a="1"/>
  <c r="H2371" i="1" s="1"/>
  <c r="H2372" i="1" a="1"/>
  <c r="H2372" i="1" s="1"/>
  <c r="H2373" i="1" a="1"/>
  <c r="H2373" i="1" s="1"/>
  <c r="H2374" i="1" a="1"/>
  <c r="H2374" i="1" s="1"/>
  <c r="H2375" i="1" a="1"/>
  <c r="H2375" i="1" s="1"/>
  <c r="H2376" i="1" a="1"/>
  <c r="H2376" i="1" s="1"/>
  <c r="H2377" i="1" a="1"/>
  <c r="H2377" i="1" s="1"/>
  <c r="H2378" i="1" a="1"/>
  <c r="H2378" i="1" s="1"/>
  <c r="H2379" i="1" a="1"/>
  <c r="H2379" i="1" s="1"/>
  <c r="H2380" i="1" a="1"/>
  <c r="H2380" i="1" s="1"/>
  <c r="H2381" i="1" a="1"/>
  <c r="H2381" i="1" s="1"/>
  <c r="H2382" i="1" a="1"/>
  <c r="H2382" i="1" s="1"/>
  <c r="H2383" i="1" a="1"/>
  <c r="H2383" i="1" s="1"/>
  <c r="H2384" i="1" a="1"/>
  <c r="H2384" i="1" s="1"/>
  <c r="H2385" i="1" a="1"/>
  <c r="H2385" i="1" s="1"/>
  <c r="H2386" i="1" a="1"/>
  <c r="H2386" i="1" s="1"/>
  <c r="H2387" i="1" a="1"/>
  <c r="H2387" i="1" s="1"/>
  <c r="H2388" i="1" a="1"/>
  <c r="H2388" i="1" s="1"/>
  <c r="H2389" i="1" a="1"/>
  <c r="H2389" i="1" s="1"/>
  <c r="H2390" i="1" a="1"/>
  <c r="H2390" i="1" s="1"/>
  <c r="H2391" i="1" a="1"/>
  <c r="H2391" i="1" s="1"/>
  <c r="H2392" i="1" a="1"/>
  <c r="H2392" i="1" s="1"/>
  <c r="H2393" i="1" a="1"/>
  <c r="H2393" i="1" s="1"/>
  <c r="H2394" i="1" a="1"/>
  <c r="H2394" i="1" s="1"/>
  <c r="H2395" i="1" a="1"/>
  <c r="H2395" i="1" s="1"/>
  <c r="H2396" i="1" a="1"/>
  <c r="H2396" i="1" s="1"/>
  <c r="H2397" i="1" a="1"/>
  <c r="H2397" i="1" s="1"/>
  <c r="H2398" i="1" a="1"/>
  <c r="H2398" i="1" s="1"/>
  <c r="H2399" i="1" a="1"/>
  <c r="H2399" i="1" s="1"/>
  <c r="H2400" i="1" a="1"/>
  <c r="H2400" i="1" s="1"/>
  <c r="H2401" i="1" a="1"/>
  <c r="H2401" i="1" s="1"/>
  <c r="H2402" i="1" a="1"/>
  <c r="H2402" i="1" s="1"/>
  <c r="H2403" i="1" a="1"/>
  <c r="H2403" i="1" s="1"/>
  <c r="H2404" i="1" a="1"/>
  <c r="H2404" i="1" s="1"/>
  <c r="H2405" i="1" a="1"/>
  <c r="H2405" i="1" s="1"/>
  <c r="H2406" i="1" a="1"/>
  <c r="H2406" i="1" s="1"/>
  <c r="H2407" i="1" a="1"/>
  <c r="H2407" i="1" s="1"/>
  <c r="H2408" i="1" a="1"/>
  <c r="H2408" i="1" s="1"/>
  <c r="H2409" i="1" a="1"/>
  <c r="H2409" i="1" s="1"/>
  <c r="H2410" i="1" a="1"/>
  <c r="H2410" i="1" s="1"/>
  <c r="H2411" i="1" a="1"/>
  <c r="H2411" i="1" s="1"/>
  <c r="H2412" i="1" a="1"/>
  <c r="H2412" i="1" s="1"/>
  <c r="H2413" i="1" a="1"/>
  <c r="H2413" i="1" s="1"/>
  <c r="H2414" i="1" a="1"/>
  <c r="H2414" i="1" s="1"/>
  <c r="H2415" i="1" a="1"/>
  <c r="H2415" i="1" s="1"/>
  <c r="H2416" i="1" a="1"/>
  <c r="H2416" i="1" s="1"/>
  <c r="H2417" i="1" a="1"/>
  <c r="H2417" i="1" s="1"/>
  <c r="H2418" i="1" a="1"/>
  <c r="H2418" i="1" s="1"/>
  <c r="H2419" i="1" a="1"/>
  <c r="H2419" i="1" s="1"/>
  <c r="H2420" i="1" a="1"/>
  <c r="H2420" i="1" s="1"/>
  <c r="H2421" i="1" a="1"/>
  <c r="H2421" i="1" s="1"/>
  <c r="H2422" i="1" a="1"/>
  <c r="H2422" i="1" s="1"/>
  <c r="H2423" i="1" a="1"/>
  <c r="H2423" i="1" s="1"/>
  <c r="H2424" i="1" a="1"/>
  <c r="H2424" i="1" s="1"/>
  <c r="H2425" i="1" a="1"/>
  <c r="H2425" i="1" s="1"/>
  <c r="H2426" i="1" a="1"/>
  <c r="H2426" i="1" s="1"/>
  <c r="H2427" i="1" a="1"/>
  <c r="H2427" i="1" s="1"/>
  <c r="H2428" i="1" a="1"/>
  <c r="H2428" i="1" s="1"/>
  <c r="H2429" i="1" a="1"/>
  <c r="H2429" i="1" s="1"/>
  <c r="H2430" i="1" a="1"/>
  <c r="H2430" i="1" s="1"/>
  <c r="H2431" i="1" a="1"/>
  <c r="H2431" i="1" s="1"/>
  <c r="H2432" i="1" a="1"/>
  <c r="H2432" i="1" s="1"/>
  <c r="H2433" i="1" a="1"/>
  <c r="H2433" i="1" s="1"/>
  <c r="H2434" i="1" a="1"/>
  <c r="H2434" i="1" s="1"/>
  <c r="H2435" i="1" a="1"/>
  <c r="H2435" i="1" s="1"/>
  <c r="H2436" i="1" a="1"/>
  <c r="H2436" i="1" s="1"/>
  <c r="H2437" i="1" a="1"/>
  <c r="H2437" i="1" s="1"/>
  <c r="H2438" i="1" a="1"/>
  <c r="H2438" i="1" s="1"/>
  <c r="H2439" i="1" a="1"/>
  <c r="H2439" i="1" s="1"/>
  <c r="H2440" i="1" a="1"/>
  <c r="H2440" i="1" s="1"/>
  <c r="H2441" i="1" a="1"/>
  <c r="H2441" i="1" s="1"/>
  <c r="H2442" i="1" a="1"/>
  <c r="H2442" i="1" s="1"/>
  <c r="H2443" i="1" a="1"/>
  <c r="H2443" i="1" s="1"/>
  <c r="H2444" i="1" a="1"/>
  <c r="H2444" i="1" s="1"/>
  <c r="H2445" i="1" a="1"/>
  <c r="H2445" i="1" s="1"/>
  <c r="H2446" i="1" a="1"/>
  <c r="H2446" i="1" s="1"/>
  <c r="H2447" i="1" a="1"/>
  <c r="H2447" i="1" s="1"/>
  <c r="H2448" i="1" a="1"/>
  <c r="H2448" i="1" s="1"/>
  <c r="H2449" i="1" a="1"/>
  <c r="H2449" i="1" s="1"/>
  <c r="H2450" i="1" a="1"/>
  <c r="H2450" i="1" s="1"/>
  <c r="H2451" i="1" a="1"/>
  <c r="H2451" i="1" s="1"/>
  <c r="H2452" i="1" a="1"/>
  <c r="H2452" i="1" s="1"/>
  <c r="H2453" i="1" a="1"/>
  <c r="H2453" i="1" s="1"/>
  <c r="H2454" i="1" a="1"/>
  <c r="H2454" i="1" s="1"/>
  <c r="H2455" i="1" a="1"/>
  <c r="H2455" i="1" s="1"/>
  <c r="H2456" i="1" a="1"/>
  <c r="H2456" i="1" s="1"/>
  <c r="H2457" i="1" a="1"/>
  <c r="H2457" i="1" s="1"/>
  <c r="H2458" i="1" a="1"/>
  <c r="H2458" i="1" s="1"/>
  <c r="H2459" i="1" a="1"/>
  <c r="H2459" i="1" s="1"/>
  <c r="H2460" i="1" a="1"/>
  <c r="H2460" i="1" s="1"/>
  <c r="H2461" i="1" a="1"/>
  <c r="H2461" i="1" s="1"/>
  <c r="H2462" i="1" a="1"/>
  <c r="H2462" i="1" s="1"/>
  <c r="H2463" i="1" a="1"/>
  <c r="H2463" i="1" s="1"/>
  <c r="H2464" i="1" a="1"/>
  <c r="H2464" i="1" s="1"/>
  <c r="H2465" i="1" a="1"/>
  <c r="H2465" i="1" s="1"/>
  <c r="H2466" i="1" a="1"/>
  <c r="H2466" i="1" s="1"/>
  <c r="H2467" i="1" a="1"/>
  <c r="H2467" i="1" s="1"/>
  <c r="H2468" i="1" a="1"/>
  <c r="H2468" i="1" s="1"/>
  <c r="H2469" i="1" a="1"/>
  <c r="H2469" i="1" s="1"/>
  <c r="H2470" i="1" a="1"/>
  <c r="H2470" i="1" s="1"/>
  <c r="H2471" i="1" a="1"/>
  <c r="H2471" i="1" s="1"/>
  <c r="H2472" i="1" a="1"/>
  <c r="H2472" i="1" s="1"/>
  <c r="H2473" i="1" a="1"/>
  <c r="H2473" i="1" s="1"/>
  <c r="H2474" i="1" a="1"/>
  <c r="H2474" i="1" s="1"/>
  <c r="H2475" i="1" a="1"/>
  <c r="H2475" i="1" s="1"/>
  <c r="H2476" i="1" a="1"/>
  <c r="H2476" i="1" s="1"/>
  <c r="H2477" i="1" a="1"/>
  <c r="H2477" i="1" s="1"/>
  <c r="H2478" i="1" a="1"/>
  <c r="H2478" i="1" s="1"/>
  <c r="H2479" i="1" a="1"/>
  <c r="H2479" i="1" s="1"/>
  <c r="H2480" i="1" a="1"/>
  <c r="H2480" i="1" s="1"/>
  <c r="H2481" i="1" a="1"/>
  <c r="H2481" i="1" s="1"/>
  <c r="H2482" i="1" a="1"/>
  <c r="H2482" i="1" s="1"/>
  <c r="H2483" i="1" a="1"/>
  <c r="H2483" i="1" s="1"/>
  <c r="H2484" i="1" a="1"/>
  <c r="H2484" i="1" s="1"/>
  <c r="H2485" i="1" a="1"/>
  <c r="H2485" i="1" s="1"/>
  <c r="H2486" i="1" a="1"/>
  <c r="H2486" i="1" s="1"/>
  <c r="H2487" i="1" a="1"/>
  <c r="H2487" i="1" s="1"/>
  <c r="H2488" i="1" a="1"/>
  <c r="H2488" i="1" s="1"/>
  <c r="H2489" i="1" a="1"/>
  <c r="H2489" i="1" s="1"/>
  <c r="H2490" i="1" a="1"/>
  <c r="H2490" i="1" s="1"/>
  <c r="H2491" i="1" a="1"/>
  <c r="H2491" i="1" s="1"/>
  <c r="H2492" i="1" a="1"/>
  <c r="H2492" i="1" s="1"/>
  <c r="H2493" i="1" a="1"/>
  <c r="H2493" i="1" s="1"/>
  <c r="H2494" i="1" a="1"/>
  <c r="H2494" i="1" s="1"/>
  <c r="H2495" i="1" a="1"/>
  <c r="H2495" i="1" s="1"/>
  <c r="H2496" i="1" a="1"/>
  <c r="H2496" i="1" s="1"/>
  <c r="H2497" i="1" a="1"/>
  <c r="H2497" i="1" s="1"/>
  <c r="H2498" i="1" a="1"/>
  <c r="H2498" i="1" s="1"/>
  <c r="H2499" i="1" a="1"/>
  <c r="H2499" i="1" s="1"/>
  <c r="H2500" i="1" a="1"/>
  <c r="H2500" i="1" s="1"/>
  <c r="H2501" i="1" a="1"/>
  <c r="H2501" i="1" s="1"/>
  <c r="H2502" i="1" a="1"/>
  <c r="H2502" i="1" s="1"/>
  <c r="H2503" i="1" a="1"/>
  <c r="H2503" i="1" s="1"/>
  <c r="H2504" i="1" a="1"/>
  <c r="H2504" i="1" s="1"/>
  <c r="H2505" i="1" a="1"/>
  <c r="H2505" i="1" s="1"/>
  <c r="H2506" i="1" a="1"/>
  <c r="H2506" i="1" s="1"/>
  <c r="H2507" i="1" a="1"/>
  <c r="H2507" i="1" s="1"/>
  <c r="H2508" i="1" a="1"/>
  <c r="H2508" i="1" s="1"/>
  <c r="H2509" i="1" a="1"/>
  <c r="H2509" i="1" s="1"/>
  <c r="H2510" i="1" a="1"/>
  <c r="H2510" i="1" s="1"/>
  <c r="H2511" i="1" a="1"/>
  <c r="H2511" i="1" s="1"/>
  <c r="H2512" i="1" a="1"/>
  <c r="H2512" i="1" s="1"/>
  <c r="H2513" i="1" a="1"/>
  <c r="H2513" i="1" s="1"/>
  <c r="H2514" i="1" a="1"/>
  <c r="H2514" i="1" s="1"/>
  <c r="H2515" i="1" a="1"/>
  <c r="H2515" i="1" s="1"/>
  <c r="H2516" i="1" a="1"/>
  <c r="H2516" i="1" s="1"/>
  <c r="H2517" i="1" a="1"/>
  <c r="H2517" i="1" s="1"/>
  <c r="H2518" i="1" a="1"/>
  <c r="H2518" i="1" s="1"/>
  <c r="H2519" i="1" a="1"/>
  <c r="H2519" i="1" s="1"/>
  <c r="H2520" i="1" a="1"/>
  <c r="H2520" i="1" s="1"/>
  <c r="H2521" i="1" a="1"/>
  <c r="H2521" i="1" s="1"/>
  <c r="H2522" i="1" a="1"/>
  <c r="H2522" i="1" s="1"/>
  <c r="H2523" i="1" a="1"/>
  <c r="H2523" i="1" s="1"/>
  <c r="H2524" i="1" a="1"/>
  <c r="H2524" i="1" s="1"/>
  <c r="H2525" i="1" a="1"/>
  <c r="H2525" i="1" s="1"/>
  <c r="H2526" i="1" a="1"/>
  <c r="H2526" i="1" s="1"/>
  <c r="H2527" i="1" a="1"/>
  <c r="H2527" i="1" s="1"/>
  <c r="H2528" i="1" a="1"/>
  <c r="H2528" i="1" s="1"/>
  <c r="H2529" i="1" a="1"/>
  <c r="H2529" i="1" s="1"/>
  <c r="H2530" i="1" a="1"/>
  <c r="H2530" i="1" s="1"/>
  <c r="H2531" i="1" a="1"/>
  <c r="H2531" i="1" s="1"/>
  <c r="H2532" i="1" a="1"/>
  <c r="H2532" i="1" s="1"/>
  <c r="H2533" i="1" a="1"/>
  <c r="H2533" i="1" s="1"/>
  <c r="H2534" i="1" a="1"/>
  <c r="H2534" i="1" s="1"/>
  <c r="H2535" i="1" a="1"/>
  <c r="H2535" i="1" s="1"/>
  <c r="H2536" i="1" a="1"/>
  <c r="H2536" i="1" s="1"/>
  <c r="H2537" i="1" a="1"/>
  <c r="H2537" i="1" s="1"/>
  <c r="H2538" i="1" a="1"/>
  <c r="H2538" i="1" s="1"/>
  <c r="H2539" i="1" a="1"/>
  <c r="H2539" i="1" s="1"/>
  <c r="H2540" i="1" a="1"/>
  <c r="H2540" i="1" s="1"/>
  <c r="H2541" i="1" a="1"/>
  <c r="H2541" i="1" s="1"/>
  <c r="H2542" i="1" a="1"/>
  <c r="H2542" i="1" s="1"/>
  <c r="H2543" i="1" a="1"/>
  <c r="H2543" i="1" s="1"/>
  <c r="H2544" i="1" a="1"/>
  <c r="H2544" i="1" s="1"/>
  <c r="H2545" i="1" a="1"/>
  <c r="H2545" i="1" s="1"/>
  <c r="H2546" i="1" a="1"/>
  <c r="H2546" i="1" s="1"/>
  <c r="H2547" i="1" a="1"/>
  <c r="H2547" i="1" s="1"/>
  <c r="H2548" i="1" a="1"/>
  <c r="H2548" i="1" s="1"/>
  <c r="H2549" i="1" a="1"/>
  <c r="H2549" i="1" s="1"/>
  <c r="H2550" i="1" a="1"/>
  <c r="H2550" i="1" s="1"/>
  <c r="H2551" i="1" a="1"/>
  <c r="H2551" i="1" s="1"/>
  <c r="H2552" i="1" a="1"/>
  <c r="H2552" i="1" s="1"/>
  <c r="H2553" i="1" a="1"/>
  <c r="H2553" i="1" s="1"/>
  <c r="H2554" i="1" a="1"/>
  <c r="H2554" i="1" s="1"/>
  <c r="H2555" i="1" a="1"/>
  <c r="H2555" i="1" s="1"/>
  <c r="H2556" i="1" a="1"/>
  <c r="H2556" i="1" s="1"/>
  <c r="H2557" i="1" a="1"/>
  <c r="H2557" i="1" s="1"/>
  <c r="H2558" i="1" a="1"/>
  <c r="H2558" i="1" s="1"/>
  <c r="H2559" i="1" a="1"/>
  <c r="H2559" i="1" s="1"/>
  <c r="H2560" i="1" a="1"/>
  <c r="H2560" i="1" s="1"/>
  <c r="H2561" i="1" a="1"/>
  <c r="H2561" i="1" s="1"/>
  <c r="H2562" i="1" a="1"/>
  <c r="H2562" i="1" s="1"/>
  <c r="H2563" i="1" a="1"/>
  <c r="H2563" i="1" s="1"/>
  <c r="H2564" i="1" a="1"/>
  <c r="H2564" i="1" s="1"/>
  <c r="H2565" i="1" a="1"/>
  <c r="H2565" i="1" s="1"/>
  <c r="H2566" i="1" a="1"/>
  <c r="H2566" i="1" s="1"/>
  <c r="H2567" i="1" a="1"/>
  <c r="H2567" i="1" s="1"/>
  <c r="H2568" i="1" a="1"/>
  <c r="H2568" i="1" s="1"/>
  <c r="H2569" i="1" a="1"/>
  <c r="H2569" i="1" s="1"/>
  <c r="H2570" i="1" a="1"/>
  <c r="H2570" i="1" s="1"/>
  <c r="H2571" i="1" a="1"/>
  <c r="H2571" i="1" s="1"/>
  <c r="H2572" i="1" a="1"/>
  <c r="H2572" i="1" s="1"/>
  <c r="H2573" i="1" a="1"/>
  <c r="H2573" i="1" s="1"/>
  <c r="H2574" i="1" a="1"/>
  <c r="H2574" i="1" s="1"/>
  <c r="H2575" i="1" a="1"/>
  <c r="H2575" i="1" s="1"/>
  <c r="H2576" i="1" a="1"/>
  <c r="H2576" i="1" s="1"/>
  <c r="H2577" i="1" a="1"/>
  <c r="H2577" i="1" s="1"/>
  <c r="H2578" i="1" a="1"/>
  <c r="H2578" i="1" s="1"/>
  <c r="H2579" i="1" a="1"/>
  <c r="H2579" i="1" s="1"/>
  <c r="H2580" i="1" a="1"/>
  <c r="H2580" i="1" s="1"/>
  <c r="H2581" i="1" a="1"/>
  <c r="H2581" i="1" s="1"/>
  <c r="H2582" i="1" a="1"/>
  <c r="H2582" i="1" s="1"/>
  <c r="H2583" i="1" a="1"/>
  <c r="H2583" i="1" s="1"/>
  <c r="H2584" i="1" a="1"/>
  <c r="H2584" i="1" s="1"/>
  <c r="H2585" i="1" a="1"/>
  <c r="H2585" i="1" s="1"/>
  <c r="H2586" i="1" a="1"/>
  <c r="H2586" i="1" s="1"/>
  <c r="H2587" i="1" a="1"/>
  <c r="H2587" i="1" s="1"/>
  <c r="H2588" i="1" a="1"/>
  <c r="H2588" i="1" s="1"/>
  <c r="H2589" i="1" a="1"/>
  <c r="H2589" i="1" s="1"/>
  <c r="H2590" i="1" a="1"/>
  <c r="H2590" i="1" s="1"/>
  <c r="H2591" i="1" a="1"/>
  <c r="H2591" i="1" s="1"/>
  <c r="H2592" i="1" a="1"/>
  <c r="H2592" i="1" s="1"/>
  <c r="H2593" i="1" a="1"/>
  <c r="H2593" i="1" s="1"/>
  <c r="H2594" i="1" a="1"/>
  <c r="H2594" i="1" s="1"/>
  <c r="H2595" i="1" a="1"/>
  <c r="H2595" i="1" s="1"/>
  <c r="H2596" i="1" a="1"/>
  <c r="H2596" i="1" s="1"/>
  <c r="H2597" i="1" a="1"/>
  <c r="H2597" i="1" s="1"/>
  <c r="H2598" i="1" a="1"/>
  <c r="H2598" i="1" s="1"/>
  <c r="H2599" i="1" a="1"/>
  <c r="H2599" i="1" s="1"/>
  <c r="H2600" i="1" a="1"/>
  <c r="H2600" i="1" s="1"/>
  <c r="H2601" i="1" a="1"/>
  <c r="H2601" i="1" s="1"/>
  <c r="H2602" i="1" a="1"/>
  <c r="H2602" i="1" s="1"/>
  <c r="H2603" i="1" a="1"/>
  <c r="H2603" i="1" s="1"/>
  <c r="H2604" i="1" a="1"/>
  <c r="H2604" i="1" s="1"/>
  <c r="H2605" i="1" a="1"/>
  <c r="H2605" i="1" s="1"/>
  <c r="H2606" i="1" a="1"/>
  <c r="H2606" i="1" s="1"/>
  <c r="H2607" i="1" a="1"/>
  <c r="H2607" i="1" s="1"/>
  <c r="H2608" i="1" a="1"/>
  <c r="H2608" i="1" s="1"/>
  <c r="H2609" i="1" a="1"/>
  <c r="H2609" i="1" s="1"/>
  <c r="H2610" i="1" a="1"/>
  <c r="H2610" i="1" s="1"/>
  <c r="H2611" i="1" a="1"/>
  <c r="H2611" i="1" s="1"/>
  <c r="H2612" i="1" a="1"/>
  <c r="H2612" i="1" s="1"/>
  <c r="H2613" i="1" a="1"/>
  <c r="H2613" i="1" s="1"/>
  <c r="H2614" i="1" a="1"/>
  <c r="H2614" i="1" s="1"/>
  <c r="H2615" i="1" a="1"/>
  <c r="H2615" i="1" s="1"/>
  <c r="H2616" i="1" a="1"/>
  <c r="H2616" i="1" s="1"/>
  <c r="H2617" i="1" a="1"/>
  <c r="H2617" i="1" s="1"/>
  <c r="H2618" i="1" a="1"/>
  <c r="H2618" i="1" s="1"/>
  <c r="H2619" i="1" a="1"/>
  <c r="H2619" i="1" s="1"/>
  <c r="H2620" i="1" a="1"/>
  <c r="H2620" i="1" s="1"/>
  <c r="H2621" i="1" a="1"/>
  <c r="H2621" i="1" s="1"/>
  <c r="H2622" i="1" a="1"/>
  <c r="H2622" i="1" s="1"/>
  <c r="H2623" i="1" a="1"/>
  <c r="H2623" i="1" s="1"/>
  <c r="H2624" i="1" a="1"/>
  <c r="H2624" i="1" s="1"/>
  <c r="H2625" i="1" a="1"/>
  <c r="H2625" i="1" s="1"/>
  <c r="H2626" i="1" a="1"/>
  <c r="H2626" i="1" s="1"/>
  <c r="H2627" i="1" a="1"/>
  <c r="H2627" i="1" s="1"/>
  <c r="H2628" i="1" a="1"/>
  <c r="H2628" i="1" s="1"/>
  <c r="H2629" i="1" a="1"/>
  <c r="H2629" i="1" s="1"/>
  <c r="H2630" i="1" a="1"/>
  <c r="H2630" i="1" s="1"/>
  <c r="H2631" i="1" a="1"/>
  <c r="H2631" i="1" s="1"/>
  <c r="H2632" i="1" a="1"/>
  <c r="H2632" i="1" s="1"/>
  <c r="H2633" i="1" a="1"/>
  <c r="H2633" i="1" s="1"/>
  <c r="H2634" i="1" a="1"/>
  <c r="H2634" i="1" s="1"/>
  <c r="H2635" i="1" a="1"/>
  <c r="H2635" i="1" s="1"/>
  <c r="H2636" i="1" a="1"/>
  <c r="H2636" i="1" s="1"/>
  <c r="H2637" i="1" a="1"/>
  <c r="H2637" i="1" s="1"/>
  <c r="H2638" i="1" a="1"/>
  <c r="H2638" i="1" s="1"/>
  <c r="H2639" i="1" a="1"/>
  <c r="H2639" i="1" s="1"/>
  <c r="H2640" i="1" a="1"/>
  <c r="H2640" i="1" s="1"/>
  <c r="H2641" i="1" a="1"/>
  <c r="H2641" i="1" s="1"/>
  <c r="H2642" i="1" a="1"/>
  <c r="H2642" i="1" s="1"/>
  <c r="H2643" i="1" a="1"/>
  <c r="H2643" i="1" s="1"/>
  <c r="H2644" i="1" a="1"/>
  <c r="H2644" i="1" s="1"/>
  <c r="H2645" i="1" a="1"/>
  <c r="H2645" i="1" s="1"/>
  <c r="H2646" i="1" a="1"/>
  <c r="H2646" i="1" s="1"/>
  <c r="H2647" i="1" a="1"/>
  <c r="H2647" i="1" s="1"/>
  <c r="H2648" i="1" a="1"/>
  <c r="H2648" i="1" s="1"/>
  <c r="H2649" i="1" a="1"/>
  <c r="H2649" i="1" s="1"/>
  <c r="H2650" i="1" a="1"/>
  <c r="H2650" i="1" s="1"/>
  <c r="H2651" i="1" a="1"/>
  <c r="H2651" i="1" s="1"/>
  <c r="H2652" i="1" a="1"/>
  <c r="H2652" i="1" s="1"/>
  <c r="H2653" i="1" a="1"/>
  <c r="H2653" i="1" s="1"/>
  <c r="H2654" i="1" a="1"/>
  <c r="H2654" i="1" s="1"/>
  <c r="H2655" i="1" a="1"/>
  <c r="H2655" i="1" s="1"/>
  <c r="H2656" i="1" a="1"/>
  <c r="H2656" i="1" s="1"/>
  <c r="H2657" i="1" a="1"/>
  <c r="H2657" i="1" s="1"/>
  <c r="H2658" i="1" a="1"/>
  <c r="H2658" i="1" s="1"/>
  <c r="H2659" i="1" a="1"/>
  <c r="H2659" i="1" s="1"/>
  <c r="H2660" i="1" a="1"/>
  <c r="H2660" i="1" s="1"/>
  <c r="H2661" i="1" a="1"/>
  <c r="H2661" i="1" s="1"/>
  <c r="H2662" i="1" a="1"/>
  <c r="H2662" i="1" s="1"/>
  <c r="H2663" i="1" a="1"/>
  <c r="H2663" i="1" s="1"/>
  <c r="H2664" i="1" a="1"/>
  <c r="H2664" i="1" s="1"/>
  <c r="H2665" i="1" a="1"/>
  <c r="H2665" i="1" s="1"/>
  <c r="H2666" i="1" a="1"/>
  <c r="H2666" i="1" s="1"/>
  <c r="H2667" i="1" a="1"/>
  <c r="H2667" i="1" s="1"/>
  <c r="H2668" i="1" a="1"/>
  <c r="H2668" i="1" s="1"/>
  <c r="H2669" i="1" a="1"/>
  <c r="H2669" i="1" s="1"/>
  <c r="H2670" i="1" a="1"/>
  <c r="H2670" i="1" s="1"/>
  <c r="H2671" i="1" a="1"/>
  <c r="H2671" i="1" s="1"/>
  <c r="H2672" i="1" a="1"/>
  <c r="H2672" i="1" s="1"/>
  <c r="H2673" i="1" a="1"/>
  <c r="H2673" i="1" s="1"/>
  <c r="H2674" i="1" a="1"/>
  <c r="H2674" i="1" s="1"/>
  <c r="H2675" i="1" a="1"/>
  <c r="H2675" i="1" s="1"/>
  <c r="H2676" i="1" a="1"/>
  <c r="H2676" i="1" s="1"/>
  <c r="H2677" i="1" a="1"/>
  <c r="H2677" i="1" s="1"/>
  <c r="H2678" i="1" a="1"/>
  <c r="H2678" i="1" s="1"/>
  <c r="H2679" i="1" a="1"/>
  <c r="H2679" i="1" s="1"/>
  <c r="H2680" i="1" a="1"/>
  <c r="H2680" i="1" s="1"/>
  <c r="H2681" i="1" a="1"/>
  <c r="H2681" i="1" s="1"/>
  <c r="H2682" i="1" a="1"/>
  <c r="H2682" i="1" s="1"/>
  <c r="H2683" i="1" a="1"/>
  <c r="H2683" i="1" s="1"/>
  <c r="H2684" i="1" a="1"/>
  <c r="H2684" i="1" s="1"/>
  <c r="H2685" i="1" a="1"/>
  <c r="H2685" i="1" s="1"/>
  <c r="H2686" i="1" a="1"/>
  <c r="H2686" i="1" s="1"/>
  <c r="H2687" i="1" a="1"/>
  <c r="H2687" i="1" s="1"/>
  <c r="H2688" i="1" a="1"/>
  <c r="H2688" i="1" s="1"/>
  <c r="H2689" i="1" a="1"/>
  <c r="H2689" i="1" s="1"/>
  <c r="H2690" i="1" a="1"/>
  <c r="H2690" i="1" s="1"/>
  <c r="H2691" i="1" a="1"/>
  <c r="H2691" i="1" s="1"/>
  <c r="H2692" i="1" a="1"/>
  <c r="H2692" i="1" s="1"/>
  <c r="H2693" i="1" a="1"/>
  <c r="H2693" i="1" s="1"/>
  <c r="H2694" i="1" a="1"/>
  <c r="H2694" i="1" s="1"/>
  <c r="H2695" i="1" a="1"/>
  <c r="H2695" i="1" s="1"/>
  <c r="H2696" i="1" a="1"/>
  <c r="H2696" i="1" s="1"/>
  <c r="H2697" i="1" a="1"/>
  <c r="H2697" i="1" s="1"/>
  <c r="H2698" i="1" a="1"/>
  <c r="H2698" i="1" s="1"/>
  <c r="H2699" i="1" a="1"/>
  <c r="H2699" i="1" s="1"/>
  <c r="H2700" i="1" a="1"/>
  <c r="H2700" i="1" s="1"/>
  <c r="H2701" i="1" a="1"/>
  <c r="H2701" i="1" s="1"/>
  <c r="H2702" i="1" a="1"/>
  <c r="H2702" i="1" s="1"/>
  <c r="H2703" i="1" a="1"/>
  <c r="H2703" i="1" s="1"/>
  <c r="H2704" i="1" a="1"/>
  <c r="H2704" i="1" s="1"/>
  <c r="H2705" i="1" a="1"/>
  <c r="H2705" i="1" s="1"/>
  <c r="H2706" i="1" a="1"/>
  <c r="H2706" i="1" s="1"/>
  <c r="H2707" i="1" a="1"/>
  <c r="H2707" i="1" s="1"/>
  <c r="H2708" i="1" a="1"/>
  <c r="H2708" i="1" s="1"/>
  <c r="H2709" i="1" a="1"/>
  <c r="H2709" i="1" s="1"/>
  <c r="H2710" i="1" a="1"/>
  <c r="H2710" i="1" s="1"/>
  <c r="H2711" i="1" a="1"/>
  <c r="H2711" i="1" s="1"/>
  <c r="H2712" i="1" a="1"/>
  <c r="H2712" i="1" s="1"/>
  <c r="H2713" i="1" a="1"/>
  <c r="H2713" i="1" s="1"/>
  <c r="H2714" i="1" a="1"/>
  <c r="H2714" i="1" s="1"/>
  <c r="H2715" i="1" a="1"/>
  <c r="H2715" i="1" s="1"/>
  <c r="H2716" i="1" a="1"/>
  <c r="H2716" i="1" s="1"/>
  <c r="H2717" i="1" a="1"/>
  <c r="H2717" i="1" s="1"/>
  <c r="H2718" i="1" a="1"/>
  <c r="H2718" i="1" s="1"/>
  <c r="H2719" i="1" a="1"/>
  <c r="H2719" i="1" s="1"/>
  <c r="H2720" i="1" a="1"/>
  <c r="H2720" i="1" s="1"/>
  <c r="H2721" i="1" a="1"/>
  <c r="H2721" i="1" s="1"/>
  <c r="H2722" i="1" a="1"/>
  <c r="H2722" i="1" s="1"/>
  <c r="H2723" i="1" a="1"/>
  <c r="H2723" i="1" s="1"/>
  <c r="H2724" i="1" a="1"/>
  <c r="H2724" i="1" s="1"/>
  <c r="H2725" i="1" a="1"/>
  <c r="H2725" i="1" s="1"/>
  <c r="H2726" i="1" a="1"/>
  <c r="H2726" i="1" s="1"/>
  <c r="H2727" i="1" a="1"/>
  <c r="H2727" i="1" s="1"/>
  <c r="H2728" i="1" a="1"/>
  <c r="H2728" i="1" s="1"/>
  <c r="H2729" i="1" a="1"/>
  <c r="H2729" i="1" s="1"/>
  <c r="H2730" i="1" a="1"/>
  <c r="H2730" i="1" s="1"/>
  <c r="H2731" i="1" a="1"/>
  <c r="H2731" i="1" s="1"/>
  <c r="H2732" i="1" a="1"/>
  <c r="H2732" i="1" s="1"/>
  <c r="H2733" i="1" a="1"/>
  <c r="H2733" i="1" s="1"/>
  <c r="H2734" i="1" a="1"/>
  <c r="H2734" i="1" s="1"/>
  <c r="H2735" i="1" a="1"/>
  <c r="H2735" i="1" s="1"/>
  <c r="H2736" i="1" a="1"/>
  <c r="H2736" i="1" s="1"/>
  <c r="H2737" i="1" a="1"/>
  <c r="H2737" i="1" s="1"/>
  <c r="H2738" i="1" a="1"/>
  <c r="H2738" i="1" s="1"/>
  <c r="H2739" i="1" a="1"/>
  <c r="H2739" i="1" s="1"/>
  <c r="H2740" i="1" a="1"/>
  <c r="H2740" i="1" s="1"/>
  <c r="H2741" i="1" a="1"/>
  <c r="H2741" i="1" s="1"/>
  <c r="H2742" i="1" a="1"/>
  <c r="H2742" i="1" s="1"/>
  <c r="H2743" i="1" a="1"/>
  <c r="H2743" i="1" s="1"/>
  <c r="H2744" i="1" a="1"/>
  <c r="H2744" i="1" s="1"/>
  <c r="H2745" i="1" a="1"/>
  <c r="H2745" i="1" s="1"/>
  <c r="H2746" i="1" a="1"/>
  <c r="H2746" i="1" s="1"/>
  <c r="H2747" i="1" a="1"/>
  <c r="H2747" i="1" s="1"/>
  <c r="H2748" i="1" a="1"/>
  <c r="H2748" i="1" s="1"/>
  <c r="H2749" i="1" a="1"/>
  <c r="H2749" i="1" s="1"/>
  <c r="H2750" i="1" a="1"/>
  <c r="H2750" i="1" s="1"/>
  <c r="H2751" i="1" a="1"/>
  <c r="H2751" i="1" s="1"/>
  <c r="H2752" i="1" a="1"/>
  <c r="H2752" i="1" s="1"/>
  <c r="H2753" i="1" a="1"/>
  <c r="H2753" i="1" s="1"/>
  <c r="H2754" i="1" a="1"/>
  <c r="H2754" i="1" s="1"/>
  <c r="H2755" i="1" a="1"/>
  <c r="H2755" i="1" s="1"/>
  <c r="H2756" i="1" a="1"/>
  <c r="H2756" i="1" s="1"/>
  <c r="H2757" i="1" a="1"/>
  <c r="H2757" i="1" s="1"/>
  <c r="H2758" i="1" a="1"/>
  <c r="H2758" i="1" s="1"/>
  <c r="H2759" i="1" a="1"/>
  <c r="H2759" i="1" s="1"/>
  <c r="H2760" i="1" a="1"/>
  <c r="H2760" i="1" s="1"/>
  <c r="H2761" i="1" a="1"/>
  <c r="H2761" i="1" s="1"/>
  <c r="H2762" i="1" a="1"/>
  <c r="H2762" i="1" s="1"/>
  <c r="H2763" i="1" a="1"/>
  <c r="H2763" i="1" s="1"/>
  <c r="H2764" i="1" a="1"/>
  <c r="H2764" i="1" s="1"/>
  <c r="H2765" i="1" a="1"/>
  <c r="H2765" i="1" s="1"/>
  <c r="H2766" i="1" a="1"/>
  <c r="H2766" i="1" s="1"/>
  <c r="H2767" i="1" a="1"/>
  <c r="H2767" i="1" s="1"/>
  <c r="H2768" i="1" a="1"/>
  <c r="H2768" i="1" s="1"/>
  <c r="H2769" i="1" a="1"/>
  <c r="H2769" i="1" s="1"/>
  <c r="H2770" i="1" a="1"/>
  <c r="H2770" i="1" s="1"/>
  <c r="H2771" i="1" a="1"/>
  <c r="H2771" i="1" s="1"/>
  <c r="H2772" i="1" a="1"/>
  <c r="H2772" i="1" s="1"/>
  <c r="H2773" i="1" a="1"/>
  <c r="H2773" i="1" s="1"/>
  <c r="H2774" i="1" a="1"/>
  <c r="H2774" i="1" s="1"/>
  <c r="H2775" i="1" a="1"/>
  <c r="H2775" i="1" s="1"/>
  <c r="H2776" i="1" a="1"/>
  <c r="H2776" i="1" s="1"/>
  <c r="H2777" i="1" a="1"/>
  <c r="H2777" i="1" s="1"/>
  <c r="H2778" i="1" a="1"/>
  <c r="H2778" i="1" s="1"/>
  <c r="H2779" i="1" a="1"/>
  <c r="H2779" i="1" s="1"/>
  <c r="H2780" i="1" a="1"/>
  <c r="H2780" i="1" s="1"/>
  <c r="H2781" i="1" a="1"/>
  <c r="H2781" i="1" s="1"/>
  <c r="H2782" i="1" a="1"/>
  <c r="H2782" i="1" s="1"/>
  <c r="H2783" i="1" a="1"/>
  <c r="H2783" i="1" s="1"/>
  <c r="H2784" i="1" a="1"/>
  <c r="H2784" i="1" s="1"/>
  <c r="H2785" i="1" a="1"/>
  <c r="H2785" i="1" s="1"/>
  <c r="H2786" i="1" a="1"/>
  <c r="H2786" i="1" s="1"/>
  <c r="H2787" i="1" a="1"/>
  <c r="H2787" i="1" s="1"/>
  <c r="H2788" i="1" a="1"/>
  <c r="H2788" i="1" s="1"/>
  <c r="H2789" i="1" a="1"/>
  <c r="H2789" i="1" s="1"/>
  <c r="H2790" i="1" a="1"/>
  <c r="H2790" i="1" s="1"/>
  <c r="H2791" i="1" a="1"/>
  <c r="H2791" i="1" s="1"/>
  <c r="H2792" i="1" a="1"/>
  <c r="H2792" i="1" s="1"/>
  <c r="H2793" i="1" a="1"/>
  <c r="H2793" i="1" s="1"/>
  <c r="H2794" i="1" a="1"/>
  <c r="H2794" i="1" s="1"/>
  <c r="H2795" i="1" a="1"/>
  <c r="H2795" i="1" s="1"/>
  <c r="H2796" i="1" a="1"/>
  <c r="H2796" i="1" s="1"/>
  <c r="H2797" i="1" a="1"/>
  <c r="H2797" i="1" s="1"/>
  <c r="H2798" i="1" a="1"/>
  <c r="H2798" i="1" s="1"/>
  <c r="H2799" i="1" a="1"/>
  <c r="H2799" i="1" s="1"/>
  <c r="H2800" i="1" a="1"/>
  <c r="H2800" i="1" s="1"/>
  <c r="H2801" i="1" a="1"/>
  <c r="H2801" i="1" s="1"/>
  <c r="H2802" i="1" a="1"/>
  <c r="H2802" i="1" s="1"/>
  <c r="H2803" i="1" a="1"/>
  <c r="H2803" i="1" s="1"/>
  <c r="H2804" i="1" a="1"/>
  <c r="H2804" i="1" s="1"/>
  <c r="H2805" i="1" a="1"/>
  <c r="H2805" i="1" s="1"/>
  <c r="H2806" i="1" a="1"/>
  <c r="H2806" i="1" s="1"/>
  <c r="H2807" i="1" a="1"/>
  <c r="H2807" i="1" s="1"/>
  <c r="H2808" i="1" a="1"/>
  <c r="H2808" i="1" s="1"/>
  <c r="H2809" i="1" a="1"/>
  <c r="H2809" i="1" s="1"/>
  <c r="H2810" i="1" a="1"/>
  <c r="H2810" i="1" s="1"/>
  <c r="H2811" i="1" a="1"/>
  <c r="H2811" i="1" s="1"/>
  <c r="H2812" i="1" a="1"/>
  <c r="H2812" i="1" s="1"/>
  <c r="H2813" i="1" a="1"/>
  <c r="H2813" i="1" s="1"/>
  <c r="H2814" i="1" a="1"/>
  <c r="H2814" i="1" s="1"/>
  <c r="H2815" i="1" a="1"/>
  <c r="H2815" i="1" s="1"/>
  <c r="H2816" i="1" a="1"/>
  <c r="H2816" i="1" s="1"/>
  <c r="H2817" i="1" a="1"/>
  <c r="H2817" i="1" s="1"/>
  <c r="H2818" i="1" a="1"/>
  <c r="H2818" i="1" s="1"/>
  <c r="H2819" i="1" a="1"/>
  <c r="H2819" i="1" s="1"/>
  <c r="H2820" i="1" a="1"/>
  <c r="H2820" i="1" s="1"/>
  <c r="H2821" i="1" a="1"/>
  <c r="H2821" i="1" s="1"/>
  <c r="H2822" i="1" a="1"/>
  <c r="H2822" i="1" s="1"/>
  <c r="H2823" i="1" a="1"/>
  <c r="H2823" i="1" s="1"/>
  <c r="H2824" i="1" a="1"/>
  <c r="H2824" i="1" s="1"/>
  <c r="H2825" i="1" a="1"/>
  <c r="H2825" i="1" s="1"/>
  <c r="H2826" i="1" a="1"/>
  <c r="H2826" i="1" s="1"/>
  <c r="H2827" i="1" a="1"/>
  <c r="H2827" i="1" s="1"/>
  <c r="H2828" i="1" a="1"/>
  <c r="H2828" i="1" s="1"/>
  <c r="H2829" i="1" a="1"/>
  <c r="H2829" i="1" s="1"/>
  <c r="H2830" i="1" a="1"/>
  <c r="H2830" i="1" s="1"/>
  <c r="H2831" i="1" a="1"/>
  <c r="H2831" i="1" s="1"/>
  <c r="H2832" i="1" a="1"/>
  <c r="H2832" i="1" s="1"/>
  <c r="H2833" i="1" a="1"/>
  <c r="H2833" i="1" s="1"/>
  <c r="H2834" i="1" a="1"/>
  <c r="H2834" i="1" s="1"/>
  <c r="H2835" i="1" a="1"/>
  <c r="H2835" i="1" s="1"/>
  <c r="H2836" i="1" a="1"/>
  <c r="H2836" i="1" s="1"/>
  <c r="H2837" i="1" a="1"/>
  <c r="H2837" i="1" s="1"/>
  <c r="H2838" i="1" a="1"/>
  <c r="H2838" i="1" s="1"/>
  <c r="H2839" i="1" a="1"/>
  <c r="H2839" i="1" s="1"/>
  <c r="H2840" i="1" a="1"/>
  <c r="H2840" i="1" s="1"/>
  <c r="H2841" i="1" a="1"/>
  <c r="H2841" i="1" s="1"/>
  <c r="H2842" i="1" a="1"/>
  <c r="H2842" i="1" s="1"/>
  <c r="H2843" i="1" a="1"/>
  <c r="H2843" i="1" s="1"/>
  <c r="H2844" i="1" a="1"/>
  <c r="H2844" i="1" s="1"/>
  <c r="H2845" i="1" a="1"/>
  <c r="H2845" i="1" s="1"/>
  <c r="H2846" i="1" a="1"/>
  <c r="H2846" i="1" s="1"/>
  <c r="H2847" i="1" a="1"/>
  <c r="H2847" i="1" s="1"/>
  <c r="H2848" i="1" a="1"/>
  <c r="H2848" i="1" s="1"/>
  <c r="H2849" i="1" a="1"/>
  <c r="H2849" i="1" s="1"/>
  <c r="H2850" i="1" a="1"/>
  <c r="H2850" i="1" s="1"/>
  <c r="H2851" i="1" a="1"/>
  <c r="H2851" i="1" s="1"/>
  <c r="H2852" i="1" a="1"/>
  <c r="H2852" i="1" s="1"/>
  <c r="H2853" i="1" a="1"/>
  <c r="H2853" i="1" s="1"/>
  <c r="H2854" i="1" a="1"/>
  <c r="H2854" i="1" s="1"/>
  <c r="H2855" i="1" a="1"/>
  <c r="H2855" i="1" s="1"/>
  <c r="H2856" i="1" a="1"/>
  <c r="H2856" i="1" s="1"/>
  <c r="H2857" i="1" a="1"/>
  <c r="H2857" i="1" s="1"/>
  <c r="H2858" i="1" a="1"/>
  <c r="H2858" i="1" s="1"/>
  <c r="H2859" i="1" a="1"/>
  <c r="H2859" i="1" s="1"/>
  <c r="H2860" i="1" a="1"/>
  <c r="H2860" i="1" s="1"/>
  <c r="H2861" i="1" a="1"/>
  <c r="H2861" i="1" s="1"/>
  <c r="H2862" i="1" a="1"/>
  <c r="H2862" i="1" s="1"/>
  <c r="H2863" i="1" a="1"/>
  <c r="H2863" i="1" s="1"/>
  <c r="H2864" i="1" a="1"/>
  <c r="H2864" i="1" s="1"/>
  <c r="H2865" i="1" a="1"/>
  <c r="H2865" i="1" s="1"/>
  <c r="H2866" i="1" a="1"/>
  <c r="H2866" i="1" s="1"/>
  <c r="H2867" i="1" a="1"/>
  <c r="H2867" i="1" s="1"/>
  <c r="H2868" i="1" a="1"/>
  <c r="H2868" i="1" s="1"/>
  <c r="H2869" i="1" a="1"/>
  <c r="H2869" i="1" s="1"/>
  <c r="H2870" i="1" a="1"/>
  <c r="H2870" i="1" s="1"/>
  <c r="H2871" i="1" a="1"/>
  <c r="H2871" i="1" s="1"/>
  <c r="H2872" i="1" a="1"/>
  <c r="H2872" i="1" s="1"/>
  <c r="H2873" i="1" a="1"/>
  <c r="H2873" i="1" s="1"/>
  <c r="H2874" i="1" a="1"/>
  <c r="H2874" i="1" s="1"/>
  <c r="H2875" i="1" a="1"/>
  <c r="H2875" i="1" s="1"/>
  <c r="H2876" i="1" a="1"/>
  <c r="H2876" i="1" s="1"/>
  <c r="H2877" i="1" a="1"/>
  <c r="H2877" i="1" s="1"/>
  <c r="H2878" i="1" a="1"/>
  <c r="H2878" i="1" s="1"/>
  <c r="H2879" i="1" a="1"/>
  <c r="H2879" i="1" s="1"/>
  <c r="H2880" i="1" a="1"/>
  <c r="H2880" i="1" s="1"/>
  <c r="H2881" i="1" a="1"/>
  <c r="H2881" i="1" s="1"/>
  <c r="H2882" i="1" a="1"/>
  <c r="H2882" i="1" s="1"/>
  <c r="H2883" i="1" a="1"/>
  <c r="H2883" i="1" s="1"/>
  <c r="H2884" i="1" a="1"/>
  <c r="H2884" i="1" s="1"/>
  <c r="H2885" i="1" a="1"/>
  <c r="H2885" i="1" s="1"/>
  <c r="H2886" i="1" a="1"/>
  <c r="H2886" i="1" s="1"/>
  <c r="H2887" i="1" a="1"/>
  <c r="H2887" i="1" s="1"/>
  <c r="H2888" i="1" a="1"/>
  <c r="H2888" i="1" s="1"/>
  <c r="H2889" i="1" a="1"/>
  <c r="H2889" i="1" s="1"/>
  <c r="H2890" i="1" a="1"/>
  <c r="H2890" i="1" s="1"/>
  <c r="H2891" i="1" a="1"/>
  <c r="H2891" i="1" s="1"/>
  <c r="H2892" i="1" a="1"/>
  <c r="H2892" i="1" s="1"/>
  <c r="H2893" i="1" a="1"/>
  <c r="H2893" i="1" s="1"/>
  <c r="H2894" i="1" a="1"/>
  <c r="H2894" i="1" s="1"/>
  <c r="H2895" i="1" a="1"/>
  <c r="H2895" i="1" s="1"/>
  <c r="H2896" i="1" a="1"/>
  <c r="H2896" i="1" s="1"/>
  <c r="H2897" i="1" a="1"/>
  <c r="H2897" i="1" s="1"/>
  <c r="H2898" i="1" a="1"/>
  <c r="H2898" i="1" s="1"/>
  <c r="H2899" i="1" a="1"/>
  <c r="H2899" i="1" s="1"/>
  <c r="H2900" i="1" a="1"/>
  <c r="H2900" i="1" s="1"/>
  <c r="H2901" i="1" a="1"/>
  <c r="H2901" i="1" s="1"/>
  <c r="H2902" i="1" a="1"/>
  <c r="H2902" i="1" s="1"/>
  <c r="H2903" i="1" a="1"/>
  <c r="H2903" i="1" s="1"/>
  <c r="H2904" i="1" a="1"/>
  <c r="H2904" i="1" s="1"/>
  <c r="H2905" i="1" a="1"/>
  <c r="H2905" i="1" s="1"/>
  <c r="H2906" i="1" a="1"/>
  <c r="H2906" i="1" s="1"/>
  <c r="H2907" i="1" a="1"/>
  <c r="H2907" i="1" s="1"/>
  <c r="H2908" i="1" a="1"/>
  <c r="H2908" i="1" s="1"/>
  <c r="H2909" i="1" a="1"/>
  <c r="H2909" i="1" s="1"/>
  <c r="H2910" i="1" a="1"/>
  <c r="H2910" i="1" s="1"/>
  <c r="H2911" i="1" a="1"/>
  <c r="H2911" i="1" s="1"/>
  <c r="H2912" i="1" a="1"/>
  <c r="H2912" i="1" s="1"/>
  <c r="H2913" i="1" a="1"/>
  <c r="H2913" i="1" s="1"/>
  <c r="H2914" i="1" a="1"/>
  <c r="H2914" i="1" s="1"/>
  <c r="H2915" i="1" a="1"/>
  <c r="H2915" i="1" s="1"/>
  <c r="H2916" i="1" a="1"/>
  <c r="H2916" i="1" s="1"/>
  <c r="H2917" i="1" a="1"/>
  <c r="H2917" i="1" s="1"/>
  <c r="H2918" i="1" a="1"/>
  <c r="H2918" i="1" s="1"/>
  <c r="H2919" i="1" a="1"/>
  <c r="H2919" i="1" s="1"/>
  <c r="H2920" i="1" a="1"/>
  <c r="H2920" i="1" s="1"/>
  <c r="H2921" i="1" a="1"/>
  <c r="H2921" i="1" s="1"/>
  <c r="H2922" i="1" a="1"/>
  <c r="H2922" i="1" s="1"/>
  <c r="H2923" i="1" a="1"/>
  <c r="H2923" i="1" s="1"/>
  <c r="H2924" i="1" a="1"/>
  <c r="H2924" i="1" s="1"/>
  <c r="H2925" i="1" a="1"/>
  <c r="H2925" i="1" s="1"/>
  <c r="H2926" i="1" a="1"/>
  <c r="H2926" i="1" s="1"/>
  <c r="H2927" i="1" a="1"/>
  <c r="H2927" i="1" s="1"/>
  <c r="H2928" i="1" a="1"/>
  <c r="H2928" i="1" s="1"/>
  <c r="H2929" i="1" a="1"/>
  <c r="H2929" i="1" s="1"/>
  <c r="H2930" i="1" a="1"/>
  <c r="H2930" i="1" s="1"/>
  <c r="H2931" i="1" a="1"/>
  <c r="H2931" i="1" s="1"/>
  <c r="H2932" i="1" a="1"/>
  <c r="H2932" i="1" s="1"/>
  <c r="H2933" i="1" a="1"/>
  <c r="H2933" i="1" s="1"/>
  <c r="H2934" i="1" a="1"/>
  <c r="H2934" i="1" s="1"/>
  <c r="H2935" i="1" a="1"/>
  <c r="H2935" i="1" s="1"/>
  <c r="H2936" i="1" a="1"/>
  <c r="H2936" i="1" s="1"/>
  <c r="H2937" i="1" a="1"/>
  <c r="H2937" i="1" s="1"/>
  <c r="H2938" i="1" a="1"/>
  <c r="H2938" i="1" s="1"/>
  <c r="H2939" i="1" a="1"/>
  <c r="H2939" i="1" s="1"/>
  <c r="H2940" i="1" a="1"/>
  <c r="H2940" i="1" s="1"/>
  <c r="H2941" i="1" a="1"/>
  <c r="H2941" i="1" s="1"/>
  <c r="H2942" i="1" a="1"/>
  <c r="H2942" i="1" s="1"/>
  <c r="H2943" i="1" a="1"/>
  <c r="H2943" i="1" s="1"/>
  <c r="H2944" i="1" a="1"/>
  <c r="H2944" i="1" s="1"/>
  <c r="H2945" i="1" a="1"/>
  <c r="H2945" i="1" s="1"/>
  <c r="H2946" i="1" a="1"/>
  <c r="H2946" i="1" s="1"/>
  <c r="H2947" i="1" a="1"/>
  <c r="H2947" i="1" s="1"/>
  <c r="H2948" i="1" a="1"/>
  <c r="H2948" i="1" s="1"/>
  <c r="H2949" i="1" a="1"/>
  <c r="H2949" i="1" s="1"/>
  <c r="H2950" i="1" a="1"/>
  <c r="H2950" i="1" s="1"/>
  <c r="H2951" i="1" a="1"/>
  <c r="H2951" i="1" s="1"/>
  <c r="H2952" i="1" a="1"/>
  <c r="H2952" i="1" s="1"/>
  <c r="H2953" i="1" a="1"/>
  <c r="H2953" i="1" s="1"/>
  <c r="H2954" i="1" a="1"/>
  <c r="H2954" i="1" s="1"/>
  <c r="H2955" i="1" a="1"/>
  <c r="H2955" i="1" s="1"/>
  <c r="H2956" i="1" a="1"/>
  <c r="H2956" i="1" s="1"/>
  <c r="H2957" i="1" a="1"/>
  <c r="H2957" i="1" s="1"/>
  <c r="H2958" i="1" a="1"/>
  <c r="H2958" i="1" s="1"/>
  <c r="H2959" i="1" a="1"/>
  <c r="H2959" i="1" s="1"/>
  <c r="H2960" i="1" a="1"/>
  <c r="H2960" i="1" s="1"/>
  <c r="H2961" i="1" a="1"/>
  <c r="H2961" i="1" s="1"/>
  <c r="H2962" i="1" a="1"/>
  <c r="H2962" i="1" s="1"/>
  <c r="H2963" i="1" a="1"/>
  <c r="H2963" i="1" s="1"/>
  <c r="H2964" i="1" a="1"/>
  <c r="H2964" i="1" s="1"/>
  <c r="H2965" i="1" a="1"/>
  <c r="H2965" i="1" s="1"/>
  <c r="H2966" i="1" a="1"/>
  <c r="H2966" i="1" s="1"/>
  <c r="H2967" i="1" a="1"/>
  <c r="H2967" i="1" s="1"/>
  <c r="H2968" i="1" a="1"/>
  <c r="H2968" i="1" s="1"/>
  <c r="H2969" i="1" a="1"/>
  <c r="H2969" i="1" s="1"/>
  <c r="H2970" i="1" a="1"/>
  <c r="H2970" i="1" s="1"/>
  <c r="H2971" i="1" a="1"/>
  <c r="H2971" i="1" s="1"/>
  <c r="H2972" i="1" a="1"/>
  <c r="H2972" i="1" s="1"/>
  <c r="H2973" i="1" a="1"/>
  <c r="H2973" i="1" s="1"/>
  <c r="H2974" i="1" a="1"/>
  <c r="H2974" i="1" s="1"/>
  <c r="H2975" i="1" a="1"/>
  <c r="H2975" i="1" s="1"/>
  <c r="H2976" i="1" a="1"/>
  <c r="H2976" i="1" s="1"/>
  <c r="H2977" i="1" a="1"/>
  <c r="H2977" i="1" s="1"/>
  <c r="H2978" i="1" a="1"/>
  <c r="H2978" i="1" s="1"/>
  <c r="H2979" i="1" a="1"/>
  <c r="H2979" i="1" s="1"/>
  <c r="H2980" i="1" a="1"/>
  <c r="H2980" i="1" s="1"/>
  <c r="H2981" i="1" a="1"/>
  <c r="H2981" i="1" s="1"/>
  <c r="H2982" i="1" a="1"/>
  <c r="H2982" i="1" s="1"/>
  <c r="H2983" i="1" a="1"/>
  <c r="H2983" i="1" s="1"/>
  <c r="H2984" i="1" a="1"/>
  <c r="H2984" i="1" s="1"/>
  <c r="H2985" i="1" a="1"/>
  <c r="H2985" i="1" s="1"/>
  <c r="H2986" i="1" a="1"/>
  <c r="H2986" i="1" s="1"/>
  <c r="H2987" i="1" a="1"/>
  <c r="H2987" i="1" s="1"/>
  <c r="H2988" i="1" a="1"/>
  <c r="H2988" i="1" s="1"/>
  <c r="H2989" i="1" a="1"/>
  <c r="H2989" i="1" s="1"/>
  <c r="H2990" i="1" a="1"/>
  <c r="H2990" i="1" s="1"/>
  <c r="H2991" i="1" a="1"/>
  <c r="H2991" i="1" s="1"/>
  <c r="H2992" i="1" a="1"/>
  <c r="H2992" i="1" s="1"/>
  <c r="H2993" i="1" a="1"/>
  <c r="H2993" i="1" s="1"/>
  <c r="H2994" i="1" a="1"/>
  <c r="H2994" i="1" s="1"/>
  <c r="H2995" i="1" a="1"/>
  <c r="H2995" i="1" s="1"/>
  <c r="H2996" i="1" a="1"/>
  <c r="H2996" i="1" s="1"/>
  <c r="H2997" i="1" a="1"/>
  <c r="H2997" i="1" s="1"/>
  <c r="H2998" i="1" a="1"/>
  <c r="H2998" i="1" s="1"/>
  <c r="H2999" i="1" a="1"/>
  <c r="H2999" i="1" s="1"/>
  <c r="H3000" i="1" a="1"/>
  <c r="H3000" i="1" s="1"/>
  <c r="H3001" i="1" a="1"/>
  <c r="H3001" i="1" s="1"/>
  <c r="H3002" i="1" a="1"/>
  <c r="H3002" i="1" s="1"/>
  <c r="H3003" i="1" a="1"/>
  <c r="H3003" i="1" s="1"/>
  <c r="H3" i="1" a="1"/>
  <c r="H3" i="1" s="1"/>
  <c r="C3" i="6" l="1"/>
  <c r="L13" i="8"/>
  <c r="J3" i="1"/>
  <c r="J26" i="5"/>
  <c r="D28" i="5"/>
  <c r="C28" i="5"/>
  <c r="AA27" i="5"/>
  <c r="Z27" i="5"/>
  <c r="Y27" i="5"/>
  <c r="X27" i="5"/>
  <c r="W27" i="5"/>
  <c r="V27" i="5"/>
  <c r="U27" i="5"/>
  <c r="T27" i="5"/>
  <c r="S27" i="5"/>
  <c r="R27" i="5"/>
  <c r="R11" i="5"/>
  <c r="AA11" i="5"/>
  <c r="Z11" i="5"/>
  <c r="Y11" i="5"/>
  <c r="X11" i="5"/>
  <c r="W11" i="5"/>
  <c r="V11" i="5"/>
  <c r="U11" i="5"/>
  <c r="T11" i="5"/>
  <c r="S11" i="5"/>
  <c r="J10" i="5"/>
  <c r="C30" i="5"/>
  <c r="C31" i="5"/>
  <c r="C32" i="5"/>
  <c r="C33" i="5"/>
  <c r="C34" i="5"/>
  <c r="C35" i="5"/>
  <c r="C36" i="5"/>
  <c r="C37" i="5"/>
  <c r="C38" i="5"/>
  <c r="C39" i="5"/>
  <c r="C40" i="5"/>
  <c r="C29" i="5"/>
  <c r="J5" i="5"/>
  <c r="J13" i="5"/>
  <c r="J14" i="5"/>
  <c r="J15" i="5"/>
  <c r="J16" i="5"/>
  <c r="J17" i="5"/>
  <c r="J18" i="5"/>
  <c r="J19" i="5"/>
  <c r="J20" i="5"/>
  <c r="J21" i="5"/>
  <c r="E24" i="5" l="1"/>
  <c r="C24" i="5"/>
  <c r="F3" i="5"/>
  <c r="L7" i="5" l="1" a="1"/>
  <c r="L7" i="5" s="1"/>
  <c r="J7" i="5" a="1"/>
  <c r="J7" i="5" s="1"/>
  <c r="D7" i="5" a="1"/>
  <c r="D7" i="5" s="1"/>
  <c r="B7" i="5" a="1"/>
  <c r="B7" i="5" s="1"/>
  <c r="J5" i="1"/>
  <c r="J6" i="1"/>
  <c r="J8"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AA31" i="5" l="1" a="1"/>
  <c r="AA31" i="5" s="1"/>
  <c r="U34" i="5" a="1"/>
  <c r="U34" i="5" s="1"/>
  <c r="T28" i="5" a="1"/>
  <c r="T28" i="5" s="1"/>
  <c r="X30" i="5" a="1"/>
  <c r="X30" i="5" s="1"/>
  <c r="Z32" i="5" a="1"/>
  <c r="Z32" i="5" s="1"/>
  <c r="U30" i="5" a="1"/>
  <c r="U30" i="5" s="1"/>
  <c r="T31" i="5" a="1"/>
  <c r="T31" i="5" s="1"/>
  <c r="S32" i="5" a="1"/>
  <c r="S32" i="5" s="1"/>
  <c r="AA32" i="5" a="1"/>
  <c r="AA32" i="5" s="1"/>
  <c r="J7" i="1"/>
  <c r="J9" i="1"/>
  <c r="J4" i="1"/>
  <c r="AA33" i="5" l="1" a="1"/>
  <c r="AA33" i="5" s="1"/>
  <c r="Y34" i="5" a="1"/>
  <c r="Y34" i="5" s="1"/>
  <c r="Y32" i="5" a="1"/>
  <c r="Y32" i="5" s="1"/>
  <c r="W33" i="5" a="1"/>
  <c r="W33" i="5" s="1"/>
  <c r="Y38" i="5" a="1"/>
  <c r="Y38" i="5" s="1"/>
  <c r="V39" i="5" a="1"/>
  <c r="V39" i="5" s="1"/>
  <c r="T29" i="5" a="1"/>
  <c r="T29" i="5" s="1"/>
  <c r="S30" i="5" a="1"/>
  <c r="S30" i="5" s="1"/>
  <c r="V31" i="5" a="1"/>
  <c r="V31" i="5" s="1"/>
  <c r="T32" i="5" a="1"/>
  <c r="T32" i="5" s="1"/>
  <c r="X33" i="5" a="1"/>
  <c r="X33" i="5" s="1"/>
  <c r="X29" i="5" a="1"/>
  <c r="X29" i="5" s="1"/>
  <c r="Z33" i="5" a="1"/>
  <c r="Z33" i="5" s="1"/>
  <c r="X34" i="5" a="1"/>
  <c r="X34" i="5" s="1"/>
  <c r="S28" i="5" a="1"/>
  <c r="S28" i="5" s="1"/>
  <c r="V29" i="5" a="1"/>
  <c r="V29" i="5" s="1"/>
  <c r="T30" i="5" a="1"/>
  <c r="T30" i="5" s="1"/>
  <c r="Y30" i="5" a="1"/>
  <c r="Y30" i="5" s="1"/>
  <c r="Y31" i="5" a="1"/>
  <c r="Y31" i="5" s="1"/>
  <c r="W32" i="5" a="1"/>
  <c r="W32" i="5" s="1"/>
  <c r="U33" i="5" a="1"/>
  <c r="U33" i="5" s="1"/>
  <c r="S34" i="5" a="1"/>
  <c r="S34" i="5" s="1"/>
  <c r="X28" i="5" a="1"/>
  <c r="X28" i="5" s="1"/>
  <c r="U29" i="5" a="1"/>
  <c r="U29" i="5" s="1"/>
  <c r="Z31" i="5" a="1"/>
  <c r="Z31" i="5" s="1"/>
  <c r="X32" i="5" a="1"/>
  <c r="X32" i="5" s="1"/>
  <c r="V33" i="5" a="1"/>
  <c r="V33" i="5" s="1"/>
  <c r="W35" i="5" a="1"/>
  <c r="W35" i="5" s="1"/>
  <c r="T36" i="5" a="1"/>
  <c r="T36" i="5" s="1"/>
  <c r="AA36" i="5" a="1"/>
  <c r="AA36" i="5" s="1"/>
  <c r="Y37" i="5" a="1"/>
  <c r="Y37" i="5" s="1"/>
  <c r="W38" i="5" a="1"/>
  <c r="W38" i="5" s="1"/>
  <c r="U39" i="5" a="1"/>
  <c r="U39" i="5" s="1"/>
  <c r="V28" i="5" a="1"/>
  <c r="V28" i="5" s="1"/>
  <c r="Z28" i="5" a="1"/>
  <c r="Z28" i="5" s="1"/>
  <c r="Z29" i="5" a="1"/>
  <c r="Z29" i="5" s="1"/>
  <c r="AA30" i="5" a="1"/>
  <c r="AA30" i="5" s="1"/>
  <c r="X31" i="5" a="1"/>
  <c r="X31" i="5" s="1"/>
  <c r="V32" i="5" a="1"/>
  <c r="V32" i="5" s="1"/>
  <c r="T33" i="5" a="1"/>
  <c r="T33" i="5" s="1"/>
  <c r="Y33" i="5" a="1"/>
  <c r="Y33" i="5" s="1"/>
  <c r="Z34" i="5" a="1"/>
  <c r="Z34" i="5" s="1"/>
  <c r="X35" i="5" a="1"/>
  <c r="X35" i="5" s="1"/>
  <c r="U36" i="5" a="1"/>
  <c r="U36" i="5" s="1"/>
  <c r="S37" i="5" a="1"/>
  <c r="S37" i="5" s="1"/>
  <c r="X37" i="5" a="1"/>
  <c r="X37" i="5" s="1"/>
  <c r="V38" i="5" a="1"/>
  <c r="V38" i="5" s="1"/>
  <c r="T39" i="5" a="1"/>
  <c r="T39" i="5" s="1"/>
  <c r="AA39" i="5" a="1"/>
  <c r="AA39" i="5" s="1"/>
  <c r="U28" i="5" a="1"/>
  <c r="U28" i="5" s="1"/>
  <c r="AA28" i="5" a="1"/>
  <c r="AA28" i="5" s="1"/>
  <c r="Y29" i="5" a="1"/>
  <c r="Y29" i="5" s="1"/>
  <c r="W30" i="5" a="1"/>
  <c r="W30" i="5" s="1"/>
  <c r="U31" i="5" a="1"/>
  <c r="U31" i="5" s="1"/>
  <c r="S35" i="5" a="1"/>
  <c r="S35" i="5" s="1"/>
  <c r="Y35" i="5" a="1"/>
  <c r="Y35" i="5" s="1"/>
  <c r="V36" i="5" a="1"/>
  <c r="V36" i="5" s="1"/>
  <c r="T37" i="5" a="1"/>
  <c r="T37" i="5" s="1"/>
  <c r="AA37" i="5" a="1"/>
  <c r="AA37" i="5" s="1"/>
  <c r="W34" i="5" a="1"/>
  <c r="W34" i="5" s="1"/>
  <c r="U35" i="5" a="1"/>
  <c r="U35" i="5" s="1"/>
  <c r="AA35" i="5" a="1"/>
  <c r="AA35" i="5" s="1"/>
  <c r="Y36" i="5" a="1"/>
  <c r="Y36" i="5" s="1"/>
  <c r="V37" i="5" a="1"/>
  <c r="V37" i="5" s="1"/>
  <c r="T38" i="5" a="1"/>
  <c r="T38" i="5" s="1"/>
  <c r="AA38" i="5" a="1"/>
  <c r="AA38" i="5" s="1"/>
  <c r="Z39" i="5" a="1"/>
  <c r="Z39" i="5" s="1"/>
  <c r="Y28" i="5" a="1"/>
  <c r="Y28" i="5" s="1"/>
  <c r="V35" i="5" a="1"/>
  <c r="V35" i="5" s="1"/>
  <c r="X36" i="5" a="1"/>
  <c r="X36" i="5" s="1"/>
  <c r="W37" i="5" a="1"/>
  <c r="W37" i="5" s="1"/>
  <c r="U38" i="5" a="1"/>
  <c r="U38" i="5" s="1"/>
  <c r="S39" i="5" a="1"/>
  <c r="S39" i="5" s="1"/>
  <c r="Y39" i="5" a="1"/>
  <c r="Y39" i="5" s="1"/>
  <c r="W28" i="5" a="1"/>
  <c r="W28" i="5" s="1"/>
  <c r="S29" i="5" a="1"/>
  <c r="S29" i="5" s="1"/>
  <c r="AA29" i="5" a="1"/>
  <c r="AA29" i="5" s="1"/>
  <c r="Z30" i="5" a="1"/>
  <c r="Z30" i="5" s="1"/>
  <c r="W31" i="5" a="1"/>
  <c r="W31" i="5" s="1"/>
  <c r="U32" i="5" a="1"/>
  <c r="U32" i="5" s="1"/>
  <c r="S33" i="5" a="1"/>
  <c r="S33" i="5" s="1"/>
  <c r="T34" i="5" a="1"/>
  <c r="T34" i="5" s="1"/>
  <c r="AA34" i="5" a="1"/>
  <c r="AA34" i="5" s="1"/>
  <c r="S36" i="5" a="1"/>
  <c r="S36" i="5" s="1"/>
  <c r="Z36" i="5" a="1"/>
  <c r="Z36" i="5" s="1"/>
  <c r="Z37" i="5" a="1"/>
  <c r="Z37" i="5" s="1"/>
  <c r="X38" i="5" a="1"/>
  <c r="X38" i="5" s="1"/>
  <c r="W39" i="5" a="1"/>
  <c r="W39" i="5" s="1"/>
  <c r="W29" i="5" a="1"/>
  <c r="W29" i="5" s="1"/>
  <c r="V30" i="5" a="1"/>
  <c r="V30" i="5" s="1"/>
  <c r="S31" i="5" a="1"/>
  <c r="S31" i="5" s="1"/>
  <c r="V34" i="5" a="1"/>
  <c r="V34" i="5" s="1"/>
  <c r="T35" i="5" a="1"/>
  <c r="T35" i="5" s="1"/>
  <c r="Z35" i="5" a="1"/>
  <c r="Z35" i="5" s="1"/>
  <c r="W36" i="5" a="1"/>
  <c r="W36" i="5" s="1"/>
  <c r="U37" i="5" a="1"/>
  <c r="U37" i="5" s="1"/>
  <c r="S38" i="5" a="1"/>
  <c r="S38" i="5" s="1"/>
  <c r="Z38" i="5" a="1"/>
  <c r="Z38" i="5" s="1"/>
  <c r="X39" i="5" a="1"/>
  <c r="X39" i="5" s="1"/>
  <c r="R29" i="5" a="1"/>
  <c r="R29" i="5" s="1"/>
  <c r="R30" i="5" a="1"/>
  <c r="R30" i="5" s="1"/>
  <c r="R31" i="5" a="1"/>
  <c r="R31" i="5" s="1"/>
  <c r="R33" i="5" a="1"/>
  <c r="R33" i="5" s="1"/>
  <c r="R34" i="5" a="1"/>
  <c r="R34" i="5" s="1"/>
  <c r="R35" i="5" a="1"/>
  <c r="R35" i="5" s="1"/>
  <c r="R36" i="5" a="1"/>
  <c r="R36" i="5" s="1"/>
  <c r="R37" i="5" a="1"/>
  <c r="R37" i="5" s="1"/>
  <c r="R38" i="5" a="1"/>
  <c r="R38" i="5" s="1"/>
  <c r="R39" i="5" a="1"/>
  <c r="R39" i="5" s="1"/>
  <c r="R28" i="5" a="1"/>
  <c r="R28" i="5" s="1"/>
  <c r="M7" i="5" a="1"/>
  <c r="M7" i="5" s="1"/>
  <c r="R32" i="5" a="1"/>
  <c r="R32" i="5" s="1"/>
  <c r="R12" i="5" a="1"/>
  <c r="R12" i="5" s="1"/>
  <c r="U19" i="5" a="1"/>
  <c r="U19" i="5" s="1"/>
  <c r="S19" i="5" a="1"/>
  <c r="S19" i="5" s="1"/>
  <c r="X17" i="5" a="1"/>
  <c r="X17" i="5" s="1"/>
  <c r="U23" i="5" a="1"/>
  <c r="U23" i="5" s="1"/>
  <c r="U14" i="5" a="1"/>
  <c r="U14" i="5" s="1"/>
  <c r="U21" i="5" a="1"/>
  <c r="U21" i="5" s="1"/>
  <c r="X23" i="5" a="1"/>
  <c r="X23" i="5" s="1"/>
  <c r="X19" i="5" a="1"/>
  <c r="X19" i="5" s="1"/>
  <c r="Z19" i="5" a="1"/>
  <c r="Z19" i="5" s="1"/>
  <c r="S15" i="5" a="1"/>
  <c r="S15" i="5" s="1"/>
  <c r="T18" i="5" a="1"/>
  <c r="T18" i="5" s="1"/>
  <c r="T17" i="5" a="1"/>
  <c r="T17" i="5" s="1"/>
  <c r="Z15" i="5" a="1"/>
  <c r="Z15" i="5" s="1"/>
  <c r="AA13" i="5" a="1"/>
  <c r="AA13" i="5" s="1"/>
  <c r="W12" i="5" a="1"/>
  <c r="W12" i="5" s="1"/>
  <c r="T20" i="5" a="1"/>
  <c r="T20" i="5" s="1"/>
  <c r="U15" i="5" a="1"/>
  <c r="U15" i="5" s="1"/>
  <c r="W18" i="5" a="1"/>
  <c r="W18" i="5" s="1"/>
  <c r="X21" i="5" a="1"/>
  <c r="X21" i="5" s="1"/>
  <c r="W15" i="5" a="1"/>
  <c r="W15" i="5" s="1"/>
  <c r="T22" i="5" a="1"/>
  <c r="T22" i="5" s="1"/>
  <c r="Y12" i="5" a="1"/>
  <c r="Y12" i="5" s="1"/>
  <c r="W20" i="5" a="1"/>
  <c r="W20" i="5" s="1"/>
  <c r="W16" i="5" a="1"/>
  <c r="W16" i="5" s="1"/>
  <c r="X15" i="5" a="1"/>
  <c r="X15" i="5" s="1"/>
  <c r="S14" i="5" a="1"/>
  <c r="S14" i="5" s="1"/>
  <c r="Z21" i="5" a="1"/>
  <c r="Z21" i="5" s="1"/>
  <c r="S13" i="5" a="1"/>
  <c r="S13" i="5" s="1"/>
  <c r="S21" i="5" a="1"/>
  <c r="S21" i="5" s="1"/>
  <c r="S12" i="5" a="1"/>
  <c r="S12" i="5" s="1"/>
  <c r="V19" i="5" a="1"/>
  <c r="V19" i="5" s="1"/>
  <c r="U17" i="5" a="1"/>
  <c r="U17" i="5" s="1"/>
  <c r="S16" i="5" a="1"/>
  <c r="S16" i="5" s="1"/>
  <c r="S23" i="5" a="1"/>
  <c r="S23" i="5" s="1"/>
  <c r="V14" i="5" a="1"/>
  <c r="V14" i="5" s="1"/>
  <c r="V21" i="5" a="1"/>
  <c r="V21" i="5" s="1"/>
  <c r="X22" i="5" a="1"/>
  <c r="X22" i="5" s="1"/>
  <c r="U16" i="5" a="1"/>
  <c r="U16" i="5" s="1"/>
  <c r="AA20" i="5" a="1"/>
  <c r="AA20" i="5" s="1"/>
  <c r="X14" i="5" a="1"/>
  <c r="X14" i="5" s="1"/>
  <c r="AA12" i="5" a="1"/>
  <c r="AA12" i="5" s="1"/>
  <c r="AA17" i="5" a="1"/>
  <c r="AA17" i="5" s="1"/>
  <c r="V12" i="5" a="1"/>
  <c r="V12" i="5" s="1"/>
  <c r="T14" i="5" a="1"/>
  <c r="T14" i="5" s="1"/>
  <c r="AA21" i="5" a="1"/>
  <c r="AA21" i="5" s="1"/>
  <c r="X12" i="5" a="1"/>
  <c r="X12" i="5" s="1"/>
  <c r="U20" i="5" a="1"/>
  <c r="U20" i="5" s="1"/>
  <c r="W23" i="5" a="1"/>
  <c r="W23" i="5" s="1"/>
  <c r="Z16" i="5" a="1"/>
  <c r="Z16" i="5" s="1"/>
  <c r="AA23" i="5" a="1"/>
  <c r="AA23" i="5" s="1"/>
  <c r="AA14" i="5" a="1"/>
  <c r="AA14" i="5" s="1"/>
  <c r="U22" i="5" a="1"/>
  <c r="U22" i="5" s="1"/>
  <c r="U18" i="5" a="1"/>
  <c r="U18" i="5" s="1"/>
  <c r="S17" i="5" a="1"/>
  <c r="S17" i="5" s="1"/>
  <c r="Z12" i="5" a="1"/>
  <c r="Z12" i="5" s="1"/>
  <c r="Z20" i="5" a="1"/>
  <c r="Z20" i="5" s="1"/>
  <c r="W13" i="5" a="1"/>
  <c r="W13" i="5" s="1"/>
  <c r="X16" i="5" a="1"/>
  <c r="X16" i="5" s="1"/>
  <c r="Y14" i="5" a="1"/>
  <c r="Y14" i="5" s="1"/>
  <c r="Z22" i="5" a="1"/>
  <c r="Z22" i="5" s="1"/>
  <c r="X13" i="5" a="1"/>
  <c r="X13" i="5" s="1"/>
  <c r="T21" i="5" a="1"/>
  <c r="T21" i="5" s="1"/>
  <c r="T19" i="5" a="1"/>
  <c r="T19" i="5" s="1"/>
  <c r="Y17" i="5" a="1"/>
  <c r="Y17" i="5" s="1"/>
  <c r="Y20" i="5" a="1"/>
  <c r="Y20" i="5" s="1"/>
  <c r="T16" i="5" a="1"/>
  <c r="T16" i="5" s="1"/>
  <c r="T23" i="5" a="1"/>
  <c r="T23" i="5" s="1"/>
  <c r="Y22" i="5" a="1"/>
  <c r="Y22" i="5" s="1"/>
  <c r="AA15" i="5" a="1"/>
  <c r="AA15" i="5" s="1"/>
  <c r="Y23" i="5" a="1"/>
  <c r="Y23" i="5" s="1"/>
  <c r="Z14" i="5" a="1"/>
  <c r="Z14" i="5" s="1"/>
  <c r="S22" i="5" a="1"/>
  <c r="S22" i="5" s="1"/>
  <c r="T12" i="5" a="1"/>
  <c r="T12" i="5" s="1"/>
  <c r="X18" i="5" a="1"/>
  <c r="X18" i="5" s="1"/>
  <c r="T15" i="5" a="1"/>
  <c r="T15" i="5" s="1"/>
  <c r="AA16" i="5" a="1"/>
  <c r="AA16" i="5" s="1"/>
  <c r="Z18" i="5" a="1"/>
  <c r="Z18" i="5" s="1"/>
  <c r="U12" i="5" a="1"/>
  <c r="U12" i="5" s="1"/>
  <c r="Y19" i="5" a="1"/>
  <c r="Y19" i="5" s="1"/>
  <c r="W14" i="5" a="1"/>
  <c r="W14" i="5" s="1"/>
  <c r="W17" i="5" a="1"/>
  <c r="W17" i="5" s="1"/>
  <c r="S18" i="5" a="1"/>
  <c r="S18" i="5" s="1"/>
  <c r="V15" i="5" a="1"/>
  <c r="V15" i="5" s="1"/>
  <c r="AA22" i="5" a="1"/>
  <c r="AA22" i="5" s="1"/>
  <c r="T13" i="5" a="1"/>
  <c r="T13" i="5" s="1"/>
  <c r="W19" i="5" a="1"/>
  <c r="W19" i="5" s="1"/>
  <c r="Y21" i="5" a="1"/>
  <c r="Y21" i="5" s="1"/>
  <c r="Z17" i="5" a="1"/>
  <c r="Z17" i="5" s="1"/>
  <c r="W21" i="5" a="1"/>
  <c r="W21" i="5" s="1"/>
  <c r="U13" i="5" a="1"/>
  <c r="U13" i="5" s="1"/>
  <c r="X20" i="5" a="1"/>
  <c r="X20" i="5" s="1"/>
  <c r="Y15" i="5" a="1"/>
  <c r="Y15" i="5" s="1"/>
  <c r="V13" i="5" a="1"/>
  <c r="V13" i="5" s="1"/>
  <c r="V16" i="5" a="1"/>
  <c r="V16" i="5" s="1"/>
  <c r="AA18" i="5" a="1"/>
  <c r="AA18" i="5" s="1"/>
  <c r="V18" i="5" a="1"/>
  <c r="V18" i="5" s="1"/>
  <c r="V23" i="5" a="1"/>
  <c r="V23" i="5" s="1"/>
  <c r="Y16" i="5" a="1"/>
  <c r="Y16" i="5" s="1"/>
  <c r="Z23" i="5" a="1"/>
  <c r="Z23" i="5" s="1"/>
  <c r="Y13" i="5" a="1"/>
  <c r="Y13" i="5" s="1"/>
  <c r="V20" i="5" a="1"/>
  <c r="V20" i="5" s="1"/>
  <c r="V17" i="5" a="1"/>
  <c r="V17" i="5" s="1"/>
  <c r="Y18" i="5" a="1"/>
  <c r="Y18" i="5" s="1"/>
  <c r="V22" i="5" a="1"/>
  <c r="V22" i="5" s="1"/>
  <c r="Z13" i="5" a="1"/>
  <c r="Z13" i="5" s="1"/>
  <c r="W22" i="5" a="1"/>
  <c r="W22" i="5" s="1"/>
  <c r="AA19" i="5" a="1"/>
  <c r="AA19" i="5" s="1"/>
  <c r="S20" i="5" a="1"/>
  <c r="S20" i="5" s="1"/>
  <c r="L21" i="5" a="1"/>
  <c r="L21" i="5" s="1"/>
  <c r="L14" i="5" a="1"/>
  <c r="L14" i="5" s="1"/>
  <c r="M17" i="5" a="1"/>
  <c r="M17" i="5" s="1"/>
  <c r="M18" i="5" a="1"/>
  <c r="M18" i="5" s="1"/>
  <c r="L17" i="5" a="1"/>
  <c r="L17" i="5" s="1"/>
  <c r="L19" i="5" a="1"/>
  <c r="L19" i="5" s="1"/>
  <c r="M19" i="5" a="1"/>
  <c r="M19" i="5" s="1"/>
  <c r="M13" i="5" a="1"/>
  <c r="M13" i="5" s="1"/>
  <c r="M12" i="5" a="1"/>
  <c r="M12" i="5" s="1"/>
  <c r="M15" i="5" a="1"/>
  <c r="M15" i="5" s="1"/>
  <c r="L18" i="5" a="1"/>
  <c r="L18" i="5" s="1"/>
  <c r="L16" i="5" a="1"/>
  <c r="L16" i="5" s="1"/>
  <c r="L15" i="5" a="1"/>
  <c r="L15" i="5" s="1"/>
  <c r="L13" i="5" a="1"/>
  <c r="L13" i="5" s="1"/>
  <c r="M21" i="5" a="1"/>
  <c r="M21" i="5" s="1"/>
  <c r="M14" i="5" a="1"/>
  <c r="M14" i="5" s="1"/>
  <c r="M16" i="5" a="1"/>
  <c r="M16" i="5" s="1"/>
  <c r="M20" i="5" a="1"/>
  <c r="M20" i="5" s="1"/>
  <c r="L12" i="5" a="1"/>
  <c r="L12" i="5" s="1"/>
  <c r="L20" i="5" a="1"/>
  <c r="L20" i="5" s="1"/>
  <c r="L30" i="5" a="1"/>
  <c r="L30" i="5" s="1"/>
  <c r="D22" i="5" a="1"/>
  <c r="D22" i="5" s="1"/>
  <c r="D21" i="5" a="1"/>
  <c r="D21" i="5" s="1"/>
  <c r="D23" i="5" a="1"/>
  <c r="D23" i="5" s="1"/>
  <c r="D14" i="5" a="1"/>
  <c r="D14" i="5" s="1"/>
  <c r="D13" i="5" a="1"/>
  <c r="D13" i="5" s="1"/>
  <c r="F22" i="5" a="1"/>
  <c r="F22" i="5" s="1"/>
  <c r="F14" i="5" a="1"/>
  <c r="F14" i="5" s="1"/>
  <c r="K40" i="5" a="1"/>
  <c r="K40" i="5" s="1"/>
  <c r="L34" i="5" a="1"/>
  <c r="L34" i="5" s="1"/>
  <c r="K39" i="5" a="1"/>
  <c r="K39" i="5" s="1"/>
  <c r="D15" i="5" a="1"/>
  <c r="D15" i="5" s="1"/>
  <c r="F12" i="5" a="1"/>
  <c r="F12" i="5" s="1"/>
  <c r="F23" i="5" a="1"/>
  <c r="F23" i="5" s="1"/>
  <c r="F15" i="5" a="1"/>
  <c r="F15" i="5" s="1"/>
  <c r="R17" i="5" a="1"/>
  <c r="R17" i="5" s="1"/>
  <c r="K7" i="5" a="1"/>
  <c r="K7" i="5" s="1"/>
  <c r="K32" i="5" a="1"/>
  <c r="K32" i="5" s="1"/>
  <c r="K37" i="5" a="1"/>
  <c r="K37" i="5" s="1"/>
  <c r="K35" i="5" a="1"/>
  <c r="K35" i="5" s="1"/>
  <c r="D16" i="5" a="1"/>
  <c r="D16" i="5" s="1"/>
  <c r="F17" i="5" a="1"/>
  <c r="F17" i="5" s="1"/>
  <c r="R20" i="5" a="1"/>
  <c r="R20" i="5" s="1"/>
  <c r="F16" i="5" a="1"/>
  <c r="F16" i="5" s="1"/>
  <c r="R18" i="5" a="1"/>
  <c r="R18" i="5" s="1"/>
  <c r="D17" i="5" a="1"/>
  <c r="D17" i="5" s="1"/>
  <c r="L36" i="5" a="1"/>
  <c r="L36" i="5" s="1"/>
  <c r="L29" i="5" a="1"/>
  <c r="L29" i="5" s="1"/>
  <c r="L39" i="5" a="1"/>
  <c r="L39" i="5" s="1"/>
  <c r="F18" i="5" a="1"/>
  <c r="F18" i="5" s="1"/>
  <c r="R21" i="5" a="1"/>
  <c r="R21" i="5" s="1"/>
  <c r="R19" i="5" a="1"/>
  <c r="R19" i="5" s="1"/>
  <c r="F19" i="5" a="1"/>
  <c r="F19" i="5" s="1"/>
  <c r="K31" i="5" a="1"/>
  <c r="K31" i="5" s="1"/>
  <c r="L33" i="5" a="1"/>
  <c r="L33" i="5" s="1"/>
  <c r="L31" i="5" a="1"/>
  <c r="L31" i="5" s="1"/>
  <c r="R22" i="5" a="1"/>
  <c r="R22" i="5" s="1"/>
  <c r="R13" i="5" a="1"/>
  <c r="R13" i="5" s="1"/>
  <c r="D18" i="5" a="1"/>
  <c r="D18" i="5" s="1"/>
  <c r="R23" i="5" a="1"/>
  <c r="R23" i="5" s="1"/>
  <c r="L35" i="5" a="1"/>
  <c r="L35" i="5" s="1"/>
  <c r="K33" i="5" a="1"/>
  <c r="K33" i="5" s="1"/>
  <c r="R14" i="5" a="1"/>
  <c r="R14" i="5" s="1"/>
  <c r="C7" i="5" a="1"/>
  <c r="C7" i="5" s="1"/>
  <c r="E7" i="5" a="1"/>
  <c r="E7" i="5" s="1"/>
  <c r="F20" i="5" a="1"/>
  <c r="F20" i="5" s="1"/>
  <c r="R15" i="5" a="1"/>
  <c r="R15" i="5" s="1"/>
  <c r="L37" i="5" a="1"/>
  <c r="L37" i="5" s="1"/>
  <c r="K36" i="5" a="1"/>
  <c r="K36" i="5" s="1"/>
  <c r="K34" i="5" a="1"/>
  <c r="K34" i="5" s="1"/>
  <c r="D12" i="5" a="1"/>
  <c r="D12" i="5" s="1"/>
  <c r="D19" i="5" a="1"/>
  <c r="D19" i="5" s="1"/>
  <c r="F13" i="5" a="1"/>
  <c r="F13" i="5" s="1"/>
  <c r="K38" i="5" a="1"/>
  <c r="K38" i="5" s="1"/>
  <c r="L40" i="5" a="1"/>
  <c r="L40" i="5" s="1"/>
  <c r="L38" i="5" a="1"/>
  <c r="L38" i="5" s="1"/>
  <c r="D20" i="5" a="1"/>
  <c r="D20" i="5" s="1"/>
  <c r="F21" i="5" a="1"/>
  <c r="F21" i="5" s="1"/>
  <c r="R16" i="5" a="1"/>
  <c r="R16" i="5" s="1"/>
  <c r="K29" i="5" a="1"/>
  <c r="K29" i="5" s="1"/>
  <c r="K30" i="5" a="1"/>
  <c r="K30" i="5" s="1"/>
  <c r="L32" i="5" a="1"/>
  <c r="L32" i="5" s="1"/>
  <c r="D36" i="5" l="1"/>
  <c r="D29" i="5"/>
  <c r="D32" i="5"/>
  <c r="D40" i="5"/>
  <c r="D31" i="5"/>
  <c r="D39" i="5"/>
  <c r="D37" i="5"/>
  <c r="D35" i="5"/>
  <c r="N19" i="5"/>
  <c r="N18" i="5"/>
  <c r="N15" i="5"/>
  <c r="L22" i="5"/>
  <c r="M22" i="5"/>
  <c r="G16" i="5"/>
  <c r="AB31" i="5"/>
  <c r="AB35" i="5"/>
  <c r="AB34" i="5"/>
  <c r="AB30" i="5"/>
  <c r="AB36" i="5"/>
  <c r="AB33" i="5"/>
  <c r="AB38" i="5"/>
  <c r="AB39" i="5"/>
  <c r="AB13" i="5"/>
  <c r="AB17" i="5"/>
  <c r="AB14" i="5"/>
  <c r="AB16" i="5"/>
  <c r="AB22" i="5"/>
  <c r="AB15" i="5"/>
  <c r="AB18" i="5"/>
  <c r="AB37" i="5"/>
  <c r="AB23" i="5"/>
  <c r="AB32" i="5"/>
  <c r="AB28" i="5"/>
  <c r="AB29" i="5"/>
  <c r="N20" i="5"/>
  <c r="N16" i="5"/>
  <c r="N21" i="5"/>
  <c r="N17" i="5"/>
  <c r="AB12" i="5"/>
  <c r="N14" i="5"/>
  <c r="G23" i="5"/>
  <c r="AB20" i="5"/>
  <c r="G17" i="5"/>
  <c r="N13" i="5"/>
  <c r="AB19" i="5"/>
  <c r="N7" i="5"/>
  <c r="F7" i="5"/>
  <c r="F24" i="5"/>
  <c r="G21" i="5"/>
  <c r="N12" i="5"/>
  <c r="AB21" i="5"/>
  <c r="G14" i="5"/>
  <c r="G15" i="5"/>
  <c r="G12" i="5"/>
  <c r="G19" i="5"/>
  <c r="D33" i="5"/>
  <c r="D38" i="5"/>
  <c r="D24" i="5"/>
  <c r="G20" i="5"/>
  <c r="G22" i="5"/>
  <c r="G18" i="5"/>
  <c r="D30" i="5"/>
  <c r="G13" i="5"/>
  <c r="D34" i="5"/>
  <c r="AC34" i="5" l="1"/>
  <c r="H18" i="5" s="1"/>
  <c r="AC32" i="5"/>
  <c r="H16" i="5" s="1"/>
  <c r="AC37" i="5"/>
  <c r="H21" i="5" s="1"/>
  <c r="AC33" i="5"/>
  <c r="H17" i="5" s="1"/>
  <c r="AC30" i="5"/>
  <c r="H14" i="5" s="1"/>
  <c r="N22" i="5"/>
  <c r="G7" i="5" s="1"/>
  <c r="AC39" i="5"/>
  <c r="H23" i="5" s="1"/>
  <c r="AC31" i="5"/>
  <c r="H15" i="5" s="1"/>
  <c r="AC35" i="5"/>
  <c r="H19" i="5" s="1"/>
  <c r="AC36" i="5"/>
  <c r="H20" i="5" s="1"/>
  <c r="AC38" i="5"/>
  <c r="H22" i="5" s="1"/>
  <c r="AC29" i="5"/>
  <c r="H13" i="5" s="1"/>
  <c r="AC28" i="5"/>
  <c r="H12" i="5" s="1"/>
  <c r="G24" i="5"/>
  <c r="H24" i="5"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<sst xmlns="http://schemas.openxmlformats.org/spreadsheetml/2006/main" count="165" uniqueCount="95">
  <si>
    <t>DATA</t>
  </si>
  <si>
    <t>HORÁRIO</t>
  </si>
  <si>
    <t>CLIENTE</t>
  </si>
  <si>
    <t>SERVIÇO</t>
  </si>
  <si>
    <t>FORMA DE PAGAMENTO</t>
  </si>
  <si>
    <t>NOME</t>
  </si>
  <si>
    <t>TELEFONE/WHATSAPP</t>
  </si>
  <si>
    <t>FORMAS DE PAGAMENTO</t>
  </si>
  <si>
    <t>DESCONTO R$</t>
  </si>
  <si>
    <t>PREÇO C/ DESCONTO</t>
  </si>
  <si>
    <t>HORÁRIOS DE ATENDIMENTO</t>
  </si>
  <si>
    <t>PROFISSIONAL</t>
  </si>
  <si>
    <t>PREÇO R$</t>
  </si>
  <si>
    <t>PRODUTO</t>
  </si>
  <si>
    <t>CADASTRO DE CLIENTES</t>
  </si>
  <si>
    <t>% de Comissão de Serviço</t>
  </si>
  <si>
    <t>% de Comissão de Produtos</t>
  </si>
  <si>
    <t>SERVIÇOS</t>
  </si>
  <si>
    <t>PRODUTOS</t>
  </si>
  <si>
    <t>AGENDA DIÁRIA DO PROFISSIONAL</t>
  </si>
  <si>
    <t>DATA (DD/MM/AAAA)</t>
  </si>
  <si>
    <t>Janeiro</t>
  </si>
  <si>
    <t>Atendimentos Realizados</t>
  </si>
  <si>
    <t>Produtos Vendidos</t>
  </si>
  <si>
    <t>Total Bruto</t>
  </si>
  <si>
    <t>Total Líquido</t>
  </si>
  <si>
    <t>Março</t>
  </si>
  <si>
    <t>Fevereiro</t>
  </si>
  <si>
    <t>Abril</t>
  </si>
  <si>
    <t>Maio</t>
  </si>
  <si>
    <t>Junho</t>
  </si>
  <si>
    <t>Julho</t>
  </si>
  <si>
    <t>Agosto</t>
  </si>
  <si>
    <t>Setembro</t>
  </si>
  <si>
    <t>Outubro</t>
  </si>
  <si>
    <t>Novembro</t>
  </si>
  <si>
    <t>Dezembro</t>
  </si>
  <si>
    <t>Mês</t>
  </si>
  <si>
    <t>Total</t>
  </si>
  <si>
    <t>Profissional</t>
  </si>
  <si>
    <t>Atendimentos R$</t>
  </si>
  <si>
    <t>Produtos R$</t>
  </si>
  <si>
    <t>Total R$</t>
  </si>
  <si>
    <t>Selecione um Profissional:</t>
  </si>
  <si>
    <t>Total em 
Produtos  R$</t>
  </si>
  <si>
    <t>Faturamento Anual da Barbearia</t>
  </si>
  <si>
    <t>Selecione um mês:</t>
  </si>
  <si>
    <t>Total em 
Atendimentos R$</t>
  </si>
  <si>
    <t>Total Líquido da Barbearia</t>
  </si>
  <si>
    <t>TOTAL</t>
  </si>
  <si>
    <t>TOTAL PRODUTOS E SERVIÇOS</t>
  </si>
  <si>
    <t>Resumo Anual</t>
  </si>
  <si>
    <t>Atendimentos</t>
  </si>
  <si>
    <t>Produtos</t>
  </si>
  <si>
    <t>INSTRUÇÕES</t>
  </si>
  <si>
    <t>INSTRUÇÕES:</t>
  </si>
  <si>
    <t>INSTRUÇÕES DE USO (LEIA ANTES DE UTILIZAR A PLANILHA)</t>
  </si>
  <si>
    <t xml:space="preserve">IMPORTANTE: </t>
  </si>
  <si>
    <t>INFORMAÇÕES IMPORTANTES:</t>
  </si>
  <si>
    <t>Ao abrir o arquivo pela primeira vez, certifique-se de ter habilitado a planilha para edição. Caso contrário, o Excel não permitirá que sejam inseridas informações na planilha.</t>
  </si>
  <si>
    <t>Este modelo de Planilha foi desenvolvido e testado no Microsoft Excel para Windows e Google Planilhas. Não garantimos a compatibilidade com o Excel para MAC, Excel para celular, tablet, ou qualquer outro software de Planilhas que não seja o Microsoft Excel para Windows ou o Google Planilhas.</t>
  </si>
  <si>
    <t>Comissão de Atendimentos R$</t>
  </si>
  <si>
    <t>Comissão de
Produtos  R$</t>
  </si>
  <si>
    <t>Total de Comissões</t>
  </si>
  <si>
    <t>Não utilize a versão para Microsoft Excel no Google Planilhas ou a versão do Google Planilhas no Microsoft Excel.
Baixe a versão conforme o software que irá utilizar (Microsoft Excel ou Google Planilhas).
A versão para Google Planilhas não possui menu por questões de compartibilidade. Neste caso, utilize as guias de planilha para navegar pelas abas desejadas.</t>
  </si>
  <si>
    <t>Importante: Não realizamos alterações na planilha. Ao adquirir a planilha, qualquer alteração é de responsabilidade do usuário da planilha, sendo necessários conhecimentos em Excel.</t>
  </si>
  <si>
    <r>
      <t xml:space="preserve">Para obter um resumo das finanças da barbearia, acesse a guia </t>
    </r>
    <r>
      <rPr>
        <b/>
        <sz val="11"/>
        <color theme="0"/>
        <rFont val="Aptos Narrow"/>
        <family val="2"/>
        <scheme val="minor"/>
      </rPr>
      <t>RELATÓRIO</t>
    </r>
    <r>
      <rPr>
        <sz val="11"/>
        <color theme="0"/>
        <rFont val="Aptos Narrow"/>
        <family val="2"/>
        <scheme val="minor"/>
      </rPr>
      <t xml:space="preserve">.
</t>
    </r>
    <r>
      <rPr>
        <b/>
        <sz val="11"/>
        <color theme="0"/>
        <rFont val="Aptos Narrow"/>
        <family val="2"/>
        <scheme val="minor"/>
      </rPr>
      <t xml:space="preserve">1. </t>
    </r>
    <r>
      <rPr>
        <sz val="11"/>
        <color theme="0"/>
        <rFont val="Aptos Narrow"/>
        <family val="2"/>
        <scheme val="minor"/>
      </rPr>
      <t xml:space="preserve">Selecione um mês na lista (célula E3). A planilha exibirá no painel à esquerda:
- Quantidade de atendimentos agendados no mês.
- Valor Total em Atendimentos no mês.
- Quantidade de produtos vendidos no mês.
- Valor Total em Produtos.
- Total Bruto (Total em Serviços + Total de Produtos).
- Total Líquido da Barbearia (Total Bruto - Comissão dos Profissionais).
Ainda no painel à esquerda, você poderá conferir uma tabela com o resumo mês a mês.
Abaixo da tabela, você poderá conferir um resumo anual. Para isto, selecione uma opção na lista (célula G26).
A planilha apresentará 2 gráficos para Quantidades e Valores para Atendimentos ou Vendas de Produtos.
</t>
    </r>
    <r>
      <rPr>
        <b/>
        <sz val="11"/>
        <color theme="0"/>
        <rFont val="Aptos Narrow"/>
        <family val="2"/>
        <scheme val="minor"/>
      </rPr>
      <t xml:space="preserve">2. </t>
    </r>
    <r>
      <rPr>
        <sz val="11"/>
        <color theme="0"/>
        <rFont val="Aptos Narrow"/>
        <family val="2"/>
        <scheme val="minor"/>
      </rPr>
      <t>No painel da direita, selecione na célula K3 o nome de um profissional. Deste modo, a planilha apresentará:
- Quantidade de Atendimentos que o profissional realizou durante o mês.
- O valor total da sua comissão em serviços realizados.
- Quantidade de Produtos vendidos pelo profissional durante o mês selecionado.
- O valor total da sua comissão pelos produtos vendidos.
Logo abaixo, a planilha apresentará um resumo das comissões do mês selecionado para todos os profissionais cadastrados.
Abaixo da tabela, você poderá conferir um gráfico apresentando um resumo anual das comissões recebidas pelo profissional selecionado.</t>
    </r>
  </si>
  <si>
    <t>REGISTROS DE ATENDIMENTOS</t>
  </si>
  <si>
    <t>DATA DE ATUALIZAÇÃO DO VALOR</t>
  </si>
  <si>
    <t>CATEGORIA</t>
  </si>
  <si>
    <t>DESCRIÇÃO</t>
  </si>
  <si>
    <t>HISTÓRICO DE PREÇOS DE SERVIÇOS</t>
  </si>
  <si>
    <t>HISTÓRICO DE PREÇOS DE PRODUTOS</t>
  </si>
  <si>
    <t>CONFIGURAÇÕES DE HORÁRIOS, PRODUTOS / SERVIÇOS, PAGAMENTOS E COMISSÕES</t>
  </si>
  <si>
    <t>Produtos Vendidos QTD</t>
  </si>
  <si>
    <t>Atendimentos Realizados QTD</t>
  </si>
  <si>
    <t>COMISSÕES DE VENDAS DE PRODUTOS</t>
  </si>
  <si>
    <t>COMISSÕES DE SERVIÇOS</t>
  </si>
  <si>
    <t>Para consultar a agenda do dia, preencha a data na célula D3 utilizando o formato DD/MM/AAAA e selecione o profissional na lista.
A planilha mostrará todos os agendamentos dos dia para o profissional selecionado.</t>
  </si>
  <si>
    <t>Cadastre os seus clientes preenchendo os campos Nome e Telefone</t>
  </si>
  <si>
    <t>PASSO 1: CONFIGURAÇÕES DE HORÁRIOS, PRODUTOS / SERVIÇOS, PAGAMENTOS E COMISSÕES</t>
  </si>
  <si>
    <t>PASSO 2: CADASTRO DE CLIENTES</t>
  </si>
  <si>
    <t>PASSO 3: REGISTRO DE ATENDIMENTOS E VENDAS DE PRODUTOS</t>
  </si>
  <si>
    <r>
      <t xml:space="preserve">Para registro de atendimentos ou venda de produtos, siga as etapas:
</t>
    </r>
    <r>
      <rPr>
        <b/>
        <sz val="11"/>
        <color theme="0"/>
        <rFont val="Aptos Narrow"/>
        <family val="2"/>
        <scheme val="minor"/>
      </rPr>
      <t xml:space="preserve">1. </t>
    </r>
    <r>
      <rPr>
        <sz val="11"/>
        <color theme="0"/>
        <rFont val="Aptos Narrow"/>
        <family val="2"/>
        <scheme val="minor"/>
      </rPr>
      <t xml:space="preserve">Preencha a data do atendimento no formato </t>
    </r>
    <r>
      <rPr>
        <b/>
        <sz val="11"/>
        <color theme="0"/>
        <rFont val="Aptos Narrow"/>
        <family val="2"/>
        <scheme val="minor"/>
      </rPr>
      <t>DD/MM/AAAA</t>
    </r>
    <r>
      <rPr>
        <sz val="11"/>
        <color theme="0"/>
        <rFont val="Aptos Narrow"/>
        <family val="2"/>
        <scheme val="minor"/>
      </rPr>
      <t xml:space="preserve">.
</t>
    </r>
    <r>
      <rPr>
        <b/>
        <sz val="11"/>
        <color theme="0"/>
        <rFont val="Aptos Narrow"/>
        <family val="2"/>
        <scheme val="minor"/>
      </rPr>
      <t>2.</t>
    </r>
    <r>
      <rPr>
        <sz val="11"/>
        <color theme="0"/>
        <rFont val="Aptos Narrow"/>
        <family val="2"/>
        <scheme val="minor"/>
      </rPr>
      <t xml:space="preserve"> Selecione um horário na lista. (Não é necessário para registro de vendas de produtos).
</t>
    </r>
    <r>
      <rPr>
        <b/>
        <sz val="11"/>
        <color theme="0"/>
        <rFont val="Aptos Narrow"/>
        <family val="2"/>
        <scheme val="minor"/>
      </rPr>
      <t>3</t>
    </r>
    <r>
      <rPr>
        <sz val="11"/>
        <color theme="0"/>
        <rFont val="Aptos Narrow"/>
        <family val="2"/>
        <scheme val="minor"/>
      </rPr>
      <t xml:space="preserve">. Selecione na lista um cliente já cadastrado ou digite um nome manualmente.
</t>
    </r>
    <r>
      <rPr>
        <b/>
        <sz val="11"/>
        <color theme="0"/>
        <rFont val="Aptos Narrow"/>
        <family val="2"/>
        <scheme val="minor"/>
      </rPr>
      <t xml:space="preserve">4. </t>
    </r>
    <r>
      <rPr>
        <sz val="11"/>
        <color theme="0"/>
        <rFont val="Aptos Narrow"/>
        <family val="2"/>
        <scheme val="minor"/>
      </rPr>
      <t xml:space="preserve">Selecione o profissional responsável pelo atendimento.
</t>
    </r>
    <r>
      <rPr>
        <b/>
        <sz val="11"/>
        <color theme="0"/>
        <rFont val="Aptos Narrow"/>
        <family val="2"/>
        <scheme val="minor"/>
      </rPr>
      <t>5.</t>
    </r>
    <r>
      <rPr>
        <sz val="11"/>
        <color theme="0"/>
        <rFont val="Aptos Narrow"/>
        <family val="2"/>
        <scheme val="minor"/>
      </rPr>
      <t xml:space="preserve"> Selecione o serviço.
</t>
    </r>
    <r>
      <rPr>
        <b/>
        <sz val="11"/>
        <color theme="0"/>
        <rFont val="Aptos Narrow"/>
        <family val="2"/>
        <scheme val="minor"/>
      </rPr>
      <t xml:space="preserve">6. </t>
    </r>
    <r>
      <rPr>
        <sz val="11"/>
        <color theme="0"/>
        <rFont val="Aptos Narrow"/>
        <family val="2"/>
        <scheme val="minor"/>
      </rPr>
      <t xml:space="preserve">Selecione a Categoria (SERVIÇOS ou PRODUTOS).
</t>
    </r>
    <r>
      <rPr>
        <b/>
        <sz val="11"/>
        <color theme="0"/>
        <rFont val="Aptos Narrow"/>
        <family val="2"/>
        <scheme val="minor"/>
      </rPr>
      <t xml:space="preserve">7. </t>
    </r>
    <r>
      <rPr>
        <sz val="11"/>
        <color theme="0"/>
        <rFont val="Aptos Narrow"/>
        <family val="2"/>
        <scheme val="minor"/>
      </rPr>
      <t xml:space="preserve">Selecione a descrição do Serviço ou Produto.
</t>
    </r>
    <r>
      <rPr>
        <b/>
        <sz val="11"/>
        <color theme="0"/>
        <rFont val="Aptos Narrow"/>
        <family val="2"/>
        <scheme val="minor"/>
      </rPr>
      <t xml:space="preserve">8. </t>
    </r>
    <r>
      <rPr>
        <sz val="11"/>
        <color theme="0"/>
        <rFont val="Aptos Narrow"/>
        <family val="2"/>
        <scheme val="minor"/>
      </rPr>
      <t xml:space="preserve">O preço do serviço ou produto será mostrado automaticamente conforme cadastrado na TABELA DE PREÇOS (preço mais atual até a data do atendimento).
</t>
    </r>
    <r>
      <rPr>
        <b/>
        <sz val="11"/>
        <color theme="0"/>
        <rFont val="Aptos Narrow"/>
        <family val="2"/>
        <scheme val="minor"/>
      </rPr>
      <t>9.</t>
    </r>
    <r>
      <rPr>
        <sz val="11"/>
        <color theme="0"/>
        <rFont val="Aptos Narrow"/>
        <family val="2"/>
        <scheme val="minor"/>
      </rPr>
      <t xml:space="preserve"> Caso haja desconto, basta inserir o valor do desconto na coluna DESCONTO R$
</t>
    </r>
    <r>
      <rPr>
        <b/>
        <sz val="11"/>
        <color theme="0"/>
        <rFont val="Aptos Narrow"/>
        <family val="2"/>
        <scheme val="minor"/>
      </rPr>
      <t>10.</t>
    </r>
    <r>
      <rPr>
        <sz val="11"/>
        <color theme="0"/>
        <rFont val="Aptos Narrow"/>
        <family val="2"/>
        <scheme val="minor"/>
      </rPr>
      <t xml:space="preserve"> A coluna PREÇO C/ DESCONTO mostrará automaticamente o valor do serviço com o desconto.
</t>
    </r>
    <r>
      <rPr>
        <b/>
        <sz val="11"/>
        <color theme="0"/>
        <rFont val="Aptos Narrow"/>
        <family val="2"/>
        <scheme val="minor"/>
      </rPr>
      <t>11.</t>
    </r>
    <r>
      <rPr>
        <sz val="11"/>
        <color theme="0"/>
        <rFont val="Aptos Narrow"/>
        <family val="2"/>
        <scheme val="minor"/>
      </rPr>
      <t xml:space="preserve"> Selecione a fórmula de pagamento.
Se o cliente realizar mais de um serviço (Exemplo: Barba e Cabelo), então basta repetir as etapas acima, criando um registro para cada serviço realizado.
Se preferir, você também poderá criar pacotes de serviços ou produtos na guia de CONFIGURAÇÕES. Exemplo: Cabelo + Barba ou Shampoo + Condicionador.
</t>
    </r>
    <r>
      <rPr>
        <b/>
        <sz val="11"/>
        <color theme="0"/>
        <rFont val="Aptos Narrow"/>
        <family val="2"/>
        <scheme val="minor"/>
      </rPr>
      <t>Observações:</t>
    </r>
    <r>
      <rPr>
        <sz val="11"/>
        <color theme="0"/>
        <rFont val="Aptos Narrow"/>
        <family val="2"/>
        <scheme val="minor"/>
      </rPr>
      <t xml:space="preserve"> As colunas A, H e J contêm fórmulas e não devem ser apagadas ou editadas.
Se houver registros duplicados para a mesma data, horário e profissional, a planilha destacará em vermelho as linhas duplicadas.
</t>
    </r>
    <r>
      <rPr>
        <b/>
        <sz val="11"/>
        <color theme="0"/>
        <rFont val="Aptos Narrow"/>
        <family val="2"/>
        <scheme val="minor"/>
      </rPr>
      <t>IMPORTANTE: Não deixe linhas em branco entre os registros de atendimentos, pois isto poderá gerar erros no relatório da planilha.</t>
    </r>
  </si>
  <si>
    <t>PASSO 4: CONSULTAR AGENDA DO DIA</t>
  </si>
  <si>
    <t>PASSO 5: RELATÓRIO</t>
  </si>
  <si>
    <t>1. Configure a faixa de horários de atendimentos conforme a sua preferência. (Não deixe linhas em branco entre os horários).
2. Preencha as listas de SERVIÇOS e PRODUTOS oferecidos na barbearia. (Não deixe linhas em branco entre os registros).
2. Preencha a lista com a formas de pagamento disponíveis na barbearia.
4. Cadastre até 10 Profissionais e preencha o percentual de comissão para Serviços e Vendas de Produtos. Se você é o proprietário e único funcionário da barbearia, preencha apenas seu nome e os percentuais das comissões que deseja obter (até 100%)</t>
  </si>
  <si>
    <t>O cadastro dos clientes não é uma etapa obrigatória, mas caso queira manter uma base de clientes cadastrada, basta acessar a guia CLIENTES e preencher os campos Nome e Telefone.</t>
  </si>
  <si>
    <t>Este modelo de planilha é comercializado exclusivamente no site oficial do desenvolvedor. A compra deste modelo não lhe garante o direito de comercializá-lo ou distribuí-lo em outros sites. Qualquer violação de direitos autorais será respondida judicialmente.</t>
  </si>
  <si>
    <r>
      <t xml:space="preserve">Para registro de atendimentos ou venda de produtos, siga as etapas:
</t>
    </r>
    <r>
      <rPr>
        <b/>
        <sz val="11"/>
        <color theme="0"/>
        <rFont val="Aptos Narrow"/>
        <family val="2"/>
        <scheme val="minor"/>
      </rPr>
      <t>1.</t>
    </r>
    <r>
      <rPr>
        <sz val="11"/>
        <color theme="0"/>
        <rFont val="Aptos Narrow"/>
        <family val="2"/>
        <scheme val="minor"/>
      </rPr>
      <t xml:space="preserve"> Preencha a data do atendimento no formato DD/MM/AAAA.
</t>
    </r>
    <r>
      <rPr>
        <b/>
        <sz val="11"/>
        <color theme="0"/>
        <rFont val="Aptos Narrow"/>
        <family val="2"/>
        <scheme val="minor"/>
      </rPr>
      <t>2.</t>
    </r>
    <r>
      <rPr>
        <sz val="11"/>
        <color theme="0"/>
        <rFont val="Aptos Narrow"/>
        <family val="2"/>
        <scheme val="minor"/>
      </rPr>
      <t xml:space="preserve"> Selecione um horário na lista. (Não é necessário para registro de vendas de produtos).
</t>
    </r>
    <r>
      <rPr>
        <b/>
        <sz val="11"/>
        <color theme="0"/>
        <rFont val="Aptos Narrow"/>
        <family val="2"/>
        <scheme val="minor"/>
      </rPr>
      <t xml:space="preserve">3. </t>
    </r>
    <r>
      <rPr>
        <sz val="11"/>
        <color theme="0"/>
        <rFont val="Aptos Narrow"/>
        <family val="2"/>
        <scheme val="minor"/>
      </rPr>
      <t xml:space="preserve">Selecione na lista um cliente já cadastrado ou digite um nome manualmente.
</t>
    </r>
    <r>
      <rPr>
        <b/>
        <sz val="11"/>
        <color theme="0"/>
        <rFont val="Aptos Narrow"/>
        <family val="2"/>
        <scheme val="minor"/>
      </rPr>
      <t>4.</t>
    </r>
    <r>
      <rPr>
        <sz val="11"/>
        <color theme="0"/>
        <rFont val="Aptos Narrow"/>
        <family val="2"/>
        <scheme val="minor"/>
      </rPr>
      <t xml:space="preserve"> Selecione o profissional responsável pelo atendimento.
</t>
    </r>
    <r>
      <rPr>
        <b/>
        <sz val="11"/>
        <color theme="0"/>
        <rFont val="Aptos Narrow"/>
        <family val="2"/>
        <scheme val="minor"/>
      </rPr>
      <t>5.</t>
    </r>
    <r>
      <rPr>
        <sz val="11"/>
        <color theme="0"/>
        <rFont val="Aptos Narrow"/>
        <family val="2"/>
        <scheme val="minor"/>
      </rPr>
      <t xml:space="preserve"> Selecione o serviço.
</t>
    </r>
    <r>
      <rPr>
        <b/>
        <sz val="11"/>
        <color theme="0"/>
        <rFont val="Aptos Narrow"/>
        <family val="2"/>
        <scheme val="minor"/>
      </rPr>
      <t>6.</t>
    </r>
    <r>
      <rPr>
        <sz val="11"/>
        <color theme="0"/>
        <rFont val="Aptos Narrow"/>
        <family val="2"/>
        <scheme val="minor"/>
      </rPr>
      <t xml:space="preserve"> Selecione a Categoria (SERVIÇOS ou PRODUTOS).
</t>
    </r>
    <r>
      <rPr>
        <b/>
        <sz val="11"/>
        <color theme="0"/>
        <rFont val="Aptos Narrow"/>
        <family val="2"/>
        <scheme val="minor"/>
      </rPr>
      <t xml:space="preserve">7. </t>
    </r>
    <r>
      <rPr>
        <sz val="11"/>
        <color theme="0"/>
        <rFont val="Aptos Narrow"/>
        <family val="2"/>
        <scheme val="minor"/>
      </rPr>
      <t xml:space="preserve">Selecione a descrição do Serviço ou Produto.
</t>
    </r>
    <r>
      <rPr>
        <b/>
        <sz val="11"/>
        <color theme="0"/>
        <rFont val="Aptos Narrow"/>
        <family val="2"/>
        <scheme val="minor"/>
      </rPr>
      <t xml:space="preserve">8. </t>
    </r>
    <r>
      <rPr>
        <sz val="11"/>
        <color theme="0"/>
        <rFont val="Aptos Narrow"/>
        <family val="2"/>
        <scheme val="minor"/>
      </rPr>
      <t xml:space="preserve">O preço do serviço ou produto será mostrado automaticamente conforme cadastrado na TABELA DE PREÇOS (preço mais atual até a data do atendimento).
</t>
    </r>
    <r>
      <rPr>
        <b/>
        <sz val="11"/>
        <color theme="0"/>
        <rFont val="Aptos Narrow"/>
        <family val="2"/>
        <scheme val="minor"/>
      </rPr>
      <t xml:space="preserve">9. </t>
    </r>
    <r>
      <rPr>
        <sz val="11"/>
        <color theme="0"/>
        <rFont val="Aptos Narrow"/>
        <family val="2"/>
        <scheme val="minor"/>
      </rPr>
      <t xml:space="preserve">Caso haja desconto, basta inserir o valor do desconto na coluna DESCONTO R$
</t>
    </r>
    <r>
      <rPr>
        <b/>
        <sz val="11"/>
        <color theme="0"/>
        <rFont val="Aptos Narrow"/>
        <family val="2"/>
        <scheme val="minor"/>
      </rPr>
      <t>10.</t>
    </r>
    <r>
      <rPr>
        <sz val="11"/>
        <color theme="0"/>
        <rFont val="Aptos Narrow"/>
        <family val="2"/>
        <scheme val="minor"/>
      </rPr>
      <t xml:space="preserve"> A coluna PREÇO C/ DESCONTO mostrará automaticamente o valor do serviço com o desconto.
</t>
    </r>
    <r>
      <rPr>
        <b/>
        <sz val="11"/>
        <color theme="0"/>
        <rFont val="Aptos Narrow"/>
        <family val="2"/>
        <scheme val="minor"/>
      </rPr>
      <t xml:space="preserve">11. </t>
    </r>
    <r>
      <rPr>
        <sz val="11"/>
        <color theme="0"/>
        <rFont val="Aptos Narrow"/>
        <family val="2"/>
        <scheme val="minor"/>
      </rPr>
      <t xml:space="preserve">Selecione a fórmula de pagamento.
Se o cliente realizar mais de um serviço (Exemplo: Barba e Cabelo), então basta repetir as etapas acima, criando um registro para cada serviço realizado.
Se preferir, você também poderá criar pacotes de serviços ou produtos na guia de CONFIGURAÇÕES. Exemplo: Cabelo + Barba ou Shampoo + Condicionador.
Observações: As colunas A, H e J contêm fórmulas e não devem ser apagadas ou editadas.
Se houver registros duplicados para a mesma data, horário e profissional, a planilha destacará em vermelho as linhas duplicadas.
</t>
    </r>
    <r>
      <rPr>
        <b/>
        <sz val="11"/>
        <color theme="0"/>
        <rFont val="Aptos Narrow"/>
        <family val="2"/>
        <scheme val="minor"/>
      </rPr>
      <t>IMPORTANTE: Não deixe linhas em branco entre os registros de atendimentos, pois isto poderá gerar erros no relatório da planilha.</t>
    </r>
  </si>
  <si>
    <t>Desenvolvido por: exceleasy.com.br</t>
  </si>
  <si>
    <r>
      <t>Para consultar a agenda do dia acesse a guia</t>
    </r>
    <r>
      <rPr>
        <b/>
        <sz val="11"/>
        <color theme="0"/>
        <rFont val="Aptos Narrow"/>
        <family val="2"/>
        <scheme val="minor"/>
      </rPr>
      <t xml:space="preserve"> AGENDA</t>
    </r>
    <r>
      <rPr>
        <sz val="11"/>
        <color theme="0"/>
        <rFont val="Aptos Narrow"/>
        <family val="2"/>
        <scheme val="minor"/>
      </rPr>
      <t xml:space="preserve"> e preencha a data na célula D3 utilizando o formato DD/MM/AAAA e selecione o profissional na lista.
A planilha mostrará todos os agendamentos do dia para o profissional selecionado.</t>
    </r>
  </si>
  <si>
    <t>QTD DE ATENDIMENTOS</t>
  </si>
  <si>
    <t xml:space="preserve">Para precificar seus seviços ou produtos, selecione o item desejado, insira o preço e a data de atuazalição do valor.
Caso haja uma nova atualização de preços, basta repetir as etapas e criar um novo registro.
Nunca apague um registro de preço antigo. Você deve manter um registro abaixo do outro para o correto funcionamento da planilha. </t>
  </si>
  <si>
    <r>
      <rPr>
        <b/>
        <sz val="11"/>
        <color theme="0"/>
        <rFont val="Aptos Narrow"/>
        <family val="2"/>
        <scheme val="minor"/>
      </rPr>
      <t xml:space="preserve">1. </t>
    </r>
    <r>
      <rPr>
        <sz val="11"/>
        <color theme="0"/>
        <rFont val="Aptos Narrow"/>
        <family val="2"/>
        <scheme val="minor"/>
      </rPr>
      <t xml:space="preserve">Configure a faixa de horários de atendimentos conforme a sua preferência. (Não deixe linhas em branco entre os horários).
</t>
    </r>
    <r>
      <rPr>
        <b/>
        <sz val="11"/>
        <color theme="0"/>
        <rFont val="Aptos Narrow"/>
        <family val="2"/>
        <scheme val="minor"/>
      </rPr>
      <t>2.</t>
    </r>
    <r>
      <rPr>
        <sz val="11"/>
        <color theme="0"/>
        <rFont val="Aptos Narrow"/>
        <family val="2"/>
        <scheme val="minor"/>
      </rPr>
      <t xml:space="preserve"> Preencha as listas de SERVIÇOS e PRODUTOS que são oferecidos na barbearia. (Não deixe linhas em branco entre os registros).
</t>
    </r>
    <r>
      <rPr>
        <b/>
        <sz val="11"/>
        <color theme="0"/>
        <rFont val="Aptos Narrow"/>
        <family val="2"/>
        <scheme val="minor"/>
      </rPr>
      <t xml:space="preserve">3. </t>
    </r>
    <r>
      <rPr>
        <sz val="11"/>
        <color theme="0"/>
        <rFont val="Aptos Narrow"/>
        <family val="2"/>
        <scheme val="minor"/>
      </rPr>
      <t xml:space="preserve">Preencha a lista com a formas de pagamento disponíveis na barbearia.
</t>
    </r>
    <r>
      <rPr>
        <b/>
        <sz val="11"/>
        <color theme="0"/>
        <rFont val="Aptos Narrow"/>
        <family val="2"/>
        <scheme val="minor"/>
      </rPr>
      <t>4.</t>
    </r>
    <r>
      <rPr>
        <sz val="11"/>
        <color theme="0"/>
        <rFont val="Aptos Narrow"/>
        <family val="2"/>
        <scheme val="minor"/>
      </rPr>
      <t xml:space="preserve"> Cadastre até 10 Profissionais e preencha o percentual de comissão para Serviços e Vendas de Produtos. Se você é o proprietário e único funcionário da barbearia, preencha apenas seu nome e os percentuais das comissões que deseja obter (até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</si>
</sst>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quot;\ #,##0.00"/>
    <numFmt numFmtId="165" formatCode="[$-F400]h:mm:ss\ AM/PM"/>
  </numFmts>
  <fonts count="26" x14ac:knownFonts="1">
    <font>
      <sz val="11"/>
      <color theme="1"/>
      <name val="Aptos Narrow"/>
      <family val="2"/>
      <scheme val="minor"/>
    </font>
    <font>
      <sz val="8"/>
      <name val="Aptos Narrow"/>
      <family val="2"/>
      <scheme val="minor"/>
    </font>
    <font>
      <b/>
      <sz val="16"/>
      <color theme="1"/>
      <name val="Aptos Narrow"/>
      <family val="2"/>
      <scheme val="minor"/>
    </font>
    <font>
      <sz val="11"/>
      <color theme="1"/>
      <name val="Aptos Narrow"/>
      <family val="2"/>
      <scheme val="minor"/>
    </font>
    <font>
      <b/>
      <sz val="11"/>
      <color theme="0"/>
      <name val="Aptos Narrow"/>
      <family val="2"/>
      <scheme val="minor"/>
    </font>
    <font>
      <b/>
      <sz val="16"/>
      <color theme="0"/>
      <name val="Aptos Narrow"/>
      <family val="2"/>
      <scheme val="minor"/>
    </font>
    <font>
      <b/>
      <sz val="12"/>
      <color theme="1"/>
      <name val="Aptos Narrow"/>
      <family val="2"/>
      <scheme val="minor"/>
    </font>
    <font>
      <b/>
      <sz val="12"/>
      <color theme="0"/>
      <name val="Aptos Narrow"/>
      <family val="2"/>
      <scheme val="minor"/>
    </font>
    <font>
      <sz val="11"/>
      <color theme="0"/>
      <name val="Aptos Narrow"/>
      <family val="2"/>
      <scheme val="minor"/>
    </font>
    <font>
      <b/>
      <sz val="14"/>
      <color theme="0"/>
      <name val="Aptos Narrow"/>
      <family val="2"/>
      <scheme val="minor"/>
    </font>
    <font>
      <sz val="11"/>
      <name val="Aptos Narrow"/>
      <family val="2"/>
      <scheme val="minor"/>
    </font>
    <font>
      <b/>
      <sz val="18"/>
      <color theme="0"/>
      <name val="Aptos Narrow"/>
      <family val="2"/>
      <scheme val="minor"/>
    </font>
    <font>
      <b/>
      <u/>
      <sz val="11"/>
      <color theme="0"/>
      <name val="Aptos Narrow"/>
      <family val="2"/>
      <scheme val="minor"/>
    </font>
    <font>
      <b/>
      <sz val="26"/>
      <name val="Bahnschrift SemiLight Condensed"/>
      <family val="2"/>
    </font>
    <font>
      <sz val="11"/>
      <color rgb="FFFF0000"/>
      <name val="Aptos Narrow"/>
      <family val="2"/>
      <scheme val="minor"/>
    </font>
    <font>
      <b/>
      <sz val="11"/>
      <color rgb="FFFF0000"/>
      <name val="Aptos Narrow"/>
      <family val="2"/>
      <scheme val="minor"/>
    </font>
    <font>
      <b/>
      <sz val="11"/>
      <color theme="1"/>
      <name val="Aptos Narrow"/>
      <family val="2"/>
      <scheme val="minor"/>
    </font>
    <font>
      <b/>
      <sz val="14"/>
      <color theme="1"/>
      <name val="Aptos Narrow"/>
      <family val="2"/>
      <scheme val="minor"/>
    </font>
    <font>
      <b/>
      <sz val="11"/>
      <name val="Aptos Narrow"/>
      <family val="2"/>
      <scheme val="minor"/>
    </font>
    <font>
      <b/>
      <sz val="14"/>
      <name val="Aptos Narrow"/>
      <family val="2"/>
      <scheme val="minor"/>
    </font>
    <font>
      <b/>
      <sz val="11"/>
      <color rgb="FFFFC000"/>
      <name val="Aptos Narrow"/>
      <family val="2"/>
      <scheme val="minor"/>
    </font>
    <font>
      <b/>
      <sz val="12"/>
      <color rgb="FFFFC000"/>
      <name val="Aptos Narrow"/>
      <family val="2"/>
      <scheme val="minor"/>
    </font>
    <font>
      <b/>
      <sz val="12"/>
      <name val="Aptos Narrow"/>
      <family val="2"/>
      <scheme val="minor"/>
    </font>
    <font>
      <b/>
      <sz val="16"/>
      <color rgb="FFFFC000"/>
      <name val="Aptos Narrow"/>
      <family val="2"/>
      <scheme val="minor"/>
    </font>
    <font>
      <i/>
      <sz val="9"/>
      <color rgb="FFFFC000"/>
      <name val="Aptos Narrow"/>
      <family val="2"/>
      <scheme val="minor"/>
    </font>
    <font>
      <b/>
      <sz val="24"/>
      <color theme="1"/>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rgb="FFFFC000"/>
        <bgColor indexed="64"/>
      </patternFill>
    </fill>
    <fill>
      <patternFill patternType="solid">
        <fgColor theme="0"/>
        <bgColor indexed="64"/>
      </patternFill>
    </fill>
  </fills>
  <borders count="36">
    <border>
      <left/>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style="thick">
        <color theme="0"/>
      </left>
      <right/>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ck">
        <color theme="0"/>
      </bottom>
      <diagonal/>
    </border>
    <border>
      <left style="thin">
        <color theme="0" tint="-0.499984740745262"/>
      </left>
      <right style="thin">
        <color theme="0" tint="-0.499984740745262"/>
      </right>
      <top/>
      <bottom style="thick">
        <color theme="0"/>
      </bottom>
      <diagonal/>
    </border>
    <border>
      <left/>
      <right style="thick">
        <color theme="0"/>
      </right>
      <top/>
      <bottom/>
      <diagonal/>
    </border>
    <border>
      <left/>
      <right/>
      <top/>
      <bottom style="thick">
        <color theme="0"/>
      </bottom>
      <diagonal/>
    </border>
    <border>
      <left style="thick">
        <color theme="0"/>
      </left>
      <right/>
      <top/>
      <bottom style="thin">
        <color indexed="64"/>
      </bottom>
      <diagonal/>
    </border>
    <border>
      <left style="thin">
        <color theme="0" tint="-0.499984740745262"/>
      </left>
      <right/>
      <top/>
      <bottom style="thin">
        <color theme="0" tint="-0.499984740745262"/>
      </bottom>
      <diagonal/>
    </border>
    <border>
      <left style="thin">
        <color theme="0" tint="-0.499984740745262"/>
      </left>
      <right/>
      <top/>
      <bottom style="thin">
        <color indexed="64"/>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left>
      <right style="thin">
        <color theme="1"/>
      </right>
      <top style="thin">
        <color theme="1"/>
      </top>
      <bottom style="thin">
        <color theme="1"/>
      </bottom>
      <diagonal/>
    </border>
    <border>
      <left style="thin">
        <color theme="1" tint="0.499984740745262"/>
      </left>
      <right/>
      <top/>
      <bottom/>
      <diagonal/>
    </border>
    <border>
      <left/>
      <right style="thin">
        <color theme="1" tint="0.499984740745262"/>
      </right>
      <top/>
      <bottom/>
      <diagonal/>
    </border>
    <border>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199">
    <xf numFmtId="0" fontId="0" fillId="0" borderId="0" xfId="0"/>
    <xf numFmtId="0" fontId="0" fillId="0" borderId="0" xfId="0" applyAlignment="1">
      <alignment horizontal="center"/>
    </xf>
    <xf numFmtId="14" fontId="0" fillId="0" borderId="0" xfId="0" applyNumberFormat="1" applyAlignment="1">
      <alignment horizontal="center"/>
    </xf>
    <xf numFmtId="164" fontId="0" fillId="0" borderId="0" xfId="0" applyNumberFormat="1" applyAlignment="1">
      <alignment horizontal="center"/>
    </xf>
    <xf numFmtId="9" fontId="0" fillId="0" borderId="0" xfId="1" applyFont="1" applyAlignment="1">
      <alignment horizontal="center"/>
    </xf>
    <xf numFmtId="0" fontId="0" fillId="0" borderId="1" xfId="0" applyBorder="1" applyAlignment="1">
      <alignment horizontal="center"/>
    </xf>
    <xf numFmtId="0" fontId="0" fillId="0" borderId="0" xfId="0" applyAlignment="1">
      <alignment vertical="top"/>
    </xf>
    <xf numFmtId="20" fontId="0" fillId="0" borderId="0" xfId="0" applyNumberFormat="1" applyAlignment="1">
      <alignment horizontal="center"/>
    </xf>
    <xf numFmtId="9" fontId="0" fillId="0" borderId="1" xfId="1" applyFont="1" applyBorder="1" applyAlignment="1">
      <alignment horizontal="center"/>
    </xf>
    <xf numFmtId="9" fontId="0" fillId="0" borderId="3" xfId="1" applyFont="1" applyBorder="1" applyAlignment="1">
      <alignment horizontal="center"/>
    </xf>
    <xf numFmtId="20" fontId="0" fillId="0" borderId="1" xfId="0" applyNumberFormat="1" applyBorder="1" applyAlignment="1">
      <alignment horizontal="center"/>
    </xf>
    <xf numFmtId="0" fontId="8" fillId="0" borderId="0" xfId="0" applyFont="1"/>
    <xf numFmtId="0" fontId="10" fillId="0" borderId="0" xfId="0" applyFont="1"/>
    <xf numFmtId="0" fontId="10" fillId="0" borderId="0" xfId="0" applyFont="1" applyAlignment="1">
      <alignment horizontal="center"/>
    </xf>
    <xf numFmtId="0" fontId="8" fillId="0" borderId="0" xfId="0" applyFont="1" applyAlignment="1">
      <alignment vertical="center"/>
    </xf>
    <xf numFmtId="0" fontId="11" fillId="0" borderId="0" xfId="0" applyFont="1" applyAlignment="1">
      <alignment horizontal="center" vertical="center"/>
    </xf>
    <xf numFmtId="0" fontId="0" fillId="2" borderId="1" xfId="0" applyFill="1" applyBorder="1" applyAlignment="1">
      <alignment horizontal="center"/>
    </xf>
    <xf numFmtId="0" fontId="0" fillId="0" borderId="3" xfId="0" applyBorder="1" applyAlignment="1">
      <alignment horizontal="center"/>
    </xf>
    <xf numFmtId="0" fontId="0" fillId="2" borderId="3" xfId="0" applyFill="1" applyBorder="1" applyAlignment="1">
      <alignment horizontal="center"/>
    </xf>
    <xf numFmtId="164" fontId="0" fillId="0" borderId="3" xfId="0" applyNumberFormat="1" applyBorder="1" applyAlignment="1">
      <alignment horizontal="center"/>
    </xf>
    <xf numFmtId="164" fontId="0" fillId="2" borderId="3" xfId="0" applyNumberFormat="1" applyFill="1" applyBorder="1" applyAlignment="1">
      <alignment horizontal="center"/>
    </xf>
    <xf numFmtId="20" fontId="0" fillId="2" borderId="1" xfId="0" applyNumberFormat="1" applyFill="1" applyBorder="1" applyAlignment="1">
      <alignment horizontal="center"/>
    </xf>
    <xf numFmtId="20" fontId="0" fillId="2" borderId="16" xfId="0" applyNumberFormat="1" applyFill="1" applyBorder="1" applyAlignment="1">
      <alignment horizontal="center"/>
    </xf>
    <xf numFmtId="0" fontId="0" fillId="0" borderId="16" xfId="0" applyBorder="1" applyAlignment="1">
      <alignment horizontal="center"/>
    </xf>
    <xf numFmtId="9" fontId="0" fillId="2" borderId="3" xfId="1" applyFont="1" applyFill="1" applyBorder="1" applyAlignment="1">
      <alignment horizontal="center"/>
    </xf>
    <xf numFmtId="9" fontId="0" fillId="2" borderId="1" xfId="1" applyFont="1" applyFill="1" applyBorder="1" applyAlignment="1">
      <alignment horizontal="center"/>
    </xf>
    <xf numFmtId="0" fontId="0" fillId="0" borderId="26" xfId="0" applyBorder="1" applyAlignment="1">
      <alignment horizontal="center"/>
    </xf>
    <xf numFmtId="9" fontId="0" fillId="0" borderId="26" xfId="1" applyFont="1" applyBorder="1" applyAlignment="1">
      <alignment horizontal="center"/>
    </xf>
    <xf numFmtId="9" fontId="0" fillId="0" borderId="16" xfId="1" applyFont="1" applyBorder="1" applyAlignment="1">
      <alignment horizontal="center"/>
    </xf>
    <xf numFmtId="0" fontId="4" fillId="0" borderId="0" xfId="0" applyFont="1" applyAlignment="1">
      <alignment horizontal="center"/>
    </xf>
    <xf numFmtId="14" fontId="0" fillId="0" borderId="0" xfId="0" applyNumberFormat="1"/>
    <xf numFmtId="20" fontId="0" fillId="2" borderId="28" xfId="0" applyNumberFormat="1" applyFill="1" applyBorder="1" applyAlignment="1">
      <alignment horizontal="center"/>
    </xf>
    <xf numFmtId="20" fontId="0" fillId="0" borderId="28" xfId="0" applyNumberFormat="1" applyBorder="1" applyAlignment="1">
      <alignment horizontal="center"/>
    </xf>
    <xf numFmtId="20" fontId="0" fillId="2" borderId="29" xfId="0" applyNumberFormat="1" applyFill="1" applyBorder="1" applyAlignment="1">
      <alignment horizontal="center"/>
    </xf>
    <xf numFmtId="0" fontId="0" fillId="2" borderId="28" xfId="0" applyFill="1" applyBorder="1" applyAlignment="1">
      <alignment horizontal="center"/>
    </xf>
    <xf numFmtId="164" fontId="0" fillId="2" borderId="28" xfId="0" applyNumberFormat="1" applyFill="1" applyBorder="1" applyAlignment="1">
      <alignment horizontal="center"/>
    </xf>
    <xf numFmtId="14" fontId="0" fillId="2" borderId="28" xfId="0" applyNumberFormat="1" applyFill="1" applyBorder="1" applyAlignment="1">
      <alignment horizontal="center"/>
    </xf>
    <xf numFmtId="0" fontId="0" fillId="0" borderId="28" xfId="0" applyBorder="1" applyAlignment="1">
      <alignment horizontal="center"/>
    </xf>
    <xf numFmtId="164" fontId="0" fillId="0" borderId="28" xfId="0" applyNumberFormat="1" applyBorder="1" applyAlignment="1">
      <alignment horizontal="center"/>
    </xf>
    <xf numFmtId="14" fontId="0" fillId="0" borderId="28" xfId="0" applyNumberFormat="1" applyBorder="1" applyAlignment="1">
      <alignment horizontal="center"/>
    </xf>
    <xf numFmtId="0" fontId="0" fillId="0" borderId="29" xfId="0" applyBorder="1" applyAlignment="1">
      <alignment horizontal="center"/>
    </xf>
    <xf numFmtId="164" fontId="0" fillId="0" borderId="29" xfId="0" applyNumberFormat="1" applyBorder="1" applyAlignment="1">
      <alignment horizontal="center"/>
    </xf>
    <xf numFmtId="14" fontId="0" fillId="0" borderId="29" xfId="0" applyNumberFormat="1" applyBorder="1" applyAlignment="1">
      <alignment horizontal="center"/>
    </xf>
    <xf numFmtId="0" fontId="13" fillId="0" borderId="0" xfId="0" applyFont="1" applyAlignment="1">
      <alignment vertical="center"/>
    </xf>
    <xf numFmtId="0" fontId="0" fillId="3" borderId="0" xfId="0" applyFill="1"/>
    <xf numFmtId="0" fontId="13" fillId="3" borderId="0" xfId="0" applyFont="1" applyFill="1" applyAlignment="1">
      <alignment vertical="center"/>
    </xf>
    <xf numFmtId="0" fontId="20" fillId="3" borderId="0" xfId="0" applyFont="1" applyFill="1" applyAlignment="1">
      <alignment horizontal="center"/>
    </xf>
    <xf numFmtId="14" fontId="20" fillId="3" borderId="0" xfId="0" applyNumberFormat="1" applyFont="1" applyFill="1" applyAlignment="1">
      <alignment horizontal="center"/>
    </xf>
    <xf numFmtId="20" fontId="20" fillId="3" borderId="0" xfId="0" applyNumberFormat="1" applyFont="1" applyFill="1" applyAlignment="1">
      <alignment horizontal="center"/>
    </xf>
    <xf numFmtId="164" fontId="20" fillId="3" borderId="0" xfId="0" applyNumberFormat="1" applyFont="1" applyFill="1" applyAlignment="1">
      <alignment horizontal="center"/>
    </xf>
    <xf numFmtId="0" fontId="23" fillId="0" borderId="0" xfId="0" applyFont="1"/>
    <xf numFmtId="9" fontId="8" fillId="0" borderId="0" xfId="0" applyNumberFormat="1" applyFont="1"/>
    <xf numFmtId="0" fontId="8" fillId="0" borderId="0" xfId="0" applyFont="1" applyAlignment="1">
      <alignment vertical="top"/>
    </xf>
    <xf numFmtId="0" fontId="0" fillId="2" borderId="26" xfId="0" applyFill="1" applyBorder="1" applyAlignment="1">
      <alignment horizontal="center"/>
    </xf>
    <xf numFmtId="0" fontId="0" fillId="2" borderId="16" xfId="0" applyFill="1" applyBorder="1" applyAlignment="1">
      <alignment horizontal="center"/>
    </xf>
    <xf numFmtId="20" fontId="16" fillId="2" borderId="3" xfId="0" applyNumberFormat="1" applyFont="1" applyFill="1" applyBorder="1" applyAlignment="1">
      <alignment horizontal="center"/>
    </xf>
    <xf numFmtId="20" fontId="16" fillId="0" borderId="3" xfId="0" applyNumberFormat="1" applyFont="1" applyBorder="1" applyAlignment="1">
      <alignment horizontal="center"/>
    </xf>
    <xf numFmtId="20" fontId="16" fillId="2" borderId="26" xfId="0" applyNumberFormat="1" applyFont="1" applyFill="1" applyBorder="1" applyAlignment="1">
      <alignment horizontal="center"/>
    </xf>
    <xf numFmtId="14" fontId="20" fillId="3" borderId="31" xfId="0" applyNumberFormat="1" applyFont="1" applyFill="1" applyBorder="1" applyAlignment="1">
      <alignment horizontal="center"/>
    </xf>
    <xf numFmtId="14" fontId="20" fillId="3" borderId="32" xfId="0" applyNumberFormat="1" applyFont="1" applyFill="1" applyBorder="1" applyAlignment="1">
      <alignment horizontal="center"/>
    </xf>
    <xf numFmtId="0" fontId="20" fillId="3" borderId="1" xfId="0" applyFont="1" applyFill="1" applyBorder="1" applyAlignment="1">
      <alignment horizontal="center"/>
    </xf>
    <xf numFmtId="0" fontId="20" fillId="3" borderId="28" xfId="0" applyFont="1" applyFill="1" applyBorder="1" applyAlignment="1">
      <alignment horizontal="center"/>
    </xf>
    <xf numFmtId="0" fontId="20" fillId="3" borderId="3" xfId="0" applyFont="1" applyFill="1" applyBorder="1" applyAlignment="1">
      <alignment horizontal="center"/>
    </xf>
    <xf numFmtId="0" fontId="8" fillId="0" borderId="0" xfId="0" applyFont="1" applyAlignment="1">
      <alignment vertical="top" wrapText="1"/>
    </xf>
    <xf numFmtId="0" fontId="10" fillId="0" borderId="24" xfId="0" applyFont="1" applyBorder="1" applyAlignment="1">
      <alignment horizontal="center"/>
    </xf>
    <xf numFmtId="14" fontId="0" fillId="2" borderId="3" xfId="0" applyNumberFormat="1" applyFill="1" applyBorder="1" applyAlignment="1" applyProtection="1">
      <alignment horizontal="center"/>
      <protection locked="0"/>
    </xf>
    <xf numFmtId="14" fontId="0" fillId="0" borderId="3" xfId="0" applyNumberFormat="1" applyBorder="1" applyAlignment="1" applyProtection="1">
      <alignment horizontal="center"/>
      <protection locked="0"/>
    </xf>
    <xf numFmtId="14" fontId="0" fillId="0" borderId="0" xfId="0" applyNumberFormat="1" applyAlignment="1" applyProtection="1">
      <alignment horizontal="center"/>
      <protection locked="0"/>
    </xf>
    <xf numFmtId="20" fontId="0" fillId="2" borderId="3"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20" fontId="0" fillId="0" borderId="3" xfId="0" applyNumberFormat="1" applyBorder="1" applyAlignment="1" applyProtection="1">
      <alignment horizontal="center"/>
      <protection locked="0"/>
    </xf>
    <xf numFmtId="0" fontId="0" fillId="0" borderId="3" xfId="0" applyBorder="1" applyAlignment="1" applyProtection="1">
      <alignment horizontal="center"/>
      <protection locked="0"/>
    </xf>
    <xf numFmtId="20" fontId="0" fillId="0" borderId="0" xfId="0" applyNumberFormat="1" applyAlignment="1" applyProtection="1">
      <alignment horizontal="center"/>
      <protection locked="0"/>
    </xf>
    <xf numFmtId="0" fontId="0" fillId="0" borderId="0" xfId="0" applyAlignment="1" applyProtection="1">
      <alignment horizontal="center"/>
      <protection locked="0"/>
    </xf>
    <xf numFmtId="164" fontId="0" fillId="2" borderId="3" xfId="0" applyNumberFormat="1" applyFill="1" applyBorder="1" applyAlignment="1" applyProtection="1">
      <alignment horizontal="center"/>
      <protection locked="0"/>
    </xf>
    <xf numFmtId="164" fontId="0" fillId="0" borderId="3" xfId="0" applyNumberFormat="1" applyBorder="1" applyAlignment="1" applyProtection="1">
      <alignment horizontal="center"/>
      <protection locked="0"/>
    </xf>
    <xf numFmtId="164" fontId="0" fillId="0" borderId="0" xfId="0" applyNumberFormat="1" applyAlignment="1" applyProtection="1">
      <alignment horizontal="center"/>
      <protection locked="0"/>
    </xf>
    <xf numFmtId="0" fontId="0" fillId="2" borderId="1" xfId="0" applyFill="1" applyBorder="1" applyAlignment="1" applyProtection="1">
      <alignment horizontal="center"/>
      <protection locked="0"/>
    </xf>
    <xf numFmtId="0" fontId="0" fillId="0" borderId="1" xfId="0" applyBorder="1" applyAlignment="1" applyProtection="1">
      <alignment horizontal="center"/>
      <protection locked="0"/>
    </xf>
    <xf numFmtId="14" fontId="6" fillId="5" borderId="30" xfId="0" applyNumberFormat="1" applyFont="1" applyFill="1" applyBorder="1" applyAlignment="1" applyProtection="1">
      <alignment horizontal="center" vertical="center"/>
      <protection locked="0"/>
    </xf>
    <xf numFmtId="0" fontId="6" fillId="5" borderId="30" xfId="0" applyFont="1" applyFill="1" applyBorder="1" applyAlignment="1" applyProtection="1">
      <alignment horizontal="center" vertical="center"/>
      <protection locked="0"/>
    </xf>
    <xf numFmtId="0" fontId="0" fillId="0" borderId="0" xfId="0" applyProtection="1">
      <protection locked="0"/>
    </xf>
    <xf numFmtId="0" fontId="14" fillId="0" borderId="0" xfId="0" applyFont="1" applyProtection="1">
      <protection locked="0"/>
    </xf>
    <xf numFmtId="0" fontId="18" fillId="0" borderId="0" xfId="0" applyFont="1" applyAlignment="1" applyProtection="1">
      <alignment horizontal="center"/>
      <protection locked="0"/>
    </xf>
    <xf numFmtId="0" fontId="9" fillId="3" borderId="17" xfId="0" applyFont="1" applyFill="1" applyBorder="1" applyAlignment="1" applyProtection="1">
      <alignment horizontal="center"/>
      <protection locked="0"/>
    </xf>
    <xf numFmtId="0" fontId="8" fillId="0" borderId="0" xfId="0" applyFont="1" applyProtection="1">
      <protection locked="0"/>
    </xf>
    <xf numFmtId="0" fontId="4" fillId="0" borderId="0" xfId="0" applyFont="1" applyAlignment="1" applyProtection="1">
      <alignment horizontal="center"/>
      <protection locked="0"/>
    </xf>
    <xf numFmtId="0" fontId="22" fillId="4" borderId="4" xfId="0" applyFont="1" applyFill="1" applyBorder="1" applyAlignment="1" applyProtection="1">
      <alignment horizontal="center" vertical="center" wrapText="1"/>
      <protection locked="0"/>
    </xf>
    <xf numFmtId="0" fontId="22" fillId="4" borderId="10" xfId="0" applyFont="1" applyFill="1" applyBorder="1" applyAlignment="1" applyProtection="1">
      <alignment horizontal="center" vertical="center" wrapText="1"/>
      <protection locked="0"/>
    </xf>
    <xf numFmtId="0" fontId="18" fillId="4" borderId="1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10" xfId="0" applyFont="1" applyFill="1" applyBorder="1" applyAlignment="1" applyProtection="1">
      <alignment horizontal="center" vertical="center" wrapText="1"/>
      <protection locked="0"/>
    </xf>
    <xf numFmtId="0" fontId="10" fillId="0" borderId="0" xfId="0" applyFont="1" applyProtection="1">
      <protection locked="0"/>
    </xf>
    <xf numFmtId="0" fontId="9" fillId="0" borderId="0" xfId="0" applyFont="1" applyAlignment="1" applyProtection="1">
      <alignment horizontal="center" vertical="center"/>
      <protection locked="0"/>
    </xf>
    <xf numFmtId="164" fontId="9" fillId="0" borderId="0" xfId="0" quotePrefix="1" applyNumberFormat="1" applyFont="1" applyAlignment="1" applyProtection="1">
      <alignment horizontal="center" vertical="center"/>
      <protection locked="0"/>
    </xf>
    <xf numFmtId="0" fontId="9" fillId="0" borderId="11" xfId="0" applyFont="1" applyBorder="1" applyAlignment="1" applyProtection="1">
      <alignment vertical="center"/>
      <protection locked="0"/>
    </xf>
    <xf numFmtId="0" fontId="8" fillId="0" borderId="0" xfId="0" applyFont="1" applyAlignment="1" applyProtection="1">
      <alignment horizontal="center"/>
      <protection locked="0"/>
    </xf>
    <xf numFmtId="0" fontId="7" fillId="3" borderId="10" xfId="0" applyFont="1" applyFill="1" applyBorder="1" applyAlignment="1" applyProtection="1">
      <alignment horizontal="center" vertical="center"/>
      <protection locked="0"/>
    </xf>
    <xf numFmtId="0" fontId="22" fillId="4" borderId="11"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protection locked="0"/>
    </xf>
    <xf numFmtId="0" fontId="0" fillId="2" borderId="12" xfId="0" applyFill="1"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0" fillId="0" borderId="12" xfId="0" applyBorder="1" applyAlignment="1" applyProtection="1">
      <alignment horizontal="center"/>
      <protection locked="0"/>
    </xf>
    <xf numFmtId="164" fontId="0" fillId="0" borderId="1" xfId="0" applyNumberFormat="1" applyBorder="1" applyAlignment="1" applyProtection="1">
      <alignment horizontal="center"/>
      <protection locked="0"/>
    </xf>
    <xf numFmtId="0" fontId="0" fillId="0" borderId="25" xfId="0" applyBorder="1" applyAlignment="1" applyProtection="1">
      <alignment horizontal="center"/>
      <protection locked="0"/>
    </xf>
    <xf numFmtId="164" fontId="0" fillId="0" borderId="27" xfId="0" applyNumberFormat="1" applyBorder="1" applyAlignment="1" applyProtection="1">
      <alignment horizontal="center"/>
      <protection locked="0"/>
    </xf>
    <xf numFmtId="0" fontId="0" fillId="0" borderId="27" xfId="0" applyBorder="1" applyAlignment="1" applyProtection="1">
      <alignment horizontal="center"/>
      <protection locked="0"/>
    </xf>
    <xf numFmtId="164" fontId="0" fillId="0" borderId="16" xfId="0" applyNumberFormat="1" applyBorder="1" applyAlignment="1" applyProtection="1">
      <alignment horizontal="center"/>
      <protection locked="0"/>
    </xf>
    <xf numFmtId="0" fontId="4" fillId="3" borderId="6" xfId="0" applyFont="1" applyFill="1" applyBorder="1" applyAlignment="1" applyProtection="1">
      <alignment horizontal="center" vertical="center"/>
      <protection locked="0"/>
    </xf>
    <xf numFmtId="0" fontId="4" fillId="3" borderId="21" xfId="0" applyFont="1" applyFill="1" applyBorder="1" applyAlignment="1" applyProtection="1">
      <alignment horizontal="center"/>
      <protection locked="0"/>
    </xf>
    <xf numFmtId="164" fontId="4" fillId="3" borderId="22" xfId="0" applyNumberFormat="1" applyFont="1" applyFill="1" applyBorder="1" applyAlignment="1" applyProtection="1">
      <alignment horizontal="center"/>
      <protection locked="0"/>
    </xf>
    <xf numFmtId="0" fontId="4" fillId="3" borderId="22" xfId="0" applyFont="1" applyFill="1" applyBorder="1" applyAlignment="1" applyProtection="1">
      <alignment horizontal="center"/>
      <protection locked="0"/>
    </xf>
    <xf numFmtId="0" fontId="10" fillId="0" borderId="0" xfId="0" applyFont="1" applyAlignment="1" applyProtection="1">
      <alignment horizontal="center"/>
      <protection locked="0"/>
    </xf>
    <xf numFmtId="164" fontId="10" fillId="0" borderId="0" xfId="0" applyNumberFormat="1" applyFont="1" applyAlignment="1" applyProtection="1">
      <alignment horizontal="center"/>
      <protection locked="0"/>
    </xf>
    <xf numFmtId="0" fontId="8" fillId="0" borderId="12" xfId="0" applyFont="1" applyBorder="1" applyAlignment="1" applyProtection="1">
      <alignment horizontal="center" vertical="center"/>
      <protection locked="0"/>
    </xf>
    <xf numFmtId="164" fontId="8" fillId="0" borderId="0" xfId="0" applyNumberFormat="1" applyFont="1" applyAlignment="1" applyProtection="1">
      <alignment horizontal="center"/>
      <protection locked="0"/>
    </xf>
    <xf numFmtId="0" fontId="14" fillId="0" borderId="0" xfId="0" applyFont="1"/>
    <xf numFmtId="0" fontId="8" fillId="5" borderId="0" xfId="0" applyFont="1" applyFill="1" applyAlignment="1" applyProtection="1">
      <alignment horizontal="center"/>
      <protection locked="0"/>
    </xf>
    <xf numFmtId="0" fontId="4" fillId="5" borderId="0" xfId="0" applyFont="1" applyFill="1" applyAlignment="1" applyProtection="1">
      <alignment horizontal="center"/>
      <protection locked="0"/>
    </xf>
    <xf numFmtId="0" fontId="8" fillId="5" borderId="0" xfId="0" applyFont="1" applyFill="1" applyAlignment="1">
      <alignment horizontal="right"/>
    </xf>
    <xf numFmtId="0" fontId="8" fillId="5" borderId="0" xfId="0" applyFont="1" applyFill="1" applyAlignment="1">
      <alignment horizontal="center"/>
    </xf>
    <xf numFmtId="164" fontId="8" fillId="5" borderId="0" xfId="0" applyNumberFormat="1" applyFont="1" applyFill="1" applyAlignment="1">
      <alignment horizontal="center"/>
    </xf>
    <xf numFmtId="164" fontId="4" fillId="5" borderId="0" xfId="0" applyNumberFormat="1" applyFont="1" applyFill="1" applyAlignment="1">
      <alignment horizontal="center"/>
    </xf>
    <xf numFmtId="0" fontId="4" fillId="5" borderId="0" xfId="0" applyFont="1" applyFill="1" applyAlignment="1">
      <alignment horizontal="center"/>
    </xf>
    <xf numFmtId="0" fontId="8" fillId="5" borderId="0" xfId="0" applyFont="1" applyFill="1"/>
    <xf numFmtId="0" fontId="21" fillId="3" borderId="33" xfId="0" applyFont="1" applyFill="1" applyBorder="1" applyAlignment="1">
      <alignment horizontal="center" vertical="top"/>
    </xf>
    <xf numFmtId="164" fontId="15" fillId="0" borderId="0" xfId="0" applyNumberFormat="1" applyFont="1" applyProtection="1">
      <protection locked="0"/>
    </xf>
    <xf numFmtId="0" fontId="15" fillId="0" borderId="0" xfId="0" applyFont="1" applyProtection="1">
      <protection locked="0"/>
    </xf>
    <xf numFmtId="164" fontId="4" fillId="0" borderId="0" xfId="0" applyNumberFormat="1" applyFont="1" applyAlignment="1" applyProtection="1">
      <alignment horizontal="center"/>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horizontal="center" vertical="center"/>
      <protection locked="0"/>
    </xf>
    <xf numFmtId="0" fontId="24" fillId="3" borderId="0" xfId="0" applyFont="1" applyFill="1" applyAlignment="1">
      <alignment vertical="center"/>
    </xf>
    <xf numFmtId="0" fontId="24" fillId="3" borderId="0" xfId="0" applyFont="1" applyFill="1" applyAlignment="1">
      <alignment horizontal="center" vertical="center"/>
    </xf>
    <xf numFmtId="0" fontId="0" fillId="3" borderId="0" xfId="0" quotePrefix="1" applyFill="1" applyAlignment="1">
      <alignment horizontal="center"/>
    </xf>
    <xf numFmtId="0" fontId="11" fillId="3" borderId="0" xfId="0" applyFont="1" applyFill="1" applyAlignment="1">
      <alignment horizontal="center" vertical="center"/>
    </xf>
    <xf numFmtId="0" fontId="7" fillId="3" borderId="0" xfId="0" applyFont="1" applyFill="1" applyAlignment="1">
      <alignment horizontal="center" vertical="center" wrapText="1"/>
    </xf>
    <xf numFmtId="0" fontId="7" fillId="3" borderId="0" xfId="0" applyFont="1" applyFill="1" applyAlignment="1">
      <alignment horizontal="center" vertical="center"/>
    </xf>
    <xf numFmtId="0" fontId="2" fillId="4" borderId="0" xfId="0" applyFont="1" applyFill="1" applyAlignment="1">
      <alignment horizontal="center" vertical="center"/>
    </xf>
    <xf numFmtId="0" fontId="17" fillId="4" borderId="24" xfId="0" applyFont="1" applyFill="1" applyBorder="1" applyAlignment="1">
      <alignment horizontal="left" vertical="center"/>
    </xf>
    <xf numFmtId="0" fontId="8" fillId="3" borderId="11" xfId="0" applyFont="1" applyFill="1" applyBorder="1" applyAlignment="1">
      <alignment horizontal="left" vertical="center"/>
    </xf>
    <xf numFmtId="0" fontId="8" fillId="3" borderId="0" xfId="0" applyFont="1" applyFill="1" applyAlignment="1">
      <alignment horizontal="left" vertical="center"/>
    </xf>
    <xf numFmtId="0" fontId="8" fillId="3" borderId="11" xfId="0" applyFont="1" applyFill="1" applyBorder="1" applyAlignment="1">
      <alignment horizontal="left" vertical="center" wrapText="1"/>
    </xf>
    <xf numFmtId="0" fontId="8" fillId="3" borderId="0" xfId="0" applyFont="1" applyFill="1" applyAlignment="1">
      <alignment horizontal="left" vertical="center" wrapText="1"/>
    </xf>
    <xf numFmtId="0" fontId="12" fillId="3" borderId="0" xfId="0" applyFont="1" applyFill="1" applyAlignment="1">
      <alignment horizontal="left" vertical="center" wrapText="1"/>
    </xf>
    <xf numFmtId="0" fontId="4" fillId="3" borderId="0" xfId="0" applyFont="1" applyFill="1" applyAlignment="1">
      <alignment horizontal="left" vertical="center" wrapText="1"/>
    </xf>
    <xf numFmtId="0" fontId="19" fillId="4" borderId="24" xfId="0" applyFont="1" applyFill="1" applyBorder="1" applyAlignment="1">
      <alignment horizontal="center"/>
    </xf>
    <xf numFmtId="0" fontId="23" fillId="3" borderId="24" xfId="0" applyFont="1" applyFill="1" applyBorder="1" applyAlignment="1">
      <alignment horizontal="center"/>
    </xf>
    <xf numFmtId="0" fontId="23" fillId="3" borderId="24" xfId="0" applyFont="1" applyFill="1" applyBorder="1" applyAlignment="1">
      <alignment horizontal="center" vertical="center"/>
    </xf>
    <xf numFmtId="0" fontId="19" fillId="4" borderId="24" xfId="0" applyFont="1" applyFill="1" applyBorder="1" applyAlignment="1">
      <alignment horizontal="center" vertical="center" wrapText="1"/>
    </xf>
    <xf numFmtId="0" fontId="19" fillId="4" borderId="24" xfId="0" applyFont="1" applyFill="1" applyBorder="1" applyAlignment="1">
      <alignment horizontal="center" vertical="center"/>
    </xf>
    <xf numFmtId="0" fontId="8" fillId="3" borderId="11" xfId="0" applyFont="1" applyFill="1" applyBorder="1" applyAlignment="1">
      <alignment horizontal="center" vertical="center" wrapText="1"/>
    </xf>
    <xf numFmtId="0" fontId="8" fillId="3" borderId="0" xfId="0" applyFont="1" applyFill="1" applyAlignment="1">
      <alignment horizontal="center" vertical="center" wrapText="1"/>
    </xf>
    <xf numFmtId="14" fontId="23" fillId="3" borderId="24" xfId="0" applyNumberFormat="1" applyFont="1" applyFill="1" applyBorder="1" applyAlignment="1">
      <alignment horizontal="center"/>
    </xf>
    <xf numFmtId="0" fontId="17" fillId="4" borderId="24" xfId="0" applyFont="1" applyFill="1" applyBorder="1" applyAlignment="1">
      <alignment horizontal="center" vertical="center"/>
    </xf>
    <xf numFmtId="165" fontId="23" fillId="3" borderId="0" xfId="0" applyNumberFormat="1" applyFont="1" applyFill="1" applyAlignment="1">
      <alignment horizontal="center"/>
    </xf>
    <xf numFmtId="0" fontId="8" fillId="3" borderId="0" xfId="0" applyFont="1" applyFill="1" applyAlignment="1">
      <alignment horizontal="center" vertical="top" wrapText="1"/>
    </xf>
    <xf numFmtId="0" fontId="19" fillId="4" borderId="0" xfId="0" applyFont="1" applyFill="1" applyAlignment="1">
      <alignment horizontal="center" vertical="center"/>
    </xf>
    <xf numFmtId="20" fontId="20" fillId="3" borderId="34" xfId="0" applyNumberFormat="1" applyFont="1" applyFill="1" applyBorder="1" applyAlignment="1">
      <alignment horizontal="center" vertical="top" wrapText="1"/>
    </xf>
    <xf numFmtId="20" fontId="20" fillId="3" borderId="35" xfId="0" applyNumberFormat="1" applyFont="1" applyFill="1" applyBorder="1" applyAlignment="1">
      <alignment horizontal="center" vertical="top" wrapText="1"/>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8" fillId="5" borderId="0" xfId="0" applyFont="1" applyFill="1" applyAlignment="1">
      <alignment horizontal="center"/>
    </xf>
    <xf numFmtId="0" fontId="0" fillId="2" borderId="1" xfId="0" applyFill="1" applyBorder="1" applyAlignment="1" applyProtection="1">
      <alignment horizontal="center"/>
      <protection locked="0"/>
    </xf>
    <xf numFmtId="0" fontId="0" fillId="0" borderId="1" xfId="0" applyBorder="1" applyAlignment="1" applyProtection="1">
      <alignment horizontal="center"/>
      <protection locked="0"/>
    </xf>
    <xf numFmtId="0" fontId="9" fillId="3" borderId="18" xfId="0" applyFont="1" applyFill="1" applyBorder="1" applyAlignment="1" applyProtection="1">
      <alignment horizontal="center" vertical="center"/>
      <protection locked="0"/>
    </xf>
    <xf numFmtId="0" fontId="9" fillId="3" borderId="19" xfId="0" applyFont="1" applyFill="1" applyBorder="1" applyAlignment="1" applyProtection="1">
      <alignment horizontal="center" vertical="center"/>
      <protection locked="0"/>
    </xf>
    <xf numFmtId="0" fontId="9" fillId="3" borderId="20" xfId="0" applyFont="1" applyFill="1" applyBorder="1" applyAlignment="1" applyProtection="1">
      <alignment horizontal="center" vertical="center"/>
      <protection locked="0"/>
    </xf>
    <xf numFmtId="0" fontId="16" fillId="0" borderId="0" xfId="0" applyFont="1" applyAlignment="1" applyProtection="1">
      <alignment horizontal="center"/>
      <protection locked="0"/>
    </xf>
    <xf numFmtId="164" fontId="9" fillId="3" borderId="5" xfId="0" quotePrefix="1" applyNumberFormat="1" applyFont="1" applyFill="1" applyBorder="1" applyAlignment="1" applyProtection="1">
      <alignment horizontal="center" vertical="center"/>
      <protection locked="0"/>
    </xf>
    <xf numFmtId="164" fontId="9" fillId="3" borderId="6" xfId="0" quotePrefix="1" applyNumberFormat="1"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3" borderId="6" xfId="0" applyFont="1" applyFill="1" applyBorder="1" applyAlignment="1" applyProtection="1">
      <alignment horizontal="center" vertical="center"/>
      <protection locked="0"/>
    </xf>
    <xf numFmtId="0" fontId="8" fillId="5" borderId="0" xfId="0" applyFont="1" applyFill="1" applyAlignment="1" applyProtection="1">
      <alignment horizontal="center"/>
      <protection locked="0"/>
    </xf>
    <xf numFmtId="0" fontId="9" fillId="3" borderId="7" xfId="0" applyFont="1" applyFill="1" applyBorder="1" applyAlignment="1" applyProtection="1">
      <alignment horizontal="center" vertical="center"/>
      <protection locked="0"/>
    </xf>
    <xf numFmtId="0" fontId="9" fillId="3" borderId="11"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22" fillId="4" borderId="10" xfId="0" applyFont="1" applyFill="1" applyBorder="1" applyAlignment="1" applyProtection="1">
      <alignment horizontal="center" vertical="center" wrapText="1"/>
      <protection locked="0"/>
    </xf>
    <xf numFmtId="0" fontId="22" fillId="4" borderId="13" xfId="0" applyFont="1" applyFill="1" applyBorder="1" applyAlignment="1" applyProtection="1">
      <alignment horizontal="center" vertical="center" wrapText="1"/>
      <protection locked="0"/>
    </xf>
    <xf numFmtId="164" fontId="5" fillId="3" borderId="14" xfId="0" quotePrefix="1" applyNumberFormat="1" applyFont="1" applyFill="1" applyBorder="1" applyAlignment="1" applyProtection="1">
      <alignment horizontal="center" vertical="center"/>
      <protection locked="0"/>
    </xf>
    <xf numFmtId="164" fontId="5" fillId="3" borderId="15" xfId="0" quotePrefix="1" applyNumberFormat="1" applyFont="1" applyFill="1" applyBorder="1" applyAlignment="1" applyProtection="1">
      <alignment horizontal="center" vertical="center"/>
      <protection locked="0"/>
    </xf>
    <xf numFmtId="164" fontId="5" fillId="3" borderId="7" xfId="0" quotePrefix="1" applyNumberFormat="1" applyFont="1" applyFill="1" applyBorder="1" applyAlignment="1" applyProtection="1">
      <alignment horizontal="center" vertical="center"/>
      <protection locked="0"/>
    </xf>
    <xf numFmtId="164" fontId="5" fillId="3" borderId="9" xfId="0" quotePrefix="1" applyNumberFormat="1" applyFont="1" applyFill="1" applyBorder="1" applyAlignment="1" applyProtection="1">
      <alignment horizontal="center" vertical="center"/>
      <protection locked="0"/>
    </xf>
    <xf numFmtId="0" fontId="9" fillId="3" borderId="23" xfId="0" applyFont="1" applyFill="1" applyBorder="1" applyAlignment="1" applyProtection="1">
      <alignment horizontal="center" vertical="center"/>
      <protection locked="0"/>
    </xf>
    <xf numFmtId="0" fontId="9" fillId="3" borderId="15" xfId="0" applyFont="1" applyFill="1" applyBorder="1" applyAlignment="1" applyProtection="1">
      <alignment horizontal="center" vertical="center"/>
      <protection locked="0"/>
    </xf>
    <xf numFmtId="164" fontId="7" fillId="3" borderId="5" xfId="0" quotePrefix="1" applyNumberFormat="1" applyFont="1" applyFill="1" applyBorder="1" applyAlignment="1" applyProtection="1">
      <alignment horizontal="center" vertical="center"/>
      <protection locked="0"/>
    </xf>
    <xf numFmtId="164" fontId="7" fillId="3" borderId="6" xfId="0" quotePrefix="1" applyNumberFormat="1" applyFont="1" applyFill="1" applyBorder="1" applyAlignment="1" applyProtection="1">
      <alignment horizontal="center" vertical="center"/>
      <protection locked="0"/>
    </xf>
    <xf numFmtId="164" fontId="9" fillId="3" borderId="12" xfId="0" quotePrefix="1" applyNumberFormat="1" applyFont="1" applyFill="1" applyBorder="1" applyAlignment="1" applyProtection="1">
      <alignment horizontal="center" vertical="center"/>
      <protection locked="0"/>
    </xf>
    <xf numFmtId="164" fontId="9" fillId="3" borderId="14" xfId="0" quotePrefix="1" applyNumberFormat="1" applyFont="1" applyFill="1" applyBorder="1" applyAlignment="1" applyProtection="1">
      <alignment horizontal="center" vertical="center"/>
      <protection locked="0"/>
    </xf>
    <xf numFmtId="0" fontId="22" fillId="4" borderId="0" xfId="0" applyFont="1" applyFill="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164" fontId="7" fillId="3" borderId="1" xfId="0" applyNumberFormat="1" applyFont="1" applyFill="1" applyBorder="1" applyAlignment="1" applyProtection="1">
      <alignment horizontal="center" vertical="center"/>
      <protection locked="0"/>
    </xf>
    <xf numFmtId="164" fontId="7" fillId="3" borderId="16" xfId="0" applyNumberFormat="1" applyFont="1" applyFill="1" applyBorder="1" applyAlignment="1" applyProtection="1">
      <alignment horizontal="center" vertical="center"/>
      <protection locked="0"/>
    </xf>
  </cellXfs>
  <cellStyles count="2">
    <cellStyle name="Normal" xfId="0" builtinId="0"/>
    <cellStyle name="Porcentagem" xfId="1" builtinId="5"/>
  </cellStyles>
  <dxfs count="6">
    <dxf>
      <fill>
        <patternFill>
          <bgColor theme="5" tint="0.39994506668294322"/>
        </patternFill>
      </fill>
    </dxf>
    <dxf>
      <fill>
        <patternFill>
          <bgColor theme="0" tint="-4.9989318521683403E-2"/>
        </patternFill>
      </fill>
    </dxf>
    <dxf>
      <fill>
        <patternFill>
          <bgColor rgb="FF9FBFFF"/>
        </patternFill>
      </fill>
    </dxf>
    <dxf>
      <fill>
        <patternFill>
          <bgColor rgb="FFFFFFCC"/>
        </patternFill>
      </fill>
    </dxf>
    <dxf>
      <fill>
        <patternFill>
          <bgColor rgb="FFFFFF99"/>
        </patternFill>
      </fill>
    </dxf>
    <dxf>
      <fill>
        <patternFill>
          <bgColor rgb="FFFFC000"/>
        </patternFill>
      </fill>
    </dxf>
  </dxfs>
  <tableStyles count="5" defaultTableStyle="TableStyleMedium2" defaultPivotStyle="PivotStyleLight16">
    <tableStyle name="Estilo de Tabela 1" pivot="0" count="1" xr9:uid="{E2BC8B6E-D9E4-4932-B891-868F22EAC325}">
      <tableStyleElement type="firstRowStripe" dxfId="5"/>
    </tableStyle>
    <tableStyle name="Estilo de Tabela 2" pivot="0" count="1" xr9:uid="{4F46E40B-32C1-4530-BAA1-F32B9C3938E9}">
      <tableStyleElement type="firstRowStripe" dxfId="4"/>
    </tableStyle>
    <tableStyle name="Estilo de Tabela 3" pivot="0" count="1" xr9:uid="{12F1C501-EAB7-4C8B-91C5-EA1059DE69C4}">
      <tableStyleElement type="firstRowStripe" dxfId="3"/>
    </tableStyle>
    <tableStyle name="Estilo de Tabela 4" pivot="0" count="1" xr9:uid="{705C63F9-341D-4042-8CEA-EFACFBD5981B}">
      <tableStyleElement type="secondRowStripe" dxfId="2"/>
    </tableStyle>
    <tableStyle name="Estilo de Tabela 5" pivot="0" count="1" xr9:uid="{EFC53599-8917-4D5D-BD6E-C82E16CD9898}">
      <tableStyleElement type="firstRowStripe" dxfId="1"/>
    </tableStyle>
  </tableStyles>
  <colors>
    <mruColors>
      <color rgb="FF262466"/>
      <color rgb="FFEB2926"/>
      <color rgb="FF9FB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tx>
            <c:strRef>
              <c:f>RELATÓRIO!$C$28</c:f>
              <c:strCache>
                <c:ptCount val="1"/>
                <c:pt idx="0">
                  <c:v>Quantidade de Produtos</c:v>
                </c:pt>
              </c:strCache>
            </c:strRef>
          </c:tx>
          <c:spPr>
            <a:solidFill>
              <a:srgbClr val="FFC000"/>
            </a:solidFill>
            <a:ln>
              <a:noFill/>
            </a:ln>
            <a:effectLst/>
          </c:spPr>
          <c:invertIfNegative val="0"/>
          <c:cat>
            <c:strRef>
              <c:f>RELATÓRIO!$B$29:$B$40</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RELATÓRIO!$C$29:$C$40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BD4-4E26-AE30-F4163C37A7BA}"/>
            </c:ext>
          </c:extLst>
        </c:ser>
        <c:dLbls>
          <c:showLegendKey val="0"/>
          <c:showVal val="0"/>
          <c:showCatName val="0"/>
          <c:showSerName val="0"/>
          <c:showPercent val="0"/>
          <c:showBubbleSize val="0"/>
        </c:dLbls>
        <c:gapWidth val="80"/>
        <c:overlap val="-27"/>
        <c:axId val="722644112"/>
        <c:axId val="722651312"/>
      </c:barChart>
      <c:catAx>
        <c:axId val="722644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t-BR"/>
          </a:p>
        </c:txPr>
        <c:crossAx val="722651312"/>
        <c:crosses val="autoZero"/>
        <c:auto val="1"/>
        <c:lblAlgn val="ctr"/>
        <c:lblOffset val="100"/>
        <c:noMultiLvlLbl val="0"/>
      </c:catAx>
      <c:valAx>
        <c:axId val="7226513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22644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0.12761141926224739"/>
          <c:y val="0.17634259259259263"/>
          <c:w val="0.84228458511651561"/>
          <c:h val="0.61355533683289587"/>
        </c:manualLayout>
      </c:layout>
      <c:barChart>
        <c:barDir val="col"/>
        <c:grouping val="clustered"/>
        <c:varyColors val="0"/>
        <c:ser>
          <c:idx val="0"/>
          <c:order val="0"/>
          <c:tx>
            <c:strRef>
              <c:f>RELATÓRIO!$D$28</c:f>
              <c:strCache>
                <c:ptCount val="1"/>
                <c:pt idx="0">
                  <c:v>Faturamento em Produtos</c:v>
                </c:pt>
              </c:strCache>
            </c:strRef>
          </c:tx>
          <c:spPr>
            <a:solidFill>
              <a:srgbClr val="FFC000"/>
            </a:solidFill>
            <a:ln>
              <a:noFill/>
            </a:ln>
            <a:effectLst/>
          </c:spPr>
          <c:invertIfNegative val="0"/>
          <c:cat>
            <c:strRef>
              <c:f>RELATÓRIO!$B$29:$B$40</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RELATÓRIO!$D$29:$D$40</c:f>
              <c:numCache>
                <c:formatCode>"R$"\ #,##0.00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BA0-41C2-9719-74DC009918FC}"/>
            </c:ext>
          </c:extLst>
        </c:ser>
        <c:dLbls>
          <c:showLegendKey val="0"/>
          <c:showVal val="0"/>
          <c:showCatName val="0"/>
          <c:showSerName val="0"/>
          <c:showPercent val="0"/>
          <c:showBubbleSize val="0"/>
        </c:dLbls>
        <c:gapWidth val="80"/>
        <c:overlap val="-27"/>
        <c:axId val="836031664"/>
        <c:axId val="836041744"/>
      </c:barChart>
      <c:catAx>
        <c:axId val="83603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t-BR"/>
          </a:p>
        </c:txPr>
        <c:crossAx val="836041744"/>
        <c:crosses val="autoZero"/>
        <c:auto val="1"/>
        <c:lblAlgn val="ctr"/>
        <c:lblOffset val="100"/>
        <c:noMultiLvlLbl val="0"/>
      </c:catAx>
      <c:valAx>
        <c:axId val="836041744"/>
        <c:scaling>
          <c:orientation val="minMax"/>
        </c:scaling>
        <c:delete val="0"/>
        <c:axPos val="l"/>
        <c:numFmt formatCode="&quot;R$&quot;\ #,##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t-BR"/>
          </a:p>
        </c:txPr>
        <c:crossAx val="8360316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60542432195975"/>
          <c:y val="6.4814814814814811E-2"/>
          <c:w val="0.86824597028252126"/>
          <c:h val="0.62843904928550598"/>
        </c:manualLayout>
      </c:layout>
      <c:barChart>
        <c:barDir val="col"/>
        <c:grouping val="clustered"/>
        <c:varyColors val="0"/>
        <c:ser>
          <c:idx val="0"/>
          <c:order val="0"/>
          <c:tx>
            <c:strRef>
              <c:f>RELATÓRIO!$K$28</c:f>
              <c:strCache>
                <c:ptCount val="1"/>
                <c:pt idx="0">
                  <c:v>Atendimentos</c:v>
                </c:pt>
              </c:strCache>
            </c:strRef>
          </c:tx>
          <c:spPr>
            <a:solidFill>
              <a:srgbClr val="FFC000"/>
            </a:solidFill>
            <a:ln>
              <a:noFill/>
            </a:ln>
            <a:effectLst/>
          </c:spPr>
          <c:invertIfNegative val="0"/>
          <c:dPt>
            <c:idx val="5"/>
            <c:invertIfNegative val="0"/>
            <c:bubble3D val="0"/>
            <c:spPr>
              <a:solidFill>
                <a:srgbClr val="FFC000"/>
              </a:solidFill>
              <a:ln>
                <a:noFill/>
              </a:ln>
              <a:effectLst/>
            </c:spPr>
            <c:extLst>
              <c:ext xmlns:c16="http://schemas.microsoft.com/office/drawing/2014/chart" uri="{C3380CC4-5D6E-409C-BE32-E72D297353CC}">
                <c16:uniqueId val="{00000002-94ED-4096-9127-BA478E423BA0}"/>
              </c:ext>
            </c:extLst>
          </c:dPt>
          <c:cat>
            <c:strRef>
              <c:f>RELATÓRIO!$J$29:$J$40</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RELATÓRIO!$K$29:$K$40</c:f>
              <c:numCache>
                <c:formatCode>"R$"\ #,##0.00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4ED-4096-9127-BA478E423BA0}"/>
            </c:ext>
          </c:extLst>
        </c:ser>
        <c:ser>
          <c:idx val="1"/>
          <c:order val="1"/>
          <c:tx>
            <c:strRef>
              <c:f>RELATÓRIO!$L$28</c:f>
              <c:strCache>
                <c:ptCount val="1"/>
                <c:pt idx="0">
                  <c:v>Produtos</c:v>
                </c:pt>
              </c:strCache>
            </c:strRef>
          </c:tx>
          <c:spPr>
            <a:solidFill>
              <a:schemeClr val="tx1"/>
            </a:solidFill>
            <a:ln>
              <a:noFill/>
            </a:ln>
            <a:effectLst/>
          </c:spPr>
          <c:invertIfNegative val="0"/>
          <c:cat>
            <c:strRef>
              <c:f>RELATÓRIO!$J$29:$J$40</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RELATÓRIO!$L$29:$L$40</c:f>
              <c:numCache>
                <c:formatCode>"R$"\ #,##0.00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4ED-4096-9127-BA478E423BA0}"/>
            </c:ext>
          </c:extLst>
        </c:ser>
        <c:dLbls>
          <c:showLegendKey val="0"/>
          <c:showVal val="0"/>
          <c:showCatName val="0"/>
          <c:showSerName val="0"/>
          <c:showPercent val="0"/>
          <c:showBubbleSize val="0"/>
        </c:dLbls>
        <c:gapWidth val="80"/>
        <c:overlap val="-27"/>
        <c:axId val="845927648"/>
        <c:axId val="845907008"/>
      </c:barChart>
      <c:catAx>
        <c:axId val="845927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t-BR"/>
          </a:p>
        </c:txPr>
        <c:crossAx val="845907008"/>
        <c:crosses val="autoZero"/>
        <c:auto val="1"/>
        <c:lblAlgn val="ctr"/>
        <c:lblOffset val="100"/>
        <c:noMultiLvlLbl val="0"/>
      </c:catAx>
      <c:valAx>
        <c:axId val="845907008"/>
        <c:scaling>
          <c:orientation val="minMax"/>
        </c:scaling>
        <c:delete val="0"/>
        <c:axPos val="l"/>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t-BR"/>
          </a:p>
        </c:txPr>
        <c:crossAx val="845927648"/>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AGENDA!A1"/><Relationship Id="rId7" Type="http://schemas.openxmlformats.org/officeDocument/2006/relationships/hyperlink" Target="#'TABELA DE PRE&#199;OS'!A1"/><Relationship Id="rId2" Type="http://schemas.openxmlformats.org/officeDocument/2006/relationships/hyperlink" Target="#ATENDIMENTOS!A1"/><Relationship Id="rId1" Type="http://schemas.openxmlformats.org/officeDocument/2006/relationships/hyperlink" Target="#CLIENTES!A1"/><Relationship Id="rId6" Type="http://schemas.openxmlformats.org/officeDocument/2006/relationships/hyperlink" Target="#INSTRU&#199;&#213;ES!A1"/><Relationship Id="rId5" Type="http://schemas.openxmlformats.org/officeDocument/2006/relationships/hyperlink" Target="#CONFIGURA&#199;&#213;ES!A1"/><Relationship Id="rId4" Type="http://schemas.openxmlformats.org/officeDocument/2006/relationships/hyperlink" Target="#RELAT&#211;RIO!A1"/></Relationships>
</file>

<file path=xl/drawings/_rels/drawing2.xml.rels><?xml version="1.0" encoding="UTF-8" standalone="yes"?>
<Relationships xmlns="http://schemas.openxmlformats.org/package/2006/relationships"><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MENU!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6627</xdr:colOff>
      <xdr:row>7</xdr:row>
      <xdr:rowOff>53007</xdr:rowOff>
    </xdr:from>
    <xdr:to>
      <xdr:col>16</xdr:col>
      <xdr:colOff>82382</xdr:colOff>
      <xdr:row>9</xdr:row>
      <xdr:rowOff>93339</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7C094B7D-92E9-4AE1-2873-4ADF0BF6F5A7}"/>
            </a:ext>
          </a:extLst>
        </xdr:cNvPr>
        <xdr:cNvSpPr/>
      </xdr:nvSpPr>
      <xdr:spPr>
        <a:xfrm>
          <a:off x="1808923" y="1431233"/>
          <a:ext cx="1864798" cy="464402"/>
        </a:xfrm>
        <a:prstGeom prst="rect">
          <a:avLst/>
        </a:prstGeom>
        <a:solidFill>
          <a:srgbClr val="FFC000"/>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pt-BR" sz="1400" b="1">
              <a:solidFill>
                <a:sysClr val="windowText" lastClr="000000"/>
              </a:solidFill>
            </a:rPr>
            <a:t>CLIENTES</a:t>
          </a:r>
        </a:p>
      </xdr:txBody>
    </xdr:sp>
    <xdr:clientData/>
  </xdr:twoCellAnchor>
  <xdr:twoCellAnchor>
    <xdr:from>
      <xdr:col>7</xdr:col>
      <xdr:colOff>6625</xdr:colOff>
      <xdr:row>9</xdr:row>
      <xdr:rowOff>159025</xdr:rowOff>
    </xdr:from>
    <xdr:to>
      <xdr:col>16</xdr:col>
      <xdr:colOff>82381</xdr:colOff>
      <xdr:row>11</xdr:row>
      <xdr:rowOff>199358</xdr:rowOff>
    </xdr:to>
    <xdr:sp macro="" textlink="">
      <xdr:nvSpPr>
        <xdr:cNvPr id="7" name="Retângulo 6">
          <a:hlinkClick xmlns:r="http://schemas.openxmlformats.org/officeDocument/2006/relationships" r:id="rId2"/>
          <a:extLst>
            <a:ext uri="{FF2B5EF4-FFF2-40B4-BE49-F238E27FC236}">
              <a16:creationId xmlns:a16="http://schemas.microsoft.com/office/drawing/2014/main" id="{C1EF7EE0-48CB-48B5-8113-32AD55E6CD1F}"/>
            </a:ext>
          </a:extLst>
        </xdr:cNvPr>
        <xdr:cNvSpPr/>
      </xdr:nvSpPr>
      <xdr:spPr>
        <a:xfrm>
          <a:off x="1808921" y="1961321"/>
          <a:ext cx="1864799" cy="464402"/>
        </a:xfrm>
        <a:prstGeom prst="rect">
          <a:avLst/>
        </a:prstGeom>
        <a:solidFill>
          <a:srgbClr val="FFC000"/>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pt-BR" sz="1400" b="1">
              <a:solidFill>
                <a:sysClr val="windowText" lastClr="000000"/>
              </a:solidFill>
            </a:rPr>
            <a:t>ATENDIMENTOS</a:t>
          </a:r>
        </a:p>
      </xdr:txBody>
    </xdr:sp>
    <xdr:clientData/>
  </xdr:twoCellAnchor>
  <xdr:twoCellAnchor>
    <xdr:from>
      <xdr:col>7</xdr:col>
      <xdr:colOff>6627</xdr:colOff>
      <xdr:row>12</xdr:row>
      <xdr:rowOff>39755</xdr:rowOff>
    </xdr:from>
    <xdr:to>
      <xdr:col>16</xdr:col>
      <xdr:colOff>82383</xdr:colOff>
      <xdr:row>14</xdr:row>
      <xdr:rowOff>80083</xdr:rowOff>
    </xdr:to>
    <xdr:sp macro="" textlink="">
      <xdr:nvSpPr>
        <xdr:cNvPr id="8" name="Retângulo 7">
          <a:hlinkClick xmlns:r="http://schemas.openxmlformats.org/officeDocument/2006/relationships" r:id="rId3"/>
          <a:extLst>
            <a:ext uri="{FF2B5EF4-FFF2-40B4-BE49-F238E27FC236}">
              <a16:creationId xmlns:a16="http://schemas.microsoft.com/office/drawing/2014/main" id="{B8F0583D-922F-403C-A3EC-B145C7CB8B2B}"/>
            </a:ext>
          </a:extLst>
        </xdr:cNvPr>
        <xdr:cNvSpPr/>
      </xdr:nvSpPr>
      <xdr:spPr>
        <a:xfrm>
          <a:off x="1808923" y="2478155"/>
          <a:ext cx="1864799" cy="464398"/>
        </a:xfrm>
        <a:prstGeom prst="rect">
          <a:avLst/>
        </a:prstGeom>
        <a:solidFill>
          <a:srgbClr val="FFC000"/>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pt-BR" sz="1400" b="1">
              <a:solidFill>
                <a:sysClr val="windowText" lastClr="000000"/>
              </a:solidFill>
            </a:rPr>
            <a:t>AGENDA</a:t>
          </a:r>
        </a:p>
      </xdr:txBody>
    </xdr:sp>
    <xdr:clientData/>
  </xdr:twoCellAnchor>
  <xdr:twoCellAnchor>
    <xdr:from>
      <xdr:col>7</xdr:col>
      <xdr:colOff>6627</xdr:colOff>
      <xdr:row>14</xdr:row>
      <xdr:rowOff>145771</xdr:rowOff>
    </xdr:from>
    <xdr:to>
      <xdr:col>16</xdr:col>
      <xdr:colOff>82383</xdr:colOff>
      <xdr:row>16</xdr:row>
      <xdr:rowOff>185528</xdr:rowOff>
    </xdr:to>
    <xdr:sp macro="" textlink="">
      <xdr:nvSpPr>
        <xdr:cNvPr id="9" name="Retângulo 8">
          <a:hlinkClick xmlns:r="http://schemas.openxmlformats.org/officeDocument/2006/relationships" r:id="rId4"/>
          <a:extLst>
            <a:ext uri="{FF2B5EF4-FFF2-40B4-BE49-F238E27FC236}">
              <a16:creationId xmlns:a16="http://schemas.microsoft.com/office/drawing/2014/main" id="{2163AD81-E943-4796-AAED-906B096BA4F2}"/>
            </a:ext>
          </a:extLst>
        </xdr:cNvPr>
        <xdr:cNvSpPr/>
      </xdr:nvSpPr>
      <xdr:spPr>
        <a:xfrm>
          <a:off x="1808923" y="3008241"/>
          <a:ext cx="1864799" cy="463826"/>
        </a:xfrm>
        <a:prstGeom prst="rect">
          <a:avLst/>
        </a:prstGeom>
        <a:solidFill>
          <a:srgbClr val="FFC000"/>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pt-BR" sz="1400" b="1">
              <a:solidFill>
                <a:sysClr val="windowText" lastClr="000000"/>
              </a:solidFill>
            </a:rPr>
            <a:t>RELATÓRIO</a:t>
          </a:r>
        </a:p>
      </xdr:txBody>
    </xdr:sp>
    <xdr:clientData/>
  </xdr:twoCellAnchor>
  <xdr:twoCellAnchor>
    <xdr:from>
      <xdr:col>7</xdr:col>
      <xdr:colOff>6627</xdr:colOff>
      <xdr:row>2</xdr:row>
      <xdr:rowOff>19881</xdr:rowOff>
    </xdr:from>
    <xdr:to>
      <xdr:col>16</xdr:col>
      <xdr:colOff>82382</xdr:colOff>
      <xdr:row>4</xdr:row>
      <xdr:rowOff>112646</xdr:rowOff>
    </xdr:to>
    <xdr:sp macro="" textlink="">
      <xdr:nvSpPr>
        <xdr:cNvPr id="10" name="Retângulo 9">
          <a:hlinkClick xmlns:r="http://schemas.openxmlformats.org/officeDocument/2006/relationships" r:id="rId5"/>
          <a:extLst>
            <a:ext uri="{FF2B5EF4-FFF2-40B4-BE49-F238E27FC236}">
              <a16:creationId xmlns:a16="http://schemas.microsoft.com/office/drawing/2014/main" id="{588B6846-EE45-4D4A-ABFE-4CDDEC3E21AF}"/>
            </a:ext>
          </a:extLst>
        </xdr:cNvPr>
        <xdr:cNvSpPr/>
      </xdr:nvSpPr>
      <xdr:spPr>
        <a:xfrm>
          <a:off x="1808923" y="390942"/>
          <a:ext cx="1864798" cy="463826"/>
        </a:xfrm>
        <a:prstGeom prst="rect">
          <a:avLst/>
        </a:prstGeom>
        <a:solidFill>
          <a:srgbClr val="FFC000"/>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pt-BR" sz="1400" b="1">
              <a:solidFill>
                <a:sysClr val="windowText" lastClr="000000"/>
              </a:solidFill>
            </a:rPr>
            <a:t>CONFIGURAÇÕES</a:t>
          </a:r>
          <a:endParaRPr lang="pt-BR" sz="1400" b="0">
            <a:solidFill>
              <a:sysClr val="windowText" lastClr="000000"/>
            </a:solidFill>
          </a:endParaRPr>
        </a:p>
      </xdr:txBody>
    </xdr:sp>
    <xdr:clientData/>
  </xdr:twoCellAnchor>
  <xdr:twoCellAnchor>
    <xdr:from>
      <xdr:col>7</xdr:col>
      <xdr:colOff>6627</xdr:colOff>
      <xdr:row>17</xdr:row>
      <xdr:rowOff>39756</xdr:rowOff>
    </xdr:from>
    <xdr:to>
      <xdr:col>16</xdr:col>
      <xdr:colOff>82383</xdr:colOff>
      <xdr:row>19</xdr:row>
      <xdr:rowOff>79513</xdr:rowOff>
    </xdr:to>
    <xdr:sp macro="" textlink="">
      <xdr:nvSpPr>
        <xdr:cNvPr id="11" name="Retângulo 10">
          <a:hlinkClick xmlns:r="http://schemas.openxmlformats.org/officeDocument/2006/relationships" r:id="rId6"/>
          <a:extLst>
            <a:ext uri="{FF2B5EF4-FFF2-40B4-BE49-F238E27FC236}">
              <a16:creationId xmlns:a16="http://schemas.microsoft.com/office/drawing/2014/main" id="{77D428D9-AC39-4F77-8661-C32C19542380}"/>
            </a:ext>
          </a:extLst>
        </xdr:cNvPr>
        <xdr:cNvSpPr/>
      </xdr:nvSpPr>
      <xdr:spPr>
        <a:xfrm>
          <a:off x="1808923" y="3538330"/>
          <a:ext cx="1864799" cy="463826"/>
        </a:xfrm>
        <a:prstGeom prst="rect">
          <a:avLst/>
        </a:prstGeom>
        <a:solidFill>
          <a:srgbClr val="FFC000"/>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pt-BR" sz="1400" b="1">
              <a:solidFill>
                <a:sysClr val="windowText" lastClr="000000"/>
              </a:solidFill>
            </a:rPr>
            <a:t>INSTRUÇÕES</a:t>
          </a:r>
          <a:r>
            <a:rPr lang="pt-BR" sz="1400" b="1" baseline="0">
              <a:solidFill>
                <a:sysClr val="windowText" lastClr="000000"/>
              </a:solidFill>
            </a:rPr>
            <a:t> DE USO</a:t>
          </a:r>
          <a:endParaRPr lang="pt-BR" sz="1400" b="0">
            <a:solidFill>
              <a:sysClr val="windowText" lastClr="000000"/>
            </a:solidFill>
          </a:endParaRPr>
        </a:p>
      </xdr:txBody>
    </xdr:sp>
    <xdr:clientData/>
  </xdr:twoCellAnchor>
  <xdr:twoCellAnchor>
    <xdr:from>
      <xdr:col>7</xdr:col>
      <xdr:colOff>6627</xdr:colOff>
      <xdr:row>4</xdr:row>
      <xdr:rowOff>172281</xdr:rowOff>
    </xdr:from>
    <xdr:to>
      <xdr:col>16</xdr:col>
      <xdr:colOff>82382</xdr:colOff>
      <xdr:row>7</xdr:row>
      <xdr:rowOff>3</xdr:rowOff>
    </xdr:to>
    <xdr:sp macro="" textlink="">
      <xdr:nvSpPr>
        <xdr:cNvPr id="2" name="Retângulo 1">
          <a:hlinkClick xmlns:r="http://schemas.openxmlformats.org/officeDocument/2006/relationships" r:id="rId7"/>
          <a:extLst>
            <a:ext uri="{FF2B5EF4-FFF2-40B4-BE49-F238E27FC236}">
              <a16:creationId xmlns:a16="http://schemas.microsoft.com/office/drawing/2014/main" id="{E56ADB31-5F28-4790-94CC-70D43B74535A}"/>
            </a:ext>
          </a:extLst>
        </xdr:cNvPr>
        <xdr:cNvSpPr/>
      </xdr:nvSpPr>
      <xdr:spPr>
        <a:xfrm>
          <a:off x="1808923" y="914403"/>
          <a:ext cx="1864798" cy="463826"/>
        </a:xfrm>
        <a:prstGeom prst="rect">
          <a:avLst/>
        </a:prstGeom>
        <a:solidFill>
          <a:srgbClr val="FFC000"/>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pt-BR" sz="1400" b="1">
              <a:solidFill>
                <a:sysClr val="windowText" lastClr="000000"/>
              </a:solidFill>
            </a:rPr>
            <a:t>TABELA DE PREÇOS</a:t>
          </a:r>
          <a:endParaRPr lang="pt-BR" sz="1400" b="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45720</xdr:colOff>
      <xdr:row>0</xdr:row>
      <xdr:rowOff>83820</xdr:rowOff>
    </xdr:from>
    <xdr:to>
      <xdr:col>2</xdr:col>
      <xdr:colOff>304800</xdr:colOff>
      <xdr:row>1</xdr:row>
      <xdr:rowOff>106680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EA266271-6172-4808-AA00-B0BA1503F553}"/>
            </a:ext>
          </a:extLst>
        </xdr:cNvPr>
        <xdr:cNvSpPr/>
      </xdr:nvSpPr>
      <xdr:spPr>
        <a:xfrm>
          <a:off x="45720" y="83820"/>
          <a:ext cx="868680" cy="20574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&lt; MENU</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45720</xdr:colOff>
      <xdr:row>0</xdr:row>
      <xdr:rowOff>30480</xdr:rowOff>
    </xdr:from>
    <xdr:to>
      <xdr:col>1</xdr:col>
      <xdr:colOff>914400</xdr:colOff>
      <xdr:row>0</xdr:row>
      <xdr:rowOff>236220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03ADA6A1-79F7-4EF4-AF3B-C5A0668EE57C}"/>
            </a:ext>
          </a:extLst>
        </xdr:cNvPr>
        <xdr:cNvSpPr/>
      </xdr:nvSpPr>
      <xdr:spPr>
        <a:xfrm>
          <a:off x="121920" y="30480"/>
          <a:ext cx="868680" cy="20574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&lt; MENU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30480</xdr:colOff>
      <xdr:row>0</xdr:row>
      <xdr:rowOff>30480</xdr:rowOff>
    </xdr:from>
    <xdr:to>
      <xdr:col>1</xdr:col>
      <xdr:colOff>899160</xdr:colOff>
      <xdr:row>0</xdr:row>
      <xdr:rowOff>236220</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863BC342-04EE-404F-8191-3D7CC2D0955F}"/>
            </a:ext>
          </a:extLst>
        </xdr:cNvPr>
        <xdr:cNvSpPr/>
      </xdr:nvSpPr>
      <xdr:spPr>
        <a:xfrm>
          <a:off x="106680" y="30480"/>
          <a:ext cx="868680" cy="20574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&lt; MENU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0</xdr:row>
      <xdr:rowOff>38100</xdr:rowOff>
    </xdr:from>
    <xdr:to>
      <xdr:col>1</xdr:col>
      <xdr:colOff>906780</xdr:colOff>
      <xdr:row>0</xdr:row>
      <xdr:rowOff>243840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D0C355E0-988C-72BC-E99B-EBFCE6CF2166}"/>
            </a:ext>
          </a:extLst>
        </xdr:cNvPr>
        <xdr:cNvSpPr/>
      </xdr:nvSpPr>
      <xdr:spPr>
        <a:xfrm>
          <a:off x="114300" y="38100"/>
          <a:ext cx="868680" cy="20574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&lt; 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30480</xdr:colOff>
      <xdr:row>0</xdr:row>
      <xdr:rowOff>30480</xdr:rowOff>
    </xdr:from>
    <xdr:to>
      <xdr:col>1</xdr:col>
      <xdr:colOff>899160</xdr:colOff>
      <xdr:row>0</xdr:row>
      <xdr:rowOff>236220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478BBF52-B9F9-4EB4-B5E5-805ACB72970D}"/>
            </a:ext>
          </a:extLst>
        </xdr:cNvPr>
        <xdr:cNvSpPr/>
      </xdr:nvSpPr>
      <xdr:spPr>
        <a:xfrm>
          <a:off x="30480" y="30480"/>
          <a:ext cx="868680" cy="20574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&lt; MENU</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30480</xdr:colOff>
      <xdr:row>0</xdr:row>
      <xdr:rowOff>38100</xdr:rowOff>
    </xdr:from>
    <xdr:to>
      <xdr:col>1</xdr:col>
      <xdr:colOff>899160</xdr:colOff>
      <xdr:row>0</xdr:row>
      <xdr:rowOff>243840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2AD10DB7-5A2F-4C91-B47C-84F9594A04F8}"/>
            </a:ext>
          </a:extLst>
        </xdr:cNvPr>
        <xdr:cNvSpPr/>
      </xdr:nvSpPr>
      <xdr:spPr>
        <a:xfrm>
          <a:off x="30480" y="38100"/>
          <a:ext cx="868680" cy="20574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&lt; MENU</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76200</xdr:colOff>
      <xdr:row>4</xdr:row>
      <xdr:rowOff>53340</xdr:rowOff>
    </xdr:from>
    <xdr:to>
      <xdr:col>1</xdr:col>
      <xdr:colOff>944880</xdr:colOff>
      <xdr:row>4</xdr:row>
      <xdr:rowOff>259080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3EBA92CE-E488-4118-8BA0-CBA9C145837C}"/>
            </a:ext>
          </a:extLst>
        </xdr:cNvPr>
        <xdr:cNvSpPr/>
      </xdr:nvSpPr>
      <xdr:spPr>
        <a:xfrm>
          <a:off x="121920" y="601980"/>
          <a:ext cx="868680" cy="205740"/>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&lt; MENU</a:t>
          </a:r>
        </a:p>
      </xdr:txBody>
    </xdr:sp>
    <xdr:clientData/>
  </xdr:twoCellAnchor>
  <xdr:twoCellAnchor>
    <xdr:from>
      <xdr:col>1</xdr:col>
      <xdr:colOff>7620</xdr:colOff>
      <xdr:row>26</xdr:row>
      <xdr:rowOff>49530</xdr:rowOff>
    </xdr:from>
    <xdr:to>
      <xdr:col>4</xdr:col>
      <xdr:colOff>541020</xdr:colOff>
      <xdr:row>41</xdr:row>
      <xdr:rowOff>49530</xdr:rowOff>
    </xdr:to>
    <xdr:graphicFrame macro="">
      <xdr:nvGraphicFramePr>
        <xdr:cNvPr id="4" name="Gráfico 3">
          <a:extLst>
            <a:ext uri="{FF2B5EF4-FFF2-40B4-BE49-F238E27FC236}">
              <a16:creationId xmlns:a16="http://schemas.microsoft.com/office/drawing/2014/main" id="{6454CD1C-7722-A674-2627-7DD5EF902C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601980</xdr:colOff>
      <xdr:row>26</xdr:row>
      <xdr:rowOff>49530</xdr:rowOff>
    </xdr:from>
    <xdr:to>
      <xdr:col>8</xdr:col>
      <xdr:colOff>7620</xdr:colOff>
      <xdr:row>41</xdr:row>
      <xdr:rowOff>49530</xdr:rowOff>
    </xdr:to>
    <xdr:graphicFrame macro="">
      <xdr:nvGraphicFramePr>
        <xdr:cNvPr id="5" name="Gráfico 4">
          <a:extLst>
            <a:ext uri="{FF2B5EF4-FFF2-40B4-BE49-F238E27FC236}">
              <a16:creationId xmlns:a16="http://schemas.microsoft.com/office/drawing/2014/main" id="{A3704B74-8DA7-83E5-9EFD-3AF254D029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30480</xdr:colOff>
      <xdr:row>26</xdr:row>
      <xdr:rowOff>41910</xdr:rowOff>
    </xdr:from>
    <xdr:to>
      <xdr:col>14</xdr:col>
      <xdr:colOff>15240</xdr:colOff>
      <xdr:row>41</xdr:row>
      <xdr:rowOff>38100</xdr:rowOff>
    </xdr:to>
    <xdr:graphicFrame macro="">
      <xdr:nvGraphicFramePr>
        <xdr:cNvPr id="6" name="Gráfico 5">
          <a:extLst>
            <a:ext uri="{FF2B5EF4-FFF2-40B4-BE49-F238E27FC236}">
              <a16:creationId xmlns:a16="http://schemas.microsoft.com/office/drawing/2014/main" id="{52DAC195-31B8-D9DE-DB45-0DBB4A85C0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BE96-3B10-4FD0-97A2-DC1C56C1E8F7}">
  <sheetPr codeName="Planilha1">
    <pageSetUpPr autoPageBreaks="0"/>
  </sheetPr>
  <dimension ref="B2:X22"/>
  <sheetViews>
    <sheetView showGridLines="0" showRowColHeaders="0" tabSelected="1" zoomScale="110" zoomScaleNormal="110" workbookViewId="0">
      <selection activeCell="Z6" sqref="Z6"/>
    </sheetView>
  </sheetViews>
  <sheetFormatPr defaultRowHeight="14.4" x14ac:dyDescent="0.3"/>
  <cols>
    <col min="2" max="16" width="2.88671875" customWidth="1"/>
    <col min="17" max="17" width="4.109375" customWidth="1"/>
    <col min="18" max="20" width="2.88671875" customWidth="1"/>
    <col min="24" max="24" width="4.6640625" customWidth="1"/>
  </cols>
  <sheetData>
    <row r="2" spans="2:24" ht="10.8" customHeight="1" x14ac:dyDescent="0.3">
      <c r="G2" s="44"/>
      <c r="H2" s="44"/>
      <c r="I2" s="44"/>
      <c r="J2" s="44"/>
      <c r="K2" s="44"/>
      <c r="L2" s="44"/>
      <c r="M2" s="44"/>
      <c r="N2" s="44"/>
      <c r="O2" s="44"/>
      <c r="P2" s="44"/>
      <c r="Q2" s="44"/>
      <c r="R2" s="135" t="e" vm="1">
        <v>#VALUE!</v>
      </c>
      <c r="S2" s="135"/>
      <c r="T2" s="135"/>
      <c r="U2" s="135"/>
      <c r="V2" s="135"/>
      <c r="W2" s="135"/>
      <c r="X2" s="135"/>
    </row>
    <row r="3" spans="2:24" ht="14.4" customHeight="1" x14ac:dyDescent="0.3">
      <c r="B3" s="43"/>
      <c r="C3" s="43"/>
      <c r="D3" s="43"/>
      <c r="E3" s="43"/>
      <c r="F3" s="43"/>
      <c r="G3" s="45"/>
      <c r="H3" s="45"/>
      <c r="I3" s="45"/>
      <c r="J3" s="45"/>
      <c r="K3" s="45"/>
      <c r="L3" s="45"/>
      <c r="M3" s="45"/>
      <c r="N3" s="45"/>
      <c r="O3" s="45"/>
      <c r="P3" s="45"/>
      <c r="Q3" s="45"/>
      <c r="R3" s="135"/>
      <c r="S3" s="135"/>
      <c r="T3" s="135"/>
      <c r="U3" s="135"/>
      <c r="V3" s="135"/>
      <c r="W3" s="135"/>
      <c r="X3" s="135"/>
    </row>
    <row r="4" spans="2:24" ht="14.4" customHeight="1" x14ac:dyDescent="0.3">
      <c r="B4" s="43"/>
      <c r="C4" s="43"/>
      <c r="D4" s="43"/>
      <c r="E4" s="43"/>
      <c r="F4" s="43"/>
      <c r="G4" s="45"/>
      <c r="H4" s="45"/>
      <c r="I4" s="45"/>
      <c r="J4" s="45"/>
      <c r="K4" s="45"/>
      <c r="L4" s="45"/>
      <c r="M4" s="45"/>
      <c r="N4" s="45"/>
      <c r="O4" s="45"/>
      <c r="P4" s="45"/>
      <c r="Q4" s="45"/>
      <c r="R4" s="135"/>
      <c r="S4" s="135"/>
      <c r="T4" s="135"/>
      <c r="U4" s="135"/>
      <c r="V4" s="135"/>
      <c r="W4" s="135"/>
      <c r="X4" s="135"/>
    </row>
    <row r="5" spans="2:24" ht="16.8" customHeight="1" x14ac:dyDescent="0.3">
      <c r="G5" s="44"/>
      <c r="H5" s="44"/>
      <c r="I5" s="44"/>
      <c r="J5" s="44"/>
      <c r="K5" s="44"/>
      <c r="L5" s="44"/>
      <c r="M5" s="44"/>
      <c r="N5" s="44"/>
      <c r="O5" s="44"/>
      <c r="P5" s="44"/>
      <c r="Q5" s="44"/>
      <c r="R5" s="135"/>
      <c r="S5" s="135"/>
      <c r="T5" s="135"/>
      <c r="U5" s="135"/>
      <c r="V5" s="135"/>
      <c r="W5" s="135"/>
      <c r="X5" s="135"/>
    </row>
    <row r="6" spans="2:24" ht="16.8" customHeight="1" x14ac:dyDescent="0.3">
      <c r="G6" s="44"/>
      <c r="H6" s="44"/>
      <c r="I6" s="44"/>
      <c r="J6" s="44"/>
      <c r="K6" s="44"/>
      <c r="L6" s="44"/>
      <c r="M6" s="44"/>
      <c r="N6" s="44"/>
      <c r="O6" s="44"/>
      <c r="P6" s="44"/>
      <c r="Q6" s="44"/>
      <c r="R6" s="135"/>
      <c r="S6" s="135"/>
      <c r="T6" s="135"/>
      <c r="U6" s="135"/>
      <c r="V6" s="135"/>
      <c r="W6" s="135"/>
      <c r="X6" s="135"/>
    </row>
    <row r="7" spans="2:24" ht="16.8" customHeight="1" x14ac:dyDescent="0.3">
      <c r="G7" s="44"/>
      <c r="H7" s="44"/>
      <c r="I7" s="44"/>
      <c r="J7" s="44"/>
      <c r="K7" s="44"/>
      <c r="L7" s="44"/>
      <c r="M7" s="44"/>
      <c r="N7" s="44"/>
      <c r="O7" s="44"/>
      <c r="P7" s="44"/>
      <c r="Q7" s="44"/>
      <c r="R7" s="135"/>
      <c r="S7" s="135"/>
      <c r="T7" s="135"/>
      <c r="U7" s="135"/>
      <c r="V7" s="135"/>
      <c r="W7" s="135"/>
      <c r="X7" s="135"/>
    </row>
    <row r="8" spans="2:24" ht="16.8" customHeight="1" x14ac:dyDescent="0.3">
      <c r="G8" s="44"/>
      <c r="H8" s="44"/>
      <c r="I8" s="44"/>
      <c r="J8" s="44"/>
      <c r="K8" s="44"/>
      <c r="L8" s="44"/>
      <c r="M8" s="44"/>
      <c r="N8" s="44"/>
      <c r="O8" s="44"/>
      <c r="P8" s="44"/>
      <c r="Q8" s="44"/>
      <c r="R8" s="135"/>
      <c r="S8" s="135"/>
      <c r="T8" s="135"/>
      <c r="U8" s="135"/>
      <c r="V8" s="135"/>
      <c r="W8" s="135"/>
      <c r="X8" s="135"/>
    </row>
    <row r="9" spans="2:24" ht="16.8" customHeight="1" x14ac:dyDescent="0.3">
      <c r="G9" s="44"/>
      <c r="H9" s="44"/>
      <c r="I9" s="44"/>
      <c r="J9" s="44"/>
      <c r="K9" s="44"/>
      <c r="L9" s="44"/>
      <c r="M9" s="44"/>
      <c r="N9" s="44"/>
      <c r="O9" s="44"/>
      <c r="P9" s="44"/>
      <c r="Q9" s="44"/>
      <c r="R9" s="135"/>
      <c r="S9" s="135"/>
      <c r="T9" s="135"/>
      <c r="U9" s="135"/>
      <c r="V9" s="135"/>
      <c r="W9" s="135"/>
      <c r="X9" s="135"/>
    </row>
    <row r="10" spans="2:24" ht="16.8" customHeight="1" x14ac:dyDescent="0.3">
      <c r="G10" s="44"/>
      <c r="H10" s="44"/>
      <c r="I10" s="44"/>
      <c r="J10" s="44"/>
      <c r="K10" s="44"/>
      <c r="L10" s="44"/>
      <c r="M10" s="44"/>
      <c r="N10" s="44"/>
      <c r="O10" s="44"/>
      <c r="P10" s="44"/>
      <c r="Q10" s="44"/>
      <c r="R10" s="135"/>
      <c r="S10" s="135"/>
      <c r="T10" s="135"/>
      <c r="U10" s="135"/>
      <c r="V10" s="135"/>
      <c r="W10" s="135"/>
      <c r="X10" s="135"/>
    </row>
    <row r="11" spans="2:24" ht="16.8" customHeight="1" x14ac:dyDescent="0.3">
      <c r="G11" s="44"/>
      <c r="H11" s="44"/>
      <c r="I11" s="44"/>
      <c r="J11" s="44"/>
      <c r="K11" s="44"/>
      <c r="L11" s="44"/>
      <c r="M11" s="44"/>
      <c r="N11" s="44"/>
      <c r="O11" s="44"/>
      <c r="P11" s="44"/>
      <c r="Q11" s="44"/>
      <c r="R11" s="135"/>
      <c r="S11" s="135"/>
      <c r="T11" s="135"/>
      <c r="U11" s="135"/>
      <c r="V11" s="135"/>
      <c r="W11" s="135"/>
      <c r="X11" s="135"/>
    </row>
    <row r="12" spans="2:24" ht="16.8" customHeight="1" x14ac:dyDescent="0.3">
      <c r="G12" s="44"/>
      <c r="H12" s="44"/>
      <c r="I12" s="44"/>
      <c r="J12" s="44"/>
      <c r="K12" s="44"/>
      <c r="L12" s="44"/>
      <c r="M12" s="44"/>
      <c r="N12" s="44"/>
      <c r="O12" s="44"/>
      <c r="P12" s="44"/>
      <c r="Q12" s="44"/>
      <c r="R12" s="135"/>
      <c r="S12" s="135"/>
      <c r="T12" s="135"/>
      <c r="U12" s="135"/>
      <c r="V12" s="135"/>
      <c r="W12" s="135"/>
      <c r="X12" s="135"/>
    </row>
    <row r="13" spans="2:24" ht="16.8" customHeight="1" x14ac:dyDescent="0.3">
      <c r="G13" s="44"/>
      <c r="H13" s="44"/>
      <c r="I13" s="44"/>
      <c r="J13" s="44"/>
      <c r="K13" s="44"/>
      <c r="L13" s="44"/>
      <c r="M13" s="44"/>
      <c r="N13" s="44"/>
      <c r="O13" s="44"/>
      <c r="P13" s="44"/>
      <c r="Q13" s="44"/>
      <c r="R13" s="135"/>
      <c r="S13" s="135"/>
      <c r="T13" s="135"/>
      <c r="U13" s="135"/>
      <c r="V13" s="135"/>
      <c r="W13" s="135"/>
      <c r="X13" s="135"/>
    </row>
    <row r="14" spans="2:24" ht="16.8" customHeight="1" x14ac:dyDescent="0.3">
      <c r="G14" s="44"/>
      <c r="H14" s="44"/>
      <c r="I14" s="44"/>
      <c r="J14" s="44"/>
      <c r="K14" s="44"/>
      <c r="L14" s="44"/>
      <c r="M14" s="44"/>
      <c r="N14" s="44"/>
      <c r="O14" s="44"/>
      <c r="P14" s="44"/>
      <c r="Q14" s="44"/>
      <c r="R14" s="135"/>
      <c r="S14" s="135"/>
      <c r="T14" s="135"/>
      <c r="U14" s="135"/>
      <c r="V14" s="135"/>
      <c r="W14" s="135"/>
      <c r="X14" s="135"/>
    </row>
    <row r="15" spans="2:24" ht="16.8" customHeight="1" x14ac:dyDescent="0.3">
      <c r="G15" s="44"/>
      <c r="H15" s="44"/>
      <c r="I15" s="44"/>
      <c r="J15" s="44"/>
      <c r="K15" s="44"/>
      <c r="L15" s="44"/>
      <c r="M15" s="44"/>
      <c r="N15" s="44"/>
      <c r="O15" s="44"/>
      <c r="P15" s="44"/>
      <c r="Q15" s="44"/>
      <c r="R15" s="135"/>
      <c r="S15" s="135"/>
      <c r="T15" s="135"/>
      <c r="U15" s="135"/>
      <c r="V15" s="135"/>
      <c r="W15" s="135"/>
      <c r="X15" s="135"/>
    </row>
    <row r="16" spans="2:24" ht="16.8" customHeight="1" x14ac:dyDescent="0.3">
      <c r="G16" s="44"/>
      <c r="H16" s="44"/>
      <c r="I16" s="44"/>
      <c r="J16" s="44"/>
      <c r="K16" s="44"/>
      <c r="L16" s="44"/>
      <c r="M16" s="44"/>
      <c r="N16" s="44"/>
      <c r="O16" s="44"/>
      <c r="P16" s="44"/>
      <c r="Q16" s="44"/>
      <c r="R16" s="135"/>
      <c r="S16" s="135"/>
      <c r="T16" s="135"/>
      <c r="U16" s="135"/>
      <c r="V16" s="135"/>
      <c r="W16" s="135"/>
      <c r="X16" s="135"/>
    </row>
    <row r="17" spans="7:24" ht="16.8" customHeight="1" x14ac:dyDescent="0.3">
      <c r="G17" s="44"/>
      <c r="H17" s="44"/>
      <c r="I17" s="44"/>
      <c r="J17" s="44"/>
      <c r="K17" s="44"/>
      <c r="L17" s="44"/>
      <c r="M17" s="44"/>
      <c r="N17" s="44"/>
      <c r="O17" s="44"/>
      <c r="P17" s="44"/>
      <c r="Q17" s="44"/>
      <c r="R17" s="135"/>
      <c r="S17" s="135"/>
      <c r="T17" s="135"/>
      <c r="U17" s="135"/>
      <c r="V17" s="135"/>
      <c r="W17" s="135"/>
      <c r="X17" s="135"/>
    </row>
    <row r="18" spans="7:24" ht="16.8" customHeight="1" x14ac:dyDescent="0.3">
      <c r="G18" s="44"/>
      <c r="H18" s="44"/>
      <c r="I18" s="44"/>
      <c r="J18" s="44"/>
      <c r="K18" s="44"/>
      <c r="L18" s="44"/>
      <c r="M18" s="44"/>
      <c r="N18" s="44"/>
      <c r="O18" s="44"/>
      <c r="P18" s="44"/>
      <c r="Q18" s="44"/>
      <c r="R18" s="135"/>
      <c r="S18" s="135"/>
      <c r="T18" s="135"/>
      <c r="U18" s="135"/>
      <c r="V18" s="135"/>
      <c r="W18" s="135"/>
      <c r="X18" s="135"/>
    </row>
    <row r="19" spans="7:24" ht="16.8" customHeight="1" x14ac:dyDescent="0.3">
      <c r="G19" s="44"/>
      <c r="H19" s="44"/>
      <c r="I19" s="44"/>
      <c r="J19" s="44"/>
      <c r="K19" s="44"/>
      <c r="L19" s="44"/>
      <c r="M19" s="44"/>
      <c r="N19" s="44"/>
      <c r="O19" s="44"/>
      <c r="P19" s="44"/>
      <c r="Q19" s="44"/>
      <c r="R19" s="135"/>
      <c r="S19" s="135"/>
      <c r="T19" s="135"/>
      <c r="U19" s="135"/>
      <c r="V19" s="135"/>
      <c r="W19" s="135"/>
      <c r="X19" s="135"/>
    </row>
    <row r="20" spans="7:24" ht="16.8" customHeight="1" x14ac:dyDescent="0.3">
      <c r="G20" s="44"/>
      <c r="H20" s="133"/>
      <c r="I20" s="133"/>
      <c r="J20" s="133"/>
      <c r="K20" s="133"/>
      <c r="L20" s="133"/>
      <c r="M20" s="133"/>
      <c r="N20" s="133"/>
      <c r="O20" s="133"/>
      <c r="P20" s="133"/>
      <c r="Q20" s="133"/>
      <c r="R20" s="135"/>
      <c r="S20" s="135"/>
      <c r="T20" s="135"/>
      <c r="U20" s="135"/>
      <c r="V20" s="135"/>
      <c r="W20" s="135"/>
      <c r="X20" s="135"/>
    </row>
    <row r="21" spans="7:24" ht="16.8" customHeight="1" x14ac:dyDescent="0.3">
      <c r="G21" s="134" t="s">
        <v>90</v>
      </c>
      <c r="H21" s="134"/>
      <c r="I21" s="134"/>
      <c r="J21" s="134"/>
      <c r="K21" s="134"/>
      <c r="L21" s="134"/>
      <c r="M21" s="134"/>
      <c r="N21" s="134"/>
      <c r="O21" s="134"/>
      <c r="P21" s="134"/>
      <c r="Q21" s="134"/>
      <c r="R21" s="135"/>
      <c r="S21" s="135"/>
      <c r="T21" s="135"/>
      <c r="U21" s="135"/>
      <c r="V21" s="135"/>
      <c r="W21" s="135"/>
      <c r="X21" s="135"/>
    </row>
    <row r="22" spans="7:24" ht="16.8" customHeight="1" x14ac:dyDescent="0.3"/>
  </sheetData>
  <mergeCells count="2">
    <mergeCell ref="G21:Q21"/>
    <mergeCell ref="R2:X21"/>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105A0-6916-49D6-9AB4-057A61C1C77C}">
  <sheetPr codeName="Planilha2"/>
  <dimension ref="B1:R92"/>
  <sheetViews>
    <sheetView showGridLines="0" zoomScaleNormal="100" workbookViewId="0"/>
  </sheetViews>
  <sheetFormatPr defaultRowHeight="14.4" x14ac:dyDescent="0.3"/>
  <cols>
    <col min="1" max="1" width="1.109375" customWidth="1"/>
    <col min="18" max="18" width="12.21875" customWidth="1"/>
  </cols>
  <sheetData>
    <row r="1" spans="2:18" x14ac:dyDescent="0.3">
      <c r="B1" s="136" t="s">
        <v>56</v>
      </c>
      <c r="C1" s="136"/>
      <c r="D1" s="136"/>
      <c r="E1" s="136"/>
      <c r="F1" s="136"/>
      <c r="G1" s="136"/>
      <c r="H1" s="136"/>
      <c r="I1" s="136"/>
      <c r="J1" s="136"/>
      <c r="K1" s="136"/>
      <c r="L1" s="136"/>
      <c r="M1" s="136"/>
      <c r="N1" s="136"/>
      <c r="O1" s="136"/>
      <c r="P1" s="136"/>
      <c r="Q1" s="136"/>
      <c r="R1" s="136"/>
    </row>
    <row r="2" spans="2:18" x14ac:dyDescent="0.3">
      <c r="B2" s="136"/>
      <c r="C2" s="136"/>
      <c r="D2" s="136"/>
      <c r="E2" s="136"/>
      <c r="F2" s="136"/>
      <c r="G2" s="136"/>
      <c r="H2" s="136"/>
      <c r="I2" s="136"/>
      <c r="J2" s="136"/>
      <c r="K2" s="136"/>
      <c r="L2" s="136"/>
      <c r="M2" s="136"/>
      <c r="N2" s="136"/>
      <c r="O2" s="136"/>
      <c r="P2" s="136"/>
      <c r="Q2" s="136"/>
      <c r="R2" s="136"/>
    </row>
    <row r="3" spans="2:18" ht="5.4" customHeight="1" x14ac:dyDescent="0.3">
      <c r="B3" s="15"/>
      <c r="C3" s="15"/>
      <c r="D3" s="15"/>
      <c r="E3" s="15"/>
      <c r="F3" s="15"/>
      <c r="G3" s="15"/>
      <c r="H3" s="15"/>
      <c r="I3" s="15"/>
      <c r="J3" s="15"/>
      <c r="K3" s="15"/>
      <c r="L3" s="15"/>
      <c r="M3" s="15"/>
      <c r="N3" s="15"/>
      <c r="O3" s="15"/>
      <c r="P3" s="15"/>
      <c r="Q3" s="15"/>
      <c r="R3" s="15"/>
    </row>
    <row r="4" spans="2:18" ht="21" x14ac:dyDescent="0.3">
      <c r="B4" s="139" t="s">
        <v>57</v>
      </c>
      <c r="C4" s="139"/>
      <c r="D4" s="139"/>
      <c r="E4" s="139"/>
      <c r="F4" s="139"/>
      <c r="G4" s="139"/>
      <c r="H4" s="139"/>
      <c r="I4" s="139"/>
      <c r="J4" s="139"/>
      <c r="K4" s="139"/>
      <c r="L4" s="139"/>
      <c r="M4" s="139"/>
      <c r="N4" s="139"/>
      <c r="O4" s="139"/>
      <c r="P4" s="139"/>
      <c r="Q4" s="139"/>
      <c r="R4" s="139"/>
    </row>
    <row r="5" spans="2:18" ht="23.4" customHeight="1" x14ac:dyDescent="0.3">
      <c r="B5" s="137" t="s">
        <v>64</v>
      </c>
      <c r="C5" s="138"/>
      <c r="D5" s="138"/>
      <c r="E5" s="138"/>
      <c r="F5" s="138"/>
      <c r="G5" s="138"/>
      <c r="H5" s="138"/>
      <c r="I5" s="138"/>
      <c r="J5" s="138"/>
      <c r="K5" s="138"/>
      <c r="L5" s="138"/>
      <c r="M5" s="138"/>
      <c r="N5" s="138"/>
      <c r="O5" s="138"/>
      <c r="P5" s="138"/>
      <c r="Q5" s="138"/>
      <c r="R5" s="138"/>
    </row>
    <row r="6" spans="2:18" ht="23.4" customHeight="1" x14ac:dyDescent="0.3">
      <c r="B6" s="137"/>
      <c r="C6" s="138"/>
      <c r="D6" s="138"/>
      <c r="E6" s="138"/>
      <c r="F6" s="138"/>
      <c r="G6" s="138"/>
      <c r="H6" s="138"/>
      <c r="I6" s="138"/>
      <c r="J6" s="138"/>
      <c r="K6" s="138"/>
      <c r="L6" s="138"/>
      <c r="M6" s="138"/>
      <c r="N6" s="138"/>
      <c r="O6" s="138"/>
      <c r="P6" s="138"/>
      <c r="Q6" s="138"/>
      <c r="R6" s="138"/>
    </row>
    <row r="7" spans="2:18" ht="23.4" customHeight="1" x14ac:dyDescent="0.3">
      <c r="B7" s="138"/>
      <c r="C7" s="138"/>
      <c r="D7" s="138"/>
      <c r="E7" s="138"/>
      <c r="F7" s="138"/>
      <c r="G7" s="138"/>
      <c r="H7" s="138"/>
      <c r="I7" s="138"/>
      <c r="J7" s="138"/>
      <c r="K7" s="138"/>
      <c r="L7" s="138"/>
      <c r="M7" s="138"/>
      <c r="N7" s="138"/>
      <c r="O7" s="138"/>
      <c r="P7" s="138"/>
      <c r="Q7" s="138"/>
      <c r="R7" s="138"/>
    </row>
    <row r="8" spans="2:18" ht="4.2" customHeight="1" x14ac:dyDescent="0.3"/>
    <row r="9" spans="2:18" ht="18.600000000000001" thickBot="1" x14ac:dyDescent="0.35">
      <c r="B9" s="140" t="s">
        <v>80</v>
      </c>
      <c r="C9" s="140"/>
      <c r="D9" s="140"/>
      <c r="E9" s="140"/>
      <c r="F9" s="140"/>
      <c r="G9" s="140"/>
      <c r="H9" s="140"/>
      <c r="I9" s="140"/>
      <c r="J9" s="140"/>
      <c r="K9" s="140"/>
      <c r="L9" s="140"/>
      <c r="M9" s="140"/>
      <c r="N9" s="140"/>
      <c r="O9" s="140"/>
      <c r="P9" s="140"/>
      <c r="Q9" s="140"/>
      <c r="R9" s="140"/>
    </row>
    <row r="10" spans="2:18" ht="15" customHeight="1" thickTop="1" x14ac:dyDescent="0.3">
      <c r="B10" s="143" t="s">
        <v>86</v>
      </c>
      <c r="C10" s="143"/>
      <c r="D10" s="143"/>
      <c r="E10" s="143"/>
      <c r="F10" s="143"/>
      <c r="G10" s="143"/>
      <c r="H10" s="143"/>
      <c r="I10" s="143"/>
      <c r="J10" s="143"/>
      <c r="K10" s="143"/>
      <c r="L10" s="143"/>
      <c r="M10" s="143"/>
      <c r="N10" s="143"/>
      <c r="O10" s="143"/>
      <c r="P10" s="143"/>
      <c r="Q10" s="143"/>
      <c r="R10" s="143"/>
    </row>
    <row r="11" spans="2:18" x14ac:dyDescent="0.3">
      <c r="B11" s="144"/>
      <c r="C11" s="144"/>
      <c r="D11" s="144"/>
      <c r="E11" s="144"/>
      <c r="F11" s="144"/>
      <c r="G11" s="144"/>
      <c r="H11" s="144"/>
      <c r="I11" s="144"/>
      <c r="J11" s="144"/>
      <c r="K11" s="144"/>
      <c r="L11" s="144"/>
      <c r="M11" s="144"/>
      <c r="N11" s="144"/>
      <c r="O11" s="144"/>
      <c r="P11" s="144"/>
      <c r="Q11" s="144"/>
      <c r="R11" s="144"/>
    </row>
    <row r="12" spans="2:18" x14ac:dyDescent="0.3">
      <c r="B12" s="144"/>
      <c r="C12" s="144"/>
      <c r="D12" s="144"/>
      <c r="E12" s="144"/>
      <c r="F12" s="144"/>
      <c r="G12" s="144"/>
      <c r="H12" s="144"/>
      <c r="I12" s="144"/>
      <c r="J12" s="144"/>
      <c r="K12" s="144"/>
      <c r="L12" s="144"/>
      <c r="M12" s="144"/>
      <c r="N12" s="144"/>
      <c r="O12" s="144"/>
      <c r="P12" s="144"/>
      <c r="Q12" s="144"/>
      <c r="R12" s="144"/>
    </row>
    <row r="13" spans="2:18" x14ac:dyDescent="0.3">
      <c r="B13" s="144"/>
      <c r="C13" s="144"/>
      <c r="D13" s="144"/>
      <c r="E13" s="144"/>
      <c r="F13" s="144"/>
      <c r="G13" s="144"/>
      <c r="H13" s="144"/>
      <c r="I13" s="144"/>
      <c r="J13" s="144"/>
      <c r="K13" s="144"/>
      <c r="L13" s="144"/>
      <c r="M13" s="144"/>
      <c r="N13" s="144"/>
      <c r="O13" s="144"/>
      <c r="P13" s="144"/>
      <c r="Q13" s="144"/>
      <c r="R13" s="144"/>
    </row>
    <row r="14" spans="2:18" x14ac:dyDescent="0.3">
      <c r="B14" s="144"/>
      <c r="C14" s="144"/>
      <c r="D14" s="144"/>
      <c r="E14" s="144"/>
      <c r="F14" s="144"/>
      <c r="G14" s="144"/>
      <c r="H14" s="144"/>
      <c r="I14" s="144"/>
      <c r="J14" s="144"/>
      <c r="K14" s="144"/>
      <c r="L14" s="144"/>
      <c r="M14" s="144"/>
      <c r="N14" s="144"/>
      <c r="O14" s="144"/>
      <c r="P14" s="144"/>
      <c r="Q14" s="144"/>
      <c r="R14" s="144"/>
    </row>
    <row r="15" spans="2:18" x14ac:dyDescent="0.3">
      <c r="B15" s="144"/>
      <c r="C15" s="144"/>
      <c r="D15" s="144"/>
      <c r="E15" s="144"/>
      <c r="F15" s="144"/>
      <c r="G15" s="144"/>
      <c r="H15" s="144"/>
      <c r="I15" s="144"/>
      <c r="J15" s="144"/>
      <c r="K15" s="144"/>
      <c r="L15" s="144"/>
      <c r="M15" s="144"/>
      <c r="N15" s="144"/>
      <c r="O15" s="144"/>
      <c r="P15" s="144"/>
      <c r="Q15" s="144"/>
      <c r="R15" s="144"/>
    </row>
    <row r="16" spans="2:18" ht="4.2" customHeight="1" x14ac:dyDescent="0.3"/>
    <row r="17" spans="2:18" ht="18.600000000000001" thickBot="1" x14ac:dyDescent="0.35">
      <c r="B17" s="140" t="s">
        <v>81</v>
      </c>
      <c r="C17" s="140"/>
      <c r="D17" s="140"/>
      <c r="E17" s="140"/>
      <c r="F17" s="140"/>
      <c r="G17" s="140"/>
      <c r="H17" s="140"/>
      <c r="I17" s="140"/>
      <c r="J17" s="140"/>
      <c r="K17" s="140"/>
      <c r="L17" s="140"/>
      <c r="M17" s="140"/>
      <c r="N17" s="140"/>
      <c r="O17" s="140"/>
      <c r="P17" s="140"/>
      <c r="Q17" s="140"/>
      <c r="R17" s="140"/>
    </row>
    <row r="18" spans="2:18" ht="18.600000000000001" customHeight="1" thickTop="1" x14ac:dyDescent="0.3">
      <c r="B18" s="143" t="s">
        <v>87</v>
      </c>
      <c r="C18" s="143"/>
      <c r="D18" s="143"/>
      <c r="E18" s="143"/>
      <c r="F18" s="143"/>
      <c r="G18" s="143"/>
      <c r="H18" s="143"/>
      <c r="I18" s="143"/>
      <c r="J18" s="143"/>
      <c r="K18" s="143"/>
      <c r="L18" s="143"/>
      <c r="M18" s="143"/>
      <c r="N18" s="143"/>
      <c r="O18" s="143"/>
      <c r="P18" s="143"/>
      <c r="Q18" s="143"/>
      <c r="R18" s="143"/>
    </row>
    <row r="19" spans="2:18" x14ac:dyDescent="0.3">
      <c r="B19" s="144"/>
      <c r="C19" s="144"/>
      <c r="D19" s="144"/>
      <c r="E19" s="144"/>
      <c r="F19" s="144"/>
      <c r="G19" s="144"/>
      <c r="H19" s="144"/>
      <c r="I19" s="144"/>
      <c r="J19" s="144"/>
      <c r="K19" s="144"/>
      <c r="L19" s="144"/>
      <c r="M19" s="144"/>
      <c r="N19" s="144"/>
      <c r="O19" s="144"/>
      <c r="P19" s="144"/>
      <c r="Q19" s="144"/>
      <c r="R19" s="144"/>
    </row>
    <row r="20" spans="2:18" ht="4.2" customHeight="1" x14ac:dyDescent="0.3"/>
    <row r="21" spans="2:18" ht="18.600000000000001" thickBot="1" x14ac:dyDescent="0.35">
      <c r="B21" s="140" t="s">
        <v>82</v>
      </c>
      <c r="C21" s="140"/>
      <c r="D21" s="140"/>
      <c r="E21" s="140"/>
      <c r="F21" s="140"/>
      <c r="G21" s="140"/>
      <c r="H21" s="140"/>
      <c r="I21" s="140"/>
      <c r="J21" s="140"/>
      <c r="K21" s="140"/>
      <c r="L21" s="140"/>
      <c r="M21" s="140"/>
      <c r="N21" s="140"/>
      <c r="O21" s="140"/>
      <c r="P21" s="140"/>
      <c r="Q21" s="140"/>
      <c r="R21" s="140"/>
    </row>
    <row r="22" spans="2:18" ht="15" thickTop="1" x14ac:dyDescent="0.3">
      <c r="B22" s="143" t="s">
        <v>83</v>
      </c>
      <c r="C22" s="143"/>
      <c r="D22" s="143"/>
      <c r="E22" s="143"/>
      <c r="F22" s="143"/>
      <c r="G22" s="143"/>
      <c r="H22" s="143"/>
      <c r="I22" s="143"/>
      <c r="J22" s="143"/>
      <c r="K22" s="143"/>
      <c r="L22" s="143"/>
      <c r="M22" s="143"/>
      <c r="N22" s="143"/>
      <c r="O22" s="143"/>
      <c r="P22" s="143"/>
      <c r="Q22" s="143"/>
      <c r="R22" s="143"/>
    </row>
    <row r="23" spans="2:18" x14ac:dyDescent="0.3">
      <c r="B23" s="144"/>
      <c r="C23" s="144"/>
      <c r="D23" s="144"/>
      <c r="E23" s="144"/>
      <c r="F23" s="144"/>
      <c r="G23" s="144"/>
      <c r="H23" s="144"/>
      <c r="I23" s="144"/>
      <c r="J23" s="144"/>
      <c r="K23" s="144"/>
      <c r="L23" s="144"/>
      <c r="M23" s="144"/>
      <c r="N23" s="144"/>
      <c r="O23" s="144"/>
      <c r="P23" s="144"/>
      <c r="Q23" s="144"/>
      <c r="R23" s="144"/>
    </row>
    <row r="24" spans="2:18" x14ac:dyDescent="0.3">
      <c r="B24" s="144"/>
      <c r="C24" s="144"/>
      <c r="D24" s="144"/>
      <c r="E24" s="144"/>
      <c r="F24" s="144"/>
      <c r="G24" s="144"/>
      <c r="H24" s="144"/>
      <c r="I24" s="144"/>
      <c r="J24" s="144"/>
      <c r="K24" s="144"/>
      <c r="L24" s="144"/>
      <c r="M24" s="144"/>
      <c r="N24" s="144"/>
      <c r="O24" s="144"/>
      <c r="P24" s="144"/>
      <c r="Q24" s="144"/>
      <c r="R24" s="144"/>
    </row>
    <row r="25" spans="2:18" x14ac:dyDescent="0.3">
      <c r="B25" s="144"/>
      <c r="C25" s="144"/>
      <c r="D25" s="144"/>
      <c r="E25" s="144"/>
      <c r="F25" s="144"/>
      <c r="G25" s="144"/>
      <c r="H25" s="144"/>
      <c r="I25" s="144"/>
      <c r="J25" s="144"/>
      <c r="K25" s="144"/>
      <c r="L25" s="144"/>
      <c r="M25" s="144"/>
      <c r="N25" s="144"/>
      <c r="O25" s="144"/>
      <c r="P25" s="144"/>
      <c r="Q25" s="144"/>
      <c r="R25" s="144"/>
    </row>
    <row r="26" spans="2:18" x14ac:dyDescent="0.3">
      <c r="B26" s="144"/>
      <c r="C26" s="144"/>
      <c r="D26" s="144"/>
      <c r="E26" s="144"/>
      <c r="F26" s="144"/>
      <c r="G26" s="144"/>
      <c r="H26" s="144"/>
      <c r="I26" s="144"/>
      <c r="J26" s="144"/>
      <c r="K26" s="144"/>
      <c r="L26" s="144"/>
      <c r="M26" s="144"/>
      <c r="N26" s="144"/>
      <c r="O26" s="144"/>
      <c r="P26" s="144"/>
      <c r="Q26" s="144"/>
      <c r="R26" s="144"/>
    </row>
    <row r="27" spans="2:18" x14ac:dyDescent="0.3">
      <c r="B27" s="144"/>
      <c r="C27" s="144"/>
      <c r="D27" s="144"/>
      <c r="E27" s="144"/>
      <c r="F27" s="144"/>
      <c r="G27" s="144"/>
      <c r="H27" s="144"/>
      <c r="I27" s="144"/>
      <c r="J27" s="144"/>
      <c r="K27" s="144"/>
      <c r="L27" s="144"/>
      <c r="M27" s="144"/>
      <c r="N27" s="144"/>
      <c r="O27" s="144"/>
      <c r="P27" s="144"/>
      <c r="Q27" s="144"/>
      <c r="R27" s="144"/>
    </row>
    <row r="28" spans="2:18" x14ac:dyDescent="0.3">
      <c r="B28" s="144"/>
      <c r="C28" s="144"/>
      <c r="D28" s="144"/>
      <c r="E28" s="144"/>
      <c r="F28" s="144"/>
      <c r="G28" s="144"/>
      <c r="H28" s="144"/>
      <c r="I28" s="144"/>
      <c r="J28" s="144"/>
      <c r="K28" s="144"/>
      <c r="L28" s="144"/>
      <c r="M28" s="144"/>
      <c r="N28" s="144"/>
      <c r="O28" s="144"/>
      <c r="P28" s="144"/>
      <c r="Q28" s="144"/>
      <c r="R28" s="144"/>
    </row>
    <row r="29" spans="2:18" x14ac:dyDescent="0.3">
      <c r="B29" s="144"/>
      <c r="C29" s="144"/>
      <c r="D29" s="144"/>
      <c r="E29" s="144"/>
      <c r="F29" s="144"/>
      <c r="G29" s="144"/>
      <c r="H29" s="144"/>
      <c r="I29" s="144"/>
      <c r="J29" s="144"/>
      <c r="K29" s="144"/>
      <c r="L29" s="144"/>
      <c r="M29" s="144"/>
      <c r="N29" s="144"/>
      <c r="O29" s="144"/>
      <c r="P29" s="144"/>
      <c r="Q29" s="144"/>
      <c r="R29" s="144"/>
    </row>
    <row r="30" spans="2:18" x14ac:dyDescent="0.3">
      <c r="B30" s="144"/>
      <c r="C30" s="144"/>
      <c r="D30" s="144"/>
      <c r="E30" s="144"/>
      <c r="F30" s="144"/>
      <c r="G30" s="144"/>
      <c r="H30" s="144"/>
      <c r="I30" s="144"/>
      <c r="J30" s="144"/>
      <c r="K30" s="144"/>
      <c r="L30" s="144"/>
      <c r="M30" s="144"/>
      <c r="N30" s="144"/>
      <c r="O30" s="144"/>
      <c r="P30" s="144"/>
      <c r="Q30" s="144"/>
      <c r="R30" s="144"/>
    </row>
    <row r="31" spans="2:18" x14ac:dyDescent="0.3">
      <c r="B31" s="144"/>
      <c r="C31" s="144"/>
      <c r="D31" s="144"/>
      <c r="E31" s="144"/>
      <c r="F31" s="144"/>
      <c r="G31" s="144"/>
      <c r="H31" s="144"/>
      <c r="I31" s="144"/>
      <c r="J31" s="144"/>
      <c r="K31" s="144"/>
      <c r="L31" s="144"/>
      <c r="M31" s="144"/>
      <c r="N31" s="144"/>
      <c r="O31" s="144"/>
      <c r="P31" s="144"/>
      <c r="Q31" s="144"/>
      <c r="R31" s="144"/>
    </row>
    <row r="32" spans="2:18" x14ac:dyDescent="0.3">
      <c r="B32" s="144"/>
      <c r="C32" s="144"/>
      <c r="D32" s="144"/>
      <c r="E32" s="144"/>
      <c r="F32" s="144"/>
      <c r="G32" s="144"/>
      <c r="H32" s="144"/>
      <c r="I32" s="144"/>
      <c r="J32" s="144"/>
      <c r="K32" s="144"/>
      <c r="L32" s="144"/>
      <c r="M32" s="144"/>
      <c r="N32" s="144"/>
      <c r="O32" s="144"/>
      <c r="P32" s="144"/>
      <c r="Q32" s="144"/>
      <c r="R32" s="144"/>
    </row>
    <row r="33" spans="2:18" x14ac:dyDescent="0.3">
      <c r="B33" s="144"/>
      <c r="C33" s="144"/>
      <c r="D33" s="144"/>
      <c r="E33" s="144"/>
      <c r="F33" s="144"/>
      <c r="G33" s="144"/>
      <c r="H33" s="144"/>
      <c r="I33" s="144"/>
      <c r="J33" s="144"/>
      <c r="K33" s="144"/>
      <c r="L33" s="144"/>
      <c r="M33" s="144"/>
      <c r="N33" s="144"/>
      <c r="O33" s="144"/>
      <c r="P33" s="144"/>
      <c r="Q33" s="144"/>
      <c r="R33" s="144"/>
    </row>
    <row r="34" spans="2:18" x14ac:dyDescent="0.3">
      <c r="B34" s="144"/>
      <c r="C34" s="144"/>
      <c r="D34" s="144"/>
      <c r="E34" s="144"/>
      <c r="F34" s="144"/>
      <c r="G34" s="144"/>
      <c r="H34" s="144"/>
      <c r="I34" s="144"/>
      <c r="J34" s="144"/>
      <c r="K34" s="144"/>
      <c r="L34" s="144"/>
      <c r="M34" s="144"/>
      <c r="N34" s="144"/>
      <c r="O34" s="144"/>
      <c r="P34" s="144"/>
      <c r="Q34" s="144"/>
      <c r="R34" s="144"/>
    </row>
    <row r="35" spans="2:18" x14ac:dyDescent="0.3">
      <c r="B35" s="144"/>
      <c r="C35" s="144"/>
      <c r="D35" s="144"/>
      <c r="E35" s="144"/>
      <c r="F35" s="144"/>
      <c r="G35" s="144"/>
      <c r="H35" s="144"/>
      <c r="I35" s="144"/>
      <c r="J35" s="144"/>
      <c r="K35" s="144"/>
      <c r="L35" s="144"/>
      <c r="M35" s="144"/>
      <c r="N35" s="144"/>
      <c r="O35" s="144"/>
      <c r="P35" s="144"/>
      <c r="Q35" s="144"/>
      <c r="R35" s="144"/>
    </row>
    <row r="36" spans="2:18" x14ac:dyDescent="0.3">
      <c r="B36" s="144"/>
      <c r="C36" s="144"/>
      <c r="D36" s="144"/>
      <c r="E36" s="144"/>
      <c r="F36" s="144"/>
      <c r="G36" s="144"/>
      <c r="H36" s="144"/>
      <c r="I36" s="144"/>
      <c r="J36" s="144"/>
      <c r="K36" s="144"/>
      <c r="L36" s="144"/>
      <c r="M36" s="144"/>
      <c r="N36" s="144"/>
      <c r="O36" s="144"/>
      <c r="P36" s="144"/>
      <c r="Q36" s="144"/>
      <c r="R36" s="144"/>
    </row>
    <row r="37" spans="2:18" x14ac:dyDescent="0.3">
      <c r="B37" s="144"/>
      <c r="C37" s="144"/>
      <c r="D37" s="144"/>
      <c r="E37" s="144"/>
      <c r="F37" s="144"/>
      <c r="G37" s="144"/>
      <c r="H37" s="144"/>
      <c r="I37" s="144"/>
      <c r="J37" s="144"/>
      <c r="K37" s="144"/>
      <c r="L37" s="144"/>
      <c r="M37" s="144"/>
      <c r="N37" s="144"/>
      <c r="O37" s="144"/>
      <c r="P37" s="144"/>
      <c r="Q37" s="144"/>
      <c r="R37" s="144"/>
    </row>
    <row r="38" spans="2:18" x14ac:dyDescent="0.3">
      <c r="B38" s="144"/>
      <c r="C38" s="144"/>
      <c r="D38" s="144"/>
      <c r="E38" s="144"/>
      <c r="F38" s="144"/>
      <c r="G38" s="144"/>
      <c r="H38" s="144"/>
      <c r="I38" s="144"/>
      <c r="J38" s="144"/>
      <c r="K38" s="144"/>
      <c r="L38" s="144"/>
      <c r="M38" s="144"/>
      <c r="N38" s="144"/>
      <c r="O38" s="144"/>
      <c r="P38" s="144"/>
      <c r="Q38" s="144"/>
      <c r="R38" s="144"/>
    </row>
    <row r="39" spans="2:18" x14ac:dyDescent="0.3">
      <c r="B39" s="144"/>
      <c r="C39" s="144"/>
      <c r="D39" s="144"/>
      <c r="E39" s="144"/>
      <c r="F39" s="144"/>
      <c r="G39" s="144"/>
      <c r="H39" s="144"/>
      <c r="I39" s="144"/>
      <c r="J39" s="144"/>
      <c r="K39" s="144"/>
      <c r="L39" s="144"/>
      <c r="M39" s="144"/>
      <c r="N39" s="144"/>
      <c r="O39" s="144"/>
      <c r="P39" s="144"/>
      <c r="Q39" s="144"/>
      <c r="R39" s="144"/>
    </row>
    <row r="40" spans="2:18" x14ac:dyDescent="0.3">
      <c r="B40" s="144"/>
      <c r="C40" s="144"/>
      <c r="D40" s="144"/>
      <c r="E40" s="144"/>
      <c r="F40" s="144"/>
      <c r="G40" s="144"/>
      <c r="H40" s="144"/>
      <c r="I40" s="144"/>
      <c r="J40" s="144"/>
      <c r="K40" s="144"/>
      <c r="L40" s="144"/>
      <c r="M40" s="144"/>
      <c r="N40" s="144"/>
      <c r="O40" s="144"/>
      <c r="P40" s="144"/>
      <c r="Q40" s="144"/>
      <c r="R40" s="144"/>
    </row>
    <row r="41" spans="2:18" x14ac:dyDescent="0.3">
      <c r="B41" s="144"/>
      <c r="C41" s="144"/>
      <c r="D41" s="144"/>
      <c r="E41" s="144"/>
      <c r="F41" s="144"/>
      <c r="G41" s="144"/>
      <c r="H41" s="144"/>
      <c r="I41" s="144"/>
      <c r="J41" s="144"/>
      <c r="K41" s="144"/>
      <c r="L41" s="144"/>
      <c r="M41" s="144"/>
      <c r="N41" s="144"/>
      <c r="O41" s="144"/>
      <c r="P41" s="144"/>
      <c r="Q41" s="144"/>
      <c r="R41" s="144"/>
    </row>
    <row r="42" spans="2:18" x14ac:dyDescent="0.3">
      <c r="B42" s="144"/>
      <c r="C42" s="144"/>
      <c r="D42" s="144"/>
      <c r="E42" s="144"/>
      <c r="F42" s="144"/>
      <c r="G42" s="144"/>
      <c r="H42" s="144"/>
      <c r="I42" s="144"/>
      <c r="J42" s="144"/>
      <c r="K42" s="144"/>
      <c r="L42" s="144"/>
      <c r="M42" s="144"/>
      <c r="N42" s="144"/>
      <c r="O42" s="144"/>
      <c r="P42" s="144"/>
      <c r="Q42" s="144"/>
      <c r="R42" s="144"/>
    </row>
    <row r="43" spans="2:18" x14ac:dyDescent="0.3">
      <c r="B43" s="144"/>
      <c r="C43" s="144"/>
      <c r="D43" s="144"/>
      <c r="E43" s="144"/>
      <c r="F43" s="144"/>
      <c r="G43" s="144"/>
      <c r="H43" s="144"/>
      <c r="I43" s="144"/>
      <c r="J43" s="144"/>
      <c r="K43" s="144"/>
      <c r="L43" s="144"/>
      <c r="M43" s="144"/>
      <c r="N43" s="144"/>
      <c r="O43" s="144"/>
      <c r="P43" s="144"/>
      <c r="Q43" s="144"/>
      <c r="R43" s="144"/>
    </row>
    <row r="44" spans="2:18" ht="4.2" customHeight="1" x14ac:dyDescent="0.3"/>
    <row r="45" spans="2:18" ht="18.600000000000001" thickBot="1" x14ac:dyDescent="0.35">
      <c r="B45" s="140" t="s">
        <v>84</v>
      </c>
      <c r="C45" s="140"/>
      <c r="D45" s="140"/>
      <c r="E45" s="140"/>
      <c r="F45" s="140"/>
      <c r="G45" s="140"/>
      <c r="H45" s="140"/>
      <c r="I45" s="140"/>
      <c r="J45" s="140"/>
      <c r="K45" s="140"/>
      <c r="L45" s="140"/>
      <c r="M45" s="140"/>
      <c r="N45" s="140"/>
      <c r="O45" s="140"/>
      <c r="P45" s="140"/>
      <c r="Q45" s="140"/>
      <c r="R45" s="140"/>
    </row>
    <row r="46" spans="2:18" ht="15" thickTop="1" x14ac:dyDescent="0.3">
      <c r="B46" s="143" t="s">
        <v>91</v>
      </c>
      <c r="C46" s="141"/>
      <c r="D46" s="141"/>
      <c r="E46" s="141"/>
      <c r="F46" s="141"/>
      <c r="G46" s="141"/>
      <c r="H46" s="141"/>
      <c r="I46" s="141"/>
      <c r="J46" s="141"/>
      <c r="K46" s="141"/>
      <c r="L46" s="141"/>
      <c r="M46" s="141"/>
      <c r="N46" s="141"/>
      <c r="O46" s="141"/>
      <c r="P46" s="141"/>
      <c r="Q46" s="141"/>
      <c r="R46" s="141"/>
    </row>
    <row r="47" spans="2:18" x14ac:dyDescent="0.3">
      <c r="B47" s="142"/>
      <c r="C47" s="142"/>
      <c r="D47" s="142"/>
      <c r="E47" s="142"/>
      <c r="F47" s="142"/>
      <c r="G47" s="142"/>
      <c r="H47" s="142"/>
      <c r="I47" s="142"/>
      <c r="J47" s="142"/>
      <c r="K47" s="142"/>
      <c r="L47" s="142"/>
      <c r="M47" s="142"/>
      <c r="N47" s="142"/>
      <c r="O47" s="142"/>
      <c r="P47" s="142"/>
      <c r="Q47" s="142"/>
      <c r="R47" s="142"/>
    </row>
    <row r="48" spans="2:18" x14ac:dyDescent="0.3">
      <c r="B48" s="142"/>
      <c r="C48" s="142"/>
      <c r="D48" s="142"/>
      <c r="E48" s="142"/>
      <c r="F48" s="142"/>
      <c r="G48" s="142"/>
      <c r="H48" s="142"/>
      <c r="I48" s="142"/>
      <c r="J48" s="142"/>
      <c r="K48" s="142"/>
      <c r="L48" s="142"/>
      <c r="M48" s="142"/>
      <c r="N48" s="142"/>
      <c r="O48" s="142"/>
      <c r="P48" s="142"/>
      <c r="Q48" s="142"/>
      <c r="R48" s="142"/>
    </row>
    <row r="49" spans="2:18" ht="4.2" customHeight="1" x14ac:dyDescent="0.3"/>
    <row r="50" spans="2:18" ht="18.600000000000001" thickBot="1" x14ac:dyDescent="0.35">
      <c r="B50" s="140" t="s">
        <v>85</v>
      </c>
      <c r="C50" s="140"/>
      <c r="D50" s="140"/>
      <c r="E50" s="140"/>
      <c r="F50" s="140"/>
      <c r="G50" s="140"/>
      <c r="H50" s="140"/>
      <c r="I50" s="140"/>
      <c r="J50" s="140"/>
      <c r="K50" s="140"/>
      <c r="L50" s="140"/>
      <c r="M50" s="140"/>
      <c r="N50" s="140"/>
      <c r="O50" s="140"/>
      <c r="P50" s="140"/>
      <c r="Q50" s="140"/>
      <c r="R50" s="140"/>
    </row>
    <row r="51" spans="2:18" ht="15" customHeight="1" thickTop="1" x14ac:dyDescent="0.3">
      <c r="B51" s="143" t="s">
        <v>66</v>
      </c>
      <c r="C51" s="143"/>
      <c r="D51" s="143"/>
      <c r="E51" s="143"/>
      <c r="F51" s="143"/>
      <c r="G51" s="143"/>
      <c r="H51" s="143"/>
      <c r="I51" s="143"/>
      <c r="J51" s="143"/>
      <c r="K51" s="143"/>
      <c r="L51" s="143"/>
      <c r="M51" s="143"/>
      <c r="N51" s="143"/>
      <c r="O51" s="143"/>
      <c r="P51" s="143"/>
      <c r="Q51" s="143"/>
      <c r="R51" s="143"/>
    </row>
    <row r="52" spans="2:18" x14ac:dyDescent="0.3">
      <c r="B52" s="144"/>
      <c r="C52" s="144"/>
      <c r="D52" s="144"/>
      <c r="E52" s="144"/>
      <c r="F52" s="144"/>
      <c r="G52" s="144"/>
      <c r="H52" s="144"/>
      <c r="I52" s="144"/>
      <c r="J52" s="144"/>
      <c r="K52" s="144"/>
      <c r="L52" s="144"/>
      <c r="M52" s="144"/>
      <c r="N52" s="144"/>
      <c r="O52" s="144"/>
      <c r="P52" s="144"/>
      <c r="Q52" s="144"/>
      <c r="R52" s="144"/>
    </row>
    <row r="53" spans="2:18" x14ac:dyDescent="0.3">
      <c r="B53" s="144"/>
      <c r="C53" s="144"/>
      <c r="D53" s="144"/>
      <c r="E53" s="144"/>
      <c r="F53" s="144"/>
      <c r="G53" s="144"/>
      <c r="H53" s="144"/>
      <c r="I53" s="144"/>
      <c r="J53" s="144"/>
      <c r="K53" s="144"/>
      <c r="L53" s="144"/>
      <c r="M53" s="144"/>
      <c r="N53" s="144"/>
      <c r="O53" s="144"/>
      <c r="P53" s="144"/>
      <c r="Q53" s="144"/>
      <c r="R53" s="144"/>
    </row>
    <row r="54" spans="2:18" x14ac:dyDescent="0.3">
      <c r="B54" s="144"/>
      <c r="C54" s="144"/>
      <c r="D54" s="144"/>
      <c r="E54" s="144"/>
      <c r="F54" s="144"/>
      <c r="G54" s="144"/>
      <c r="H54" s="144"/>
      <c r="I54" s="144"/>
      <c r="J54" s="144"/>
      <c r="K54" s="144"/>
      <c r="L54" s="144"/>
      <c r="M54" s="144"/>
      <c r="N54" s="144"/>
      <c r="O54" s="144"/>
      <c r="P54" s="144"/>
      <c r="Q54" s="144"/>
      <c r="R54" s="144"/>
    </row>
    <row r="55" spans="2:18" x14ac:dyDescent="0.3">
      <c r="B55" s="144"/>
      <c r="C55" s="144"/>
      <c r="D55" s="144"/>
      <c r="E55" s="144"/>
      <c r="F55" s="144"/>
      <c r="G55" s="144"/>
      <c r="H55" s="144"/>
      <c r="I55" s="144"/>
      <c r="J55" s="144"/>
      <c r="K55" s="144"/>
      <c r="L55" s="144"/>
      <c r="M55" s="144"/>
      <c r="N55" s="144"/>
      <c r="O55" s="144"/>
      <c r="P55" s="144"/>
      <c r="Q55" s="144"/>
      <c r="R55" s="144"/>
    </row>
    <row r="56" spans="2:18" x14ac:dyDescent="0.3">
      <c r="B56" s="144"/>
      <c r="C56" s="144"/>
      <c r="D56" s="144"/>
      <c r="E56" s="144"/>
      <c r="F56" s="144"/>
      <c r="G56" s="144"/>
      <c r="H56" s="144"/>
      <c r="I56" s="144"/>
      <c r="J56" s="144"/>
      <c r="K56" s="144"/>
      <c r="L56" s="144"/>
      <c r="M56" s="144"/>
      <c r="N56" s="144"/>
      <c r="O56" s="144"/>
      <c r="P56" s="144"/>
      <c r="Q56" s="144"/>
      <c r="R56" s="144"/>
    </row>
    <row r="57" spans="2:18" x14ac:dyDescent="0.3">
      <c r="B57" s="144"/>
      <c r="C57" s="144"/>
      <c r="D57" s="144"/>
      <c r="E57" s="144"/>
      <c r="F57" s="144"/>
      <c r="G57" s="144"/>
      <c r="H57" s="144"/>
      <c r="I57" s="144"/>
      <c r="J57" s="144"/>
      <c r="K57" s="144"/>
      <c r="L57" s="144"/>
      <c r="M57" s="144"/>
      <c r="N57" s="144"/>
      <c r="O57" s="144"/>
      <c r="P57" s="144"/>
      <c r="Q57" s="144"/>
      <c r="R57" s="144"/>
    </row>
    <row r="58" spans="2:18" x14ac:dyDescent="0.3">
      <c r="B58" s="144"/>
      <c r="C58" s="144"/>
      <c r="D58" s="144"/>
      <c r="E58" s="144"/>
      <c r="F58" s="144"/>
      <c r="G58" s="144"/>
      <c r="H58" s="144"/>
      <c r="I58" s="144"/>
      <c r="J58" s="144"/>
      <c r="K58" s="144"/>
      <c r="L58" s="144"/>
      <c r="M58" s="144"/>
      <c r="N58" s="144"/>
      <c r="O58" s="144"/>
      <c r="P58" s="144"/>
      <c r="Q58" s="144"/>
      <c r="R58" s="144"/>
    </row>
    <row r="59" spans="2:18" x14ac:dyDescent="0.3">
      <c r="B59" s="144"/>
      <c r="C59" s="144"/>
      <c r="D59" s="144"/>
      <c r="E59" s="144"/>
      <c r="F59" s="144"/>
      <c r="G59" s="144"/>
      <c r="H59" s="144"/>
      <c r="I59" s="144"/>
      <c r="J59" s="144"/>
      <c r="K59" s="144"/>
      <c r="L59" s="144"/>
      <c r="M59" s="144"/>
      <c r="N59" s="144"/>
      <c r="O59" s="144"/>
      <c r="P59" s="144"/>
      <c r="Q59" s="144"/>
      <c r="R59" s="144"/>
    </row>
    <row r="60" spans="2:18" x14ac:dyDescent="0.3">
      <c r="B60" s="144"/>
      <c r="C60" s="144"/>
      <c r="D60" s="144"/>
      <c r="E60" s="144"/>
      <c r="F60" s="144"/>
      <c r="G60" s="144"/>
      <c r="H60" s="144"/>
      <c r="I60" s="144"/>
      <c r="J60" s="144"/>
      <c r="K60" s="144"/>
      <c r="L60" s="144"/>
      <c r="M60" s="144"/>
      <c r="N60" s="144"/>
      <c r="O60" s="144"/>
      <c r="P60" s="144"/>
      <c r="Q60" s="144"/>
      <c r="R60" s="144"/>
    </row>
    <row r="61" spans="2:18" x14ac:dyDescent="0.3">
      <c r="B61" s="144"/>
      <c r="C61" s="144"/>
      <c r="D61" s="144"/>
      <c r="E61" s="144"/>
      <c r="F61" s="144"/>
      <c r="G61" s="144"/>
      <c r="H61" s="144"/>
      <c r="I61" s="144"/>
      <c r="J61" s="144"/>
      <c r="K61" s="144"/>
      <c r="L61" s="144"/>
      <c r="M61" s="144"/>
      <c r="N61" s="144"/>
      <c r="O61" s="144"/>
      <c r="P61" s="144"/>
      <c r="Q61" s="144"/>
      <c r="R61" s="144"/>
    </row>
    <row r="62" spans="2:18" x14ac:dyDescent="0.3">
      <c r="B62" s="144"/>
      <c r="C62" s="144"/>
      <c r="D62" s="144"/>
      <c r="E62" s="144"/>
      <c r="F62" s="144"/>
      <c r="G62" s="144"/>
      <c r="H62" s="144"/>
      <c r="I62" s="144"/>
      <c r="J62" s="144"/>
      <c r="K62" s="144"/>
      <c r="L62" s="144"/>
      <c r="M62" s="144"/>
      <c r="N62" s="144"/>
      <c r="O62" s="144"/>
      <c r="P62" s="144"/>
      <c r="Q62" s="144"/>
      <c r="R62" s="144"/>
    </row>
    <row r="63" spans="2:18" x14ac:dyDescent="0.3">
      <c r="B63" s="144"/>
      <c r="C63" s="144"/>
      <c r="D63" s="144"/>
      <c r="E63" s="144"/>
      <c r="F63" s="144"/>
      <c r="G63" s="144"/>
      <c r="H63" s="144"/>
      <c r="I63" s="144"/>
      <c r="J63" s="144"/>
      <c r="K63" s="144"/>
      <c r="L63" s="144"/>
      <c r="M63" s="144"/>
      <c r="N63" s="144"/>
      <c r="O63" s="144"/>
      <c r="P63" s="144"/>
      <c r="Q63" s="144"/>
      <c r="R63" s="144"/>
    </row>
    <row r="64" spans="2:18" x14ac:dyDescent="0.3">
      <c r="B64" s="144"/>
      <c r="C64" s="144"/>
      <c r="D64" s="144"/>
      <c r="E64" s="144"/>
      <c r="F64" s="144"/>
      <c r="G64" s="144"/>
      <c r="H64" s="144"/>
      <c r="I64" s="144"/>
      <c r="J64" s="144"/>
      <c r="K64" s="144"/>
      <c r="L64" s="144"/>
      <c r="M64" s="144"/>
      <c r="N64" s="144"/>
      <c r="O64" s="144"/>
      <c r="P64" s="144"/>
      <c r="Q64" s="144"/>
      <c r="R64" s="144"/>
    </row>
    <row r="65" spans="2:18" x14ac:dyDescent="0.3">
      <c r="B65" s="144"/>
      <c r="C65" s="144"/>
      <c r="D65" s="144"/>
      <c r="E65" s="144"/>
      <c r="F65" s="144"/>
      <c r="G65" s="144"/>
      <c r="H65" s="144"/>
      <c r="I65" s="144"/>
      <c r="J65" s="144"/>
      <c r="K65" s="144"/>
      <c r="L65" s="144"/>
      <c r="M65" s="144"/>
      <c r="N65" s="144"/>
      <c r="O65" s="144"/>
      <c r="P65" s="144"/>
      <c r="Q65" s="144"/>
      <c r="R65" s="144"/>
    </row>
    <row r="66" spans="2:18" x14ac:dyDescent="0.3">
      <c r="B66" s="144"/>
      <c r="C66" s="144"/>
      <c r="D66" s="144"/>
      <c r="E66" s="144"/>
      <c r="F66" s="144"/>
      <c r="G66" s="144"/>
      <c r="H66" s="144"/>
      <c r="I66" s="144"/>
      <c r="J66" s="144"/>
      <c r="K66" s="144"/>
      <c r="L66" s="144"/>
      <c r="M66" s="144"/>
      <c r="N66" s="144"/>
      <c r="O66" s="144"/>
      <c r="P66" s="144"/>
      <c r="Q66" s="144"/>
      <c r="R66" s="144"/>
    </row>
    <row r="67" spans="2:18" x14ac:dyDescent="0.3">
      <c r="B67" s="144"/>
      <c r="C67" s="144"/>
      <c r="D67" s="144"/>
      <c r="E67" s="144"/>
      <c r="F67" s="144"/>
      <c r="G67" s="144"/>
      <c r="H67" s="144"/>
      <c r="I67" s="144"/>
      <c r="J67" s="144"/>
      <c r="K67" s="144"/>
      <c r="L67" s="144"/>
      <c r="M67" s="144"/>
      <c r="N67" s="144"/>
      <c r="O67" s="144"/>
      <c r="P67" s="144"/>
      <c r="Q67" s="144"/>
      <c r="R67" s="144"/>
    </row>
    <row r="68" spans="2:18" x14ac:dyDescent="0.3">
      <c r="B68" s="144"/>
      <c r="C68" s="144"/>
      <c r="D68" s="144"/>
      <c r="E68" s="144"/>
      <c r="F68" s="144"/>
      <c r="G68" s="144"/>
      <c r="H68" s="144"/>
      <c r="I68" s="144"/>
      <c r="J68" s="144"/>
      <c r="K68" s="144"/>
      <c r="L68" s="144"/>
      <c r="M68" s="144"/>
      <c r="N68" s="144"/>
      <c r="O68" s="144"/>
      <c r="P68" s="144"/>
      <c r="Q68" s="144"/>
      <c r="R68" s="144"/>
    </row>
    <row r="69" spans="2:18" x14ac:dyDescent="0.3">
      <c r="B69" s="144"/>
      <c r="C69" s="144"/>
      <c r="D69" s="144"/>
      <c r="E69" s="144"/>
      <c r="F69" s="144"/>
      <c r="G69" s="144"/>
      <c r="H69" s="144"/>
      <c r="I69" s="144"/>
      <c r="J69" s="144"/>
      <c r="K69" s="144"/>
      <c r="L69" s="144"/>
      <c r="M69" s="144"/>
      <c r="N69" s="144"/>
      <c r="O69" s="144"/>
      <c r="P69" s="144"/>
      <c r="Q69" s="144"/>
      <c r="R69" s="144"/>
    </row>
    <row r="70" spans="2:18" x14ac:dyDescent="0.3">
      <c r="B70" s="144"/>
      <c r="C70" s="144"/>
      <c r="D70" s="144"/>
      <c r="E70" s="144"/>
      <c r="F70" s="144"/>
      <c r="G70" s="144"/>
      <c r="H70" s="144"/>
      <c r="I70" s="144"/>
      <c r="J70" s="144"/>
      <c r="K70" s="144"/>
      <c r="L70" s="144"/>
      <c r="M70" s="144"/>
      <c r="N70" s="144"/>
      <c r="O70" s="144"/>
      <c r="P70" s="144"/>
      <c r="Q70" s="144"/>
      <c r="R70" s="144"/>
    </row>
    <row r="71" spans="2:18" x14ac:dyDescent="0.3">
      <c r="B71" s="144"/>
      <c r="C71" s="144"/>
      <c r="D71" s="144"/>
      <c r="E71" s="144"/>
      <c r="F71" s="144"/>
      <c r="G71" s="144"/>
      <c r="H71" s="144"/>
      <c r="I71" s="144"/>
      <c r="J71" s="144"/>
      <c r="K71" s="144"/>
      <c r="L71" s="144"/>
      <c r="M71" s="144"/>
      <c r="N71" s="144"/>
      <c r="O71" s="144"/>
      <c r="P71" s="144"/>
      <c r="Q71" s="144"/>
      <c r="R71" s="144"/>
    </row>
    <row r="72" spans="2:18" x14ac:dyDescent="0.3">
      <c r="B72" s="144"/>
      <c r="C72" s="144"/>
      <c r="D72" s="144"/>
      <c r="E72" s="144"/>
      <c r="F72" s="144"/>
      <c r="G72" s="144"/>
      <c r="H72" s="144"/>
      <c r="I72" s="144"/>
      <c r="J72" s="144"/>
      <c r="K72" s="144"/>
      <c r="L72" s="144"/>
      <c r="M72" s="144"/>
      <c r="N72" s="144"/>
      <c r="O72" s="144"/>
      <c r="P72" s="144"/>
      <c r="Q72" s="144"/>
      <c r="R72" s="144"/>
    </row>
    <row r="73" spans="2:18" x14ac:dyDescent="0.3">
      <c r="B73" s="144"/>
      <c r="C73" s="144"/>
      <c r="D73" s="144"/>
      <c r="E73" s="144"/>
      <c r="F73" s="144"/>
      <c r="G73" s="144"/>
      <c r="H73" s="144"/>
      <c r="I73" s="144"/>
      <c r="J73" s="144"/>
      <c r="K73" s="144"/>
      <c r="L73" s="144"/>
      <c r="M73" s="144"/>
      <c r="N73" s="144"/>
      <c r="O73" s="144"/>
      <c r="P73" s="144"/>
      <c r="Q73" s="144"/>
      <c r="R73" s="144"/>
    </row>
    <row r="74" spans="2:18" x14ac:dyDescent="0.3">
      <c r="B74" s="144"/>
      <c r="C74" s="144"/>
      <c r="D74" s="144"/>
      <c r="E74" s="144"/>
      <c r="F74" s="144"/>
      <c r="G74" s="144"/>
      <c r="H74" s="144"/>
      <c r="I74" s="144"/>
      <c r="J74" s="144"/>
      <c r="K74" s="144"/>
      <c r="L74" s="144"/>
      <c r="M74" s="144"/>
      <c r="N74" s="144"/>
      <c r="O74" s="144"/>
      <c r="P74" s="144"/>
      <c r="Q74" s="144"/>
      <c r="R74" s="144"/>
    </row>
    <row r="75" spans="2:18" x14ac:dyDescent="0.3">
      <c r="B75" s="144"/>
      <c r="C75" s="144"/>
      <c r="D75" s="144"/>
      <c r="E75" s="144"/>
      <c r="F75" s="144"/>
      <c r="G75" s="144"/>
      <c r="H75" s="144"/>
      <c r="I75" s="144"/>
      <c r="J75" s="144"/>
      <c r="K75" s="144"/>
      <c r="L75" s="144"/>
      <c r="M75" s="144"/>
      <c r="N75" s="144"/>
      <c r="O75" s="144"/>
      <c r="P75" s="144"/>
      <c r="Q75" s="144"/>
      <c r="R75" s="144"/>
    </row>
    <row r="76" spans="2:18" x14ac:dyDescent="0.3">
      <c r="B76" s="144"/>
      <c r="C76" s="144"/>
      <c r="D76" s="144"/>
      <c r="E76" s="144"/>
      <c r="F76" s="144"/>
      <c r="G76" s="144"/>
      <c r="H76" s="144"/>
      <c r="I76" s="144"/>
      <c r="J76" s="144"/>
      <c r="K76" s="144"/>
      <c r="L76" s="144"/>
      <c r="M76" s="144"/>
      <c r="N76" s="144"/>
      <c r="O76" s="144"/>
      <c r="P76" s="144"/>
      <c r="Q76" s="144"/>
      <c r="R76" s="144"/>
    </row>
    <row r="78" spans="2:18" ht="18.600000000000001" thickBot="1" x14ac:dyDescent="0.35">
      <c r="B78" s="140" t="s">
        <v>58</v>
      </c>
      <c r="C78" s="140"/>
      <c r="D78" s="140"/>
      <c r="E78" s="140"/>
      <c r="F78" s="140"/>
      <c r="G78" s="140"/>
      <c r="H78" s="140"/>
      <c r="I78" s="140"/>
      <c r="J78" s="140"/>
      <c r="K78" s="140"/>
      <c r="L78" s="140"/>
      <c r="M78" s="140"/>
      <c r="N78" s="140"/>
      <c r="O78" s="140"/>
      <c r="P78" s="140"/>
      <c r="Q78" s="140"/>
      <c r="R78" s="140"/>
    </row>
    <row r="79" spans="2:18" ht="15" thickTop="1" x14ac:dyDescent="0.3">
      <c r="B79" s="141" t="s">
        <v>59</v>
      </c>
      <c r="C79" s="141"/>
      <c r="D79" s="141"/>
      <c r="E79" s="141"/>
      <c r="F79" s="141"/>
      <c r="G79" s="141"/>
      <c r="H79" s="141"/>
      <c r="I79" s="141"/>
      <c r="J79" s="141"/>
      <c r="K79" s="141"/>
      <c r="L79" s="141"/>
      <c r="M79" s="141"/>
      <c r="N79" s="141"/>
      <c r="O79" s="141"/>
      <c r="P79" s="141"/>
      <c r="Q79" s="141"/>
      <c r="R79" s="141"/>
    </row>
    <row r="80" spans="2:18" x14ac:dyDescent="0.3">
      <c r="B80" s="142"/>
      <c r="C80" s="142"/>
      <c r="D80" s="142"/>
      <c r="E80" s="142"/>
      <c r="F80" s="142"/>
      <c r="G80" s="142"/>
      <c r="H80" s="142"/>
      <c r="I80" s="142"/>
      <c r="J80" s="142"/>
      <c r="K80" s="142"/>
      <c r="L80" s="142"/>
      <c r="M80" s="142"/>
      <c r="N80" s="142"/>
      <c r="O80" s="142"/>
      <c r="P80" s="142"/>
      <c r="Q80" s="142"/>
      <c r="R80" s="142"/>
    </row>
    <row r="81" spans="2:18" ht="5.4" customHeight="1" x14ac:dyDescent="0.3"/>
    <row r="82" spans="2:18" x14ac:dyDescent="0.3">
      <c r="B82" s="145" t="s">
        <v>65</v>
      </c>
      <c r="C82" s="145"/>
      <c r="D82" s="145"/>
      <c r="E82" s="145"/>
      <c r="F82" s="145"/>
      <c r="G82" s="145"/>
      <c r="H82" s="145"/>
      <c r="I82" s="145"/>
      <c r="J82" s="145"/>
      <c r="K82" s="145"/>
      <c r="L82" s="145"/>
      <c r="M82" s="145"/>
      <c r="N82" s="145"/>
      <c r="O82" s="145"/>
      <c r="P82" s="145"/>
      <c r="Q82" s="145"/>
      <c r="R82" s="145"/>
    </row>
    <row r="83" spans="2:18" x14ac:dyDescent="0.3">
      <c r="B83" s="145"/>
      <c r="C83" s="145"/>
      <c r="D83" s="145"/>
      <c r="E83" s="145"/>
      <c r="F83" s="145"/>
      <c r="G83" s="145"/>
      <c r="H83" s="145"/>
      <c r="I83" s="145"/>
      <c r="J83" s="145"/>
      <c r="K83" s="145"/>
      <c r="L83" s="145"/>
      <c r="M83" s="145"/>
      <c r="N83" s="145"/>
      <c r="O83" s="145"/>
      <c r="P83" s="145"/>
      <c r="Q83" s="145"/>
      <c r="R83" s="145"/>
    </row>
    <row r="84" spans="2:18" x14ac:dyDescent="0.3">
      <c r="B84" s="145"/>
      <c r="C84" s="145"/>
      <c r="D84" s="145"/>
      <c r="E84" s="145"/>
      <c r="F84" s="145"/>
      <c r="G84" s="145"/>
      <c r="H84" s="145"/>
      <c r="I84" s="145"/>
      <c r="J84" s="145"/>
      <c r="K84" s="145"/>
      <c r="L84" s="145"/>
      <c r="M84" s="145"/>
      <c r="N84" s="145"/>
      <c r="O84" s="145"/>
      <c r="P84" s="145"/>
      <c r="Q84" s="145"/>
      <c r="R84" s="145"/>
    </row>
    <row r="85" spans="2:18" ht="5.4" customHeight="1" x14ac:dyDescent="0.3"/>
    <row r="86" spans="2:18" x14ac:dyDescent="0.3">
      <c r="B86" s="144" t="s">
        <v>60</v>
      </c>
      <c r="C86" s="144"/>
      <c r="D86" s="144"/>
      <c r="E86" s="144"/>
      <c r="F86" s="144"/>
      <c r="G86" s="144"/>
      <c r="H86" s="144"/>
      <c r="I86" s="144"/>
      <c r="J86" s="144"/>
      <c r="K86" s="144"/>
      <c r="L86" s="144"/>
      <c r="M86" s="144"/>
      <c r="N86" s="144"/>
      <c r="O86" s="144"/>
      <c r="P86" s="144"/>
      <c r="Q86" s="144"/>
      <c r="R86" s="144"/>
    </row>
    <row r="87" spans="2:18" x14ac:dyDescent="0.3">
      <c r="B87" s="144"/>
      <c r="C87" s="144"/>
      <c r="D87" s="144"/>
      <c r="E87" s="144"/>
      <c r="F87" s="144"/>
      <c r="G87" s="144"/>
      <c r="H87" s="144"/>
      <c r="I87" s="144"/>
      <c r="J87" s="144"/>
      <c r="K87" s="144"/>
      <c r="L87" s="144"/>
      <c r="M87" s="144"/>
      <c r="N87" s="144"/>
      <c r="O87" s="144"/>
      <c r="P87" s="144"/>
      <c r="Q87" s="144"/>
      <c r="R87" s="144"/>
    </row>
    <row r="88" spans="2:18" x14ac:dyDescent="0.3">
      <c r="B88" s="144"/>
      <c r="C88" s="144"/>
      <c r="D88" s="144"/>
      <c r="E88" s="144"/>
      <c r="F88" s="144"/>
      <c r="G88" s="144"/>
      <c r="H88" s="144"/>
      <c r="I88" s="144"/>
      <c r="J88" s="144"/>
      <c r="K88" s="144"/>
      <c r="L88" s="144"/>
      <c r="M88" s="144"/>
      <c r="N88" s="144"/>
      <c r="O88" s="144"/>
      <c r="P88" s="144"/>
      <c r="Q88" s="144"/>
      <c r="R88" s="144"/>
    </row>
    <row r="89" spans="2:18" ht="5.4" customHeight="1" x14ac:dyDescent="0.3"/>
    <row r="90" spans="2:18" x14ac:dyDescent="0.3">
      <c r="B90" s="146" t="s">
        <v>88</v>
      </c>
      <c r="C90" s="146"/>
      <c r="D90" s="146"/>
      <c r="E90" s="146"/>
      <c r="F90" s="146"/>
      <c r="G90" s="146"/>
      <c r="H90" s="146"/>
      <c r="I90" s="146"/>
      <c r="J90" s="146"/>
      <c r="K90" s="146"/>
      <c r="L90" s="146"/>
      <c r="M90" s="146"/>
      <c r="N90" s="146"/>
      <c r="O90" s="146"/>
      <c r="P90" s="146"/>
      <c r="Q90" s="146"/>
      <c r="R90" s="146"/>
    </row>
    <row r="91" spans="2:18" x14ac:dyDescent="0.3">
      <c r="B91" s="146"/>
      <c r="C91" s="146"/>
      <c r="D91" s="146"/>
      <c r="E91" s="146"/>
      <c r="F91" s="146"/>
      <c r="G91" s="146"/>
      <c r="H91" s="146"/>
      <c r="I91" s="146"/>
      <c r="J91" s="146"/>
      <c r="K91" s="146"/>
      <c r="L91" s="146"/>
      <c r="M91" s="146"/>
      <c r="N91" s="146"/>
      <c r="O91" s="146"/>
      <c r="P91" s="146"/>
      <c r="Q91" s="146"/>
      <c r="R91" s="146"/>
    </row>
    <row r="92" spans="2:18" x14ac:dyDescent="0.3">
      <c r="B92" s="146"/>
      <c r="C92" s="146"/>
      <c r="D92" s="146"/>
      <c r="E92" s="146"/>
      <c r="F92" s="146"/>
      <c r="G92" s="146"/>
      <c r="H92" s="146"/>
      <c r="I92" s="146"/>
      <c r="J92" s="146"/>
      <c r="K92" s="146"/>
      <c r="L92" s="146"/>
      <c r="M92" s="146"/>
      <c r="N92" s="146"/>
      <c r="O92" s="146"/>
      <c r="P92" s="146"/>
      <c r="Q92" s="146"/>
      <c r="R92" s="146"/>
    </row>
  </sheetData>
  <mergeCells count="18">
    <mergeCell ref="B82:R84"/>
    <mergeCell ref="B86:R88"/>
    <mergeCell ref="B90:R92"/>
    <mergeCell ref="B1:R2"/>
    <mergeCell ref="B5:R7"/>
    <mergeCell ref="B4:R4"/>
    <mergeCell ref="B78:R78"/>
    <mergeCell ref="B79:R80"/>
    <mergeCell ref="B45:R45"/>
    <mergeCell ref="B46:R48"/>
    <mergeCell ref="B50:R50"/>
    <mergeCell ref="B51:R76"/>
    <mergeCell ref="B10:R15"/>
    <mergeCell ref="B21:R21"/>
    <mergeCell ref="B22:R43"/>
    <mergeCell ref="B17:R17"/>
    <mergeCell ref="B18:R19"/>
    <mergeCell ref="B9:R9"/>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A81C0-DD1E-4C81-AFF9-2EDB4DB4F1B6}">
  <sheetPr codeName="Planilha9"/>
  <dimension ref="A1:L71"/>
  <sheetViews>
    <sheetView showGridLines="0" workbookViewId="0">
      <selection activeCell="D3" sqref="D3"/>
    </sheetView>
  </sheetViews>
  <sheetFormatPr defaultRowHeight="14.4" x14ac:dyDescent="0.3"/>
  <cols>
    <col min="1" max="1" width="1.109375" customWidth="1"/>
    <col min="2" max="2" width="26.88671875" customWidth="1"/>
    <col min="3" max="3" width="1.33203125" customWidth="1"/>
    <col min="4" max="4" width="34.109375" customWidth="1"/>
    <col min="5" max="5" width="33.33203125" customWidth="1"/>
    <col min="6" max="6" width="1.77734375" customWidth="1"/>
    <col min="7" max="7" width="23.5546875" customWidth="1"/>
    <col min="8" max="8" width="1.77734375" customWidth="1"/>
    <col min="9" max="9" width="25.21875" customWidth="1"/>
    <col min="10" max="10" width="25.77734375" customWidth="1"/>
    <col min="11" max="11" width="24.109375" bestFit="1" customWidth="1"/>
  </cols>
  <sheetData>
    <row r="1" spans="1:12" ht="21.6" thickBot="1" x14ac:dyDescent="0.45">
      <c r="A1" s="50"/>
      <c r="B1" s="148" t="s">
        <v>73</v>
      </c>
      <c r="C1" s="148"/>
      <c r="D1" s="148"/>
      <c r="E1" s="148"/>
      <c r="F1" s="148"/>
      <c r="G1" s="148"/>
      <c r="H1" s="148"/>
      <c r="I1" s="148"/>
      <c r="J1" s="148"/>
      <c r="K1" s="148"/>
    </row>
    <row r="2" spans="1:12" ht="15" thickTop="1" x14ac:dyDescent="0.3">
      <c r="B2" s="60" t="s">
        <v>10</v>
      </c>
      <c r="C2" s="29"/>
      <c r="D2" s="61" t="s">
        <v>17</v>
      </c>
      <c r="E2" s="61" t="s">
        <v>18</v>
      </c>
      <c r="F2" s="1"/>
      <c r="G2" s="60" t="s">
        <v>7</v>
      </c>
      <c r="H2" s="1"/>
      <c r="I2" s="62" t="s">
        <v>11</v>
      </c>
      <c r="J2" s="62" t="s">
        <v>15</v>
      </c>
      <c r="K2" s="60" t="s">
        <v>16</v>
      </c>
      <c r="L2" s="118"/>
    </row>
    <row r="3" spans="1:12" x14ac:dyDescent="0.3">
      <c r="B3" s="21">
        <v>0.25</v>
      </c>
      <c r="C3" s="7"/>
      <c r="D3" s="31"/>
      <c r="E3" s="31"/>
      <c r="F3" s="1"/>
      <c r="G3" s="16"/>
      <c r="H3" s="1"/>
      <c r="I3" s="18"/>
      <c r="J3" s="24"/>
      <c r="K3" s="25"/>
      <c r="L3" s="51">
        <f>SUM(J3:K3)</f>
        <v>0</v>
      </c>
    </row>
    <row r="4" spans="1:12" x14ac:dyDescent="0.3">
      <c r="B4" s="10">
        <v>0.26041666666666669</v>
      </c>
      <c r="C4" s="7"/>
      <c r="D4" s="32"/>
      <c r="E4" s="32"/>
      <c r="F4" s="1"/>
      <c r="G4" s="5"/>
      <c r="H4" s="1"/>
      <c r="I4" s="17"/>
      <c r="J4" s="9"/>
      <c r="K4" s="8"/>
      <c r="L4" s="51">
        <f t="shared" ref="L4:L12" si="0">SUM(J4:K4)</f>
        <v>0</v>
      </c>
    </row>
    <row r="5" spans="1:12" x14ac:dyDescent="0.3">
      <c r="B5" s="21">
        <v>0.27083333333333298</v>
      </c>
      <c r="C5" s="7"/>
      <c r="D5" s="31"/>
      <c r="E5" s="31"/>
      <c r="F5" s="1"/>
      <c r="G5" s="16"/>
      <c r="H5" s="1"/>
      <c r="I5" s="18"/>
      <c r="J5" s="24"/>
      <c r="K5" s="25"/>
      <c r="L5" s="51">
        <f t="shared" si="0"/>
        <v>0</v>
      </c>
    </row>
    <row r="6" spans="1:12" x14ac:dyDescent="0.3">
      <c r="B6" s="10">
        <v>0.28125</v>
      </c>
      <c r="C6" s="7"/>
      <c r="D6" s="32"/>
      <c r="E6" s="32"/>
      <c r="F6" s="1"/>
      <c r="G6" s="5"/>
      <c r="H6" s="1"/>
      <c r="I6" s="17"/>
      <c r="J6" s="9"/>
      <c r="K6" s="8"/>
      <c r="L6" s="51">
        <f t="shared" si="0"/>
        <v>0</v>
      </c>
    </row>
    <row r="7" spans="1:12" x14ac:dyDescent="0.3">
      <c r="B7" s="21">
        <v>0.29166666666666702</v>
      </c>
      <c r="C7" s="7"/>
      <c r="D7" s="31"/>
      <c r="E7" s="31"/>
      <c r="F7" s="1"/>
      <c r="G7" s="16"/>
      <c r="H7" s="1"/>
      <c r="I7" s="18"/>
      <c r="J7" s="24"/>
      <c r="K7" s="25"/>
      <c r="L7" s="51">
        <f t="shared" si="0"/>
        <v>0</v>
      </c>
    </row>
    <row r="8" spans="1:12" x14ac:dyDescent="0.3">
      <c r="B8" s="10">
        <v>0.30208333333333298</v>
      </c>
      <c r="C8" s="7"/>
      <c r="D8" s="32"/>
      <c r="E8" s="32"/>
      <c r="F8" s="1"/>
      <c r="G8" s="5"/>
      <c r="H8" s="1"/>
      <c r="I8" s="17"/>
      <c r="J8" s="9"/>
      <c r="K8" s="8"/>
      <c r="L8" s="51">
        <f t="shared" si="0"/>
        <v>0</v>
      </c>
    </row>
    <row r="9" spans="1:12" x14ac:dyDescent="0.3">
      <c r="B9" s="21">
        <v>0.3125</v>
      </c>
      <c r="C9" s="7"/>
      <c r="D9" s="31"/>
      <c r="E9" s="31"/>
      <c r="F9" s="1"/>
      <c r="G9" s="16"/>
      <c r="H9" s="1"/>
      <c r="I9" s="18"/>
      <c r="J9" s="24"/>
      <c r="K9" s="25"/>
      <c r="L9" s="51">
        <f t="shared" si="0"/>
        <v>0</v>
      </c>
    </row>
    <row r="10" spans="1:12" x14ac:dyDescent="0.3">
      <c r="B10" s="10">
        <v>0.32291666666666702</v>
      </c>
      <c r="C10" s="7"/>
      <c r="D10" s="32"/>
      <c r="E10" s="32"/>
      <c r="F10" s="1"/>
      <c r="G10" s="5"/>
      <c r="H10" s="1"/>
      <c r="I10" s="17"/>
      <c r="J10" s="9"/>
      <c r="K10" s="8"/>
      <c r="L10" s="51">
        <f t="shared" si="0"/>
        <v>0</v>
      </c>
    </row>
    <row r="11" spans="1:12" x14ac:dyDescent="0.3">
      <c r="B11" s="21">
        <v>0.33333333333333298</v>
      </c>
      <c r="C11" s="7"/>
      <c r="D11" s="31"/>
      <c r="E11" s="31"/>
      <c r="F11" s="1"/>
      <c r="G11" s="16"/>
      <c r="H11" s="1"/>
      <c r="I11" s="18"/>
      <c r="J11" s="24"/>
      <c r="K11" s="25"/>
      <c r="L11" s="51">
        <f t="shared" si="0"/>
        <v>0</v>
      </c>
    </row>
    <row r="12" spans="1:12" x14ac:dyDescent="0.3">
      <c r="B12" s="10">
        <v>0.34375</v>
      </c>
      <c r="C12" s="7"/>
      <c r="D12" s="32"/>
      <c r="E12" s="32"/>
      <c r="F12" s="1"/>
      <c r="G12" s="23"/>
      <c r="H12" s="1"/>
      <c r="I12" s="26"/>
      <c r="J12" s="27"/>
      <c r="K12" s="28"/>
      <c r="L12" s="51">
        <f t="shared" si="0"/>
        <v>0</v>
      </c>
    </row>
    <row r="13" spans="1:12" x14ac:dyDescent="0.3">
      <c r="B13" s="21">
        <v>0.35416666666666702</v>
      </c>
      <c r="C13" s="7"/>
      <c r="D13" s="31"/>
      <c r="E13" s="31"/>
      <c r="F13" s="1"/>
      <c r="G13" s="1"/>
      <c r="H13" s="1"/>
      <c r="I13" s="1"/>
      <c r="J13" s="1"/>
      <c r="K13" s="4"/>
      <c r="L13" s="51">
        <f>SUM(L3:L12)</f>
        <v>0</v>
      </c>
    </row>
    <row r="14" spans="1:12" ht="18.600000000000001" thickBot="1" x14ac:dyDescent="0.4">
      <c r="B14" s="10">
        <v>0.36458333333333398</v>
      </c>
      <c r="C14" s="7"/>
      <c r="D14" s="32"/>
      <c r="E14" s="32"/>
      <c r="F14" s="1"/>
      <c r="G14" s="147" t="s">
        <v>54</v>
      </c>
      <c r="H14" s="147"/>
      <c r="I14" s="147"/>
      <c r="J14" s="147"/>
      <c r="K14" s="147"/>
      <c r="L14" s="11"/>
    </row>
    <row r="15" spans="1:12" ht="15" customHeight="1" thickTop="1" x14ac:dyDescent="0.3">
      <c r="B15" s="21">
        <v>0.375</v>
      </c>
      <c r="C15" s="7"/>
      <c r="D15" s="31"/>
      <c r="E15" s="31"/>
      <c r="F15" s="1"/>
      <c r="G15" s="143" t="s">
        <v>94</v>
      </c>
      <c r="H15" s="143"/>
      <c r="I15" s="143"/>
      <c r="J15" s="143"/>
      <c r="K15" s="143"/>
    </row>
    <row r="16" spans="1:12" x14ac:dyDescent="0.3">
      <c r="B16" s="10">
        <v>0.38541666666666702</v>
      </c>
      <c r="C16" s="7"/>
      <c r="D16" s="32"/>
      <c r="E16" s="32"/>
      <c r="F16" s="1"/>
      <c r="G16" s="144"/>
      <c r="H16" s="144"/>
      <c r="I16" s="144"/>
      <c r="J16" s="144"/>
      <c r="K16" s="144"/>
    </row>
    <row r="17" spans="2:11" x14ac:dyDescent="0.3">
      <c r="B17" s="21">
        <v>0.39583333333333398</v>
      </c>
      <c r="C17" s="7"/>
      <c r="D17" s="31"/>
      <c r="E17" s="31"/>
      <c r="F17" s="1"/>
      <c r="G17" s="144"/>
      <c r="H17" s="144"/>
      <c r="I17" s="144"/>
      <c r="J17" s="144"/>
      <c r="K17" s="144"/>
    </row>
    <row r="18" spans="2:11" x14ac:dyDescent="0.3">
      <c r="B18" s="10">
        <v>0.40625</v>
      </c>
      <c r="C18" s="7"/>
      <c r="D18" s="32"/>
      <c r="E18" s="32"/>
      <c r="F18" s="1"/>
      <c r="G18" s="144"/>
      <c r="H18" s="144"/>
      <c r="I18" s="144"/>
      <c r="J18" s="144"/>
      <c r="K18" s="144"/>
    </row>
    <row r="19" spans="2:11" x14ac:dyDescent="0.3">
      <c r="B19" s="21">
        <v>0.41666666666666702</v>
      </c>
      <c r="C19" s="7"/>
      <c r="D19" s="31"/>
      <c r="E19" s="31"/>
      <c r="F19" s="1"/>
      <c r="G19" s="144"/>
      <c r="H19" s="144"/>
      <c r="I19" s="144"/>
      <c r="J19" s="144"/>
      <c r="K19" s="144"/>
    </row>
    <row r="20" spans="2:11" x14ac:dyDescent="0.3">
      <c r="B20" s="10">
        <v>0.42708333333333398</v>
      </c>
      <c r="C20" s="7"/>
      <c r="D20" s="32"/>
      <c r="E20" s="32"/>
      <c r="F20" s="1"/>
      <c r="G20" s="144"/>
      <c r="H20" s="144"/>
      <c r="I20" s="144"/>
      <c r="J20" s="144"/>
      <c r="K20" s="144"/>
    </row>
    <row r="21" spans="2:11" x14ac:dyDescent="0.3">
      <c r="B21" s="21">
        <v>0.4375</v>
      </c>
      <c r="C21" s="7"/>
      <c r="D21" s="31"/>
      <c r="E21" s="31"/>
      <c r="F21" s="1"/>
      <c r="G21" s="144"/>
      <c r="H21" s="144"/>
      <c r="I21" s="144"/>
      <c r="J21" s="144"/>
      <c r="K21" s="144"/>
    </row>
    <row r="22" spans="2:11" x14ac:dyDescent="0.3">
      <c r="B22" s="10">
        <v>0.44791666666666702</v>
      </c>
      <c r="C22" s="7"/>
      <c r="D22" s="32"/>
      <c r="E22" s="32"/>
      <c r="F22" s="1"/>
      <c r="G22" s="144"/>
      <c r="H22" s="144"/>
      <c r="I22" s="144"/>
      <c r="J22" s="144"/>
      <c r="K22" s="144"/>
    </row>
    <row r="23" spans="2:11" x14ac:dyDescent="0.3">
      <c r="B23" s="21">
        <v>0.45833333333333398</v>
      </c>
      <c r="C23" s="7"/>
      <c r="D23" s="31"/>
      <c r="E23" s="31"/>
      <c r="F23" s="1"/>
      <c r="G23" s="1"/>
      <c r="H23" s="1"/>
      <c r="I23" s="1"/>
      <c r="J23" s="1"/>
      <c r="K23" s="4"/>
    </row>
    <row r="24" spans="2:11" x14ac:dyDescent="0.3">
      <c r="B24" s="10">
        <v>0.46875</v>
      </c>
      <c r="C24" s="7"/>
      <c r="D24" s="32"/>
      <c r="E24" s="32"/>
      <c r="F24" s="1"/>
      <c r="G24" s="1"/>
      <c r="H24" s="1"/>
      <c r="I24" s="1"/>
      <c r="J24" s="1"/>
      <c r="K24" s="4"/>
    </row>
    <row r="25" spans="2:11" x14ac:dyDescent="0.3">
      <c r="B25" s="21">
        <v>0.47916666666666702</v>
      </c>
      <c r="C25" s="7"/>
      <c r="D25" s="31"/>
      <c r="E25" s="31"/>
      <c r="F25" s="1"/>
      <c r="G25" s="1"/>
      <c r="H25" s="1"/>
      <c r="I25" s="1"/>
      <c r="J25" s="1"/>
      <c r="K25" s="4"/>
    </row>
    <row r="26" spans="2:11" x14ac:dyDescent="0.3">
      <c r="B26" s="10">
        <v>0.48958333333333398</v>
      </c>
      <c r="C26" s="7"/>
      <c r="D26" s="32"/>
      <c r="E26" s="32"/>
      <c r="F26" s="1"/>
      <c r="G26" s="1"/>
      <c r="H26" s="1"/>
      <c r="I26" s="1"/>
      <c r="J26" s="1"/>
      <c r="K26" s="4"/>
    </row>
    <row r="27" spans="2:11" x14ac:dyDescent="0.3">
      <c r="B27" s="21">
        <v>0.5</v>
      </c>
      <c r="C27" s="7"/>
      <c r="D27" s="31"/>
      <c r="E27" s="31"/>
      <c r="F27" s="1"/>
      <c r="G27" s="1"/>
      <c r="H27" s="1"/>
      <c r="I27" s="1"/>
      <c r="J27" s="1"/>
      <c r="K27" s="4"/>
    </row>
    <row r="28" spans="2:11" x14ac:dyDescent="0.3">
      <c r="B28" s="10">
        <v>0.51041666666666696</v>
      </c>
      <c r="C28" s="7"/>
      <c r="D28" s="32"/>
      <c r="E28" s="32"/>
      <c r="F28" s="1"/>
      <c r="G28" s="1"/>
      <c r="H28" s="1"/>
      <c r="I28" s="1"/>
      <c r="J28" s="1"/>
      <c r="K28" s="4"/>
    </row>
    <row r="29" spans="2:11" x14ac:dyDescent="0.3">
      <c r="B29" s="21">
        <v>0.52083333333333404</v>
      </c>
      <c r="C29" s="7"/>
      <c r="D29" s="31"/>
      <c r="E29" s="31"/>
      <c r="F29" s="1"/>
      <c r="G29" s="1"/>
      <c r="H29" s="1"/>
      <c r="I29" s="1"/>
      <c r="J29" s="1"/>
      <c r="K29" s="4"/>
    </row>
    <row r="30" spans="2:11" x14ac:dyDescent="0.3">
      <c r="B30" s="10">
        <v>0.53125</v>
      </c>
      <c r="C30" s="7"/>
      <c r="D30" s="32"/>
      <c r="E30" s="32"/>
      <c r="F30" s="1"/>
      <c r="G30" s="1"/>
      <c r="H30" s="1"/>
      <c r="I30" s="1"/>
      <c r="J30" s="1"/>
      <c r="K30" s="4"/>
    </row>
    <row r="31" spans="2:11" x14ac:dyDescent="0.3">
      <c r="B31" s="21">
        <v>0.54166666666666696</v>
      </c>
      <c r="C31" s="7"/>
      <c r="D31" s="31"/>
      <c r="E31" s="31"/>
      <c r="F31" s="1"/>
      <c r="G31" s="1"/>
      <c r="H31" s="1"/>
      <c r="I31" s="1"/>
      <c r="J31" s="1"/>
      <c r="K31" s="4"/>
    </row>
    <row r="32" spans="2:11" x14ac:dyDescent="0.3">
      <c r="B32" s="10">
        <v>0.55208333333333404</v>
      </c>
      <c r="C32" s="7"/>
      <c r="D32" s="32"/>
      <c r="E32" s="32"/>
      <c r="F32" s="1"/>
      <c r="G32" s="1"/>
      <c r="H32" s="1"/>
      <c r="I32" s="1"/>
      <c r="J32" s="1"/>
      <c r="K32" s="4"/>
    </row>
    <row r="33" spans="2:11" x14ac:dyDescent="0.3">
      <c r="B33" s="21">
        <v>0.562500000000001</v>
      </c>
      <c r="C33" s="7"/>
      <c r="D33" s="31"/>
      <c r="E33" s="31"/>
      <c r="F33" s="1"/>
      <c r="G33" s="1"/>
      <c r="H33" s="1"/>
      <c r="I33" s="1"/>
      <c r="J33" s="1"/>
      <c r="K33" s="4"/>
    </row>
    <row r="34" spans="2:11" x14ac:dyDescent="0.3">
      <c r="B34" s="10">
        <v>0.57291666666666696</v>
      </c>
      <c r="C34" s="7"/>
      <c r="D34" s="32"/>
      <c r="E34" s="32"/>
      <c r="F34" s="1"/>
      <c r="G34" s="1"/>
      <c r="H34" s="1"/>
      <c r="I34" s="1"/>
      <c r="J34" s="1"/>
      <c r="K34" s="4"/>
    </row>
    <row r="35" spans="2:11" x14ac:dyDescent="0.3">
      <c r="B35" s="21">
        <v>0.58333333333333404</v>
      </c>
      <c r="C35" s="7"/>
      <c r="D35" s="31"/>
      <c r="E35" s="31"/>
      <c r="F35" s="1"/>
      <c r="G35" s="1"/>
      <c r="H35" s="1"/>
      <c r="I35" s="1"/>
      <c r="J35" s="1"/>
      <c r="K35" s="4"/>
    </row>
    <row r="36" spans="2:11" x14ac:dyDescent="0.3">
      <c r="B36" s="10">
        <v>0.593750000000001</v>
      </c>
      <c r="C36" s="7"/>
      <c r="D36" s="32"/>
      <c r="E36" s="32"/>
      <c r="F36" s="1"/>
      <c r="G36" s="1"/>
      <c r="H36" s="1"/>
      <c r="I36" s="1"/>
      <c r="J36" s="1"/>
      <c r="K36" s="4"/>
    </row>
    <row r="37" spans="2:11" x14ac:dyDescent="0.3">
      <c r="B37" s="21">
        <v>0.60416666666666696</v>
      </c>
      <c r="C37" s="7"/>
      <c r="D37" s="31"/>
      <c r="E37" s="31"/>
      <c r="F37" s="1"/>
      <c r="G37" s="1"/>
      <c r="H37" s="1"/>
      <c r="I37" s="1"/>
      <c r="J37" s="1"/>
      <c r="K37" s="4"/>
    </row>
    <row r="38" spans="2:11" x14ac:dyDescent="0.3">
      <c r="B38" s="10">
        <v>0.61458333333333404</v>
      </c>
      <c r="C38" s="7"/>
      <c r="D38" s="32"/>
      <c r="E38" s="32"/>
      <c r="F38" s="1"/>
      <c r="G38" s="1"/>
      <c r="H38" s="1"/>
      <c r="I38" s="1"/>
      <c r="J38" s="1"/>
      <c r="K38" s="4"/>
    </row>
    <row r="39" spans="2:11" x14ac:dyDescent="0.3">
      <c r="B39" s="21">
        <v>0.625000000000001</v>
      </c>
      <c r="C39" s="7"/>
      <c r="D39" s="31"/>
      <c r="E39" s="31"/>
      <c r="F39" s="1"/>
      <c r="G39" s="1"/>
      <c r="H39" s="1"/>
      <c r="I39" s="1"/>
      <c r="J39" s="1"/>
      <c r="K39" s="4"/>
    </row>
    <row r="40" spans="2:11" x14ac:dyDescent="0.3">
      <c r="B40" s="10">
        <v>0.63541666666666696</v>
      </c>
      <c r="C40" s="7"/>
      <c r="D40" s="32"/>
      <c r="E40" s="32"/>
      <c r="F40" s="1"/>
      <c r="G40" s="1"/>
      <c r="H40" s="1"/>
      <c r="I40" s="1"/>
      <c r="J40" s="1"/>
      <c r="K40" s="4"/>
    </row>
    <row r="41" spans="2:11" x14ac:dyDescent="0.3">
      <c r="B41" s="21">
        <v>0.64583333333333404</v>
      </c>
      <c r="C41" s="7"/>
      <c r="D41" s="31"/>
      <c r="E41" s="31"/>
      <c r="F41" s="1"/>
      <c r="G41" s="1"/>
      <c r="H41" s="1"/>
      <c r="I41" s="1"/>
      <c r="J41" s="1"/>
      <c r="K41" s="4"/>
    </row>
    <row r="42" spans="2:11" x14ac:dyDescent="0.3">
      <c r="B42" s="10">
        <v>0.656250000000001</v>
      </c>
      <c r="C42" s="7"/>
      <c r="D42" s="32"/>
      <c r="E42" s="32"/>
      <c r="F42" s="1"/>
      <c r="G42" s="1"/>
      <c r="H42" s="1"/>
      <c r="I42" s="1"/>
      <c r="J42" s="1"/>
      <c r="K42" s="4"/>
    </row>
    <row r="43" spans="2:11" x14ac:dyDescent="0.3">
      <c r="B43" s="21">
        <v>0.66666666666666696</v>
      </c>
      <c r="C43" s="7"/>
      <c r="D43" s="31"/>
      <c r="E43" s="31"/>
      <c r="F43" s="1"/>
      <c r="G43" s="1"/>
      <c r="H43" s="1"/>
      <c r="I43" s="1"/>
      <c r="J43" s="1"/>
      <c r="K43" s="4"/>
    </row>
    <row r="44" spans="2:11" x14ac:dyDescent="0.3">
      <c r="B44" s="10">
        <v>0.67708333333333404</v>
      </c>
      <c r="C44" s="7"/>
      <c r="D44" s="32"/>
      <c r="E44" s="32"/>
      <c r="F44" s="1"/>
      <c r="G44" s="1"/>
      <c r="H44" s="1"/>
      <c r="I44" s="1"/>
      <c r="J44" s="1"/>
      <c r="K44" s="4"/>
    </row>
    <row r="45" spans="2:11" x14ac:dyDescent="0.3">
      <c r="B45" s="21">
        <v>0.687500000000001</v>
      </c>
      <c r="C45" s="7"/>
      <c r="D45" s="31"/>
      <c r="E45" s="31"/>
      <c r="F45" s="1"/>
      <c r="G45" s="1"/>
      <c r="H45" s="1"/>
      <c r="I45" s="1"/>
      <c r="J45" s="1"/>
      <c r="K45" s="4"/>
    </row>
    <row r="46" spans="2:11" x14ac:dyDescent="0.3">
      <c r="B46" s="10">
        <v>0.69791666666666696</v>
      </c>
      <c r="C46" s="7"/>
      <c r="D46" s="32"/>
      <c r="E46" s="32"/>
      <c r="F46" s="1"/>
      <c r="G46" s="1"/>
      <c r="H46" s="1"/>
      <c r="I46" s="1"/>
      <c r="J46" s="1"/>
      <c r="K46" s="4"/>
    </row>
    <row r="47" spans="2:11" x14ac:dyDescent="0.3">
      <c r="B47" s="21">
        <v>0.70833333333333404</v>
      </c>
      <c r="C47" s="7"/>
      <c r="D47" s="31"/>
      <c r="E47" s="31"/>
      <c r="F47" s="1"/>
      <c r="G47" s="1"/>
      <c r="H47" s="1"/>
      <c r="I47" s="1"/>
      <c r="J47" s="1"/>
      <c r="K47" s="4"/>
    </row>
    <row r="48" spans="2:11" x14ac:dyDescent="0.3">
      <c r="B48" s="10">
        <v>0.718750000000001</v>
      </c>
      <c r="C48" s="7"/>
      <c r="D48" s="32"/>
      <c r="E48" s="32"/>
      <c r="F48" s="1"/>
      <c r="G48" s="1"/>
      <c r="H48" s="1"/>
      <c r="I48" s="1"/>
      <c r="J48" s="1"/>
      <c r="K48" s="4"/>
    </row>
    <row r="49" spans="2:11" x14ac:dyDescent="0.3">
      <c r="B49" s="21">
        <v>0.72916666666666796</v>
      </c>
      <c r="C49" s="7"/>
      <c r="D49" s="31"/>
      <c r="E49" s="31"/>
      <c r="F49" s="1"/>
      <c r="G49" s="1"/>
      <c r="H49" s="1"/>
      <c r="I49" s="1"/>
      <c r="J49" s="1"/>
      <c r="K49" s="4"/>
    </row>
    <row r="50" spans="2:11" x14ac:dyDescent="0.3">
      <c r="B50" s="10">
        <v>0.73958333333333404</v>
      </c>
      <c r="C50" s="7"/>
      <c r="D50" s="32"/>
      <c r="E50" s="32"/>
      <c r="F50" s="1"/>
      <c r="G50" s="1"/>
      <c r="H50" s="1"/>
      <c r="I50" s="1"/>
      <c r="J50" s="1"/>
      <c r="K50" s="4"/>
    </row>
    <row r="51" spans="2:11" x14ac:dyDescent="0.3">
      <c r="B51" s="21">
        <v>0.750000000000001</v>
      </c>
      <c r="C51" s="7"/>
      <c r="D51" s="31"/>
      <c r="E51" s="31"/>
      <c r="F51" s="1"/>
      <c r="G51" s="1"/>
      <c r="H51" s="1"/>
      <c r="I51" s="1"/>
      <c r="J51" s="1"/>
      <c r="K51" s="4"/>
    </row>
    <row r="52" spans="2:11" x14ac:dyDescent="0.3">
      <c r="B52" s="10">
        <v>0.76041666666666796</v>
      </c>
      <c r="C52" s="7"/>
      <c r="D52" s="32"/>
      <c r="E52" s="32"/>
      <c r="F52" s="1"/>
      <c r="G52" s="1"/>
      <c r="H52" s="1"/>
      <c r="I52" s="1"/>
      <c r="J52" s="1"/>
      <c r="K52" s="4"/>
    </row>
    <row r="53" spans="2:11" x14ac:dyDescent="0.3">
      <c r="B53" s="21">
        <v>0.77083333333333404</v>
      </c>
      <c r="C53" s="7"/>
      <c r="D53" s="31"/>
      <c r="E53" s="31"/>
      <c r="K53" s="4"/>
    </row>
    <row r="54" spans="2:11" x14ac:dyDescent="0.3">
      <c r="B54" s="10">
        <v>0.781250000000001</v>
      </c>
      <c r="C54" s="7"/>
      <c r="D54" s="32"/>
      <c r="E54" s="32"/>
      <c r="K54" s="4"/>
    </row>
    <row r="55" spans="2:11" x14ac:dyDescent="0.3">
      <c r="B55" s="21">
        <v>0.79166666666666796</v>
      </c>
      <c r="C55" s="7"/>
      <c r="D55" s="31"/>
      <c r="E55" s="31"/>
      <c r="K55" s="4"/>
    </row>
    <row r="56" spans="2:11" x14ac:dyDescent="0.3">
      <c r="B56" s="10">
        <v>0.80208333333333404</v>
      </c>
      <c r="C56" s="7"/>
      <c r="D56" s="32"/>
      <c r="E56" s="32"/>
      <c r="K56" s="4"/>
    </row>
    <row r="57" spans="2:11" x14ac:dyDescent="0.3">
      <c r="B57" s="21">
        <v>0.812500000000001</v>
      </c>
      <c r="C57" s="7"/>
      <c r="D57" s="31"/>
      <c r="E57" s="31"/>
      <c r="K57" s="4"/>
    </row>
    <row r="58" spans="2:11" x14ac:dyDescent="0.3">
      <c r="B58" s="10">
        <v>0.82291666666666796</v>
      </c>
      <c r="C58" s="7"/>
      <c r="D58" s="32"/>
      <c r="E58" s="32"/>
      <c r="K58" s="4"/>
    </row>
    <row r="59" spans="2:11" x14ac:dyDescent="0.3">
      <c r="B59" s="21">
        <v>0.83333333333333404</v>
      </c>
      <c r="C59" s="7"/>
      <c r="D59" s="31"/>
      <c r="E59" s="31"/>
      <c r="K59" s="4"/>
    </row>
    <row r="60" spans="2:11" x14ac:dyDescent="0.3">
      <c r="B60" s="10">
        <v>0.843750000000001</v>
      </c>
      <c r="C60" s="7"/>
      <c r="D60" s="32"/>
      <c r="E60" s="32"/>
      <c r="K60" s="4"/>
    </row>
    <row r="61" spans="2:11" x14ac:dyDescent="0.3">
      <c r="B61" s="21">
        <v>0.85416666666666796</v>
      </c>
      <c r="C61" s="7"/>
      <c r="D61" s="31"/>
      <c r="E61" s="31"/>
      <c r="K61" s="4"/>
    </row>
    <row r="62" spans="2:11" x14ac:dyDescent="0.3">
      <c r="B62" s="10">
        <v>0.86458333333333404</v>
      </c>
      <c r="C62" s="7"/>
      <c r="D62" s="32"/>
      <c r="E62" s="32"/>
      <c r="K62" s="4"/>
    </row>
    <row r="63" spans="2:11" x14ac:dyDescent="0.3">
      <c r="B63" s="21">
        <v>0.875000000000001</v>
      </c>
      <c r="C63" s="7"/>
      <c r="D63" s="31"/>
      <c r="E63" s="31"/>
      <c r="K63" s="4"/>
    </row>
    <row r="64" spans="2:11" x14ac:dyDescent="0.3">
      <c r="B64" s="10">
        <v>0.88541666666666796</v>
      </c>
      <c r="C64" s="7"/>
      <c r="D64" s="32"/>
      <c r="E64" s="32"/>
      <c r="K64" s="4"/>
    </row>
    <row r="65" spans="2:11" x14ac:dyDescent="0.3">
      <c r="B65" s="21">
        <v>0.89583333333333404</v>
      </c>
      <c r="C65" s="7"/>
      <c r="D65" s="31"/>
      <c r="E65" s="31"/>
      <c r="K65" s="4"/>
    </row>
    <row r="66" spans="2:11" x14ac:dyDescent="0.3">
      <c r="B66" s="10">
        <v>0.906250000000001</v>
      </c>
      <c r="C66" s="7"/>
      <c r="D66" s="32"/>
      <c r="E66" s="32"/>
      <c r="K66" s="4"/>
    </row>
    <row r="67" spans="2:11" x14ac:dyDescent="0.3">
      <c r="B67" s="21">
        <v>0.91666666666666796</v>
      </c>
      <c r="C67" s="7"/>
      <c r="D67" s="31"/>
      <c r="E67" s="31"/>
      <c r="K67" s="4"/>
    </row>
    <row r="68" spans="2:11" x14ac:dyDescent="0.3">
      <c r="B68" s="10">
        <v>0.92708333333333504</v>
      </c>
      <c r="C68" s="7"/>
      <c r="D68" s="32"/>
      <c r="E68" s="32"/>
      <c r="K68" s="4"/>
    </row>
    <row r="69" spans="2:11" x14ac:dyDescent="0.3">
      <c r="B69" s="21">
        <v>0.937500000000001</v>
      </c>
      <c r="C69" s="7"/>
      <c r="D69" s="31"/>
      <c r="E69" s="31"/>
      <c r="K69" s="4"/>
    </row>
    <row r="70" spans="2:11" x14ac:dyDescent="0.3">
      <c r="B70" s="10">
        <v>0.94791666666666796</v>
      </c>
      <c r="C70" s="7"/>
      <c r="D70" s="32"/>
      <c r="E70" s="32"/>
      <c r="K70" s="4"/>
    </row>
    <row r="71" spans="2:11" x14ac:dyDescent="0.3">
      <c r="B71" s="22">
        <v>0.95833333333333504</v>
      </c>
      <c r="C71" s="7"/>
      <c r="D71" s="33"/>
      <c r="E71" s="33"/>
      <c r="K71" s="4"/>
    </row>
  </sheetData>
  <mergeCells count="3">
    <mergeCell ref="G14:K14"/>
    <mergeCell ref="B1:K1"/>
    <mergeCell ref="G15:K22"/>
  </mergeCells>
  <phoneticPr fontId="1" type="noConversion"/>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60C64-3644-4C19-9C34-45C87A657CDA}">
  <dimension ref="B1:M1002"/>
  <sheetViews>
    <sheetView showGridLines="0" workbookViewId="0">
      <selection activeCell="B3" sqref="B3"/>
    </sheetView>
  </sheetViews>
  <sheetFormatPr defaultRowHeight="14.4" x14ac:dyDescent="0.3"/>
  <cols>
    <col min="1" max="1" width="1.109375" customWidth="1"/>
    <col min="2" max="2" width="33.33203125" style="1" customWidth="1"/>
    <col min="3" max="3" width="16.6640625" style="3" customWidth="1"/>
    <col min="4" max="4" width="29" style="2" bestFit="1" customWidth="1"/>
    <col min="5" max="5" width="2.88671875" customWidth="1"/>
    <col min="6" max="6" width="33.33203125" style="1" customWidth="1"/>
    <col min="7" max="7" width="16.6640625" customWidth="1"/>
    <col min="8" max="8" width="29" bestFit="1" customWidth="1"/>
    <col min="9" max="9" width="3.88671875" customWidth="1"/>
    <col min="11" max="11" width="10.33203125" bestFit="1" customWidth="1"/>
  </cols>
  <sheetData>
    <row r="1" spans="2:13" ht="21.6" thickBot="1" x14ac:dyDescent="0.35">
      <c r="B1" s="149" t="s">
        <v>71</v>
      </c>
      <c r="C1" s="149"/>
      <c r="D1" s="149"/>
      <c r="F1" s="149" t="s">
        <v>72</v>
      </c>
      <c r="G1" s="149"/>
      <c r="H1" s="149"/>
      <c r="J1" s="150" t="s">
        <v>55</v>
      </c>
      <c r="K1" s="151"/>
      <c r="L1" s="151"/>
      <c r="M1" s="151"/>
    </row>
    <row r="2" spans="2:13" ht="15" customHeight="1" thickTop="1" x14ac:dyDescent="0.3">
      <c r="B2" s="58" t="s">
        <v>3</v>
      </c>
      <c r="C2" s="47" t="s">
        <v>12</v>
      </c>
      <c r="D2" s="59" t="s">
        <v>68</v>
      </c>
      <c r="F2" s="58" t="s">
        <v>13</v>
      </c>
      <c r="G2" s="47" t="s">
        <v>12</v>
      </c>
      <c r="H2" s="59" t="s">
        <v>68</v>
      </c>
      <c r="I2" s="30"/>
      <c r="J2" s="152" t="s">
        <v>93</v>
      </c>
      <c r="K2" s="152"/>
      <c r="L2" s="152"/>
      <c r="M2" s="152"/>
    </row>
    <row r="3" spans="2:13" x14ac:dyDescent="0.3">
      <c r="B3" s="34"/>
      <c r="C3" s="35"/>
      <c r="D3" s="36"/>
      <c r="F3" s="34"/>
      <c r="G3" s="35"/>
      <c r="H3" s="36"/>
      <c r="J3" s="153"/>
      <c r="K3" s="153"/>
      <c r="L3" s="153"/>
      <c r="M3" s="153"/>
    </row>
    <row r="4" spans="2:13" x14ac:dyDescent="0.3">
      <c r="B4" s="37"/>
      <c r="C4" s="38"/>
      <c r="D4" s="39"/>
      <c r="F4" s="37"/>
      <c r="G4" s="38"/>
      <c r="H4" s="39"/>
      <c r="J4" s="153"/>
      <c r="K4" s="153"/>
      <c r="L4" s="153"/>
      <c r="M4" s="153"/>
    </row>
    <row r="5" spans="2:13" x14ac:dyDescent="0.3">
      <c r="B5" s="34"/>
      <c r="C5" s="35"/>
      <c r="D5" s="36"/>
      <c r="F5" s="34"/>
      <c r="G5" s="35"/>
      <c r="H5" s="36"/>
      <c r="J5" s="153"/>
      <c r="K5" s="153"/>
      <c r="L5" s="153"/>
      <c r="M5" s="153"/>
    </row>
    <row r="6" spans="2:13" x14ac:dyDescent="0.3">
      <c r="B6" s="37"/>
      <c r="C6" s="38"/>
      <c r="D6" s="39"/>
      <c r="F6" s="37"/>
      <c r="G6" s="38"/>
      <c r="H6" s="39"/>
      <c r="J6" s="153"/>
      <c r="K6" s="153"/>
      <c r="L6" s="153"/>
      <c r="M6" s="153"/>
    </row>
    <row r="7" spans="2:13" x14ac:dyDescent="0.3">
      <c r="B7" s="34"/>
      <c r="C7" s="35"/>
      <c r="D7" s="36"/>
      <c r="F7" s="34"/>
      <c r="G7" s="35"/>
      <c r="H7" s="36"/>
      <c r="J7" s="153"/>
      <c r="K7" s="153"/>
      <c r="L7" s="153"/>
      <c r="M7" s="153"/>
    </row>
    <row r="8" spans="2:13" x14ac:dyDescent="0.3">
      <c r="B8" s="37"/>
      <c r="C8" s="38"/>
      <c r="D8" s="39"/>
      <c r="F8" s="37"/>
      <c r="G8" s="38"/>
      <c r="H8" s="39"/>
      <c r="J8" s="153"/>
      <c r="K8" s="153"/>
      <c r="L8" s="153"/>
      <c r="M8" s="153"/>
    </row>
    <row r="9" spans="2:13" x14ac:dyDescent="0.3">
      <c r="B9" s="34"/>
      <c r="C9" s="35"/>
      <c r="D9" s="36"/>
      <c r="F9" s="34"/>
      <c r="G9" s="35"/>
      <c r="H9" s="36"/>
      <c r="J9" s="153"/>
      <c r="K9" s="153"/>
      <c r="L9" s="153"/>
      <c r="M9" s="153"/>
    </row>
    <row r="10" spans="2:13" x14ac:dyDescent="0.3">
      <c r="B10" s="37"/>
      <c r="C10" s="38"/>
      <c r="D10" s="39"/>
      <c r="F10" s="37"/>
      <c r="G10" s="38"/>
      <c r="H10" s="39"/>
      <c r="J10" s="153"/>
      <c r="K10" s="153"/>
      <c r="L10" s="153"/>
      <c r="M10" s="153"/>
    </row>
    <row r="11" spans="2:13" x14ac:dyDescent="0.3">
      <c r="B11" s="34"/>
      <c r="C11" s="35"/>
      <c r="D11" s="36"/>
      <c r="F11" s="34"/>
      <c r="G11" s="35"/>
      <c r="H11" s="36"/>
      <c r="J11" s="153"/>
      <c r="K11" s="153"/>
      <c r="L11" s="153"/>
      <c r="M11" s="153"/>
    </row>
    <row r="12" spans="2:13" x14ac:dyDescent="0.3">
      <c r="B12" s="37"/>
      <c r="C12" s="38"/>
      <c r="D12" s="39"/>
      <c r="F12" s="37"/>
      <c r="G12" s="38"/>
      <c r="H12" s="39"/>
      <c r="J12" s="153"/>
      <c r="K12" s="153"/>
      <c r="L12" s="153"/>
      <c r="M12" s="153"/>
    </row>
    <row r="13" spans="2:13" x14ac:dyDescent="0.3">
      <c r="B13" s="34"/>
      <c r="C13" s="35"/>
      <c r="D13" s="36"/>
      <c r="F13" s="34"/>
      <c r="G13" s="35"/>
      <c r="H13" s="36"/>
      <c r="J13" s="153"/>
      <c r="K13" s="153"/>
      <c r="L13" s="153"/>
      <c r="M13" s="153"/>
    </row>
    <row r="14" spans="2:13" x14ac:dyDescent="0.3">
      <c r="B14" s="37"/>
      <c r="C14" s="38"/>
      <c r="D14" s="39"/>
      <c r="F14" s="37"/>
      <c r="G14" s="38"/>
      <c r="H14" s="39"/>
      <c r="J14" s="153"/>
      <c r="K14" s="153"/>
      <c r="L14" s="153"/>
      <c r="M14" s="153"/>
    </row>
    <row r="15" spans="2:13" x14ac:dyDescent="0.3">
      <c r="B15" s="34"/>
      <c r="C15" s="35"/>
      <c r="D15" s="36"/>
      <c r="F15" s="34"/>
      <c r="G15" s="35"/>
      <c r="H15" s="36"/>
      <c r="J15" s="153"/>
      <c r="K15" s="153"/>
      <c r="L15" s="153"/>
      <c r="M15" s="153"/>
    </row>
    <row r="16" spans="2:13" x14ac:dyDescent="0.3">
      <c r="B16" s="37"/>
      <c r="C16" s="38"/>
      <c r="D16" s="39"/>
      <c r="F16" s="37"/>
      <c r="G16" s="38"/>
      <c r="H16" s="39"/>
      <c r="J16" s="153"/>
      <c r="K16" s="153"/>
      <c r="L16" s="153"/>
      <c r="M16" s="153"/>
    </row>
    <row r="17" spans="2:13" x14ac:dyDescent="0.3">
      <c r="B17" s="34"/>
      <c r="C17" s="35"/>
      <c r="D17" s="36"/>
      <c r="F17" s="34"/>
      <c r="G17" s="35"/>
      <c r="H17" s="36"/>
      <c r="J17" s="153"/>
      <c r="K17" s="153"/>
      <c r="L17" s="153"/>
      <c r="M17" s="153"/>
    </row>
    <row r="18" spans="2:13" x14ac:dyDescent="0.3">
      <c r="B18" s="37"/>
      <c r="C18" s="38"/>
      <c r="D18" s="39"/>
      <c r="F18" s="37"/>
      <c r="G18" s="38"/>
      <c r="H18" s="39"/>
    </row>
    <row r="19" spans="2:13" x14ac:dyDescent="0.3">
      <c r="B19" s="34"/>
      <c r="C19" s="35"/>
      <c r="D19" s="36"/>
      <c r="F19" s="34"/>
      <c r="G19" s="35"/>
      <c r="H19" s="36"/>
    </row>
    <row r="20" spans="2:13" x14ac:dyDescent="0.3">
      <c r="B20" s="37"/>
      <c r="C20" s="38"/>
      <c r="D20" s="39"/>
      <c r="F20" s="37"/>
      <c r="G20" s="38"/>
      <c r="H20" s="39"/>
    </row>
    <row r="21" spans="2:13" x14ac:dyDescent="0.3">
      <c r="B21" s="34"/>
      <c r="C21" s="35"/>
      <c r="D21" s="36"/>
      <c r="F21" s="34"/>
      <c r="G21" s="35"/>
      <c r="H21" s="36"/>
    </row>
    <row r="22" spans="2:13" x14ac:dyDescent="0.3">
      <c r="B22" s="37"/>
      <c r="C22" s="38"/>
      <c r="D22" s="39"/>
      <c r="F22" s="37"/>
      <c r="G22" s="38"/>
      <c r="H22" s="39"/>
    </row>
    <row r="23" spans="2:13" x14ac:dyDescent="0.3">
      <c r="B23" s="34"/>
      <c r="C23" s="35"/>
      <c r="D23" s="36"/>
      <c r="F23" s="34"/>
      <c r="G23" s="35"/>
      <c r="H23" s="36"/>
    </row>
    <row r="24" spans="2:13" x14ac:dyDescent="0.3">
      <c r="B24" s="37"/>
      <c r="C24" s="38"/>
      <c r="D24" s="39"/>
      <c r="F24" s="37"/>
      <c r="G24" s="38"/>
      <c r="H24" s="39"/>
    </row>
    <row r="25" spans="2:13" x14ac:dyDescent="0.3">
      <c r="B25" s="34"/>
      <c r="C25" s="35"/>
      <c r="D25" s="36"/>
      <c r="F25" s="34"/>
      <c r="G25" s="35"/>
      <c r="H25" s="36"/>
    </row>
    <row r="26" spans="2:13" x14ac:dyDescent="0.3">
      <c r="B26" s="37"/>
      <c r="C26" s="38"/>
      <c r="D26" s="39"/>
      <c r="F26" s="37"/>
      <c r="G26" s="38"/>
      <c r="H26" s="39"/>
    </row>
    <row r="27" spans="2:13" x14ac:dyDescent="0.3">
      <c r="B27" s="34"/>
      <c r="C27" s="35"/>
      <c r="D27" s="36"/>
      <c r="F27" s="34"/>
      <c r="G27" s="35"/>
      <c r="H27" s="36"/>
    </row>
    <row r="28" spans="2:13" x14ac:dyDescent="0.3">
      <c r="B28" s="37"/>
      <c r="C28" s="38"/>
      <c r="D28" s="39"/>
      <c r="F28" s="37"/>
      <c r="G28" s="38"/>
      <c r="H28" s="39"/>
    </row>
    <row r="29" spans="2:13" x14ac:dyDescent="0.3">
      <c r="B29" s="34"/>
      <c r="C29" s="35"/>
      <c r="D29" s="36"/>
      <c r="F29" s="34"/>
      <c r="G29" s="35"/>
      <c r="H29" s="36"/>
    </row>
    <row r="30" spans="2:13" x14ac:dyDescent="0.3">
      <c r="B30" s="37"/>
      <c r="C30" s="38"/>
      <c r="D30" s="39"/>
      <c r="F30" s="37"/>
      <c r="G30" s="38"/>
      <c r="H30" s="39"/>
    </row>
    <row r="31" spans="2:13" x14ac:dyDescent="0.3">
      <c r="B31" s="34"/>
      <c r="C31" s="35"/>
      <c r="D31" s="36"/>
      <c r="F31" s="34"/>
      <c r="G31" s="35"/>
      <c r="H31" s="36"/>
    </row>
    <row r="32" spans="2:13" x14ac:dyDescent="0.3">
      <c r="B32" s="37"/>
      <c r="C32" s="38"/>
      <c r="D32" s="39"/>
      <c r="F32" s="37"/>
      <c r="G32" s="38"/>
      <c r="H32" s="39"/>
    </row>
    <row r="33" spans="2:8" x14ac:dyDescent="0.3">
      <c r="B33" s="34"/>
      <c r="C33" s="35"/>
      <c r="D33" s="36"/>
      <c r="F33" s="34"/>
      <c r="G33" s="35"/>
      <c r="H33" s="36"/>
    </row>
    <row r="34" spans="2:8" x14ac:dyDescent="0.3">
      <c r="B34" s="37"/>
      <c r="C34" s="38"/>
      <c r="D34" s="39"/>
      <c r="F34" s="37"/>
      <c r="G34" s="38"/>
      <c r="H34" s="39"/>
    </row>
    <row r="35" spans="2:8" x14ac:dyDescent="0.3">
      <c r="B35" s="34"/>
      <c r="C35" s="35"/>
      <c r="D35" s="36"/>
      <c r="F35" s="34"/>
      <c r="G35" s="35"/>
      <c r="H35" s="36"/>
    </row>
    <row r="36" spans="2:8" x14ac:dyDescent="0.3">
      <c r="B36" s="37"/>
      <c r="C36" s="38"/>
      <c r="D36" s="39"/>
      <c r="F36" s="37"/>
      <c r="G36" s="38"/>
      <c r="H36" s="39"/>
    </row>
    <row r="37" spans="2:8" x14ac:dyDescent="0.3">
      <c r="B37" s="34"/>
      <c r="C37" s="35"/>
      <c r="D37" s="36"/>
      <c r="F37" s="34"/>
      <c r="G37" s="35"/>
      <c r="H37" s="36"/>
    </row>
    <row r="38" spans="2:8" x14ac:dyDescent="0.3">
      <c r="B38" s="37"/>
      <c r="C38" s="38"/>
      <c r="D38" s="39"/>
      <c r="F38" s="37"/>
      <c r="G38" s="38"/>
      <c r="H38" s="39"/>
    </row>
    <row r="39" spans="2:8" x14ac:dyDescent="0.3">
      <c r="B39" s="34"/>
      <c r="C39" s="35"/>
      <c r="D39" s="36"/>
      <c r="F39" s="34"/>
      <c r="G39" s="35"/>
      <c r="H39" s="36"/>
    </row>
    <row r="40" spans="2:8" x14ac:dyDescent="0.3">
      <c r="B40" s="37"/>
      <c r="C40" s="38"/>
      <c r="D40" s="39"/>
      <c r="F40" s="37"/>
      <c r="G40" s="38"/>
      <c r="H40" s="39"/>
    </row>
    <row r="41" spans="2:8" x14ac:dyDescent="0.3">
      <c r="B41" s="34"/>
      <c r="C41" s="35"/>
      <c r="D41" s="36"/>
      <c r="F41" s="34"/>
      <c r="G41" s="35"/>
      <c r="H41" s="36"/>
    </row>
    <row r="42" spans="2:8" x14ac:dyDescent="0.3">
      <c r="B42" s="37"/>
      <c r="C42" s="38"/>
      <c r="D42" s="39"/>
      <c r="F42" s="37"/>
      <c r="G42" s="38"/>
      <c r="H42" s="39"/>
    </row>
    <row r="43" spans="2:8" x14ac:dyDescent="0.3">
      <c r="B43" s="34"/>
      <c r="C43" s="35"/>
      <c r="D43" s="36"/>
      <c r="F43" s="34"/>
      <c r="G43" s="35"/>
      <c r="H43" s="36"/>
    </row>
    <row r="44" spans="2:8" x14ac:dyDescent="0.3">
      <c r="B44" s="37"/>
      <c r="C44" s="38"/>
      <c r="D44" s="39"/>
      <c r="F44" s="37"/>
      <c r="G44" s="38"/>
      <c r="H44" s="39"/>
    </row>
    <row r="45" spans="2:8" x14ac:dyDescent="0.3">
      <c r="B45" s="34"/>
      <c r="C45" s="35"/>
      <c r="D45" s="36"/>
      <c r="F45" s="34"/>
      <c r="G45" s="35"/>
      <c r="H45" s="36"/>
    </row>
    <row r="46" spans="2:8" x14ac:dyDescent="0.3">
      <c r="B46" s="37"/>
      <c r="C46" s="38"/>
      <c r="D46" s="39"/>
      <c r="F46" s="37"/>
      <c r="G46" s="38"/>
      <c r="H46" s="39"/>
    </row>
    <row r="47" spans="2:8" x14ac:dyDescent="0.3">
      <c r="B47" s="34"/>
      <c r="C47" s="35"/>
      <c r="D47" s="36"/>
      <c r="F47" s="34"/>
      <c r="G47" s="35"/>
      <c r="H47" s="36"/>
    </row>
    <row r="48" spans="2:8" x14ac:dyDescent="0.3">
      <c r="B48" s="37"/>
      <c r="C48" s="38"/>
      <c r="D48" s="39"/>
      <c r="F48" s="37"/>
      <c r="G48" s="38"/>
      <c r="H48" s="39"/>
    </row>
    <row r="49" spans="2:8" x14ac:dyDescent="0.3">
      <c r="B49" s="34"/>
      <c r="C49" s="35"/>
      <c r="D49" s="36"/>
      <c r="F49" s="34"/>
      <c r="G49" s="35"/>
      <c r="H49" s="36"/>
    </row>
    <row r="50" spans="2:8" x14ac:dyDescent="0.3">
      <c r="B50" s="37"/>
      <c r="C50" s="38"/>
      <c r="D50" s="39"/>
      <c r="F50" s="37"/>
      <c r="G50" s="38"/>
      <c r="H50" s="39"/>
    </row>
    <row r="51" spans="2:8" x14ac:dyDescent="0.3">
      <c r="B51" s="34"/>
      <c r="C51" s="35"/>
      <c r="D51" s="36"/>
      <c r="F51" s="34"/>
      <c r="G51" s="35"/>
      <c r="H51" s="36"/>
    </row>
    <row r="52" spans="2:8" x14ac:dyDescent="0.3">
      <c r="B52" s="37"/>
      <c r="C52" s="38"/>
      <c r="D52" s="39"/>
      <c r="F52" s="37"/>
      <c r="G52" s="38"/>
      <c r="H52" s="39"/>
    </row>
    <row r="53" spans="2:8" x14ac:dyDescent="0.3">
      <c r="B53" s="34"/>
      <c r="C53" s="35"/>
      <c r="D53" s="36"/>
      <c r="F53" s="34"/>
      <c r="G53" s="35"/>
      <c r="H53" s="36"/>
    </row>
    <row r="54" spans="2:8" x14ac:dyDescent="0.3">
      <c r="B54" s="37"/>
      <c r="C54" s="38"/>
      <c r="D54" s="39"/>
      <c r="F54" s="37"/>
      <c r="G54" s="38"/>
      <c r="H54" s="39"/>
    </row>
    <row r="55" spans="2:8" x14ac:dyDescent="0.3">
      <c r="B55" s="34"/>
      <c r="C55" s="35"/>
      <c r="D55" s="36"/>
      <c r="F55" s="34"/>
      <c r="G55" s="35"/>
      <c r="H55" s="36"/>
    </row>
    <row r="56" spans="2:8" x14ac:dyDescent="0.3">
      <c r="B56" s="37"/>
      <c r="C56" s="38"/>
      <c r="D56" s="39"/>
      <c r="F56" s="37"/>
      <c r="G56" s="38"/>
      <c r="H56" s="39"/>
    </row>
    <row r="57" spans="2:8" x14ac:dyDescent="0.3">
      <c r="B57" s="34"/>
      <c r="C57" s="35"/>
      <c r="D57" s="36"/>
      <c r="F57" s="34"/>
      <c r="G57" s="35"/>
      <c r="H57" s="36"/>
    </row>
    <row r="58" spans="2:8" x14ac:dyDescent="0.3">
      <c r="B58" s="37"/>
      <c r="C58" s="38"/>
      <c r="D58" s="39"/>
      <c r="F58" s="37"/>
      <c r="G58" s="38"/>
      <c r="H58" s="39"/>
    </row>
    <row r="59" spans="2:8" x14ac:dyDescent="0.3">
      <c r="B59" s="34"/>
      <c r="C59" s="35"/>
      <c r="D59" s="36"/>
      <c r="F59" s="34"/>
      <c r="G59" s="35"/>
      <c r="H59" s="36"/>
    </row>
    <row r="60" spans="2:8" x14ac:dyDescent="0.3">
      <c r="B60" s="37"/>
      <c r="C60" s="38"/>
      <c r="D60" s="39"/>
      <c r="F60" s="37"/>
      <c r="G60" s="38"/>
      <c r="H60" s="39"/>
    </row>
    <row r="61" spans="2:8" x14ac:dyDescent="0.3">
      <c r="B61" s="34"/>
      <c r="C61" s="35"/>
      <c r="D61" s="36"/>
      <c r="F61" s="34"/>
      <c r="G61" s="35"/>
      <c r="H61" s="36"/>
    </row>
    <row r="62" spans="2:8" x14ac:dyDescent="0.3">
      <c r="B62" s="37"/>
      <c r="C62" s="38"/>
      <c r="D62" s="39"/>
      <c r="F62" s="37"/>
      <c r="G62" s="38"/>
      <c r="H62" s="39"/>
    </row>
    <row r="63" spans="2:8" x14ac:dyDescent="0.3">
      <c r="B63" s="34"/>
      <c r="C63" s="35"/>
      <c r="D63" s="36"/>
      <c r="F63" s="34"/>
      <c r="G63" s="35"/>
      <c r="H63" s="36"/>
    </row>
    <row r="64" spans="2:8" x14ac:dyDescent="0.3">
      <c r="B64" s="37"/>
      <c r="C64" s="38"/>
      <c r="D64" s="39"/>
      <c r="F64" s="37"/>
      <c r="G64" s="38"/>
      <c r="H64" s="39"/>
    </row>
    <row r="65" spans="2:8" x14ac:dyDescent="0.3">
      <c r="B65" s="34"/>
      <c r="C65" s="35"/>
      <c r="D65" s="36"/>
      <c r="F65" s="34"/>
      <c r="G65" s="35"/>
      <c r="H65" s="36"/>
    </row>
    <row r="66" spans="2:8" x14ac:dyDescent="0.3">
      <c r="B66" s="37"/>
      <c r="C66" s="38"/>
      <c r="D66" s="39"/>
      <c r="F66" s="37"/>
      <c r="G66" s="38"/>
      <c r="H66" s="39"/>
    </row>
    <row r="67" spans="2:8" x14ac:dyDescent="0.3">
      <c r="B67" s="34"/>
      <c r="C67" s="35"/>
      <c r="D67" s="36"/>
      <c r="F67" s="34"/>
      <c r="G67" s="35"/>
      <c r="H67" s="36"/>
    </row>
    <row r="68" spans="2:8" x14ac:dyDescent="0.3">
      <c r="B68" s="37"/>
      <c r="C68" s="38"/>
      <c r="D68" s="39"/>
      <c r="F68" s="37"/>
      <c r="G68" s="38"/>
      <c r="H68" s="39"/>
    </row>
    <row r="69" spans="2:8" x14ac:dyDescent="0.3">
      <c r="B69" s="34"/>
      <c r="C69" s="35"/>
      <c r="D69" s="36"/>
      <c r="F69" s="34"/>
      <c r="G69" s="35"/>
      <c r="H69" s="36"/>
    </row>
    <row r="70" spans="2:8" x14ac:dyDescent="0.3">
      <c r="B70" s="37"/>
      <c r="C70" s="38"/>
      <c r="D70" s="39"/>
      <c r="F70" s="37"/>
      <c r="G70" s="38"/>
      <c r="H70" s="39"/>
    </row>
    <row r="71" spans="2:8" x14ac:dyDescent="0.3">
      <c r="B71" s="34"/>
      <c r="C71" s="35"/>
      <c r="D71" s="36"/>
      <c r="F71" s="34"/>
      <c r="G71" s="35"/>
      <c r="H71" s="36"/>
    </row>
    <row r="72" spans="2:8" x14ac:dyDescent="0.3">
      <c r="B72" s="37"/>
      <c r="C72" s="38"/>
      <c r="D72" s="39"/>
      <c r="F72" s="37"/>
      <c r="G72" s="38"/>
      <c r="H72" s="39"/>
    </row>
    <row r="73" spans="2:8" x14ac:dyDescent="0.3">
      <c r="B73" s="34"/>
      <c r="C73" s="35"/>
      <c r="D73" s="36"/>
      <c r="F73" s="34"/>
      <c r="G73" s="35"/>
      <c r="H73" s="36"/>
    </row>
    <row r="74" spans="2:8" x14ac:dyDescent="0.3">
      <c r="B74" s="37"/>
      <c r="C74" s="38"/>
      <c r="D74" s="39"/>
      <c r="F74" s="37"/>
      <c r="G74" s="38"/>
      <c r="H74" s="39"/>
    </row>
    <row r="75" spans="2:8" x14ac:dyDescent="0.3">
      <c r="B75" s="34"/>
      <c r="C75" s="35"/>
      <c r="D75" s="36"/>
      <c r="F75" s="34"/>
      <c r="G75" s="35"/>
      <c r="H75" s="36"/>
    </row>
    <row r="76" spans="2:8" x14ac:dyDescent="0.3">
      <c r="B76" s="37"/>
      <c r="C76" s="38"/>
      <c r="D76" s="39"/>
      <c r="F76" s="37"/>
      <c r="G76" s="38"/>
      <c r="H76" s="39"/>
    </row>
    <row r="77" spans="2:8" x14ac:dyDescent="0.3">
      <c r="B77" s="34"/>
      <c r="C77" s="35"/>
      <c r="D77" s="36"/>
      <c r="F77" s="34"/>
      <c r="G77" s="35"/>
      <c r="H77" s="36"/>
    </row>
    <row r="78" spans="2:8" x14ac:dyDescent="0.3">
      <c r="B78" s="37"/>
      <c r="C78" s="38"/>
      <c r="D78" s="39"/>
      <c r="F78" s="37"/>
      <c r="G78" s="38"/>
      <c r="H78" s="39"/>
    </row>
    <row r="79" spans="2:8" x14ac:dyDescent="0.3">
      <c r="B79" s="34"/>
      <c r="C79" s="35"/>
      <c r="D79" s="36"/>
      <c r="F79" s="34"/>
      <c r="G79" s="35"/>
      <c r="H79" s="36"/>
    </row>
    <row r="80" spans="2:8" x14ac:dyDescent="0.3">
      <c r="B80" s="37"/>
      <c r="C80" s="38"/>
      <c r="D80" s="39"/>
      <c r="F80" s="37"/>
      <c r="G80" s="38"/>
      <c r="H80" s="39"/>
    </row>
    <row r="81" spans="2:8" x14ac:dyDescent="0.3">
      <c r="B81" s="34"/>
      <c r="C81" s="35"/>
      <c r="D81" s="36"/>
      <c r="F81" s="34"/>
      <c r="G81" s="35"/>
      <c r="H81" s="36"/>
    </row>
    <row r="82" spans="2:8" x14ac:dyDescent="0.3">
      <c r="B82" s="37"/>
      <c r="C82" s="38"/>
      <c r="D82" s="39"/>
      <c r="F82" s="37"/>
      <c r="G82" s="38"/>
      <c r="H82" s="39"/>
    </row>
    <row r="83" spans="2:8" x14ac:dyDescent="0.3">
      <c r="B83" s="34"/>
      <c r="C83" s="35"/>
      <c r="D83" s="36"/>
      <c r="F83" s="34"/>
      <c r="G83" s="35"/>
      <c r="H83" s="36"/>
    </row>
    <row r="84" spans="2:8" x14ac:dyDescent="0.3">
      <c r="B84" s="37"/>
      <c r="C84" s="38"/>
      <c r="D84" s="39"/>
      <c r="F84" s="37"/>
      <c r="G84" s="38"/>
      <c r="H84" s="39"/>
    </row>
    <row r="85" spans="2:8" x14ac:dyDescent="0.3">
      <c r="B85" s="34"/>
      <c r="C85" s="35"/>
      <c r="D85" s="36"/>
      <c r="F85" s="34"/>
      <c r="G85" s="35"/>
      <c r="H85" s="36"/>
    </row>
    <row r="86" spans="2:8" x14ac:dyDescent="0.3">
      <c r="B86" s="37"/>
      <c r="C86" s="38"/>
      <c r="D86" s="39"/>
      <c r="F86" s="37"/>
      <c r="G86" s="38"/>
      <c r="H86" s="39"/>
    </row>
    <row r="87" spans="2:8" x14ac:dyDescent="0.3">
      <c r="B87" s="34"/>
      <c r="C87" s="35"/>
      <c r="D87" s="36"/>
      <c r="F87" s="34"/>
      <c r="G87" s="35"/>
      <c r="H87" s="36"/>
    </row>
    <row r="88" spans="2:8" x14ac:dyDescent="0.3">
      <c r="B88" s="37"/>
      <c r="C88" s="38"/>
      <c r="D88" s="39"/>
      <c r="F88" s="37"/>
      <c r="G88" s="38"/>
      <c r="H88" s="39"/>
    </row>
    <row r="89" spans="2:8" x14ac:dyDescent="0.3">
      <c r="B89" s="34"/>
      <c r="C89" s="35"/>
      <c r="D89" s="36"/>
      <c r="F89" s="34"/>
      <c r="G89" s="35"/>
      <c r="H89" s="36"/>
    </row>
    <row r="90" spans="2:8" x14ac:dyDescent="0.3">
      <c r="B90" s="37"/>
      <c r="C90" s="38"/>
      <c r="D90" s="39"/>
      <c r="F90" s="37"/>
      <c r="G90" s="38"/>
      <c r="H90" s="39"/>
    </row>
    <row r="91" spans="2:8" x14ac:dyDescent="0.3">
      <c r="B91" s="34"/>
      <c r="C91" s="35"/>
      <c r="D91" s="36"/>
      <c r="F91" s="34"/>
      <c r="G91" s="35"/>
      <c r="H91" s="36"/>
    </row>
    <row r="92" spans="2:8" x14ac:dyDescent="0.3">
      <c r="B92" s="37"/>
      <c r="C92" s="38"/>
      <c r="D92" s="39"/>
      <c r="F92" s="37"/>
      <c r="G92" s="38"/>
      <c r="H92" s="39"/>
    </row>
    <row r="93" spans="2:8" x14ac:dyDescent="0.3">
      <c r="B93" s="34"/>
      <c r="C93" s="35"/>
      <c r="D93" s="36"/>
      <c r="F93" s="34"/>
      <c r="G93" s="35"/>
      <c r="H93" s="36"/>
    </row>
    <row r="94" spans="2:8" x14ac:dyDescent="0.3">
      <c r="B94" s="37"/>
      <c r="C94" s="38"/>
      <c r="D94" s="39"/>
      <c r="F94" s="37"/>
      <c r="G94" s="38"/>
      <c r="H94" s="39"/>
    </row>
    <row r="95" spans="2:8" x14ac:dyDescent="0.3">
      <c r="B95" s="34"/>
      <c r="C95" s="35"/>
      <c r="D95" s="36"/>
      <c r="F95" s="34"/>
      <c r="G95" s="35"/>
      <c r="H95" s="36"/>
    </row>
    <row r="96" spans="2:8" x14ac:dyDescent="0.3">
      <c r="B96" s="37"/>
      <c r="C96" s="38"/>
      <c r="D96" s="39"/>
      <c r="F96" s="37"/>
      <c r="G96" s="38"/>
      <c r="H96" s="39"/>
    </row>
    <row r="97" spans="2:8" x14ac:dyDescent="0.3">
      <c r="B97" s="34"/>
      <c r="C97" s="35"/>
      <c r="D97" s="36"/>
      <c r="F97" s="34"/>
      <c r="G97" s="35"/>
      <c r="H97" s="36"/>
    </row>
    <row r="98" spans="2:8" x14ac:dyDescent="0.3">
      <c r="B98" s="37"/>
      <c r="C98" s="38"/>
      <c r="D98" s="39"/>
      <c r="F98" s="37"/>
      <c r="G98" s="38"/>
      <c r="H98" s="39"/>
    </row>
    <row r="99" spans="2:8" x14ac:dyDescent="0.3">
      <c r="B99" s="34"/>
      <c r="C99" s="35"/>
      <c r="D99" s="36"/>
      <c r="F99" s="34"/>
      <c r="G99" s="35"/>
      <c r="H99" s="36"/>
    </row>
    <row r="100" spans="2:8" x14ac:dyDescent="0.3">
      <c r="B100" s="37"/>
      <c r="C100" s="38"/>
      <c r="D100" s="39"/>
      <c r="F100" s="37"/>
      <c r="G100" s="38"/>
      <c r="H100" s="39"/>
    </row>
    <row r="101" spans="2:8" x14ac:dyDescent="0.3">
      <c r="B101" s="34"/>
      <c r="C101" s="35"/>
      <c r="D101" s="36"/>
      <c r="F101" s="34"/>
      <c r="G101" s="35"/>
      <c r="H101" s="36"/>
    </row>
    <row r="102" spans="2:8" x14ac:dyDescent="0.3">
      <c r="B102" s="37"/>
      <c r="C102" s="38"/>
      <c r="D102" s="39"/>
      <c r="F102" s="37"/>
      <c r="G102" s="38"/>
      <c r="H102" s="39"/>
    </row>
    <row r="103" spans="2:8" x14ac:dyDescent="0.3">
      <c r="B103" s="34"/>
      <c r="C103" s="35"/>
      <c r="D103" s="36"/>
      <c r="F103" s="34"/>
      <c r="G103" s="35"/>
      <c r="H103" s="36"/>
    </row>
    <row r="104" spans="2:8" x14ac:dyDescent="0.3">
      <c r="B104" s="37"/>
      <c r="C104" s="38"/>
      <c r="D104" s="39"/>
      <c r="F104" s="37"/>
      <c r="G104" s="38"/>
      <c r="H104" s="39"/>
    </row>
    <row r="105" spans="2:8" x14ac:dyDescent="0.3">
      <c r="B105" s="34"/>
      <c r="C105" s="35"/>
      <c r="D105" s="36"/>
      <c r="F105" s="34"/>
      <c r="G105" s="35"/>
      <c r="H105" s="36"/>
    </row>
    <row r="106" spans="2:8" x14ac:dyDescent="0.3">
      <c r="B106" s="37"/>
      <c r="C106" s="38"/>
      <c r="D106" s="39"/>
      <c r="F106" s="37"/>
      <c r="G106" s="38"/>
      <c r="H106" s="39"/>
    </row>
    <row r="107" spans="2:8" x14ac:dyDescent="0.3">
      <c r="B107" s="34"/>
      <c r="C107" s="35"/>
      <c r="D107" s="36"/>
      <c r="F107" s="34"/>
      <c r="G107" s="35"/>
      <c r="H107" s="36"/>
    </row>
    <row r="108" spans="2:8" x14ac:dyDescent="0.3">
      <c r="B108" s="37"/>
      <c r="C108" s="38"/>
      <c r="D108" s="39"/>
      <c r="F108" s="37"/>
      <c r="G108" s="38"/>
      <c r="H108" s="39"/>
    </row>
    <row r="109" spans="2:8" x14ac:dyDescent="0.3">
      <c r="B109" s="34"/>
      <c r="C109" s="35"/>
      <c r="D109" s="36"/>
      <c r="F109" s="34"/>
      <c r="G109" s="35"/>
      <c r="H109" s="36"/>
    </row>
    <row r="110" spans="2:8" x14ac:dyDescent="0.3">
      <c r="B110" s="37"/>
      <c r="C110" s="38"/>
      <c r="D110" s="39"/>
      <c r="F110" s="37"/>
      <c r="G110" s="38"/>
      <c r="H110" s="39"/>
    </row>
    <row r="111" spans="2:8" x14ac:dyDescent="0.3">
      <c r="B111" s="34"/>
      <c r="C111" s="35"/>
      <c r="D111" s="36"/>
      <c r="F111" s="34"/>
      <c r="G111" s="35"/>
      <c r="H111" s="36"/>
    </row>
    <row r="112" spans="2:8" x14ac:dyDescent="0.3">
      <c r="B112" s="37"/>
      <c r="C112" s="38"/>
      <c r="D112" s="39"/>
      <c r="F112" s="37"/>
      <c r="G112" s="38"/>
      <c r="H112" s="39"/>
    </row>
    <row r="113" spans="2:8" x14ac:dyDescent="0.3">
      <c r="B113" s="34"/>
      <c r="C113" s="35"/>
      <c r="D113" s="36"/>
      <c r="F113" s="34"/>
      <c r="G113" s="35"/>
      <c r="H113" s="36"/>
    </row>
    <row r="114" spans="2:8" x14ac:dyDescent="0.3">
      <c r="B114" s="37"/>
      <c r="C114" s="38"/>
      <c r="D114" s="39"/>
      <c r="F114" s="37"/>
      <c r="G114" s="38"/>
      <c r="H114" s="39"/>
    </row>
    <row r="115" spans="2:8" x14ac:dyDescent="0.3">
      <c r="B115" s="34"/>
      <c r="C115" s="35"/>
      <c r="D115" s="36"/>
      <c r="F115" s="34"/>
      <c r="G115" s="35"/>
      <c r="H115" s="36"/>
    </row>
    <row r="116" spans="2:8" x14ac:dyDescent="0.3">
      <c r="B116" s="37"/>
      <c r="C116" s="38"/>
      <c r="D116" s="39"/>
      <c r="F116" s="37"/>
      <c r="G116" s="38"/>
      <c r="H116" s="39"/>
    </row>
    <row r="117" spans="2:8" x14ac:dyDescent="0.3">
      <c r="B117" s="34"/>
      <c r="C117" s="35"/>
      <c r="D117" s="36"/>
      <c r="F117" s="34"/>
      <c r="G117" s="35"/>
      <c r="H117" s="36"/>
    </row>
    <row r="118" spans="2:8" x14ac:dyDescent="0.3">
      <c r="B118" s="37"/>
      <c r="C118" s="38"/>
      <c r="D118" s="39"/>
      <c r="F118" s="37"/>
      <c r="G118" s="38"/>
      <c r="H118" s="39"/>
    </row>
    <row r="119" spans="2:8" x14ac:dyDescent="0.3">
      <c r="B119" s="34"/>
      <c r="C119" s="35"/>
      <c r="D119" s="36"/>
      <c r="F119" s="34"/>
      <c r="G119" s="35"/>
      <c r="H119" s="36"/>
    </row>
    <row r="120" spans="2:8" x14ac:dyDescent="0.3">
      <c r="B120" s="37"/>
      <c r="C120" s="38"/>
      <c r="D120" s="39"/>
      <c r="F120" s="37"/>
      <c r="G120" s="38"/>
      <c r="H120" s="39"/>
    </row>
    <row r="121" spans="2:8" x14ac:dyDescent="0.3">
      <c r="B121" s="34"/>
      <c r="C121" s="35"/>
      <c r="D121" s="36"/>
      <c r="F121" s="34"/>
      <c r="G121" s="35"/>
      <c r="H121" s="36"/>
    </row>
    <row r="122" spans="2:8" x14ac:dyDescent="0.3">
      <c r="B122" s="37"/>
      <c r="C122" s="38"/>
      <c r="D122" s="39"/>
      <c r="F122" s="37"/>
      <c r="G122" s="38"/>
      <c r="H122" s="39"/>
    </row>
    <row r="123" spans="2:8" x14ac:dyDescent="0.3">
      <c r="B123" s="34"/>
      <c r="C123" s="35"/>
      <c r="D123" s="36"/>
      <c r="F123" s="34"/>
      <c r="G123" s="35"/>
      <c r="H123" s="36"/>
    </row>
    <row r="124" spans="2:8" x14ac:dyDescent="0.3">
      <c r="B124" s="37"/>
      <c r="C124" s="38"/>
      <c r="D124" s="39"/>
      <c r="F124" s="37"/>
      <c r="G124" s="38"/>
      <c r="H124" s="39"/>
    </row>
    <row r="125" spans="2:8" x14ac:dyDescent="0.3">
      <c r="B125" s="34"/>
      <c r="C125" s="35"/>
      <c r="D125" s="36"/>
      <c r="F125" s="34"/>
      <c r="G125" s="35"/>
      <c r="H125" s="36"/>
    </row>
    <row r="126" spans="2:8" x14ac:dyDescent="0.3">
      <c r="B126" s="37"/>
      <c r="C126" s="38"/>
      <c r="D126" s="39"/>
      <c r="F126" s="37"/>
      <c r="G126" s="38"/>
      <c r="H126" s="39"/>
    </row>
    <row r="127" spans="2:8" x14ac:dyDescent="0.3">
      <c r="B127" s="34"/>
      <c r="C127" s="35"/>
      <c r="D127" s="36"/>
      <c r="F127" s="34"/>
      <c r="G127" s="35"/>
      <c r="H127" s="36"/>
    </row>
    <row r="128" spans="2:8" x14ac:dyDescent="0.3">
      <c r="B128" s="37"/>
      <c r="C128" s="38"/>
      <c r="D128" s="39"/>
      <c r="F128" s="37"/>
      <c r="G128" s="38"/>
      <c r="H128" s="39"/>
    </row>
    <row r="129" spans="2:8" x14ac:dyDescent="0.3">
      <c r="B129" s="34"/>
      <c r="C129" s="35"/>
      <c r="D129" s="36"/>
      <c r="F129" s="34"/>
      <c r="G129" s="35"/>
      <c r="H129" s="36"/>
    </row>
    <row r="130" spans="2:8" x14ac:dyDescent="0.3">
      <c r="B130" s="37"/>
      <c r="C130" s="38"/>
      <c r="D130" s="39"/>
      <c r="F130" s="37"/>
      <c r="G130" s="38"/>
      <c r="H130" s="39"/>
    </row>
    <row r="131" spans="2:8" x14ac:dyDescent="0.3">
      <c r="B131" s="34"/>
      <c r="C131" s="35"/>
      <c r="D131" s="36"/>
      <c r="F131" s="34"/>
      <c r="G131" s="35"/>
      <c r="H131" s="36"/>
    </row>
    <row r="132" spans="2:8" x14ac:dyDescent="0.3">
      <c r="B132" s="37"/>
      <c r="C132" s="38"/>
      <c r="D132" s="39"/>
      <c r="F132" s="37"/>
      <c r="G132" s="38"/>
      <c r="H132" s="39"/>
    </row>
    <row r="133" spans="2:8" x14ac:dyDescent="0.3">
      <c r="B133" s="34"/>
      <c r="C133" s="35"/>
      <c r="D133" s="36"/>
      <c r="F133" s="34"/>
      <c r="G133" s="35"/>
      <c r="H133" s="36"/>
    </row>
    <row r="134" spans="2:8" x14ac:dyDescent="0.3">
      <c r="B134" s="37"/>
      <c r="C134" s="38"/>
      <c r="D134" s="39"/>
      <c r="F134" s="37"/>
      <c r="G134" s="38"/>
      <c r="H134" s="39"/>
    </row>
    <row r="135" spans="2:8" x14ac:dyDescent="0.3">
      <c r="B135" s="34"/>
      <c r="C135" s="35"/>
      <c r="D135" s="36"/>
      <c r="F135" s="34"/>
      <c r="G135" s="35"/>
      <c r="H135" s="36"/>
    </row>
    <row r="136" spans="2:8" x14ac:dyDescent="0.3">
      <c r="B136" s="37"/>
      <c r="C136" s="38"/>
      <c r="D136" s="39"/>
      <c r="F136" s="37"/>
      <c r="G136" s="38"/>
      <c r="H136" s="39"/>
    </row>
    <row r="137" spans="2:8" x14ac:dyDescent="0.3">
      <c r="B137" s="34"/>
      <c r="C137" s="35"/>
      <c r="D137" s="36"/>
      <c r="F137" s="34"/>
      <c r="G137" s="35"/>
      <c r="H137" s="36"/>
    </row>
    <row r="138" spans="2:8" x14ac:dyDescent="0.3">
      <c r="B138" s="37"/>
      <c r="C138" s="38"/>
      <c r="D138" s="39"/>
      <c r="F138" s="37"/>
      <c r="G138" s="38"/>
      <c r="H138" s="39"/>
    </row>
    <row r="139" spans="2:8" x14ac:dyDescent="0.3">
      <c r="B139" s="34"/>
      <c r="C139" s="35"/>
      <c r="D139" s="36"/>
      <c r="F139" s="34"/>
      <c r="G139" s="35"/>
      <c r="H139" s="36"/>
    </row>
    <row r="140" spans="2:8" x14ac:dyDescent="0.3">
      <c r="B140" s="37"/>
      <c r="C140" s="38"/>
      <c r="D140" s="39"/>
      <c r="F140" s="37"/>
      <c r="G140" s="38"/>
      <c r="H140" s="39"/>
    </row>
    <row r="141" spans="2:8" x14ac:dyDescent="0.3">
      <c r="B141" s="34"/>
      <c r="C141" s="35"/>
      <c r="D141" s="36"/>
      <c r="F141" s="34"/>
      <c r="G141" s="35"/>
      <c r="H141" s="36"/>
    </row>
    <row r="142" spans="2:8" x14ac:dyDescent="0.3">
      <c r="B142" s="37"/>
      <c r="C142" s="38"/>
      <c r="D142" s="39"/>
      <c r="F142" s="37"/>
      <c r="G142" s="38"/>
      <c r="H142" s="39"/>
    </row>
    <row r="143" spans="2:8" x14ac:dyDescent="0.3">
      <c r="B143" s="34"/>
      <c r="C143" s="35"/>
      <c r="D143" s="36"/>
      <c r="F143" s="34"/>
      <c r="G143" s="35"/>
      <c r="H143" s="36"/>
    </row>
    <row r="144" spans="2:8" x14ac:dyDescent="0.3">
      <c r="B144" s="37"/>
      <c r="C144" s="38"/>
      <c r="D144" s="39"/>
      <c r="F144" s="37"/>
      <c r="G144" s="38"/>
      <c r="H144" s="39"/>
    </row>
    <row r="145" spans="2:8" x14ac:dyDescent="0.3">
      <c r="B145" s="34"/>
      <c r="C145" s="35"/>
      <c r="D145" s="36"/>
      <c r="F145" s="34"/>
      <c r="G145" s="35"/>
      <c r="H145" s="36"/>
    </row>
    <row r="146" spans="2:8" x14ac:dyDescent="0.3">
      <c r="B146" s="37"/>
      <c r="C146" s="38"/>
      <c r="D146" s="39"/>
      <c r="F146" s="37"/>
      <c r="G146" s="38"/>
      <c r="H146" s="39"/>
    </row>
    <row r="147" spans="2:8" x14ac:dyDescent="0.3">
      <c r="B147" s="34"/>
      <c r="C147" s="35"/>
      <c r="D147" s="36"/>
      <c r="F147" s="34"/>
      <c r="G147" s="35"/>
      <c r="H147" s="36"/>
    </row>
    <row r="148" spans="2:8" x14ac:dyDescent="0.3">
      <c r="B148" s="37"/>
      <c r="C148" s="38"/>
      <c r="D148" s="39"/>
      <c r="F148" s="37"/>
      <c r="G148" s="38"/>
      <c r="H148" s="39"/>
    </row>
    <row r="149" spans="2:8" x14ac:dyDescent="0.3">
      <c r="B149" s="34"/>
      <c r="C149" s="35"/>
      <c r="D149" s="36"/>
      <c r="F149" s="34"/>
      <c r="G149" s="35"/>
      <c r="H149" s="36"/>
    </row>
    <row r="150" spans="2:8" x14ac:dyDescent="0.3">
      <c r="B150" s="37"/>
      <c r="C150" s="38"/>
      <c r="D150" s="39"/>
      <c r="F150" s="37"/>
      <c r="G150" s="38"/>
      <c r="H150" s="39"/>
    </row>
    <row r="151" spans="2:8" x14ac:dyDescent="0.3">
      <c r="B151" s="34"/>
      <c r="C151" s="35"/>
      <c r="D151" s="36"/>
      <c r="F151" s="34"/>
      <c r="G151" s="35"/>
      <c r="H151" s="36"/>
    </row>
    <row r="152" spans="2:8" x14ac:dyDescent="0.3">
      <c r="B152" s="37"/>
      <c r="C152" s="38"/>
      <c r="D152" s="39"/>
      <c r="F152" s="37"/>
      <c r="G152" s="38"/>
      <c r="H152" s="39"/>
    </row>
    <row r="153" spans="2:8" x14ac:dyDescent="0.3">
      <c r="B153" s="34"/>
      <c r="C153" s="35"/>
      <c r="D153" s="36"/>
      <c r="F153" s="34"/>
      <c r="G153" s="35"/>
      <c r="H153" s="36"/>
    </row>
    <row r="154" spans="2:8" x14ac:dyDescent="0.3">
      <c r="B154" s="37"/>
      <c r="C154" s="38"/>
      <c r="D154" s="39"/>
      <c r="F154" s="37"/>
      <c r="G154" s="38"/>
      <c r="H154" s="39"/>
    </row>
    <row r="155" spans="2:8" x14ac:dyDescent="0.3">
      <c r="B155" s="34"/>
      <c r="C155" s="35"/>
      <c r="D155" s="36"/>
      <c r="F155" s="34"/>
      <c r="G155" s="35"/>
      <c r="H155" s="36"/>
    </row>
    <row r="156" spans="2:8" x14ac:dyDescent="0.3">
      <c r="B156" s="37"/>
      <c r="C156" s="38"/>
      <c r="D156" s="39"/>
      <c r="F156" s="37"/>
      <c r="G156" s="38"/>
      <c r="H156" s="39"/>
    </row>
    <row r="157" spans="2:8" x14ac:dyDescent="0.3">
      <c r="B157" s="34"/>
      <c r="C157" s="35"/>
      <c r="D157" s="36"/>
      <c r="F157" s="34"/>
      <c r="G157" s="35"/>
      <c r="H157" s="36"/>
    </row>
    <row r="158" spans="2:8" x14ac:dyDescent="0.3">
      <c r="B158" s="37"/>
      <c r="C158" s="38"/>
      <c r="D158" s="39"/>
      <c r="F158" s="37"/>
      <c r="G158" s="38"/>
      <c r="H158" s="39"/>
    </row>
    <row r="159" spans="2:8" x14ac:dyDescent="0.3">
      <c r="B159" s="34"/>
      <c r="C159" s="35"/>
      <c r="D159" s="36"/>
      <c r="F159" s="34"/>
      <c r="G159" s="35"/>
      <c r="H159" s="36"/>
    </row>
    <row r="160" spans="2:8" x14ac:dyDescent="0.3">
      <c r="B160" s="37"/>
      <c r="C160" s="38"/>
      <c r="D160" s="39"/>
      <c r="F160" s="37"/>
      <c r="G160" s="38"/>
      <c r="H160" s="39"/>
    </row>
    <row r="161" spans="2:8" x14ac:dyDescent="0.3">
      <c r="B161" s="34"/>
      <c r="C161" s="35"/>
      <c r="D161" s="36"/>
      <c r="F161" s="34"/>
      <c r="G161" s="35"/>
      <c r="H161" s="36"/>
    </row>
    <row r="162" spans="2:8" x14ac:dyDescent="0.3">
      <c r="B162" s="37"/>
      <c r="C162" s="38"/>
      <c r="D162" s="39"/>
      <c r="F162" s="37"/>
      <c r="G162" s="38"/>
      <c r="H162" s="39"/>
    </row>
    <row r="163" spans="2:8" x14ac:dyDescent="0.3">
      <c r="B163" s="34"/>
      <c r="C163" s="35"/>
      <c r="D163" s="36"/>
      <c r="F163" s="34"/>
      <c r="G163" s="35"/>
      <c r="H163" s="36"/>
    </row>
    <row r="164" spans="2:8" x14ac:dyDescent="0.3">
      <c r="B164" s="37"/>
      <c r="C164" s="38"/>
      <c r="D164" s="39"/>
      <c r="F164" s="37"/>
      <c r="G164" s="38"/>
      <c r="H164" s="39"/>
    </row>
    <row r="165" spans="2:8" x14ac:dyDescent="0.3">
      <c r="B165" s="34"/>
      <c r="C165" s="35"/>
      <c r="D165" s="36"/>
      <c r="F165" s="34"/>
      <c r="G165" s="35"/>
      <c r="H165" s="36"/>
    </row>
    <row r="166" spans="2:8" x14ac:dyDescent="0.3">
      <c r="B166" s="37"/>
      <c r="C166" s="38"/>
      <c r="D166" s="39"/>
      <c r="F166" s="37"/>
      <c r="G166" s="38"/>
      <c r="H166" s="39"/>
    </row>
    <row r="167" spans="2:8" x14ac:dyDescent="0.3">
      <c r="B167" s="34"/>
      <c r="C167" s="35"/>
      <c r="D167" s="36"/>
      <c r="F167" s="34"/>
      <c r="G167" s="35"/>
      <c r="H167" s="36"/>
    </row>
    <row r="168" spans="2:8" x14ac:dyDescent="0.3">
      <c r="B168" s="37"/>
      <c r="C168" s="38"/>
      <c r="D168" s="39"/>
      <c r="F168" s="37"/>
      <c r="G168" s="38"/>
      <c r="H168" s="39"/>
    </row>
    <row r="169" spans="2:8" x14ac:dyDescent="0.3">
      <c r="B169" s="34"/>
      <c r="C169" s="35"/>
      <c r="D169" s="36"/>
      <c r="F169" s="34"/>
      <c r="G169" s="35"/>
      <c r="H169" s="36"/>
    </row>
    <row r="170" spans="2:8" x14ac:dyDescent="0.3">
      <c r="B170" s="37"/>
      <c r="C170" s="38"/>
      <c r="D170" s="39"/>
      <c r="F170" s="37"/>
      <c r="G170" s="38"/>
      <c r="H170" s="39"/>
    </row>
    <row r="171" spans="2:8" x14ac:dyDescent="0.3">
      <c r="B171" s="34"/>
      <c r="C171" s="35"/>
      <c r="D171" s="36"/>
      <c r="F171" s="34"/>
      <c r="G171" s="35"/>
      <c r="H171" s="36"/>
    </row>
    <row r="172" spans="2:8" x14ac:dyDescent="0.3">
      <c r="B172" s="37"/>
      <c r="C172" s="38"/>
      <c r="D172" s="39"/>
      <c r="F172" s="37"/>
      <c r="G172" s="38"/>
      <c r="H172" s="39"/>
    </row>
    <row r="173" spans="2:8" x14ac:dyDescent="0.3">
      <c r="B173" s="34"/>
      <c r="C173" s="35"/>
      <c r="D173" s="36"/>
      <c r="F173" s="34"/>
      <c r="G173" s="35"/>
      <c r="H173" s="36"/>
    </row>
    <row r="174" spans="2:8" x14ac:dyDescent="0.3">
      <c r="B174" s="37"/>
      <c r="C174" s="38"/>
      <c r="D174" s="39"/>
      <c r="F174" s="37"/>
      <c r="G174" s="38"/>
      <c r="H174" s="39"/>
    </row>
    <row r="175" spans="2:8" x14ac:dyDescent="0.3">
      <c r="B175" s="34"/>
      <c r="C175" s="35"/>
      <c r="D175" s="36"/>
      <c r="F175" s="34"/>
      <c r="G175" s="35"/>
      <c r="H175" s="36"/>
    </row>
    <row r="176" spans="2:8" x14ac:dyDescent="0.3">
      <c r="B176" s="37"/>
      <c r="C176" s="38"/>
      <c r="D176" s="39"/>
      <c r="F176" s="37"/>
      <c r="G176" s="38"/>
      <c r="H176" s="39"/>
    </row>
    <row r="177" spans="2:8" x14ac:dyDescent="0.3">
      <c r="B177" s="34"/>
      <c r="C177" s="35"/>
      <c r="D177" s="36"/>
      <c r="F177" s="34"/>
      <c r="G177" s="35"/>
      <c r="H177" s="36"/>
    </row>
    <row r="178" spans="2:8" x14ac:dyDescent="0.3">
      <c r="B178" s="37"/>
      <c r="C178" s="38"/>
      <c r="D178" s="39"/>
      <c r="F178" s="37"/>
      <c r="G178" s="38"/>
      <c r="H178" s="39"/>
    </row>
    <row r="179" spans="2:8" x14ac:dyDescent="0.3">
      <c r="B179" s="34"/>
      <c r="C179" s="35"/>
      <c r="D179" s="36"/>
      <c r="F179" s="34"/>
      <c r="G179" s="35"/>
      <c r="H179" s="36"/>
    </row>
    <row r="180" spans="2:8" x14ac:dyDescent="0.3">
      <c r="B180" s="37"/>
      <c r="C180" s="38"/>
      <c r="D180" s="39"/>
      <c r="F180" s="37"/>
      <c r="G180" s="38"/>
      <c r="H180" s="39"/>
    </row>
    <row r="181" spans="2:8" x14ac:dyDescent="0.3">
      <c r="B181" s="34"/>
      <c r="C181" s="35"/>
      <c r="D181" s="36"/>
      <c r="F181" s="34"/>
      <c r="G181" s="35"/>
      <c r="H181" s="36"/>
    </row>
    <row r="182" spans="2:8" x14ac:dyDescent="0.3">
      <c r="B182" s="37"/>
      <c r="C182" s="38"/>
      <c r="D182" s="39"/>
      <c r="F182" s="37"/>
      <c r="G182" s="38"/>
      <c r="H182" s="39"/>
    </row>
    <row r="183" spans="2:8" x14ac:dyDescent="0.3">
      <c r="B183" s="34"/>
      <c r="C183" s="35"/>
      <c r="D183" s="36"/>
      <c r="F183" s="34"/>
      <c r="G183" s="35"/>
      <c r="H183" s="36"/>
    </row>
    <row r="184" spans="2:8" x14ac:dyDescent="0.3">
      <c r="B184" s="37"/>
      <c r="C184" s="38"/>
      <c r="D184" s="39"/>
      <c r="F184" s="37"/>
      <c r="G184" s="38"/>
      <c r="H184" s="39"/>
    </row>
    <row r="185" spans="2:8" x14ac:dyDescent="0.3">
      <c r="B185" s="34"/>
      <c r="C185" s="35"/>
      <c r="D185" s="36"/>
      <c r="F185" s="34"/>
      <c r="G185" s="35"/>
      <c r="H185" s="36"/>
    </row>
    <row r="186" spans="2:8" x14ac:dyDescent="0.3">
      <c r="B186" s="37"/>
      <c r="C186" s="38"/>
      <c r="D186" s="39"/>
      <c r="F186" s="37"/>
      <c r="G186" s="38"/>
      <c r="H186" s="39"/>
    </row>
    <row r="187" spans="2:8" x14ac:dyDescent="0.3">
      <c r="B187" s="34"/>
      <c r="C187" s="35"/>
      <c r="D187" s="36"/>
      <c r="F187" s="34"/>
      <c r="G187" s="35"/>
      <c r="H187" s="36"/>
    </row>
    <row r="188" spans="2:8" x14ac:dyDescent="0.3">
      <c r="B188" s="37"/>
      <c r="C188" s="38"/>
      <c r="D188" s="39"/>
      <c r="F188" s="37"/>
      <c r="G188" s="38"/>
      <c r="H188" s="39"/>
    </row>
    <row r="189" spans="2:8" x14ac:dyDescent="0.3">
      <c r="B189" s="34"/>
      <c r="C189" s="35"/>
      <c r="D189" s="36"/>
      <c r="F189" s="34"/>
      <c r="G189" s="35"/>
      <c r="H189" s="36"/>
    </row>
    <row r="190" spans="2:8" x14ac:dyDescent="0.3">
      <c r="B190" s="37"/>
      <c r="C190" s="38"/>
      <c r="D190" s="39"/>
      <c r="F190" s="37"/>
      <c r="G190" s="38"/>
      <c r="H190" s="39"/>
    </row>
    <row r="191" spans="2:8" x14ac:dyDescent="0.3">
      <c r="B191" s="34"/>
      <c r="C191" s="35"/>
      <c r="D191" s="36"/>
      <c r="F191" s="34"/>
      <c r="G191" s="35"/>
      <c r="H191" s="36"/>
    </row>
    <row r="192" spans="2:8" x14ac:dyDescent="0.3">
      <c r="B192" s="37"/>
      <c r="C192" s="38"/>
      <c r="D192" s="39"/>
      <c r="F192" s="37"/>
      <c r="G192" s="38"/>
      <c r="H192" s="39"/>
    </row>
    <row r="193" spans="2:8" x14ac:dyDescent="0.3">
      <c r="B193" s="34"/>
      <c r="C193" s="35"/>
      <c r="D193" s="36"/>
      <c r="F193" s="34"/>
      <c r="G193" s="35"/>
      <c r="H193" s="36"/>
    </row>
    <row r="194" spans="2:8" x14ac:dyDescent="0.3">
      <c r="B194" s="37"/>
      <c r="C194" s="38"/>
      <c r="D194" s="39"/>
      <c r="F194" s="37"/>
      <c r="G194" s="38"/>
      <c r="H194" s="39"/>
    </row>
    <row r="195" spans="2:8" x14ac:dyDescent="0.3">
      <c r="B195" s="34"/>
      <c r="C195" s="35"/>
      <c r="D195" s="36"/>
      <c r="F195" s="34"/>
      <c r="G195" s="35"/>
      <c r="H195" s="36"/>
    </row>
    <row r="196" spans="2:8" x14ac:dyDescent="0.3">
      <c r="B196" s="37"/>
      <c r="C196" s="38"/>
      <c r="D196" s="39"/>
      <c r="F196" s="37"/>
      <c r="G196" s="38"/>
      <c r="H196" s="39"/>
    </row>
    <row r="197" spans="2:8" x14ac:dyDescent="0.3">
      <c r="B197" s="34"/>
      <c r="C197" s="35"/>
      <c r="D197" s="36"/>
      <c r="F197" s="34"/>
      <c r="G197" s="35"/>
      <c r="H197" s="36"/>
    </row>
    <row r="198" spans="2:8" x14ac:dyDescent="0.3">
      <c r="B198" s="37"/>
      <c r="C198" s="38"/>
      <c r="D198" s="39"/>
      <c r="F198" s="37"/>
      <c r="G198" s="38"/>
      <c r="H198" s="39"/>
    </row>
    <row r="199" spans="2:8" x14ac:dyDescent="0.3">
      <c r="B199" s="34"/>
      <c r="C199" s="35"/>
      <c r="D199" s="36"/>
      <c r="F199" s="34"/>
      <c r="G199" s="35"/>
      <c r="H199" s="36"/>
    </row>
    <row r="200" spans="2:8" x14ac:dyDescent="0.3">
      <c r="B200" s="37"/>
      <c r="C200" s="38"/>
      <c r="D200" s="39"/>
      <c r="F200" s="37"/>
      <c r="G200" s="38"/>
      <c r="H200" s="39"/>
    </row>
    <row r="201" spans="2:8" x14ac:dyDescent="0.3">
      <c r="B201" s="34"/>
      <c r="C201" s="35"/>
      <c r="D201" s="36"/>
      <c r="F201" s="34"/>
      <c r="G201" s="35"/>
      <c r="H201" s="36"/>
    </row>
    <row r="202" spans="2:8" x14ac:dyDescent="0.3">
      <c r="B202" s="37"/>
      <c r="C202" s="38"/>
      <c r="D202" s="39"/>
      <c r="F202" s="37"/>
      <c r="G202" s="38"/>
      <c r="H202" s="39"/>
    </row>
    <row r="203" spans="2:8" x14ac:dyDescent="0.3">
      <c r="B203" s="34"/>
      <c r="C203" s="35"/>
      <c r="D203" s="36"/>
      <c r="F203" s="34"/>
      <c r="G203" s="35"/>
      <c r="H203" s="36"/>
    </row>
    <row r="204" spans="2:8" x14ac:dyDescent="0.3">
      <c r="B204" s="37"/>
      <c r="C204" s="38"/>
      <c r="D204" s="39"/>
      <c r="F204" s="37"/>
      <c r="G204" s="38"/>
      <c r="H204" s="39"/>
    </row>
    <row r="205" spans="2:8" x14ac:dyDescent="0.3">
      <c r="B205" s="34"/>
      <c r="C205" s="35"/>
      <c r="D205" s="36"/>
      <c r="F205" s="34"/>
      <c r="G205" s="35"/>
      <c r="H205" s="36"/>
    </row>
    <row r="206" spans="2:8" x14ac:dyDescent="0.3">
      <c r="B206" s="37"/>
      <c r="C206" s="38"/>
      <c r="D206" s="39"/>
      <c r="F206" s="37"/>
      <c r="G206" s="38"/>
      <c r="H206" s="39"/>
    </row>
    <row r="207" spans="2:8" x14ac:dyDescent="0.3">
      <c r="B207" s="34"/>
      <c r="C207" s="35"/>
      <c r="D207" s="36"/>
      <c r="F207" s="34"/>
      <c r="G207" s="35"/>
      <c r="H207" s="36"/>
    </row>
    <row r="208" spans="2:8" x14ac:dyDescent="0.3">
      <c r="B208" s="37"/>
      <c r="C208" s="38"/>
      <c r="D208" s="39"/>
      <c r="F208" s="37"/>
      <c r="G208" s="38"/>
      <c r="H208" s="39"/>
    </row>
    <row r="209" spans="2:8" x14ac:dyDescent="0.3">
      <c r="B209" s="34"/>
      <c r="C209" s="35"/>
      <c r="D209" s="36"/>
      <c r="F209" s="34"/>
      <c r="G209" s="35"/>
      <c r="H209" s="36"/>
    </row>
    <row r="210" spans="2:8" x14ac:dyDescent="0.3">
      <c r="B210" s="37"/>
      <c r="C210" s="38"/>
      <c r="D210" s="39"/>
      <c r="F210" s="37"/>
      <c r="G210" s="38"/>
      <c r="H210" s="39"/>
    </row>
    <row r="211" spans="2:8" x14ac:dyDescent="0.3">
      <c r="B211" s="34"/>
      <c r="C211" s="35"/>
      <c r="D211" s="36"/>
      <c r="F211" s="34"/>
      <c r="G211" s="35"/>
      <c r="H211" s="36"/>
    </row>
    <row r="212" spans="2:8" x14ac:dyDescent="0.3">
      <c r="B212" s="37"/>
      <c r="C212" s="38"/>
      <c r="D212" s="39"/>
      <c r="F212" s="37"/>
      <c r="G212" s="38"/>
      <c r="H212" s="39"/>
    </row>
    <row r="213" spans="2:8" x14ac:dyDescent="0.3">
      <c r="B213" s="34"/>
      <c r="C213" s="35"/>
      <c r="D213" s="36"/>
      <c r="F213" s="34"/>
      <c r="G213" s="35"/>
      <c r="H213" s="36"/>
    </row>
    <row r="214" spans="2:8" x14ac:dyDescent="0.3">
      <c r="B214" s="37"/>
      <c r="C214" s="38"/>
      <c r="D214" s="39"/>
      <c r="F214" s="37"/>
      <c r="G214" s="38"/>
      <c r="H214" s="39"/>
    </row>
    <row r="215" spans="2:8" x14ac:dyDescent="0.3">
      <c r="B215" s="34"/>
      <c r="C215" s="35"/>
      <c r="D215" s="36"/>
      <c r="F215" s="34"/>
      <c r="G215" s="35"/>
      <c r="H215" s="36"/>
    </row>
    <row r="216" spans="2:8" x14ac:dyDescent="0.3">
      <c r="B216" s="37"/>
      <c r="C216" s="38"/>
      <c r="D216" s="39"/>
      <c r="F216" s="37"/>
      <c r="G216" s="38"/>
      <c r="H216" s="39"/>
    </row>
    <row r="217" spans="2:8" x14ac:dyDescent="0.3">
      <c r="B217" s="34"/>
      <c r="C217" s="35"/>
      <c r="D217" s="36"/>
      <c r="F217" s="34"/>
      <c r="G217" s="35"/>
      <c r="H217" s="36"/>
    </row>
    <row r="218" spans="2:8" x14ac:dyDescent="0.3">
      <c r="B218" s="37"/>
      <c r="C218" s="38"/>
      <c r="D218" s="39"/>
      <c r="F218" s="37"/>
      <c r="G218" s="38"/>
      <c r="H218" s="39"/>
    </row>
    <row r="219" spans="2:8" x14ac:dyDescent="0.3">
      <c r="B219" s="34"/>
      <c r="C219" s="35"/>
      <c r="D219" s="36"/>
      <c r="F219" s="34"/>
      <c r="G219" s="35"/>
      <c r="H219" s="36"/>
    </row>
    <row r="220" spans="2:8" x14ac:dyDescent="0.3">
      <c r="B220" s="37"/>
      <c r="C220" s="38"/>
      <c r="D220" s="39"/>
      <c r="F220" s="37"/>
      <c r="G220" s="38"/>
      <c r="H220" s="39"/>
    </row>
    <row r="221" spans="2:8" x14ac:dyDescent="0.3">
      <c r="B221" s="34"/>
      <c r="C221" s="35"/>
      <c r="D221" s="36"/>
      <c r="F221" s="34"/>
      <c r="G221" s="35"/>
      <c r="H221" s="36"/>
    </row>
    <row r="222" spans="2:8" x14ac:dyDescent="0.3">
      <c r="B222" s="37"/>
      <c r="C222" s="38"/>
      <c r="D222" s="39"/>
      <c r="F222" s="37"/>
      <c r="G222" s="38"/>
      <c r="H222" s="39"/>
    </row>
    <row r="223" spans="2:8" x14ac:dyDescent="0.3">
      <c r="B223" s="34"/>
      <c r="C223" s="35"/>
      <c r="D223" s="36"/>
      <c r="F223" s="34"/>
      <c r="G223" s="35"/>
      <c r="H223" s="36"/>
    </row>
    <row r="224" spans="2:8" x14ac:dyDescent="0.3">
      <c r="B224" s="37"/>
      <c r="C224" s="38"/>
      <c r="D224" s="39"/>
      <c r="F224" s="37"/>
      <c r="G224" s="38"/>
      <c r="H224" s="39"/>
    </row>
    <row r="225" spans="2:8" x14ac:dyDescent="0.3">
      <c r="B225" s="34"/>
      <c r="C225" s="35"/>
      <c r="D225" s="36"/>
      <c r="F225" s="34"/>
      <c r="G225" s="35"/>
      <c r="H225" s="36"/>
    </row>
    <row r="226" spans="2:8" x14ac:dyDescent="0.3">
      <c r="B226" s="37"/>
      <c r="C226" s="38"/>
      <c r="D226" s="39"/>
      <c r="F226" s="37"/>
      <c r="G226" s="38"/>
      <c r="H226" s="39"/>
    </row>
    <row r="227" spans="2:8" x14ac:dyDescent="0.3">
      <c r="B227" s="34"/>
      <c r="C227" s="35"/>
      <c r="D227" s="36"/>
      <c r="F227" s="34"/>
      <c r="G227" s="35"/>
      <c r="H227" s="36"/>
    </row>
    <row r="228" spans="2:8" x14ac:dyDescent="0.3">
      <c r="B228" s="37"/>
      <c r="C228" s="38"/>
      <c r="D228" s="39"/>
      <c r="F228" s="37"/>
      <c r="G228" s="38"/>
      <c r="H228" s="39"/>
    </row>
    <row r="229" spans="2:8" x14ac:dyDescent="0.3">
      <c r="B229" s="34"/>
      <c r="C229" s="35"/>
      <c r="D229" s="36"/>
      <c r="F229" s="34"/>
      <c r="G229" s="35"/>
      <c r="H229" s="36"/>
    </row>
    <row r="230" spans="2:8" x14ac:dyDescent="0.3">
      <c r="B230" s="37"/>
      <c r="C230" s="38"/>
      <c r="D230" s="39"/>
      <c r="F230" s="37"/>
      <c r="G230" s="38"/>
      <c r="H230" s="39"/>
    </row>
    <row r="231" spans="2:8" x14ac:dyDescent="0.3">
      <c r="B231" s="34"/>
      <c r="C231" s="35"/>
      <c r="D231" s="36"/>
      <c r="F231" s="34"/>
      <c r="G231" s="35"/>
      <c r="H231" s="36"/>
    </row>
    <row r="232" spans="2:8" x14ac:dyDescent="0.3">
      <c r="B232" s="37"/>
      <c r="C232" s="38"/>
      <c r="D232" s="39"/>
      <c r="F232" s="37"/>
      <c r="G232" s="38"/>
      <c r="H232" s="39"/>
    </row>
    <row r="233" spans="2:8" x14ac:dyDescent="0.3">
      <c r="B233" s="34"/>
      <c r="C233" s="35"/>
      <c r="D233" s="36"/>
      <c r="F233" s="34"/>
      <c r="G233" s="35"/>
      <c r="H233" s="36"/>
    </row>
    <row r="234" spans="2:8" x14ac:dyDescent="0.3">
      <c r="B234" s="37"/>
      <c r="C234" s="38"/>
      <c r="D234" s="39"/>
      <c r="F234" s="37"/>
      <c r="G234" s="38"/>
      <c r="H234" s="39"/>
    </row>
    <row r="235" spans="2:8" x14ac:dyDescent="0.3">
      <c r="B235" s="34"/>
      <c r="C235" s="35"/>
      <c r="D235" s="36"/>
      <c r="F235" s="34"/>
      <c r="G235" s="35"/>
      <c r="H235" s="36"/>
    </row>
    <row r="236" spans="2:8" x14ac:dyDescent="0.3">
      <c r="B236" s="37"/>
      <c r="C236" s="38"/>
      <c r="D236" s="39"/>
      <c r="F236" s="37"/>
      <c r="G236" s="38"/>
      <c r="H236" s="39"/>
    </row>
    <row r="237" spans="2:8" x14ac:dyDescent="0.3">
      <c r="B237" s="34"/>
      <c r="C237" s="35"/>
      <c r="D237" s="36"/>
      <c r="F237" s="34"/>
      <c r="G237" s="35"/>
      <c r="H237" s="36"/>
    </row>
    <row r="238" spans="2:8" x14ac:dyDescent="0.3">
      <c r="B238" s="37"/>
      <c r="C238" s="38"/>
      <c r="D238" s="39"/>
      <c r="F238" s="37"/>
      <c r="G238" s="38"/>
      <c r="H238" s="39"/>
    </row>
    <row r="239" spans="2:8" x14ac:dyDescent="0.3">
      <c r="B239" s="34"/>
      <c r="C239" s="35"/>
      <c r="D239" s="36"/>
      <c r="F239" s="34"/>
      <c r="G239" s="35"/>
      <c r="H239" s="36"/>
    </row>
    <row r="240" spans="2:8" x14ac:dyDescent="0.3">
      <c r="B240" s="37"/>
      <c r="C240" s="38"/>
      <c r="D240" s="39"/>
      <c r="F240" s="37"/>
      <c r="G240" s="38"/>
      <c r="H240" s="39"/>
    </row>
    <row r="241" spans="2:8" x14ac:dyDescent="0.3">
      <c r="B241" s="34"/>
      <c r="C241" s="35"/>
      <c r="D241" s="36"/>
      <c r="F241" s="34"/>
      <c r="G241" s="35"/>
      <c r="H241" s="36"/>
    </row>
    <row r="242" spans="2:8" x14ac:dyDescent="0.3">
      <c r="B242" s="37"/>
      <c r="C242" s="38"/>
      <c r="D242" s="39"/>
      <c r="F242" s="37"/>
      <c r="G242" s="38"/>
      <c r="H242" s="39"/>
    </row>
    <row r="243" spans="2:8" x14ac:dyDescent="0.3">
      <c r="B243" s="34"/>
      <c r="C243" s="35"/>
      <c r="D243" s="36"/>
      <c r="F243" s="34"/>
      <c r="G243" s="35"/>
      <c r="H243" s="36"/>
    </row>
    <row r="244" spans="2:8" x14ac:dyDescent="0.3">
      <c r="B244" s="37"/>
      <c r="C244" s="38"/>
      <c r="D244" s="39"/>
      <c r="F244" s="37"/>
      <c r="G244" s="38"/>
      <c r="H244" s="39"/>
    </row>
    <row r="245" spans="2:8" x14ac:dyDescent="0.3">
      <c r="B245" s="34"/>
      <c r="C245" s="35"/>
      <c r="D245" s="36"/>
      <c r="F245" s="34"/>
      <c r="G245" s="35"/>
      <c r="H245" s="36"/>
    </row>
    <row r="246" spans="2:8" x14ac:dyDescent="0.3">
      <c r="B246" s="37"/>
      <c r="C246" s="38"/>
      <c r="D246" s="39"/>
      <c r="F246" s="37"/>
      <c r="G246" s="38"/>
      <c r="H246" s="39"/>
    </row>
    <row r="247" spans="2:8" x14ac:dyDescent="0.3">
      <c r="B247" s="34"/>
      <c r="C247" s="35"/>
      <c r="D247" s="36"/>
      <c r="F247" s="34"/>
      <c r="G247" s="35"/>
      <c r="H247" s="36"/>
    </row>
    <row r="248" spans="2:8" x14ac:dyDescent="0.3">
      <c r="B248" s="37"/>
      <c r="C248" s="38"/>
      <c r="D248" s="39"/>
      <c r="F248" s="37"/>
      <c r="G248" s="38"/>
      <c r="H248" s="39"/>
    </row>
    <row r="249" spans="2:8" x14ac:dyDescent="0.3">
      <c r="B249" s="34"/>
      <c r="C249" s="35"/>
      <c r="D249" s="36"/>
      <c r="F249" s="34"/>
      <c r="G249" s="35"/>
      <c r="H249" s="36"/>
    </row>
    <row r="250" spans="2:8" x14ac:dyDescent="0.3">
      <c r="B250" s="37"/>
      <c r="C250" s="38"/>
      <c r="D250" s="39"/>
      <c r="F250" s="37"/>
      <c r="G250" s="38"/>
      <c r="H250" s="39"/>
    </row>
    <row r="251" spans="2:8" x14ac:dyDescent="0.3">
      <c r="B251" s="34"/>
      <c r="C251" s="35"/>
      <c r="D251" s="36"/>
      <c r="F251" s="34"/>
      <c r="G251" s="35"/>
      <c r="H251" s="36"/>
    </row>
    <row r="252" spans="2:8" x14ac:dyDescent="0.3">
      <c r="B252" s="37"/>
      <c r="C252" s="38"/>
      <c r="D252" s="39"/>
      <c r="F252" s="37"/>
      <c r="G252" s="38"/>
      <c r="H252" s="39"/>
    </row>
    <row r="253" spans="2:8" x14ac:dyDescent="0.3">
      <c r="B253" s="34"/>
      <c r="C253" s="35"/>
      <c r="D253" s="36"/>
      <c r="F253" s="34"/>
      <c r="G253" s="35"/>
      <c r="H253" s="36"/>
    </row>
    <row r="254" spans="2:8" x14ac:dyDescent="0.3">
      <c r="B254" s="37"/>
      <c r="C254" s="38"/>
      <c r="D254" s="39"/>
      <c r="F254" s="37"/>
      <c r="G254" s="38"/>
      <c r="H254" s="39"/>
    </row>
    <row r="255" spans="2:8" x14ac:dyDescent="0.3">
      <c r="B255" s="34"/>
      <c r="C255" s="35"/>
      <c r="D255" s="36"/>
      <c r="F255" s="34"/>
      <c r="G255" s="35"/>
      <c r="H255" s="36"/>
    </row>
    <row r="256" spans="2:8" x14ac:dyDescent="0.3">
      <c r="B256" s="37"/>
      <c r="C256" s="38"/>
      <c r="D256" s="39"/>
      <c r="F256" s="37"/>
      <c r="G256" s="38"/>
      <c r="H256" s="39"/>
    </row>
    <row r="257" spans="2:8" x14ac:dyDescent="0.3">
      <c r="B257" s="34"/>
      <c r="C257" s="35"/>
      <c r="D257" s="36"/>
      <c r="F257" s="34"/>
      <c r="G257" s="35"/>
      <c r="H257" s="36"/>
    </row>
    <row r="258" spans="2:8" x14ac:dyDescent="0.3">
      <c r="B258" s="37"/>
      <c r="C258" s="38"/>
      <c r="D258" s="39"/>
      <c r="F258" s="37"/>
      <c r="G258" s="38"/>
      <c r="H258" s="39"/>
    </row>
    <row r="259" spans="2:8" x14ac:dyDescent="0.3">
      <c r="B259" s="34"/>
      <c r="C259" s="35"/>
      <c r="D259" s="36"/>
      <c r="F259" s="34"/>
      <c r="G259" s="35"/>
      <c r="H259" s="36"/>
    </row>
    <row r="260" spans="2:8" x14ac:dyDescent="0.3">
      <c r="B260" s="37"/>
      <c r="C260" s="38"/>
      <c r="D260" s="39"/>
      <c r="F260" s="37"/>
      <c r="G260" s="38"/>
      <c r="H260" s="39"/>
    </row>
    <row r="261" spans="2:8" x14ac:dyDescent="0.3">
      <c r="B261" s="34"/>
      <c r="C261" s="35"/>
      <c r="D261" s="36"/>
      <c r="F261" s="34"/>
      <c r="G261" s="35"/>
      <c r="H261" s="36"/>
    </row>
    <row r="262" spans="2:8" x14ac:dyDescent="0.3">
      <c r="B262" s="37"/>
      <c r="C262" s="38"/>
      <c r="D262" s="39"/>
      <c r="F262" s="37"/>
      <c r="G262" s="38"/>
      <c r="H262" s="39"/>
    </row>
    <row r="263" spans="2:8" x14ac:dyDescent="0.3">
      <c r="B263" s="34"/>
      <c r="C263" s="35"/>
      <c r="D263" s="36"/>
      <c r="F263" s="34"/>
      <c r="G263" s="35"/>
      <c r="H263" s="36"/>
    </row>
    <row r="264" spans="2:8" x14ac:dyDescent="0.3">
      <c r="B264" s="37"/>
      <c r="C264" s="38"/>
      <c r="D264" s="39"/>
      <c r="F264" s="37"/>
      <c r="G264" s="38"/>
      <c r="H264" s="39"/>
    </row>
    <row r="265" spans="2:8" x14ac:dyDescent="0.3">
      <c r="B265" s="34"/>
      <c r="C265" s="35"/>
      <c r="D265" s="36"/>
      <c r="F265" s="34"/>
      <c r="G265" s="35"/>
      <c r="H265" s="36"/>
    </row>
    <row r="266" spans="2:8" x14ac:dyDescent="0.3">
      <c r="B266" s="37"/>
      <c r="C266" s="38"/>
      <c r="D266" s="39"/>
      <c r="F266" s="37"/>
      <c r="G266" s="38"/>
      <c r="H266" s="39"/>
    </row>
    <row r="267" spans="2:8" x14ac:dyDescent="0.3">
      <c r="B267" s="34"/>
      <c r="C267" s="35"/>
      <c r="D267" s="36"/>
      <c r="F267" s="34"/>
      <c r="G267" s="35"/>
      <c r="H267" s="36"/>
    </row>
    <row r="268" spans="2:8" x14ac:dyDescent="0.3">
      <c r="B268" s="37"/>
      <c r="C268" s="38"/>
      <c r="D268" s="39"/>
      <c r="F268" s="37"/>
      <c r="G268" s="38"/>
      <c r="H268" s="39"/>
    </row>
    <row r="269" spans="2:8" x14ac:dyDescent="0.3">
      <c r="B269" s="34"/>
      <c r="C269" s="35"/>
      <c r="D269" s="36"/>
      <c r="F269" s="34"/>
      <c r="G269" s="35"/>
      <c r="H269" s="36"/>
    </row>
    <row r="270" spans="2:8" x14ac:dyDescent="0.3">
      <c r="B270" s="37"/>
      <c r="C270" s="38"/>
      <c r="D270" s="39"/>
      <c r="F270" s="37"/>
      <c r="G270" s="38"/>
      <c r="H270" s="39"/>
    </row>
    <row r="271" spans="2:8" x14ac:dyDescent="0.3">
      <c r="B271" s="34"/>
      <c r="C271" s="35"/>
      <c r="D271" s="36"/>
      <c r="F271" s="34"/>
      <c r="G271" s="35"/>
      <c r="H271" s="36"/>
    </row>
    <row r="272" spans="2:8" x14ac:dyDescent="0.3">
      <c r="B272" s="37"/>
      <c r="C272" s="38"/>
      <c r="D272" s="39"/>
      <c r="F272" s="37"/>
      <c r="G272" s="38"/>
      <c r="H272" s="39"/>
    </row>
    <row r="273" spans="2:8" x14ac:dyDescent="0.3">
      <c r="B273" s="34"/>
      <c r="C273" s="35"/>
      <c r="D273" s="36"/>
      <c r="F273" s="34"/>
      <c r="G273" s="35"/>
      <c r="H273" s="36"/>
    </row>
    <row r="274" spans="2:8" x14ac:dyDescent="0.3">
      <c r="B274" s="37"/>
      <c r="C274" s="38"/>
      <c r="D274" s="39"/>
      <c r="F274" s="37"/>
      <c r="G274" s="38"/>
      <c r="H274" s="39"/>
    </row>
    <row r="275" spans="2:8" x14ac:dyDescent="0.3">
      <c r="B275" s="34"/>
      <c r="C275" s="35"/>
      <c r="D275" s="36"/>
      <c r="F275" s="34"/>
      <c r="G275" s="35"/>
      <c r="H275" s="36"/>
    </row>
    <row r="276" spans="2:8" x14ac:dyDescent="0.3">
      <c r="B276" s="37"/>
      <c r="C276" s="38"/>
      <c r="D276" s="39"/>
      <c r="F276" s="37"/>
      <c r="G276" s="38"/>
      <c r="H276" s="39"/>
    </row>
    <row r="277" spans="2:8" x14ac:dyDescent="0.3">
      <c r="B277" s="34"/>
      <c r="C277" s="35"/>
      <c r="D277" s="36"/>
      <c r="F277" s="34"/>
      <c r="G277" s="35"/>
      <c r="H277" s="36"/>
    </row>
    <row r="278" spans="2:8" x14ac:dyDescent="0.3">
      <c r="B278" s="37"/>
      <c r="C278" s="38"/>
      <c r="D278" s="39"/>
      <c r="F278" s="37"/>
      <c r="G278" s="38"/>
      <c r="H278" s="39"/>
    </row>
    <row r="279" spans="2:8" x14ac:dyDescent="0.3">
      <c r="B279" s="34"/>
      <c r="C279" s="35"/>
      <c r="D279" s="36"/>
      <c r="F279" s="34"/>
      <c r="G279" s="35"/>
      <c r="H279" s="36"/>
    </row>
    <row r="280" spans="2:8" x14ac:dyDescent="0.3">
      <c r="B280" s="37"/>
      <c r="C280" s="38"/>
      <c r="D280" s="39"/>
      <c r="F280" s="37"/>
      <c r="G280" s="38"/>
      <c r="H280" s="39"/>
    </row>
    <row r="281" spans="2:8" x14ac:dyDescent="0.3">
      <c r="B281" s="34"/>
      <c r="C281" s="35"/>
      <c r="D281" s="36"/>
      <c r="F281" s="34"/>
      <c r="G281" s="35"/>
      <c r="H281" s="36"/>
    </row>
    <row r="282" spans="2:8" x14ac:dyDescent="0.3">
      <c r="B282" s="37"/>
      <c r="C282" s="38"/>
      <c r="D282" s="39"/>
      <c r="F282" s="37"/>
      <c r="G282" s="38"/>
      <c r="H282" s="39"/>
    </row>
    <row r="283" spans="2:8" x14ac:dyDescent="0.3">
      <c r="B283" s="34"/>
      <c r="C283" s="35"/>
      <c r="D283" s="36"/>
      <c r="F283" s="34"/>
      <c r="G283" s="35"/>
      <c r="H283" s="36"/>
    </row>
    <row r="284" spans="2:8" x14ac:dyDescent="0.3">
      <c r="B284" s="37"/>
      <c r="C284" s="38"/>
      <c r="D284" s="39"/>
      <c r="F284" s="37"/>
      <c r="G284" s="38"/>
      <c r="H284" s="39"/>
    </row>
    <row r="285" spans="2:8" x14ac:dyDescent="0.3">
      <c r="B285" s="34"/>
      <c r="C285" s="35"/>
      <c r="D285" s="36"/>
      <c r="F285" s="34"/>
      <c r="G285" s="35"/>
      <c r="H285" s="36"/>
    </row>
    <row r="286" spans="2:8" x14ac:dyDescent="0.3">
      <c r="B286" s="37"/>
      <c r="C286" s="38"/>
      <c r="D286" s="39"/>
      <c r="F286" s="37"/>
      <c r="G286" s="38"/>
      <c r="H286" s="39"/>
    </row>
    <row r="287" spans="2:8" x14ac:dyDescent="0.3">
      <c r="B287" s="34"/>
      <c r="C287" s="35"/>
      <c r="D287" s="36"/>
      <c r="F287" s="34"/>
      <c r="G287" s="35"/>
      <c r="H287" s="36"/>
    </row>
    <row r="288" spans="2:8" x14ac:dyDescent="0.3">
      <c r="B288" s="37"/>
      <c r="C288" s="38"/>
      <c r="D288" s="39"/>
      <c r="F288" s="37"/>
      <c r="G288" s="38"/>
      <c r="H288" s="39"/>
    </row>
    <row r="289" spans="2:8" x14ac:dyDescent="0.3">
      <c r="B289" s="34"/>
      <c r="C289" s="35"/>
      <c r="D289" s="36"/>
      <c r="F289" s="34"/>
      <c r="G289" s="35"/>
      <c r="H289" s="36"/>
    </row>
    <row r="290" spans="2:8" x14ac:dyDescent="0.3">
      <c r="B290" s="37"/>
      <c r="C290" s="38"/>
      <c r="D290" s="39"/>
      <c r="F290" s="37"/>
      <c r="G290" s="38"/>
      <c r="H290" s="39"/>
    </row>
    <row r="291" spans="2:8" x14ac:dyDescent="0.3">
      <c r="B291" s="34"/>
      <c r="C291" s="35"/>
      <c r="D291" s="36"/>
      <c r="F291" s="34"/>
      <c r="G291" s="35"/>
      <c r="H291" s="36"/>
    </row>
    <row r="292" spans="2:8" x14ac:dyDescent="0.3">
      <c r="B292" s="37"/>
      <c r="C292" s="38"/>
      <c r="D292" s="39"/>
      <c r="F292" s="37"/>
      <c r="G292" s="38"/>
      <c r="H292" s="39"/>
    </row>
    <row r="293" spans="2:8" x14ac:dyDescent="0.3">
      <c r="B293" s="34"/>
      <c r="C293" s="35"/>
      <c r="D293" s="36"/>
      <c r="F293" s="34"/>
      <c r="G293" s="35"/>
      <c r="H293" s="36"/>
    </row>
    <row r="294" spans="2:8" x14ac:dyDescent="0.3">
      <c r="B294" s="37"/>
      <c r="C294" s="38"/>
      <c r="D294" s="39"/>
      <c r="F294" s="37"/>
      <c r="G294" s="38"/>
      <c r="H294" s="39"/>
    </row>
    <row r="295" spans="2:8" x14ac:dyDescent="0.3">
      <c r="B295" s="34"/>
      <c r="C295" s="35"/>
      <c r="D295" s="36"/>
      <c r="F295" s="34"/>
      <c r="G295" s="35"/>
      <c r="H295" s="36"/>
    </row>
    <row r="296" spans="2:8" x14ac:dyDescent="0.3">
      <c r="B296" s="37"/>
      <c r="C296" s="38"/>
      <c r="D296" s="39"/>
      <c r="F296" s="37"/>
      <c r="G296" s="38"/>
      <c r="H296" s="39"/>
    </row>
    <row r="297" spans="2:8" x14ac:dyDescent="0.3">
      <c r="B297" s="34"/>
      <c r="C297" s="35"/>
      <c r="D297" s="36"/>
      <c r="F297" s="34"/>
      <c r="G297" s="35"/>
      <c r="H297" s="36"/>
    </row>
    <row r="298" spans="2:8" x14ac:dyDescent="0.3">
      <c r="B298" s="37"/>
      <c r="C298" s="38"/>
      <c r="D298" s="39"/>
      <c r="F298" s="37"/>
      <c r="G298" s="38"/>
      <c r="H298" s="39"/>
    </row>
    <row r="299" spans="2:8" x14ac:dyDescent="0.3">
      <c r="B299" s="34"/>
      <c r="C299" s="35"/>
      <c r="D299" s="36"/>
      <c r="F299" s="34"/>
      <c r="G299" s="35"/>
      <c r="H299" s="36"/>
    </row>
    <row r="300" spans="2:8" x14ac:dyDescent="0.3">
      <c r="B300" s="37"/>
      <c r="C300" s="38"/>
      <c r="D300" s="39"/>
      <c r="F300" s="37"/>
      <c r="G300" s="38"/>
      <c r="H300" s="39"/>
    </row>
    <row r="301" spans="2:8" x14ac:dyDescent="0.3">
      <c r="B301" s="34"/>
      <c r="C301" s="35"/>
      <c r="D301" s="36"/>
      <c r="F301" s="34"/>
      <c r="G301" s="35"/>
      <c r="H301" s="36"/>
    </row>
    <row r="302" spans="2:8" x14ac:dyDescent="0.3">
      <c r="B302" s="37"/>
      <c r="C302" s="38"/>
      <c r="D302" s="39"/>
      <c r="F302" s="37"/>
      <c r="G302" s="38"/>
      <c r="H302" s="39"/>
    </row>
    <row r="303" spans="2:8" x14ac:dyDescent="0.3">
      <c r="B303" s="34"/>
      <c r="C303" s="35"/>
      <c r="D303" s="36"/>
      <c r="F303" s="34"/>
      <c r="G303" s="35"/>
      <c r="H303" s="36"/>
    </row>
    <row r="304" spans="2:8" x14ac:dyDescent="0.3">
      <c r="B304" s="37"/>
      <c r="C304" s="38"/>
      <c r="D304" s="39"/>
      <c r="F304" s="37"/>
      <c r="G304" s="38"/>
      <c r="H304" s="39"/>
    </row>
    <row r="305" spans="2:8" x14ac:dyDescent="0.3">
      <c r="B305" s="34"/>
      <c r="C305" s="35"/>
      <c r="D305" s="36"/>
      <c r="F305" s="34"/>
      <c r="G305" s="35"/>
      <c r="H305" s="36"/>
    </row>
    <row r="306" spans="2:8" x14ac:dyDescent="0.3">
      <c r="B306" s="37"/>
      <c r="C306" s="38"/>
      <c r="D306" s="39"/>
      <c r="F306" s="37"/>
      <c r="G306" s="38"/>
      <c r="H306" s="39"/>
    </row>
    <row r="307" spans="2:8" x14ac:dyDescent="0.3">
      <c r="B307" s="34"/>
      <c r="C307" s="35"/>
      <c r="D307" s="36"/>
      <c r="F307" s="34"/>
      <c r="G307" s="35"/>
      <c r="H307" s="36"/>
    </row>
    <row r="308" spans="2:8" x14ac:dyDescent="0.3">
      <c r="B308" s="37"/>
      <c r="C308" s="38"/>
      <c r="D308" s="39"/>
      <c r="F308" s="37"/>
      <c r="G308" s="38"/>
      <c r="H308" s="39"/>
    </row>
    <row r="309" spans="2:8" x14ac:dyDescent="0.3">
      <c r="B309" s="34"/>
      <c r="C309" s="35"/>
      <c r="D309" s="36"/>
      <c r="F309" s="34"/>
      <c r="G309" s="35"/>
      <c r="H309" s="36"/>
    </row>
    <row r="310" spans="2:8" x14ac:dyDescent="0.3">
      <c r="B310" s="37"/>
      <c r="C310" s="38"/>
      <c r="D310" s="39"/>
      <c r="F310" s="37"/>
      <c r="G310" s="38"/>
      <c r="H310" s="39"/>
    </row>
    <row r="311" spans="2:8" x14ac:dyDescent="0.3">
      <c r="B311" s="34"/>
      <c r="C311" s="35"/>
      <c r="D311" s="36"/>
      <c r="F311" s="34"/>
      <c r="G311" s="35"/>
      <c r="H311" s="36"/>
    </row>
    <row r="312" spans="2:8" x14ac:dyDescent="0.3">
      <c r="B312" s="37"/>
      <c r="C312" s="38"/>
      <c r="D312" s="39"/>
      <c r="F312" s="37"/>
      <c r="G312" s="38"/>
      <c r="H312" s="39"/>
    </row>
    <row r="313" spans="2:8" x14ac:dyDescent="0.3">
      <c r="B313" s="34"/>
      <c r="C313" s="35"/>
      <c r="D313" s="36"/>
      <c r="F313" s="34"/>
      <c r="G313" s="35"/>
      <c r="H313" s="36"/>
    </row>
    <row r="314" spans="2:8" x14ac:dyDescent="0.3">
      <c r="B314" s="37"/>
      <c r="C314" s="38"/>
      <c r="D314" s="39"/>
      <c r="F314" s="37"/>
      <c r="G314" s="38"/>
      <c r="H314" s="39"/>
    </row>
    <row r="315" spans="2:8" x14ac:dyDescent="0.3">
      <c r="B315" s="34"/>
      <c r="C315" s="35"/>
      <c r="D315" s="36"/>
      <c r="F315" s="34"/>
      <c r="G315" s="35"/>
      <c r="H315" s="36"/>
    </row>
    <row r="316" spans="2:8" x14ac:dyDescent="0.3">
      <c r="B316" s="37"/>
      <c r="C316" s="38"/>
      <c r="D316" s="39"/>
      <c r="F316" s="37"/>
      <c r="G316" s="38"/>
      <c r="H316" s="39"/>
    </row>
    <row r="317" spans="2:8" x14ac:dyDescent="0.3">
      <c r="B317" s="34"/>
      <c r="C317" s="35"/>
      <c r="D317" s="36"/>
      <c r="F317" s="34"/>
      <c r="G317" s="35"/>
      <c r="H317" s="36"/>
    </row>
    <row r="318" spans="2:8" x14ac:dyDescent="0.3">
      <c r="B318" s="37"/>
      <c r="C318" s="38"/>
      <c r="D318" s="39"/>
      <c r="F318" s="37"/>
      <c r="G318" s="38"/>
      <c r="H318" s="39"/>
    </row>
    <row r="319" spans="2:8" x14ac:dyDescent="0.3">
      <c r="B319" s="34"/>
      <c r="C319" s="35"/>
      <c r="D319" s="36"/>
      <c r="F319" s="34"/>
      <c r="G319" s="35"/>
      <c r="H319" s="36"/>
    </row>
    <row r="320" spans="2:8" x14ac:dyDescent="0.3">
      <c r="B320" s="37"/>
      <c r="C320" s="38"/>
      <c r="D320" s="39"/>
      <c r="F320" s="37"/>
      <c r="G320" s="38"/>
      <c r="H320" s="39"/>
    </row>
    <row r="321" spans="2:8" x14ac:dyDescent="0.3">
      <c r="B321" s="34"/>
      <c r="C321" s="35"/>
      <c r="D321" s="36"/>
      <c r="F321" s="34"/>
      <c r="G321" s="35"/>
      <c r="H321" s="36"/>
    </row>
    <row r="322" spans="2:8" x14ac:dyDescent="0.3">
      <c r="B322" s="37"/>
      <c r="C322" s="38"/>
      <c r="D322" s="39"/>
      <c r="F322" s="37"/>
      <c r="G322" s="38"/>
      <c r="H322" s="39"/>
    </row>
    <row r="323" spans="2:8" x14ac:dyDescent="0.3">
      <c r="B323" s="34"/>
      <c r="C323" s="35"/>
      <c r="D323" s="36"/>
      <c r="F323" s="34"/>
      <c r="G323" s="35"/>
      <c r="H323" s="36"/>
    </row>
    <row r="324" spans="2:8" x14ac:dyDescent="0.3">
      <c r="B324" s="37"/>
      <c r="C324" s="38"/>
      <c r="D324" s="39"/>
      <c r="F324" s="37"/>
      <c r="G324" s="38"/>
      <c r="H324" s="39"/>
    </row>
    <row r="325" spans="2:8" x14ac:dyDescent="0.3">
      <c r="B325" s="34"/>
      <c r="C325" s="35"/>
      <c r="D325" s="36"/>
      <c r="F325" s="34"/>
      <c r="G325" s="35"/>
      <c r="H325" s="36"/>
    </row>
    <row r="326" spans="2:8" x14ac:dyDescent="0.3">
      <c r="B326" s="37"/>
      <c r="C326" s="38"/>
      <c r="D326" s="39"/>
      <c r="F326" s="37"/>
      <c r="G326" s="38"/>
      <c r="H326" s="39"/>
    </row>
    <row r="327" spans="2:8" x14ac:dyDescent="0.3">
      <c r="B327" s="34"/>
      <c r="C327" s="35"/>
      <c r="D327" s="36"/>
      <c r="F327" s="34"/>
      <c r="G327" s="35"/>
      <c r="H327" s="36"/>
    </row>
    <row r="328" spans="2:8" x14ac:dyDescent="0.3">
      <c r="B328" s="37"/>
      <c r="C328" s="38"/>
      <c r="D328" s="39"/>
      <c r="F328" s="37"/>
      <c r="G328" s="38"/>
      <c r="H328" s="39"/>
    </row>
    <row r="329" spans="2:8" x14ac:dyDescent="0.3">
      <c r="B329" s="34"/>
      <c r="C329" s="35"/>
      <c r="D329" s="36"/>
      <c r="F329" s="34"/>
      <c r="G329" s="35"/>
      <c r="H329" s="36"/>
    </row>
    <row r="330" spans="2:8" x14ac:dyDescent="0.3">
      <c r="B330" s="37"/>
      <c r="C330" s="38"/>
      <c r="D330" s="39"/>
      <c r="F330" s="37"/>
      <c r="G330" s="38"/>
      <c r="H330" s="39"/>
    </row>
    <row r="331" spans="2:8" x14ac:dyDescent="0.3">
      <c r="B331" s="34"/>
      <c r="C331" s="35"/>
      <c r="D331" s="36"/>
      <c r="F331" s="34"/>
      <c r="G331" s="35"/>
      <c r="H331" s="36"/>
    </row>
    <row r="332" spans="2:8" x14ac:dyDescent="0.3">
      <c r="B332" s="37"/>
      <c r="C332" s="38"/>
      <c r="D332" s="39"/>
      <c r="F332" s="37"/>
      <c r="G332" s="38"/>
      <c r="H332" s="39"/>
    </row>
    <row r="333" spans="2:8" x14ac:dyDescent="0.3">
      <c r="B333" s="34"/>
      <c r="C333" s="35"/>
      <c r="D333" s="36"/>
      <c r="F333" s="34"/>
      <c r="G333" s="35"/>
      <c r="H333" s="36"/>
    </row>
    <row r="334" spans="2:8" x14ac:dyDescent="0.3">
      <c r="B334" s="37"/>
      <c r="C334" s="38"/>
      <c r="D334" s="39"/>
      <c r="F334" s="37"/>
      <c r="G334" s="38"/>
      <c r="H334" s="39"/>
    </row>
    <row r="335" spans="2:8" x14ac:dyDescent="0.3">
      <c r="B335" s="34"/>
      <c r="C335" s="35"/>
      <c r="D335" s="36"/>
      <c r="F335" s="34"/>
      <c r="G335" s="35"/>
      <c r="H335" s="36"/>
    </row>
    <row r="336" spans="2:8" x14ac:dyDescent="0.3">
      <c r="B336" s="37"/>
      <c r="C336" s="38"/>
      <c r="D336" s="39"/>
      <c r="F336" s="37"/>
      <c r="G336" s="38"/>
      <c r="H336" s="39"/>
    </row>
    <row r="337" spans="2:8" x14ac:dyDescent="0.3">
      <c r="B337" s="34"/>
      <c r="C337" s="35"/>
      <c r="D337" s="36"/>
      <c r="F337" s="34"/>
      <c r="G337" s="35"/>
      <c r="H337" s="36"/>
    </row>
    <row r="338" spans="2:8" x14ac:dyDescent="0.3">
      <c r="B338" s="37"/>
      <c r="C338" s="38"/>
      <c r="D338" s="39"/>
      <c r="F338" s="37"/>
      <c r="G338" s="38"/>
      <c r="H338" s="39"/>
    </row>
    <row r="339" spans="2:8" x14ac:dyDescent="0.3">
      <c r="B339" s="34"/>
      <c r="C339" s="35"/>
      <c r="D339" s="36"/>
      <c r="F339" s="34"/>
      <c r="G339" s="35"/>
      <c r="H339" s="36"/>
    </row>
    <row r="340" spans="2:8" x14ac:dyDescent="0.3">
      <c r="B340" s="37"/>
      <c r="C340" s="38"/>
      <c r="D340" s="39"/>
      <c r="F340" s="37"/>
      <c r="G340" s="38"/>
      <c r="H340" s="39"/>
    </row>
    <row r="341" spans="2:8" x14ac:dyDescent="0.3">
      <c r="B341" s="34"/>
      <c r="C341" s="35"/>
      <c r="D341" s="36"/>
      <c r="F341" s="34"/>
      <c r="G341" s="35"/>
      <c r="H341" s="36"/>
    </row>
    <row r="342" spans="2:8" x14ac:dyDescent="0.3">
      <c r="B342" s="37"/>
      <c r="C342" s="38"/>
      <c r="D342" s="39"/>
      <c r="F342" s="37"/>
      <c r="G342" s="38"/>
      <c r="H342" s="39"/>
    </row>
    <row r="343" spans="2:8" x14ac:dyDescent="0.3">
      <c r="B343" s="34"/>
      <c r="C343" s="35"/>
      <c r="D343" s="36"/>
      <c r="F343" s="34"/>
      <c r="G343" s="35"/>
      <c r="H343" s="36"/>
    </row>
    <row r="344" spans="2:8" x14ac:dyDescent="0.3">
      <c r="B344" s="37"/>
      <c r="C344" s="38"/>
      <c r="D344" s="39"/>
      <c r="F344" s="37"/>
      <c r="G344" s="38"/>
      <c r="H344" s="39"/>
    </row>
    <row r="345" spans="2:8" x14ac:dyDescent="0.3">
      <c r="B345" s="34"/>
      <c r="C345" s="35"/>
      <c r="D345" s="36"/>
      <c r="F345" s="34"/>
      <c r="G345" s="35"/>
      <c r="H345" s="36"/>
    </row>
    <row r="346" spans="2:8" x14ac:dyDescent="0.3">
      <c r="B346" s="37"/>
      <c r="C346" s="38"/>
      <c r="D346" s="39"/>
      <c r="F346" s="37"/>
      <c r="G346" s="38"/>
      <c r="H346" s="39"/>
    </row>
    <row r="347" spans="2:8" x14ac:dyDescent="0.3">
      <c r="B347" s="34"/>
      <c r="C347" s="35"/>
      <c r="D347" s="36"/>
      <c r="F347" s="34"/>
      <c r="G347" s="35"/>
      <c r="H347" s="36"/>
    </row>
    <row r="348" spans="2:8" x14ac:dyDescent="0.3">
      <c r="B348" s="37"/>
      <c r="C348" s="38"/>
      <c r="D348" s="39"/>
      <c r="F348" s="37"/>
      <c r="G348" s="38"/>
      <c r="H348" s="39"/>
    </row>
    <row r="349" spans="2:8" x14ac:dyDescent="0.3">
      <c r="B349" s="34"/>
      <c r="C349" s="35"/>
      <c r="D349" s="36"/>
      <c r="F349" s="34"/>
      <c r="G349" s="35"/>
      <c r="H349" s="36"/>
    </row>
    <row r="350" spans="2:8" x14ac:dyDescent="0.3">
      <c r="B350" s="37"/>
      <c r="C350" s="38"/>
      <c r="D350" s="39"/>
      <c r="F350" s="37"/>
      <c r="G350" s="38"/>
      <c r="H350" s="39"/>
    </row>
    <row r="351" spans="2:8" x14ac:dyDescent="0.3">
      <c r="B351" s="34"/>
      <c r="C351" s="35"/>
      <c r="D351" s="36"/>
      <c r="F351" s="34"/>
      <c r="G351" s="35"/>
      <c r="H351" s="36"/>
    </row>
    <row r="352" spans="2:8" x14ac:dyDescent="0.3">
      <c r="B352" s="37"/>
      <c r="C352" s="38"/>
      <c r="D352" s="39"/>
      <c r="F352" s="37"/>
      <c r="G352" s="38"/>
      <c r="H352" s="39"/>
    </row>
    <row r="353" spans="2:8" x14ac:dyDescent="0.3">
      <c r="B353" s="34"/>
      <c r="C353" s="35"/>
      <c r="D353" s="36"/>
      <c r="F353" s="34"/>
      <c r="G353" s="35"/>
      <c r="H353" s="36"/>
    </row>
    <row r="354" spans="2:8" x14ac:dyDescent="0.3">
      <c r="B354" s="37"/>
      <c r="C354" s="38"/>
      <c r="D354" s="39"/>
      <c r="F354" s="37"/>
      <c r="G354" s="38"/>
      <c r="H354" s="39"/>
    </row>
    <row r="355" spans="2:8" x14ac:dyDescent="0.3">
      <c r="B355" s="34"/>
      <c r="C355" s="35"/>
      <c r="D355" s="36"/>
      <c r="F355" s="34"/>
      <c r="G355" s="35"/>
      <c r="H355" s="36"/>
    </row>
    <row r="356" spans="2:8" x14ac:dyDescent="0.3">
      <c r="B356" s="37"/>
      <c r="C356" s="38"/>
      <c r="D356" s="39"/>
      <c r="F356" s="37"/>
      <c r="G356" s="38"/>
      <c r="H356" s="39"/>
    </row>
    <row r="357" spans="2:8" x14ac:dyDescent="0.3">
      <c r="B357" s="34"/>
      <c r="C357" s="35"/>
      <c r="D357" s="36"/>
      <c r="F357" s="34"/>
      <c r="G357" s="35"/>
      <c r="H357" s="36"/>
    </row>
    <row r="358" spans="2:8" x14ac:dyDescent="0.3">
      <c r="B358" s="37"/>
      <c r="C358" s="38"/>
      <c r="D358" s="39"/>
      <c r="F358" s="37"/>
      <c r="G358" s="38"/>
      <c r="H358" s="39"/>
    </row>
    <row r="359" spans="2:8" x14ac:dyDescent="0.3">
      <c r="B359" s="34"/>
      <c r="C359" s="35"/>
      <c r="D359" s="36"/>
      <c r="F359" s="34"/>
      <c r="G359" s="35"/>
      <c r="H359" s="36"/>
    </row>
    <row r="360" spans="2:8" x14ac:dyDescent="0.3">
      <c r="B360" s="37"/>
      <c r="C360" s="38"/>
      <c r="D360" s="39"/>
      <c r="F360" s="37"/>
      <c r="G360" s="38"/>
      <c r="H360" s="39"/>
    </row>
    <row r="361" spans="2:8" x14ac:dyDescent="0.3">
      <c r="B361" s="34"/>
      <c r="C361" s="35"/>
      <c r="D361" s="36"/>
      <c r="F361" s="34"/>
      <c r="G361" s="35"/>
      <c r="H361" s="36"/>
    </row>
    <row r="362" spans="2:8" x14ac:dyDescent="0.3">
      <c r="B362" s="37"/>
      <c r="C362" s="38"/>
      <c r="D362" s="39"/>
      <c r="F362" s="37"/>
      <c r="G362" s="38"/>
      <c r="H362" s="39"/>
    </row>
    <row r="363" spans="2:8" x14ac:dyDescent="0.3">
      <c r="B363" s="34"/>
      <c r="C363" s="35"/>
      <c r="D363" s="36"/>
      <c r="F363" s="34"/>
      <c r="G363" s="35"/>
      <c r="H363" s="36"/>
    </row>
    <row r="364" spans="2:8" x14ac:dyDescent="0.3">
      <c r="B364" s="37"/>
      <c r="C364" s="38"/>
      <c r="D364" s="39"/>
      <c r="F364" s="37"/>
      <c r="G364" s="38"/>
      <c r="H364" s="39"/>
    </row>
    <row r="365" spans="2:8" x14ac:dyDescent="0.3">
      <c r="B365" s="34"/>
      <c r="C365" s="35"/>
      <c r="D365" s="36"/>
      <c r="F365" s="34"/>
      <c r="G365" s="35"/>
      <c r="H365" s="36"/>
    </row>
    <row r="366" spans="2:8" x14ac:dyDescent="0.3">
      <c r="B366" s="37"/>
      <c r="C366" s="38"/>
      <c r="D366" s="39"/>
      <c r="F366" s="37"/>
      <c r="G366" s="38"/>
      <c r="H366" s="39"/>
    </row>
    <row r="367" spans="2:8" x14ac:dyDescent="0.3">
      <c r="B367" s="34"/>
      <c r="C367" s="35"/>
      <c r="D367" s="36"/>
      <c r="F367" s="34"/>
      <c r="G367" s="35"/>
      <c r="H367" s="36"/>
    </row>
    <row r="368" spans="2:8" x14ac:dyDescent="0.3">
      <c r="B368" s="37"/>
      <c r="C368" s="38"/>
      <c r="D368" s="39"/>
      <c r="F368" s="37"/>
      <c r="G368" s="38"/>
      <c r="H368" s="39"/>
    </row>
    <row r="369" spans="2:8" x14ac:dyDescent="0.3">
      <c r="B369" s="34"/>
      <c r="C369" s="35"/>
      <c r="D369" s="36"/>
      <c r="F369" s="34"/>
      <c r="G369" s="35"/>
      <c r="H369" s="36"/>
    </row>
    <row r="370" spans="2:8" x14ac:dyDescent="0.3">
      <c r="B370" s="37"/>
      <c r="C370" s="38"/>
      <c r="D370" s="39"/>
      <c r="F370" s="37"/>
      <c r="G370" s="38"/>
      <c r="H370" s="39"/>
    </row>
    <row r="371" spans="2:8" x14ac:dyDescent="0.3">
      <c r="B371" s="34"/>
      <c r="C371" s="35"/>
      <c r="D371" s="36"/>
      <c r="F371" s="34"/>
      <c r="G371" s="35"/>
      <c r="H371" s="36"/>
    </row>
    <row r="372" spans="2:8" x14ac:dyDescent="0.3">
      <c r="B372" s="37"/>
      <c r="C372" s="38"/>
      <c r="D372" s="39"/>
      <c r="F372" s="37"/>
      <c r="G372" s="38"/>
      <c r="H372" s="39"/>
    </row>
    <row r="373" spans="2:8" x14ac:dyDescent="0.3">
      <c r="B373" s="34"/>
      <c r="C373" s="35"/>
      <c r="D373" s="36"/>
      <c r="F373" s="34"/>
      <c r="G373" s="35"/>
      <c r="H373" s="36"/>
    </row>
    <row r="374" spans="2:8" x14ac:dyDescent="0.3">
      <c r="B374" s="37"/>
      <c r="C374" s="38"/>
      <c r="D374" s="39"/>
      <c r="F374" s="37"/>
      <c r="G374" s="38"/>
      <c r="H374" s="39"/>
    </row>
    <row r="375" spans="2:8" x14ac:dyDescent="0.3">
      <c r="B375" s="34"/>
      <c r="C375" s="35"/>
      <c r="D375" s="36"/>
      <c r="F375" s="34"/>
      <c r="G375" s="35"/>
      <c r="H375" s="36"/>
    </row>
    <row r="376" spans="2:8" x14ac:dyDescent="0.3">
      <c r="B376" s="37"/>
      <c r="C376" s="38"/>
      <c r="D376" s="39"/>
      <c r="F376" s="37"/>
      <c r="G376" s="38"/>
      <c r="H376" s="39"/>
    </row>
    <row r="377" spans="2:8" x14ac:dyDescent="0.3">
      <c r="B377" s="34"/>
      <c r="C377" s="35"/>
      <c r="D377" s="36"/>
      <c r="F377" s="34"/>
      <c r="G377" s="35"/>
      <c r="H377" s="36"/>
    </row>
    <row r="378" spans="2:8" x14ac:dyDescent="0.3">
      <c r="B378" s="37"/>
      <c r="C378" s="38"/>
      <c r="D378" s="39"/>
      <c r="F378" s="37"/>
      <c r="G378" s="38"/>
      <c r="H378" s="39"/>
    </row>
    <row r="379" spans="2:8" x14ac:dyDescent="0.3">
      <c r="B379" s="34"/>
      <c r="C379" s="35"/>
      <c r="D379" s="36"/>
      <c r="F379" s="34"/>
      <c r="G379" s="35"/>
      <c r="H379" s="36"/>
    </row>
    <row r="380" spans="2:8" x14ac:dyDescent="0.3">
      <c r="B380" s="37"/>
      <c r="C380" s="38"/>
      <c r="D380" s="39"/>
      <c r="F380" s="37"/>
      <c r="G380" s="38"/>
      <c r="H380" s="39"/>
    </row>
    <row r="381" spans="2:8" x14ac:dyDescent="0.3">
      <c r="B381" s="34"/>
      <c r="C381" s="35"/>
      <c r="D381" s="36"/>
      <c r="F381" s="34"/>
      <c r="G381" s="35"/>
      <c r="H381" s="36"/>
    </row>
    <row r="382" spans="2:8" x14ac:dyDescent="0.3">
      <c r="B382" s="37"/>
      <c r="C382" s="38"/>
      <c r="D382" s="39"/>
      <c r="F382" s="37"/>
      <c r="G382" s="38"/>
      <c r="H382" s="39"/>
    </row>
    <row r="383" spans="2:8" x14ac:dyDescent="0.3">
      <c r="B383" s="34"/>
      <c r="C383" s="35"/>
      <c r="D383" s="36"/>
      <c r="F383" s="34"/>
      <c r="G383" s="35"/>
      <c r="H383" s="36"/>
    </row>
    <row r="384" spans="2:8" x14ac:dyDescent="0.3">
      <c r="B384" s="37"/>
      <c r="C384" s="38"/>
      <c r="D384" s="39"/>
      <c r="F384" s="37"/>
      <c r="G384" s="38"/>
      <c r="H384" s="39"/>
    </row>
    <row r="385" spans="2:8" x14ac:dyDescent="0.3">
      <c r="B385" s="34"/>
      <c r="C385" s="35"/>
      <c r="D385" s="36"/>
      <c r="F385" s="34"/>
      <c r="G385" s="35"/>
      <c r="H385" s="36"/>
    </row>
    <row r="386" spans="2:8" x14ac:dyDescent="0.3">
      <c r="B386" s="37"/>
      <c r="C386" s="38"/>
      <c r="D386" s="39"/>
      <c r="F386" s="37"/>
      <c r="G386" s="38"/>
      <c r="H386" s="39"/>
    </row>
    <row r="387" spans="2:8" x14ac:dyDescent="0.3">
      <c r="B387" s="34"/>
      <c r="C387" s="35"/>
      <c r="D387" s="36"/>
      <c r="F387" s="34"/>
      <c r="G387" s="35"/>
      <c r="H387" s="36"/>
    </row>
    <row r="388" spans="2:8" x14ac:dyDescent="0.3">
      <c r="B388" s="37"/>
      <c r="C388" s="38"/>
      <c r="D388" s="39"/>
      <c r="F388" s="37"/>
      <c r="G388" s="38"/>
      <c r="H388" s="39"/>
    </row>
    <row r="389" spans="2:8" x14ac:dyDescent="0.3">
      <c r="B389" s="34"/>
      <c r="C389" s="35"/>
      <c r="D389" s="36"/>
      <c r="F389" s="34"/>
      <c r="G389" s="35"/>
      <c r="H389" s="36"/>
    </row>
    <row r="390" spans="2:8" x14ac:dyDescent="0.3">
      <c r="B390" s="37"/>
      <c r="C390" s="38"/>
      <c r="D390" s="39"/>
      <c r="F390" s="37"/>
      <c r="G390" s="38"/>
      <c r="H390" s="39"/>
    </row>
    <row r="391" spans="2:8" x14ac:dyDescent="0.3">
      <c r="B391" s="34"/>
      <c r="C391" s="35"/>
      <c r="D391" s="36"/>
      <c r="F391" s="34"/>
      <c r="G391" s="35"/>
      <c r="H391" s="36"/>
    </row>
    <row r="392" spans="2:8" x14ac:dyDescent="0.3">
      <c r="B392" s="37"/>
      <c r="C392" s="38"/>
      <c r="D392" s="39"/>
      <c r="F392" s="37"/>
      <c r="G392" s="38"/>
      <c r="H392" s="39"/>
    </row>
    <row r="393" spans="2:8" x14ac:dyDescent="0.3">
      <c r="B393" s="34"/>
      <c r="C393" s="35"/>
      <c r="D393" s="36"/>
      <c r="F393" s="34"/>
      <c r="G393" s="35"/>
      <c r="H393" s="36"/>
    </row>
    <row r="394" spans="2:8" x14ac:dyDescent="0.3">
      <c r="B394" s="37"/>
      <c r="C394" s="38"/>
      <c r="D394" s="39"/>
      <c r="F394" s="37"/>
      <c r="G394" s="38"/>
      <c r="H394" s="39"/>
    </row>
    <row r="395" spans="2:8" x14ac:dyDescent="0.3">
      <c r="B395" s="34"/>
      <c r="C395" s="35"/>
      <c r="D395" s="36"/>
      <c r="F395" s="34"/>
      <c r="G395" s="35"/>
      <c r="H395" s="36"/>
    </row>
    <row r="396" spans="2:8" x14ac:dyDescent="0.3">
      <c r="B396" s="37"/>
      <c r="C396" s="38"/>
      <c r="D396" s="39"/>
      <c r="F396" s="37"/>
      <c r="G396" s="38"/>
      <c r="H396" s="39"/>
    </row>
    <row r="397" spans="2:8" x14ac:dyDescent="0.3">
      <c r="B397" s="34"/>
      <c r="C397" s="35"/>
      <c r="D397" s="36"/>
      <c r="F397" s="34"/>
      <c r="G397" s="35"/>
      <c r="H397" s="36"/>
    </row>
    <row r="398" spans="2:8" x14ac:dyDescent="0.3">
      <c r="B398" s="37"/>
      <c r="C398" s="38"/>
      <c r="D398" s="39"/>
      <c r="F398" s="37"/>
      <c r="G398" s="38"/>
      <c r="H398" s="39"/>
    </row>
    <row r="399" spans="2:8" x14ac:dyDescent="0.3">
      <c r="B399" s="34"/>
      <c r="C399" s="35"/>
      <c r="D399" s="36"/>
      <c r="F399" s="34"/>
      <c r="G399" s="35"/>
      <c r="H399" s="36"/>
    </row>
    <row r="400" spans="2:8" x14ac:dyDescent="0.3">
      <c r="B400" s="37"/>
      <c r="C400" s="38"/>
      <c r="D400" s="39"/>
      <c r="F400" s="37"/>
      <c r="G400" s="38"/>
      <c r="H400" s="39"/>
    </row>
    <row r="401" spans="2:8" x14ac:dyDescent="0.3">
      <c r="B401" s="34"/>
      <c r="C401" s="35"/>
      <c r="D401" s="36"/>
      <c r="F401" s="34"/>
      <c r="G401" s="35"/>
      <c r="H401" s="36"/>
    </row>
    <row r="402" spans="2:8" x14ac:dyDescent="0.3">
      <c r="B402" s="37"/>
      <c r="C402" s="38"/>
      <c r="D402" s="39"/>
      <c r="F402" s="37"/>
      <c r="G402" s="38"/>
      <c r="H402" s="39"/>
    </row>
    <row r="403" spans="2:8" x14ac:dyDescent="0.3">
      <c r="B403" s="34"/>
      <c r="C403" s="35"/>
      <c r="D403" s="36"/>
      <c r="F403" s="34"/>
      <c r="G403" s="35"/>
      <c r="H403" s="36"/>
    </row>
    <row r="404" spans="2:8" x14ac:dyDescent="0.3">
      <c r="B404" s="37"/>
      <c r="C404" s="38"/>
      <c r="D404" s="39"/>
      <c r="F404" s="37"/>
      <c r="G404" s="38"/>
      <c r="H404" s="39"/>
    </row>
    <row r="405" spans="2:8" x14ac:dyDescent="0.3">
      <c r="B405" s="34"/>
      <c r="C405" s="35"/>
      <c r="D405" s="36"/>
      <c r="F405" s="34"/>
      <c r="G405" s="35"/>
      <c r="H405" s="36"/>
    </row>
    <row r="406" spans="2:8" x14ac:dyDescent="0.3">
      <c r="B406" s="37"/>
      <c r="C406" s="38"/>
      <c r="D406" s="39"/>
      <c r="F406" s="37"/>
      <c r="G406" s="38"/>
      <c r="H406" s="39"/>
    </row>
    <row r="407" spans="2:8" x14ac:dyDescent="0.3">
      <c r="B407" s="34"/>
      <c r="C407" s="35"/>
      <c r="D407" s="36"/>
      <c r="F407" s="34"/>
      <c r="G407" s="35"/>
      <c r="H407" s="36"/>
    </row>
    <row r="408" spans="2:8" x14ac:dyDescent="0.3">
      <c r="B408" s="37"/>
      <c r="C408" s="38"/>
      <c r="D408" s="39"/>
      <c r="F408" s="37"/>
      <c r="G408" s="38"/>
      <c r="H408" s="39"/>
    </row>
    <row r="409" spans="2:8" x14ac:dyDescent="0.3">
      <c r="B409" s="34"/>
      <c r="C409" s="35"/>
      <c r="D409" s="36"/>
      <c r="F409" s="34"/>
      <c r="G409" s="35"/>
      <c r="H409" s="36"/>
    </row>
    <row r="410" spans="2:8" x14ac:dyDescent="0.3">
      <c r="B410" s="37"/>
      <c r="C410" s="38"/>
      <c r="D410" s="39"/>
      <c r="F410" s="37"/>
      <c r="G410" s="38"/>
      <c r="H410" s="39"/>
    </row>
    <row r="411" spans="2:8" x14ac:dyDescent="0.3">
      <c r="B411" s="34"/>
      <c r="C411" s="35"/>
      <c r="D411" s="36"/>
      <c r="F411" s="34"/>
      <c r="G411" s="35"/>
      <c r="H411" s="36"/>
    </row>
    <row r="412" spans="2:8" x14ac:dyDescent="0.3">
      <c r="B412" s="37"/>
      <c r="C412" s="38"/>
      <c r="D412" s="39"/>
      <c r="F412" s="37"/>
      <c r="G412" s="38"/>
      <c r="H412" s="39"/>
    </row>
    <row r="413" spans="2:8" x14ac:dyDescent="0.3">
      <c r="B413" s="34"/>
      <c r="C413" s="35"/>
      <c r="D413" s="36"/>
      <c r="F413" s="34"/>
      <c r="G413" s="35"/>
      <c r="H413" s="36"/>
    </row>
    <row r="414" spans="2:8" x14ac:dyDescent="0.3">
      <c r="B414" s="37"/>
      <c r="C414" s="38"/>
      <c r="D414" s="39"/>
      <c r="F414" s="37"/>
      <c r="G414" s="38"/>
      <c r="H414" s="39"/>
    </row>
    <row r="415" spans="2:8" x14ac:dyDescent="0.3">
      <c r="B415" s="34"/>
      <c r="C415" s="35"/>
      <c r="D415" s="36"/>
      <c r="F415" s="34"/>
      <c r="G415" s="35"/>
      <c r="H415" s="36"/>
    </row>
    <row r="416" spans="2:8" x14ac:dyDescent="0.3">
      <c r="B416" s="37"/>
      <c r="C416" s="38"/>
      <c r="D416" s="39"/>
      <c r="F416" s="37"/>
      <c r="G416" s="38"/>
      <c r="H416" s="39"/>
    </row>
    <row r="417" spans="2:8" x14ac:dyDescent="0.3">
      <c r="B417" s="34"/>
      <c r="C417" s="35"/>
      <c r="D417" s="36"/>
      <c r="F417" s="34"/>
      <c r="G417" s="35"/>
      <c r="H417" s="36"/>
    </row>
    <row r="418" spans="2:8" x14ac:dyDescent="0.3">
      <c r="B418" s="37"/>
      <c r="C418" s="38"/>
      <c r="D418" s="39"/>
      <c r="F418" s="37"/>
      <c r="G418" s="38"/>
      <c r="H418" s="39"/>
    </row>
    <row r="419" spans="2:8" x14ac:dyDescent="0.3">
      <c r="B419" s="34"/>
      <c r="C419" s="35"/>
      <c r="D419" s="36"/>
      <c r="F419" s="34"/>
      <c r="G419" s="35"/>
      <c r="H419" s="36"/>
    </row>
    <row r="420" spans="2:8" x14ac:dyDescent="0.3">
      <c r="B420" s="37"/>
      <c r="C420" s="38"/>
      <c r="D420" s="39"/>
      <c r="F420" s="37"/>
      <c r="G420" s="38"/>
      <c r="H420" s="39"/>
    </row>
    <row r="421" spans="2:8" x14ac:dyDescent="0.3">
      <c r="B421" s="34"/>
      <c r="C421" s="35"/>
      <c r="D421" s="36"/>
      <c r="F421" s="34"/>
      <c r="G421" s="35"/>
      <c r="H421" s="36"/>
    </row>
    <row r="422" spans="2:8" x14ac:dyDescent="0.3">
      <c r="B422" s="37"/>
      <c r="C422" s="38"/>
      <c r="D422" s="39"/>
      <c r="F422" s="37"/>
      <c r="G422" s="38"/>
      <c r="H422" s="39"/>
    </row>
    <row r="423" spans="2:8" x14ac:dyDescent="0.3">
      <c r="B423" s="34"/>
      <c r="C423" s="35"/>
      <c r="D423" s="36"/>
      <c r="F423" s="34"/>
      <c r="G423" s="35"/>
      <c r="H423" s="36"/>
    </row>
    <row r="424" spans="2:8" x14ac:dyDescent="0.3">
      <c r="B424" s="37"/>
      <c r="C424" s="38"/>
      <c r="D424" s="39"/>
      <c r="F424" s="37"/>
      <c r="G424" s="38"/>
      <c r="H424" s="39"/>
    </row>
    <row r="425" spans="2:8" x14ac:dyDescent="0.3">
      <c r="B425" s="34"/>
      <c r="C425" s="35"/>
      <c r="D425" s="36"/>
      <c r="F425" s="34"/>
      <c r="G425" s="35"/>
      <c r="H425" s="36"/>
    </row>
    <row r="426" spans="2:8" x14ac:dyDescent="0.3">
      <c r="B426" s="37"/>
      <c r="C426" s="38"/>
      <c r="D426" s="39"/>
      <c r="F426" s="37"/>
      <c r="G426" s="38"/>
      <c r="H426" s="39"/>
    </row>
    <row r="427" spans="2:8" x14ac:dyDescent="0.3">
      <c r="B427" s="34"/>
      <c r="C427" s="35"/>
      <c r="D427" s="36"/>
      <c r="F427" s="34"/>
      <c r="G427" s="35"/>
      <c r="H427" s="36"/>
    </row>
    <row r="428" spans="2:8" x14ac:dyDescent="0.3">
      <c r="B428" s="37"/>
      <c r="C428" s="38"/>
      <c r="D428" s="39"/>
      <c r="F428" s="37"/>
      <c r="G428" s="38"/>
      <c r="H428" s="39"/>
    </row>
    <row r="429" spans="2:8" x14ac:dyDescent="0.3">
      <c r="B429" s="34"/>
      <c r="C429" s="35"/>
      <c r="D429" s="36"/>
      <c r="F429" s="34"/>
      <c r="G429" s="35"/>
      <c r="H429" s="36"/>
    </row>
    <row r="430" spans="2:8" x14ac:dyDescent="0.3">
      <c r="B430" s="37"/>
      <c r="C430" s="38"/>
      <c r="D430" s="39"/>
      <c r="F430" s="37"/>
      <c r="G430" s="38"/>
      <c r="H430" s="39"/>
    </row>
    <row r="431" spans="2:8" x14ac:dyDescent="0.3">
      <c r="B431" s="34"/>
      <c r="C431" s="35"/>
      <c r="D431" s="36"/>
      <c r="F431" s="34"/>
      <c r="G431" s="35"/>
      <c r="H431" s="36"/>
    </row>
    <row r="432" spans="2:8" x14ac:dyDescent="0.3">
      <c r="B432" s="37"/>
      <c r="C432" s="38"/>
      <c r="D432" s="39"/>
      <c r="F432" s="37"/>
      <c r="G432" s="38"/>
      <c r="H432" s="39"/>
    </row>
    <row r="433" spans="2:8" x14ac:dyDescent="0.3">
      <c r="B433" s="34"/>
      <c r="C433" s="35"/>
      <c r="D433" s="36"/>
      <c r="F433" s="34"/>
      <c r="G433" s="35"/>
      <c r="H433" s="36"/>
    </row>
    <row r="434" spans="2:8" x14ac:dyDescent="0.3">
      <c r="B434" s="37"/>
      <c r="C434" s="38"/>
      <c r="D434" s="39"/>
      <c r="F434" s="37"/>
      <c r="G434" s="38"/>
      <c r="H434" s="39"/>
    </row>
    <row r="435" spans="2:8" x14ac:dyDescent="0.3">
      <c r="B435" s="34"/>
      <c r="C435" s="35"/>
      <c r="D435" s="36"/>
      <c r="F435" s="34"/>
      <c r="G435" s="35"/>
      <c r="H435" s="36"/>
    </row>
    <row r="436" spans="2:8" x14ac:dyDescent="0.3">
      <c r="B436" s="37"/>
      <c r="C436" s="38"/>
      <c r="D436" s="39"/>
      <c r="F436" s="37"/>
      <c r="G436" s="38"/>
      <c r="H436" s="39"/>
    </row>
    <row r="437" spans="2:8" x14ac:dyDescent="0.3">
      <c r="B437" s="34"/>
      <c r="C437" s="35"/>
      <c r="D437" s="36"/>
      <c r="F437" s="34"/>
      <c r="G437" s="35"/>
      <c r="H437" s="36"/>
    </row>
    <row r="438" spans="2:8" x14ac:dyDescent="0.3">
      <c r="B438" s="37"/>
      <c r="C438" s="38"/>
      <c r="D438" s="39"/>
      <c r="F438" s="37"/>
      <c r="G438" s="38"/>
      <c r="H438" s="39"/>
    </row>
    <row r="439" spans="2:8" x14ac:dyDescent="0.3">
      <c r="B439" s="34"/>
      <c r="C439" s="35"/>
      <c r="D439" s="36"/>
      <c r="F439" s="34"/>
      <c r="G439" s="35"/>
      <c r="H439" s="36"/>
    </row>
    <row r="440" spans="2:8" x14ac:dyDescent="0.3">
      <c r="B440" s="37"/>
      <c r="C440" s="38"/>
      <c r="D440" s="39"/>
      <c r="F440" s="37"/>
      <c r="G440" s="38"/>
      <c r="H440" s="39"/>
    </row>
    <row r="441" spans="2:8" x14ac:dyDescent="0.3">
      <c r="B441" s="34"/>
      <c r="C441" s="35"/>
      <c r="D441" s="36"/>
      <c r="F441" s="34"/>
      <c r="G441" s="35"/>
      <c r="H441" s="36"/>
    </row>
    <row r="442" spans="2:8" x14ac:dyDescent="0.3">
      <c r="B442" s="37"/>
      <c r="C442" s="38"/>
      <c r="D442" s="39"/>
      <c r="F442" s="37"/>
      <c r="G442" s="38"/>
      <c r="H442" s="39"/>
    </row>
    <row r="443" spans="2:8" x14ac:dyDescent="0.3">
      <c r="B443" s="34"/>
      <c r="C443" s="35"/>
      <c r="D443" s="36"/>
      <c r="F443" s="34"/>
      <c r="G443" s="35"/>
      <c r="H443" s="36"/>
    </row>
    <row r="444" spans="2:8" x14ac:dyDescent="0.3">
      <c r="B444" s="37"/>
      <c r="C444" s="38"/>
      <c r="D444" s="39"/>
      <c r="F444" s="37"/>
      <c r="G444" s="38"/>
      <c r="H444" s="39"/>
    </row>
    <row r="445" spans="2:8" x14ac:dyDescent="0.3">
      <c r="B445" s="34"/>
      <c r="C445" s="35"/>
      <c r="D445" s="36"/>
      <c r="F445" s="34"/>
      <c r="G445" s="35"/>
      <c r="H445" s="36"/>
    </row>
    <row r="446" spans="2:8" x14ac:dyDescent="0.3">
      <c r="B446" s="37"/>
      <c r="C446" s="38"/>
      <c r="D446" s="39"/>
      <c r="F446" s="37"/>
      <c r="G446" s="38"/>
      <c r="H446" s="39"/>
    </row>
    <row r="447" spans="2:8" x14ac:dyDescent="0.3">
      <c r="B447" s="34"/>
      <c r="C447" s="35"/>
      <c r="D447" s="36"/>
      <c r="F447" s="34"/>
      <c r="G447" s="35"/>
      <c r="H447" s="36"/>
    </row>
    <row r="448" spans="2:8" x14ac:dyDescent="0.3">
      <c r="B448" s="37"/>
      <c r="C448" s="38"/>
      <c r="D448" s="39"/>
      <c r="F448" s="37"/>
      <c r="G448" s="38"/>
      <c r="H448" s="39"/>
    </row>
    <row r="449" spans="2:8" x14ac:dyDescent="0.3">
      <c r="B449" s="34"/>
      <c r="C449" s="35"/>
      <c r="D449" s="36"/>
      <c r="F449" s="34"/>
      <c r="G449" s="35"/>
      <c r="H449" s="36"/>
    </row>
    <row r="450" spans="2:8" x14ac:dyDescent="0.3">
      <c r="B450" s="37"/>
      <c r="C450" s="38"/>
      <c r="D450" s="39"/>
      <c r="F450" s="37"/>
      <c r="G450" s="38"/>
      <c r="H450" s="39"/>
    </row>
    <row r="451" spans="2:8" x14ac:dyDescent="0.3">
      <c r="B451" s="34"/>
      <c r="C451" s="35"/>
      <c r="D451" s="36"/>
      <c r="F451" s="34"/>
      <c r="G451" s="35"/>
      <c r="H451" s="36"/>
    </row>
    <row r="452" spans="2:8" x14ac:dyDescent="0.3">
      <c r="B452" s="37"/>
      <c r="C452" s="38"/>
      <c r="D452" s="39"/>
      <c r="F452" s="37"/>
      <c r="G452" s="38"/>
      <c r="H452" s="39"/>
    </row>
    <row r="453" spans="2:8" x14ac:dyDescent="0.3">
      <c r="B453" s="34"/>
      <c r="C453" s="35"/>
      <c r="D453" s="36"/>
      <c r="F453" s="34"/>
      <c r="G453" s="35"/>
      <c r="H453" s="36"/>
    </row>
    <row r="454" spans="2:8" x14ac:dyDescent="0.3">
      <c r="B454" s="37"/>
      <c r="C454" s="38"/>
      <c r="D454" s="39"/>
      <c r="F454" s="37"/>
      <c r="G454" s="38"/>
      <c r="H454" s="39"/>
    </row>
    <row r="455" spans="2:8" x14ac:dyDescent="0.3">
      <c r="B455" s="34"/>
      <c r="C455" s="35"/>
      <c r="D455" s="36"/>
      <c r="F455" s="34"/>
      <c r="G455" s="35"/>
      <c r="H455" s="36"/>
    </row>
    <row r="456" spans="2:8" x14ac:dyDescent="0.3">
      <c r="B456" s="37"/>
      <c r="C456" s="38"/>
      <c r="D456" s="39"/>
      <c r="F456" s="37"/>
      <c r="G456" s="38"/>
      <c r="H456" s="39"/>
    </row>
    <row r="457" spans="2:8" x14ac:dyDescent="0.3">
      <c r="B457" s="34"/>
      <c r="C457" s="35"/>
      <c r="D457" s="36"/>
      <c r="F457" s="34"/>
      <c r="G457" s="35"/>
      <c r="H457" s="36"/>
    </row>
    <row r="458" spans="2:8" x14ac:dyDescent="0.3">
      <c r="B458" s="37"/>
      <c r="C458" s="38"/>
      <c r="D458" s="39"/>
      <c r="F458" s="37"/>
      <c r="G458" s="38"/>
      <c r="H458" s="39"/>
    </row>
    <row r="459" spans="2:8" x14ac:dyDescent="0.3">
      <c r="B459" s="34"/>
      <c r="C459" s="35"/>
      <c r="D459" s="36"/>
      <c r="F459" s="34"/>
      <c r="G459" s="35"/>
      <c r="H459" s="36"/>
    </row>
    <row r="460" spans="2:8" x14ac:dyDescent="0.3">
      <c r="B460" s="37"/>
      <c r="C460" s="38"/>
      <c r="D460" s="39"/>
      <c r="F460" s="37"/>
      <c r="G460" s="38"/>
      <c r="H460" s="39"/>
    </row>
    <row r="461" spans="2:8" x14ac:dyDescent="0.3">
      <c r="B461" s="34"/>
      <c r="C461" s="35"/>
      <c r="D461" s="36"/>
      <c r="F461" s="34"/>
      <c r="G461" s="35"/>
      <c r="H461" s="36"/>
    </row>
    <row r="462" spans="2:8" x14ac:dyDescent="0.3">
      <c r="B462" s="37"/>
      <c r="C462" s="38"/>
      <c r="D462" s="39"/>
      <c r="F462" s="37"/>
      <c r="G462" s="38"/>
      <c r="H462" s="39"/>
    </row>
    <row r="463" spans="2:8" x14ac:dyDescent="0.3">
      <c r="B463" s="34"/>
      <c r="C463" s="35"/>
      <c r="D463" s="36"/>
      <c r="F463" s="34"/>
      <c r="G463" s="35"/>
      <c r="H463" s="36"/>
    </row>
    <row r="464" spans="2:8" x14ac:dyDescent="0.3">
      <c r="B464" s="37"/>
      <c r="C464" s="38"/>
      <c r="D464" s="39"/>
      <c r="F464" s="37"/>
      <c r="G464" s="38"/>
      <c r="H464" s="39"/>
    </row>
    <row r="465" spans="2:8" x14ac:dyDescent="0.3">
      <c r="B465" s="34"/>
      <c r="C465" s="35"/>
      <c r="D465" s="36"/>
      <c r="F465" s="34"/>
      <c r="G465" s="35"/>
      <c r="H465" s="36"/>
    </row>
    <row r="466" spans="2:8" x14ac:dyDescent="0.3">
      <c r="B466" s="37"/>
      <c r="C466" s="38"/>
      <c r="D466" s="39"/>
      <c r="F466" s="37"/>
      <c r="G466" s="38"/>
      <c r="H466" s="39"/>
    </row>
    <row r="467" spans="2:8" x14ac:dyDescent="0.3">
      <c r="B467" s="34"/>
      <c r="C467" s="35"/>
      <c r="D467" s="36"/>
      <c r="F467" s="34"/>
      <c r="G467" s="35"/>
      <c r="H467" s="36"/>
    </row>
    <row r="468" spans="2:8" x14ac:dyDescent="0.3">
      <c r="B468" s="37"/>
      <c r="C468" s="38"/>
      <c r="D468" s="39"/>
      <c r="F468" s="37"/>
      <c r="G468" s="38"/>
      <c r="H468" s="39"/>
    </row>
    <row r="469" spans="2:8" x14ac:dyDescent="0.3">
      <c r="B469" s="34"/>
      <c r="C469" s="35"/>
      <c r="D469" s="36"/>
      <c r="F469" s="34"/>
      <c r="G469" s="35"/>
      <c r="H469" s="36"/>
    </row>
    <row r="470" spans="2:8" x14ac:dyDescent="0.3">
      <c r="B470" s="37"/>
      <c r="C470" s="38"/>
      <c r="D470" s="39"/>
      <c r="F470" s="37"/>
      <c r="G470" s="38"/>
      <c r="H470" s="39"/>
    </row>
    <row r="471" spans="2:8" x14ac:dyDescent="0.3">
      <c r="B471" s="34"/>
      <c r="C471" s="35"/>
      <c r="D471" s="36"/>
      <c r="F471" s="34"/>
      <c r="G471" s="35"/>
      <c r="H471" s="36"/>
    </row>
    <row r="472" spans="2:8" x14ac:dyDescent="0.3">
      <c r="B472" s="37"/>
      <c r="C472" s="38"/>
      <c r="D472" s="39"/>
      <c r="F472" s="37"/>
      <c r="G472" s="38"/>
      <c r="H472" s="39"/>
    </row>
    <row r="473" spans="2:8" x14ac:dyDescent="0.3">
      <c r="B473" s="34"/>
      <c r="C473" s="35"/>
      <c r="D473" s="36"/>
      <c r="F473" s="34"/>
      <c r="G473" s="35"/>
      <c r="H473" s="36"/>
    </row>
    <row r="474" spans="2:8" x14ac:dyDescent="0.3">
      <c r="B474" s="37"/>
      <c r="C474" s="38"/>
      <c r="D474" s="39"/>
      <c r="F474" s="37"/>
      <c r="G474" s="38"/>
      <c r="H474" s="39"/>
    </row>
    <row r="475" spans="2:8" x14ac:dyDescent="0.3">
      <c r="B475" s="34"/>
      <c r="C475" s="35"/>
      <c r="D475" s="36"/>
      <c r="F475" s="34"/>
      <c r="G475" s="35"/>
      <c r="H475" s="36"/>
    </row>
    <row r="476" spans="2:8" x14ac:dyDescent="0.3">
      <c r="B476" s="37"/>
      <c r="C476" s="38"/>
      <c r="D476" s="39"/>
      <c r="F476" s="37"/>
      <c r="G476" s="38"/>
      <c r="H476" s="39"/>
    </row>
    <row r="477" spans="2:8" x14ac:dyDescent="0.3">
      <c r="B477" s="34"/>
      <c r="C477" s="35"/>
      <c r="D477" s="36"/>
      <c r="F477" s="34"/>
      <c r="G477" s="35"/>
      <c r="H477" s="36"/>
    </row>
    <row r="478" spans="2:8" x14ac:dyDescent="0.3">
      <c r="B478" s="37"/>
      <c r="C478" s="38"/>
      <c r="D478" s="39"/>
      <c r="F478" s="37"/>
      <c r="G478" s="38"/>
      <c r="H478" s="39"/>
    </row>
    <row r="479" spans="2:8" x14ac:dyDescent="0.3">
      <c r="B479" s="34"/>
      <c r="C479" s="35"/>
      <c r="D479" s="36"/>
      <c r="F479" s="34"/>
      <c r="G479" s="35"/>
      <c r="H479" s="36"/>
    </row>
    <row r="480" spans="2:8" x14ac:dyDescent="0.3">
      <c r="B480" s="37"/>
      <c r="C480" s="38"/>
      <c r="D480" s="39"/>
      <c r="F480" s="37"/>
      <c r="G480" s="38"/>
      <c r="H480" s="39"/>
    </row>
    <row r="481" spans="2:8" x14ac:dyDescent="0.3">
      <c r="B481" s="34"/>
      <c r="C481" s="35"/>
      <c r="D481" s="36"/>
      <c r="F481" s="34"/>
      <c r="G481" s="35"/>
      <c r="H481" s="36"/>
    </row>
    <row r="482" spans="2:8" x14ac:dyDescent="0.3">
      <c r="B482" s="37"/>
      <c r="C482" s="38"/>
      <c r="D482" s="39"/>
      <c r="F482" s="37"/>
      <c r="G482" s="38"/>
      <c r="H482" s="39"/>
    </row>
    <row r="483" spans="2:8" x14ac:dyDescent="0.3">
      <c r="B483" s="34"/>
      <c r="C483" s="35"/>
      <c r="D483" s="36"/>
      <c r="F483" s="34"/>
      <c r="G483" s="35"/>
      <c r="H483" s="36"/>
    </row>
    <row r="484" spans="2:8" x14ac:dyDescent="0.3">
      <c r="B484" s="37"/>
      <c r="C484" s="38"/>
      <c r="D484" s="39"/>
      <c r="F484" s="37"/>
      <c r="G484" s="38"/>
      <c r="H484" s="39"/>
    </row>
    <row r="485" spans="2:8" x14ac:dyDescent="0.3">
      <c r="B485" s="34"/>
      <c r="C485" s="35"/>
      <c r="D485" s="36"/>
      <c r="F485" s="34"/>
      <c r="G485" s="35"/>
      <c r="H485" s="36"/>
    </row>
    <row r="486" spans="2:8" x14ac:dyDescent="0.3">
      <c r="B486" s="37"/>
      <c r="C486" s="38"/>
      <c r="D486" s="39"/>
      <c r="F486" s="37"/>
      <c r="G486" s="38"/>
      <c r="H486" s="39"/>
    </row>
    <row r="487" spans="2:8" x14ac:dyDescent="0.3">
      <c r="B487" s="34"/>
      <c r="C487" s="35"/>
      <c r="D487" s="36"/>
      <c r="F487" s="34"/>
      <c r="G487" s="35"/>
      <c r="H487" s="36"/>
    </row>
    <row r="488" spans="2:8" x14ac:dyDescent="0.3">
      <c r="B488" s="37"/>
      <c r="C488" s="38"/>
      <c r="D488" s="39"/>
      <c r="F488" s="37"/>
      <c r="G488" s="38"/>
      <c r="H488" s="39"/>
    </row>
    <row r="489" spans="2:8" x14ac:dyDescent="0.3">
      <c r="B489" s="34"/>
      <c r="C489" s="35"/>
      <c r="D489" s="36"/>
      <c r="F489" s="34"/>
      <c r="G489" s="35"/>
      <c r="H489" s="36"/>
    </row>
    <row r="490" spans="2:8" x14ac:dyDescent="0.3">
      <c r="B490" s="37"/>
      <c r="C490" s="38"/>
      <c r="D490" s="39"/>
      <c r="F490" s="37"/>
      <c r="G490" s="38"/>
      <c r="H490" s="39"/>
    </row>
    <row r="491" spans="2:8" x14ac:dyDescent="0.3">
      <c r="B491" s="34"/>
      <c r="C491" s="35"/>
      <c r="D491" s="36"/>
      <c r="F491" s="34"/>
      <c r="G491" s="35"/>
      <c r="H491" s="36"/>
    </row>
    <row r="492" spans="2:8" x14ac:dyDescent="0.3">
      <c r="B492" s="37"/>
      <c r="C492" s="38"/>
      <c r="D492" s="39"/>
      <c r="F492" s="37"/>
      <c r="G492" s="38"/>
      <c r="H492" s="39"/>
    </row>
    <row r="493" spans="2:8" x14ac:dyDescent="0.3">
      <c r="B493" s="34"/>
      <c r="C493" s="35"/>
      <c r="D493" s="36"/>
      <c r="F493" s="34"/>
      <c r="G493" s="35"/>
      <c r="H493" s="36"/>
    </row>
    <row r="494" spans="2:8" x14ac:dyDescent="0.3">
      <c r="B494" s="37"/>
      <c r="C494" s="38"/>
      <c r="D494" s="39"/>
      <c r="F494" s="37"/>
      <c r="G494" s="38"/>
      <c r="H494" s="39"/>
    </row>
    <row r="495" spans="2:8" x14ac:dyDescent="0.3">
      <c r="B495" s="34"/>
      <c r="C495" s="35"/>
      <c r="D495" s="36"/>
      <c r="F495" s="34"/>
      <c r="G495" s="35"/>
      <c r="H495" s="36"/>
    </row>
    <row r="496" spans="2:8" x14ac:dyDescent="0.3">
      <c r="B496" s="37"/>
      <c r="C496" s="38"/>
      <c r="D496" s="39"/>
      <c r="F496" s="37"/>
      <c r="G496" s="38"/>
      <c r="H496" s="39"/>
    </row>
    <row r="497" spans="2:8" x14ac:dyDescent="0.3">
      <c r="B497" s="34"/>
      <c r="C497" s="35"/>
      <c r="D497" s="36"/>
      <c r="F497" s="34"/>
      <c r="G497" s="35"/>
      <c r="H497" s="36"/>
    </row>
    <row r="498" spans="2:8" x14ac:dyDescent="0.3">
      <c r="B498" s="37"/>
      <c r="C498" s="38"/>
      <c r="D498" s="39"/>
      <c r="F498" s="37"/>
      <c r="G498" s="38"/>
      <c r="H498" s="39"/>
    </row>
    <row r="499" spans="2:8" x14ac:dyDescent="0.3">
      <c r="B499" s="34"/>
      <c r="C499" s="35"/>
      <c r="D499" s="36"/>
      <c r="F499" s="34"/>
      <c r="G499" s="35"/>
      <c r="H499" s="36"/>
    </row>
    <row r="500" spans="2:8" x14ac:dyDescent="0.3">
      <c r="B500" s="37"/>
      <c r="C500" s="38"/>
      <c r="D500" s="39"/>
      <c r="F500" s="37"/>
      <c r="G500" s="38"/>
      <c r="H500" s="39"/>
    </row>
    <row r="501" spans="2:8" x14ac:dyDescent="0.3">
      <c r="B501" s="34"/>
      <c r="C501" s="35"/>
      <c r="D501" s="36"/>
      <c r="F501" s="34"/>
      <c r="G501" s="35"/>
      <c r="H501" s="36"/>
    </row>
    <row r="502" spans="2:8" x14ac:dyDescent="0.3">
      <c r="B502" s="37"/>
      <c r="C502" s="38"/>
      <c r="D502" s="39"/>
      <c r="F502" s="37"/>
      <c r="G502" s="38"/>
      <c r="H502" s="39"/>
    </row>
    <row r="503" spans="2:8" x14ac:dyDescent="0.3">
      <c r="B503" s="34"/>
      <c r="C503" s="35"/>
      <c r="D503" s="36"/>
      <c r="F503" s="34"/>
      <c r="G503" s="35"/>
      <c r="H503" s="36"/>
    </row>
    <row r="504" spans="2:8" x14ac:dyDescent="0.3">
      <c r="B504" s="37"/>
      <c r="C504" s="38"/>
      <c r="D504" s="39"/>
      <c r="F504" s="37"/>
      <c r="G504" s="38"/>
      <c r="H504" s="39"/>
    </row>
    <row r="505" spans="2:8" x14ac:dyDescent="0.3">
      <c r="B505" s="34"/>
      <c r="C505" s="35"/>
      <c r="D505" s="36"/>
      <c r="F505" s="34"/>
      <c r="G505" s="35"/>
      <c r="H505" s="36"/>
    </row>
    <row r="506" spans="2:8" x14ac:dyDescent="0.3">
      <c r="B506" s="37"/>
      <c r="C506" s="38"/>
      <c r="D506" s="39"/>
      <c r="F506" s="37"/>
      <c r="G506" s="38"/>
      <c r="H506" s="39"/>
    </row>
    <row r="507" spans="2:8" x14ac:dyDescent="0.3">
      <c r="B507" s="34"/>
      <c r="C507" s="35"/>
      <c r="D507" s="36"/>
      <c r="F507" s="34"/>
      <c r="G507" s="35"/>
      <c r="H507" s="36"/>
    </row>
    <row r="508" spans="2:8" x14ac:dyDescent="0.3">
      <c r="B508" s="37"/>
      <c r="C508" s="38"/>
      <c r="D508" s="39"/>
      <c r="F508" s="37"/>
      <c r="G508" s="38"/>
      <c r="H508" s="39"/>
    </row>
    <row r="509" spans="2:8" x14ac:dyDescent="0.3">
      <c r="B509" s="34"/>
      <c r="C509" s="35"/>
      <c r="D509" s="36"/>
      <c r="F509" s="34"/>
      <c r="G509" s="35"/>
      <c r="H509" s="36"/>
    </row>
    <row r="510" spans="2:8" x14ac:dyDescent="0.3">
      <c r="B510" s="37"/>
      <c r="C510" s="38"/>
      <c r="D510" s="39"/>
      <c r="F510" s="37"/>
      <c r="G510" s="38"/>
      <c r="H510" s="39"/>
    </row>
    <row r="511" spans="2:8" x14ac:dyDescent="0.3">
      <c r="B511" s="34"/>
      <c r="C511" s="35"/>
      <c r="D511" s="36"/>
      <c r="F511" s="34"/>
      <c r="G511" s="35"/>
      <c r="H511" s="36"/>
    </row>
    <row r="512" spans="2:8" x14ac:dyDescent="0.3">
      <c r="B512" s="37"/>
      <c r="C512" s="38"/>
      <c r="D512" s="39"/>
      <c r="F512" s="37"/>
      <c r="G512" s="38"/>
      <c r="H512" s="39"/>
    </row>
    <row r="513" spans="2:8" x14ac:dyDescent="0.3">
      <c r="B513" s="34"/>
      <c r="C513" s="35"/>
      <c r="D513" s="36"/>
      <c r="F513" s="34"/>
      <c r="G513" s="35"/>
      <c r="H513" s="36"/>
    </row>
    <row r="514" spans="2:8" x14ac:dyDescent="0.3">
      <c r="B514" s="37"/>
      <c r="C514" s="38"/>
      <c r="D514" s="39"/>
      <c r="F514" s="37"/>
      <c r="G514" s="38"/>
      <c r="H514" s="39"/>
    </row>
    <row r="515" spans="2:8" x14ac:dyDescent="0.3">
      <c r="B515" s="34"/>
      <c r="C515" s="35"/>
      <c r="D515" s="36"/>
      <c r="F515" s="34"/>
      <c r="G515" s="35"/>
      <c r="H515" s="36"/>
    </row>
    <row r="516" spans="2:8" x14ac:dyDescent="0.3">
      <c r="B516" s="37"/>
      <c r="C516" s="38"/>
      <c r="D516" s="39"/>
      <c r="F516" s="37"/>
      <c r="G516" s="38"/>
      <c r="H516" s="39"/>
    </row>
    <row r="517" spans="2:8" x14ac:dyDescent="0.3">
      <c r="B517" s="34"/>
      <c r="C517" s="35"/>
      <c r="D517" s="36"/>
      <c r="F517" s="34"/>
      <c r="G517" s="35"/>
      <c r="H517" s="36"/>
    </row>
    <row r="518" spans="2:8" x14ac:dyDescent="0.3">
      <c r="B518" s="37"/>
      <c r="C518" s="38"/>
      <c r="D518" s="39"/>
      <c r="F518" s="37"/>
      <c r="G518" s="38"/>
      <c r="H518" s="39"/>
    </row>
    <row r="519" spans="2:8" x14ac:dyDescent="0.3">
      <c r="B519" s="34"/>
      <c r="C519" s="35"/>
      <c r="D519" s="36"/>
      <c r="F519" s="34"/>
      <c r="G519" s="35"/>
      <c r="H519" s="36"/>
    </row>
    <row r="520" spans="2:8" x14ac:dyDescent="0.3">
      <c r="B520" s="37"/>
      <c r="C520" s="38"/>
      <c r="D520" s="39"/>
      <c r="F520" s="37"/>
      <c r="G520" s="38"/>
      <c r="H520" s="39"/>
    </row>
    <row r="521" spans="2:8" x14ac:dyDescent="0.3">
      <c r="B521" s="34"/>
      <c r="C521" s="35"/>
      <c r="D521" s="36"/>
      <c r="F521" s="34"/>
      <c r="G521" s="35"/>
      <c r="H521" s="36"/>
    </row>
    <row r="522" spans="2:8" x14ac:dyDescent="0.3">
      <c r="B522" s="37"/>
      <c r="C522" s="38"/>
      <c r="D522" s="39"/>
      <c r="F522" s="37"/>
      <c r="G522" s="38"/>
      <c r="H522" s="39"/>
    </row>
    <row r="523" spans="2:8" x14ac:dyDescent="0.3">
      <c r="B523" s="34"/>
      <c r="C523" s="35"/>
      <c r="D523" s="36"/>
      <c r="F523" s="34"/>
      <c r="G523" s="35"/>
      <c r="H523" s="36"/>
    </row>
    <row r="524" spans="2:8" x14ac:dyDescent="0.3">
      <c r="B524" s="37"/>
      <c r="C524" s="38"/>
      <c r="D524" s="39"/>
      <c r="F524" s="37"/>
      <c r="G524" s="38"/>
      <c r="H524" s="39"/>
    </row>
    <row r="525" spans="2:8" x14ac:dyDescent="0.3">
      <c r="B525" s="34"/>
      <c r="C525" s="35"/>
      <c r="D525" s="36"/>
      <c r="F525" s="34"/>
      <c r="G525" s="35"/>
      <c r="H525" s="36"/>
    </row>
    <row r="526" spans="2:8" x14ac:dyDescent="0.3">
      <c r="B526" s="37"/>
      <c r="C526" s="38"/>
      <c r="D526" s="39"/>
      <c r="F526" s="37"/>
      <c r="G526" s="38"/>
      <c r="H526" s="39"/>
    </row>
    <row r="527" spans="2:8" x14ac:dyDescent="0.3">
      <c r="B527" s="34"/>
      <c r="C527" s="35"/>
      <c r="D527" s="36"/>
      <c r="F527" s="34"/>
      <c r="G527" s="35"/>
      <c r="H527" s="36"/>
    </row>
    <row r="528" spans="2:8" x14ac:dyDescent="0.3">
      <c r="B528" s="37"/>
      <c r="C528" s="38"/>
      <c r="D528" s="39"/>
      <c r="F528" s="37"/>
      <c r="G528" s="38"/>
      <c r="H528" s="39"/>
    </row>
    <row r="529" spans="2:8" x14ac:dyDescent="0.3">
      <c r="B529" s="34"/>
      <c r="C529" s="35"/>
      <c r="D529" s="36"/>
      <c r="F529" s="34"/>
      <c r="G529" s="35"/>
      <c r="H529" s="36"/>
    </row>
    <row r="530" spans="2:8" x14ac:dyDescent="0.3">
      <c r="B530" s="37"/>
      <c r="C530" s="38"/>
      <c r="D530" s="39"/>
      <c r="F530" s="37"/>
      <c r="G530" s="38"/>
      <c r="H530" s="39"/>
    </row>
    <row r="531" spans="2:8" x14ac:dyDescent="0.3">
      <c r="B531" s="34"/>
      <c r="C531" s="35"/>
      <c r="D531" s="36"/>
      <c r="F531" s="34"/>
      <c r="G531" s="35"/>
      <c r="H531" s="36"/>
    </row>
    <row r="532" spans="2:8" x14ac:dyDescent="0.3">
      <c r="B532" s="37"/>
      <c r="C532" s="38"/>
      <c r="D532" s="39"/>
      <c r="F532" s="37"/>
      <c r="G532" s="38"/>
      <c r="H532" s="39"/>
    </row>
    <row r="533" spans="2:8" x14ac:dyDescent="0.3">
      <c r="B533" s="34"/>
      <c r="C533" s="35"/>
      <c r="D533" s="36"/>
      <c r="F533" s="34"/>
      <c r="G533" s="35"/>
      <c r="H533" s="36"/>
    </row>
    <row r="534" spans="2:8" x14ac:dyDescent="0.3">
      <c r="B534" s="37"/>
      <c r="C534" s="38"/>
      <c r="D534" s="39"/>
      <c r="F534" s="37"/>
      <c r="G534" s="38"/>
      <c r="H534" s="39"/>
    </row>
    <row r="535" spans="2:8" x14ac:dyDescent="0.3">
      <c r="B535" s="34"/>
      <c r="C535" s="35"/>
      <c r="D535" s="36"/>
      <c r="F535" s="34"/>
      <c r="G535" s="35"/>
      <c r="H535" s="36"/>
    </row>
    <row r="536" spans="2:8" x14ac:dyDescent="0.3">
      <c r="B536" s="37"/>
      <c r="C536" s="38"/>
      <c r="D536" s="39"/>
      <c r="F536" s="37"/>
      <c r="G536" s="38"/>
      <c r="H536" s="39"/>
    </row>
    <row r="537" spans="2:8" x14ac:dyDescent="0.3">
      <c r="B537" s="34"/>
      <c r="C537" s="35"/>
      <c r="D537" s="36"/>
      <c r="F537" s="34"/>
      <c r="G537" s="35"/>
      <c r="H537" s="36"/>
    </row>
    <row r="538" spans="2:8" x14ac:dyDescent="0.3">
      <c r="B538" s="37"/>
      <c r="C538" s="38"/>
      <c r="D538" s="39"/>
      <c r="F538" s="37"/>
      <c r="G538" s="38"/>
      <c r="H538" s="39"/>
    </row>
    <row r="539" spans="2:8" x14ac:dyDescent="0.3">
      <c r="B539" s="34"/>
      <c r="C539" s="35"/>
      <c r="D539" s="36"/>
      <c r="F539" s="34"/>
      <c r="G539" s="35"/>
      <c r="H539" s="36"/>
    </row>
    <row r="540" spans="2:8" x14ac:dyDescent="0.3">
      <c r="B540" s="37"/>
      <c r="C540" s="38"/>
      <c r="D540" s="39"/>
      <c r="F540" s="37"/>
      <c r="G540" s="38"/>
      <c r="H540" s="39"/>
    </row>
    <row r="541" spans="2:8" x14ac:dyDescent="0.3">
      <c r="B541" s="34"/>
      <c r="C541" s="35"/>
      <c r="D541" s="36"/>
      <c r="F541" s="34"/>
      <c r="G541" s="35"/>
      <c r="H541" s="36"/>
    </row>
    <row r="542" spans="2:8" x14ac:dyDescent="0.3">
      <c r="B542" s="37"/>
      <c r="C542" s="38"/>
      <c r="D542" s="39"/>
      <c r="F542" s="37"/>
      <c r="G542" s="38"/>
      <c r="H542" s="39"/>
    </row>
    <row r="543" spans="2:8" x14ac:dyDescent="0.3">
      <c r="B543" s="34"/>
      <c r="C543" s="35"/>
      <c r="D543" s="36"/>
      <c r="F543" s="34"/>
      <c r="G543" s="35"/>
      <c r="H543" s="36"/>
    </row>
    <row r="544" spans="2:8" x14ac:dyDescent="0.3">
      <c r="B544" s="37"/>
      <c r="C544" s="38"/>
      <c r="D544" s="39"/>
      <c r="F544" s="37"/>
      <c r="G544" s="38"/>
      <c r="H544" s="39"/>
    </row>
    <row r="545" spans="2:8" x14ac:dyDescent="0.3">
      <c r="B545" s="34"/>
      <c r="C545" s="35"/>
      <c r="D545" s="36"/>
      <c r="F545" s="34"/>
      <c r="G545" s="35"/>
      <c r="H545" s="36"/>
    </row>
    <row r="546" spans="2:8" x14ac:dyDescent="0.3">
      <c r="B546" s="37"/>
      <c r="C546" s="38"/>
      <c r="D546" s="39"/>
      <c r="F546" s="37"/>
      <c r="G546" s="38"/>
      <c r="H546" s="39"/>
    </row>
    <row r="547" spans="2:8" x14ac:dyDescent="0.3">
      <c r="B547" s="34"/>
      <c r="C547" s="35"/>
      <c r="D547" s="36"/>
      <c r="F547" s="34"/>
      <c r="G547" s="35"/>
      <c r="H547" s="36"/>
    </row>
    <row r="548" spans="2:8" x14ac:dyDescent="0.3">
      <c r="B548" s="37"/>
      <c r="C548" s="38"/>
      <c r="D548" s="39"/>
      <c r="F548" s="37"/>
      <c r="G548" s="38"/>
      <c r="H548" s="39"/>
    </row>
    <row r="549" spans="2:8" x14ac:dyDescent="0.3">
      <c r="B549" s="34"/>
      <c r="C549" s="35"/>
      <c r="D549" s="36"/>
      <c r="F549" s="34"/>
      <c r="G549" s="35"/>
      <c r="H549" s="36"/>
    </row>
    <row r="550" spans="2:8" x14ac:dyDescent="0.3">
      <c r="B550" s="37"/>
      <c r="C550" s="38"/>
      <c r="D550" s="39"/>
      <c r="F550" s="37"/>
      <c r="G550" s="38"/>
      <c r="H550" s="39"/>
    </row>
    <row r="551" spans="2:8" x14ac:dyDescent="0.3">
      <c r="B551" s="34"/>
      <c r="C551" s="35"/>
      <c r="D551" s="36"/>
      <c r="F551" s="34"/>
      <c r="G551" s="35"/>
      <c r="H551" s="36"/>
    </row>
    <row r="552" spans="2:8" x14ac:dyDescent="0.3">
      <c r="B552" s="37"/>
      <c r="C552" s="38"/>
      <c r="D552" s="39"/>
      <c r="F552" s="37"/>
      <c r="G552" s="38"/>
      <c r="H552" s="39"/>
    </row>
    <row r="553" spans="2:8" x14ac:dyDescent="0.3">
      <c r="B553" s="34"/>
      <c r="C553" s="35"/>
      <c r="D553" s="36"/>
      <c r="F553" s="34"/>
      <c r="G553" s="35"/>
      <c r="H553" s="36"/>
    </row>
    <row r="554" spans="2:8" x14ac:dyDescent="0.3">
      <c r="B554" s="37"/>
      <c r="C554" s="38"/>
      <c r="D554" s="39"/>
      <c r="F554" s="37"/>
      <c r="G554" s="38"/>
      <c r="H554" s="39"/>
    </row>
    <row r="555" spans="2:8" x14ac:dyDescent="0.3">
      <c r="B555" s="34"/>
      <c r="C555" s="35"/>
      <c r="D555" s="36"/>
      <c r="F555" s="34"/>
      <c r="G555" s="35"/>
      <c r="H555" s="36"/>
    </row>
    <row r="556" spans="2:8" x14ac:dyDescent="0.3">
      <c r="B556" s="37"/>
      <c r="C556" s="38"/>
      <c r="D556" s="39"/>
      <c r="F556" s="37"/>
      <c r="G556" s="38"/>
      <c r="H556" s="39"/>
    </row>
    <row r="557" spans="2:8" x14ac:dyDescent="0.3">
      <c r="B557" s="34"/>
      <c r="C557" s="35"/>
      <c r="D557" s="36"/>
      <c r="F557" s="34"/>
      <c r="G557" s="35"/>
      <c r="H557" s="36"/>
    </row>
    <row r="558" spans="2:8" x14ac:dyDescent="0.3">
      <c r="B558" s="37"/>
      <c r="C558" s="38"/>
      <c r="D558" s="39"/>
      <c r="F558" s="37"/>
      <c r="G558" s="38"/>
      <c r="H558" s="39"/>
    </row>
    <row r="559" spans="2:8" x14ac:dyDescent="0.3">
      <c r="B559" s="34"/>
      <c r="C559" s="35"/>
      <c r="D559" s="36"/>
      <c r="F559" s="34"/>
      <c r="G559" s="35"/>
      <c r="H559" s="36"/>
    </row>
    <row r="560" spans="2:8" x14ac:dyDescent="0.3">
      <c r="B560" s="37"/>
      <c r="C560" s="38"/>
      <c r="D560" s="39"/>
      <c r="F560" s="37"/>
      <c r="G560" s="38"/>
      <c r="H560" s="39"/>
    </row>
    <row r="561" spans="2:8" x14ac:dyDescent="0.3">
      <c r="B561" s="34"/>
      <c r="C561" s="35"/>
      <c r="D561" s="36"/>
      <c r="F561" s="34"/>
      <c r="G561" s="35"/>
      <c r="H561" s="36"/>
    </row>
    <row r="562" spans="2:8" x14ac:dyDescent="0.3">
      <c r="B562" s="37"/>
      <c r="C562" s="38"/>
      <c r="D562" s="39"/>
      <c r="F562" s="37"/>
      <c r="G562" s="38"/>
      <c r="H562" s="39"/>
    </row>
    <row r="563" spans="2:8" x14ac:dyDescent="0.3">
      <c r="B563" s="34"/>
      <c r="C563" s="35"/>
      <c r="D563" s="36"/>
      <c r="F563" s="34"/>
      <c r="G563" s="35"/>
      <c r="H563" s="36"/>
    </row>
    <row r="564" spans="2:8" x14ac:dyDescent="0.3">
      <c r="B564" s="37"/>
      <c r="C564" s="38"/>
      <c r="D564" s="39"/>
      <c r="F564" s="37"/>
      <c r="G564" s="38"/>
      <c r="H564" s="39"/>
    </row>
    <row r="565" spans="2:8" x14ac:dyDescent="0.3">
      <c r="B565" s="34"/>
      <c r="C565" s="35"/>
      <c r="D565" s="36"/>
      <c r="F565" s="34"/>
      <c r="G565" s="35"/>
      <c r="H565" s="36"/>
    </row>
    <row r="566" spans="2:8" x14ac:dyDescent="0.3">
      <c r="B566" s="37"/>
      <c r="C566" s="38"/>
      <c r="D566" s="39"/>
      <c r="F566" s="37"/>
      <c r="G566" s="38"/>
      <c r="H566" s="39"/>
    </row>
    <row r="567" spans="2:8" x14ac:dyDescent="0.3">
      <c r="B567" s="34"/>
      <c r="C567" s="35"/>
      <c r="D567" s="36"/>
      <c r="F567" s="34"/>
      <c r="G567" s="35"/>
      <c r="H567" s="36"/>
    </row>
    <row r="568" spans="2:8" x14ac:dyDescent="0.3">
      <c r="B568" s="37"/>
      <c r="C568" s="38"/>
      <c r="D568" s="39"/>
      <c r="F568" s="37"/>
      <c r="G568" s="38"/>
      <c r="H568" s="39"/>
    </row>
    <row r="569" spans="2:8" x14ac:dyDescent="0.3">
      <c r="B569" s="34"/>
      <c r="C569" s="35"/>
      <c r="D569" s="36"/>
      <c r="F569" s="34"/>
      <c r="G569" s="35"/>
      <c r="H569" s="36"/>
    </row>
    <row r="570" spans="2:8" x14ac:dyDescent="0.3">
      <c r="B570" s="37"/>
      <c r="C570" s="38"/>
      <c r="D570" s="39"/>
      <c r="F570" s="37"/>
      <c r="G570" s="38"/>
      <c r="H570" s="39"/>
    </row>
    <row r="571" spans="2:8" x14ac:dyDescent="0.3">
      <c r="B571" s="34"/>
      <c r="C571" s="35"/>
      <c r="D571" s="36"/>
      <c r="F571" s="34"/>
      <c r="G571" s="35"/>
      <c r="H571" s="36"/>
    </row>
    <row r="572" spans="2:8" x14ac:dyDescent="0.3">
      <c r="B572" s="37"/>
      <c r="C572" s="38"/>
      <c r="D572" s="39"/>
      <c r="F572" s="37"/>
      <c r="G572" s="38"/>
      <c r="H572" s="39"/>
    </row>
    <row r="573" spans="2:8" x14ac:dyDescent="0.3">
      <c r="B573" s="34"/>
      <c r="C573" s="35"/>
      <c r="D573" s="36"/>
      <c r="F573" s="34"/>
      <c r="G573" s="35"/>
      <c r="H573" s="36"/>
    </row>
    <row r="574" spans="2:8" x14ac:dyDescent="0.3">
      <c r="B574" s="37"/>
      <c r="C574" s="38"/>
      <c r="D574" s="39"/>
      <c r="F574" s="37"/>
      <c r="G574" s="38"/>
      <c r="H574" s="39"/>
    </row>
    <row r="575" spans="2:8" x14ac:dyDescent="0.3">
      <c r="B575" s="34"/>
      <c r="C575" s="35"/>
      <c r="D575" s="36"/>
      <c r="F575" s="34"/>
      <c r="G575" s="35"/>
      <c r="H575" s="36"/>
    </row>
    <row r="576" spans="2:8" x14ac:dyDescent="0.3">
      <c r="B576" s="37"/>
      <c r="C576" s="38"/>
      <c r="D576" s="39"/>
      <c r="F576" s="37"/>
      <c r="G576" s="38"/>
      <c r="H576" s="39"/>
    </row>
    <row r="577" spans="2:8" x14ac:dyDescent="0.3">
      <c r="B577" s="34"/>
      <c r="C577" s="35"/>
      <c r="D577" s="36"/>
      <c r="F577" s="34"/>
      <c r="G577" s="35"/>
      <c r="H577" s="36"/>
    </row>
    <row r="578" spans="2:8" x14ac:dyDescent="0.3">
      <c r="B578" s="37"/>
      <c r="C578" s="38"/>
      <c r="D578" s="39"/>
      <c r="F578" s="37"/>
      <c r="G578" s="38"/>
      <c r="H578" s="39"/>
    </row>
    <row r="579" spans="2:8" x14ac:dyDescent="0.3">
      <c r="B579" s="34"/>
      <c r="C579" s="35"/>
      <c r="D579" s="36"/>
      <c r="F579" s="34"/>
      <c r="G579" s="35"/>
      <c r="H579" s="36"/>
    </row>
    <row r="580" spans="2:8" x14ac:dyDescent="0.3">
      <c r="B580" s="37"/>
      <c r="C580" s="38"/>
      <c r="D580" s="39"/>
      <c r="F580" s="37"/>
      <c r="G580" s="38"/>
      <c r="H580" s="39"/>
    </row>
    <row r="581" spans="2:8" x14ac:dyDescent="0.3">
      <c r="B581" s="34"/>
      <c r="C581" s="35"/>
      <c r="D581" s="36"/>
      <c r="F581" s="34"/>
      <c r="G581" s="35"/>
      <c r="H581" s="36"/>
    </row>
    <row r="582" spans="2:8" x14ac:dyDescent="0.3">
      <c r="B582" s="37"/>
      <c r="C582" s="38"/>
      <c r="D582" s="39"/>
      <c r="F582" s="37"/>
      <c r="G582" s="38"/>
      <c r="H582" s="39"/>
    </row>
    <row r="583" spans="2:8" x14ac:dyDescent="0.3">
      <c r="B583" s="34"/>
      <c r="C583" s="35"/>
      <c r="D583" s="36"/>
      <c r="F583" s="34"/>
      <c r="G583" s="35"/>
      <c r="H583" s="36"/>
    </row>
    <row r="584" spans="2:8" x14ac:dyDescent="0.3">
      <c r="B584" s="37"/>
      <c r="C584" s="38"/>
      <c r="D584" s="39"/>
      <c r="F584" s="37"/>
      <c r="G584" s="38"/>
      <c r="H584" s="39"/>
    </row>
    <row r="585" spans="2:8" x14ac:dyDescent="0.3">
      <c r="B585" s="34"/>
      <c r="C585" s="35"/>
      <c r="D585" s="36"/>
      <c r="F585" s="34"/>
      <c r="G585" s="35"/>
      <c r="H585" s="36"/>
    </row>
    <row r="586" spans="2:8" x14ac:dyDescent="0.3">
      <c r="B586" s="37"/>
      <c r="C586" s="38"/>
      <c r="D586" s="39"/>
      <c r="F586" s="37"/>
      <c r="G586" s="38"/>
      <c r="H586" s="39"/>
    </row>
    <row r="587" spans="2:8" x14ac:dyDescent="0.3">
      <c r="B587" s="34"/>
      <c r="C587" s="35"/>
      <c r="D587" s="36"/>
      <c r="F587" s="34"/>
      <c r="G587" s="35"/>
      <c r="H587" s="36"/>
    </row>
    <row r="588" spans="2:8" x14ac:dyDescent="0.3">
      <c r="B588" s="37"/>
      <c r="C588" s="38"/>
      <c r="D588" s="39"/>
      <c r="F588" s="37"/>
      <c r="G588" s="38"/>
      <c r="H588" s="39"/>
    </row>
    <row r="589" spans="2:8" x14ac:dyDescent="0.3">
      <c r="B589" s="34"/>
      <c r="C589" s="35"/>
      <c r="D589" s="36"/>
      <c r="F589" s="34"/>
      <c r="G589" s="35"/>
      <c r="H589" s="36"/>
    </row>
    <row r="590" spans="2:8" x14ac:dyDescent="0.3">
      <c r="B590" s="37"/>
      <c r="C590" s="38"/>
      <c r="D590" s="39"/>
      <c r="F590" s="37"/>
      <c r="G590" s="38"/>
      <c r="H590" s="39"/>
    </row>
    <row r="591" spans="2:8" x14ac:dyDescent="0.3">
      <c r="B591" s="34"/>
      <c r="C591" s="35"/>
      <c r="D591" s="36"/>
      <c r="F591" s="34"/>
      <c r="G591" s="35"/>
      <c r="H591" s="36"/>
    </row>
    <row r="592" spans="2:8" x14ac:dyDescent="0.3">
      <c r="B592" s="37"/>
      <c r="C592" s="38"/>
      <c r="D592" s="39"/>
      <c r="F592" s="37"/>
      <c r="G592" s="38"/>
      <c r="H592" s="39"/>
    </row>
    <row r="593" spans="2:8" x14ac:dyDescent="0.3">
      <c r="B593" s="34"/>
      <c r="C593" s="35"/>
      <c r="D593" s="36"/>
      <c r="F593" s="34"/>
      <c r="G593" s="35"/>
      <c r="H593" s="36"/>
    </row>
    <row r="594" spans="2:8" x14ac:dyDescent="0.3">
      <c r="B594" s="37"/>
      <c r="C594" s="38"/>
      <c r="D594" s="39"/>
      <c r="F594" s="37"/>
      <c r="G594" s="38"/>
      <c r="H594" s="39"/>
    </row>
    <row r="595" spans="2:8" x14ac:dyDescent="0.3">
      <c r="B595" s="34"/>
      <c r="C595" s="35"/>
      <c r="D595" s="36"/>
      <c r="F595" s="34"/>
      <c r="G595" s="35"/>
      <c r="H595" s="36"/>
    </row>
    <row r="596" spans="2:8" x14ac:dyDescent="0.3">
      <c r="B596" s="37"/>
      <c r="C596" s="38"/>
      <c r="D596" s="39"/>
      <c r="F596" s="37"/>
      <c r="G596" s="38"/>
      <c r="H596" s="39"/>
    </row>
    <row r="597" spans="2:8" x14ac:dyDescent="0.3">
      <c r="B597" s="34"/>
      <c r="C597" s="35"/>
      <c r="D597" s="36"/>
      <c r="F597" s="34"/>
      <c r="G597" s="35"/>
      <c r="H597" s="36"/>
    </row>
    <row r="598" spans="2:8" x14ac:dyDescent="0.3">
      <c r="B598" s="37"/>
      <c r="C598" s="38"/>
      <c r="D598" s="39"/>
      <c r="F598" s="37"/>
      <c r="G598" s="38"/>
      <c r="H598" s="39"/>
    </row>
    <row r="599" spans="2:8" x14ac:dyDescent="0.3">
      <c r="B599" s="34"/>
      <c r="C599" s="35"/>
      <c r="D599" s="36"/>
      <c r="F599" s="34"/>
      <c r="G599" s="35"/>
      <c r="H599" s="36"/>
    </row>
    <row r="600" spans="2:8" x14ac:dyDescent="0.3">
      <c r="B600" s="37"/>
      <c r="C600" s="38"/>
      <c r="D600" s="39"/>
      <c r="F600" s="37"/>
      <c r="G600" s="38"/>
      <c r="H600" s="39"/>
    </row>
    <row r="601" spans="2:8" x14ac:dyDescent="0.3">
      <c r="B601" s="34"/>
      <c r="C601" s="35"/>
      <c r="D601" s="36"/>
      <c r="F601" s="34"/>
      <c r="G601" s="35"/>
      <c r="H601" s="36"/>
    </row>
    <row r="602" spans="2:8" x14ac:dyDescent="0.3">
      <c r="B602" s="37"/>
      <c r="C602" s="38"/>
      <c r="D602" s="39"/>
      <c r="F602" s="37"/>
      <c r="G602" s="38"/>
      <c r="H602" s="39"/>
    </row>
    <row r="603" spans="2:8" x14ac:dyDescent="0.3">
      <c r="B603" s="34"/>
      <c r="C603" s="35"/>
      <c r="D603" s="36"/>
      <c r="F603" s="34"/>
      <c r="G603" s="35"/>
      <c r="H603" s="36"/>
    </row>
    <row r="604" spans="2:8" x14ac:dyDescent="0.3">
      <c r="B604" s="37"/>
      <c r="C604" s="38"/>
      <c r="D604" s="39"/>
      <c r="F604" s="37"/>
      <c r="G604" s="38"/>
      <c r="H604" s="39"/>
    </row>
    <row r="605" spans="2:8" x14ac:dyDescent="0.3">
      <c r="B605" s="34"/>
      <c r="C605" s="35"/>
      <c r="D605" s="36"/>
      <c r="F605" s="34"/>
      <c r="G605" s="35"/>
      <c r="H605" s="36"/>
    </row>
    <row r="606" spans="2:8" x14ac:dyDescent="0.3">
      <c r="B606" s="37"/>
      <c r="C606" s="38"/>
      <c r="D606" s="39"/>
      <c r="F606" s="37"/>
      <c r="G606" s="38"/>
      <c r="H606" s="39"/>
    </row>
    <row r="607" spans="2:8" x14ac:dyDescent="0.3">
      <c r="B607" s="34"/>
      <c r="C607" s="35"/>
      <c r="D607" s="36"/>
      <c r="F607" s="34"/>
      <c r="G607" s="35"/>
      <c r="H607" s="36"/>
    </row>
    <row r="608" spans="2:8" x14ac:dyDescent="0.3">
      <c r="B608" s="37"/>
      <c r="C608" s="38"/>
      <c r="D608" s="39"/>
      <c r="F608" s="37"/>
      <c r="G608" s="38"/>
      <c r="H608" s="39"/>
    </row>
    <row r="609" spans="2:8" x14ac:dyDescent="0.3">
      <c r="B609" s="34"/>
      <c r="C609" s="35"/>
      <c r="D609" s="36"/>
      <c r="F609" s="34"/>
      <c r="G609" s="35"/>
      <c r="H609" s="36"/>
    </row>
    <row r="610" spans="2:8" x14ac:dyDescent="0.3">
      <c r="B610" s="37"/>
      <c r="C610" s="38"/>
      <c r="D610" s="39"/>
      <c r="F610" s="37"/>
      <c r="G610" s="38"/>
      <c r="H610" s="39"/>
    </row>
    <row r="611" spans="2:8" x14ac:dyDescent="0.3">
      <c r="B611" s="34"/>
      <c r="C611" s="35"/>
      <c r="D611" s="36"/>
      <c r="F611" s="34"/>
      <c r="G611" s="35"/>
      <c r="H611" s="36"/>
    </row>
    <row r="612" spans="2:8" x14ac:dyDescent="0.3">
      <c r="B612" s="37"/>
      <c r="C612" s="38"/>
      <c r="D612" s="39"/>
      <c r="F612" s="37"/>
      <c r="G612" s="38"/>
      <c r="H612" s="39"/>
    </row>
    <row r="613" spans="2:8" x14ac:dyDescent="0.3">
      <c r="B613" s="34"/>
      <c r="C613" s="35"/>
      <c r="D613" s="36"/>
      <c r="F613" s="34"/>
      <c r="G613" s="35"/>
      <c r="H613" s="36"/>
    </row>
    <row r="614" spans="2:8" x14ac:dyDescent="0.3">
      <c r="B614" s="37"/>
      <c r="C614" s="38"/>
      <c r="D614" s="39"/>
      <c r="F614" s="37"/>
      <c r="G614" s="38"/>
      <c r="H614" s="39"/>
    </row>
    <row r="615" spans="2:8" x14ac:dyDescent="0.3">
      <c r="B615" s="34"/>
      <c r="C615" s="35"/>
      <c r="D615" s="36"/>
      <c r="F615" s="34"/>
      <c r="G615" s="35"/>
      <c r="H615" s="36"/>
    </row>
    <row r="616" spans="2:8" x14ac:dyDescent="0.3">
      <c r="B616" s="37"/>
      <c r="C616" s="38"/>
      <c r="D616" s="39"/>
      <c r="F616" s="37"/>
      <c r="G616" s="38"/>
      <c r="H616" s="39"/>
    </row>
    <row r="617" spans="2:8" x14ac:dyDescent="0.3">
      <c r="B617" s="34"/>
      <c r="C617" s="35"/>
      <c r="D617" s="36"/>
      <c r="F617" s="34"/>
      <c r="G617" s="35"/>
      <c r="H617" s="36"/>
    </row>
    <row r="618" spans="2:8" x14ac:dyDescent="0.3">
      <c r="B618" s="37"/>
      <c r="C618" s="38"/>
      <c r="D618" s="39"/>
      <c r="F618" s="37"/>
      <c r="G618" s="38"/>
      <c r="H618" s="39"/>
    </row>
    <row r="619" spans="2:8" x14ac:dyDescent="0.3">
      <c r="B619" s="34"/>
      <c r="C619" s="35"/>
      <c r="D619" s="36"/>
      <c r="F619" s="34"/>
      <c r="G619" s="35"/>
      <c r="H619" s="36"/>
    </row>
    <row r="620" spans="2:8" x14ac:dyDescent="0.3">
      <c r="B620" s="37"/>
      <c r="C620" s="38"/>
      <c r="D620" s="39"/>
      <c r="F620" s="37"/>
      <c r="G620" s="38"/>
      <c r="H620" s="39"/>
    </row>
    <row r="621" spans="2:8" x14ac:dyDescent="0.3">
      <c r="B621" s="34"/>
      <c r="C621" s="35"/>
      <c r="D621" s="36"/>
      <c r="F621" s="34"/>
      <c r="G621" s="35"/>
      <c r="H621" s="36"/>
    </row>
    <row r="622" spans="2:8" x14ac:dyDescent="0.3">
      <c r="B622" s="37"/>
      <c r="C622" s="38"/>
      <c r="D622" s="39"/>
      <c r="F622" s="37"/>
      <c r="G622" s="38"/>
      <c r="H622" s="39"/>
    </row>
    <row r="623" spans="2:8" x14ac:dyDescent="0.3">
      <c r="B623" s="34"/>
      <c r="C623" s="35"/>
      <c r="D623" s="36"/>
      <c r="F623" s="34"/>
      <c r="G623" s="35"/>
      <c r="H623" s="36"/>
    </row>
    <row r="624" spans="2:8" x14ac:dyDescent="0.3">
      <c r="B624" s="37"/>
      <c r="C624" s="38"/>
      <c r="D624" s="39"/>
      <c r="F624" s="37"/>
      <c r="G624" s="38"/>
      <c r="H624" s="39"/>
    </row>
    <row r="625" spans="2:8" x14ac:dyDescent="0.3">
      <c r="B625" s="34"/>
      <c r="C625" s="35"/>
      <c r="D625" s="36"/>
      <c r="F625" s="34"/>
      <c r="G625" s="35"/>
      <c r="H625" s="36"/>
    </row>
    <row r="626" spans="2:8" x14ac:dyDescent="0.3">
      <c r="B626" s="37"/>
      <c r="C626" s="38"/>
      <c r="D626" s="39"/>
      <c r="F626" s="37"/>
      <c r="G626" s="38"/>
      <c r="H626" s="39"/>
    </row>
    <row r="627" spans="2:8" x14ac:dyDescent="0.3">
      <c r="B627" s="34"/>
      <c r="C627" s="35"/>
      <c r="D627" s="36"/>
      <c r="F627" s="34"/>
      <c r="G627" s="35"/>
      <c r="H627" s="36"/>
    </row>
    <row r="628" spans="2:8" x14ac:dyDescent="0.3">
      <c r="B628" s="37"/>
      <c r="C628" s="38"/>
      <c r="D628" s="39"/>
      <c r="F628" s="37"/>
      <c r="G628" s="38"/>
      <c r="H628" s="39"/>
    </row>
    <row r="629" spans="2:8" x14ac:dyDescent="0.3">
      <c r="B629" s="34"/>
      <c r="C629" s="35"/>
      <c r="D629" s="36"/>
      <c r="F629" s="34"/>
      <c r="G629" s="35"/>
      <c r="H629" s="36"/>
    </row>
    <row r="630" spans="2:8" x14ac:dyDescent="0.3">
      <c r="B630" s="37"/>
      <c r="C630" s="38"/>
      <c r="D630" s="39"/>
      <c r="F630" s="37"/>
      <c r="G630" s="38"/>
      <c r="H630" s="39"/>
    </row>
    <row r="631" spans="2:8" x14ac:dyDescent="0.3">
      <c r="B631" s="34"/>
      <c r="C631" s="35"/>
      <c r="D631" s="36"/>
      <c r="F631" s="34"/>
      <c r="G631" s="35"/>
      <c r="H631" s="36"/>
    </row>
    <row r="632" spans="2:8" x14ac:dyDescent="0.3">
      <c r="B632" s="37"/>
      <c r="C632" s="38"/>
      <c r="D632" s="39"/>
      <c r="F632" s="37"/>
      <c r="G632" s="38"/>
      <c r="H632" s="39"/>
    </row>
    <row r="633" spans="2:8" x14ac:dyDescent="0.3">
      <c r="B633" s="34"/>
      <c r="C633" s="35"/>
      <c r="D633" s="36"/>
      <c r="F633" s="34"/>
      <c r="G633" s="35"/>
      <c r="H633" s="36"/>
    </row>
    <row r="634" spans="2:8" x14ac:dyDescent="0.3">
      <c r="B634" s="37"/>
      <c r="C634" s="38"/>
      <c r="D634" s="39"/>
      <c r="F634" s="37"/>
      <c r="G634" s="38"/>
      <c r="H634" s="39"/>
    </row>
    <row r="635" spans="2:8" x14ac:dyDescent="0.3">
      <c r="B635" s="34"/>
      <c r="C635" s="35"/>
      <c r="D635" s="36"/>
      <c r="F635" s="34"/>
      <c r="G635" s="35"/>
      <c r="H635" s="36"/>
    </row>
    <row r="636" spans="2:8" x14ac:dyDescent="0.3">
      <c r="B636" s="37"/>
      <c r="C636" s="38"/>
      <c r="D636" s="39"/>
      <c r="F636" s="37"/>
      <c r="G636" s="38"/>
      <c r="H636" s="39"/>
    </row>
    <row r="637" spans="2:8" x14ac:dyDescent="0.3">
      <c r="B637" s="34"/>
      <c r="C637" s="35"/>
      <c r="D637" s="36"/>
      <c r="F637" s="34"/>
      <c r="G637" s="35"/>
      <c r="H637" s="36"/>
    </row>
    <row r="638" spans="2:8" x14ac:dyDescent="0.3">
      <c r="B638" s="37"/>
      <c r="C638" s="38"/>
      <c r="D638" s="39"/>
      <c r="F638" s="37"/>
      <c r="G638" s="38"/>
      <c r="H638" s="39"/>
    </row>
    <row r="639" spans="2:8" x14ac:dyDescent="0.3">
      <c r="B639" s="34"/>
      <c r="C639" s="35"/>
      <c r="D639" s="36"/>
      <c r="F639" s="34"/>
      <c r="G639" s="35"/>
      <c r="H639" s="36"/>
    </row>
    <row r="640" spans="2:8" x14ac:dyDescent="0.3">
      <c r="B640" s="37"/>
      <c r="C640" s="38"/>
      <c r="D640" s="39"/>
      <c r="F640" s="37"/>
      <c r="G640" s="38"/>
      <c r="H640" s="39"/>
    </row>
    <row r="641" spans="2:8" x14ac:dyDescent="0.3">
      <c r="B641" s="34"/>
      <c r="C641" s="35"/>
      <c r="D641" s="36"/>
      <c r="F641" s="34"/>
      <c r="G641" s="35"/>
      <c r="H641" s="36"/>
    </row>
    <row r="642" spans="2:8" x14ac:dyDescent="0.3">
      <c r="B642" s="37"/>
      <c r="C642" s="38"/>
      <c r="D642" s="39"/>
      <c r="F642" s="37"/>
      <c r="G642" s="38"/>
      <c r="H642" s="39"/>
    </row>
    <row r="643" spans="2:8" x14ac:dyDescent="0.3">
      <c r="B643" s="34"/>
      <c r="C643" s="35"/>
      <c r="D643" s="36"/>
      <c r="F643" s="34"/>
      <c r="G643" s="35"/>
      <c r="H643" s="36"/>
    </row>
    <row r="644" spans="2:8" x14ac:dyDescent="0.3">
      <c r="B644" s="37"/>
      <c r="C644" s="38"/>
      <c r="D644" s="39"/>
      <c r="F644" s="37"/>
      <c r="G644" s="38"/>
      <c r="H644" s="39"/>
    </row>
    <row r="645" spans="2:8" x14ac:dyDescent="0.3">
      <c r="B645" s="34"/>
      <c r="C645" s="35"/>
      <c r="D645" s="36"/>
      <c r="F645" s="34"/>
      <c r="G645" s="35"/>
      <c r="H645" s="36"/>
    </row>
    <row r="646" spans="2:8" x14ac:dyDescent="0.3">
      <c r="B646" s="37"/>
      <c r="C646" s="38"/>
      <c r="D646" s="39"/>
      <c r="F646" s="37"/>
      <c r="G646" s="38"/>
      <c r="H646" s="39"/>
    </row>
    <row r="647" spans="2:8" x14ac:dyDescent="0.3">
      <c r="B647" s="34"/>
      <c r="C647" s="35"/>
      <c r="D647" s="36"/>
      <c r="F647" s="34"/>
      <c r="G647" s="35"/>
      <c r="H647" s="36"/>
    </row>
    <row r="648" spans="2:8" x14ac:dyDescent="0.3">
      <c r="B648" s="37"/>
      <c r="C648" s="38"/>
      <c r="D648" s="39"/>
      <c r="F648" s="37"/>
      <c r="G648" s="38"/>
      <c r="H648" s="39"/>
    </row>
    <row r="649" spans="2:8" x14ac:dyDescent="0.3">
      <c r="B649" s="34"/>
      <c r="C649" s="35"/>
      <c r="D649" s="36"/>
      <c r="F649" s="34"/>
      <c r="G649" s="35"/>
      <c r="H649" s="36"/>
    </row>
    <row r="650" spans="2:8" x14ac:dyDescent="0.3">
      <c r="B650" s="37"/>
      <c r="C650" s="38"/>
      <c r="D650" s="39"/>
      <c r="F650" s="37"/>
      <c r="G650" s="38"/>
      <c r="H650" s="39"/>
    </row>
    <row r="651" spans="2:8" x14ac:dyDescent="0.3">
      <c r="B651" s="34"/>
      <c r="C651" s="35"/>
      <c r="D651" s="36"/>
      <c r="F651" s="34"/>
      <c r="G651" s="35"/>
      <c r="H651" s="36"/>
    </row>
    <row r="652" spans="2:8" x14ac:dyDescent="0.3">
      <c r="B652" s="37"/>
      <c r="C652" s="38"/>
      <c r="D652" s="39"/>
      <c r="F652" s="37"/>
      <c r="G652" s="38"/>
      <c r="H652" s="39"/>
    </row>
    <row r="653" spans="2:8" x14ac:dyDescent="0.3">
      <c r="B653" s="34"/>
      <c r="C653" s="35"/>
      <c r="D653" s="36"/>
      <c r="F653" s="34"/>
      <c r="G653" s="35"/>
      <c r="H653" s="36"/>
    </row>
    <row r="654" spans="2:8" x14ac:dyDescent="0.3">
      <c r="B654" s="37"/>
      <c r="C654" s="38"/>
      <c r="D654" s="39"/>
      <c r="F654" s="37"/>
      <c r="G654" s="38"/>
      <c r="H654" s="39"/>
    </row>
    <row r="655" spans="2:8" x14ac:dyDescent="0.3">
      <c r="B655" s="34"/>
      <c r="C655" s="35"/>
      <c r="D655" s="36"/>
      <c r="F655" s="34"/>
      <c r="G655" s="35"/>
      <c r="H655" s="36"/>
    </row>
    <row r="656" spans="2:8" x14ac:dyDescent="0.3">
      <c r="B656" s="37"/>
      <c r="C656" s="38"/>
      <c r="D656" s="39"/>
      <c r="F656" s="37"/>
      <c r="G656" s="38"/>
      <c r="H656" s="39"/>
    </row>
    <row r="657" spans="2:8" x14ac:dyDescent="0.3">
      <c r="B657" s="34"/>
      <c r="C657" s="35"/>
      <c r="D657" s="36"/>
      <c r="F657" s="34"/>
      <c r="G657" s="35"/>
      <c r="H657" s="36"/>
    </row>
    <row r="658" spans="2:8" x14ac:dyDescent="0.3">
      <c r="B658" s="37"/>
      <c r="C658" s="38"/>
      <c r="D658" s="39"/>
      <c r="F658" s="37"/>
      <c r="G658" s="38"/>
      <c r="H658" s="39"/>
    </row>
    <row r="659" spans="2:8" x14ac:dyDescent="0.3">
      <c r="B659" s="34"/>
      <c r="C659" s="35"/>
      <c r="D659" s="36"/>
      <c r="F659" s="34"/>
      <c r="G659" s="35"/>
      <c r="H659" s="36"/>
    </row>
    <row r="660" spans="2:8" x14ac:dyDescent="0.3">
      <c r="B660" s="37"/>
      <c r="C660" s="38"/>
      <c r="D660" s="39"/>
      <c r="F660" s="37"/>
      <c r="G660" s="38"/>
      <c r="H660" s="39"/>
    </row>
    <row r="661" spans="2:8" x14ac:dyDescent="0.3">
      <c r="B661" s="34"/>
      <c r="C661" s="35"/>
      <c r="D661" s="36"/>
      <c r="F661" s="34"/>
      <c r="G661" s="35"/>
      <c r="H661" s="36"/>
    </row>
    <row r="662" spans="2:8" x14ac:dyDescent="0.3">
      <c r="B662" s="37"/>
      <c r="C662" s="38"/>
      <c r="D662" s="39"/>
      <c r="F662" s="37"/>
      <c r="G662" s="38"/>
      <c r="H662" s="39"/>
    </row>
    <row r="663" spans="2:8" x14ac:dyDescent="0.3">
      <c r="B663" s="34"/>
      <c r="C663" s="35"/>
      <c r="D663" s="36"/>
      <c r="F663" s="34"/>
      <c r="G663" s="35"/>
      <c r="H663" s="36"/>
    </row>
    <row r="664" spans="2:8" x14ac:dyDescent="0.3">
      <c r="B664" s="37"/>
      <c r="C664" s="38"/>
      <c r="D664" s="39"/>
      <c r="F664" s="37"/>
      <c r="G664" s="38"/>
      <c r="H664" s="39"/>
    </row>
    <row r="665" spans="2:8" x14ac:dyDescent="0.3">
      <c r="B665" s="34"/>
      <c r="C665" s="35"/>
      <c r="D665" s="36"/>
      <c r="F665" s="34"/>
      <c r="G665" s="35"/>
      <c r="H665" s="36"/>
    </row>
    <row r="666" spans="2:8" x14ac:dyDescent="0.3">
      <c r="B666" s="37"/>
      <c r="C666" s="38"/>
      <c r="D666" s="39"/>
      <c r="F666" s="37"/>
      <c r="G666" s="38"/>
      <c r="H666" s="39"/>
    </row>
    <row r="667" spans="2:8" x14ac:dyDescent="0.3">
      <c r="B667" s="34"/>
      <c r="C667" s="35"/>
      <c r="D667" s="36"/>
      <c r="F667" s="34"/>
      <c r="G667" s="35"/>
      <c r="H667" s="36"/>
    </row>
    <row r="668" spans="2:8" x14ac:dyDescent="0.3">
      <c r="B668" s="37"/>
      <c r="C668" s="38"/>
      <c r="D668" s="39"/>
      <c r="F668" s="37"/>
      <c r="G668" s="38"/>
      <c r="H668" s="39"/>
    </row>
    <row r="669" spans="2:8" x14ac:dyDescent="0.3">
      <c r="B669" s="34"/>
      <c r="C669" s="35"/>
      <c r="D669" s="36"/>
      <c r="F669" s="34"/>
      <c r="G669" s="35"/>
      <c r="H669" s="36"/>
    </row>
    <row r="670" spans="2:8" x14ac:dyDescent="0.3">
      <c r="B670" s="37"/>
      <c r="C670" s="38"/>
      <c r="D670" s="39"/>
      <c r="F670" s="37"/>
      <c r="G670" s="38"/>
      <c r="H670" s="39"/>
    </row>
    <row r="671" spans="2:8" x14ac:dyDescent="0.3">
      <c r="B671" s="34"/>
      <c r="C671" s="35"/>
      <c r="D671" s="36"/>
      <c r="F671" s="34"/>
      <c r="G671" s="35"/>
      <c r="H671" s="36"/>
    </row>
    <row r="672" spans="2:8" x14ac:dyDescent="0.3">
      <c r="B672" s="37"/>
      <c r="C672" s="38"/>
      <c r="D672" s="39"/>
      <c r="F672" s="37"/>
      <c r="G672" s="38"/>
      <c r="H672" s="39"/>
    </row>
    <row r="673" spans="2:8" x14ac:dyDescent="0.3">
      <c r="B673" s="34"/>
      <c r="C673" s="35"/>
      <c r="D673" s="36"/>
      <c r="F673" s="34"/>
      <c r="G673" s="35"/>
      <c r="H673" s="36"/>
    </row>
    <row r="674" spans="2:8" x14ac:dyDescent="0.3">
      <c r="B674" s="37"/>
      <c r="C674" s="38"/>
      <c r="D674" s="39"/>
      <c r="F674" s="37"/>
      <c r="G674" s="38"/>
      <c r="H674" s="39"/>
    </row>
    <row r="675" spans="2:8" x14ac:dyDescent="0.3">
      <c r="B675" s="34"/>
      <c r="C675" s="35"/>
      <c r="D675" s="36"/>
      <c r="F675" s="34"/>
      <c r="G675" s="35"/>
      <c r="H675" s="36"/>
    </row>
    <row r="676" spans="2:8" x14ac:dyDescent="0.3">
      <c r="B676" s="37"/>
      <c r="C676" s="38"/>
      <c r="D676" s="39"/>
      <c r="F676" s="37"/>
      <c r="G676" s="38"/>
      <c r="H676" s="39"/>
    </row>
    <row r="677" spans="2:8" x14ac:dyDescent="0.3">
      <c r="B677" s="34"/>
      <c r="C677" s="35"/>
      <c r="D677" s="36"/>
      <c r="F677" s="34"/>
      <c r="G677" s="35"/>
      <c r="H677" s="36"/>
    </row>
    <row r="678" spans="2:8" x14ac:dyDescent="0.3">
      <c r="B678" s="37"/>
      <c r="C678" s="38"/>
      <c r="D678" s="39"/>
      <c r="F678" s="37"/>
      <c r="G678" s="38"/>
      <c r="H678" s="39"/>
    </row>
    <row r="679" spans="2:8" x14ac:dyDescent="0.3">
      <c r="B679" s="34"/>
      <c r="C679" s="35"/>
      <c r="D679" s="36"/>
      <c r="F679" s="34"/>
      <c r="G679" s="35"/>
      <c r="H679" s="36"/>
    </row>
    <row r="680" spans="2:8" x14ac:dyDescent="0.3">
      <c r="B680" s="37"/>
      <c r="C680" s="38"/>
      <c r="D680" s="39"/>
      <c r="F680" s="37"/>
      <c r="G680" s="38"/>
      <c r="H680" s="39"/>
    </row>
    <row r="681" spans="2:8" x14ac:dyDescent="0.3">
      <c r="B681" s="34"/>
      <c r="C681" s="35"/>
      <c r="D681" s="36"/>
      <c r="F681" s="34"/>
      <c r="G681" s="35"/>
      <c r="H681" s="36"/>
    </row>
    <row r="682" spans="2:8" x14ac:dyDescent="0.3">
      <c r="B682" s="37"/>
      <c r="C682" s="38"/>
      <c r="D682" s="39"/>
      <c r="F682" s="37"/>
      <c r="G682" s="38"/>
      <c r="H682" s="39"/>
    </row>
    <row r="683" spans="2:8" x14ac:dyDescent="0.3">
      <c r="B683" s="34"/>
      <c r="C683" s="35"/>
      <c r="D683" s="36"/>
      <c r="F683" s="34"/>
      <c r="G683" s="35"/>
      <c r="H683" s="36"/>
    </row>
    <row r="684" spans="2:8" x14ac:dyDescent="0.3">
      <c r="B684" s="37"/>
      <c r="C684" s="38"/>
      <c r="D684" s="39"/>
      <c r="F684" s="37"/>
      <c r="G684" s="38"/>
      <c r="H684" s="39"/>
    </row>
    <row r="685" spans="2:8" x14ac:dyDescent="0.3">
      <c r="B685" s="34"/>
      <c r="C685" s="35"/>
      <c r="D685" s="36"/>
      <c r="F685" s="34"/>
      <c r="G685" s="35"/>
      <c r="H685" s="36"/>
    </row>
    <row r="686" spans="2:8" x14ac:dyDescent="0.3">
      <c r="B686" s="37"/>
      <c r="C686" s="38"/>
      <c r="D686" s="39"/>
      <c r="F686" s="37"/>
      <c r="G686" s="38"/>
      <c r="H686" s="39"/>
    </row>
    <row r="687" spans="2:8" x14ac:dyDescent="0.3">
      <c r="B687" s="34"/>
      <c r="C687" s="35"/>
      <c r="D687" s="36"/>
      <c r="F687" s="34"/>
      <c r="G687" s="35"/>
      <c r="H687" s="36"/>
    </row>
    <row r="688" spans="2:8" x14ac:dyDescent="0.3">
      <c r="B688" s="37"/>
      <c r="C688" s="38"/>
      <c r="D688" s="39"/>
      <c r="F688" s="37"/>
      <c r="G688" s="38"/>
      <c r="H688" s="39"/>
    </row>
    <row r="689" spans="2:8" x14ac:dyDescent="0.3">
      <c r="B689" s="34"/>
      <c r="C689" s="35"/>
      <c r="D689" s="36"/>
      <c r="F689" s="34"/>
      <c r="G689" s="35"/>
      <c r="H689" s="36"/>
    </row>
    <row r="690" spans="2:8" x14ac:dyDescent="0.3">
      <c r="B690" s="37"/>
      <c r="C690" s="38"/>
      <c r="D690" s="39"/>
      <c r="F690" s="37"/>
      <c r="G690" s="38"/>
      <c r="H690" s="39"/>
    </row>
    <row r="691" spans="2:8" x14ac:dyDescent="0.3">
      <c r="B691" s="34"/>
      <c r="C691" s="35"/>
      <c r="D691" s="36"/>
      <c r="F691" s="34"/>
      <c r="G691" s="35"/>
      <c r="H691" s="36"/>
    </row>
    <row r="692" spans="2:8" x14ac:dyDescent="0.3">
      <c r="B692" s="37"/>
      <c r="C692" s="38"/>
      <c r="D692" s="39"/>
      <c r="F692" s="37"/>
      <c r="G692" s="38"/>
      <c r="H692" s="39"/>
    </row>
    <row r="693" spans="2:8" x14ac:dyDescent="0.3">
      <c r="B693" s="34"/>
      <c r="C693" s="35"/>
      <c r="D693" s="36"/>
      <c r="F693" s="34"/>
      <c r="G693" s="35"/>
      <c r="H693" s="36"/>
    </row>
    <row r="694" spans="2:8" x14ac:dyDescent="0.3">
      <c r="B694" s="37"/>
      <c r="C694" s="38"/>
      <c r="D694" s="39"/>
      <c r="F694" s="37"/>
      <c r="G694" s="38"/>
      <c r="H694" s="39"/>
    </row>
    <row r="695" spans="2:8" x14ac:dyDescent="0.3">
      <c r="B695" s="34"/>
      <c r="C695" s="35"/>
      <c r="D695" s="36"/>
      <c r="F695" s="34"/>
      <c r="G695" s="35"/>
      <c r="H695" s="36"/>
    </row>
    <row r="696" spans="2:8" x14ac:dyDescent="0.3">
      <c r="B696" s="37"/>
      <c r="C696" s="38"/>
      <c r="D696" s="39"/>
      <c r="F696" s="37"/>
      <c r="G696" s="38"/>
      <c r="H696" s="39"/>
    </row>
    <row r="697" spans="2:8" x14ac:dyDescent="0.3">
      <c r="B697" s="34"/>
      <c r="C697" s="35"/>
      <c r="D697" s="36"/>
      <c r="F697" s="34"/>
      <c r="G697" s="35"/>
      <c r="H697" s="36"/>
    </row>
    <row r="698" spans="2:8" x14ac:dyDescent="0.3">
      <c r="B698" s="37"/>
      <c r="C698" s="38"/>
      <c r="D698" s="39"/>
      <c r="F698" s="37"/>
      <c r="G698" s="38"/>
      <c r="H698" s="39"/>
    </row>
    <row r="699" spans="2:8" x14ac:dyDescent="0.3">
      <c r="B699" s="34"/>
      <c r="C699" s="35"/>
      <c r="D699" s="36"/>
      <c r="F699" s="34"/>
      <c r="G699" s="35"/>
      <c r="H699" s="36"/>
    </row>
    <row r="700" spans="2:8" x14ac:dyDescent="0.3">
      <c r="B700" s="37"/>
      <c r="C700" s="38"/>
      <c r="D700" s="39"/>
      <c r="F700" s="37"/>
      <c r="G700" s="38"/>
      <c r="H700" s="39"/>
    </row>
    <row r="701" spans="2:8" x14ac:dyDescent="0.3">
      <c r="B701" s="34"/>
      <c r="C701" s="35"/>
      <c r="D701" s="36"/>
      <c r="F701" s="34"/>
      <c r="G701" s="35"/>
      <c r="H701" s="36"/>
    </row>
    <row r="702" spans="2:8" x14ac:dyDescent="0.3">
      <c r="B702" s="37"/>
      <c r="C702" s="38"/>
      <c r="D702" s="39"/>
      <c r="F702" s="37"/>
      <c r="G702" s="38"/>
      <c r="H702" s="39"/>
    </row>
    <row r="703" spans="2:8" x14ac:dyDescent="0.3">
      <c r="B703" s="34"/>
      <c r="C703" s="35"/>
      <c r="D703" s="36"/>
      <c r="F703" s="34"/>
      <c r="G703" s="35"/>
      <c r="H703" s="36"/>
    </row>
    <row r="704" spans="2:8" x14ac:dyDescent="0.3">
      <c r="B704" s="37"/>
      <c r="C704" s="38"/>
      <c r="D704" s="39"/>
      <c r="F704" s="37"/>
      <c r="G704" s="38"/>
      <c r="H704" s="39"/>
    </row>
    <row r="705" spans="2:8" x14ac:dyDescent="0.3">
      <c r="B705" s="34"/>
      <c r="C705" s="35"/>
      <c r="D705" s="36"/>
      <c r="F705" s="34"/>
      <c r="G705" s="35"/>
      <c r="H705" s="36"/>
    </row>
    <row r="706" spans="2:8" x14ac:dyDescent="0.3">
      <c r="B706" s="37"/>
      <c r="C706" s="38"/>
      <c r="D706" s="39"/>
      <c r="F706" s="37"/>
      <c r="G706" s="38"/>
      <c r="H706" s="39"/>
    </row>
    <row r="707" spans="2:8" x14ac:dyDescent="0.3">
      <c r="B707" s="34"/>
      <c r="C707" s="35"/>
      <c r="D707" s="36"/>
      <c r="F707" s="34"/>
      <c r="G707" s="35"/>
      <c r="H707" s="36"/>
    </row>
    <row r="708" spans="2:8" x14ac:dyDescent="0.3">
      <c r="B708" s="37"/>
      <c r="C708" s="38"/>
      <c r="D708" s="39"/>
      <c r="F708" s="37"/>
      <c r="G708" s="38"/>
      <c r="H708" s="39"/>
    </row>
    <row r="709" spans="2:8" x14ac:dyDescent="0.3">
      <c r="B709" s="34"/>
      <c r="C709" s="35"/>
      <c r="D709" s="36"/>
      <c r="F709" s="34"/>
      <c r="G709" s="35"/>
      <c r="H709" s="36"/>
    </row>
    <row r="710" spans="2:8" x14ac:dyDescent="0.3">
      <c r="B710" s="37"/>
      <c r="C710" s="38"/>
      <c r="D710" s="39"/>
      <c r="F710" s="37"/>
      <c r="G710" s="38"/>
      <c r="H710" s="39"/>
    </row>
    <row r="711" spans="2:8" x14ac:dyDescent="0.3">
      <c r="B711" s="34"/>
      <c r="C711" s="35"/>
      <c r="D711" s="36"/>
      <c r="F711" s="34"/>
      <c r="G711" s="35"/>
      <c r="H711" s="36"/>
    </row>
    <row r="712" spans="2:8" x14ac:dyDescent="0.3">
      <c r="B712" s="37"/>
      <c r="C712" s="38"/>
      <c r="D712" s="39"/>
      <c r="F712" s="37"/>
      <c r="G712" s="38"/>
      <c r="H712" s="39"/>
    </row>
    <row r="713" spans="2:8" x14ac:dyDescent="0.3">
      <c r="B713" s="34"/>
      <c r="C713" s="35"/>
      <c r="D713" s="36"/>
      <c r="F713" s="34"/>
      <c r="G713" s="35"/>
      <c r="H713" s="36"/>
    </row>
    <row r="714" spans="2:8" x14ac:dyDescent="0.3">
      <c r="B714" s="37"/>
      <c r="C714" s="38"/>
      <c r="D714" s="39"/>
      <c r="F714" s="37"/>
      <c r="G714" s="38"/>
      <c r="H714" s="39"/>
    </row>
    <row r="715" spans="2:8" x14ac:dyDescent="0.3">
      <c r="B715" s="34"/>
      <c r="C715" s="35"/>
      <c r="D715" s="36"/>
      <c r="F715" s="34"/>
      <c r="G715" s="35"/>
      <c r="H715" s="36"/>
    </row>
    <row r="716" spans="2:8" x14ac:dyDescent="0.3">
      <c r="B716" s="37"/>
      <c r="C716" s="38"/>
      <c r="D716" s="39"/>
      <c r="F716" s="37"/>
      <c r="G716" s="38"/>
      <c r="H716" s="39"/>
    </row>
    <row r="717" spans="2:8" x14ac:dyDescent="0.3">
      <c r="B717" s="34"/>
      <c r="C717" s="35"/>
      <c r="D717" s="36"/>
      <c r="F717" s="34"/>
      <c r="G717" s="35"/>
      <c r="H717" s="36"/>
    </row>
    <row r="718" spans="2:8" x14ac:dyDescent="0.3">
      <c r="B718" s="37"/>
      <c r="C718" s="38"/>
      <c r="D718" s="39"/>
      <c r="F718" s="37"/>
      <c r="G718" s="38"/>
      <c r="H718" s="39"/>
    </row>
    <row r="719" spans="2:8" x14ac:dyDescent="0.3">
      <c r="B719" s="34"/>
      <c r="C719" s="35"/>
      <c r="D719" s="36"/>
      <c r="F719" s="34"/>
      <c r="G719" s="35"/>
      <c r="H719" s="36"/>
    </row>
    <row r="720" spans="2:8" x14ac:dyDescent="0.3">
      <c r="B720" s="37"/>
      <c r="C720" s="38"/>
      <c r="D720" s="39"/>
      <c r="F720" s="37"/>
      <c r="G720" s="38"/>
      <c r="H720" s="39"/>
    </row>
    <row r="721" spans="2:8" x14ac:dyDescent="0.3">
      <c r="B721" s="34"/>
      <c r="C721" s="35"/>
      <c r="D721" s="36"/>
      <c r="F721" s="34"/>
      <c r="G721" s="35"/>
      <c r="H721" s="36"/>
    </row>
    <row r="722" spans="2:8" x14ac:dyDescent="0.3">
      <c r="B722" s="37"/>
      <c r="C722" s="38"/>
      <c r="D722" s="39"/>
      <c r="F722" s="37"/>
      <c r="G722" s="38"/>
      <c r="H722" s="39"/>
    </row>
    <row r="723" spans="2:8" x14ac:dyDescent="0.3">
      <c r="B723" s="34"/>
      <c r="C723" s="35"/>
      <c r="D723" s="36"/>
      <c r="F723" s="34"/>
      <c r="G723" s="35"/>
      <c r="H723" s="36"/>
    </row>
    <row r="724" spans="2:8" x14ac:dyDescent="0.3">
      <c r="B724" s="37"/>
      <c r="C724" s="38"/>
      <c r="D724" s="39"/>
      <c r="F724" s="37"/>
      <c r="G724" s="38"/>
      <c r="H724" s="39"/>
    </row>
    <row r="725" spans="2:8" x14ac:dyDescent="0.3">
      <c r="B725" s="34"/>
      <c r="C725" s="35"/>
      <c r="D725" s="36"/>
      <c r="F725" s="34"/>
      <c r="G725" s="35"/>
      <c r="H725" s="36"/>
    </row>
    <row r="726" spans="2:8" x14ac:dyDescent="0.3">
      <c r="B726" s="37"/>
      <c r="C726" s="38"/>
      <c r="D726" s="39"/>
      <c r="F726" s="37"/>
      <c r="G726" s="38"/>
      <c r="H726" s="39"/>
    </row>
    <row r="727" spans="2:8" x14ac:dyDescent="0.3">
      <c r="B727" s="34"/>
      <c r="C727" s="35"/>
      <c r="D727" s="36"/>
      <c r="F727" s="34"/>
      <c r="G727" s="35"/>
      <c r="H727" s="36"/>
    </row>
    <row r="728" spans="2:8" x14ac:dyDescent="0.3">
      <c r="B728" s="37"/>
      <c r="C728" s="38"/>
      <c r="D728" s="39"/>
      <c r="F728" s="37"/>
      <c r="G728" s="38"/>
      <c r="H728" s="39"/>
    </row>
    <row r="729" spans="2:8" x14ac:dyDescent="0.3">
      <c r="B729" s="34"/>
      <c r="C729" s="35"/>
      <c r="D729" s="36"/>
      <c r="F729" s="34"/>
      <c r="G729" s="35"/>
      <c r="H729" s="36"/>
    </row>
    <row r="730" spans="2:8" x14ac:dyDescent="0.3">
      <c r="B730" s="37"/>
      <c r="C730" s="38"/>
      <c r="D730" s="39"/>
      <c r="F730" s="37"/>
      <c r="G730" s="38"/>
      <c r="H730" s="39"/>
    </row>
    <row r="731" spans="2:8" x14ac:dyDescent="0.3">
      <c r="B731" s="34"/>
      <c r="C731" s="35"/>
      <c r="D731" s="36"/>
      <c r="F731" s="34"/>
      <c r="G731" s="35"/>
      <c r="H731" s="36"/>
    </row>
    <row r="732" spans="2:8" x14ac:dyDescent="0.3">
      <c r="B732" s="37"/>
      <c r="C732" s="38"/>
      <c r="D732" s="39"/>
      <c r="F732" s="37"/>
      <c r="G732" s="38"/>
      <c r="H732" s="39"/>
    </row>
    <row r="733" spans="2:8" x14ac:dyDescent="0.3">
      <c r="B733" s="34"/>
      <c r="C733" s="35"/>
      <c r="D733" s="36"/>
      <c r="F733" s="34"/>
      <c r="G733" s="35"/>
      <c r="H733" s="36"/>
    </row>
    <row r="734" spans="2:8" x14ac:dyDescent="0.3">
      <c r="B734" s="37"/>
      <c r="C734" s="38"/>
      <c r="D734" s="39"/>
      <c r="F734" s="37"/>
      <c r="G734" s="38"/>
      <c r="H734" s="39"/>
    </row>
    <row r="735" spans="2:8" x14ac:dyDescent="0.3">
      <c r="B735" s="34"/>
      <c r="C735" s="35"/>
      <c r="D735" s="36"/>
      <c r="F735" s="34"/>
      <c r="G735" s="35"/>
      <c r="H735" s="36"/>
    </row>
    <row r="736" spans="2:8" x14ac:dyDescent="0.3">
      <c r="B736" s="37"/>
      <c r="C736" s="38"/>
      <c r="D736" s="39"/>
      <c r="F736" s="37"/>
      <c r="G736" s="38"/>
      <c r="H736" s="39"/>
    </row>
    <row r="737" spans="2:8" x14ac:dyDescent="0.3">
      <c r="B737" s="34"/>
      <c r="C737" s="35"/>
      <c r="D737" s="36"/>
      <c r="F737" s="34"/>
      <c r="G737" s="35"/>
      <c r="H737" s="36"/>
    </row>
    <row r="738" spans="2:8" x14ac:dyDescent="0.3">
      <c r="B738" s="37"/>
      <c r="C738" s="38"/>
      <c r="D738" s="39"/>
      <c r="F738" s="37"/>
      <c r="G738" s="38"/>
      <c r="H738" s="39"/>
    </row>
    <row r="739" spans="2:8" x14ac:dyDescent="0.3">
      <c r="B739" s="34"/>
      <c r="C739" s="35"/>
      <c r="D739" s="36"/>
      <c r="F739" s="34"/>
      <c r="G739" s="35"/>
      <c r="H739" s="36"/>
    </row>
    <row r="740" spans="2:8" x14ac:dyDescent="0.3">
      <c r="B740" s="37"/>
      <c r="C740" s="38"/>
      <c r="D740" s="39"/>
      <c r="F740" s="37"/>
      <c r="G740" s="38"/>
      <c r="H740" s="39"/>
    </row>
    <row r="741" spans="2:8" x14ac:dyDescent="0.3">
      <c r="B741" s="34"/>
      <c r="C741" s="35"/>
      <c r="D741" s="36"/>
      <c r="F741" s="34"/>
      <c r="G741" s="35"/>
      <c r="H741" s="36"/>
    </row>
    <row r="742" spans="2:8" x14ac:dyDescent="0.3">
      <c r="B742" s="37"/>
      <c r="C742" s="38"/>
      <c r="D742" s="39"/>
      <c r="F742" s="37"/>
      <c r="G742" s="38"/>
      <c r="H742" s="39"/>
    </row>
    <row r="743" spans="2:8" x14ac:dyDescent="0.3">
      <c r="B743" s="34"/>
      <c r="C743" s="35"/>
      <c r="D743" s="36"/>
      <c r="F743" s="34"/>
      <c r="G743" s="35"/>
      <c r="H743" s="36"/>
    </row>
    <row r="744" spans="2:8" x14ac:dyDescent="0.3">
      <c r="B744" s="37"/>
      <c r="C744" s="38"/>
      <c r="D744" s="39"/>
      <c r="F744" s="37"/>
      <c r="G744" s="38"/>
      <c r="H744" s="39"/>
    </row>
    <row r="745" spans="2:8" x14ac:dyDescent="0.3">
      <c r="B745" s="34"/>
      <c r="C745" s="35"/>
      <c r="D745" s="36"/>
      <c r="F745" s="34"/>
      <c r="G745" s="35"/>
      <c r="H745" s="36"/>
    </row>
    <row r="746" spans="2:8" x14ac:dyDescent="0.3">
      <c r="B746" s="37"/>
      <c r="C746" s="38"/>
      <c r="D746" s="39"/>
      <c r="F746" s="37"/>
      <c r="G746" s="38"/>
      <c r="H746" s="39"/>
    </row>
    <row r="747" spans="2:8" x14ac:dyDescent="0.3">
      <c r="B747" s="34"/>
      <c r="C747" s="35"/>
      <c r="D747" s="36"/>
      <c r="F747" s="34"/>
      <c r="G747" s="35"/>
      <c r="H747" s="36"/>
    </row>
    <row r="748" spans="2:8" x14ac:dyDescent="0.3">
      <c r="B748" s="37"/>
      <c r="C748" s="38"/>
      <c r="D748" s="39"/>
      <c r="F748" s="37"/>
      <c r="G748" s="38"/>
      <c r="H748" s="39"/>
    </row>
    <row r="749" spans="2:8" x14ac:dyDescent="0.3">
      <c r="B749" s="34"/>
      <c r="C749" s="35"/>
      <c r="D749" s="36"/>
      <c r="F749" s="34"/>
      <c r="G749" s="35"/>
      <c r="H749" s="36"/>
    </row>
    <row r="750" spans="2:8" x14ac:dyDescent="0.3">
      <c r="B750" s="37"/>
      <c r="C750" s="38"/>
      <c r="D750" s="39"/>
      <c r="F750" s="37"/>
      <c r="G750" s="38"/>
      <c r="H750" s="39"/>
    </row>
    <row r="751" spans="2:8" x14ac:dyDescent="0.3">
      <c r="B751" s="34"/>
      <c r="C751" s="35"/>
      <c r="D751" s="36"/>
      <c r="F751" s="34"/>
      <c r="G751" s="35"/>
      <c r="H751" s="36"/>
    </row>
    <row r="752" spans="2:8" x14ac:dyDescent="0.3">
      <c r="B752" s="37"/>
      <c r="C752" s="38"/>
      <c r="D752" s="39"/>
      <c r="F752" s="37"/>
      <c r="G752" s="38"/>
      <c r="H752" s="39"/>
    </row>
    <row r="753" spans="2:8" x14ac:dyDescent="0.3">
      <c r="B753" s="34"/>
      <c r="C753" s="35"/>
      <c r="D753" s="36"/>
      <c r="F753" s="34"/>
      <c r="G753" s="35"/>
      <c r="H753" s="36"/>
    </row>
    <row r="754" spans="2:8" x14ac:dyDescent="0.3">
      <c r="B754" s="37"/>
      <c r="C754" s="38"/>
      <c r="D754" s="39"/>
      <c r="F754" s="37"/>
      <c r="G754" s="38"/>
      <c r="H754" s="39"/>
    </row>
    <row r="755" spans="2:8" x14ac:dyDescent="0.3">
      <c r="B755" s="34"/>
      <c r="C755" s="35"/>
      <c r="D755" s="36"/>
      <c r="F755" s="34"/>
      <c r="G755" s="35"/>
      <c r="H755" s="36"/>
    </row>
    <row r="756" spans="2:8" x14ac:dyDescent="0.3">
      <c r="B756" s="37"/>
      <c r="C756" s="38"/>
      <c r="D756" s="39"/>
      <c r="F756" s="37"/>
      <c r="G756" s="38"/>
      <c r="H756" s="39"/>
    </row>
    <row r="757" spans="2:8" x14ac:dyDescent="0.3">
      <c r="B757" s="34"/>
      <c r="C757" s="35"/>
      <c r="D757" s="36"/>
      <c r="F757" s="34"/>
      <c r="G757" s="35"/>
      <c r="H757" s="36"/>
    </row>
    <row r="758" spans="2:8" x14ac:dyDescent="0.3">
      <c r="B758" s="37"/>
      <c r="C758" s="38"/>
      <c r="D758" s="39"/>
      <c r="F758" s="37"/>
      <c r="G758" s="38"/>
      <c r="H758" s="39"/>
    </row>
    <row r="759" spans="2:8" x14ac:dyDescent="0.3">
      <c r="B759" s="34"/>
      <c r="C759" s="35"/>
      <c r="D759" s="36"/>
      <c r="F759" s="34"/>
      <c r="G759" s="35"/>
      <c r="H759" s="36"/>
    </row>
    <row r="760" spans="2:8" x14ac:dyDescent="0.3">
      <c r="B760" s="37"/>
      <c r="C760" s="38"/>
      <c r="D760" s="39"/>
      <c r="F760" s="37"/>
      <c r="G760" s="38"/>
      <c r="H760" s="39"/>
    </row>
    <row r="761" spans="2:8" x14ac:dyDescent="0.3">
      <c r="B761" s="34"/>
      <c r="C761" s="35"/>
      <c r="D761" s="36"/>
      <c r="F761" s="34"/>
      <c r="G761" s="35"/>
      <c r="H761" s="36"/>
    </row>
    <row r="762" spans="2:8" x14ac:dyDescent="0.3">
      <c r="B762" s="37"/>
      <c r="C762" s="38"/>
      <c r="D762" s="39"/>
      <c r="F762" s="37"/>
      <c r="G762" s="38"/>
      <c r="H762" s="39"/>
    </row>
    <row r="763" spans="2:8" x14ac:dyDescent="0.3">
      <c r="B763" s="34"/>
      <c r="C763" s="35"/>
      <c r="D763" s="36"/>
      <c r="F763" s="34"/>
      <c r="G763" s="35"/>
      <c r="H763" s="36"/>
    </row>
    <row r="764" spans="2:8" x14ac:dyDescent="0.3">
      <c r="B764" s="37"/>
      <c r="C764" s="38"/>
      <c r="D764" s="39"/>
      <c r="F764" s="37"/>
      <c r="G764" s="38"/>
      <c r="H764" s="39"/>
    </row>
    <row r="765" spans="2:8" x14ac:dyDescent="0.3">
      <c r="B765" s="34"/>
      <c r="C765" s="35"/>
      <c r="D765" s="36"/>
      <c r="F765" s="34"/>
      <c r="G765" s="35"/>
      <c r="H765" s="36"/>
    </row>
    <row r="766" spans="2:8" x14ac:dyDescent="0.3">
      <c r="B766" s="37"/>
      <c r="C766" s="38"/>
      <c r="D766" s="39"/>
      <c r="F766" s="37"/>
      <c r="G766" s="38"/>
      <c r="H766" s="39"/>
    </row>
    <row r="767" spans="2:8" x14ac:dyDescent="0.3">
      <c r="B767" s="34"/>
      <c r="C767" s="35"/>
      <c r="D767" s="36"/>
      <c r="F767" s="34"/>
      <c r="G767" s="35"/>
      <c r="H767" s="36"/>
    </row>
    <row r="768" spans="2:8" x14ac:dyDescent="0.3">
      <c r="B768" s="37"/>
      <c r="C768" s="38"/>
      <c r="D768" s="39"/>
      <c r="F768" s="37"/>
      <c r="G768" s="38"/>
      <c r="H768" s="39"/>
    </row>
    <row r="769" spans="2:8" x14ac:dyDescent="0.3">
      <c r="B769" s="34"/>
      <c r="C769" s="35"/>
      <c r="D769" s="36"/>
      <c r="F769" s="34"/>
      <c r="G769" s="35"/>
      <c r="H769" s="36"/>
    </row>
    <row r="770" spans="2:8" x14ac:dyDescent="0.3">
      <c r="B770" s="37"/>
      <c r="C770" s="38"/>
      <c r="D770" s="39"/>
      <c r="F770" s="37"/>
      <c r="G770" s="38"/>
      <c r="H770" s="39"/>
    </row>
    <row r="771" spans="2:8" x14ac:dyDescent="0.3">
      <c r="B771" s="34"/>
      <c r="C771" s="35"/>
      <c r="D771" s="36"/>
      <c r="F771" s="34"/>
      <c r="G771" s="35"/>
      <c r="H771" s="36"/>
    </row>
    <row r="772" spans="2:8" x14ac:dyDescent="0.3">
      <c r="B772" s="37"/>
      <c r="C772" s="38"/>
      <c r="D772" s="39"/>
      <c r="F772" s="37"/>
      <c r="G772" s="38"/>
      <c r="H772" s="39"/>
    </row>
    <row r="773" spans="2:8" x14ac:dyDescent="0.3">
      <c r="B773" s="34"/>
      <c r="C773" s="35"/>
      <c r="D773" s="36"/>
      <c r="F773" s="34"/>
      <c r="G773" s="35"/>
      <c r="H773" s="36"/>
    </row>
    <row r="774" spans="2:8" x14ac:dyDescent="0.3">
      <c r="B774" s="37"/>
      <c r="C774" s="38"/>
      <c r="D774" s="39"/>
      <c r="F774" s="37"/>
      <c r="G774" s="38"/>
      <c r="H774" s="39"/>
    </row>
    <row r="775" spans="2:8" x14ac:dyDescent="0.3">
      <c r="B775" s="34"/>
      <c r="C775" s="35"/>
      <c r="D775" s="36"/>
      <c r="F775" s="34"/>
      <c r="G775" s="35"/>
      <c r="H775" s="36"/>
    </row>
    <row r="776" spans="2:8" x14ac:dyDescent="0.3">
      <c r="B776" s="37"/>
      <c r="C776" s="38"/>
      <c r="D776" s="39"/>
      <c r="F776" s="37"/>
      <c r="G776" s="38"/>
      <c r="H776" s="39"/>
    </row>
    <row r="777" spans="2:8" x14ac:dyDescent="0.3">
      <c r="B777" s="34"/>
      <c r="C777" s="35"/>
      <c r="D777" s="36"/>
      <c r="F777" s="34"/>
      <c r="G777" s="35"/>
      <c r="H777" s="36"/>
    </row>
    <row r="778" spans="2:8" x14ac:dyDescent="0.3">
      <c r="B778" s="37"/>
      <c r="C778" s="38"/>
      <c r="D778" s="39"/>
      <c r="F778" s="37"/>
      <c r="G778" s="38"/>
      <c r="H778" s="39"/>
    </row>
    <row r="779" spans="2:8" x14ac:dyDescent="0.3">
      <c r="B779" s="34"/>
      <c r="C779" s="35"/>
      <c r="D779" s="36"/>
      <c r="F779" s="34"/>
      <c r="G779" s="35"/>
      <c r="H779" s="36"/>
    </row>
    <row r="780" spans="2:8" x14ac:dyDescent="0.3">
      <c r="B780" s="37"/>
      <c r="C780" s="38"/>
      <c r="D780" s="39"/>
      <c r="F780" s="37"/>
      <c r="G780" s="38"/>
      <c r="H780" s="39"/>
    </row>
    <row r="781" spans="2:8" x14ac:dyDescent="0.3">
      <c r="B781" s="34"/>
      <c r="C781" s="35"/>
      <c r="D781" s="36"/>
      <c r="F781" s="34"/>
      <c r="G781" s="35"/>
      <c r="H781" s="36"/>
    </row>
    <row r="782" spans="2:8" x14ac:dyDescent="0.3">
      <c r="B782" s="37"/>
      <c r="C782" s="38"/>
      <c r="D782" s="39"/>
      <c r="F782" s="37"/>
      <c r="G782" s="38"/>
      <c r="H782" s="39"/>
    </row>
    <row r="783" spans="2:8" x14ac:dyDescent="0.3">
      <c r="B783" s="34"/>
      <c r="C783" s="35"/>
      <c r="D783" s="36"/>
      <c r="F783" s="34"/>
      <c r="G783" s="35"/>
      <c r="H783" s="36"/>
    </row>
    <row r="784" spans="2:8" x14ac:dyDescent="0.3">
      <c r="B784" s="37"/>
      <c r="C784" s="38"/>
      <c r="D784" s="39"/>
      <c r="F784" s="37"/>
      <c r="G784" s="38"/>
      <c r="H784" s="39"/>
    </row>
    <row r="785" spans="2:8" x14ac:dyDescent="0.3">
      <c r="B785" s="34"/>
      <c r="C785" s="35"/>
      <c r="D785" s="36"/>
      <c r="F785" s="34"/>
      <c r="G785" s="35"/>
      <c r="H785" s="36"/>
    </row>
    <row r="786" spans="2:8" x14ac:dyDescent="0.3">
      <c r="B786" s="37"/>
      <c r="C786" s="38"/>
      <c r="D786" s="39"/>
      <c r="F786" s="37"/>
      <c r="G786" s="38"/>
      <c r="H786" s="39"/>
    </row>
    <row r="787" spans="2:8" x14ac:dyDescent="0.3">
      <c r="B787" s="34"/>
      <c r="C787" s="35"/>
      <c r="D787" s="36"/>
      <c r="F787" s="34"/>
      <c r="G787" s="35"/>
      <c r="H787" s="36"/>
    </row>
    <row r="788" spans="2:8" x14ac:dyDescent="0.3">
      <c r="B788" s="37"/>
      <c r="C788" s="38"/>
      <c r="D788" s="39"/>
      <c r="F788" s="37"/>
      <c r="G788" s="38"/>
      <c r="H788" s="39"/>
    </row>
    <row r="789" spans="2:8" x14ac:dyDescent="0.3">
      <c r="B789" s="34"/>
      <c r="C789" s="35"/>
      <c r="D789" s="36"/>
      <c r="F789" s="34"/>
      <c r="G789" s="35"/>
      <c r="H789" s="36"/>
    </row>
    <row r="790" spans="2:8" x14ac:dyDescent="0.3">
      <c r="B790" s="37"/>
      <c r="C790" s="38"/>
      <c r="D790" s="39"/>
      <c r="F790" s="37"/>
      <c r="G790" s="38"/>
      <c r="H790" s="39"/>
    </row>
    <row r="791" spans="2:8" x14ac:dyDescent="0.3">
      <c r="B791" s="34"/>
      <c r="C791" s="35"/>
      <c r="D791" s="36"/>
      <c r="F791" s="34"/>
      <c r="G791" s="35"/>
      <c r="H791" s="36"/>
    </row>
    <row r="792" spans="2:8" x14ac:dyDescent="0.3">
      <c r="B792" s="37"/>
      <c r="C792" s="38"/>
      <c r="D792" s="39"/>
      <c r="F792" s="37"/>
      <c r="G792" s="38"/>
      <c r="H792" s="39"/>
    </row>
    <row r="793" spans="2:8" x14ac:dyDescent="0.3">
      <c r="B793" s="34"/>
      <c r="C793" s="35"/>
      <c r="D793" s="36"/>
      <c r="F793" s="34"/>
      <c r="G793" s="35"/>
      <c r="H793" s="36"/>
    </row>
    <row r="794" spans="2:8" x14ac:dyDescent="0.3">
      <c r="B794" s="37"/>
      <c r="C794" s="38"/>
      <c r="D794" s="39"/>
      <c r="F794" s="37"/>
      <c r="G794" s="38"/>
      <c r="H794" s="39"/>
    </row>
    <row r="795" spans="2:8" x14ac:dyDescent="0.3">
      <c r="B795" s="34"/>
      <c r="C795" s="35"/>
      <c r="D795" s="36"/>
      <c r="F795" s="34"/>
      <c r="G795" s="35"/>
      <c r="H795" s="36"/>
    </row>
    <row r="796" spans="2:8" x14ac:dyDescent="0.3">
      <c r="B796" s="37"/>
      <c r="C796" s="38"/>
      <c r="D796" s="39"/>
      <c r="F796" s="37"/>
      <c r="G796" s="38"/>
      <c r="H796" s="39"/>
    </row>
    <row r="797" spans="2:8" x14ac:dyDescent="0.3">
      <c r="B797" s="34"/>
      <c r="C797" s="35"/>
      <c r="D797" s="36"/>
      <c r="F797" s="34"/>
      <c r="G797" s="35"/>
      <c r="H797" s="36"/>
    </row>
    <row r="798" spans="2:8" x14ac:dyDescent="0.3">
      <c r="B798" s="37"/>
      <c r="C798" s="38"/>
      <c r="D798" s="39"/>
      <c r="F798" s="37"/>
      <c r="G798" s="38"/>
      <c r="H798" s="39"/>
    </row>
    <row r="799" spans="2:8" x14ac:dyDescent="0.3">
      <c r="B799" s="34"/>
      <c r="C799" s="35"/>
      <c r="D799" s="36"/>
      <c r="F799" s="34"/>
      <c r="G799" s="35"/>
      <c r="H799" s="36"/>
    </row>
    <row r="800" spans="2:8" x14ac:dyDescent="0.3">
      <c r="B800" s="37"/>
      <c r="C800" s="38"/>
      <c r="D800" s="39"/>
      <c r="F800" s="37"/>
      <c r="G800" s="38"/>
      <c r="H800" s="39"/>
    </row>
    <row r="801" spans="2:8" x14ac:dyDescent="0.3">
      <c r="B801" s="34"/>
      <c r="C801" s="35"/>
      <c r="D801" s="36"/>
      <c r="F801" s="34"/>
      <c r="G801" s="35"/>
      <c r="H801" s="36"/>
    </row>
    <row r="802" spans="2:8" x14ac:dyDescent="0.3">
      <c r="B802" s="37"/>
      <c r="C802" s="38"/>
      <c r="D802" s="39"/>
      <c r="F802" s="37"/>
      <c r="G802" s="38"/>
      <c r="H802" s="39"/>
    </row>
    <row r="803" spans="2:8" x14ac:dyDescent="0.3">
      <c r="B803" s="34"/>
      <c r="C803" s="35"/>
      <c r="D803" s="36"/>
      <c r="F803" s="34"/>
      <c r="G803" s="35"/>
      <c r="H803" s="36"/>
    </row>
    <row r="804" spans="2:8" x14ac:dyDescent="0.3">
      <c r="B804" s="37"/>
      <c r="C804" s="38"/>
      <c r="D804" s="39"/>
      <c r="F804" s="37"/>
      <c r="G804" s="38"/>
      <c r="H804" s="39"/>
    </row>
    <row r="805" spans="2:8" x14ac:dyDescent="0.3">
      <c r="B805" s="34"/>
      <c r="C805" s="35"/>
      <c r="D805" s="36"/>
      <c r="F805" s="34"/>
      <c r="G805" s="35"/>
      <c r="H805" s="36"/>
    </row>
    <row r="806" spans="2:8" x14ac:dyDescent="0.3">
      <c r="B806" s="37"/>
      <c r="C806" s="38"/>
      <c r="D806" s="39"/>
      <c r="F806" s="37"/>
      <c r="G806" s="38"/>
      <c r="H806" s="39"/>
    </row>
    <row r="807" spans="2:8" x14ac:dyDescent="0.3">
      <c r="B807" s="34"/>
      <c r="C807" s="35"/>
      <c r="D807" s="36"/>
      <c r="F807" s="34"/>
      <c r="G807" s="35"/>
      <c r="H807" s="36"/>
    </row>
    <row r="808" spans="2:8" x14ac:dyDescent="0.3">
      <c r="B808" s="37"/>
      <c r="C808" s="38"/>
      <c r="D808" s="39"/>
      <c r="F808" s="37"/>
      <c r="G808" s="38"/>
      <c r="H808" s="39"/>
    </row>
    <row r="809" spans="2:8" x14ac:dyDescent="0.3">
      <c r="B809" s="34"/>
      <c r="C809" s="35"/>
      <c r="D809" s="36"/>
      <c r="F809" s="34"/>
      <c r="G809" s="35"/>
      <c r="H809" s="36"/>
    </row>
    <row r="810" spans="2:8" x14ac:dyDescent="0.3">
      <c r="B810" s="37"/>
      <c r="C810" s="38"/>
      <c r="D810" s="39"/>
      <c r="F810" s="37"/>
      <c r="G810" s="38"/>
      <c r="H810" s="39"/>
    </row>
    <row r="811" spans="2:8" x14ac:dyDescent="0.3">
      <c r="B811" s="34"/>
      <c r="C811" s="35"/>
      <c r="D811" s="36"/>
      <c r="F811" s="34"/>
      <c r="G811" s="35"/>
      <c r="H811" s="36"/>
    </row>
    <row r="812" spans="2:8" x14ac:dyDescent="0.3">
      <c r="B812" s="37"/>
      <c r="C812" s="38"/>
      <c r="D812" s="39"/>
      <c r="F812" s="37"/>
      <c r="G812" s="38"/>
      <c r="H812" s="39"/>
    </row>
    <row r="813" spans="2:8" x14ac:dyDescent="0.3">
      <c r="B813" s="34"/>
      <c r="C813" s="35"/>
      <c r="D813" s="36"/>
      <c r="F813" s="34"/>
      <c r="G813" s="35"/>
      <c r="H813" s="36"/>
    </row>
    <row r="814" spans="2:8" x14ac:dyDescent="0.3">
      <c r="B814" s="37"/>
      <c r="C814" s="38"/>
      <c r="D814" s="39"/>
      <c r="F814" s="37"/>
      <c r="G814" s="38"/>
      <c r="H814" s="39"/>
    </row>
    <row r="815" spans="2:8" x14ac:dyDescent="0.3">
      <c r="B815" s="34"/>
      <c r="C815" s="35"/>
      <c r="D815" s="36"/>
      <c r="F815" s="34"/>
      <c r="G815" s="35"/>
      <c r="H815" s="36"/>
    </row>
    <row r="816" spans="2:8" x14ac:dyDescent="0.3">
      <c r="B816" s="37"/>
      <c r="C816" s="38"/>
      <c r="D816" s="39"/>
      <c r="F816" s="37"/>
      <c r="G816" s="38"/>
      <c r="H816" s="39"/>
    </row>
    <row r="817" spans="2:8" x14ac:dyDescent="0.3">
      <c r="B817" s="34"/>
      <c r="C817" s="35"/>
      <c r="D817" s="36"/>
      <c r="F817" s="34"/>
      <c r="G817" s="35"/>
      <c r="H817" s="36"/>
    </row>
    <row r="818" spans="2:8" x14ac:dyDescent="0.3">
      <c r="B818" s="37"/>
      <c r="C818" s="38"/>
      <c r="D818" s="39"/>
      <c r="F818" s="37"/>
      <c r="G818" s="38"/>
      <c r="H818" s="39"/>
    </row>
    <row r="819" spans="2:8" x14ac:dyDescent="0.3">
      <c r="B819" s="34"/>
      <c r="C819" s="35"/>
      <c r="D819" s="36"/>
      <c r="F819" s="34"/>
      <c r="G819" s="35"/>
      <c r="H819" s="36"/>
    </row>
    <row r="820" spans="2:8" x14ac:dyDescent="0.3">
      <c r="B820" s="37"/>
      <c r="C820" s="38"/>
      <c r="D820" s="39"/>
      <c r="F820" s="37"/>
      <c r="G820" s="38"/>
      <c r="H820" s="39"/>
    </row>
    <row r="821" spans="2:8" x14ac:dyDescent="0.3">
      <c r="B821" s="34"/>
      <c r="C821" s="35"/>
      <c r="D821" s="36"/>
      <c r="F821" s="34"/>
      <c r="G821" s="35"/>
      <c r="H821" s="36"/>
    </row>
    <row r="822" spans="2:8" x14ac:dyDescent="0.3">
      <c r="B822" s="37"/>
      <c r="C822" s="38"/>
      <c r="D822" s="39"/>
      <c r="F822" s="37"/>
      <c r="G822" s="38"/>
      <c r="H822" s="39"/>
    </row>
    <row r="823" spans="2:8" x14ac:dyDescent="0.3">
      <c r="B823" s="34"/>
      <c r="C823" s="35"/>
      <c r="D823" s="36"/>
      <c r="F823" s="34"/>
      <c r="G823" s="35"/>
      <c r="H823" s="36"/>
    </row>
    <row r="824" spans="2:8" x14ac:dyDescent="0.3">
      <c r="B824" s="37"/>
      <c r="C824" s="38"/>
      <c r="D824" s="39"/>
      <c r="F824" s="37"/>
      <c r="G824" s="38"/>
      <c r="H824" s="39"/>
    </row>
    <row r="825" spans="2:8" x14ac:dyDescent="0.3">
      <c r="B825" s="34"/>
      <c r="C825" s="35"/>
      <c r="D825" s="36"/>
      <c r="F825" s="34"/>
      <c r="G825" s="35"/>
      <c r="H825" s="36"/>
    </row>
    <row r="826" spans="2:8" x14ac:dyDescent="0.3">
      <c r="B826" s="37"/>
      <c r="C826" s="38"/>
      <c r="D826" s="39"/>
      <c r="F826" s="37"/>
      <c r="G826" s="38"/>
      <c r="H826" s="39"/>
    </row>
    <row r="827" spans="2:8" x14ac:dyDescent="0.3">
      <c r="B827" s="34"/>
      <c r="C827" s="35"/>
      <c r="D827" s="36"/>
      <c r="F827" s="34"/>
      <c r="G827" s="35"/>
      <c r="H827" s="36"/>
    </row>
    <row r="828" spans="2:8" x14ac:dyDescent="0.3">
      <c r="B828" s="37"/>
      <c r="C828" s="38"/>
      <c r="D828" s="39"/>
      <c r="F828" s="37"/>
      <c r="G828" s="38"/>
      <c r="H828" s="39"/>
    </row>
    <row r="829" spans="2:8" x14ac:dyDescent="0.3">
      <c r="B829" s="34"/>
      <c r="C829" s="35"/>
      <c r="D829" s="36"/>
      <c r="F829" s="34"/>
      <c r="G829" s="35"/>
      <c r="H829" s="36"/>
    </row>
    <row r="830" spans="2:8" x14ac:dyDescent="0.3">
      <c r="B830" s="37"/>
      <c r="C830" s="38"/>
      <c r="D830" s="39"/>
      <c r="F830" s="37"/>
      <c r="G830" s="38"/>
      <c r="H830" s="39"/>
    </row>
    <row r="831" spans="2:8" x14ac:dyDescent="0.3">
      <c r="B831" s="34"/>
      <c r="C831" s="35"/>
      <c r="D831" s="36"/>
      <c r="F831" s="34"/>
      <c r="G831" s="35"/>
      <c r="H831" s="36"/>
    </row>
    <row r="832" spans="2:8" x14ac:dyDescent="0.3">
      <c r="B832" s="37"/>
      <c r="C832" s="38"/>
      <c r="D832" s="39"/>
      <c r="F832" s="37"/>
      <c r="G832" s="38"/>
      <c r="H832" s="39"/>
    </row>
    <row r="833" spans="2:8" x14ac:dyDescent="0.3">
      <c r="B833" s="34"/>
      <c r="C833" s="35"/>
      <c r="D833" s="36"/>
      <c r="F833" s="34"/>
      <c r="G833" s="35"/>
      <c r="H833" s="36"/>
    </row>
    <row r="834" spans="2:8" x14ac:dyDescent="0.3">
      <c r="B834" s="37"/>
      <c r="C834" s="38"/>
      <c r="D834" s="39"/>
      <c r="F834" s="37"/>
      <c r="G834" s="38"/>
      <c r="H834" s="39"/>
    </row>
    <row r="835" spans="2:8" x14ac:dyDescent="0.3">
      <c r="B835" s="34"/>
      <c r="C835" s="35"/>
      <c r="D835" s="36"/>
      <c r="F835" s="34"/>
      <c r="G835" s="35"/>
      <c r="H835" s="36"/>
    </row>
    <row r="836" spans="2:8" x14ac:dyDescent="0.3">
      <c r="B836" s="37"/>
      <c r="C836" s="38"/>
      <c r="D836" s="39"/>
      <c r="F836" s="37"/>
      <c r="G836" s="38"/>
      <c r="H836" s="39"/>
    </row>
    <row r="837" spans="2:8" x14ac:dyDescent="0.3">
      <c r="B837" s="34"/>
      <c r="C837" s="35"/>
      <c r="D837" s="36"/>
      <c r="F837" s="34"/>
      <c r="G837" s="35"/>
      <c r="H837" s="36"/>
    </row>
    <row r="838" spans="2:8" x14ac:dyDescent="0.3">
      <c r="B838" s="37"/>
      <c r="C838" s="38"/>
      <c r="D838" s="39"/>
      <c r="F838" s="37"/>
      <c r="G838" s="38"/>
      <c r="H838" s="39"/>
    </row>
    <row r="839" spans="2:8" x14ac:dyDescent="0.3">
      <c r="B839" s="34"/>
      <c r="C839" s="35"/>
      <c r="D839" s="36"/>
      <c r="F839" s="34"/>
      <c r="G839" s="35"/>
      <c r="H839" s="36"/>
    </row>
    <row r="840" spans="2:8" x14ac:dyDescent="0.3">
      <c r="B840" s="37"/>
      <c r="C840" s="38"/>
      <c r="D840" s="39"/>
      <c r="F840" s="37"/>
      <c r="G840" s="38"/>
      <c r="H840" s="39"/>
    </row>
    <row r="841" spans="2:8" x14ac:dyDescent="0.3">
      <c r="B841" s="34"/>
      <c r="C841" s="35"/>
      <c r="D841" s="36"/>
      <c r="F841" s="34"/>
      <c r="G841" s="35"/>
      <c r="H841" s="36"/>
    </row>
    <row r="842" spans="2:8" x14ac:dyDescent="0.3">
      <c r="B842" s="37"/>
      <c r="C842" s="38"/>
      <c r="D842" s="39"/>
      <c r="F842" s="37"/>
      <c r="G842" s="38"/>
      <c r="H842" s="39"/>
    </row>
    <row r="843" spans="2:8" x14ac:dyDescent="0.3">
      <c r="B843" s="34"/>
      <c r="C843" s="35"/>
      <c r="D843" s="36"/>
      <c r="F843" s="34"/>
      <c r="G843" s="35"/>
      <c r="H843" s="36"/>
    </row>
    <row r="844" spans="2:8" x14ac:dyDescent="0.3">
      <c r="B844" s="37"/>
      <c r="C844" s="38"/>
      <c r="D844" s="39"/>
      <c r="F844" s="37"/>
      <c r="G844" s="38"/>
      <c r="H844" s="39"/>
    </row>
    <row r="845" spans="2:8" x14ac:dyDescent="0.3">
      <c r="B845" s="34"/>
      <c r="C845" s="35"/>
      <c r="D845" s="36"/>
      <c r="F845" s="34"/>
      <c r="G845" s="35"/>
      <c r="H845" s="36"/>
    </row>
    <row r="846" spans="2:8" x14ac:dyDescent="0.3">
      <c r="B846" s="37"/>
      <c r="C846" s="38"/>
      <c r="D846" s="39"/>
      <c r="F846" s="37"/>
      <c r="G846" s="38"/>
      <c r="H846" s="39"/>
    </row>
    <row r="847" spans="2:8" x14ac:dyDescent="0.3">
      <c r="B847" s="34"/>
      <c r="C847" s="35"/>
      <c r="D847" s="36"/>
      <c r="F847" s="34"/>
      <c r="G847" s="35"/>
      <c r="H847" s="36"/>
    </row>
    <row r="848" spans="2:8" x14ac:dyDescent="0.3">
      <c r="B848" s="37"/>
      <c r="C848" s="38"/>
      <c r="D848" s="39"/>
      <c r="F848" s="37"/>
      <c r="G848" s="38"/>
      <c r="H848" s="39"/>
    </row>
    <row r="849" spans="2:8" x14ac:dyDescent="0.3">
      <c r="B849" s="34"/>
      <c r="C849" s="35"/>
      <c r="D849" s="36"/>
      <c r="F849" s="34"/>
      <c r="G849" s="35"/>
      <c r="H849" s="36"/>
    </row>
    <row r="850" spans="2:8" x14ac:dyDescent="0.3">
      <c r="B850" s="37"/>
      <c r="C850" s="38"/>
      <c r="D850" s="39"/>
      <c r="F850" s="37"/>
      <c r="G850" s="38"/>
      <c r="H850" s="39"/>
    </row>
    <row r="851" spans="2:8" x14ac:dyDescent="0.3">
      <c r="B851" s="34"/>
      <c r="C851" s="35"/>
      <c r="D851" s="36"/>
      <c r="F851" s="34"/>
      <c r="G851" s="35"/>
      <c r="H851" s="36"/>
    </row>
    <row r="852" spans="2:8" x14ac:dyDescent="0.3">
      <c r="B852" s="37"/>
      <c r="C852" s="38"/>
      <c r="D852" s="39"/>
      <c r="F852" s="37"/>
      <c r="G852" s="38"/>
      <c r="H852" s="39"/>
    </row>
    <row r="853" spans="2:8" x14ac:dyDescent="0.3">
      <c r="B853" s="34"/>
      <c r="C853" s="35"/>
      <c r="D853" s="36"/>
      <c r="F853" s="34"/>
      <c r="G853" s="35"/>
      <c r="H853" s="36"/>
    </row>
    <row r="854" spans="2:8" x14ac:dyDescent="0.3">
      <c r="B854" s="37"/>
      <c r="C854" s="38"/>
      <c r="D854" s="39"/>
      <c r="F854" s="37"/>
      <c r="G854" s="38"/>
      <c r="H854" s="39"/>
    </row>
    <row r="855" spans="2:8" x14ac:dyDescent="0.3">
      <c r="B855" s="34"/>
      <c r="C855" s="35"/>
      <c r="D855" s="36"/>
      <c r="F855" s="34"/>
      <c r="G855" s="35"/>
      <c r="H855" s="36"/>
    </row>
    <row r="856" spans="2:8" x14ac:dyDescent="0.3">
      <c r="B856" s="37"/>
      <c r="C856" s="38"/>
      <c r="D856" s="39"/>
      <c r="F856" s="37"/>
      <c r="G856" s="38"/>
      <c r="H856" s="39"/>
    </row>
    <row r="857" spans="2:8" x14ac:dyDescent="0.3">
      <c r="B857" s="34"/>
      <c r="C857" s="35"/>
      <c r="D857" s="36"/>
      <c r="F857" s="34"/>
      <c r="G857" s="35"/>
      <c r="H857" s="36"/>
    </row>
    <row r="858" spans="2:8" x14ac:dyDescent="0.3">
      <c r="B858" s="37"/>
      <c r="C858" s="38"/>
      <c r="D858" s="39"/>
      <c r="F858" s="37"/>
      <c r="G858" s="38"/>
      <c r="H858" s="39"/>
    </row>
    <row r="859" spans="2:8" x14ac:dyDescent="0.3">
      <c r="B859" s="34"/>
      <c r="C859" s="35"/>
      <c r="D859" s="36"/>
      <c r="F859" s="34"/>
      <c r="G859" s="35"/>
      <c r="H859" s="36"/>
    </row>
    <row r="860" spans="2:8" x14ac:dyDescent="0.3">
      <c r="B860" s="37"/>
      <c r="C860" s="38"/>
      <c r="D860" s="39"/>
      <c r="F860" s="37"/>
      <c r="G860" s="38"/>
      <c r="H860" s="39"/>
    </row>
    <row r="861" spans="2:8" x14ac:dyDescent="0.3">
      <c r="B861" s="34"/>
      <c r="C861" s="35"/>
      <c r="D861" s="36"/>
      <c r="F861" s="34"/>
      <c r="G861" s="35"/>
      <c r="H861" s="36"/>
    </row>
    <row r="862" spans="2:8" x14ac:dyDescent="0.3">
      <c r="B862" s="37"/>
      <c r="C862" s="38"/>
      <c r="D862" s="39"/>
      <c r="F862" s="37"/>
      <c r="G862" s="38"/>
      <c r="H862" s="39"/>
    </row>
    <row r="863" spans="2:8" x14ac:dyDescent="0.3">
      <c r="B863" s="34"/>
      <c r="C863" s="35"/>
      <c r="D863" s="36"/>
      <c r="F863" s="34"/>
      <c r="G863" s="35"/>
      <c r="H863" s="36"/>
    </row>
    <row r="864" spans="2:8" x14ac:dyDescent="0.3">
      <c r="B864" s="37"/>
      <c r="C864" s="38"/>
      <c r="D864" s="39"/>
      <c r="F864" s="37"/>
      <c r="G864" s="38"/>
      <c r="H864" s="39"/>
    </row>
    <row r="865" spans="2:8" x14ac:dyDescent="0.3">
      <c r="B865" s="34"/>
      <c r="C865" s="35"/>
      <c r="D865" s="36"/>
      <c r="F865" s="34"/>
      <c r="G865" s="35"/>
      <c r="H865" s="36"/>
    </row>
    <row r="866" spans="2:8" x14ac:dyDescent="0.3">
      <c r="B866" s="37"/>
      <c r="C866" s="38"/>
      <c r="D866" s="39"/>
      <c r="F866" s="37"/>
      <c r="G866" s="38"/>
      <c r="H866" s="39"/>
    </row>
    <row r="867" spans="2:8" x14ac:dyDescent="0.3">
      <c r="B867" s="34"/>
      <c r="C867" s="35"/>
      <c r="D867" s="36"/>
      <c r="F867" s="34"/>
      <c r="G867" s="35"/>
      <c r="H867" s="36"/>
    </row>
    <row r="868" spans="2:8" x14ac:dyDescent="0.3">
      <c r="B868" s="37"/>
      <c r="C868" s="38"/>
      <c r="D868" s="39"/>
      <c r="F868" s="37"/>
      <c r="G868" s="38"/>
      <c r="H868" s="39"/>
    </row>
    <row r="869" spans="2:8" x14ac:dyDescent="0.3">
      <c r="B869" s="34"/>
      <c r="C869" s="35"/>
      <c r="D869" s="36"/>
      <c r="F869" s="34"/>
      <c r="G869" s="35"/>
      <c r="H869" s="36"/>
    </row>
    <row r="870" spans="2:8" x14ac:dyDescent="0.3">
      <c r="B870" s="37"/>
      <c r="C870" s="38"/>
      <c r="D870" s="39"/>
      <c r="F870" s="37"/>
      <c r="G870" s="38"/>
      <c r="H870" s="39"/>
    </row>
    <row r="871" spans="2:8" x14ac:dyDescent="0.3">
      <c r="B871" s="34"/>
      <c r="C871" s="35"/>
      <c r="D871" s="36"/>
      <c r="F871" s="34"/>
      <c r="G871" s="35"/>
      <c r="H871" s="36"/>
    </row>
    <row r="872" spans="2:8" x14ac:dyDescent="0.3">
      <c r="B872" s="37"/>
      <c r="C872" s="38"/>
      <c r="D872" s="39"/>
      <c r="F872" s="37"/>
      <c r="G872" s="38"/>
      <c r="H872" s="39"/>
    </row>
    <row r="873" spans="2:8" x14ac:dyDescent="0.3">
      <c r="B873" s="34"/>
      <c r="C873" s="35"/>
      <c r="D873" s="36"/>
      <c r="F873" s="34"/>
      <c r="G873" s="35"/>
      <c r="H873" s="36"/>
    </row>
    <row r="874" spans="2:8" x14ac:dyDescent="0.3">
      <c r="B874" s="37"/>
      <c r="C874" s="38"/>
      <c r="D874" s="39"/>
      <c r="F874" s="37"/>
      <c r="G874" s="38"/>
      <c r="H874" s="39"/>
    </row>
    <row r="875" spans="2:8" x14ac:dyDescent="0.3">
      <c r="B875" s="34"/>
      <c r="C875" s="35"/>
      <c r="D875" s="36"/>
      <c r="F875" s="34"/>
      <c r="G875" s="35"/>
      <c r="H875" s="36"/>
    </row>
    <row r="876" spans="2:8" x14ac:dyDescent="0.3">
      <c r="B876" s="37"/>
      <c r="C876" s="38"/>
      <c r="D876" s="39"/>
      <c r="F876" s="37"/>
      <c r="G876" s="38"/>
      <c r="H876" s="39"/>
    </row>
    <row r="877" spans="2:8" x14ac:dyDescent="0.3">
      <c r="B877" s="34"/>
      <c r="C877" s="35"/>
      <c r="D877" s="36"/>
      <c r="F877" s="34"/>
      <c r="G877" s="35"/>
      <c r="H877" s="36"/>
    </row>
    <row r="878" spans="2:8" x14ac:dyDescent="0.3">
      <c r="B878" s="37"/>
      <c r="C878" s="38"/>
      <c r="D878" s="39"/>
      <c r="F878" s="37"/>
      <c r="G878" s="38"/>
      <c r="H878" s="39"/>
    </row>
    <row r="879" spans="2:8" x14ac:dyDescent="0.3">
      <c r="B879" s="34"/>
      <c r="C879" s="35"/>
      <c r="D879" s="36"/>
      <c r="F879" s="34"/>
      <c r="G879" s="35"/>
      <c r="H879" s="36"/>
    </row>
    <row r="880" spans="2:8" x14ac:dyDescent="0.3">
      <c r="B880" s="37"/>
      <c r="C880" s="38"/>
      <c r="D880" s="39"/>
      <c r="F880" s="37"/>
      <c r="G880" s="38"/>
      <c r="H880" s="39"/>
    </row>
    <row r="881" spans="2:8" x14ac:dyDescent="0.3">
      <c r="B881" s="34"/>
      <c r="C881" s="35"/>
      <c r="D881" s="36"/>
      <c r="F881" s="34"/>
      <c r="G881" s="35"/>
      <c r="H881" s="36"/>
    </row>
    <row r="882" spans="2:8" x14ac:dyDescent="0.3">
      <c r="B882" s="37"/>
      <c r="C882" s="38"/>
      <c r="D882" s="39"/>
      <c r="F882" s="37"/>
      <c r="G882" s="38"/>
      <c r="H882" s="39"/>
    </row>
    <row r="883" spans="2:8" x14ac:dyDescent="0.3">
      <c r="B883" s="34"/>
      <c r="C883" s="35"/>
      <c r="D883" s="36"/>
      <c r="F883" s="34"/>
      <c r="G883" s="35"/>
      <c r="H883" s="36"/>
    </row>
    <row r="884" spans="2:8" x14ac:dyDescent="0.3">
      <c r="B884" s="37"/>
      <c r="C884" s="38"/>
      <c r="D884" s="39"/>
      <c r="F884" s="37"/>
      <c r="G884" s="38"/>
      <c r="H884" s="39"/>
    </row>
    <row r="885" spans="2:8" x14ac:dyDescent="0.3">
      <c r="B885" s="34"/>
      <c r="C885" s="35"/>
      <c r="D885" s="36"/>
      <c r="F885" s="34"/>
      <c r="G885" s="35"/>
      <c r="H885" s="36"/>
    </row>
    <row r="886" spans="2:8" x14ac:dyDescent="0.3">
      <c r="B886" s="37"/>
      <c r="C886" s="38"/>
      <c r="D886" s="39"/>
      <c r="F886" s="37"/>
      <c r="G886" s="38"/>
      <c r="H886" s="39"/>
    </row>
    <row r="887" spans="2:8" x14ac:dyDescent="0.3">
      <c r="B887" s="34"/>
      <c r="C887" s="35"/>
      <c r="D887" s="36"/>
      <c r="F887" s="34"/>
      <c r="G887" s="35"/>
      <c r="H887" s="36"/>
    </row>
    <row r="888" spans="2:8" x14ac:dyDescent="0.3">
      <c r="B888" s="37"/>
      <c r="C888" s="38"/>
      <c r="D888" s="39"/>
      <c r="F888" s="37"/>
      <c r="G888" s="38"/>
      <c r="H888" s="39"/>
    </row>
    <row r="889" spans="2:8" x14ac:dyDescent="0.3">
      <c r="B889" s="34"/>
      <c r="C889" s="35"/>
      <c r="D889" s="36"/>
      <c r="F889" s="34"/>
      <c r="G889" s="35"/>
      <c r="H889" s="36"/>
    </row>
    <row r="890" spans="2:8" x14ac:dyDescent="0.3">
      <c r="B890" s="37"/>
      <c r="C890" s="38"/>
      <c r="D890" s="39"/>
      <c r="F890" s="37"/>
      <c r="G890" s="38"/>
      <c r="H890" s="39"/>
    </row>
    <row r="891" spans="2:8" x14ac:dyDescent="0.3">
      <c r="B891" s="34"/>
      <c r="C891" s="35"/>
      <c r="D891" s="36"/>
      <c r="F891" s="34"/>
      <c r="G891" s="35"/>
      <c r="H891" s="36"/>
    </row>
    <row r="892" spans="2:8" x14ac:dyDescent="0.3">
      <c r="B892" s="37"/>
      <c r="C892" s="38"/>
      <c r="D892" s="39"/>
      <c r="F892" s="37"/>
      <c r="G892" s="38"/>
      <c r="H892" s="39"/>
    </row>
    <row r="893" spans="2:8" x14ac:dyDescent="0.3">
      <c r="B893" s="34"/>
      <c r="C893" s="35"/>
      <c r="D893" s="36"/>
      <c r="F893" s="34"/>
      <c r="G893" s="35"/>
      <c r="H893" s="36"/>
    </row>
    <row r="894" spans="2:8" x14ac:dyDescent="0.3">
      <c r="B894" s="37"/>
      <c r="C894" s="38"/>
      <c r="D894" s="39"/>
      <c r="F894" s="37"/>
      <c r="G894" s="38"/>
      <c r="H894" s="39"/>
    </row>
    <row r="895" spans="2:8" x14ac:dyDescent="0.3">
      <c r="B895" s="34"/>
      <c r="C895" s="35"/>
      <c r="D895" s="36"/>
      <c r="F895" s="34"/>
      <c r="G895" s="35"/>
      <c r="H895" s="36"/>
    </row>
    <row r="896" spans="2:8" x14ac:dyDescent="0.3">
      <c r="B896" s="37"/>
      <c r="C896" s="38"/>
      <c r="D896" s="39"/>
      <c r="F896" s="37"/>
      <c r="G896" s="38"/>
      <c r="H896" s="39"/>
    </row>
    <row r="897" spans="2:8" x14ac:dyDescent="0.3">
      <c r="B897" s="34"/>
      <c r="C897" s="35"/>
      <c r="D897" s="36"/>
      <c r="F897" s="34"/>
      <c r="G897" s="35"/>
      <c r="H897" s="36"/>
    </row>
    <row r="898" spans="2:8" x14ac:dyDescent="0.3">
      <c r="B898" s="37"/>
      <c r="C898" s="38"/>
      <c r="D898" s="39"/>
      <c r="F898" s="37"/>
      <c r="G898" s="38"/>
      <c r="H898" s="39"/>
    </row>
    <row r="899" spans="2:8" x14ac:dyDescent="0.3">
      <c r="B899" s="34"/>
      <c r="C899" s="35"/>
      <c r="D899" s="36"/>
      <c r="F899" s="34"/>
      <c r="G899" s="35"/>
      <c r="H899" s="36"/>
    </row>
    <row r="900" spans="2:8" x14ac:dyDescent="0.3">
      <c r="B900" s="37"/>
      <c r="C900" s="38"/>
      <c r="D900" s="39"/>
      <c r="F900" s="37"/>
      <c r="G900" s="38"/>
      <c r="H900" s="39"/>
    </row>
    <row r="901" spans="2:8" x14ac:dyDescent="0.3">
      <c r="B901" s="34"/>
      <c r="C901" s="35"/>
      <c r="D901" s="36"/>
      <c r="F901" s="34"/>
      <c r="G901" s="35"/>
      <c r="H901" s="36"/>
    </row>
    <row r="902" spans="2:8" x14ac:dyDescent="0.3">
      <c r="B902" s="37"/>
      <c r="C902" s="38"/>
      <c r="D902" s="39"/>
      <c r="F902" s="37"/>
      <c r="G902" s="38"/>
      <c r="H902" s="39"/>
    </row>
    <row r="903" spans="2:8" x14ac:dyDescent="0.3">
      <c r="B903" s="34"/>
      <c r="C903" s="35"/>
      <c r="D903" s="36"/>
      <c r="F903" s="34"/>
      <c r="G903" s="35"/>
      <c r="H903" s="36"/>
    </row>
    <row r="904" spans="2:8" x14ac:dyDescent="0.3">
      <c r="B904" s="37"/>
      <c r="C904" s="38"/>
      <c r="D904" s="39"/>
      <c r="F904" s="37"/>
      <c r="G904" s="38"/>
      <c r="H904" s="39"/>
    </row>
    <row r="905" spans="2:8" x14ac:dyDescent="0.3">
      <c r="B905" s="34"/>
      <c r="C905" s="35"/>
      <c r="D905" s="36"/>
      <c r="F905" s="34"/>
      <c r="G905" s="35"/>
      <c r="H905" s="36"/>
    </row>
    <row r="906" spans="2:8" x14ac:dyDescent="0.3">
      <c r="B906" s="37"/>
      <c r="C906" s="38"/>
      <c r="D906" s="39"/>
      <c r="F906" s="37"/>
      <c r="G906" s="38"/>
      <c r="H906" s="39"/>
    </row>
    <row r="907" spans="2:8" x14ac:dyDescent="0.3">
      <c r="B907" s="34"/>
      <c r="C907" s="35"/>
      <c r="D907" s="36"/>
      <c r="F907" s="34"/>
      <c r="G907" s="35"/>
      <c r="H907" s="36"/>
    </row>
    <row r="908" spans="2:8" x14ac:dyDescent="0.3">
      <c r="B908" s="37"/>
      <c r="C908" s="38"/>
      <c r="D908" s="39"/>
      <c r="F908" s="37"/>
      <c r="G908" s="38"/>
      <c r="H908" s="39"/>
    </row>
    <row r="909" spans="2:8" x14ac:dyDescent="0.3">
      <c r="B909" s="34"/>
      <c r="C909" s="35"/>
      <c r="D909" s="36"/>
      <c r="F909" s="34"/>
      <c r="G909" s="35"/>
      <c r="H909" s="36"/>
    </row>
    <row r="910" spans="2:8" x14ac:dyDescent="0.3">
      <c r="B910" s="37"/>
      <c r="C910" s="38"/>
      <c r="D910" s="39"/>
      <c r="F910" s="37"/>
      <c r="G910" s="38"/>
      <c r="H910" s="39"/>
    </row>
    <row r="911" spans="2:8" x14ac:dyDescent="0.3">
      <c r="B911" s="34"/>
      <c r="C911" s="35"/>
      <c r="D911" s="36"/>
      <c r="F911" s="34"/>
      <c r="G911" s="35"/>
      <c r="H911" s="36"/>
    </row>
    <row r="912" spans="2:8" x14ac:dyDescent="0.3">
      <c r="B912" s="37"/>
      <c r="C912" s="38"/>
      <c r="D912" s="39"/>
      <c r="F912" s="37"/>
      <c r="G912" s="38"/>
      <c r="H912" s="39"/>
    </row>
    <row r="913" spans="2:8" x14ac:dyDescent="0.3">
      <c r="B913" s="34"/>
      <c r="C913" s="35"/>
      <c r="D913" s="36"/>
      <c r="F913" s="34"/>
      <c r="G913" s="35"/>
      <c r="H913" s="36"/>
    </row>
    <row r="914" spans="2:8" x14ac:dyDescent="0.3">
      <c r="B914" s="37"/>
      <c r="C914" s="38"/>
      <c r="D914" s="39"/>
      <c r="F914" s="37"/>
      <c r="G914" s="38"/>
      <c r="H914" s="39"/>
    </row>
    <row r="915" spans="2:8" x14ac:dyDescent="0.3">
      <c r="B915" s="34"/>
      <c r="C915" s="35"/>
      <c r="D915" s="36"/>
      <c r="F915" s="34"/>
      <c r="G915" s="35"/>
      <c r="H915" s="36"/>
    </row>
    <row r="916" spans="2:8" x14ac:dyDescent="0.3">
      <c r="B916" s="37"/>
      <c r="C916" s="38"/>
      <c r="D916" s="39"/>
      <c r="F916" s="37"/>
      <c r="G916" s="38"/>
      <c r="H916" s="39"/>
    </row>
    <row r="917" spans="2:8" x14ac:dyDescent="0.3">
      <c r="B917" s="34"/>
      <c r="C917" s="35"/>
      <c r="D917" s="36"/>
      <c r="F917" s="34"/>
      <c r="G917" s="35"/>
      <c r="H917" s="36"/>
    </row>
    <row r="918" spans="2:8" x14ac:dyDescent="0.3">
      <c r="B918" s="37"/>
      <c r="C918" s="38"/>
      <c r="D918" s="39"/>
      <c r="F918" s="37"/>
      <c r="G918" s="38"/>
      <c r="H918" s="39"/>
    </row>
    <row r="919" spans="2:8" x14ac:dyDescent="0.3">
      <c r="B919" s="34"/>
      <c r="C919" s="35"/>
      <c r="D919" s="36"/>
      <c r="F919" s="34"/>
      <c r="G919" s="35"/>
      <c r="H919" s="36"/>
    </row>
    <row r="920" spans="2:8" x14ac:dyDescent="0.3">
      <c r="B920" s="37"/>
      <c r="C920" s="38"/>
      <c r="D920" s="39"/>
      <c r="F920" s="37"/>
      <c r="G920" s="38"/>
      <c r="H920" s="39"/>
    </row>
    <row r="921" spans="2:8" x14ac:dyDescent="0.3">
      <c r="B921" s="34"/>
      <c r="C921" s="35"/>
      <c r="D921" s="36"/>
      <c r="F921" s="34"/>
      <c r="G921" s="35"/>
      <c r="H921" s="36"/>
    </row>
    <row r="922" spans="2:8" x14ac:dyDescent="0.3">
      <c r="B922" s="37"/>
      <c r="C922" s="38"/>
      <c r="D922" s="39"/>
      <c r="F922" s="37"/>
      <c r="G922" s="38"/>
      <c r="H922" s="39"/>
    </row>
    <row r="923" spans="2:8" x14ac:dyDescent="0.3">
      <c r="B923" s="34"/>
      <c r="C923" s="35"/>
      <c r="D923" s="36"/>
      <c r="F923" s="34"/>
      <c r="G923" s="35"/>
      <c r="H923" s="36"/>
    </row>
    <row r="924" spans="2:8" x14ac:dyDescent="0.3">
      <c r="B924" s="37"/>
      <c r="C924" s="38"/>
      <c r="D924" s="39"/>
      <c r="F924" s="37"/>
      <c r="G924" s="38"/>
      <c r="H924" s="39"/>
    </row>
    <row r="925" spans="2:8" x14ac:dyDescent="0.3">
      <c r="B925" s="34"/>
      <c r="C925" s="35"/>
      <c r="D925" s="36"/>
      <c r="F925" s="34"/>
      <c r="G925" s="35"/>
      <c r="H925" s="36"/>
    </row>
    <row r="926" spans="2:8" x14ac:dyDescent="0.3">
      <c r="B926" s="37"/>
      <c r="C926" s="38"/>
      <c r="D926" s="39"/>
      <c r="F926" s="37"/>
      <c r="G926" s="38"/>
      <c r="H926" s="39"/>
    </row>
    <row r="927" spans="2:8" x14ac:dyDescent="0.3">
      <c r="B927" s="34"/>
      <c r="C927" s="35"/>
      <c r="D927" s="36"/>
      <c r="F927" s="34"/>
      <c r="G927" s="35"/>
      <c r="H927" s="36"/>
    </row>
    <row r="928" spans="2:8" x14ac:dyDescent="0.3">
      <c r="B928" s="37"/>
      <c r="C928" s="38"/>
      <c r="D928" s="39"/>
      <c r="F928" s="37"/>
      <c r="G928" s="38"/>
      <c r="H928" s="39"/>
    </row>
    <row r="929" spans="2:8" x14ac:dyDescent="0.3">
      <c r="B929" s="34"/>
      <c r="C929" s="35"/>
      <c r="D929" s="36"/>
      <c r="F929" s="34"/>
      <c r="G929" s="35"/>
      <c r="H929" s="36"/>
    </row>
    <row r="930" spans="2:8" x14ac:dyDescent="0.3">
      <c r="B930" s="37"/>
      <c r="C930" s="38"/>
      <c r="D930" s="39"/>
      <c r="F930" s="37"/>
      <c r="G930" s="38"/>
      <c r="H930" s="39"/>
    </row>
    <row r="931" spans="2:8" x14ac:dyDescent="0.3">
      <c r="B931" s="34"/>
      <c r="C931" s="35"/>
      <c r="D931" s="36"/>
      <c r="F931" s="34"/>
      <c r="G931" s="35"/>
      <c r="H931" s="36"/>
    </row>
    <row r="932" spans="2:8" x14ac:dyDescent="0.3">
      <c r="B932" s="37"/>
      <c r="C932" s="38"/>
      <c r="D932" s="39"/>
      <c r="F932" s="37"/>
      <c r="G932" s="38"/>
      <c r="H932" s="39"/>
    </row>
    <row r="933" spans="2:8" x14ac:dyDescent="0.3">
      <c r="B933" s="34"/>
      <c r="C933" s="35"/>
      <c r="D933" s="36"/>
      <c r="F933" s="34"/>
      <c r="G933" s="35"/>
      <c r="H933" s="36"/>
    </row>
    <row r="934" spans="2:8" x14ac:dyDescent="0.3">
      <c r="B934" s="37"/>
      <c r="C934" s="38"/>
      <c r="D934" s="39"/>
      <c r="F934" s="37"/>
      <c r="G934" s="38"/>
      <c r="H934" s="39"/>
    </row>
    <row r="935" spans="2:8" x14ac:dyDescent="0.3">
      <c r="B935" s="34"/>
      <c r="C935" s="35"/>
      <c r="D935" s="36"/>
      <c r="F935" s="34"/>
      <c r="G935" s="35"/>
      <c r="H935" s="36"/>
    </row>
    <row r="936" spans="2:8" x14ac:dyDescent="0.3">
      <c r="B936" s="37"/>
      <c r="C936" s="38"/>
      <c r="D936" s="39"/>
      <c r="F936" s="37"/>
      <c r="G936" s="38"/>
      <c r="H936" s="39"/>
    </row>
    <row r="937" spans="2:8" x14ac:dyDescent="0.3">
      <c r="B937" s="34"/>
      <c r="C937" s="35"/>
      <c r="D937" s="36"/>
      <c r="F937" s="34"/>
      <c r="G937" s="35"/>
      <c r="H937" s="36"/>
    </row>
    <row r="938" spans="2:8" x14ac:dyDescent="0.3">
      <c r="B938" s="37"/>
      <c r="C938" s="38"/>
      <c r="D938" s="39"/>
      <c r="F938" s="37"/>
      <c r="G938" s="38"/>
      <c r="H938" s="39"/>
    </row>
    <row r="939" spans="2:8" x14ac:dyDescent="0.3">
      <c r="B939" s="34"/>
      <c r="C939" s="35"/>
      <c r="D939" s="36"/>
      <c r="F939" s="34"/>
      <c r="G939" s="35"/>
      <c r="H939" s="36"/>
    </row>
    <row r="940" spans="2:8" x14ac:dyDescent="0.3">
      <c r="B940" s="37"/>
      <c r="C940" s="38"/>
      <c r="D940" s="39"/>
      <c r="F940" s="37"/>
      <c r="G940" s="38"/>
      <c r="H940" s="39"/>
    </row>
    <row r="941" spans="2:8" x14ac:dyDescent="0.3">
      <c r="B941" s="34"/>
      <c r="C941" s="35"/>
      <c r="D941" s="36"/>
      <c r="F941" s="34"/>
      <c r="G941" s="35"/>
      <c r="H941" s="36"/>
    </row>
    <row r="942" spans="2:8" x14ac:dyDescent="0.3">
      <c r="B942" s="37"/>
      <c r="C942" s="38"/>
      <c r="D942" s="39"/>
      <c r="F942" s="37"/>
      <c r="G942" s="38"/>
      <c r="H942" s="39"/>
    </row>
    <row r="943" spans="2:8" x14ac:dyDescent="0.3">
      <c r="B943" s="34"/>
      <c r="C943" s="35"/>
      <c r="D943" s="36"/>
      <c r="F943" s="34"/>
      <c r="G943" s="35"/>
      <c r="H943" s="36"/>
    </row>
    <row r="944" spans="2:8" x14ac:dyDescent="0.3">
      <c r="B944" s="37"/>
      <c r="C944" s="38"/>
      <c r="D944" s="39"/>
      <c r="F944" s="37"/>
      <c r="G944" s="38"/>
      <c r="H944" s="39"/>
    </row>
    <row r="945" spans="2:8" x14ac:dyDescent="0.3">
      <c r="B945" s="34"/>
      <c r="C945" s="35"/>
      <c r="D945" s="36"/>
      <c r="F945" s="34"/>
      <c r="G945" s="35"/>
      <c r="H945" s="36"/>
    </row>
    <row r="946" spans="2:8" x14ac:dyDescent="0.3">
      <c r="B946" s="37"/>
      <c r="C946" s="38"/>
      <c r="D946" s="39"/>
      <c r="F946" s="37"/>
      <c r="G946" s="38"/>
      <c r="H946" s="39"/>
    </row>
    <row r="947" spans="2:8" x14ac:dyDescent="0.3">
      <c r="B947" s="34"/>
      <c r="C947" s="35"/>
      <c r="D947" s="36"/>
      <c r="F947" s="34"/>
      <c r="G947" s="35"/>
      <c r="H947" s="36"/>
    </row>
    <row r="948" spans="2:8" x14ac:dyDescent="0.3">
      <c r="B948" s="37"/>
      <c r="C948" s="38"/>
      <c r="D948" s="39"/>
      <c r="F948" s="37"/>
      <c r="G948" s="38"/>
      <c r="H948" s="39"/>
    </row>
    <row r="949" spans="2:8" x14ac:dyDescent="0.3">
      <c r="B949" s="34"/>
      <c r="C949" s="35"/>
      <c r="D949" s="36"/>
      <c r="F949" s="34"/>
      <c r="G949" s="35"/>
      <c r="H949" s="36"/>
    </row>
    <row r="950" spans="2:8" x14ac:dyDescent="0.3">
      <c r="B950" s="37"/>
      <c r="C950" s="38"/>
      <c r="D950" s="39"/>
      <c r="F950" s="37"/>
      <c r="G950" s="38"/>
      <c r="H950" s="39"/>
    </row>
    <row r="951" spans="2:8" x14ac:dyDescent="0.3">
      <c r="B951" s="34"/>
      <c r="C951" s="35"/>
      <c r="D951" s="36"/>
      <c r="F951" s="34"/>
      <c r="G951" s="35"/>
      <c r="H951" s="36"/>
    </row>
    <row r="952" spans="2:8" x14ac:dyDescent="0.3">
      <c r="B952" s="37"/>
      <c r="C952" s="38"/>
      <c r="D952" s="39"/>
      <c r="F952" s="37"/>
      <c r="G952" s="38"/>
      <c r="H952" s="39"/>
    </row>
    <row r="953" spans="2:8" x14ac:dyDescent="0.3">
      <c r="B953" s="34"/>
      <c r="C953" s="35"/>
      <c r="D953" s="36"/>
      <c r="F953" s="34"/>
      <c r="G953" s="35"/>
      <c r="H953" s="36"/>
    </row>
    <row r="954" spans="2:8" x14ac:dyDescent="0.3">
      <c r="B954" s="37"/>
      <c r="C954" s="38"/>
      <c r="D954" s="39"/>
      <c r="F954" s="37"/>
      <c r="G954" s="38"/>
      <c r="H954" s="39"/>
    </row>
    <row r="955" spans="2:8" x14ac:dyDescent="0.3">
      <c r="B955" s="34"/>
      <c r="C955" s="35"/>
      <c r="D955" s="36"/>
      <c r="F955" s="34"/>
      <c r="G955" s="35"/>
      <c r="H955" s="36"/>
    </row>
    <row r="956" spans="2:8" x14ac:dyDescent="0.3">
      <c r="B956" s="37"/>
      <c r="C956" s="38"/>
      <c r="D956" s="39"/>
      <c r="F956" s="37"/>
      <c r="G956" s="38"/>
      <c r="H956" s="39"/>
    </row>
    <row r="957" spans="2:8" x14ac:dyDescent="0.3">
      <c r="B957" s="34"/>
      <c r="C957" s="35"/>
      <c r="D957" s="36"/>
      <c r="F957" s="34"/>
      <c r="G957" s="35"/>
      <c r="H957" s="36"/>
    </row>
    <row r="958" spans="2:8" x14ac:dyDescent="0.3">
      <c r="B958" s="37"/>
      <c r="C958" s="38"/>
      <c r="D958" s="39"/>
      <c r="F958" s="37"/>
      <c r="G958" s="38"/>
      <c r="H958" s="39"/>
    </row>
    <row r="959" spans="2:8" x14ac:dyDescent="0.3">
      <c r="B959" s="34"/>
      <c r="C959" s="35"/>
      <c r="D959" s="36"/>
      <c r="F959" s="34"/>
      <c r="G959" s="35"/>
      <c r="H959" s="36"/>
    </row>
    <row r="960" spans="2:8" x14ac:dyDescent="0.3">
      <c r="B960" s="37"/>
      <c r="C960" s="38"/>
      <c r="D960" s="39"/>
      <c r="F960" s="37"/>
      <c r="G960" s="38"/>
      <c r="H960" s="39"/>
    </row>
    <row r="961" spans="2:8" x14ac:dyDescent="0.3">
      <c r="B961" s="34"/>
      <c r="C961" s="35"/>
      <c r="D961" s="36"/>
      <c r="F961" s="34"/>
      <c r="G961" s="35"/>
      <c r="H961" s="36"/>
    </row>
    <row r="962" spans="2:8" x14ac:dyDescent="0.3">
      <c r="B962" s="37"/>
      <c r="C962" s="38"/>
      <c r="D962" s="39"/>
      <c r="F962" s="37"/>
      <c r="G962" s="38"/>
      <c r="H962" s="39"/>
    </row>
    <row r="963" spans="2:8" x14ac:dyDescent="0.3">
      <c r="B963" s="34"/>
      <c r="C963" s="35"/>
      <c r="D963" s="36"/>
      <c r="F963" s="34"/>
      <c r="G963" s="35"/>
      <c r="H963" s="36"/>
    </row>
    <row r="964" spans="2:8" x14ac:dyDescent="0.3">
      <c r="B964" s="37"/>
      <c r="C964" s="38"/>
      <c r="D964" s="39"/>
      <c r="F964" s="37"/>
      <c r="G964" s="38"/>
      <c r="H964" s="39"/>
    </row>
    <row r="965" spans="2:8" x14ac:dyDescent="0.3">
      <c r="B965" s="34"/>
      <c r="C965" s="35"/>
      <c r="D965" s="36"/>
      <c r="F965" s="34"/>
      <c r="G965" s="35"/>
      <c r="H965" s="36"/>
    </row>
    <row r="966" spans="2:8" x14ac:dyDescent="0.3">
      <c r="B966" s="37"/>
      <c r="C966" s="38"/>
      <c r="D966" s="39"/>
      <c r="F966" s="37"/>
      <c r="G966" s="38"/>
      <c r="H966" s="39"/>
    </row>
    <row r="967" spans="2:8" x14ac:dyDescent="0.3">
      <c r="B967" s="34"/>
      <c r="C967" s="35"/>
      <c r="D967" s="36"/>
      <c r="F967" s="34"/>
      <c r="G967" s="35"/>
      <c r="H967" s="36"/>
    </row>
    <row r="968" spans="2:8" x14ac:dyDescent="0.3">
      <c r="B968" s="37"/>
      <c r="C968" s="38"/>
      <c r="D968" s="39"/>
      <c r="F968" s="37"/>
      <c r="G968" s="38"/>
      <c r="H968" s="39"/>
    </row>
    <row r="969" spans="2:8" x14ac:dyDescent="0.3">
      <c r="B969" s="34"/>
      <c r="C969" s="35"/>
      <c r="D969" s="36"/>
      <c r="F969" s="34"/>
      <c r="G969" s="35"/>
      <c r="H969" s="36"/>
    </row>
    <row r="970" spans="2:8" x14ac:dyDescent="0.3">
      <c r="B970" s="37"/>
      <c r="C970" s="38"/>
      <c r="D970" s="39"/>
      <c r="F970" s="37"/>
      <c r="G970" s="38"/>
      <c r="H970" s="39"/>
    </row>
    <row r="971" spans="2:8" x14ac:dyDescent="0.3">
      <c r="B971" s="34"/>
      <c r="C971" s="35"/>
      <c r="D971" s="36"/>
      <c r="F971" s="34"/>
      <c r="G971" s="35"/>
      <c r="H971" s="36"/>
    </row>
    <row r="972" spans="2:8" x14ac:dyDescent="0.3">
      <c r="B972" s="37"/>
      <c r="C972" s="38"/>
      <c r="D972" s="39"/>
      <c r="F972" s="37"/>
      <c r="G972" s="38"/>
      <c r="H972" s="39"/>
    </row>
    <row r="973" spans="2:8" x14ac:dyDescent="0.3">
      <c r="B973" s="34"/>
      <c r="C973" s="35"/>
      <c r="D973" s="36"/>
      <c r="F973" s="34"/>
      <c r="G973" s="35"/>
      <c r="H973" s="36"/>
    </row>
    <row r="974" spans="2:8" x14ac:dyDescent="0.3">
      <c r="B974" s="37"/>
      <c r="C974" s="38"/>
      <c r="D974" s="39"/>
      <c r="F974" s="37"/>
      <c r="G974" s="38"/>
      <c r="H974" s="39"/>
    </row>
    <row r="975" spans="2:8" x14ac:dyDescent="0.3">
      <c r="B975" s="34"/>
      <c r="C975" s="35"/>
      <c r="D975" s="36"/>
      <c r="F975" s="34"/>
      <c r="G975" s="35"/>
      <c r="H975" s="36"/>
    </row>
    <row r="976" spans="2:8" x14ac:dyDescent="0.3">
      <c r="B976" s="37"/>
      <c r="C976" s="38"/>
      <c r="D976" s="39"/>
      <c r="F976" s="37"/>
      <c r="G976" s="38"/>
      <c r="H976" s="39"/>
    </row>
    <row r="977" spans="2:8" x14ac:dyDescent="0.3">
      <c r="B977" s="34"/>
      <c r="C977" s="35"/>
      <c r="D977" s="36"/>
      <c r="F977" s="34"/>
      <c r="G977" s="35"/>
      <c r="H977" s="36"/>
    </row>
    <row r="978" spans="2:8" x14ac:dyDescent="0.3">
      <c r="B978" s="37"/>
      <c r="C978" s="38"/>
      <c r="D978" s="39"/>
      <c r="F978" s="37"/>
      <c r="G978" s="38"/>
      <c r="H978" s="39"/>
    </row>
    <row r="979" spans="2:8" x14ac:dyDescent="0.3">
      <c r="B979" s="34"/>
      <c r="C979" s="35"/>
      <c r="D979" s="36"/>
      <c r="F979" s="34"/>
      <c r="G979" s="35"/>
      <c r="H979" s="36"/>
    </row>
    <row r="980" spans="2:8" x14ac:dyDescent="0.3">
      <c r="B980" s="37"/>
      <c r="C980" s="38"/>
      <c r="D980" s="39"/>
      <c r="F980" s="37"/>
      <c r="G980" s="38"/>
      <c r="H980" s="39"/>
    </row>
    <row r="981" spans="2:8" x14ac:dyDescent="0.3">
      <c r="B981" s="34"/>
      <c r="C981" s="35"/>
      <c r="D981" s="36"/>
      <c r="F981" s="34"/>
      <c r="G981" s="35"/>
      <c r="H981" s="36"/>
    </row>
    <row r="982" spans="2:8" x14ac:dyDescent="0.3">
      <c r="B982" s="37"/>
      <c r="C982" s="38"/>
      <c r="D982" s="39"/>
      <c r="F982" s="37"/>
      <c r="G982" s="38"/>
      <c r="H982" s="39"/>
    </row>
    <row r="983" spans="2:8" x14ac:dyDescent="0.3">
      <c r="B983" s="34"/>
      <c r="C983" s="35"/>
      <c r="D983" s="36"/>
      <c r="F983" s="34"/>
      <c r="G983" s="35"/>
      <c r="H983" s="36"/>
    </row>
    <row r="984" spans="2:8" x14ac:dyDescent="0.3">
      <c r="B984" s="37"/>
      <c r="C984" s="38"/>
      <c r="D984" s="39"/>
      <c r="F984" s="37"/>
      <c r="G984" s="38"/>
      <c r="H984" s="39"/>
    </row>
    <row r="985" spans="2:8" x14ac:dyDescent="0.3">
      <c r="B985" s="34"/>
      <c r="C985" s="35"/>
      <c r="D985" s="36"/>
      <c r="F985" s="34"/>
      <c r="G985" s="35"/>
      <c r="H985" s="36"/>
    </row>
    <row r="986" spans="2:8" x14ac:dyDescent="0.3">
      <c r="B986" s="37"/>
      <c r="C986" s="38"/>
      <c r="D986" s="39"/>
      <c r="F986" s="37"/>
      <c r="G986" s="38"/>
      <c r="H986" s="39"/>
    </row>
    <row r="987" spans="2:8" x14ac:dyDescent="0.3">
      <c r="B987" s="34"/>
      <c r="C987" s="35"/>
      <c r="D987" s="36"/>
      <c r="F987" s="34"/>
      <c r="G987" s="35"/>
      <c r="H987" s="36"/>
    </row>
    <row r="988" spans="2:8" x14ac:dyDescent="0.3">
      <c r="B988" s="37"/>
      <c r="C988" s="38"/>
      <c r="D988" s="39"/>
      <c r="F988" s="37"/>
      <c r="G988" s="38"/>
      <c r="H988" s="39"/>
    </row>
    <row r="989" spans="2:8" x14ac:dyDescent="0.3">
      <c r="B989" s="34"/>
      <c r="C989" s="35"/>
      <c r="D989" s="36"/>
      <c r="F989" s="34"/>
      <c r="G989" s="35"/>
      <c r="H989" s="36"/>
    </row>
    <row r="990" spans="2:8" x14ac:dyDescent="0.3">
      <c r="B990" s="37"/>
      <c r="C990" s="38"/>
      <c r="D990" s="39"/>
      <c r="F990" s="37"/>
      <c r="G990" s="38"/>
      <c r="H990" s="39"/>
    </row>
    <row r="991" spans="2:8" x14ac:dyDescent="0.3">
      <c r="B991" s="34"/>
      <c r="C991" s="35"/>
      <c r="D991" s="36"/>
      <c r="F991" s="34"/>
      <c r="G991" s="35"/>
      <c r="H991" s="36"/>
    </row>
    <row r="992" spans="2:8" x14ac:dyDescent="0.3">
      <c r="B992" s="37"/>
      <c r="C992" s="38"/>
      <c r="D992" s="39"/>
      <c r="F992" s="37"/>
      <c r="G992" s="38"/>
      <c r="H992" s="39"/>
    </row>
    <row r="993" spans="2:8" x14ac:dyDescent="0.3">
      <c r="B993" s="34"/>
      <c r="C993" s="35"/>
      <c r="D993" s="36"/>
      <c r="F993" s="34"/>
      <c r="G993" s="35"/>
      <c r="H993" s="36"/>
    </row>
    <row r="994" spans="2:8" x14ac:dyDescent="0.3">
      <c r="B994" s="37"/>
      <c r="C994" s="38"/>
      <c r="D994" s="39"/>
      <c r="F994" s="37"/>
      <c r="G994" s="38"/>
      <c r="H994" s="39"/>
    </row>
    <row r="995" spans="2:8" x14ac:dyDescent="0.3">
      <c r="B995" s="34"/>
      <c r="C995" s="35"/>
      <c r="D995" s="36"/>
      <c r="F995" s="34"/>
      <c r="G995" s="35"/>
      <c r="H995" s="36"/>
    </row>
    <row r="996" spans="2:8" x14ac:dyDescent="0.3">
      <c r="B996" s="37"/>
      <c r="C996" s="38"/>
      <c r="D996" s="39"/>
      <c r="F996" s="37"/>
      <c r="G996" s="38"/>
      <c r="H996" s="39"/>
    </row>
    <row r="997" spans="2:8" x14ac:dyDescent="0.3">
      <c r="B997" s="34"/>
      <c r="C997" s="35"/>
      <c r="D997" s="36"/>
      <c r="F997" s="34"/>
      <c r="G997" s="35"/>
      <c r="H997" s="36"/>
    </row>
    <row r="998" spans="2:8" x14ac:dyDescent="0.3">
      <c r="B998" s="37"/>
      <c r="C998" s="38"/>
      <c r="D998" s="39"/>
      <c r="F998" s="37"/>
      <c r="G998" s="38"/>
      <c r="H998" s="39"/>
    </row>
    <row r="999" spans="2:8" x14ac:dyDescent="0.3">
      <c r="B999" s="34"/>
      <c r="C999" s="35"/>
      <c r="D999" s="36"/>
      <c r="F999" s="34"/>
      <c r="G999" s="35"/>
      <c r="H999" s="36"/>
    </row>
    <row r="1000" spans="2:8" x14ac:dyDescent="0.3">
      <c r="B1000" s="37"/>
      <c r="C1000" s="38"/>
      <c r="D1000" s="39"/>
      <c r="F1000" s="37"/>
      <c r="G1000" s="38"/>
      <c r="H1000" s="39"/>
    </row>
    <row r="1001" spans="2:8" x14ac:dyDescent="0.3">
      <c r="B1001" s="34"/>
      <c r="C1001" s="35"/>
      <c r="D1001" s="36"/>
      <c r="F1001" s="34"/>
      <c r="G1001" s="35"/>
      <c r="H1001" s="36"/>
    </row>
    <row r="1002" spans="2:8" x14ac:dyDescent="0.3">
      <c r="B1002" s="40"/>
      <c r="C1002" s="41"/>
      <c r="D1002" s="42"/>
      <c r="F1002" s="40"/>
      <c r="G1002" s="41"/>
      <c r="H1002" s="42"/>
    </row>
  </sheetData>
  <mergeCells count="4">
    <mergeCell ref="B1:D1"/>
    <mergeCell ref="F1:H1"/>
    <mergeCell ref="J1:M1"/>
    <mergeCell ref="J2:M17"/>
  </mergeCells>
  <dataValidations count="2">
    <dataValidation type="list" allowBlank="1" showInputMessage="1" showErrorMessage="1" sqref="B3:B1002" xr:uid="{51162C46-EC42-41FC-B592-FA774B358BA8}">
      <formula1>SERVIÇOS</formula1>
    </dataValidation>
    <dataValidation type="list" allowBlank="1" showInputMessage="1" showErrorMessage="1" sqref="F3:F1002" xr:uid="{B093404F-8369-457F-A3B9-D973A0A602FC}">
      <formula1>PRODUTOS</formula1>
    </dataValidation>
  </dataValidation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37A14-53E8-4CC4-813D-1B2961AA3FF4}">
  <sheetPr codeName="Planilha3"/>
  <dimension ref="B1:H1003"/>
  <sheetViews>
    <sheetView showGridLines="0" workbookViewId="0">
      <selection activeCell="B3" sqref="B3"/>
    </sheetView>
  </sheetViews>
  <sheetFormatPr defaultRowHeight="14.4" x14ac:dyDescent="0.3"/>
  <cols>
    <col min="1" max="1" width="1.109375" style="1" customWidth="1"/>
    <col min="2" max="2" width="47.5546875" style="1" customWidth="1"/>
    <col min="3" max="3" width="33.109375" style="1" customWidth="1"/>
    <col min="4" max="4" width="5.33203125" style="1" customWidth="1"/>
    <col min="5" max="16384" width="8.88671875" style="1"/>
  </cols>
  <sheetData>
    <row r="1" spans="2:8" ht="21.6" thickBot="1" x14ac:dyDescent="0.35">
      <c r="B1" s="149" t="s">
        <v>14</v>
      </c>
      <c r="C1" s="149"/>
      <c r="E1" s="150" t="s">
        <v>55</v>
      </c>
      <c r="F1" s="151"/>
      <c r="G1" s="151"/>
      <c r="H1" s="151"/>
    </row>
    <row r="2" spans="2:8" ht="14.4" customHeight="1" thickTop="1" x14ac:dyDescent="0.3">
      <c r="B2" s="46" t="s">
        <v>5</v>
      </c>
      <c r="C2" s="46" t="s">
        <v>6</v>
      </c>
      <c r="E2" s="153" t="s">
        <v>79</v>
      </c>
      <c r="F2" s="153"/>
      <c r="G2" s="153"/>
      <c r="H2" s="153"/>
    </row>
    <row r="3" spans="2:8" x14ac:dyDescent="0.3">
      <c r="B3" s="18"/>
      <c r="C3" s="16"/>
      <c r="E3" s="153"/>
      <c r="F3" s="153"/>
      <c r="G3" s="153"/>
      <c r="H3" s="153"/>
    </row>
    <row r="4" spans="2:8" x14ac:dyDescent="0.3">
      <c r="B4" s="17"/>
      <c r="C4" s="5"/>
      <c r="E4" s="153"/>
      <c r="F4" s="153"/>
      <c r="G4" s="153"/>
      <c r="H4" s="153"/>
    </row>
    <row r="5" spans="2:8" x14ac:dyDescent="0.3">
      <c r="B5" s="18"/>
      <c r="C5" s="16"/>
      <c r="E5" s="153"/>
      <c r="F5" s="153"/>
      <c r="G5" s="153"/>
      <c r="H5" s="153"/>
    </row>
    <row r="6" spans="2:8" x14ac:dyDescent="0.3">
      <c r="B6" s="17"/>
      <c r="C6" s="5"/>
      <c r="E6" s="14"/>
      <c r="F6" s="14"/>
      <c r="G6" s="14"/>
      <c r="H6" s="14"/>
    </row>
    <row r="7" spans="2:8" x14ac:dyDescent="0.3">
      <c r="B7" s="18"/>
      <c r="C7" s="16"/>
      <c r="E7" s="14"/>
      <c r="F7" s="14"/>
      <c r="G7" s="14"/>
      <c r="H7" s="14"/>
    </row>
    <row r="8" spans="2:8" x14ac:dyDescent="0.3">
      <c r="B8" s="17"/>
      <c r="C8" s="5"/>
      <c r="E8" s="14"/>
      <c r="F8" s="14"/>
      <c r="G8" s="14"/>
      <c r="H8" s="14"/>
    </row>
    <row r="9" spans="2:8" x14ac:dyDescent="0.3">
      <c r="B9" s="18"/>
      <c r="C9" s="16"/>
    </row>
    <row r="10" spans="2:8" x14ac:dyDescent="0.3">
      <c r="B10" s="17"/>
      <c r="C10" s="5"/>
    </row>
    <row r="11" spans="2:8" x14ac:dyDescent="0.3">
      <c r="B11" s="18"/>
      <c r="C11" s="16"/>
    </row>
    <row r="12" spans="2:8" x14ac:dyDescent="0.3">
      <c r="B12" s="17"/>
      <c r="C12" s="5"/>
    </row>
    <row r="13" spans="2:8" x14ac:dyDescent="0.3">
      <c r="B13" s="18"/>
      <c r="C13" s="16"/>
    </row>
    <row r="14" spans="2:8" x14ac:dyDescent="0.3">
      <c r="B14" s="17"/>
      <c r="C14" s="5"/>
    </row>
    <row r="15" spans="2:8" x14ac:dyDescent="0.3">
      <c r="B15" s="18"/>
      <c r="C15" s="16"/>
    </row>
    <row r="16" spans="2:8" x14ac:dyDescent="0.3">
      <c r="B16" s="17"/>
      <c r="C16" s="5"/>
    </row>
    <row r="17" spans="2:3" x14ac:dyDescent="0.3">
      <c r="B17" s="18"/>
      <c r="C17" s="16"/>
    </row>
    <row r="18" spans="2:3" x14ac:dyDescent="0.3">
      <c r="B18" s="17"/>
      <c r="C18" s="5"/>
    </row>
    <row r="19" spans="2:3" x14ac:dyDescent="0.3">
      <c r="B19" s="18"/>
      <c r="C19" s="16"/>
    </row>
    <row r="20" spans="2:3" x14ac:dyDescent="0.3">
      <c r="B20" s="17"/>
      <c r="C20" s="5"/>
    </row>
    <row r="21" spans="2:3" x14ac:dyDescent="0.3">
      <c r="B21" s="18"/>
      <c r="C21" s="16"/>
    </row>
    <row r="22" spans="2:3" x14ac:dyDescent="0.3">
      <c r="B22" s="17"/>
      <c r="C22" s="5"/>
    </row>
    <row r="23" spans="2:3" x14ac:dyDescent="0.3">
      <c r="B23" s="18"/>
      <c r="C23" s="16"/>
    </row>
    <row r="24" spans="2:3" x14ac:dyDescent="0.3">
      <c r="B24" s="17"/>
      <c r="C24" s="5"/>
    </row>
    <row r="25" spans="2:3" x14ac:dyDescent="0.3">
      <c r="B25" s="18"/>
      <c r="C25" s="16"/>
    </row>
    <row r="26" spans="2:3" x14ac:dyDescent="0.3">
      <c r="B26" s="17"/>
      <c r="C26" s="5"/>
    </row>
    <row r="27" spans="2:3" x14ac:dyDescent="0.3">
      <c r="B27" s="18"/>
      <c r="C27" s="16"/>
    </row>
    <row r="28" spans="2:3" x14ac:dyDescent="0.3">
      <c r="B28" s="17"/>
      <c r="C28" s="5"/>
    </row>
    <row r="29" spans="2:3" x14ac:dyDescent="0.3">
      <c r="B29" s="18"/>
      <c r="C29" s="16"/>
    </row>
    <row r="30" spans="2:3" x14ac:dyDescent="0.3">
      <c r="B30" s="17"/>
      <c r="C30" s="5"/>
    </row>
    <row r="31" spans="2:3" x14ac:dyDescent="0.3">
      <c r="B31" s="18"/>
      <c r="C31" s="16"/>
    </row>
    <row r="32" spans="2:3" x14ac:dyDescent="0.3">
      <c r="B32" s="17"/>
      <c r="C32" s="5"/>
    </row>
    <row r="33" spans="2:3" x14ac:dyDescent="0.3">
      <c r="B33" s="18"/>
      <c r="C33" s="16"/>
    </row>
    <row r="34" spans="2:3" x14ac:dyDescent="0.3">
      <c r="B34" s="17"/>
      <c r="C34" s="5"/>
    </row>
    <row r="35" spans="2:3" x14ac:dyDescent="0.3">
      <c r="B35" s="18"/>
      <c r="C35" s="16"/>
    </row>
    <row r="36" spans="2:3" x14ac:dyDescent="0.3">
      <c r="B36" s="17"/>
      <c r="C36" s="5"/>
    </row>
    <row r="37" spans="2:3" x14ac:dyDescent="0.3">
      <c r="B37" s="18"/>
      <c r="C37" s="16"/>
    </row>
    <row r="38" spans="2:3" x14ac:dyDescent="0.3">
      <c r="B38" s="17"/>
      <c r="C38" s="5"/>
    </row>
    <row r="39" spans="2:3" x14ac:dyDescent="0.3">
      <c r="B39" s="18"/>
      <c r="C39" s="16"/>
    </row>
    <row r="40" spans="2:3" x14ac:dyDescent="0.3">
      <c r="B40" s="17"/>
      <c r="C40" s="5"/>
    </row>
    <row r="41" spans="2:3" x14ac:dyDescent="0.3">
      <c r="B41" s="18"/>
      <c r="C41" s="16"/>
    </row>
    <row r="42" spans="2:3" x14ac:dyDescent="0.3">
      <c r="B42" s="17"/>
      <c r="C42" s="5"/>
    </row>
    <row r="43" spans="2:3" x14ac:dyDescent="0.3">
      <c r="B43" s="18"/>
      <c r="C43" s="16"/>
    </row>
    <row r="44" spans="2:3" x14ac:dyDescent="0.3">
      <c r="B44" s="17"/>
      <c r="C44" s="5"/>
    </row>
    <row r="45" spans="2:3" x14ac:dyDescent="0.3">
      <c r="B45" s="18"/>
      <c r="C45" s="16"/>
    </row>
    <row r="46" spans="2:3" x14ac:dyDescent="0.3">
      <c r="B46" s="17"/>
      <c r="C46" s="5"/>
    </row>
    <row r="47" spans="2:3" x14ac:dyDescent="0.3">
      <c r="B47" s="18"/>
      <c r="C47" s="16"/>
    </row>
    <row r="48" spans="2:3" x14ac:dyDescent="0.3">
      <c r="B48" s="17"/>
      <c r="C48" s="5"/>
    </row>
    <row r="49" spans="2:3" x14ac:dyDescent="0.3">
      <c r="B49" s="18"/>
      <c r="C49" s="16"/>
    </row>
    <row r="50" spans="2:3" x14ac:dyDescent="0.3">
      <c r="B50" s="17"/>
      <c r="C50" s="5"/>
    </row>
    <row r="51" spans="2:3" x14ac:dyDescent="0.3">
      <c r="B51" s="18"/>
      <c r="C51" s="16"/>
    </row>
    <row r="52" spans="2:3" x14ac:dyDescent="0.3">
      <c r="B52" s="17"/>
      <c r="C52" s="5"/>
    </row>
    <row r="53" spans="2:3" x14ac:dyDescent="0.3">
      <c r="B53" s="18"/>
      <c r="C53" s="16"/>
    </row>
    <row r="54" spans="2:3" x14ac:dyDescent="0.3">
      <c r="B54" s="17"/>
      <c r="C54" s="5"/>
    </row>
    <row r="55" spans="2:3" x14ac:dyDescent="0.3">
      <c r="B55" s="18"/>
      <c r="C55" s="16"/>
    </row>
    <row r="56" spans="2:3" x14ac:dyDescent="0.3">
      <c r="B56" s="17"/>
      <c r="C56" s="5"/>
    </row>
    <row r="57" spans="2:3" x14ac:dyDescent="0.3">
      <c r="B57" s="18"/>
      <c r="C57" s="16"/>
    </row>
    <row r="58" spans="2:3" x14ac:dyDescent="0.3">
      <c r="B58" s="17"/>
      <c r="C58" s="5"/>
    </row>
    <row r="59" spans="2:3" x14ac:dyDescent="0.3">
      <c r="B59" s="18"/>
      <c r="C59" s="16"/>
    </row>
    <row r="60" spans="2:3" x14ac:dyDescent="0.3">
      <c r="B60" s="17"/>
      <c r="C60" s="5"/>
    </row>
    <row r="61" spans="2:3" x14ac:dyDescent="0.3">
      <c r="B61" s="18"/>
      <c r="C61" s="16"/>
    </row>
    <row r="62" spans="2:3" x14ac:dyDescent="0.3">
      <c r="B62" s="17"/>
      <c r="C62" s="5"/>
    </row>
    <row r="63" spans="2:3" x14ac:dyDescent="0.3">
      <c r="B63" s="18"/>
      <c r="C63" s="16"/>
    </row>
    <row r="64" spans="2:3" x14ac:dyDescent="0.3">
      <c r="B64" s="17"/>
      <c r="C64" s="5"/>
    </row>
    <row r="65" spans="2:3" x14ac:dyDescent="0.3">
      <c r="B65" s="18"/>
      <c r="C65" s="16"/>
    </row>
    <row r="66" spans="2:3" x14ac:dyDescent="0.3">
      <c r="B66" s="17"/>
      <c r="C66" s="5"/>
    </row>
    <row r="67" spans="2:3" x14ac:dyDescent="0.3">
      <c r="B67" s="18"/>
      <c r="C67" s="16"/>
    </row>
    <row r="68" spans="2:3" x14ac:dyDescent="0.3">
      <c r="B68" s="17"/>
      <c r="C68" s="5"/>
    </row>
    <row r="69" spans="2:3" x14ac:dyDescent="0.3">
      <c r="B69" s="18"/>
      <c r="C69" s="16"/>
    </row>
    <row r="70" spans="2:3" x14ac:dyDescent="0.3">
      <c r="B70" s="17"/>
      <c r="C70" s="5"/>
    </row>
    <row r="71" spans="2:3" x14ac:dyDescent="0.3">
      <c r="B71" s="18"/>
      <c r="C71" s="16"/>
    </row>
    <row r="72" spans="2:3" x14ac:dyDescent="0.3">
      <c r="B72" s="17"/>
      <c r="C72" s="5"/>
    </row>
    <row r="73" spans="2:3" x14ac:dyDescent="0.3">
      <c r="B73" s="18"/>
      <c r="C73" s="16"/>
    </row>
    <row r="74" spans="2:3" x14ac:dyDescent="0.3">
      <c r="B74" s="17"/>
      <c r="C74" s="5"/>
    </row>
    <row r="75" spans="2:3" x14ac:dyDescent="0.3">
      <c r="B75" s="18"/>
      <c r="C75" s="16"/>
    </row>
    <row r="76" spans="2:3" x14ac:dyDescent="0.3">
      <c r="B76" s="17"/>
      <c r="C76" s="5"/>
    </row>
    <row r="77" spans="2:3" x14ac:dyDescent="0.3">
      <c r="B77" s="18"/>
      <c r="C77" s="16"/>
    </row>
    <row r="78" spans="2:3" x14ac:dyDescent="0.3">
      <c r="B78" s="17"/>
      <c r="C78" s="5"/>
    </row>
    <row r="79" spans="2:3" x14ac:dyDescent="0.3">
      <c r="B79" s="18"/>
      <c r="C79" s="16"/>
    </row>
    <row r="80" spans="2:3" x14ac:dyDescent="0.3">
      <c r="B80" s="17"/>
      <c r="C80" s="5"/>
    </row>
    <row r="81" spans="2:3" x14ac:dyDescent="0.3">
      <c r="B81" s="18"/>
      <c r="C81" s="16"/>
    </row>
    <row r="82" spans="2:3" x14ac:dyDescent="0.3">
      <c r="B82" s="17"/>
      <c r="C82" s="5"/>
    </row>
    <row r="83" spans="2:3" x14ac:dyDescent="0.3">
      <c r="B83" s="18"/>
      <c r="C83" s="16"/>
    </row>
    <row r="84" spans="2:3" x14ac:dyDescent="0.3">
      <c r="B84" s="17"/>
      <c r="C84" s="5"/>
    </row>
    <row r="85" spans="2:3" x14ac:dyDescent="0.3">
      <c r="B85" s="18"/>
      <c r="C85" s="16"/>
    </row>
    <row r="86" spans="2:3" x14ac:dyDescent="0.3">
      <c r="B86" s="17"/>
      <c r="C86" s="5"/>
    </row>
    <row r="87" spans="2:3" x14ac:dyDescent="0.3">
      <c r="B87" s="18"/>
      <c r="C87" s="16"/>
    </row>
    <row r="88" spans="2:3" x14ac:dyDescent="0.3">
      <c r="B88" s="17"/>
      <c r="C88" s="5"/>
    </row>
    <row r="89" spans="2:3" x14ac:dyDescent="0.3">
      <c r="B89" s="18"/>
      <c r="C89" s="16"/>
    </row>
    <row r="90" spans="2:3" x14ac:dyDescent="0.3">
      <c r="B90" s="17"/>
      <c r="C90" s="5"/>
    </row>
    <row r="91" spans="2:3" x14ac:dyDescent="0.3">
      <c r="B91" s="18"/>
      <c r="C91" s="16"/>
    </row>
    <row r="92" spans="2:3" x14ac:dyDescent="0.3">
      <c r="B92" s="17"/>
      <c r="C92" s="5"/>
    </row>
    <row r="93" spans="2:3" x14ac:dyDescent="0.3">
      <c r="B93" s="18"/>
      <c r="C93" s="16"/>
    </row>
    <row r="94" spans="2:3" x14ac:dyDescent="0.3">
      <c r="B94" s="17"/>
      <c r="C94" s="5"/>
    </row>
    <row r="95" spans="2:3" x14ac:dyDescent="0.3">
      <c r="B95" s="18"/>
      <c r="C95" s="16"/>
    </row>
    <row r="96" spans="2:3" x14ac:dyDescent="0.3">
      <c r="B96" s="17"/>
      <c r="C96" s="5"/>
    </row>
    <row r="97" spans="2:3" x14ac:dyDescent="0.3">
      <c r="B97" s="18"/>
      <c r="C97" s="16"/>
    </row>
    <row r="98" spans="2:3" x14ac:dyDescent="0.3">
      <c r="B98" s="17"/>
      <c r="C98" s="5"/>
    </row>
    <row r="99" spans="2:3" x14ac:dyDescent="0.3">
      <c r="B99" s="18"/>
      <c r="C99" s="16"/>
    </row>
    <row r="100" spans="2:3" x14ac:dyDescent="0.3">
      <c r="B100" s="17"/>
      <c r="C100" s="5"/>
    </row>
    <row r="101" spans="2:3" x14ac:dyDescent="0.3">
      <c r="B101" s="18"/>
      <c r="C101" s="16"/>
    </row>
    <row r="102" spans="2:3" x14ac:dyDescent="0.3">
      <c r="B102" s="17"/>
      <c r="C102" s="5"/>
    </row>
    <row r="103" spans="2:3" x14ac:dyDescent="0.3">
      <c r="B103" s="18"/>
      <c r="C103" s="16"/>
    </row>
    <row r="104" spans="2:3" x14ac:dyDescent="0.3">
      <c r="B104" s="17"/>
      <c r="C104" s="5"/>
    </row>
    <row r="105" spans="2:3" x14ac:dyDescent="0.3">
      <c r="B105" s="18"/>
      <c r="C105" s="16"/>
    </row>
    <row r="106" spans="2:3" x14ac:dyDescent="0.3">
      <c r="B106" s="17"/>
      <c r="C106" s="5"/>
    </row>
    <row r="107" spans="2:3" x14ac:dyDescent="0.3">
      <c r="B107" s="18"/>
      <c r="C107" s="16"/>
    </row>
    <row r="108" spans="2:3" x14ac:dyDescent="0.3">
      <c r="B108" s="17"/>
      <c r="C108" s="5"/>
    </row>
    <row r="109" spans="2:3" x14ac:dyDescent="0.3">
      <c r="B109" s="18"/>
      <c r="C109" s="16"/>
    </row>
    <row r="110" spans="2:3" x14ac:dyDescent="0.3">
      <c r="B110" s="17"/>
      <c r="C110" s="5"/>
    </row>
    <row r="111" spans="2:3" x14ac:dyDescent="0.3">
      <c r="B111" s="18"/>
      <c r="C111" s="16"/>
    </row>
    <row r="112" spans="2:3" x14ac:dyDescent="0.3">
      <c r="B112" s="17"/>
      <c r="C112" s="5"/>
    </row>
    <row r="113" spans="2:3" x14ac:dyDescent="0.3">
      <c r="B113" s="18"/>
      <c r="C113" s="16"/>
    </row>
    <row r="114" spans="2:3" x14ac:dyDescent="0.3">
      <c r="B114" s="17"/>
      <c r="C114" s="5"/>
    </row>
    <row r="115" spans="2:3" x14ac:dyDescent="0.3">
      <c r="B115" s="18"/>
      <c r="C115" s="16"/>
    </row>
    <row r="116" spans="2:3" x14ac:dyDescent="0.3">
      <c r="B116" s="17"/>
      <c r="C116" s="5"/>
    </row>
    <row r="117" spans="2:3" x14ac:dyDescent="0.3">
      <c r="B117" s="18"/>
      <c r="C117" s="16"/>
    </row>
    <row r="118" spans="2:3" x14ac:dyDescent="0.3">
      <c r="B118" s="17"/>
      <c r="C118" s="5"/>
    </row>
    <row r="119" spans="2:3" x14ac:dyDescent="0.3">
      <c r="B119" s="18"/>
      <c r="C119" s="16"/>
    </row>
    <row r="120" spans="2:3" x14ac:dyDescent="0.3">
      <c r="B120" s="17"/>
      <c r="C120" s="5"/>
    </row>
    <row r="121" spans="2:3" x14ac:dyDescent="0.3">
      <c r="B121" s="18"/>
      <c r="C121" s="16"/>
    </row>
    <row r="122" spans="2:3" x14ac:dyDescent="0.3">
      <c r="B122" s="17"/>
      <c r="C122" s="5"/>
    </row>
    <row r="123" spans="2:3" x14ac:dyDescent="0.3">
      <c r="B123" s="18"/>
      <c r="C123" s="16"/>
    </row>
    <row r="124" spans="2:3" x14ac:dyDescent="0.3">
      <c r="B124" s="17"/>
      <c r="C124" s="5"/>
    </row>
    <row r="125" spans="2:3" x14ac:dyDescent="0.3">
      <c r="B125" s="18"/>
      <c r="C125" s="16"/>
    </row>
    <row r="126" spans="2:3" x14ac:dyDescent="0.3">
      <c r="B126" s="17"/>
      <c r="C126" s="5"/>
    </row>
    <row r="127" spans="2:3" x14ac:dyDescent="0.3">
      <c r="B127" s="18"/>
      <c r="C127" s="16"/>
    </row>
    <row r="128" spans="2:3" x14ac:dyDescent="0.3">
      <c r="B128" s="17"/>
      <c r="C128" s="5"/>
    </row>
    <row r="129" spans="2:3" x14ac:dyDescent="0.3">
      <c r="B129" s="18"/>
      <c r="C129" s="16"/>
    </row>
    <row r="130" spans="2:3" x14ac:dyDescent="0.3">
      <c r="B130" s="17"/>
      <c r="C130" s="5"/>
    </row>
    <row r="131" spans="2:3" x14ac:dyDescent="0.3">
      <c r="B131" s="18"/>
      <c r="C131" s="16"/>
    </row>
    <row r="132" spans="2:3" x14ac:dyDescent="0.3">
      <c r="B132" s="17"/>
      <c r="C132" s="5"/>
    </row>
    <row r="133" spans="2:3" x14ac:dyDescent="0.3">
      <c r="B133" s="18"/>
      <c r="C133" s="16"/>
    </row>
    <row r="134" spans="2:3" x14ac:dyDescent="0.3">
      <c r="B134" s="17"/>
      <c r="C134" s="5"/>
    </row>
    <row r="135" spans="2:3" x14ac:dyDescent="0.3">
      <c r="B135" s="18"/>
      <c r="C135" s="16"/>
    </row>
    <row r="136" spans="2:3" x14ac:dyDescent="0.3">
      <c r="B136" s="17"/>
      <c r="C136" s="5"/>
    </row>
    <row r="137" spans="2:3" x14ac:dyDescent="0.3">
      <c r="B137" s="18"/>
      <c r="C137" s="16"/>
    </row>
    <row r="138" spans="2:3" x14ac:dyDescent="0.3">
      <c r="B138" s="17"/>
      <c r="C138" s="5"/>
    </row>
    <row r="139" spans="2:3" x14ac:dyDescent="0.3">
      <c r="B139" s="18"/>
      <c r="C139" s="16"/>
    </row>
    <row r="140" spans="2:3" x14ac:dyDescent="0.3">
      <c r="B140" s="17"/>
      <c r="C140" s="5"/>
    </row>
    <row r="141" spans="2:3" x14ac:dyDescent="0.3">
      <c r="B141" s="18"/>
      <c r="C141" s="16"/>
    </row>
    <row r="142" spans="2:3" x14ac:dyDescent="0.3">
      <c r="B142" s="17"/>
      <c r="C142" s="5"/>
    </row>
    <row r="143" spans="2:3" x14ac:dyDescent="0.3">
      <c r="B143" s="18"/>
      <c r="C143" s="16"/>
    </row>
    <row r="144" spans="2:3" x14ac:dyDescent="0.3">
      <c r="B144" s="17"/>
      <c r="C144" s="5"/>
    </row>
    <row r="145" spans="2:3" x14ac:dyDescent="0.3">
      <c r="B145" s="18"/>
      <c r="C145" s="16"/>
    </row>
    <row r="146" spans="2:3" x14ac:dyDescent="0.3">
      <c r="B146" s="17"/>
      <c r="C146" s="5"/>
    </row>
    <row r="147" spans="2:3" x14ac:dyDescent="0.3">
      <c r="B147" s="18"/>
      <c r="C147" s="16"/>
    </row>
    <row r="148" spans="2:3" x14ac:dyDescent="0.3">
      <c r="B148" s="17"/>
      <c r="C148" s="5"/>
    </row>
    <row r="149" spans="2:3" x14ac:dyDescent="0.3">
      <c r="B149" s="18"/>
      <c r="C149" s="16"/>
    </row>
    <row r="150" spans="2:3" x14ac:dyDescent="0.3">
      <c r="B150" s="17"/>
      <c r="C150" s="5"/>
    </row>
    <row r="151" spans="2:3" x14ac:dyDescent="0.3">
      <c r="B151" s="18"/>
      <c r="C151" s="16"/>
    </row>
    <row r="152" spans="2:3" x14ac:dyDescent="0.3">
      <c r="B152" s="17"/>
      <c r="C152" s="5"/>
    </row>
    <row r="153" spans="2:3" x14ac:dyDescent="0.3">
      <c r="B153" s="18"/>
      <c r="C153" s="16"/>
    </row>
    <row r="154" spans="2:3" x14ac:dyDescent="0.3">
      <c r="B154" s="17"/>
      <c r="C154" s="5"/>
    </row>
    <row r="155" spans="2:3" x14ac:dyDescent="0.3">
      <c r="B155" s="18"/>
      <c r="C155" s="16"/>
    </row>
    <row r="156" spans="2:3" x14ac:dyDescent="0.3">
      <c r="B156" s="17"/>
      <c r="C156" s="5"/>
    </row>
    <row r="157" spans="2:3" x14ac:dyDescent="0.3">
      <c r="B157" s="18"/>
      <c r="C157" s="16"/>
    </row>
    <row r="158" spans="2:3" x14ac:dyDescent="0.3">
      <c r="B158" s="17"/>
      <c r="C158" s="5"/>
    </row>
    <row r="159" spans="2:3" x14ac:dyDescent="0.3">
      <c r="B159" s="18"/>
      <c r="C159" s="16"/>
    </row>
    <row r="160" spans="2:3" x14ac:dyDescent="0.3">
      <c r="B160" s="17"/>
      <c r="C160" s="5"/>
    </row>
    <row r="161" spans="2:3" x14ac:dyDescent="0.3">
      <c r="B161" s="18"/>
      <c r="C161" s="16"/>
    </row>
    <row r="162" spans="2:3" x14ac:dyDescent="0.3">
      <c r="B162" s="17"/>
      <c r="C162" s="5"/>
    </row>
    <row r="163" spans="2:3" x14ac:dyDescent="0.3">
      <c r="B163" s="18"/>
      <c r="C163" s="16"/>
    </row>
    <row r="164" spans="2:3" x14ac:dyDescent="0.3">
      <c r="B164" s="17"/>
      <c r="C164" s="5"/>
    </row>
    <row r="165" spans="2:3" x14ac:dyDescent="0.3">
      <c r="B165" s="18"/>
      <c r="C165" s="16"/>
    </row>
    <row r="166" spans="2:3" x14ac:dyDescent="0.3">
      <c r="B166" s="17"/>
      <c r="C166" s="5"/>
    </row>
    <row r="167" spans="2:3" x14ac:dyDescent="0.3">
      <c r="B167" s="18"/>
      <c r="C167" s="16"/>
    </row>
    <row r="168" spans="2:3" x14ac:dyDescent="0.3">
      <c r="B168" s="17"/>
      <c r="C168" s="5"/>
    </row>
    <row r="169" spans="2:3" x14ac:dyDescent="0.3">
      <c r="B169" s="18"/>
      <c r="C169" s="16"/>
    </row>
    <row r="170" spans="2:3" x14ac:dyDescent="0.3">
      <c r="B170" s="17"/>
      <c r="C170" s="5"/>
    </row>
    <row r="171" spans="2:3" x14ac:dyDescent="0.3">
      <c r="B171" s="18"/>
      <c r="C171" s="16"/>
    </row>
    <row r="172" spans="2:3" x14ac:dyDescent="0.3">
      <c r="B172" s="17"/>
      <c r="C172" s="5"/>
    </row>
    <row r="173" spans="2:3" x14ac:dyDescent="0.3">
      <c r="B173" s="18"/>
      <c r="C173" s="16"/>
    </row>
    <row r="174" spans="2:3" x14ac:dyDescent="0.3">
      <c r="B174" s="17"/>
      <c r="C174" s="5"/>
    </row>
    <row r="175" spans="2:3" x14ac:dyDescent="0.3">
      <c r="B175" s="18"/>
      <c r="C175" s="16"/>
    </row>
    <row r="176" spans="2:3" x14ac:dyDescent="0.3">
      <c r="B176" s="17"/>
      <c r="C176" s="5"/>
    </row>
    <row r="177" spans="2:3" x14ac:dyDescent="0.3">
      <c r="B177" s="18"/>
      <c r="C177" s="16"/>
    </row>
    <row r="178" spans="2:3" x14ac:dyDescent="0.3">
      <c r="B178" s="17"/>
      <c r="C178" s="5"/>
    </row>
    <row r="179" spans="2:3" x14ac:dyDescent="0.3">
      <c r="B179" s="18"/>
      <c r="C179" s="16"/>
    </row>
    <row r="180" spans="2:3" x14ac:dyDescent="0.3">
      <c r="B180" s="17"/>
      <c r="C180" s="5"/>
    </row>
    <row r="181" spans="2:3" x14ac:dyDescent="0.3">
      <c r="B181" s="18"/>
      <c r="C181" s="16"/>
    </row>
    <row r="182" spans="2:3" x14ac:dyDescent="0.3">
      <c r="B182" s="17"/>
      <c r="C182" s="5"/>
    </row>
    <row r="183" spans="2:3" x14ac:dyDescent="0.3">
      <c r="B183" s="18"/>
      <c r="C183" s="16"/>
    </row>
    <row r="184" spans="2:3" x14ac:dyDescent="0.3">
      <c r="B184" s="17"/>
      <c r="C184" s="5"/>
    </row>
    <row r="185" spans="2:3" x14ac:dyDescent="0.3">
      <c r="B185" s="18"/>
      <c r="C185" s="16"/>
    </row>
    <row r="186" spans="2:3" x14ac:dyDescent="0.3">
      <c r="B186" s="17"/>
      <c r="C186" s="5"/>
    </row>
    <row r="187" spans="2:3" x14ac:dyDescent="0.3">
      <c r="B187" s="18"/>
      <c r="C187" s="16"/>
    </row>
    <row r="188" spans="2:3" x14ac:dyDescent="0.3">
      <c r="B188" s="17"/>
      <c r="C188" s="5"/>
    </row>
    <row r="189" spans="2:3" x14ac:dyDescent="0.3">
      <c r="B189" s="18"/>
      <c r="C189" s="16"/>
    </row>
    <row r="190" spans="2:3" x14ac:dyDescent="0.3">
      <c r="B190" s="17"/>
      <c r="C190" s="5"/>
    </row>
    <row r="191" spans="2:3" x14ac:dyDescent="0.3">
      <c r="B191" s="18"/>
      <c r="C191" s="16"/>
    </row>
    <row r="192" spans="2:3" x14ac:dyDescent="0.3">
      <c r="B192" s="17"/>
      <c r="C192" s="5"/>
    </row>
    <row r="193" spans="2:3" x14ac:dyDescent="0.3">
      <c r="B193" s="18"/>
      <c r="C193" s="16"/>
    </row>
    <row r="194" spans="2:3" x14ac:dyDescent="0.3">
      <c r="B194" s="17"/>
      <c r="C194" s="5"/>
    </row>
    <row r="195" spans="2:3" x14ac:dyDescent="0.3">
      <c r="B195" s="18"/>
      <c r="C195" s="16"/>
    </row>
    <row r="196" spans="2:3" x14ac:dyDescent="0.3">
      <c r="B196" s="17"/>
      <c r="C196" s="5"/>
    </row>
    <row r="197" spans="2:3" x14ac:dyDescent="0.3">
      <c r="B197" s="18"/>
      <c r="C197" s="16"/>
    </row>
    <row r="198" spans="2:3" x14ac:dyDescent="0.3">
      <c r="B198" s="17"/>
      <c r="C198" s="5"/>
    </row>
    <row r="199" spans="2:3" x14ac:dyDescent="0.3">
      <c r="B199" s="18"/>
      <c r="C199" s="16"/>
    </row>
    <row r="200" spans="2:3" x14ac:dyDescent="0.3">
      <c r="B200" s="17"/>
      <c r="C200" s="5"/>
    </row>
    <row r="201" spans="2:3" x14ac:dyDescent="0.3">
      <c r="B201" s="18"/>
      <c r="C201" s="16"/>
    </row>
    <row r="202" spans="2:3" x14ac:dyDescent="0.3">
      <c r="B202" s="17"/>
      <c r="C202" s="5"/>
    </row>
    <row r="203" spans="2:3" x14ac:dyDescent="0.3">
      <c r="B203" s="18"/>
      <c r="C203" s="16"/>
    </row>
    <row r="204" spans="2:3" x14ac:dyDescent="0.3">
      <c r="B204" s="17"/>
      <c r="C204" s="5"/>
    </row>
    <row r="205" spans="2:3" x14ac:dyDescent="0.3">
      <c r="B205" s="18"/>
      <c r="C205" s="16"/>
    </row>
    <row r="206" spans="2:3" x14ac:dyDescent="0.3">
      <c r="B206" s="17"/>
      <c r="C206" s="5"/>
    </row>
    <row r="207" spans="2:3" x14ac:dyDescent="0.3">
      <c r="B207" s="18"/>
      <c r="C207" s="16"/>
    </row>
    <row r="208" spans="2:3" x14ac:dyDescent="0.3">
      <c r="B208" s="17"/>
      <c r="C208" s="5"/>
    </row>
    <row r="209" spans="2:3" x14ac:dyDescent="0.3">
      <c r="B209" s="18"/>
      <c r="C209" s="16"/>
    </row>
    <row r="210" spans="2:3" x14ac:dyDescent="0.3">
      <c r="B210" s="17"/>
      <c r="C210" s="5"/>
    </row>
    <row r="211" spans="2:3" x14ac:dyDescent="0.3">
      <c r="B211" s="18"/>
      <c r="C211" s="16"/>
    </row>
    <row r="212" spans="2:3" x14ac:dyDescent="0.3">
      <c r="B212" s="17"/>
      <c r="C212" s="5"/>
    </row>
    <row r="213" spans="2:3" x14ac:dyDescent="0.3">
      <c r="B213" s="18"/>
      <c r="C213" s="16"/>
    </row>
    <row r="214" spans="2:3" x14ac:dyDescent="0.3">
      <c r="B214" s="17"/>
      <c r="C214" s="5"/>
    </row>
    <row r="215" spans="2:3" x14ac:dyDescent="0.3">
      <c r="B215" s="18"/>
      <c r="C215" s="16"/>
    </row>
    <row r="216" spans="2:3" x14ac:dyDescent="0.3">
      <c r="B216" s="17"/>
      <c r="C216" s="5"/>
    </row>
    <row r="217" spans="2:3" x14ac:dyDescent="0.3">
      <c r="B217" s="18"/>
      <c r="C217" s="16"/>
    </row>
    <row r="218" spans="2:3" x14ac:dyDescent="0.3">
      <c r="B218" s="17"/>
      <c r="C218" s="5"/>
    </row>
    <row r="219" spans="2:3" x14ac:dyDescent="0.3">
      <c r="B219" s="18"/>
      <c r="C219" s="16"/>
    </row>
    <row r="220" spans="2:3" x14ac:dyDescent="0.3">
      <c r="B220" s="17"/>
      <c r="C220" s="5"/>
    </row>
    <row r="221" spans="2:3" x14ac:dyDescent="0.3">
      <c r="B221" s="18"/>
      <c r="C221" s="16"/>
    </row>
    <row r="222" spans="2:3" x14ac:dyDescent="0.3">
      <c r="B222" s="17"/>
      <c r="C222" s="5"/>
    </row>
    <row r="223" spans="2:3" x14ac:dyDescent="0.3">
      <c r="B223" s="18"/>
      <c r="C223" s="16"/>
    </row>
    <row r="224" spans="2:3" x14ac:dyDescent="0.3">
      <c r="B224" s="17"/>
      <c r="C224" s="5"/>
    </row>
    <row r="225" spans="2:3" x14ac:dyDescent="0.3">
      <c r="B225" s="18"/>
      <c r="C225" s="16"/>
    </row>
    <row r="226" spans="2:3" x14ac:dyDescent="0.3">
      <c r="B226" s="17"/>
      <c r="C226" s="5"/>
    </row>
    <row r="227" spans="2:3" x14ac:dyDescent="0.3">
      <c r="B227" s="18"/>
      <c r="C227" s="16"/>
    </row>
    <row r="228" spans="2:3" x14ac:dyDescent="0.3">
      <c r="B228" s="17"/>
      <c r="C228" s="5"/>
    </row>
    <row r="229" spans="2:3" x14ac:dyDescent="0.3">
      <c r="B229" s="18"/>
      <c r="C229" s="16"/>
    </row>
    <row r="230" spans="2:3" x14ac:dyDescent="0.3">
      <c r="B230" s="17"/>
      <c r="C230" s="5"/>
    </row>
    <row r="231" spans="2:3" x14ac:dyDescent="0.3">
      <c r="B231" s="18"/>
      <c r="C231" s="16"/>
    </row>
    <row r="232" spans="2:3" x14ac:dyDescent="0.3">
      <c r="B232" s="17"/>
      <c r="C232" s="5"/>
    </row>
    <row r="233" spans="2:3" x14ac:dyDescent="0.3">
      <c r="B233" s="18"/>
      <c r="C233" s="16"/>
    </row>
    <row r="234" spans="2:3" x14ac:dyDescent="0.3">
      <c r="B234" s="17"/>
      <c r="C234" s="5"/>
    </row>
    <row r="235" spans="2:3" x14ac:dyDescent="0.3">
      <c r="B235" s="18"/>
      <c r="C235" s="16"/>
    </row>
    <row r="236" spans="2:3" x14ac:dyDescent="0.3">
      <c r="B236" s="17"/>
      <c r="C236" s="5"/>
    </row>
    <row r="237" spans="2:3" x14ac:dyDescent="0.3">
      <c r="B237" s="18"/>
      <c r="C237" s="16"/>
    </row>
    <row r="238" spans="2:3" x14ac:dyDescent="0.3">
      <c r="B238" s="17"/>
      <c r="C238" s="5"/>
    </row>
    <row r="239" spans="2:3" x14ac:dyDescent="0.3">
      <c r="B239" s="18"/>
      <c r="C239" s="16"/>
    </row>
    <row r="240" spans="2:3" x14ac:dyDescent="0.3">
      <c r="B240" s="17"/>
      <c r="C240" s="5"/>
    </row>
    <row r="241" spans="2:3" x14ac:dyDescent="0.3">
      <c r="B241" s="18"/>
      <c r="C241" s="16"/>
    </row>
    <row r="242" spans="2:3" x14ac:dyDescent="0.3">
      <c r="B242" s="17"/>
      <c r="C242" s="5"/>
    </row>
    <row r="243" spans="2:3" x14ac:dyDescent="0.3">
      <c r="B243" s="18"/>
      <c r="C243" s="16"/>
    </row>
    <row r="244" spans="2:3" x14ac:dyDescent="0.3">
      <c r="B244" s="17"/>
      <c r="C244" s="5"/>
    </row>
    <row r="245" spans="2:3" x14ac:dyDescent="0.3">
      <c r="B245" s="18"/>
      <c r="C245" s="16"/>
    </row>
    <row r="246" spans="2:3" x14ac:dyDescent="0.3">
      <c r="B246" s="17"/>
      <c r="C246" s="5"/>
    </row>
    <row r="247" spans="2:3" x14ac:dyDescent="0.3">
      <c r="B247" s="18"/>
      <c r="C247" s="16"/>
    </row>
    <row r="248" spans="2:3" x14ac:dyDescent="0.3">
      <c r="B248" s="17"/>
      <c r="C248" s="5"/>
    </row>
    <row r="249" spans="2:3" x14ac:dyDescent="0.3">
      <c r="B249" s="18"/>
      <c r="C249" s="16"/>
    </row>
    <row r="250" spans="2:3" x14ac:dyDescent="0.3">
      <c r="B250" s="17"/>
      <c r="C250" s="5"/>
    </row>
    <row r="251" spans="2:3" x14ac:dyDescent="0.3">
      <c r="B251" s="18"/>
      <c r="C251" s="16"/>
    </row>
    <row r="252" spans="2:3" x14ac:dyDescent="0.3">
      <c r="B252" s="17"/>
      <c r="C252" s="5"/>
    </row>
    <row r="253" spans="2:3" x14ac:dyDescent="0.3">
      <c r="B253" s="18"/>
      <c r="C253" s="16"/>
    </row>
    <row r="254" spans="2:3" x14ac:dyDescent="0.3">
      <c r="B254" s="17"/>
      <c r="C254" s="5"/>
    </row>
    <row r="255" spans="2:3" x14ac:dyDescent="0.3">
      <c r="B255" s="18"/>
      <c r="C255" s="16"/>
    </row>
    <row r="256" spans="2:3" x14ac:dyDescent="0.3">
      <c r="B256" s="17"/>
      <c r="C256" s="5"/>
    </row>
    <row r="257" spans="2:3" x14ac:dyDescent="0.3">
      <c r="B257" s="18"/>
      <c r="C257" s="16"/>
    </row>
    <row r="258" spans="2:3" x14ac:dyDescent="0.3">
      <c r="B258" s="17"/>
      <c r="C258" s="5"/>
    </row>
    <row r="259" spans="2:3" x14ac:dyDescent="0.3">
      <c r="B259" s="18"/>
      <c r="C259" s="16"/>
    </row>
    <row r="260" spans="2:3" x14ac:dyDescent="0.3">
      <c r="B260" s="17"/>
      <c r="C260" s="5"/>
    </row>
    <row r="261" spans="2:3" x14ac:dyDescent="0.3">
      <c r="B261" s="18"/>
      <c r="C261" s="16"/>
    </row>
    <row r="262" spans="2:3" x14ac:dyDescent="0.3">
      <c r="B262" s="17"/>
      <c r="C262" s="5"/>
    </row>
    <row r="263" spans="2:3" x14ac:dyDescent="0.3">
      <c r="B263" s="18"/>
      <c r="C263" s="16"/>
    </row>
    <row r="264" spans="2:3" x14ac:dyDescent="0.3">
      <c r="B264" s="17"/>
      <c r="C264" s="5"/>
    </row>
    <row r="265" spans="2:3" x14ac:dyDescent="0.3">
      <c r="B265" s="18"/>
      <c r="C265" s="16"/>
    </row>
    <row r="266" spans="2:3" x14ac:dyDescent="0.3">
      <c r="B266" s="17"/>
      <c r="C266" s="5"/>
    </row>
    <row r="267" spans="2:3" x14ac:dyDescent="0.3">
      <c r="B267" s="18"/>
      <c r="C267" s="16"/>
    </row>
    <row r="268" spans="2:3" x14ac:dyDescent="0.3">
      <c r="B268" s="17"/>
      <c r="C268" s="5"/>
    </row>
    <row r="269" spans="2:3" x14ac:dyDescent="0.3">
      <c r="B269" s="18"/>
      <c r="C269" s="16"/>
    </row>
    <row r="270" spans="2:3" x14ac:dyDescent="0.3">
      <c r="B270" s="17"/>
      <c r="C270" s="5"/>
    </row>
    <row r="271" spans="2:3" x14ac:dyDescent="0.3">
      <c r="B271" s="18"/>
      <c r="C271" s="16"/>
    </row>
    <row r="272" spans="2:3" x14ac:dyDescent="0.3">
      <c r="B272" s="17"/>
      <c r="C272" s="5"/>
    </row>
    <row r="273" spans="2:3" x14ac:dyDescent="0.3">
      <c r="B273" s="18"/>
      <c r="C273" s="16"/>
    </row>
    <row r="274" spans="2:3" x14ac:dyDescent="0.3">
      <c r="B274" s="17"/>
      <c r="C274" s="5"/>
    </row>
    <row r="275" spans="2:3" x14ac:dyDescent="0.3">
      <c r="B275" s="18"/>
      <c r="C275" s="16"/>
    </row>
    <row r="276" spans="2:3" x14ac:dyDescent="0.3">
      <c r="B276" s="17"/>
      <c r="C276" s="5"/>
    </row>
    <row r="277" spans="2:3" x14ac:dyDescent="0.3">
      <c r="B277" s="18"/>
      <c r="C277" s="16"/>
    </row>
    <row r="278" spans="2:3" x14ac:dyDescent="0.3">
      <c r="B278" s="17"/>
      <c r="C278" s="5"/>
    </row>
    <row r="279" spans="2:3" x14ac:dyDescent="0.3">
      <c r="B279" s="18"/>
      <c r="C279" s="16"/>
    </row>
    <row r="280" spans="2:3" x14ac:dyDescent="0.3">
      <c r="B280" s="17"/>
      <c r="C280" s="5"/>
    </row>
    <row r="281" spans="2:3" x14ac:dyDescent="0.3">
      <c r="B281" s="18"/>
      <c r="C281" s="16"/>
    </row>
    <row r="282" spans="2:3" x14ac:dyDescent="0.3">
      <c r="B282" s="17"/>
      <c r="C282" s="5"/>
    </row>
    <row r="283" spans="2:3" x14ac:dyDescent="0.3">
      <c r="B283" s="18"/>
      <c r="C283" s="16"/>
    </row>
    <row r="284" spans="2:3" x14ac:dyDescent="0.3">
      <c r="B284" s="17"/>
      <c r="C284" s="5"/>
    </row>
    <row r="285" spans="2:3" x14ac:dyDescent="0.3">
      <c r="B285" s="18"/>
      <c r="C285" s="16"/>
    </row>
    <row r="286" spans="2:3" x14ac:dyDescent="0.3">
      <c r="B286" s="17"/>
      <c r="C286" s="5"/>
    </row>
    <row r="287" spans="2:3" x14ac:dyDescent="0.3">
      <c r="B287" s="18"/>
      <c r="C287" s="16"/>
    </row>
    <row r="288" spans="2:3" x14ac:dyDescent="0.3">
      <c r="B288" s="17"/>
      <c r="C288" s="5"/>
    </row>
    <row r="289" spans="2:3" x14ac:dyDescent="0.3">
      <c r="B289" s="18"/>
      <c r="C289" s="16"/>
    </row>
    <row r="290" spans="2:3" x14ac:dyDescent="0.3">
      <c r="B290" s="17"/>
      <c r="C290" s="5"/>
    </row>
    <row r="291" spans="2:3" x14ac:dyDescent="0.3">
      <c r="B291" s="18"/>
      <c r="C291" s="16"/>
    </row>
    <row r="292" spans="2:3" x14ac:dyDescent="0.3">
      <c r="B292" s="17"/>
      <c r="C292" s="5"/>
    </row>
    <row r="293" spans="2:3" x14ac:dyDescent="0.3">
      <c r="B293" s="18"/>
      <c r="C293" s="16"/>
    </row>
    <row r="294" spans="2:3" x14ac:dyDescent="0.3">
      <c r="B294" s="17"/>
      <c r="C294" s="5"/>
    </row>
    <row r="295" spans="2:3" x14ac:dyDescent="0.3">
      <c r="B295" s="18"/>
      <c r="C295" s="16"/>
    </row>
    <row r="296" spans="2:3" x14ac:dyDescent="0.3">
      <c r="B296" s="17"/>
      <c r="C296" s="5"/>
    </row>
    <row r="297" spans="2:3" x14ac:dyDescent="0.3">
      <c r="B297" s="18"/>
      <c r="C297" s="16"/>
    </row>
    <row r="298" spans="2:3" x14ac:dyDescent="0.3">
      <c r="B298" s="17"/>
      <c r="C298" s="5"/>
    </row>
    <row r="299" spans="2:3" x14ac:dyDescent="0.3">
      <c r="B299" s="18"/>
      <c r="C299" s="16"/>
    </row>
    <row r="300" spans="2:3" x14ac:dyDescent="0.3">
      <c r="B300" s="17"/>
      <c r="C300" s="5"/>
    </row>
    <row r="301" spans="2:3" x14ac:dyDescent="0.3">
      <c r="B301" s="18"/>
      <c r="C301" s="16"/>
    </row>
    <row r="302" spans="2:3" x14ac:dyDescent="0.3">
      <c r="B302" s="17"/>
      <c r="C302" s="5"/>
    </row>
    <row r="303" spans="2:3" x14ac:dyDescent="0.3">
      <c r="B303" s="18"/>
      <c r="C303" s="16"/>
    </row>
    <row r="304" spans="2:3" x14ac:dyDescent="0.3">
      <c r="B304" s="17"/>
      <c r="C304" s="5"/>
    </row>
    <row r="305" spans="2:3" x14ac:dyDescent="0.3">
      <c r="B305" s="18"/>
      <c r="C305" s="16"/>
    </row>
    <row r="306" spans="2:3" x14ac:dyDescent="0.3">
      <c r="B306" s="17"/>
      <c r="C306" s="5"/>
    </row>
    <row r="307" spans="2:3" x14ac:dyDescent="0.3">
      <c r="B307" s="18"/>
      <c r="C307" s="16"/>
    </row>
    <row r="308" spans="2:3" x14ac:dyDescent="0.3">
      <c r="B308" s="17"/>
      <c r="C308" s="5"/>
    </row>
    <row r="309" spans="2:3" x14ac:dyDescent="0.3">
      <c r="B309" s="18"/>
      <c r="C309" s="16"/>
    </row>
    <row r="310" spans="2:3" x14ac:dyDescent="0.3">
      <c r="B310" s="17"/>
      <c r="C310" s="5"/>
    </row>
    <row r="311" spans="2:3" x14ac:dyDescent="0.3">
      <c r="B311" s="18"/>
      <c r="C311" s="16"/>
    </row>
    <row r="312" spans="2:3" x14ac:dyDescent="0.3">
      <c r="B312" s="17"/>
      <c r="C312" s="5"/>
    </row>
    <row r="313" spans="2:3" x14ac:dyDescent="0.3">
      <c r="B313" s="18"/>
      <c r="C313" s="16"/>
    </row>
    <row r="314" spans="2:3" x14ac:dyDescent="0.3">
      <c r="B314" s="17"/>
      <c r="C314" s="5"/>
    </row>
    <row r="315" spans="2:3" x14ac:dyDescent="0.3">
      <c r="B315" s="18"/>
      <c r="C315" s="16"/>
    </row>
    <row r="316" spans="2:3" x14ac:dyDescent="0.3">
      <c r="B316" s="17"/>
      <c r="C316" s="5"/>
    </row>
    <row r="317" spans="2:3" x14ac:dyDescent="0.3">
      <c r="B317" s="18"/>
      <c r="C317" s="16"/>
    </row>
    <row r="318" spans="2:3" x14ac:dyDescent="0.3">
      <c r="B318" s="17"/>
      <c r="C318" s="5"/>
    </row>
    <row r="319" spans="2:3" x14ac:dyDescent="0.3">
      <c r="B319" s="18"/>
      <c r="C319" s="16"/>
    </row>
    <row r="320" spans="2:3" x14ac:dyDescent="0.3">
      <c r="B320" s="17"/>
      <c r="C320" s="5"/>
    </row>
    <row r="321" spans="2:3" x14ac:dyDescent="0.3">
      <c r="B321" s="18"/>
      <c r="C321" s="16"/>
    </row>
    <row r="322" spans="2:3" x14ac:dyDescent="0.3">
      <c r="B322" s="17"/>
      <c r="C322" s="5"/>
    </row>
    <row r="323" spans="2:3" x14ac:dyDescent="0.3">
      <c r="B323" s="18"/>
      <c r="C323" s="16"/>
    </row>
    <row r="324" spans="2:3" x14ac:dyDescent="0.3">
      <c r="B324" s="17"/>
      <c r="C324" s="5"/>
    </row>
    <row r="325" spans="2:3" x14ac:dyDescent="0.3">
      <c r="B325" s="18"/>
      <c r="C325" s="16"/>
    </row>
    <row r="326" spans="2:3" x14ac:dyDescent="0.3">
      <c r="B326" s="17"/>
      <c r="C326" s="5"/>
    </row>
    <row r="327" spans="2:3" x14ac:dyDescent="0.3">
      <c r="B327" s="18"/>
      <c r="C327" s="16"/>
    </row>
    <row r="328" spans="2:3" x14ac:dyDescent="0.3">
      <c r="B328" s="17"/>
      <c r="C328" s="5"/>
    </row>
    <row r="329" spans="2:3" x14ac:dyDescent="0.3">
      <c r="B329" s="18"/>
      <c r="C329" s="16"/>
    </row>
    <row r="330" spans="2:3" x14ac:dyDescent="0.3">
      <c r="B330" s="17"/>
      <c r="C330" s="5"/>
    </row>
    <row r="331" spans="2:3" x14ac:dyDescent="0.3">
      <c r="B331" s="18"/>
      <c r="C331" s="16"/>
    </row>
    <row r="332" spans="2:3" x14ac:dyDescent="0.3">
      <c r="B332" s="17"/>
      <c r="C332" s="5"/>
    </row>
    <row r="333" spans="2:3" x14ac:dyDescent="0.3">
      <c r="B333" s="18"/>
      <c r="C333" s="16"/>
    </row>
    <row r="334" spans="2:3" x14ac:dyDescent="0.3">
      <c r="B334" s="17"/>
      <c r="C334" s="5"/>
    </row>
    <row r="335" spans="2:3" x14ac:dyDescent="0.3">
      <c r="B335" s="18"/>
      <c r="C335" s="16"/>
    </row>
    <row r="336" spans="2:3" x14ac:dyDescent="0.3">
      <c r="B336" s="17"/>
      <c r="C336" s="5"/>
    </row>
    <row r="337" spans="2:3" x14ac:dyDescent="0.3">
      <c r="B337" s="18"/>
      <c r="C337" s="16"/>
    </row>
    <row r="338" spans="2:3" x14ac:dyDescent="0.3">
      <c r="B338" s="17"/>
      <c r="C338" s="5"/>
    </row>
    <row r="339" spans="2:3" x14ac:dyDescent="0.3">
      <c r="B339" s="18"/>
      <c r="C339" s="16"/>
    </row>
    <row r="340" spans="2:3" x14ac:dyDescent="0.3">
      <c r="B340" s="17"/>
      <c r="C340" s="5"/>
    </row>
    <row r="341" spans="2:3" x14ac:dyDescent="0.3">
      <c r="B341" s="18"/>
      <c r="C341" s="16"/>
    </row>
    <row r="342" spans="2:3" x14ac:dyDescent="0.3">
      <c r="B342" s="17"/>
      <c r="C342" s="5"/>
    </row>
    <row r="343" spans="2:3" x14ac:dyDescent="0.3">
      <c r="B343" s="18"/>
      <c r="C343" s="16"/>
    </row>
    <row r="344" spans="2:3" x14ac:dyDescent="0.3">
      <c r="B344" s="17"/>
      <c r="C344" s="5"/>
    </row>
    <row r="345" spans="2:3" x14ac:dyDescent="0.3">
      <c r="B345" s="18"/>
      <c r="C345" s="16"/>
    </row>
    <row r="346" spans="2:3" x14ac:dyDescent="0.3">
      <c r="B346" s="17"/>
      <c r="C346" s="5"/>
    </row>
    <row r="347" spans="2:3" x14ac:dyDescent="0.3">
      <c r="B347" s="18"/>
      <c r="C347" s="16"/>
    </row>
    <row r="348" spans="2:3" x14ac:dyDescent="0.3">
      <c r="B348" s="17"/>
      <c r="C348" s="5"/>
    </row>
    <row r="349" spans="2:3" x14ac:dyDescent="0.3">
      <c r="B349" s="18"/>
      <c r="C349" s="16"/>
    </row>
    <row r="350" spans="2:3" x14ac:dyDescent="0.3">
      <c r="B350" s="17"/>
      <c r="C350" s="5"/>
    </row>
    <row r="351" spans="2:3" x14ac:dyDescent="0.3">
      <c r="B351" s="18"/>
      <c r="C351" s="16"/>
    </row>
    <row r="352" spans="2:3" x14ac:dyDescent="0.3">
      <c r="B352" s="17"/>
      <c r="C352" s="5"/>
    </row>
    <row r="353" spans="2:3" x14ac:dyDescent="0.3">
      <c r="B353" s="18"/>
      <c r="C353" s="16"/>
    </row>
    <row r="354" spans="2:3" x14ac:dyDescent="0.3">
      <c r="B354" s="17"/>
      <c r="C354" s="5"/>
    </row>
    <row r="355" spans="2:3" x14ac:dyDescent="0.3">
      <c r="B355" s="18"/>
      <c r="C355" s="16"/>
    </row>
    <row r="356" spans="2:3" x14ac:dyDescent="0.3">
      <c r="B356" s="17"/>
      <c r="C356" s="5"/>
    </row>
    <row r="357" spans="2:3" x14ac:dyDescent="0.3">
      <c r="B357" s="18"/>
      <c r="C357" s="16"/>
    </row>
    <row r="358" spans="2:3" x14ac:dyDescent="0.3">
      <c r="B358" s="17"/>
      <c r="C358" s="5"/>
    </row>
    <row r="359" spans="2:3" x14ac:dyDescent="0.3">
      <c r="B359" s="18"/>
      <c r="C359" s="16"/>
    </row>
    <row r="360" spans="2:3" x14ac:dyDescent="0.3">
      <c r="B360" s="17"/>
      <c r="C360" s="5"/>
    </row>
    <row r="361" spans="2:3" x14ac:dyDescent="0.3">
      <c r="B361" s="18"/>
      <c r="C361" s="16"/>
    </row>
    <row r="362" spans="2:3" x14ac:dyDescent="0.3">
      <c r="B362" s="17"/>
      <c r="C362" s="5"/>
    </row>
    <row r="363" spans="2:3" x14ac:dyDescent="0.3">
      <c r="B363" s="18"/>
      <c r="C363" s="16"/>
    </row>
    <row r="364" spans="2:3" x14ac:dyDescent="0.3">
      <c r="B364" s="17"/>
      <c r="C364" s="5"/>
    </row>
    <row r="365" spans="2:3" x14ac:dyDescent="0.3">
      <c r="B365" s="18"/>
      <c r="C365" s="16"/>
    </row>
    <row r="366" spans="2:3" x14ac:dyDescent="0.3">
      <c r="B366" s="17"/>
      <c r="C366" s="5"/>
    </row>
    <row r="367" spans="2:3" x14ac:dyDescent="0.3">
      <c r="B367" s="18"/>
      <c r="C367" s="16"/>
    </row>
    <row r="368" spans="2:3" x14ac:dyDescent="0.3">
      <c r="B368" s="17"/>
      <c r="C368" s="5"/>
    </row>
    <row r="369" spans="2:3" x14ac:dyDescent="0.3">
      <c r="B369" s="18"/>
      <c r="C369" s="16"/>
    </row>
    <row r="370" spans="2:3" x14ac:dyDescent="0.3">
      <c r="B370" s="17"/>
      <c r="C370" s="5"/>
    </row>
    <row r="371" spans="2:3" x14ac:dyDescent="0.3">
      <c r="B371" s="18"/>
      <c r="C371" s="16"/>
    </row>
    <row r="372" spans="2:3" x14ac:dyDescent="0.3">
      <c r="B372" s="17"/>
      <c r="C372" s="5"/>
    </row>
    <row r="373" spans="2:3" x14ac:dyDescent="0.3">
      <c r="B373" s="18"/>
      <c r="C373" s="16"/>
    </row>
    <row r="374" spans="2:3" x14ac:dyDescent="0.3">
      <c r="B374" s="17"/>
      <c r="C374" s="5"/>
    </row>
    <row r="375" spans="2:3" x14ac:dyDescent="0.3">
      <c r="B375" s="18"/>
      <c r="C375" s="16"/>
    </row>
    <row r="376" spans="2:3" x14ac:dyDescent="0.3">
      <c r="B376" s="17"/>
      <c r="C376" s="5"/>
    </row>
    <row r="377" spans="2:3" x14ac:dyDescent="0.3">
      <c r="B377" s="18"/>
      <c r="C377" s="16"/>
    </row>
    <row r="378" spans="2:3" x14ac:dyDescent="0.3">
      <c r="B378" s="17"/>
      <c r="C378" s="5"/>
    </row>
    <row r="379" spans="2:3" x14ac:dyDescent="0.3">
      <c r="B379" s="18"/>
      <c r="C379" s="16"/>
    </row>
    <row r="380" spans="2:3" x14ac:dyDescent="0.3">
      <c r="B380" s="17"/>
      <c r="C380" s="5"/>
    </row>
    <row r="381" spans="2:3" x14ac:dyDescent="0.3">
      <c r="B381" s="18"/>
      <c r="C381" s="16"/>
    </row>
    <row r="382" spans="2:3" x14ac:dyDescent="0.3">
      <c r="B382" s="17"/>
      <c r="C382" s="5"/>
    </row>
    <row r="383" spans="2:3" x14ac:dyDescent="0.3">
      <c r="B383" s="18"/>
      <c r="C383" s="16"/>
    </row>
    <row r="384" spans="2:3" x14ac:dyDescent="0.3">
      <c r="B384" s="17"/>
      <c r="C384" s="5"/>
    </row>
    <row r="385" spans="2:3" x14ac:dyDescent="0.3">
      <c r="B385" s="18"/>
      <c r="C385" s="16"/>
    </row>
    <row r="386" spans="2:3" x14ac:dyDescent="0.3">
      <c r="B386" s="17"/>
      <c r="C386" s="5"/>
    </row>
    <row r="387" spans="2:3" x14ac:dyDescent="0.3">
      <c r="B387" s="18"/>
      <c r="C387" s="16"/>
    </row>
    <row r="388" spans="2:3" x14ac:dyDescent="0.3">
      <c r="B388" s="17"/>
      <c r="C388" s="5"/>
    </row>
    <row r="389" spans="2:3" x14ac:dyDescent="0.3">
      <c r="B389" s="18"/>
      <c r="C389" s="16"/>
    </row>
    <row r="390" spans="2:3" x14ac:dyDescent="0.3">
      <c r="B390" s="17"/>
      <c r="C390" s="5"/>
    </row>
    <row r="391" spans="2:3" x14ac:dyDescent="0.3">
      <c r="B391" s="18"/>
      <c r="C391" s="16"/>
    </row>
    <row r="392" spans="2:3" x14ac:dyDescent="0.3">
      <c r="B392" s="17"/>
      <c r="C392" s="5"/>
    </row>
    <row r="393" spans="2:3" x14ac:dyDescent="0.3">
      <c r="B393" s="18"/>
      <c r="C393" s="16"/>
    </row>
    <row r="394" spans="2:3" x14ac:dyDescent="0.3">
      <c r="B394" s="17"/>
      <c r="C394" s="5"/>
    </row>
    <row r="395" spans="2:3" x14ac:dyDescent="0.3">
      <c r="B395" s="18"/>
      <c r="C395" s="16"/>
    </row>
    <row r="396" spans="2:3" x14ac:dyDescent="0.3">
      <c r="B396" s="17"/>
      <c r="C396" s="5"/>
    </row>
    <row r="397" spans="2:3" x14ac:dyDescent="0.3">
      <c r="B397" s="18"/>
      <c r="C397" s="16"/>
    </row>
    <row r="398" spans="2:3" x14ac:dyDescent="0.3">
      <c r="B398" s="17"/>
      <c r="C398" s="5"/>
    </row>
    <row r="399" spans="2:3" x14ac:dyDescent="0.3">
      <c r="B399" s="18"/>
      <c r="C399" s="16"/>
    </row>
    <row r="400" spans="2:3" x14ac:dyDescent="0.3">
      <c r="B400" s="17"/>
      <c r="C400" s="5"/>
    </row>
    <row r="401" spans="2:3" x14ac:dyDescent="0.3">
      <c r="B401" s="18"/>
      <c r="C401" s="16"/>
    </row>
    <row r="402" spans="2:3" x14ac:dyDescent="0.3">
      <c r="B402" s="17"/>
      <c r="C402" s="5"/>
    </row>
    <row r="403" spans="2:3" x14ac:dyDescent="0.3">
      <c r="B403" s="18"/>
      <c r="C403" s="16"/>
    </row>
    <row r="404" spans="2:3" x14ac:dyDescent="0.3">
      <c r="B404" s="17"/>
      <c r="C404" s="5"/>
    </row>
    <row r="405" spans="2:3" x14ac:dyDescent="0.3">
      <c r="B405" s="18"/>
      <c r="C405" s="16"/>
    </row>
    <row r="406" spans="2:3" x14ac:dyDescent="0.3">
      <c r="B406" s="17"/>
      <c r="C406" s="5"/>
    </row>
    <row r="407" spans="2:3" x14ac:dyDescent="0.3">
      <c r="B407" s="18"/>
      <c r="C407" s="16"/>
    </row>
    <row r="408" spans="2:3" x14ac:dyDescent="0.3">
      <c r="B408" s="17"/>
      <c r="C408" s="5"/>
    </row>
    <row r="409" spans="2:3" x14ac:dyDescent="0.3">
      <c r="B409" s="18"/>
      <c r="C409" s="16"/>
    </row>
    <row r="410" spans="2:3" x14ac:dyDescent="0.3">
      <c r="B410" s="17"/>
      <c r="C410" s="5"/>
    </row>
    <row r="411" spans="2:3" x14ac:dyDescent="0.3">
      <c r="B411" s="18"/>
      <c r="C411" s="16"/>
    </row>
    <row r="412" spans="2:3" x14ac:dyDescent="0.3">
      <c r="B412" s="17"/>
      <c r="C412" s="5"/>
    </row>
    <row r="413" spans="2:3" x14ac:dyDescent="0.3">
      <c r="B413" s="18"/>
      <c r="C413" s="16"/>
    </row>
    <row r="414" spans="2:3" x14ac:dyDescent="0.3">
      <c r="B414" s="17"/>
      <c r="C414" s="5"/>
    </row>
    <row r="415" spans="2:3" x14ac:dyDescent="0.3">
      <c r="B415" s="18"/>
      <c r="C415" s="16"/>
    </row>
    <row r="416" spans="2:3" x14ac:dyDescent="0.3">
      <c r="B416" s="17"/>
      <c r="C416" s="5"/>
    </row>
    <row r="417" spans="2:3" x14ac:dyDescent="0.3">
      <c r="B417" s="18"/>
      <c r="C417" s="16"/>
    </row>
    <row r="418" spans="2:3" x14ac:dyDescent="0.3">
      <c r="B418" s="17"/>
      <c r="C418" s="5"/>
    </row>
    <row r="419" spans="2:3" x14ac:dyDescent="0.3">
      <c r="B419" s="18"/>
      <c r="C419" s="16"/>
    </row>
    <row r="420" spans="2:3" x14ac:dyDescent="0.3">
      <c r="B420" s="17"/>
      <c r="C420" s="5"/>
    </row>
    <row r="421" spans="2:3" x14ac:dyDescent="0.3">
      <c r="B421" s="18"/>
      <c r="C421" s="16"/>
    </row>
    <row r="422" spans="2:3" x14ac:dyDescent="0.3">
      <c r="B422" s="17"/>
      <c r="C422" s="5"/>
    </row>
    <row r="423" spans="2:3" x14ac:dyDescent="0.3">
      <c r="B423" s="18"/>
      <c r="C423" s="16"/>
    </row>
    <row r="424" spans="2:3" x14ac:dyDescent="0.3">
      <c r="B424" s="17"/>
      <c r="C424" s="5"/>
    </row>
    <row r="425" spans="2:3" x14ac:dyDescent="0.3">
      <c r="B425" s="18"/>
      <c r="C425" s="16"/>
    </row>
    <row r="426" spans="2:3" x14ac:dyDescent="0.3">
      <c r="B426" s="17"/>
      <c r="C426" s="5"/>
    </row>
    <row r="427" spans="2:3" x14ac:dyDescent="0.3">
      <c r="B427" s="18"/>
      <c r="C427" s="16"/>
    </row>
    <row r="428" spans="2:3" x14ac:dyDescent="0.3">
      <c r="B428" s="17"/>
      <c r="C428" s="5"/>
    </row>
    <row r="429" spans="2:3" x14ac:dyDescent="0.3">
      <c r="B429" s="18"/>
      <c r="C429" s="16"/>
    </row>
    <row r="430" spans="2:3" x14ac:dyDescent="0.3">
      <c r="B430" s="17"/>
      <c r="C430" s="5"/>
    </row>
    <row r="431" spans="2:3" x14ac:dyDescent="0.3">
      <c r="B431" s="18"/>
      <c r="C431" s="16"/>
    </row>
    <row r="432" spans="2:3" x14ac:dyDescent="0.3">
      <c r="B432" s="17"/>
      <c r="C432" s="5"/>
    </row>
    <row r="433" spans="2:3" x14ac:dyDescent="0.3">
      <c r="B433" s="18"/>
      <c r="C433" s="16"/>
    </row>
    <row r="434" spans="2:3" x14ac:dyDescent="0.3">
      <c r="B434" s="17"/>
      <c r="C434" s="5"/>
    </row>
    <row r="435" spans="2:3" x14ac:dyDescent="0.3">
      <c r="B435" s="18"/>
      <c r="C435" s="16"/>
    </row>
    <row r="436" spans="2:3" x14ac:dyDescent="0.3">
      <c r="B436" s="17"/>
      <c r="C436" s="5"/>
    </row>
    <row r="437" spans="2:3" x14ac:dyDescent="0.3">
      <c r="B437" s="18"/>
      <c r="C437" s="16"/>
    </row>
    <row r="438" spans="2:3" x14ac:dyDescent="0.3">
      <c r="B438" s="17"/>
      <c r="C438" s="5"/>
    </row>
    <row r="439" spans="2:3" x14ac:dyDescent="0.3">
      <c r="B439" s="18"/>
      <c r="C439" s="16"/>
    </row>
    <row r="440" spans="2:3" x14ac:dyDescent="0.3">
      <c r="B440" s="17"/>
      <c r="C440" s="5"/>
    </row>
    <row r="441" spans="2:3" x14ac:dyDescent="0.3">
      <c r="B441" s="18"/>
      <c r="C441" s="16"/>
    </row>
    <row r="442" spans="2:3" x14ac:dyDescent="0.3">
      <c r="B442" s="17"/>
      <c r="C442" s="5"/>
    </row>
    <row r="443" spans="2:3" x14ac:dyDescent="0.3">
      <c r="B443" s="18"/>
      <c r="C443" s="16"/>
    </row>
    <row r="444" spans="2:3" x14ac:dyDescent="0.3">
      <c r="B444" s="17"/>
      <c r="C444" s="5"/>
    </row>
    <row r="445" spans="2:3" x14ac:dyDescent="0.3">
      <c r="B445" s="18"/>
      <c r="C445" s="16"/>
    </row>
    <row r="446" spans="2:3" x14ac:dyDescent="0.3">
      <c r="B446" s="17"/>
      <c r="C446" s="5"/>
    </row>
    <row r="447" spans="2:3" x14ac:dyDescent="0.3">
      <c r="B447" s="18"/>
      <c r="C447" s="16"/>
    </row>
    <row r="448" spans="2:3" x14ac:dyDescent="0.3">
      <c r="B448" s="17"/>
      <c r="C448" s="5"/>
    </row>
    <row r="449" spans="2:3" x14ac:dyDescent="0.3">
      <c r="B449" s="18"/>
      <c r="C449" s="16"/>
    </row>
    <row r="450" spans="2:3" x14ac:dyDescent="0.3">
      <c r="B450" s="17"/>
      <c r="C450" s="5"/>
    </row>
    <row r="451" spans="2:3" x14ac:dyDescent="0.3">
      <c r="B451" s="18"/>
      <c r="C451" s="16"/>
    </row>
    <row r="452" spans="2:3" x14ac:dyDescent="0.3">
      <c r="B452" s="17"/>
      <c r="C452" s="5"/>
    </row>
    <row r="453" spans="2:3" x14ac:dyDescent="0.3">
      <c r="B453" s="18"/>
      <c r="C453" s="16"/>
    </row>
    <row r="454" spans="2:3" x14ac:dyDescent="0.3">
      <c r="B454" s="17"/>
      <c r="C454" s="5"/>
    </row>
    <row r="455" spans="2:3" x14ac:dyDescent="0.3">
      <c r="B455" s="18"/>
      <c r="C455" s="16"/>
    </row>
    <row r="456" spans="2:3" x14ac:dyDescent="0.3">
      <c r="B456" s="17"/>
      <c r="C456" s="5"/>
    </row>
    <row r="457" spans="2:3" x14ac:dyDescent="0.3">
      <c r="B457" s="18"/>
      <c r="C457" s="16"/>
    </row>
    <row r="458" spans="2:3" x14ac:dyDescent="0.3">
      <c r="B458" s="17"/>
      <c r="C458" s="5"/>
    </row>
    <row r="459" spans="2:3" x14ac:dyDescent="0.3">
      <c r="B459" s="18"/>
      <c r="C459" s="16"/>
    </row>
    <row r="460" spans="2:3" x14ac:dyDescent="0.3">
      <c r="B460" s="17"/>
      <c r="C460" s="5"/>
    </row>
    <row r="461" spans="2:3" x14ac:dyDescent="0.3">
      <c r="B461" s="18"/>
      <c r="C461" s="16"/>
    </row>
    <row r="462" spans="2:3" x14ac:dyDescent="0.3">
      <c r="B462" s="17"/>
      <c r="C462" s="5"/>
    </row>
    <row r="463" spans="2:3" x14ac:dyDescent="0.3">
      <c r="B463" s="18"/>
      <c r="C463" s="16"/>
    </row>
    <row r="464" spans="2:3" x14ac:dyDescent="0.3">
      <c r="B464" s="17"/>
      <c r="C464" s="5"/>
    </row>
    <row r="465" spans="2:3" x14ac:dyDescent="0.3">
      <c r="B465" s="18"/>
      <c r="C465" s="16"/>
    </row>
    <row r="466" spans="2:3" x14ac:dyDescent="0.3">
      <c r="B466" s="17"/>
      <c r="C466" s="5"/>
    </row>
    <row r="467" spans="2:3" x14ac:dyDescent="0.3">
      <c r="B467" s="18"/>
      <c r="C467" s="16"/>
    </row>
    <row r="468" spans="2:3" x14ac:dyDescent="0.3">
      <c r="B468" s="17"/>
      <c r="C468" s="5"/>
    </row>
    <row r="469" spans="2:3" x14ac:dyDescent="0.3">
      <c r="B469" s="18"/>
      <c r="C469" s="16"/>
    </row>
    <row r="470" spans="2:3" x14ac:dyDescent="0.3">
      <c r="B470" s="17"/>
      <c r="C470" s="5"/>
    </row>
    <row r="471" spans="2:3" x14ac:dyDescent="0.3">
      <c r="B471" s="18"/>
      <c r="C471" s="16"/>
    </row>
    <row r="472" spans="2:3" x14ac:dyDescent="0.3">
      <c r="B472" s="17"/>
      <c r="C472" s="5"/>
    </row>
    <row r="473" spans="2:3" x14ac:dyDescent="0.3">
      <c r="B473" s="18"/>
      <c r="C473" s="16"/>
    </row>
    <row r="474" spans="2:3" x14ac:dyDescent="0.3">
      <c r="B474" s="17"/>
      <c r="C474" s="5"/>
    </row>
    <row r="475" spans="2:3" x14ac:dyDescent="0.3">
      <c r="B475" s="18"/>
      <c r="C475" s="16"/>
    </row>
    <row r="476" spans="2:3" x14ac:dyDescent="0.3">
      <c r="B476" s="17"/>
      <c r="C476" s="5"/>
    </row>
    <row r="477" spans="2:3" x14ac:dyDescent="0.3">
      <c r="B477" s="18"/>
      <c r="C477" s="16"/>
    </row>
    <row r="478" spans="2:3" x14ac:dyDescent="0.3">
      <c r="B478" s="17"/>
      <c r="C478" s="5"/>
    </row>
    <row r="479" spans="2:3" x14ac:dyDescent="0.3">
      <c r="B479" s="18"/>
      <c r="C479" s="16"/>
    </row>
    <row r="480" spans="2:3" x14ac:dyDescent="0.3">
      <c r="B480" s="17"/>
      <c r="C480" s="5"/>
    </row>
    <row r="481" spans="2:3" x14ac:dyDescent="0.3">
      <c r="B481" s="18"/>
      <c r="C481" s="16"/>
    </row>
    <row r="482" spans="2:3" x14ac:dyDescent="0.3">
      <c r="B482" s="17"/>
      <c r="C482" s="5"/>
    </row>
    <row r="483" spans="2:3" x14ac:dyDescent="0.3">
      <c r="B483" s="18"/>
      <c r="C483" s="16"/>
    </row>
    <row r="484" spans="2:3" x14ac:dyDescent="0.3">
      <c r="B484" s="17"/>
      <c r="C484" s="5"/>
    </row>
    <row r="485" spans="2:3" x14ac:dyDescent="0.3">
      <c r="B485" s="18"/>
      <c r="C485" s="16"/>
    </row>
    <row r="486" spans="2:3" x14ac:dyDescent="0.3">
      <c r="B486" s="17"/>
      <c r="C486" s="5"/>
    </row>
    <row r="487" spans="2:3" x14ac:dyDescent="0.3">
      <c r="B487" s="18"/>
      <c r="C487" s="16"/>
    </row>
    <row r="488" spans="2:3" x14ac:dyDescent="0.3">
      <c r="B488" s="17"/>
      <c r="C488" s="5"/>
    </row>
    <row r="489" spans="2:3" x14ac:dyDescent="0.3">
      <c r="B489" s="18"/>
      <c r="C489" s="16"/>
    </row>
    <row r="490" spans="2:3" x14ac:dyDescent="0.3">
      <c r="B490" s="17"/>
      <c r="C490" s="5"/>
    </row>
    <row r="491" spans="2:3" x14ac:dyDescent="0.3">
      <c r="B491" s="18"/>
      <c r="C491" s="16"/>
    </row>
    <row r="492" spans="2:3" x14ac:dyDescent="0.3">
      <c r="B492" s="17"/>
      <c r="C492" s="5"/>
    </row>
    <row r="493" spans="2:3" x14ac:dyDescent="0.3">
      <c r="B493" s="18"/>
      <c r="C493" s="16"/>
    </row>
    <row r="494" spans="2:3" x14ac:dyDescent="0.3">
      <c r="B494" s="17"/>
      <c r="C494" s="5"/>
    </row>
    <row r="495" spans="2:3" x14ac:dyDescent="0.3">
      <c r="B495" s="18"/>
      <c r="C495" s="16"/>
    </row>
    <row r="496" spans="2:3" x14ac:dyDescent="0.3">
      <c r="B496" s="17"/>
      <c r="C496" s="5"/>
    </row>
    <row r="497" spans="2:3" x14ac:dyDescent="0.3">
      <c r="B497" s="18"/>
      <c r="C497" s="16"/>
    </row>
    <row r="498" spans="2:3" x14ac:dyDescent="0.3">
      <c r="B498" s="17"/>
      <c r="C498" s="5"/>
    </row>
    <row r="499" spans="2:3" x14ac:dyDescent="0.3">
      <c r="B499" s="18"/>
      <c r="C499" s="16"/>
    </row>
    <row r="500" spans="2:3" x14ac:dyDescent="0.3">
      <c r="B500" s="17"/>
      <c r="C500" s="5"/>
    </row>
    <row r="501" spans="2:3" x14ac:dyDescent="0.3">
      <c r="B501" s="18"/>
      <c r="C501" s="16"/>
    </row>
    <row r="502" spans="2:3" x14ac:dyDescent="0.3">
      <c r="B502" s="17"/>
      <c r="C502" s="5"/>
    </row>
    <row r="503" spans="2:3" x14ac:dyDescent="0.3">
      <c r="B503" s="18"/>
      <c r="C503" s="16"/>
    </row>
    <row r="504" spans="2:3" x14ac:dyDescent="0.3">
      <c r="B504" s="17"/>
      <c r="C504" s="5"/>
    </row>
    <row r="505" spans="2:3" x14ac:dyDescent="0.3">
      <c r="B505" s="18"/>
      <c r="C505" s="16"/>
    </row>
    <row r="506" spans="2:3" x14ac:dyDescent="0.3">
      <c r="B506" s="17"/>
      <c r="C506" s="5"/>
    </row>
    <row r="507" spans="2:3" x14ac:dyDescent="0.3">
      <c r="B507" s="18"/>
      <c r="C507" s="16"/>
    </row>
    <row r="508" spans="2:3" x14ac:dyDescent="0.3">
      <c r="B508" s="17"/>
      <c r="C508" s="5"/>
    </row>
    <row r="509" spans="2:3" x14ac:dyDescent="0.3">
      <c r="B509" s="18"/>
      <c r="C509" s="16"/>
    </row>
    <row r="510" spans="2:3" x14ac:dyDescent="0.3">
      <c r="B510" s="17"/>
      <c r="C510" s="5"/>
    </row>
    <row r="511" spans="2:3" x14ac:dyDescent="0.3">
      <c r="B511" s="18"/>
      <c r="C511" s="16"/>
    </row>
    <row r="512" spans="2:3" x14ac:dyDescent="0.3">
      <c r="B512" s="17"/>
      <c r="C512" s="5"/>
    </row>
    <row r="513" spans="2:3" x14ac:dyDescent="0.3">
      <c r="B513" s="18"/>
      <c r="C513" s="16"/>
    </row>
    <row r="514" spans="2:3" x14ac:dyDescent="0.3">
      <c r="B514" s="17"/>
      <c r="C514" s="5"/>
    </row>
    <row r="515" spans="2:3" x14ac:dyDescent="0.3">
      <c r="B515" s="18"/>
      <c r="C515" s="16"/>
    </row>
    <row r="516" spans="2:3" x14ac:dyDescent="0.3">
      <c r="B516" s="17"/>
      <c r="C516" s="5"/>
    </row>
    <row r="517" spans="2:3" x14ac:dyDescent="0.3">
      <c r="B517" s="18"/>
      <c r="C517" s="16"/>
    </row>
    <row r="518" spans="2:3" x14ac:dyDescent="0.3">
      <c r="B518" s="17"/>
      <c r="C518" s="5"/>
    </row>
    <row r="519" spans="2:3" x14ac:dyDescent="0.3">
      <c r="B519" s="18"/>
      <c r="C519" s="16"/>
    </row>
    <row r="520" spans="2:3" x14ac:dyDescent="0.3">
      <c r="B520" s="17"/>
      <c r="C520" s="5"/>
    </row>
    <row r="521" spans="2:3" x14ac:dyDescent="0.3">
      <c r="B521" s="18"/>
      <c r="C521" s="16"/>
    </row>
    <row r="522" spans="2:3" x14ac:dyDescent="0.3">
      <c r="B522" s="17"/>
      <c r="C522" s="5"/>
    </row>
    <row r="523" spans="2:3" x14ac:dyDescent="0.3">
      <c r="B523" s="18"/>
      <c r="C523" s="16"/>
    </row>
    <row r="524" spans="2:3" x14ac:dyDescent="0.3">
      <c r="B524" s="17"/>
      <c r="C524" s="5"/>
    </row>
    <row r="525" spans="2:3" x14ac:dyDescent="0.3">
      <c r="B525" s="18"/>
      <c r="C525" s="16"/>
    </row>
    <row r="526" spans="2:3" x14ac:dyDescent="0.3">
      <c r="B526" s="17"/>
      <c r="C526" s="5"/>
    </row>
    <row r="527" spans="2:3" x14ac:dyDescent="0.3">
      <c r="B527" s="18"/>
      <c r="C527" s="16"/>
    </row>
    <row r="528" spans="2:3" x14ac:dyDescent="0.3">
      <c r="B528" s="17"/>
      <c r="C528" s="5"/>
    </row>
    <row r="529" spans="2:3" x14ac:dyDescent="0.3">
      <c r="B529" s="18"/>
      <c r="C529" s="16"/>
    </row>
    <row r="530" spans="2:3" x14ac:dyDescent="0.3">
      <c r="B530" s="17"/>
      <c r="C530" s="5"/>
    </row>
    <row r="531" spans="2:3" x14ac:dyDescent="0.3">
      <c r="B531" s="18"/>
      <c r="C531" s="16"/>
    </row>
    <row r="532" spans="2:3" x14ac:dyDescent="0.3">
      <c r="B532" s="17"/>
      <c r="C532" s="5"/>
    </row>
    <row r="533" spans="2:3" x14ac:dyDescent="0.3">
      <c r="B533" s="18"/>
      <c r="C533" s="16"/>
    </row>
    <row r="534" spans="2:3" x14ac:dyDescent="0.3">
      <c r="B534" s="17"/>
      <c r="C534" s="5"/>
    </row>
    <row r="535" spans="2:3" x14ac:dyDescent="0.3">
      <c r="B535" s="18"/>
      <c r="C535" s="16"/>
    </row>
    <row r="536" spans="2:3" x14ac:dyDescent="0.3">
      <c r="B536" s="17"/>
      <c r="C536" s="5"/>
    </row>
    <row r="537" spans="2:3" x14ac:dyDescent="0.3">
      <c r="B537" s="18"/>
      <c r="C537" s="16"/>
    </row>
    <row r="538" spans="2:3" x14ac:dyDescent="0.3">
      <c r="B538" s="17"/>
      <c r="C538" s="5"/>
    </row>
    <row r="539" spans="2:3" x14ac:dyDescent="0.3">
      <c r="B539" s="18"/>
      <c r="C539" s="16"/>
    </row>
    <row r="540" spans="2:3" x14ac:dyDescent="0.3">
      <c r="B540" s="17"/>
      <c r="C540" s="5"/>
    </row>
    <row r="541" spans="2:3" x14ac:dyDescent="0.3">
      <c r="B541" s="18"/>
      <c r="C541" s="16"/>
    </row>
    <row r="542" spans="2:3" x14ac:dyDescent="0.3">
      <c r="B542" s="17"/>
      <c r="C542" s="5"/>
    </row>
    <row r="543" spans="2:3" x14ac:dyDescent="0.3">
      <c r="B543" s="18"/>
      <c r="C543" s="16"/>
    </row>
    <row r="544" spans="2:3" x14ac:dyDescent="0.3">
      <c r="B544" s="17"/>
      <c r="C544" s="5"/>
    </row>
    <row r="545" spans="2:3" x14ac:dyDescent="0.3">
      <c r="B545" s="18"/>
      <c r="C545" s="16"/>
    </row>
    <row r="546" spans="2:3" x14ac:dyDescent="0.3">
      <c r="B546" s="17"/>
      <c r="C546" s="5"/>
    </row>
    <row r="547" spans="2:3" x14ac:dyDescent="0.3">
      <c r="B547" s="18"/>
      <c r="C547" s="16"/>
    </row>
    <row r="548" spans="2:3" x14ac:dyDescent="0.3">
      <c r="B548" s="17"/>
      <c r="C548" s="5"/>
    </row>
    <row r="549" spans="2:3" x14ac:dyDescent="0.3">
      <c r="B549" s="18"/>
      <c r="C549" s="16"/>
    </row>
    <row r="550" spans="2:3" x14ac:dyDescent="0.3">
      <c r="B550" s="17"/>
      <c r="C550" s="5"/>
    </row>
    <row r="551" spans="2:3" x14ac:dyDescent="0.3">
      <c r="B551" s="18"/>
      <c r="C551" s="16"/>
    </row>
    <row r="552" spans="2:3" x14ac:dyDescent="0.3">
      <c r="B552" s="17"/>
      <c r="C552" s="5"/>
    </row>
    <row r="553" spans="2:3" x14ac:dyDescent="0.3">
      <c r="B553" s="18"/>
      <c r="C553" s="16"/>
    </row>
    <row r="554" spans="2:3" x14ac:dyDescent="0.3">
      <c r="B554" s="17"/>
      <c r="C554" s="5"/>
    </row>
    <row r="555" spans="2:3" x14ac:dyDescent="0.3">
      <c r="B555" s="18"/>
      <c r="C555" s="16"/>
    </row>
    <row r="556" spans="2:3" x14ac:dyDescent="0.3">
      <c r="B556" s="17"/>
      <c r="C556" s="5"/>
    </row>
    <row r="557" spans="2:3" x14ac:dyDescent="0.3">
      <c r="B557" s="18"/>
      <c r="C557" s="16"/>
    </row>
    <row r="558" spans="2:3" x14ac:dyDescent="0.3">
      <c r="B558" s="17"/>
      <c r="C558" s="5"/>
    </row>
    <row r="559" spans="2:3" x14ac:dyDescent="0.3">
      <c r="B559" s="18"/>
      <c r="C559" s="16"/>
    </row>
    <row r="560" spans="2:3" x14ac:dyDescent="0.3">
      <c r="B560" s="17"/>
      <c r="C560" s="5"/>
    </row>
    <row r="561" spans="2:3" x14ac:dyDescent="0.3">
      <c r="B561" s="18"/>
      <c r="C561" s="16"/>
    </row>
    <row r="562" spans="2:3" x14ac:dyDescent="0.3">
      <c r="B562" s="17"/>
      <c r="C562" s="5"/>
    </row>
    <row r="563" spans="2:3" x14ac:dyDescent="0.3">
      <c r="B563" s="18"/>
      <c r="C563" s="16"/>
    </row>
    <row r="564" spans="2:3" x14ac:dyDescent="0.3">
      <c r="B564" s="17"/>
      <c r="C564" s="5"/>
    </row>
    <row r="565" spans="2:3" x14ac:dyDescent="0.3">
      <c r="B565" s="18"/>
      <c r="C565" s="16"/>
    </row>
    <row r="566" spans="2:3" x14ac:dyDescent="0.3">
      <c r="B566" s="17"/>
      <c r="C566" s="5"/>
    </row>
    <row r="567" spans="2:3" x14ac:dyDescent="0.3">
      <c r="B567" s="18"/>
      <c r="C567" s="16"/>
    </row>
    <row r="568" spans="2:3" x14ac:dyDescent="0.3">
      <c r="B568" s="17"/>
      <c r="C568" s="5"/>
    </row>
    <row r="569" spans="2:3" x14ac:dyDescent="0.3">
      <c r="B569" s="18"/>
      <c r="C569" s="16"/>
    </row>
    <row r="570" spans="2:3" x14ac:dyDescent="0.3">
      <c r="B570" s="17"/>
      <c r="C570" s="5"/>
    </row>
    <row r="571" spans="2:3" x14ac:dyDescent="0.3">
      <c r="B571" s="18"/>
      <c r="C571" s="16"/>
    </row>
    <row r="572" spans="2:3" x14ac:dyDescent="0.3">
      <c r="B572" s="17"/>
      <c r="C572" s="5"/>
    </row>
    <row r="573" spans="2:3" x14ac:dyDescent="0.3">
      <c r="B573" s="18"/>
      <c r="C573" s="16"/>
    </row>
    <row r="574" spans="2:3" x14ac:dyDescent="0.3">
      <c r="B574" s="17"/>
      <c r="C574" s="5"/>
    </row>
    <row r="575" spans="2:3" x14ac:dyDescent="0.3">
      <c r="B575" s="18"/>
      <c r="C575" s="16"/>
    </row>
    <row r="576" spans="2:3" x14ac:dyDescent="0.3">
      <c r="B576" s="17"/>
      <c r="C576" s="5"/>
    </row>
    <row r="577" spans="2:3" x14ac:dyDescent="0.3">
      <c r="B577" s="18"/>
      <c r="C577" s="16"/>
    </row>
    <row r="578" spans="2:3" x14ac:dyDescent="0.3">
      <c r="B578" s="17"/>
      <c r="C578" s="5"/>
    </row>
    <row r="579" spans="2:3" x14ac:dyDescent="0.3">
      <c r="B579" s="18"/>
      <c r="C579" s="16"/>
    </row>
    <row r="580" spans="2:3" x14ac:dyDescent="0.3">
      <c r="B580" s="17"/>
      <c r="C580" s="5"/>
    </row>
    <row r="581" spans="2:3" x14ac:dyDescent="0.3">
      <c r="B581" s="18"/>
      <c r="C581" s="16"/>
    </row>
    <row r="582" spans="2:3" x14ac:dyDescent="0.3">
      <c r="B582" s="17"/>
      <c r="C582" s="5"/>
    </row>
    <row r="583" spans="2:3" x14ac:dyDescent="0.3">
      <c r="B583" s="18"/>
      <c r="C583" s="16"/>
    </row>
    <row r="584" spans="2:3" x14ac:dyDescent="0.3">
      <c r="B584" s="17"/>
      <c r="C584" s="5"/>
    </row>
    <row r="585" spans="2:3" x14ac:dyDescent="0.3">
      <c r="B585" s="18"/>
      <c r="C585" s="16"/>
    </row>
    <row r="586" spans="2:3" x14ac:dyDescent="0.3">
      <c r="B586" s="17"/>
      <c r="C586" s="5"/>
    </row>
    <row r="587" spans="2:3" x14ac:dyDescent="0.3">
      <c r="B587" s="18"/>
      <c r="C587" s="16"/>
    </row>
    <row r="588" spans="2:3" x14ac:dyDescent="0.3">
      <c r="B588" s="17"/>
      <c r="C588" s="5"/>
    </row>
    <row r="589" spans="2:3" x14ac:dyDescent="0.3">
      <c r="B589" s="18"/>
      <c r="C589" s="16"/>
    </row>
    <row r="590" spans="2:3" x14ac:dyDescent="0.3">
      <c r="B590" s="17"/>
      <c r="C590" s="5"/>
    </row>
    <row r="591" spans="2:3" x14ac:dyDescent="0.3">
      <c r="B591" s="18"/>
      <c r="C591" s="16"/>
    </row>
    <row r="592" spans="2:3" x14ac:dyDescent="0.3">
      <c r="B592" s="17"/>
      <c r="C592" s="5"/>
    </row>
    <row r="593" spans="2:3" x14ac:dyDescent="0.3">
      <c r="B593" s="18"/>
      <c r="C593" s="16"/>
    </row>
    <row r="594" spans="2:3" x14ac:dyDescent="0.3">
      <c r="B594" s="17"/>
      <c r="C594" s="5"/>
    </row>
    <row r="595" spans="2:3" x14ac:dyDescent="0.3">
      <c r="B595" s="18"/>
      <c r="C595" s="16"/>
    </row>
    <row r="596" spans="2:3" x14ac:dyDescent="0.3">
      <c r="B596" s="17"/>
      <c r="C596" s="5"/>
    </row>
    <row r="597" spans="2:3" x14ac:dyDescent="0.3">
      <c r="B597" s="18"/>
      <c r="C597" s="16"/>
    </row>
    <row r="598" spans="2:3" x14ac:dyDescent="0.3">
      <c r="B598" s="17"/>
      <c r="C598" s="5"/>
    </row>
    <row r="599" spans="2:3" x14ac:dyDescent="0.3">
      <c r="B599" s="18"/>
      <c r="C599" s="16"/>
    </row>
    <row r="600" spans="2:3" x14ac:dyDescent="0.3">
      <c r="B600" s="17"/>
      <c r="C600" s="5"/>
    </row>
    <row r="601" spans="2:3" x14ac:dyDescent="0.3">
      <c r="B601" s="18"/>
      <c r="C601" s="16"/>
    </row>
    <row r="602" spans="2:3" x14ac:dyDescent="0.3">
      <c r="B602" s="17"/>
      <c r="C602" s="5"/>
    </row>
    <row r="603" spans="2:3" x14ac:dyDescent="0.3">
      <c r="B603" s="18"/>
      <c r="C603" s="16"/>
    </row>
    <row r="604" spans="2:3" x14ac:dyDescent="0.3">
      <c r="B604" s="17"/>
      <c r="C604" s="5"/>
    </row>
    <row r="605" spans="2:3" x14ac:dyDescent="0.3">
      <c r="B605" s="18"/>
      <c r="C605" s="16"/>
    </row>
    <row r="606" spans="2:3" x14ac:dyDescent="0.3">
      <c r="B606" s="17"/>
      <c r="C606" s="5"/>
    </row>
    <row r="607" spans="2:3" x14ac:dyDescent="0.3">
      <c r="B607" s="18"/>
      <c r="C607" s="16"/>
    </row>
    <row r="608" spans="2:3" x14ac:dyDescent="0.3">
      <c r="B608" s="17"/>
      <c r="C608" s="5"/>
    </row>
    <row r="609" spans="2:3" x14ac:dyDescent="0.3">
      <c r="B609" s="18"/>
      <c r="C609" s="16"/>
    </row>
    <row r="610" spans="2:3" x14ac:dyDescent="0.3">
      <c r="B610" s="17"/>
      <c r="C610" s="5"/>
    </row>
    <row r="611" spans="2:3" x14ac:dyDescent="0.3">
      <c r="B611" s="18"/>
      <c r="C611" s="16"/>
    </row>
    <row r="612" spans="2:3" x14ac:dyDescent="0.3">
      <c r="B612" s="17"/>
      <c r="C612" s="5"/>
    </row>
    <row r="613" spans="2:3" x14ac:dyDescent="0.3">
      <c r="B613" s="18"/>
      <c r="C613" s="16"/>
    </row>
    <row r="614" spans="2:3" x14ac:dyDescent="0.3">
      <c r="B614" s="17"/>
      <c r="C614" s="5"/>
    </row>
    <row r="615" spans="2:3" x14ac:dyDescent="0.3">
      <c r="B615" s="18"/>
      <c r="C615" s="16"/>
    </row>
    <row r="616" spans="2:3" x14ac:dyDescent="0.3">
      <c r="B616" s="17"/>
      <c r="C616" s="5"/>
    </row>
    <row r="617" spans="2:3" x14ac:dyDescent="0.3">
      <c r="B617" s="18"/>
      <c r="C617" s="16"/>
    </row>
    <row r="618" spans="2:3" x14ac:dyDescent="0.3">
      <c r="B618" s="17"/>
      <c r="C618" s="5"/>
    </row>
    <row r="619" spans="2:3" x14ac:dyDescent="0.3">
      <c r="B619" s="18"/>
      <c r="C619" s="16"/>
    </row>
    <row r="620" spans="2:3" x14ac:dyDescent="0.3">
      <c r="B620" s="17"/>
      <c r="C620" s="5"/>
    </row>
    <row r="621" spans="2:3" x14ac:dyDescent="0.3">
      <c r="B621" s="18"/>
      <c r="C621" s="16"/>
    </row>
    <row r="622" spans="2:3" x14ac:dyDescent="0.3">
      <c r="B622" s="17"/>
      <c r="C622" s="5"/>
    </row>
    <row r="623" spans="2:3" x14ac:dyDescent="0.3">
      <c r="B623" s="18"/>
      <c r="C623" s="16"/>
    </row>
    <row r="624" spans="2:3" x14ac:dyDescent="0.3">
      <c r="B624" s="17"/>
      <c r="C624" s="5"/>
    </row>
    <row r="625" spans="2:3" x14ac:dyDescent="0.3">
      <c r="B625" s="18"/>
      <c r="C625" s="16"/>
    </row>
    <row r="626" spans="2:3" x14ac:dyDescent="0.3">
      <c r="B626" s="17"/>
      <c r="C626" s="5"/>
    </row>
    <row r="627" spans="2:3" x14ac:dyDescent="0.3">
      <c r="B627" s="18"/>
      <c r="C627" s="16"/>
    </row>
    <row r="628" spans="2:3" x14ac:dyDescent="0.3">
      <c r="B628" s="17"/>
      <c r="C628" s="5"/>
    </row>
    <row r="629" spans="2:3" x14ac:dyDescent="0.3">
      <c r="B629" s="18"/>
      <c r="C629" s="16"/>
    </row>
    <row r="630" spans="2:3" x14ac:dyDescent="0.3">
      <c r="B630" s="17"/>
      <c r="C630" s="5"/>
    </row>
    <row r="631" spans="2:3" x14ac:dyDescent="0.3">
      <c r="B631" s="18"/>
      <c r="C631" s="16"/>
    </row>
    <row r="632" spans="2:3" x14ac:dyDescent="0.3">
      <c r="B632" s="17"/>
      <c r="C632" s="5"/>
    </row>
    <row r="633" spans="2:3" x14ac:dyDescent="0.3">
      <c r="B633" s="18"/>
      <c r="C633" s="16"/>
    </row>
    <row r="634" spans="2:3" x14ac:dyDescent="0.3">
      <c r="B634" s="17"/>
      <c r="C634" s="5"/>
    </row>
    <row r="635" spans="2:3" x14ac:dyDescent="0.3">
      <c r="B635" s="18"/>
      <c r="C635" s="16"/>
    </row>
    <row r="636" spans="2:3" x14ac:dyDescent="0.3">
      <c r="B636" s="17"/>
      <c r="C636" s="5"/>
    </row>
    <row r="637" spans="2:3" x14ac:dyDescent="0.3">
      <c r="B637" s="18"/>
      <c r="C637" s="16"/>
    </row>
    <row r="638" spans="2:3" x14ac:dyDescent="0.3">
      <c r="B638" s="17"/>
      <c r="C638" s="5"/>
    </row>
    <row r="639" spans="2:3" x14ac:dyDescent="0.3">
      <c r="B639" s="18"/>
      <c r="C639" s="16"/>
    </row>
    <row r="640" spans="2:3" x14ac:dyDescent="0.3">
      <c r="B640" s="17"/>
      <c r="C640" s="5"/>
    </row>
    <row r="641" spans="2:3" x14ac:dyDescent="0.3">
      <c r="B641" s="18"/>
      <c r="C641" s="16"/>
    </row>
    <row r="642" spans="2:3" x14ac:dyDescent="0.3">
      <c r="B642" s="17"/>
      <c r="C642" s="5"/>
    </row>
    <row r="643" spans="2:3" x14ac:dyDescent="0.3">
      <c r="B643" s="18"/>
      <c r="C643" s="16"/>
    </row>
    <row r="644" spans="2:3" x14ac:dyDescent="0.3">
      <c r="B644" s="17"/>
      <c r="C644" s="5"/>
    </row>
    <row r="645" spans="2:3" x14ac:dyDescent="0.3">
      <c r="B645" s="18"/>
      <c r="C645" s="16"/>
    </row>
    <row r="646" spans="2:3" x14ac:dyDescent="0.3">
      <c r="B646" s="17"/>
      <c r="C646" s="5"/>
    </row>
    <row r="647" spans="2:3" x14ac:dyDescent="0.3">
      <c r="B647" s="18"/>
      <c r="C647" s="16"/>
    </row>
    <row r="648" spans="2:3" x14ac:dyDescent="0.3">
      <c r="B648" s="17"/>
      <c r="C648" s="5"/>
    </row>
    <row r="649" spans="2:3" x14ac:dyDescent="0.3">
      <c r="B649" s="18"/>
      <c r="C649" s="16"/>
    </row>
    <row r="650" spans="2:3" x14ac:dyDescent="0.3">
      <c r="B650" s="17"/>
      <c r="C650" s="5"/>
    </row>
    <row r="651" spans="2:3" x14ac:dyDescent="0.3">
      <c r="B651" s="18"/>
      <c r="C651" s="16"/>
    </row>
    <row r="652" spans="2:3" x14ac:dyDescent="0.3">
      <c r="B652" s="17"/>
      <c r="C652" s="5"/>
    </row>
    <row r="653" spans="2:3" x14ac:dyDescent="0.3">
      <c r="B653" s="18"/>
      <c r="C653" s="16"/>
    </row>
    <row r="654" spans="2:3" x14ac:dyDescent="0.3">
      <c r="B654" s="17"/>
      <c r="C654" s="5"/>
    </row>
    <row r="655" spans="2:3" x14ac:dyDescent="0.3">
      <c r="B655" s="18"/>
      <c r="C655" s="16"/>
    </row>
    <row r="656" spans="2:3" x14ac:dyDescent="0.3">
      <c r="B656" s="17"/>
      <c r="C656" s="5"/>
    </row>
    <row r="657" spans="2:3" x14ac:dyDescent="0.3">
      <c r="B657" s="18"/>
      <c r="C657" s="16"/>
    </row>
    <row r="658" spans="2:3" x14ac:dyDescent="0.3">
      <c r="B658" s="17"/>
      <c r="C658" s="5"/>
    </row>
    <row r="659" spans="2:3" x14ac:dyDescent="0.3">
      <c r="B659" s="18"/>
      <c r="C659" s="16"/>
    </row>
    <row r="660" spans="2:3" x14ac:dyDescent="0.3">
      <c r="B660" s="17"/>
      <c r="C660" s="5"/>
    </row>
    <row r="661" spans="2:3" x14ac:dyDescent="0.3">
      <c r="B661" s="18"/>
      <c r="C661" s="16"/>
    </row>
    <row r="662" spans="2:3" x14ac:dyDescent="0.3">
      <c r="B662" s="17"/>
      <c r="C662" s="5"/>
    </row>
    <row r="663" spans="2:3" x14ac:dyDescent="0.3">
      <c r="B663" s="18"/>
      <c r="C663" s="16"/>
    </row>
    <row r="664" spans="2:3" x14ac:dyDescent="0.3">
      <c r="B664" s="17"/>
      <c r="C664" s="5"/>
    </row>
    <row r="665" spans="2:3" x14ac:dyDescent="0.3">
      <c r="B665" s="18"/>
      <c r="C665" s="16"/>
    </row>
    <row r="666" spans="2:3" x14ac:dyDescent="0.3">
      <c r="B666" s="17"/>
      <c r="C666" s="5"/>
    </row>
    <row r="667" spans="2:3" x14ac:dyDescent="0.3">
      <c r="B667" s="18"/>
      <c r="C667" s="16"/>
    </row>
    <row r="668" spans="2:3" x14ac:dyDescent="0.3">
      <c r="B668" s="17"/>
      <c r="C668" s="5"/>
    </row>
    <row r="669" spans="2:3" x14ac:dyDescent="0.3">
      <c r="B669" s="18"/>
      <c r="C669" s="16"/>
    </row>
    <row r="670" spans="2:3" x14ac:dyDescent="0.3">
      <c r="B670" s="17"/>
      <c r="C670" s="5"/>
    </row>
    <row r="671" spans="2:3" x14ac:dyDescent="0.3">
      <c r="B671" s="18"/>
      <c r="C671" s="16"/>
    </row>
    <row r="672" spans="2:3" x14ac:dyDescent="0.3">
      <c r="B672" s="17"/>
      <c r="C672" s="5"/>
    </row>
    <row r="673" spans="2:3" x14ac:dyDescent="0.3">
      <c r="B673" s="18"/>
      <c r="C673" s="16"/>
    </row>
    <row r="674" spans="2:3" x14ac:dyDescent="0.3">
      <c r="B674" s="17"/>
      <c r="C674" s="5"/>
    </row>
    <row r="675" spans="2:3" x14ac:dyDescent="0.3">
      <c r="B675" s="18"/>
      <c r="C675" s="16"/>
    </row>
    <row r="676" spans="2:3" x14ac:dyDescent="0.3">
      <c r="B676" s="17"/>
      <c r="C676" s="5"/>
    </row>
    <row r="677" spans="2:3" x14ac:dyDescent="0.3">
      <c r="B677" s="18"/>
      <c r="C677" s="16"/>
    </row>
    <row r="678" spans="2:3" x14ac:dyDescent="0.3">
      <c r="B678" s="17"/>
      <c r="C678" s="5"/>
    </row>
    <row r="679" spans="2:3" x14ac:dyDescent="0.3">
      <c r="B679" s="18"/>
      <c r="C679" s="16"/>
    </row>
    <row r="680" spans="2:3" x14ac:dyDescent="0.3">
      <c r="B680" s="17"/>
      <c r="C680" s="5"/>
    </row>
    <row r="681" spans="2:3" x14ac:dyDescent="0.3">
      <c r="B681" s="18"/>
      <c r="C681" s="16"/>
    </row>
    <row r="682" spans="2:3" x14ac:dyDescent="0.3">
      <c r="B682" s="17"/>
      <c r="C682" s="5"/>
    </row>
    <row r="683" spans="2:3" x14ac:dyDescent="0.3">
      <c r="B683" s="18"/>
      <c r="C683" s="16"/>
    </row>
    <row r="684" spans="2:3" x14ac:dyDescent="0.3">
      <c r="B684" s="17"/>
      <c r="C684" s="5"/>
    </row>
    <row r="685" spans="2:3" x14ac:dyDescent="0.3">
      <c r="B685" s="18"/>
      <c r="C685" s="16"/>
    </row>
    <row r="686" spans="2:3" x14ac:dyDescent="0.3">
      <c r="B686" s="17"/>
      <c r="C686" s="5"/>
    </row>
    <row r="687" spans="2:3" x14ac:dyDescent="0.3">
      <c r="B687" s="18"/>
      <c r="C687" s="16"/>
    </row>
    <row r="688" spans="2:3" x14ac:dyDescent="0.3">
      <c r="B688" s="17"/>
      <c r="C688" s="5"/>
    </row>
    <row r="689" spans="2:3" x14ac:dyDescent="0.3">
      <c r="B689" s="18"/>
      <c r="C689" s="16"/>
    </row>
    <row r="690" spans="2:3" x14ac:dyDescent="0.3">
      <c r="B690" s="17"/>
      <c r="C690" s="5"/>
    </row>
    <row r="691" spans="2:3" x14ac:dyDescent="0.3">
      <c r="B691" s="18"/>
      <c r="C691" s="16"/>
    </row>
    <row r="692" spans="2:3" x14ac:dyDescent="0.3">
      <c r="B692" s="17"/>
      <c r="C692" s="5"/>
    </row>
    <row r="693" spans="2:3" x14ac:dyDescent="0.3">
      <c r="B693" s="18"/>
      <c r="C693" s="16"/>
    </row>
    <row r="694" spans="2:3" x14ac:dyDescent="0.3">
      <c r="B694" s="17"/>
      <c r="C694" s="5"/>
    </row>
    <row r="695" spans="2:3" x14ac:dyDescent="0.3">
      <c r="B695" s="18"/>
      <c r="C695" s="16"/>
    </row>
    <row r="696" spans="2:3" x14ac:dyDescent="0.3">
      <c r="B696" s="17"/>
      <c r="C696" s="5"/>
    </row>
    <row r="697" spans="2:3" x14ac:dyDescent="0.3">
      <c r="B697" s="18"/>
      <c r="C697" s="16"/>
    </row>
    <row r="698" spans="2:3" x14ac:dyDescent="0.3">
      <c r="B698" s="17"/>
      <c r="C698" s="5"/>
    </row>
    <row r="699" spans="2:3" x14ac:dyDescent="0.3">
      <c r="B699" s="18"/>
      <c r="C699" s="16"/>
    </row>
    <row r="700" spans="2:3" x14ac:dyDescent="0.3">
      <c r="B700" s="17"/>
      <c r="C700" s="5"/>
    </row>
    <row r="701" spans="2:3" x14ac:dyDescent="0.3">
      <c r="B701" s="18"/>
      <c r="C701" s="16"/>
    </row>
    <row r="702" spans="2:3" x14ac:dyDescent="0.3">
      <c r="B702" s="17"/>
      <c r="C702" s="5"/>
    </row>
    <row r="703" spans="2:3" x14ac:dyDescent="0.3">
      <c r="B703" s="18"/>
      <c r="C703" s="16"/>
    </row>
    <row r="704" spans="2:3" x14ac:dyDescent="0.3">
      <c r="B704" s="17"/>
      <c r="C704" s="5"/>
    </row>
    <row r="705" spans="2:3" x14ac:dyDescent="0.3">
      <c r="B705" s="18"/>
      <c r="C705" s="16"/>
    </row>
    <row r="706" spans="2:3" x14ac:dyDescent="0.3">
      <c r="B706" s="17"/>
      <c r="C706" s="5"/>
    </row>
    <row r="707" spans="2:3" x14ac:dyDescent="0.3">
      <c r="B707" s="18"/>
      <c r="C707" s="16"/>
    </row>
    <row r="708" spans="2:3" x14ac:dyDescent="0.3">
      <c r="B708" s="17"/>
      <c r="C708" s="5"/>
    </row>
    <row r="709" spans="2:3" x14ac:dyDescent="0.3">
      <c r="B709" s="18"/>
      <c r="C709" s="16"/>
    </row>
    <row r="710" spans="2:3" x14ac:dyDescent="0.3">
      <c r="B710" s="17"/>
      <c r="C710" s="5"/>
    </row>
    <row r="711" spans="2:3" x14ac:dyDescent="0.3">
      <c r="B711" s="18"/>
      <c r="C711" s="16"/>
    </row>
    <row r="712" spans="2:3" x14ac:dyDescent="0.3">
      <c r="B712" s="17"/>
      <c r="C712" s="5"/>
    </row>
    <row r="713" spans="2:3" x14ac:dyDescent="0.3">
      <c r="B713" s="18"/>
      <c r="C713" s="16"/>
    </row>
    <row r="714" spans="2:3" x14ac:dyDescent="0.3">
      <c r="B714" s="17"/>
      <c r="C714" s="5"/>
    </row>
    <row r="715" spans="2:3" x14ac:dyDescent="0.3">
      <c r="B715" s="18"/>
      <c r="C715" s="16"/>
    </row>
    <row r="716" spans="2:3" x14ac:dyDescent="0.3">
      <c r="B716" s="17"/>
      <c r="C716" s="5"/>
    </row>
    <row r="717" spans="2:3" x14ac:dyDescent="0.3">
      <c r="B717" s="18"/>
      <c r="C717" s="16"/>
    </row>
    <row r="718" spans="2:3" x14ac:dyDescent="0.3">
      <c r="B718" s="17"/>
      <c r="C718" s="5"/>
    </row>
    <row r="719" spans="2:3" x14ac:dyDescent="0.3">
      <c r="B719" s="18"/>
      <c r="C719" s="16"/>
    </row>
    <row r="720" spans="2:3" x14ac:dyDescent="0.3">
      <c r="B720" s="17"/>
      <c r="C720" s="5"/>
    </row>
    <row r="721" spans="2:3" x14ac:dyDescent="0.3">
      <c r="B721" s="18"/>
      <c r="C721" s="16"/>
    </row>
    <row r="722" spans="2:3" x14ac:dyDescent="0.3">
      <c r="B722" s="17"/>
      <c r="C722" s="5"/>
    </row>
    <row r="723" spans="2:3" x14ac:dyDescent="0.3">
      <c r="B723" s="18"/>
      <c r="C723" s="16"/>
    </row>
    <row r="724" spans="2:3" x14ac:dyDescent="0.3">
      <c r="B724" s="17"/>
      <c r="C724" s="5"/>
    </row>
    <row r="725" spans="2:3" x14ac:dyDescent="0.3">
      <c r="B725" s="18"/>
      <c r="C725" s="16"/>
    </row>
    <row r="726" spans="2:3" x14ac:dyDescent="0.3">
      <c r="B726" s="17"/>
      <c r="C726" s="5"/>
    </row>
    <row r="727" spans="2:3" x14ac:dyDescent="0.3">
      <c r="B727" s="18"/>
      <c r="C727" s="16"/>
    </row>
    <row r="728" spans="2:3" x14ac:dyDescent="0.3">
      <c r="B728" s="17"/>
      <c r="C728" s="5"/>
    </row>
    <row r="729" spans="2:3" x14ac:dyDescent="0.3">
      <c r="B729" s="18"/>
      <c r="C729" s="16"/>
    </row>
    <row r="730" spans="2:3" x14ac:dyDescent="0.3">
      <c r="B730" s="17"/>
      <c r="C730" s="5"/>
    </row>
    <row r="731" spans="2:3" x14ac:dyDescent="0.3">
      <c r="B731" s="18"/>
      <c r="C731" s="16"/>
    </row>
    <row r="732" spans="2:3" x14ac:dyDescent="0.3">
      <c r="B732" s="17"/>
      <c r="C732" s="5"/>
    </row>
    <row r="733" spans="2:3" x14ac:dyDescent="0.3">
      <c r="B733" s="18"/>
      <c r="C733" s="16"/>
    </row>
    <row r="734" spans="2:3" x14ac:dyDescent="0.3">
      <c r="B734" s="17"/>
      <c r="C734" s="5"/>
    </row>
    <row r="735" spans="2:3" x14ac:dyDescent="0.3">
      <c r="B735" s="18"/>
      <c r="C735" s="16"/>
    </row>
    <row r="736" spans="2:3" x14ac:dyDescent="0.3">
      <c r="B736" s="17"/>
      <c r="C736" s="5"/>
    </row>
    <row r="737" spans="2:3" x14ac:dyDescent="0.3">
      <c r="B737" s="18"/>
      <c r="C737" s="16"/>
    </row>
    <row r="738" spans="2:3" x14ac:dyDescent="0.3">
      <c r="B738" s="17"/>
      <c r="C738" s="5"/>
    </row>
    <row r="739" spans="2:3" x14ac:dyDescent="0.3">
      <c r="B739" s="18"/>
      <c r="C739" s="16"/>
    </row>
    <row r="740" spans="2:3" x14ac:dyDescent="0.3">
      <c r="B740" s="17"/>
      <c r="C740" s="5"/>
    </row>
    <row r="741" spans="2:3" x14ac:dyDescent="0.3">
      <c r="B741" s="18"/>
      <c r="C741" s="16"/>
    </row>
    <row r="742" spans="2:3" x14ac:dyDescent="0.3">
      <c r="B742" s="17"/>
      <c r="C742" s="5"/>
    </row>
    <row r="743" spans="2:3" x14ac:dyDescent="0.3">
      <c r="B743" s="18"/>
      <c r="C743" s="16"/>
    </row>
    <row r="744" spans="2:3" x14ac:dyDescent="0.3">
      <c r="B744" s="17"/>
      <c r="C744" s="5"/>
    </row>
    <row r="745" spans="2:3" x14ac:dyDescent="0.3">
      <c r="B745" s="18"/>
      <c r="C745" s="16"/>
    </row>
    <row r="746" spans="2:3" x14ac:dyDescent="0.3">
      <c r="B746" s="17"/>
      <c r="C746" s="5"/>
    </row>
    <row r="747" spans="2:3" x14ac:dyDescent="0.3">
      <c r="B747" s="18"/>
      <c r="C747" s="16"/>
    </row>
    <row r="748" spans="2:3" x14ac:dyDescent="0.3">
      <c r="B748" s="17"/>
      <c r="C748" s="5"/>
    </row>
    <row r="749" spans="2:3" x14ac:dyDescent="0.3">
      <c r="B749" s="18"/>
      <c r="C749" s="16"/>
    </row>
    <row r="750" spans="2:3" x14ac:dyDescent="0.3">
      <c r="B750" s="17"/>
      <c r="C750" s="5"/>
    </row>
    <row r="751" spans="2:3" x14ac:dyDescent="0.3">
      <c r="B751" s="18"/>
      <c r="C751" s="16"/>
    </row>
    <row r="752" spans="2:3" x14ac:dyDescent="0.3">
      <c r="B752" s="17"/>
      <c r="C752" s="5"/>
    </row>
    <row r="753" spans="2:3" x14ac:dyDescent="0.3">
      <c r="B753" s="18"/>
      <c r="C753" s="16"/>
    </row>
    <row r="754" spans="2:3" x14ac:dyDescent="0.3">
      <c r="B754" s="17"/>
      <c r="C754" s="5"/>
    </row>
    <row r="755" spans="2:3" x14ac:dyDescent="0.3">
      <c r="B755" s="18"/>
      <c r="C755" s="16"/>
    </row>
    <row r="756" spans="2:3" x14ac:dyDescent="0.3">
      <c r="B756" s="17"/>
      <c r="C756" s="5"/>
    </row>
    <row r="757" spans="2:3" x14ac:dyDescent="0.3">
      <c r="B757" s="18"/>
      <c r="C757" s="16"/>
    </row>
    <row r="758" spans="2:3" x14ac:dyDescent="0.3">
      <c r="B758" s="17"/>
      <c r="C758" s="5"/>
    </row>
    <row r="759" spans="2:3" x14ac:dyDescent="0.3">
      <c r="B759" s="18"/>
      <c r="C759" s="16"/>
    </row>
    <row r="760" spans="2:3" x14ac:dyDescent="0.3">
      <c r="B760" s="17"/>
      <c r="C760" s="5"/>
    </row>
    <row r="761" spans="2:3" x14ac:dyDescent="0.3">
      <c r="B761" s="18"/>
      <c r="C761" s="16"/>
    </row>
    <row r="762" spans="2:3" x14ac:dyDescent="0.3">
      <c r="B762" s="17"/>
      <c r="C762" s="5"/>
    </row>
    <row r="763" spans="2:3" x14ac:dyDescent="0.3">
      <c r="B763" s="18"/>
      <c r="C763" s="16"/>
    </row>
    <row r="764" spans="2:3" x14ac:dyDescent="0.3">
      <c r="B764" s="17"/>
      <c r="C764" s="5"/>
    </row>
    <row r="765" spans="2:3" x14ac:dyDescent="0.3">
      <c r="B765" s="18"/>
      <c r="C765" s="16"/>
    </row>
    <row r="766" spans="2:3" x14ac:dyDescent="0.3">
      <c r="B766" s="17"/>
      <c r="C766" s="5"/>
    </row>
    <row r="767" spans="2:3" x14ac:dyDescent="0.3">
      <c r="B767" s="18"/>
      <c r="C767" s="16"/>
    </row>
    <row r="768" spans="2:3" x14ac:dyDescent="0.3">
      <c r="B768" s="17"/>
      <c r="C768" s="5"/>
    </row>
    <row r="769" spans="2:3" x14ac:dyDescent="0.3">
      <c r="B769" s="18"/>
      <c r="C769" s="16"/>
    </row>
    <row r="770" spans="2:3" x14ac:dyDescent="0.3">
      <c r="B770" s="17"/>
      <c r="C770" s="5"/>
    </row>
    <row r="771" spans="2:3" x14ac:dyDescent="0.3">
      <c r="B771" s="18"/>
      <c r="C771" s="16"/>
    </row>
    <row r="772" spans="2:3" x14ac:dyDescent="0.3">
      <c r="B772" s="17"/>
      <c r="C772" s="5"/>
    </row>
    <row r="773" spans="2:3" x14ac:dyDescent="0.3">
      <c r="B773" s="18"/>
      <c r="C773" s="16"/>
    </row>
    <row r="774" spans="2:3" x14ac:dyDescent="0.3">
      <c r="B774" s="17"/>
      <c r="C774" s="5"/>
    </row>
    <row r="775" spans="2:3" x14ac:dyDescent="0.3">
      <c r="B775" s="18"/>
      <c r="C775" s="16"/>
    </row>
    <row r="776" spans="2:3" x14ac:dyDescent="0.3">
      <c r="B776" s="17"/>
      <c r="C776" s="5"/>
    </row>
    <row r="777" spans="2:3" x14ac:dyDescent="0.3">
      <c r="B777" s="18"/>
      <c r="C777" s="16"/>
    </row>
    <row r="778" spans="2:3" x14ac:dyDescent="0.3">
      <c r="B778" s="17"/>
      <c r="C778" s="5"/>
    </row>
    <row r="779" spans="2:3" x14ac:dyDescent="0.3">
      <c r="B779" s="18"/>
      <c r="C779" s="16"/>
    </row>
    <row r="780" spans="2:3" x14ac:dyDescent="0.3">
      <c r="B780" s="17"/>
      <c r="C780" s="5"/>
    </row>
    <row r="781" spans="2:3" x14ac:dyDescent="0.3">
      <c r="B781" s="18"/>
      <c r="C781" s="16"/>
    </row>
    <row r="782" spans="2:3" x14ac:dyDescent="0.3">
      <c r="B782" s="17"/>
      <c r="C782" s="5"/>
    </row>
    <row r="783" spans="2:3" x14ac:dyDescent="0.3">
      <c r="B783" s="18"/>
      <c r="C783" s="16"/>
    </row>
    <row r="784" spans="2:3" x14ac:dyDescent="0.3">
      <c r="B784" s="17"/>
      <c r="C784" s="5"/>
    </row>
    <row r="785" spans="2:3" x14ac:dyDescent="0.3">
      <c r="B785" s="18"/>
      <c r="C785" s="16"/>
    </row>
    <row r="786" spans="2:3" x14ac:dyDescent="0.3">
      <c r="B786" s="17"/>
      <c r="C786" s="5"/>
    </row>
    <row r="787" spans="2:3" x14ac:dyDescent="0.3">
      <c r="B787" s="18"/>
      <c r="C787" s="16"/>
    </row>
    <row r="788" spans="2:3" x14ac:dyDescent="0.3">
      <c r="B788" s="17"/>
      <c r="C788" s="5"/>
    </row>
    <row r="789" spans="2:3" x14ac:dyDescent="0.3">
      <c r="B789" s="18"/>
      <c r="C789" s="16"/>
    </row>
    <row r="790" spans="2:3" x14ac:dyDescent="0.3">
      <c r="B790" s="17"/>
      <c r="C790" s="5"/>
    </row>
    <row r="791" spans="2:3" x14ac:dyDescent="0.3">
      <c r="B791" s="18"/>
      <c r="C791" s="16"/>
    </row>
    <row r="792" spans="2:3" x14ac:dyDescent="0.3">
      <c r="B792" s="17"/>
      <c r="C792" s="5"/>
    </row>
    <row r="793" spans="2:3" x14ac:dyDescent="0.3">
      <c r="B793" s="18"/>
      <c r="C793" s="16"/>
    </row>
    <row r="794" spans="2:3" x14ac:dyDescent="0.3">
      <c r="B794" s="17"/>
      <c r="C794" s="5"/>
    </row>
    <row r="795" spans="2:3" x14ac:dyDescent="0.3">
      <c r="B795" s="18"/>
      <c r="C795" s="16"/>
    </row>
    <row r="796" spans="2:3" x14ac:dyDescent="0.3">
      <c r="B796" s="17"/>
      <c r="C796" s="5"/>
    </row>
    <row r="797" spans="2:3" x14ac:dyDescent="0.3">
      <c r="B797" s="18"/>
      <c r="C797" s="16"/>
    </row>
    <row r="798" spans="2:3" x14ac:dyDescent="0.3">
      <c r="B798" s="17"/>
      <c r="C798" s="5"/>
    </row>
    <row r="799" spans="2:3" x14ac:dyDescent="0.3">
      <c r="B799" s="18"/>
      <c r="C799" s="16"/>
    </row>
    <row r="800" spans="2:3" x14ac:dyDescent="0.3">
      <c r="B800" s="17"/>
      <c r="C800" s="5"/>
    </row>
    <row r="801" spans="2:3" x14ac:dyDescent="0.3">
      <c r="B801" s="18"/>
      <c r="C801" s="16"/>
    </row>
    <row r="802" spans="2:3" x14ac:dyDescent="0.3">
      <c r="B802" s="17"/>
      <c r="C802" s="5"/>
    </row>
    <row r="803" spans="2:3" x14ac:dyDescent="0.3">
      <c r="B803" s="18"/>
      <c r="C803" s="16"/>
    </row>
    <row r="804" spans="2:3" x14ac:dyDescent="0.3">
      <c r="B804" s="17"/>
      <c r="C804" s="5"/>
    </row>
    <row r="805" spans="2:3" x14ac:dyDescent="0.3">
      <c r="B805" s="18"/>
      <c r="C805" s="16"/>
    </row>
    <row r="806" spans="2:3" x14ac:dyDescent="0.3">
      <c r="B806" s="17"/>
      <c r="C806" s="5"/>
    </row>
    <row r="807" spans="2:3" x14ac:dyDescent="0.3">
      <c r="B807" s="18"/>
      <c r="C807" s="16"/>
    </row>
    <row r="808" spans="2:3" x14ac:dyDescent="0.3">
      <c r="B808" s="17"/>
      <c r="C808" s="5"/>
    </row>
    <row r="809" spans="2:3" x14ac:dyDescent="0.3">
      <c r="B809" s="18"/>
      <c r="C809" s="16"/>
    </row>
    <row r="810" spans="2:3" x14ac:dyDescent="0.3">
      <c r="B810" s="17"/>
      <c r="C810" s="5"/>
    </row>
    <row r="811" spans="2:3" x14ac:dyDescent="0.3">
      <c r="B811" s="18"/>
      <c r="C811" s="16"/>
    </row>
    <row r="812" spans="2:3" x14ac:dyDescent="0.3">
      <c r="B812" s="17"/>
      <c r="C812" s="5"/>
    </row>
    <row r="813" spans="2:3" x14ac:dyDescent="0.3">
      <c r="B813" s="18"/>
      <c r="C813" s="16"/>
    </row>
    <row r="814" spans="2:3" x14ac:dyDescent="0.3">
      <c r="B814" s="17"/>
      <c r="C814" s="5"/>
    </row>
    <row r="815" spans="2:3" x14ac:dyDescent="0.3">
      <c r="B815" s="18"/>
      <c r="C815" s="16"/>
    </row>
    <row r="816" spans="2:3" x14ac:dyDescent="0.3">
      <c r="B816" s="17"/>
      <c r="C816" s="5"/>
    </row>
    <row r="817" spans="2:3" x14ac:dyDescent="0.3">
      <c r="B817" s="18"/>
      <c r="C817" s="16"/>
    </row>
    <row r="818" spans="2:3" x14ac:dyDescent="0.3">
      <c r="B818" s="17"/>
      <c r="C818" s="5"/>
    </row>
    <row r="819" spans="2:3" x14ac:dyDescent="0.3">
      <c r="B819" s="18"/>
      <c r="C819" s="16"/>
    </row>
    <row r="820" spans="2:3" x14ac:dyDescent="0.3">
      <c r="B820" s="17"/>
      <c r="C820" s="5"/>
    </row>
    <row r="821" spans="2:3" x14ac:dyDescent="0.3">
      <c r="B821" s="18"/>
      <c r="C821" s="16"/>
    </row>
    <row r="822" spans="2:3" x14ac:dyDescent="0.3">
      <c r="B822" s="17"/>
      <c r="C822" s="5"/>
    </row>
    <row r="823" spans="2:3" x14ac:dyDescent="0.3">
      <c r="B823" s="18"/>
      <c r="C823" s="16"/>
    </row>
    <row r="824" spans="2:3" x14ac:dyDescent="0.3">
      <c r="B824" s="17"/>
      <c r="C824" s="5"/>
    </row>
    <row r="825" spans="2:3" x14ac:dyDescent="0.3">
      <c r="B825" s="18"/>
      <c r="C825" s="16"/>
    </row>
    <row r="826" spans="2:3" x14ac:dyDescent="0.3">
      <c r="B826" s="17"/>
      <c r="C826" s="5"/>
    </row>
    <row r="827" spans="2:3" x14ac:dyDescent="0.3">
      <c r="B827" s="18"/>
      <c r="C827" s="16"/>
    </row>
    <row r="828" spans="2:3" x14ac:dyDescent="0.3">
      <c r="B828" s="17"/>
      <c r="C828" s="5"/>
    </row>
    <row r="829" spans="2:3" x14ac:dyDescent="0.3">
      <c r="B829" s="18"/>
      <c r="C829" s="16"/>
    </row>
    <row r="830" spans="2:3" x14ac:dyDescent="0.3">
      <c r="B830" s="17"/>
      <c r="C830" s="5"/>
    </row>
    <row r="831" spans="2:3" x14ac:dyDescent="0.3">
      <c r="B831" s="18"/>
      <c r="C831" s="16"/>
    </row>
    <row r="832" spans="2:3" x14ac:dyDescent="0.3">
      <c r="B832" s="17"/>
      <c r="C832" s="5"/>
    </row>
    <row r="833" spans="2:3" x14ac:dyDescent="0.3">
      <c r="B833" s="18"/>
      <c r="C833" s="16"/>
    </row>
    <row r="834" spans="2:3" x14ac:dyDescent="0.3">
      <c r="B834" s="17"/>
      <c r="C834" s="5"/>
    </row>
    <row r="835" spans="2:3" x14ac:dyDescent="0.3">
      <c r="B835" s="18"/>
      <c r="C835" s="16"/>
    </row>
    <row r="836" spans="2:3" x14ac:dyDescent="0.3">
      <c r="B836" s="17"/>
      <c r="C836" s="5"/>
    </row>
    <row r="837" spans="2:3" x14ac:dyDescent="0.3">
      <c r="B837" s="18"/>
      <c r="C837" s="16"/>
    </row>
    <row r="838" spans="2:3" x14ac:dyDescent="0.3">
      <c r="B838" s="17"/>
      <c r="C838" s="5"/>
    </row>
    <row r="839" spans="2:3" x14ac:dyDescent="0.3">
      <c r="B839" s="18"/>
      <c r="C839" s="16"/>
    </row>
    <row r="840" spans="2:3" x14ac:dyDescent="0.3">
      <c r="B840" s="17"/>
      <c r="C840" s="5"/>
    </row>
    <row r="841" spans="2:3" x14ac:dyDescent="0.3">
      <c r="B841" s="18"/>
      <c r="C841" s="16"/>
    </row>
    <row r="842" spans="2:3" x14ac:dyDescent="0.3">
      <c r="B842" s="17"/>
      <c r="C842" s="5"/>
    </row>
    <row r="843" spans="2:3" x14ac:dyDescent="0.3">
      <c r="B843" s="18"/>
      <c r="C843" s="16"/>
    </row>
    <row r="844" spans="2:3" x14ac:dyDescent="0.3">
      <c r="B844" s="17"/>
      <c r="C844" s="5"/>
    </row>
    <row r="845" spans="2:3" x14ac:dyDescent="0.3">
      <c r="B845" s="18"/>
      <c r="C845" s="16"/>
    </row>
    <row r="846" spans="2:3" x14ac:dyDescent="0.3">
      <c r="B846" s="17"/>
      <c r="C846" s="5"/>
    </row>
    <row r="847" spans="2:3" x14ac:dyDescent="0.3">
      <c r="B847" s="18"/>
      <c r="C847" s="16"/>
    </row>
    <row r="848" spans="2:3" x14ac:dyDescent="0.3">
      <c r="B848" s="17"/>
      <c r="C848" s="5"/>
    </row>
    <row r="849" spans="2:3" x14ac:dyDescent="0.3">
      <c r="B849" s="18"/>
      <c r="C849" s="16"/>
    </row>
    <row r="850" spans="2:3" x14ac:dyDescent="0.3">
      <c r="B850" s="17"/>
      <c r="C850" s="5"/>
    </row>
    <row r="851" spans="2:3" x14ac:dyDescent="0.3">
      <c r="B851" s="18"/>
      <c r="C851" s="16"/>
    </row>
    <row r="852" spans="2:3" x14ac:dyDescent="0.3">
      <c r="B852" s="17"/>
      <c r="C852" s="5"/>
    </row>
    <row r="853" spans="2:3" x14ac:dyDescent="0.3">
      <c r="B853" s="18"/>
      <c r="C853" s="16"/>
    </row>
    <row r="854" spans="2:3" x14ac:dyDescent="0.3">
      <c r="B854" s="17"/>
      <c r="C854" s="5"/>
    </row>
    <row r="855" spans="2:3" x14ac:dyDescent="0.3">
      <c r="B855" s="18"/>
      <c r="C855" s="16"/>
    </row>
    <row r="856" spans="2:3" x14ac:dyDescent="0.3">
      <c r="B856" s="17"/>
      <c r="C856" s="5"/>
    </row>
    <row r="857" spans="2:3" x14ac:dyDescent="0.3">
      <c r="B857" s="18"/>
      <c r="C857" s="16"/>
    </row>
    <row r="858" spans="2:3" x14ac:dyDescent="0.3">
      <c r="B858" s="17"/>
      <c r="C858" s="5"/>
    </row>
    <row r="859" spans="2:3" x14ac:dyDescent="0.3">
      <c r="B859" s="18"/>
      <c r="C859" s="16"/>
    </row>
    <row r="860" spans="2:3" x14ac:dyDescent="0.3">
      <c r="B860" s="17"/>
      <c r="C860" s="5"/>
    </row>
    <row r="861" spans="2:3" x14ac:dyDescent="0.3">
      <c r="B861" s="18"/>
      <c r="C861" s="16"/>
    </row>
    <row r="862" spans="2:3" x14ac:dyDescent="0.3">
      <c r="B862" s="17"/>
      <c r="C862" s="5"/>
    </row>
    <row r="863" spans="2:3" x14ac:dyDescent="0.3">
      <c r="B863" s="18"/>
      <c r="C863" s="16"/>
    </row>
    <row r="864" spans="2:3" x14ac:dyDescent="0.3">
      <c r="B864" s="17"/>
      <c r="C864" s="5"/>
    </row>
    <row r="865" spans="2:3" x14ac:dyDescent="0.3">
      <c r="B865" s="18"/>
      <c r="C865" s="16"/>
    </row>
    <row r="866" spans="2:3" x14ac:dyDescent="0.3">
      <c r="B866" s="17"/>
      <c r="C866" s="5"/>
    </row>
    <row r="867" spans="2:3" x14ac:dyDescent="0.3">
      <c r="B867" s="18"/>
      <c r="C867" s="16"/>
    </row>
    <row r="868" spans="2:3" x14ac:dyDescent="0.3">
      <c r="B868" s="17"/>
      <c r="C868" s="5"/>
    </row>
    <row r="869" spans="2:3" x14ac:dyDescent="0.3">
      <c r="B869" s="18"/>
      <c r="C869" s="16"/>
    </row>
    <row r="870" spans="2:3" x14ac:dyDescent="0.3">
      <c r="B870" s="17"/>
      <c r="C870" s="5"/>
    </row>
    <row r="871" spans="2:3" x14ac:dyDescent="0.3">
      <c r="B871" s="18"/>
      <c r="C871" s="16"/>
    </row>
    <row r="872" spans="2:3" x14ac:dyDescent="0.3">
      <c r="B872" s="17"/>
      <c r="C872" s="5"/>
    </row>
    <row r="873" spans="2:3" x14ac:dyDescent="0.3">
      <c r="B873" s="18"/>
      <c r="C873" s="16"/>
    </row>
    <row r="874" spans="2:3" x14ac:dyDescent="0.3">
      <c r="B874" s="17"/>
      <c r="C874" s="5"/>
    </row>
    <row r="875" spans="2:3" x14ac:dyDescent="0.3">
      <c r="B875" s="18"/>
      <c r="C875" s="16"/>
    </row>
    <row r="876" spans="2:3" x14ac:dyDescent="0.3">
      <c r="B876" s="17"/>
      <c r="C876" s="5"/>
    </row>
    <row r="877" spans="2:3" x14ac:dyDescent="0.3">
      <c r="B877" s="18"/>
      <c r="C877" s="16"/>
    </row>
    <row r="878" spans="2:3" x14ac:dyDescent="0.3">
      <c r="B878" s="17"/>
      <c r="C878" s="5"/>
    </row>
    <row r="879" spans="2:3" x14ac:dyDescent="0.3">
      <c r="B879" s="18"/>
      <c r="C879" s="16"/>
    </row>
    <row r="880" spans="2:3" x14ac:dyDescent="0.3">
      <c r="B880" s="17"/>
      <c r="C880" s="5"/>
    </row>
    <row r="881" spans="2:3" x14ac:dyDescent="0.3">
      <c r="B881" s="18"/>
      <c r="C881" s="16"/>
    </row>
    <row r="882" spans="2:3" x14ac:dyDescent="0.3">
      <c r="B882" s="17"/>
      <c r="C882" s="5"/>
    </row>
    <row r="883" spans="2:3" x14ac:dyDescent="0.3">
      <c r="B883" s="18"/>
      <c r="C883" s="16"/>
    </row>
    <row r="884" spans="2:3" x14ac:dyDescent="0.3">
      <c r="B884" s="17"/>
      <c r="C884" s="5"/>
    </row>
    <row r="885" spans="2:3" x14ac:dyDescent="0.3">
      <c r="B885" s="18"/>
      <c r="C885" s="16"/>
    </row>
    <row r="886" spans="2:3" x14ac:dyDescent="0.3">
      <c r="B886" s="17"/>
      <c r="C886" s="5"/>
    </row>
    <row r="887" spans="2:3" x14ac:dyDescent="0.3">
      <c r="B887" s="18"/>
      <c r="C887" s="16"/>
    </row>
    <row r="888" spans="2:3" x14ac:dyDescent="0.3">
      <c r="B888" s="17"/>
      <c r="C888" s="5"/>
    </row>
    <row r="889" spans="2:3" x14ac:dyDescent="0.3">
      <c r="B889" s="18"/>
      <c r="C889" s="16"/>
    </row>
    <row r="890" spans="2:3" x14ac:dyDescent="0.3">
      <c r="B890" s="17"/>
      <c r="C890" s="5"/>
    </row>
    <row r="891" spans="2:3" x14ac:dyDescent="0.3">
      <c r="B891" s="18"/>
      <c r="C891" s="16"/>
    </row>
    <row r="892" spans="2:3" x14ac:dyDescent="0.3">
      <c r="B892" s="17"/>
      <c r="C892" s="5"/>
    </row>
    <row r="893" spans="2:3" x14ac:dyDescent="0.3">
      <c r="B893" s="18"/>
      <c r="C893" s="16"/>
    </row>
    <row r="894" spans="2:3" x14ac:dyDescent="0.3">
      <c r="B894" s="17"/>
      <c r="C894" s="5"/>
    </row>
    <row r="895" spans="2:3" x14ac:dyDescent="0.3">
      <c r="B895" s="18"/>
      <c r="C895" s="16"/>
    </row>
    <row r="896" spans="2:3" x14ac:dyDescent="0.3">
      <c r="B896" s="17"/>
      <c r="C896" s="5"/>
    </row>
    <row r="897" spans="2:3" x14ac:dyDescent="0.3">
      <c r="B897" s="18"/>
      <c r="C897" s="16"/>
    </row>
    <row r="898" spans="2:3" x14ac:dyDescent="0.3">
      <c r="B898" s="17"/>
      <c r="C898" s="5"/>
    </row>
    <row r="899" spans="2:3" x14ac:dyDescent="0.3">
      <c r="B899" s="18"/>
      <c r="C899" s="16"/>
    </row>
    <row r="900" spans="2:3" x14ac:dyDescent="0.3">
      <c r="B900" s="17"/>
      <c r="C900" s="5"/>
    </row>
    <row r="901" spans="2:3" x14ac:dyDescent="0.3">
      <c r="B901" s="18"/>
      <c r="C901" s="16"/>
    </row>
    <row r="902" spans="2:3" x14ac:dyDescent="0.3">
      <c r="B902" s="17"/>
      <c r="C902" s="5"/>
    </row>
    <row r="903" spans="2:3" x14ac:dyDescent="0.3">
      <c r="B903" s="18"/>
      <c r="C903" s="16"/>
    </row>
    <row r="904" spans="2:3" x14ac:dyDescent="0.3">
      <c r="B904" s="17"/>
      <c r="C904" s="5"/>
    </row>
    <row r="905" spans="2:3" x14ac:dyDescent="0.3">
      <c r="B905" s="18"/>
      <c r="C905" s="16"/>
    </row>
    <row r="906" spans="2:3" x14ac:dyDescent="0.3">
      <c r="B906" s="17"/>
      <c r="C906" s="5"/>
    </row>
    <row r="907" spans="2:3" x14ac:dyDescent="0.3">
      <c r="B907" s="18"/>
      <c r="C907" s="16"/>
    </row>
    <row r="908" spans="2:3" x14ac:dyDescent="0.3">
      <c r="B908" s="17"/>
      <c r="C908" s="5"/>
    </row>
    <row r="909" spans="2:3" x14ac:dyDescent="0.3">
      <c r="B909" s="18"/>
      <c r="C909" s="16"/>
    </row>
    <row r="910" spans="2:3" x14ac:dyDescent="0.3">
      <c r="B910" s="17"/>
      <c r="C910" s="5"/>
    </row>
    <row r="911" spans="2:3" x14ac:dyDescent="0.3">
      <c r="B911" s="18"/>
      <c r="C911" s="16"/>
    </row>
    <row r="912" spans="2:3" x14ac:dyDescent="0.3">
      <c r="B912" s="17"/>
      <c r="C912" s="5"/>
    </row>
    <row r="913" spans="2:3" x14ac:dyDescent="0.3">
      <c r="B913" s="18"/>
      <c r="C913" s="16"/>
    </row>
    <row r="914" spans="2:3" x14ac:dyDescent="0.3">
      <c r="B914" s="17"/>
      <c r="C914" s="5"/>
    </row>
    <row r="915" spans="2:3" x14ac:dyDescent="0.3">
      <c r="B915" s="18"/>
      <c r="C915" s="16"/>
    </row>
    <row r="916" spans="2:3" x14ac:dyDescent="0.3">
      <c r="B916" s="17"/>
      <c r="C916" s="5"/>
    </row>
    <row r="917" spans="2:3" x14ac:dyDescent="0.3">
      <c r="B917" s="18"/>
      <c r="C917" s="16"/>
    </row>
    <row r="918" spans="2:3" x14ac:dyDescent="0.3">
      <c r="B918" s="17"/>
      <c r="C918" s="5"/>
    </row>
    <row r="919" spans="2:3" x14ac:dyDescent="0.3">
      <c r="B919" s="18"/>
      <c r="C919" s="16"/>
    </row>
    <row r="920" spans="2:3" x14ac:dyDescent="0.3">
      <c r="B920" s="17"/>
      <c r="C920" s="5"/>
    </row>
    <row r="921" spans="2:3" x14ac:dyDescent="0.3">
      <c r="B921" s="18"/>
      <c r="C921" s="16"/>
    </row>
    <row r="922" spans="2:3" x14ac:dyDescent="0.3">
      <c r="B922" s="17"/>
      <c r="C922" s="5"/>
    </row>
    <row r="923" spans="2:3" x14ac:dyDescent="0.3">
      <c r="B923" s="18"/>
      <c r="C923" s="16"/>
    </row>
    <row r="924" spans="2:3" x14ac:dyDescent="0.3">
      <c r="B924" s="17"/>
      <c r="C924" s="5"/>
    </row>
    <row r="925" spans="2:3" x14ac:dyDescent="0.3">
      <c r="B925" s="18"/>
      <c r="C925" s="16"/>
    </row>
    <row r="926" spans="2:3" x14ac:dyDescent="0.3">
      <c r="B926" s="17"/>
      <c r="C926" s="5"/>
    </row>
    <row r="927" spans="2:3" x14ac:dyDescent="0.3">
      <c r="B927" s="18"/>
      <c r="C927" s="16"/>
    </row>
    <row r="928" spans="2:3" x14ac:dyDescent="0.3">
      <c r="B928" s="17"/>
      <c r="C928" s="5"/>
    </row>
    <row r="929" spans="2:3" x14ac:dyDescent="0.3">
      <c r="B929" s="18"/>
      <c r="C929" s="16"/>
    </row>
    <row r="930" spans="2:3" x14ac:dyDescent="0.3">
      <c r="B930" s="17"/>
      <c r="C930" s="5"/>
    </row>
    <row r="931" spans="2:3" x14ac:dyDescent="0.3">
      <c r="B931" s="18"/>
      <c r="C931" s="16"/>
    </row>
    <row r="932" spans="2:3" x14ac:dyDescent="0.3">
      <c r="B932" s="17"/>
      <c r="C932" s="5"/>
    </row>
    <row r="933" spans="2:3" x14ac:dyDescent="0.3">
      <c r="B933" s="18"/>
      <c r="C933" s="16"/>
    </row>
    <row r="934" spans="2:3" x14ac:dyDescent="0.3">
      <c r="B934" s="17"/>
      <c r="C934" s="5"/>
    </row>
    <row r="935" spans="2:3" x14ac:dyDescent="0.3">
      <c r="B935" s="18"/>
      <c r="C935" s="16"/>
    </row>
    <row r="936" spans="2:3" x14ac:dyDescent="0.3">
      <c r="B936" s="17"/>
      <c r="C936" s="5"/>
    </row>
    <row r="937" spans="2:3" x14ac:dyDescent="0.3">
      <c r="B937" s="18"/>
      <c r="C937" s="16"/>
    </row>
    <row r="938" spans="2:3" x14ac:dyDescent="0.3">
      <c r="B938" s="17"/>
      <c r="C938" s="5"/>
    </row>
    <row r="939" spans="2:3" x14ac:dyDescent="0.3">
      <c r="B939" s="18"/>
      <c r="C939" s="16"/>
    </row>
    <row r="940" spans="2:3" x14ac:dyDescent="0.3">
      <c r="B940" s="17"/>
      <c r="C940" s="5"/>
    </row>
    <row r="941" spans="2:3" x14ac:dyDescent="0.3">
      <c r="B941" s="18"/>
      <c r="C941" s="16"/>
    </row>
    <row r="942" spans="2:3" x14ac:dyDescent="0.3">
      <c r="B942" s="17"/>
      <c r="C942" s="5"/>
    </row>
    <row r="943" spans="2:3" x14ac:dyDescent="0.3">
      <c r="B943" s="18"/>
      <c r="C943" s="16"/>
    </row>
    <row r="944" spans="2:3" x14ac:dyDescent="0.3">
      <c r="B944" s="17"/>
      <c r="C944" s="5"/>
    </row>
    <row r="945" spans="2:3" x14ac:dyDescent="0.3">
      <c r="B945" s="18"/>
      <c r="C945" s="16"/>
    </row>
    <row r="946" spans="2:3" x14ac:dyDescent="0.3">
      <c r="B946" s="17"/>
      <c r="C946" s="5"/>
    </row>
    <row r="947" spans="2:3" x14ac:dyDescent="0.3">
      <c r="B947" s="18"/>
      <c r="C947" s="16"/>
    </row>
    <row r="948" spans="2:3" x14ac:dyDescent="0.3">
      <c r="B948" s="17"/>
      <c r="C948" s="5"/>
    </row>
    <row r="949" spans="2:3" x14ac:dyDescent="0.3">
      <c r="B949" s="18"/>
      <c r="C949" s="16"/>
    </row>
    <row r="950" spans="2:3" x14ac:dyDescent="0.3">
      <c r="B950" s="17"/>
      <c r="C950" s="5"/>
    </row>
    <row r="951" spans="2:3" x14ac:dyDescent="0.3">
      <c r="B951" s="18"/>
      <c r="C951" s="16"/>
    </row>
    <row r="952" spans="2:3" x14ac:dyDescent="0.3">
      <c r="B952" s="17"/>
      <c r="C952" s="5"/>
    </row>
    <row r="953" spans="2:3" x14ac:dyDescent="0.3">
      <c r="B953" s="18"/>
      <c r="C953" s="16"/>
    </row>
    <row r="954" spans="2:3" x14ac:dyDescent="0.3">
      <c r="B954" s="17"/>
      <c r="C954" s="5"/>
    </row>
    <row r="955" spans="2:3" x14ac:dyDescent="0.3">
      <c r="B955" s="18"/>
      <c r="C955" s="16"/>
    </row>
    <row r="956" spans="2:3" x14ac:dyDescent="0.3">
      <c r="B956" s="17"/>
      <c r="C956" s="5"/>
    </row>
    <row r="957" spans="2:3" x14ac:dyDescent="0.3">
      <c r="B957" s="18"/>
      <c r="C957" s="16"/>
    </row>
    <row r="958" spans="2:3" x14ac:dyDescent="0.3">
      <c r="B958" s="17"/>
      <c r="C958" s="5"/>
    </row>
    <row r="959" spans="2:3" x14ac:dyDescent="0.3">
      <c r="B959" s="18"/>
      <c r="C959" s="16"/>
    </row>
    <row r="960" spans="2:3" x14ac:dyDescent="0.3">
      <c r="B960" s="17"/>
      <c r="C960" s="5"/>
    </row>
    <row r="961" spans="2:3" x14ac:dyDescent="0.3">
      <c r="B961" s="18"/>
      <c r="C961" s="16"/>
    </row>
    <row r="962" spans="2:3" x14ac:dyDescent="0.3">
      <c r="B962" s="17"/>
      <c r="C962" s="5"/>
    </row>
    <row r="963" spans="2:3" x14ac:dyDescent="0.3">
      <c r="B963" s="18"/>
      <c r="C963" s="16"/>
    </row>
    <row r="964" spans="2:3" x14ac:dyDescent="0.3">
      <c r="B964" s="17"/>
      <c r="C964" s="5"/>
    </row>
    <row r="965" spans="2:3" x14ac:dyDescent="0.3">
      <c r="B965" s="18"/>
      <c r="C965" s="16"/>
    </row>
    <row r="966" spans="2:3" x14ac:dyDescent="0.3">
      <c r="B966" s="17"/>
      <c r="C966" s="5"/>
    </row>
    <row r="967" spans="2:3" x14ac:dyDescent="0.3">
      <c r="B967" s="18"/>
      <c r="C967" s="16"/>
    </row>
    <row r="968" spans="2:3" x14ac:dyDescent="0.3">
      <c r="B968" s="17"/>
      <c r="C968" s="5"/>
    </row>
    <row r="969" spans="2:3" x14ac:dyDescent="0.3">
      <c r="B969" s="18"/>
      <c r="C969" s="16"/>
    </row>
    <row r="970" spans="2:3" x14ac:dyDescent="0.3">
      <c r="B970" s="17"/>
      <c r="C970" s="5"/>
    </row>
    <row r="971" spans="2:3" x14ac:dyDescent="0.3">
      <c r="B971" s="18"/>
      <c r="C971" s="16"/>
    </row>
    <row r="972" spans="2:3" x14ac:dyDescent="0.3">
      <c r="B972" s="17"/>
      <c r="C972" s="5"/>
    </row>
    <row r="973" spans="2:3" x14ac:dyDescent="0.3">
      <c r="B973" s="18"/>
      <c r="C973" s="16"/>
    </row>
    <row r="974" spans="2:3" x14ac:dyDescent="0.3">
      <c r="B974" s="17"/>
      <c r="C974" s="5"/>
    </row>
    <row r="975" spans="2:3" x14ac:dyDescent="0.3">
      <c r="B975" s="18"/>
      <c r="C975" s="16"/>
    </row>
    <row r="976" spans="2:3" x14ac:dyDescent="0.3">
      <c r="B976" s="17"/>
      <c r="C976" s="5"/>
    </row>
    <row r="977" spans="2:3" x14ac:dyDescent="0.3">
      <c r="B977" s="18"/>
      <c r="C977" s="16"/>
    </row>
    <row r="978" spans="2:3" x14ac:dyDescent="0.3">
      <c r="B978" s="17"/>
      <c r="C978" s="5"/>
    </row>
    <row r="979" spans="2:3" x14ac:dyDescent="0.3">
      <c r="B979" s="18"/>
      <c r="C979" s="16"/>
    </row>
    <row r="980" spans="2:3" x14ac:dyDescent="0.3">
      <c r="B980" s="17"/>
      <c r="C980" s="5"/>
    </row>
    <row r="981" spans="2:3" x14ac:dyDescent="0.3">
      <c r="B981" s="18"/>
      <c r="C981" s="16"/>
    </row>
    <row r="982" spans="2:3" x14ac:dyDescent="0.3">
      <c r="B982" s="17"/>
      <c r="C982" s="5"/>
    </row>
    <row r="983" spans="2:3" x14ac:dyDescent="0.3">
      <c r="B983" s="18"/>
      <c r="C983" s="16"/>
    </row>
    <row r="984" spans="2:3" x14ac:dyDescent="0.3">
      <c r="B984" s="17"/>
      <c r="C984" s="5"/>
    </row>
    <row r="985" spans="2:3" x14ac:dyDescent="0.3">
      <c r="B985" s="18"/>
      <c r="C985" s="16"/>
    </row>
    <row r="986" spans="2:3" x14ac:dyDescent="0.3">
      <c r="B986" s="17"/>
      <c r="C986" s="5"/>
    </row>
    <row r="987" spans="2:3" x14ac:dyDescent="0.3">
      <c r="B987" s="18"/>
      <c r="C987" s="16"/>
    </row>
    <row r="988" spans="2:3" x14ac:dyDescent="0.3">
      <c r="B988" s="17"/>
      <c r="C988" s="5"/>
    </row>
    <row r="989" spans="2:3" x14ac:dyDescent="0.3">
      <c r="B989" s="18"/>
      <c r="C989" s="16"/>
    </row>
    <row r="990" spans="2:3" x14ac:dyDescent="0.3">
      <c r="B990" s="17"/>
      <c r="C990" s="5"/>
    </row>
    <row r="991" spans="2:3" x14ac:dyDescent="0.3">
      <c r="B991" s="18"/>
      <c r="C991" s="16"/>
    </row>
    <row r="992" spans="2:3" x14ac:dyDescent="0.3">
      <c r="B992" s="17"/>
      <c r="C992" s="5"/>
    </row>
    <row r="993" spans="2:3" x14ac:dyDescent="0.3">
      <c r="B993" s="18"/>
      <c r="C993" s="16"/>
    </row>
    <row r="994" spans="2:3" x14ac:dyDescent="0.3">
      <c r="B994" s="17"/>
      <c r="C994" s="5"/>
    </row>
    <row r="995" spans="2:3" x14ac:dyDescent="0.3">
      <c r="B995" s="18"/>
      <c r="C995" s="16"/>
    </row>
    <row r="996" spans="2:3" x14ac:dyDescent="0.3">
      <c r="B996" s="17"/>
      <c r="C996" s="5"/>
    </row>
    <row r="997" spans="2:3" x14ac:dyDescent="0.3">
      <c r="B997" s="18"/>
      <c r="C997" s="16"/>
    </row>
    <row r="998" spans="2:3" x14ac:dyDescent="0.3">
      <c r="B998" s="17"/>
      <c r="C998" s="5"/>
    </row>
    <row r="999" spans="2:3" x14ac:dyDescent="0.3">
      <c r="B999" s="18"/>
      <c r="C999" s="16"/>
    </row>
    <row r="1000" spans="2:3" x14ac:dyDescent="0.3">
      <c r="B1000" s="17"/>
      <c r="C1000" s="5"/>
    </row>
    <row r="1001" spans="2:3" x14ac:dyDescent="0.3">
      <c r="B1001" s="18"/>
      <c r="C1001" s="16"/>
    </row>
    <row r="1002" spans="2:3" x14ac:dyDescent="0.3">
      <c r="B1002" s="17"/>
      <c r="C1002" s="5"/>
    </row>
    <row r="1003" spans="2:3" x14ac:dyDescent="0.3">
      <c r="B1003" s="18"/>
      <c r="C1003" s="16"/>
    </row>
  </sheetData>
  <mergeCells count="3">
    <mergeCell ref="B1:C1"/>
    <mergeCell ref="E2:H5"/>
    <mergeCell ref="E1:H1"/>
  </mergeCells>
  <phoneticPr fontId="1" type="noConversion"/>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D711A-5048-47B8-BBAA-86836DAA8F65}">
  <sheetPr codeName="Planilha8"/>
  <dimension ref="A1:P3003"/>
  <sheetViews>
    <sheetView showGridLines="0" topLeftCell="B1" workbookViewId="0">
      <pane xSplit="10" ySplit="2" topLeftCell="L3" activePane="bottomRight" state="frozen"/>
      <selection activeCell="B1" sqref="B1"/>
      <selection pane="topRight" activeCell="L1" sqref="L1"/>
      <selection pane="bottomLeft" activeCell="B3" sqref="B3"/>
      <selection pane="bottomRight" activeCell="K3" sqref="K3"/>
    </sheetView>
  </sheetViews>
  <sheetFormatPr defaultRowHeight="14.4" x14ac:dyDescent="0.3"/>
  <cols>
    <col min="1" max="1" width="43.33203125" style="13" hidden="1" customWidth="1"/>
    <col min="2" max="2" width="13.88671875" style="67" customWidth="1"/>
    <col min="3" max="3" width="11.109375" style="72" customWidth="1"/>
    <col min="4" max="4" width="34.6640625" style="73" customWidth="1"/>
    <col min="5" max="5" width="26.5546875" style="73" customWidth="1"/>
    <col min="6" max="6" width="12.33203125" style="73" customWidth="1"/>
    <col min="7" max="7" width="31.44140625" style="73" customWidth="1"/>
    <col min="8" max="8" width="16.5546875" style="3" customWidth="1"/>
    <col min="9" max="9" width="14.77734375" style="76" customWidth="1"/>
    <col min="10" max="10" width="20.6640625" style="1" customWidth="1"/>
    <col min="11" max="11" width="22.44140625" style="73" customWidth="1"/>
    <col min="12" max="12" width="1.77734375" style="1" customWidth="1"/>
    <col min="13" max="15" width="17.21875" style="1" customWidth="1"/>
    <col min="16" max="16" width="16.21875" style="1" customWidth="1"/>
    <col min="17" max="16384" width="8.88671875" style="1"/>
  </cols>
  <sheetData>
    <row r="1" spans="1:16" ht="21.6" thickBot="1" x14ac:dyDescent="0.45">
      <c r="A1" s="64"/>
      <c r="B1" s="154" t="s">
        <v>67</v>
      </c>
      <c r="C1" s="154"/>
      <c r="D1" s="154"/>
      <c r="E1" s="154"/>
      <c r="F1" s="154"/>
      <c r="G1" s="154"/>
      <c r="H1" s="154"/>
      <c r="I1" s="154"/>
      <c r="J1" s="154"/>
      <c r="K1" s="154"/>
      <c r="M1" s="155" t="s">
        <v>54</v>
      </c>
      <c r="N1" s="155"/>
      <c r="O1" s="155"/>
      <c r="P1" s="155"/>
    </row>
    <row r="2" spans="1:16" ht="14.4" customHeight="1" thickTop="1" x14ac:dyDescent="0.3">
      <c r="B2" s="47" t="s">
        <v>0</v>
      </c>
      <c r="C2" s="48" t="s">
        <v>1</v>
      </c>
      <c r="D2" s="46" t="s">
        <v>2</v>
      </c>
      <c r="E2" s="46" t="s">
        <v>11</v>
      </c>
      <c r="F2" s="46" t="s">
        <v>69</v>
      </c>
      <c r="G2" s="46" t="s">
        <v>70</v>
      </c>
      <c r="H2" s="49" t="s">
        <v>12</v>
      </c>
      <c r="I2" s="49" t="s">
        <v>8</v>
      </c>
      <c r="J2" s="46" t="s">
        <v>9</v>
      </c>
      <c r="K2" s="46" t="s">
        <v>4</v>
      </c>
      <c r="M2" s="143" t="s">
        <v>89</v>
      </c>
      <c r="N2" s="143"/>
      <c r="O2" s="143"/>
      <c r="P2" s="143"/>
    </row>
    <row r="3" spans="1:16" x14ac:dyDescent="0.3">
      <c r="A3" s="12" t="str">
        <f>IF(B3="","",F3&amp;E3&amp;B3&amp;C3)</f>
        <v/>
      </c>
      <c r="B3" s="65"/>
      <c r="C3" s="68"/>
      <c r="D3" s="69"/>
      <c r="E3" s="69"/>
      <c r="F3" s="69"/>
      <c r="G3" s="69"/>
      <c r="H3" s="20" t="str" cm="1">
        <f t="array" ref="H3">IFERROR(IF(B3="","",IF(F3="","",IF(F3="SERVIÇOS",INDEX('TABELA DE PREÇOS'!$C$3:$C$1000,MATCH(B3,IF('TABELA DE PREÇOS'!$B$3:$B$1000=G3,'TABELA DE PREÇOS'!$D$3:$D$1000),1)),IF(F3="PRODUTOS",INDEX('TABELA DE PREÇOS'!$G$3:$G$1000,MATCH(B3,IF('TABELA DE PREÇOS'!$F$3:$F$1000=G3,'TABELA DE PREÇOS'!$H$3:$H$1000),1)))))),"")</f>
        <v/>
      </c>
      <c r="I3" s="74"/>
      <c r="J3" s="20" t="str">
        <f>IFERROR(IF(ATENDIMENTOS!$I3="",ATENDIMENTOS!$H3,IF(AND(ATENDIMENTOS!$H3="",ATENDIMENTOS!$I3=""),"",ATENDIMENTOS!$H3-ATENDIMENTOS!$I3)),"")</f>
        <v/>
      </c>
      <c r="K3" s="77"/>
      <c r="M3" s="144"/>
      <c r="N3" s="144"/>
      <c r="O3" s="144"/>
      <c r="P3" s="144"/>
    </row>
    <row r="4" spans="1:16" x14ac:dyDescent="0.3">
      <c r="A4" s="12" t="str">
        <f t="shared" ref="A4:A67" si="0">IF(B4="","",F4&amp;E4&amp;B4&amp;C4)</f>
        <v/>
      </c>
      <c r="B4" s="66"/>
      <c r="C4" s="70"/>
      <c r="D4" s="71"/>
      <c r="E4" s="71"/>
      <c r="F4" s="71"/>
      <c r="G4" s="71"/>
      <c r="H4" s="19" t="str" cm="1">
        <f t="array" ref="H4">IFERROR(IF(B4="","",IF(F4="","",IF(F4="SERVIÇOS",INDEX('TABELA DE PREÇOS'!$C$3:$C$1000,MATCH(B4,IF('TABELA DE PREÇOS'!$B$3:$B$1000=G4,'TABELA DE PREÇOS'!$D$3:$D$1000),1)),IF(F4="PRODUTOS",INDEX('TABELA DE PREÇOS'!$G$3:$G$1000,MATCH(B4,IF('TABELA DE PREÇOS'!$F$3:$F$1000=G4,'TABELA DE PREÇOS'!$H$3:$H$1000),1)))))),"")</f>
        <v/>
      </c>
      <c r="I4" s="75"/>
      <c r="J4" s="19" t="str">
        <f>IFERROR(IF(ATENDIMENTOS!$I4="",ATENDIMENTOS!$H4,IF(AND(ATENDIMENTOS!$H4="",ATENDIMENTOS!$I4=""),"",ATENDIMENTOS!$H4-ATENDIMENTOS!$I4)),"")</f>
        <v/>
      </c>
      <c r="K4" s="78"/>
      <c r="M4" s="144"/>
      <c r="N4" s="144"/>
      <c r="O4" s="144"/>
      <c r="P4" s="144"/>
    </row>
    <row r="5" spans="1:16" x14ac:dyDescent="0.3">
      <c r="A5" s="12" t="str">
        <f t="shared" si="0"/>
        <v/>
      </c>
      <c r="B5" s="65"/>
      <c r="C5" s="68"/>
      <c r="D5" s="69"/>
      <c r="E5" s="69"/>
      <c r="F5" s="69"/>
      <c r="G5" s="69"/>
      <c r="H5" s="20" t="str" cm="1">
        <f t="array" ref="H5">IFERROR(IF(B5="","",IF(F5="","",IF(F5="SERVIÇOS",INDEX('TABELA DE PREÇOS'!$C$3:$C$1000,MATCH(B5,IF('TABELA DE PREÇOS'!$B$3:$B$1000=G5,'TABELA DE PREÇOS'!$D$3:$D$1000),1)),IF(F5="PRODUTOS",INDEX('TABELA DE PREÇOS'!$G$3:$G$1000,MATCH(B5,IF('TABELA DE PREÇOS'!$F$3:$F$1000=G5,'TABELA DE PREÇOS'!$H$3:$H$1000),1)))))),"")</f>
        <v/>
      </c>
      <c r="I5" s="74"/>
      <c r="J5" s="20" t="str">
        <f>IFERROR(IF(ATENDIMENTOS!$I5="",ATENDIMENTOS!$H5,IF(AND(ATENDIMENTOS!$H5="",ATENDIMENTOS!$I5=""),"",ATENDIMENTOS!$H5-ATENDIMENTOS!$I5)),"")</f>
        <v/>
      </c>
      <c r="K5" s="77"/>
      <c r="M5" s="144"/>
      <c r="N5" s="144"/>
      <c r="O5" s="144"/>
      <c r="P5" s="144"/>
    </row>
    <row r="6" spans="1:16" x14ac:dyDescent="0.3">
      <c r="A6" s="12" t="str">
        <f t="shared" si="0"/>
        <v/>
      </c>
      <c r="B6" s="66"/>
      <c r="C6" s="70"/>
      <c r="D6" s="71"/>
      <c r="E6" s="71"/>
      <c r="F6" s="71"/>
      <c r="G6" s="71"/>
      <c r="H6" s="19" t="str" cm="1">
        <f t="array" ref="H6">IFERROR(IF(B6="","",IF(F6="","",IF(F6="SERVIÇOS",INDEX('TABELA DE PREÇOS'!$C$3:$C$1000,MATCH(B6,IF('TABELA DE PREÇOS'!$B$3:$B$1000=G6,'TABELA DE PREÇOS'!$D$3:$D$1000),1)),IF(F6="PRODUTOS",INDEX('TABELA DE PREÇOS'!$G$3:$G$1000,MATCH(B6,IF('TABELA DE PREÇOS'!$F$3:$F$1000=G6,'TABELA DE PREÇOS'!$H$3:$H$1000),1)))))),"")</f>
        <v/>
      </c>
      <c r="I6" s="75"/>
      <c r="J6" s="19" t="str">
        <f>IFERROR(IF(ATENDIMENTOS!$I6="",ATENDIMENTOS!$H6,IF(AND(ATENDIMENTOS!$H6="",ATENDIMENTOS!$I6=""),"",ATENDIMENTOS!$H6-ATENDIMENTOS!$I6)),"")</f>
        <v/>
      </c>
      <c r="K6" s="78"/>
      <c r="M6" s="144"/>
      <c r="N6" s="144"/>
      <c r="O6" s="144"/>
      <c r="P6" s="144"/>
    </row>
    <row r="7" spans="1:16" x14ac:dyDescent="0.3">
      <c r="A7" s="12" t="str">
        <f t="shared" si="0"/>
        <v/>
      </c>
      <c r="B7" s="65"/>
      <c r="C7" s="68"/>
      <c r="D7" s="69"/>
      <c r="E7" s="69"/>
      <c r="F7" s="69"/>
      <c r="G7" s="69"/>
      <c r="H7" s="20" t="str" cm="1">
        <f t="array" ref="H7">IFERROR(IF(B7="","",IF(F7="","",IF(F7="SERVIÇOS",INDEX('TABELA DE PREÇOS'!$C$3:$C$1000,MATCH(B7,IF('TABELA DE PREÇOS'!$B$3:$B$1000=G7,'TABELA DE PREÇOS'!$D$3:$D$1000),1)),IF(F7="PRODUTOS",INDEX('TABELA DE PREÇOS'!$G$3:$G$1000,MATCH(B7,IF('TABELA DE PREÇOS'!$F$3:$F$1000=G7,'TABELA DE PREÇOS'!$H$3:$H$1000),1)))))),"")</f>
        <v/>
      </c>
      <c r="I7" s="74"/>
      <c r="J7" s="20" t="str">
        <f>IFERROR(IF(ATENDIMENTOS!$I7="",ATENDIMENTOS!$H7,IF(AND(ATENDIMENTOS!$H7="",ATENDIMENTOS!$I7=""),"",ATENDIMENTOS!$H7-ATENDIMENTOS!$I7)),"")</f>
        <v/>
      </c>
      <c r="K7" s="77"/>
      <c r="M7" s="144"/>
      <c r="N7" s="144"/>
      <c r="O7" s="144"/>
      <c r="P7" s="144"/>
    </row>
    <row r="8" spans="1:16" x14ac:dyDescent="0.3">
      <c r="A8" s="12" t="str">
        <f t="shared" si="0"/>
        <v/>
      </c>
      <c r="B8" s="66"/>
      <c r="C8" s="70"/>
      <c r="D8" s="71"/>
      <c r="E8" s="71"/>
      <c r="F8" s="71"/>
      <c r="G8" s="71"/>
      <c r="H8" s="19" t="str" cm="1">
        <f t="array" ref="H8">IFERROR(IF(B8="","",IF(F8="","",IF(F8="SERVIÇOS",INDEX('TABELA DE PREÇOS'!$C$3:$C$1000,MATCH(B8,IF('TABELA DE PREÇOS'!$B$3:$B$1000=G8,'TABELA DE PREÇOS'!$D$3:$D$1000),1)),IF(F8="PRODUTOS",INDEX('TABELA DE PREÇOS'!$G$3:$G$1000,MATCH(B8,IF('TABELA DE PREÇOS'!$F$3:$F$1000=G8,'TABELA DE PREÇOS'!$H$3:$H$1000),1)))))),"")</f>
        <v/>
      </c>
      <c r="I8" s="75"/>
      <c r="J8" s="19" t="str">
        <f>IFERROR(IF(ATENDIMENTOS!$I8="",ATENDIMENTOS!$H8,IF(AND(ATENDIMENTOS!$H8="",ATENDIMENTOS!$I8=""),"",ATENDIMENTOS!$H8-ATENDIMENTOS!$I8)),"")</f>
        <v/>
      </c>
      <c r="K8" s="78"/>
      <c r="M8" s="144"/>
      <c r="N8" s="144"/>
      <c r="O8" s="144"/>
      <c r="P8" s="144"/>
    </row>
    <row r="9" spans="1:16" x14ac:dyDescent="0.3">
      <c r="A9" s="12" t="str">
        <f t="shared" si="0"/>
        <v/>
      </c>
      <c r="B9" s="65"/>
      <c r="C9" s="68"/>
      <c r="D9" s="69"/>
      <c r="E9" s="69"/>
      <c r="F9" s="69"/>
      <c r="G9" s="69"/>
      <c r="H9" s="20" t="str" cm="1">
        <f t="array" ref="H9">IFERROR(IF(B9="","",IF(F9="","",IF(F9="SERVIÇOS",INDEX('TABELA DE PREÇOS'!$C$3:$C$1000,MATCH(B9,IF('TABELA DE PREÇOS'!$B$3:$B$1000=G9,'TABELA DE PREÇOS'!$D$3:$D$1000),1)),IF(F9="PRODUTOS",INDEX('TABELA DE PREÇOS'!$G$3:$G$1000,MATCH(B9,IF('TABELA DE PREÇOS'!$F$3:$F$1000=G9,'TABELA DE PREÇOS'!$H$3:$H$1000),1)))))),"")</f>
        <v/>
      </c>
      <c r="I9" s="74"/>
      <c r="J9" s="20" t="str">
        <f>IFERROR(IF(ATENDIMENTOS!$I9="",ATENDIMENTOS!$H9,IF(AND(ATENDIMENTOS!$H9="",ATENDIMENTOS!$I9=""),"",ATENDIMENTOS!$H9-ATENDIMENTOS!$I9)),"")</f>
        <v/>
      </c>
      <c r="K9" s="77"/>
      <c r="M9" s="144"/>
      <c r="N9" s="144"/>
      <c r="O9" s="144"/>
      <c r="P9" s="144"/>
    </row>
    <row r="10" spans="1:16" x14ac:dyDescent="0.3">
      <c r="A10" s="12" t="str">
        <f t="shared" si="0"/>
        <v/>
      </c>
      <c r="B10" s="66"/>
      <c r="C10" s="70"/>
      <c r="D10" s="71"/>
      <c r="E10" s="71"/>
      <c r="F10" s="71"/>
      <c r="G10" s="71"/>
      <c r="H10" s="19" t="str" cm="1">
        <f t="array" ref="H10">IFERROR(IF(B10="","",IF(F10="","",IF(F10="SERVIÇOS",INDEX('TABELA DE PREÇOS'!$C$3:$C$1000,MATCH(B10,IF('TABELA DE PREÇOS'!$B$3:$B$1000=G10,'TABELA DE PREÇOS'!$D$3:$D$1000),1)),IF(F10="PRODUTOS",INDEX('TABELA DE PREÇOS'!$G$3:$G$1000,MATCH(B10,IF('TABELA DE PREÇOS'!$F$3:$F$1000=G10,'TABELA DE PREÇOS'!$H$3:$H$1000),1)))))),"")</f>
        <v/>
      </c>
      <c r="I10" s="75"/>
      <c r="J10" s="19" t="str">
        <f>IFERROR(IF(ATENDIMENTOS!$I10="",ATENDIMENTOS!$H10,IF(AND(ATENDIMENTOS!$H10="",ATENDIMENTOS!$I10=""),"",ATENDIMENTOS!$H10-ATENDIMENTOS!$I10)),"")</f>
        <v/>
      </c>
      <c r="K10" s="78"/>
      <c r="M10" s="144"/>
      <c r="N10" s="144"/>
      <c r="O10" s="144"/>
      <c r="P10" s="144"/>
    </row>
    <row r="11" spans="1:16" x14ac:dyDescent="0.3">
      <c r="A11" s="12" t="str">
        <f t="shared" si="0"/>
        <v/>
      </c>
      <c r="B11" s="65"/>
      <c r="C11" s="68"/>
      <c r="D11" s="69"/>
      <c r="E11" s="69"/>
      <c r="F11" s="69"/>
      <c r="G11" s="69"/>
      <c r="H11" s="20" t="str" cm="1">
        <f t="array" ref="H11">IFERROR(IF(B11="","",IF(F11="","",IF(F11="SERVIÇOS",INDEX('TABELA DE PREÇOS'!$C$3:$C$1000,MATCH(B11,IF('TABELA DE PREÇOS'!$B$3:$B$1000=G11,'TABELA DE PREÇOS'!$D$3:$D$1000),1)),IF(F11="PRODUTOS",INDEX('TABELA DE PREÇOS'!$G$3:$G$1000,MATCH(B11,IF('TABELA DE PREÇOS'!$F$3:$F$1000=G11,'TABELA DE PREÇOS'!$H$3:$H$1000),1)))))),"")</f>
        <v/>
      </c>
      <c r="I11" s="74"/>
      <c r="J11" s="20" t="str">
        <f>IFERROR(IF(ATENDIMENTOS!$I11="",ATENDIMENTOS!$H11,IF(AND(ATENDIMENTOS!$H11="",ATENDIMENTOS!$I11=""),"",ATENDIMENTOS!$H11-ATENDIMENTOS!$I11)),"")</f>
        <v/>
      </c>
      <c r="K11" s="77"/>
      <c r="M11" s="144"/>
      <c r="N11" s="144"/>
      <c r="O11" s="144"/>
      <c r="P11" s="144"/>
    </row>
    <row r="12" spans="1:16" x14ac:dyDescent="0.3">
      <c r="A12" s="12" t="str">
        <f t="shared" si="0"/>
        <v/>
      </c>
      <c r="B12" s="66"/>
      <c r="C12" s="70"/>
      <c r="D12" s="71"/>
      <c r="E12" s="71"/>
      <c r="F12" s="71"/>
      <c r="G12" s="71"/>
      <c r="H12" s="19" t="str" cm="1">
        <f t="array" ref="H12">IFERROR(IF(B12="","",IF(F12="","",IF(F12="SERVIÇOS",INDEX('TABELA DE PREÇOS'!$C$3:$C$1000,MATCH(B12,IF('TABELA DE PREÇOS'!$B$3:$B$1000=G12,'TABELA DE PREÇOS'!$D$3:$D$1000),1)),IF(F12="PRODUTOS",INDEX('TABELA DE PREÇOS'!$G$3:$G$1000,MATCH(B12,IF('TABELA DE PREÇOS'!$F$3:$F$1000=G12,'TABELA DE PREÇOS'!$H$3:$H$1000),1)))))),"")</f>
        <v/>
      </c>
      <c r="I12" s="75"/>
      <c r="J12" s="19" t="str">
        <f>IFERROR(IF(ATENDIMENTOS!$I12="",ATENDIMENTOS!$H12,IF(AND(ATENDIMENTOS!$H12="",ATENDIMENTOS!$I12=""),"",ATENDIMENTOS!$H12-ATENDIMENTOS!$I12)),"")</f>
        <v/>
      </c>
      <c r="K12" s="78"/>
      <c r="M12" s="144"/>
      <c r="N12" s="144"/>
      <c r="O12" s="144"/>
      <c r="P12" s="144"/>
    </row>
    <row r="13" spans="1:16" x14ac:dyDescent="0.3">
      <c r="A13" s="12" t="str">
        <f t="shared" si="0"/>
        <v/>
      </c>
      <c r="B13" s="65"/>
      <c r="C13" s="68"/>
      <c r="D13" s="69"/>
      <c r="E13" s="69"/>
      <c r="F13" s="69"/>
      <c r="G13" s="69"/>
      <c r="H13" s="20" t="str" cm="1">
        <f t="array" ref="H13">IFERROR(IF(B13="","",IF(F13="","",IF(F13="SERVIÇOS",INDEX('TABELA DE PREÇOS'!$C$3:$C$1000,MATCH(B13,IF('TABELA DE PREÇOS'!$B$3:$B$1000=G13,'TABELA DE PREÇOS'!$D$3:$D$1000),1)),IF(F13="PRODUTOS",INDEX('TABELA DE PREÇOS'!$G$3:$G$1000,MATCH(B13,IF('TABELA DE PREÇOS'!$F$3:$F$1000=G13,'TABELA DE PREÇOS'!$H$3:$H$1000),1)))))),"")</f>
        <v/>
      </c>
      <c r="I13" s="74"/>
      <c r="J13" s="20" t="str">
        <f>IFERROR(IF(ATENDIMENTOS!$I13="",ATENDIMENTOS!$H13,IF(AND(ATENDIMENTOS!$H13="",ATENDIMENTOS!$I13=""),"",ATENDIMENTOS!$H13-ATENDIMENTOS!$I13)),"")</f>
        <v/>
      </c>
      <c r="K13" s="77"/>
      <c r="M13" s="144"/>
      <c r="N13" s="144"/>
      <c r="O13" s="144"/>
      <c r="P13" s="144"/>
    </row>
    <row r="14" spans="1:16" x14ac:dyDescent="0.3">
      <c r="A14" s="12" t="str">
        <f t="shared" si="0"/>
        <v/>
      </c>
      <c r="B14" s="66"/>
      <c r="C14" s="70"/>
      <c r="D14" s="71"/>
      <c r="E14" s="71"/>
      <c r="F14" s="71"/>
      <c r="G14" s="71"/>
      <c r="H14" s="19" t="str" cm="1">
        <f t="array" ref="H14">IFERROR(IF(B14="","",IF(F14="","",IF(F14="SERVIÇOS",INDEX('TABELA DE PREÇOS'!$C$3:$C$1000,MATCH(B14,IF('TABELA DE PREÇOS'!$B$3:$B$1000=G14,'TABELA DE PREÇOS'!$D$3:$D$1000),1)),IF(F14="PRODUTOS",INDEX('TABELA DE PREÇOS'!$G$3:$G$1000,MATCH(B14,IF('TABELA DE PREÇOS'!$F$3:$F$1000=G14,'TABELA DE PREÇOS'!$H$3:$H$1000),1)))))),"")</f>
        <v/>
      </c>
      <c r="I14" s="75"/>
      <c r="J14" s="19" t="str">
        <f>IFERROR(IF(ATENDIMENTOS!$I14="",ATENDIMENTOS!$H14,IF(AND(ATENDIMENTOS!$H14="",ATENDIMENTOS!$I14=""),"",ATENDIMENTOS!$H14-ATENDIMENTOS!$I14)),"")</f>
        <v/>
      </c>
      <c r="K14" s="78"/>
      <c r="M14" s="144"/>
      <c r="N14" s="144"/>
      <c r="O14" s="144"/>
      <c r="P14" s="144"/>
    </row>
    <row r="15" spans="1:16" x14ac:dyDescent="0.3">
      <c r="A15" s="12" t="str">
        <f t="shared" si="0"/>
        <v/>
      </c>
      <c r="B15" s="65"/>
      <c r="C15" s="68"/>
      <c r="D15" s="69"/>
      <c r="E15" s="69"/>
      <c r="F15" s="69"/>
      <c r="G15" s="69"/>
      <c r="H15" s="20" t="str" cm="1">
        <f t="array" ref="H15">IFERROR(IF(B15="","",IF(F15="","",IF(F15="SERVIÇOS",INDEX('TABELA DE PREÇOS'!$C$3:$C$1000,MATCH(B15,IF('TABELA DE PREÇOS'!$B$3:$B$1000=G15,'TABELA DE PREÇOS'!$D$3:$D$1000),1)),IF(F15="PRODUTOS",INDEX('TABELA DE PREÇOS'!$G$3:$G$1000,MATCH(B15,IF('TABELA DE PREÇOS'!$F$3:$F$1000=G15,'TABELA DE PREÇOS'!$H$3:$H$1000),1)))))),"")</f>
        <v/>
      </c>
      <c r="I15" s="74"/>
      <c r="J15" s="20" t="str">
        <f>IFERROR(IF(ATENDIMENTOS!$I15="",ATENDIMENTOS!$H15,IF(AND(ATENDIMENTOS!$H15="",ATENDIMENTOS!$I15=""),"",ATENDIMENTOS!$H15-ATENDIMENTOS!$I15)),"")</f>
        <v/>
      </c>
      <c r="K15" s="77"/>
      <c r="M15" s="144"/>
      <c r="N15" s="144"/>
      <c r="O15" s="144"/>
      <c r="P15" s="144"/>
    </row>
    <row r="16" spans="1:16" x14ac:dyDescent="0.3">
      <c r="A16" s="12" t="str">
        <f t="shared" si="0"/>
        <v/>
      </c>
      <c r="B16" s="66"/>
      <c r="C16" s="70"/>
      <c r="D16" s="71"/>
      <c r="E16" s="71"/>
      <c r="F16" s="71"/>
      <c r="G16" s="71"/>
      <c r="H16" s="19" t="str" cm="1">
        <f t="array" ref="H16">IFERROR(IF(B16="","",IF(F16="","",IF(F16="SERVIÇOS",INDEX('TABELA DE PREÇOS'!$C$3:$C$1000,MATCH(B16,IF('TABELA DE PREÇOS'!$B$3:$B$1000=G16,'TABELA DE PREÇOS'!$D$3:$D$1000),1)),IF(F16="PRODUTOS",INDEX('TABELA DE PREÇOS'!$G$3:$G$1000,MATCH(B16,IF('TABELA DE PREÇOS'!$F$3:$F$1000=G16,'TABELA DE PREÇOS'!$H$3:$H$1000),1)))))),"")</f>
        <v/>
      </c>
      <c r="I16" s="75"/>
      <c r="J16" s="19" t="str">
        <f>IFERROR(IF(ATENDIMENTOS!$I16="",ATENDIMENTOS!$H16,IF(AND(ATENDIMENTOS!$H16="",ATENDIMENTOS!$I16=""),"",ATENDIMENTOS!$H16-ATENDIMENTOS!$I16)),"")</f>
        <v/>
      </c>
      <c r="K16" s="78"/>
      <c r="M16" s="144"/>
      <c r="N16" s="144"/>
      <c r="O16" s="144"/>
      <c r="P16" s="144"/>
    </row>
    <row r="17" spans="1:16" x14ac:dyDescent="0.3">
      <c r="A17" s="12" t="str">
        <f t="shared" si="0"/>
        <v/>
      </c>
      <c r="B17" s="65"/>
      <c r="C17" s="68"/>
      <c r="D17" s="69"/>
      <c r="E17" s="69"/>
      <c r="F17" s="69"/>
      <c r="G17" s="69"/>
      <c r="H17" s="20" t="str" cm="1">
        <f t="array" ref="H17">IFERROR(IF(B17="","",IF(F17="","",IF(F17="SERVIÇOS",INDEX('TABELA DE PREÇOS'!$C$3:$C$1000,MATCH(B17,IF('TABELA DE PREÇOS'!$B$3:$B$1000=G17,'TABELA DE PREÇOS'!$D$3:$D$1000),1)),IF(F17="PRODUTOS",INDEX('TABELA DE PREÇOS'!$G$3:$G$1000,MATCH(B17,IF('TABELA DE PREÇOS'!$F$3:$F$1000=G17,'TABELA DE PREÇOS'!$H$3:$H$1000),1)))))),"")</f>
        <v/>
      </c>
      <c r="I17" s="74"/>
      <c r="J17" s="20" t="str">
        <f>IFERROR(IF(ATENDIMENTOS!$I17="",ATENDIMENTOS!$H17,IF(AND(ATENDIMENTOS!$H17="",ATENDIMENTOS!$I17=""),"",ATENDIMENTOS!$H17-ATENDIMENTOS!$I17)),"")</f>
        <v/>
      </c>
      <c r="K17" s="77"/>
      <c r="M17" s="144"/>
      <c r="N17" s="144"/>
      <c r="O17" s="144"/>
      <c r="P17" s="144"/>
    </row>
    <row r="18" spans="1:16" x14ac:dyDescent="0.3">
      <c r="A18" s="12" t="str">
        <f t="shared" si="0"/>
        <v/>
      </c>
      <c r="B18" s="66"/>
      <c r="C18" s="70"/>
      <c r="D18" s="71"/>
      <c r="E18" s="71"/>
      <c r="F18" s="71"/>
      <c r="G18" s="71"/>
      <c r="H18" s="19" t="str" cm="1">
        <f t="array" ref="H18">IFERROR(IF(B18="","",IF(F18="","",IF(F18="SERVIÇOS",INDEX('TABELA DE PREÇOS'!$C$3:$C$1000,MATCH(B18,IF('TABELA DE PREÇOS'!$B$3:$B$1000=G18,'TABELA DE PREÇOS'!$D$3:$D$1000),1)),IF(F18="PRODUTOS",INDEX('TABELA DE PREÇOS'!$G$3:$G$1000,MATCH(B18,IF('TABELA DE PREÇOS'!$F$3:$F$1000=G18,'TABELA DE PREÇOS'!$H$3:$H$1000),1)))))),"")</f>
        <v/>
      </c>
      <c r="I18" s="75"/>
      <c r="J18" s="19" t="str">
        <f>IFERROR(IF(ATENDIMENTOS!$I18="",ATENDIMENTOS!$H18,IF(AND(ATENDIMENTOS!$H18="",ATENDIMENTOS!$I18=""),"",ATENDIMENTOS!$H18-ATENDIMENTOS!$I18)),"")</f>
        <v/>
      </c>
      <c r="K18" s="78"/>
      <c r="M18" s="144"/>
      <c r="N18" s="144"/>
      <c r="O18" s="144"/>
      <c r="P18" s="144"/>
    </row>
    <row r="19" spans="1:16" x14ac:dyDescent="0.3">
      <c r="A19" s="12" t="str">
        <f t="shared" si="0"/>
        <v/>
      </c>
      <c r="B19" s="65"/>
      <c r="C19" s="68"/>
      <c r="D19" s="69"/>
      <c r="E19" s="69"/>
      <c r="F19" s="69"/>
      <c r="G19" s="69"/>
      <c r="H19" s="20" t="str" cm="1">
        <f t="array" ref="H19">IFERROR(IF(B19="","",IF(F19="","",IF(F19="SERVIÇOS",INDEX('TABELA DE PREÇOS'!$C$3:$C$1000,MATCH(B19,IF('TABELA DE PREÇOS'!$B$3:$B$1000=G19,'TABELA DE PREÇOS'!$D$3:$D$1000),1)),IF(F19="PRODUTOS",INDEX('TABELA DE PREÇOS'!$G$3:$G$1000,MATCH(B19,IF('TABELA DE PREÇOS'!$F$3:$F$1000=G19,'TABELA DE PREÇOS'!$H$3:$H$1000),1)))))),"")</f>
        <v/>
      </c>
      <c r="I19" s="74"/>
      <c r="J19" s="20" t="str">
        <f>IFERROR(IF(ATENDIMENTOS!$I19="",ATENDIMENTOS!$H19,IF(AND(ATENDIMENTOS!$H19="",ATENDIMENTOS!$I19=""),"",ATENDIMENTOS!$H19-ATENDIMENTOS!$I19)),"")</f>
        <v/>
      </c>
      <c r="K19" s="77"/>
      <c r="M19" s="144"/>
      <c r="N19" s="144"/>
      <c r="O19" s="144"/>
      <c r="P19" s="144"/>
    </row>
    <row r="20" spans="1:16" ht="15" customHeight="1" x14ac:dyDescent="0.3">
      <c r="A20" s="12" t="str">
        <f t="shared" si="0"/>
        <v/>
      </c>
      <c r="B20" s="66"/>
      <c r="C20" s="70"/>
      <c r="D20" s="71"/>
      <c r="E20" s="71"/>
      <c r="F20" s="71"/>
      <c r="G20" s="71"/>
      <c r="H20" s="19" t="str" cm="1">
        <f t="array" ref="H20">IFERROR(IF(B20="","",IF(F20="","",IF(F20="SERVIÇOS",INDEX('TABELA DE PREÇOS'!$C$3:$C$1000,MATCH(B20,IF('TABELA DE PREÇOS'!$B$3:$B$1000=G20,'TABELA DE PREÇOS'!$D$3:$D$1000),1)),IF(F20="PRODUTOS",INDEX('TABELA DE PREÇOS'!$G$3:$G$1000,MATCH(B20,IF('TABELA DE PREÇOS'!$F$3:$F$1000=G20,'TABELA DE PREÇOS'!$H$3:$H$1000),1)))))),"")</f>
        <v/>
      </c>
      <c r="I20" s="75"/>
      <c r="J20" s="19" t="str">
        <f>IFERROR(IF(ATENDIMENTOS!$I20="",ATENDIMENTOS!$H20,IF(AND(ATENDIMENTOS!$H20="",ATENDIMENTOS!$I20=""),"",ATENDIMENTOS!$H20-ATENDIMENTOS!$I20)),"")</f>
        <v/>
      </c>
      <c r="K20" s="78"/>
      <c r="M20" s="144"/>
      <c r="N20" s="144"/>
      <c r="O20" s="144"/>
      <c r="P20" s="144"/>
    </row>
    <row r="21" spans="1:16" x14ac:dyDescent="0.3">
      <c r="A21" s="12" t="str">
        <f t="shared" si="0"/>
        <v/>
      </c>
      <c r="B21" s="65"/>
      <c r="C21" s="68"/>
      <c r="D21" s="69"/>
      <c r="E21" s="69"/>
      <c r="F21" s="69"/>
      <c r="G21" s="69"/>
      <c r="H21" s="20" t="str" cm="1">
        <f t="array" ref="H21">IFERROR(IF(B21="","",IF(F21="","",IF(F21="SERVIÇOS",INDEX('TABELA DE PREÇOS'!$C$3:$C$1000,MATCH(B21,IF('TABELA DE PREÇOS'!$B$3:$B$1000=G21,'TABELA DE PREÇOS'!$D$3:$D$1000),1)),IF(F21="PRODUTOS",INDEX('TABELA DE PREÇOS'!$G$3:$G$1000,MATCH(B21,IF('TABELA DE PREÇOS'!$F$3:$F$1000=G21,'TABELA DE PREÇOS'!$H$3:$H$1000),1)))))),"")</f>
        <v/>
      </c>
      <c r="I21" s="74"/>
      <c r="J21" s="20" t="str">
        <f>IFERROR(IF(ATENDIMENTOS!$I21="",ATENDIMENTOS!$H21,IF(AND(ATENDIMENTOS!$H21="",ATENDIMENTOS!$I21=""),"",ATENDIMENTOS!$H21-ATENDIMENTOS!$I21)),"")</f>
        <v/>
      </c>
      <c r="K21" s="77"/>
      <c r="M21" s="144"/>
      <c r="N21" s="144"/>
      <c r="O21" s="144"/>
      <c r="P21" s="144"/>
    </row>
    <row r="22" spans="1:16" x14ac:dyDescent="0.3">
      <c r="A22" s="12" t="str">
        <f t="shared" si="0"/>
        <v/>
      </c>
      <c r="B22" s="66"/>
      <c r="C22" s="70"/>
      <c r="D22" s="71"/>
      <c r="E22" s="71"/>
      <c r="F22" s="71"/>
      <c r="G22" s="71"/>
      <c r="H22" s="19" t="str" cm="1">
        <f t="array" ref="H22">IFERROR(IF(B22="","",IF(F22="","",IF(F22="SERVIÇOS",INDEX('TABELA DE PREÇOS'!$C$3:$C$1000,MATCH(B22,IF('TABELA DE PREÇOS'!$B$3:$B$1000=G22,'TABELA DE PREÇOS'!$D$3:$D$1000),1)),IF(F22="PRODUTOS",INDEX('TABELA DE PREÇOS'!$G$3:$G$1000,MATCH(B22,IF('TABELA DE PREÇOS'!$F$3:$F$1000=G22,'TABELA DE PREÇOS'!$H$3:$H$1000),1)))))),"")</f>
        <v/>
      </c>
      <c r="I22" s="75"/>
      <c r="J22" s="19" t="str">
        <f>IFERROR(IF(ATENDIMENTOS!$I22="",ATENDIMENTOS!$H22,IF(AND(ATENDIMENTOS!$H22="",ATENDIMENTOS!$I22=""),"",ATENDIMENTOS!$H22-ATENDIMENTOS!$I22)),"")</f>
        <v/>
      </c>
      <c r="K22" s="78"/>
      <c r="M22" s="144"/>
      <c r="N22" s="144"/>
      <c r="O22" s="144"/>
      <c r="P22" s="144"/>
    </row>
    <row r="23" spans="1:16" x14ac:dyDescent="0.3">
      <c r="A23" s="12" t="str">
        <f t="shared" si="0"/>
        <v/>
      </c>
      <c r="B23" s="65"/>
      <c r="C23" s="68"/>
      <c r="D23" s="69"/>
      <c r="E23" s="69"/>
      <c r="F23" s="69"/>
      <c r="G23" s="69"/>
      <c r="H23" s="20" t="str" cm="1">
        <f t="array" ref="H23">IFERROR(IF(B23="","",IF(F23="","",IF(F23="SERVIÇOS",INDEX('TABELA DE PREÇOS'!$C$3:$C$1000,MATCH(B23,IF('TABELA DE PREÇOS'!$B$3:$B$1000=G23,'TABELA DE PREÇOS'!$D$3:$D$1000),1)),IF(F23="PRODUTOS",INDEX('TABELA DE PREÇOS'!$G$3:$G$1000,MATCH(B23,IF('TABELA DE PREÇOS'!$F$3:$F$1000=G23,'TABELA DE PREÇOS'!$H$3:$H$1000),1)))))),"")</f>
        <v/>
      </c>
      <c r="I23" s="74"/>
      <c r="J23" s="20" t="str">
        <f>IFERROR(IF(ATENDIMENTOS!$I23="",ATENDIMENTOS!$H23,IF(AND(ATENDIMENTOS!$H23="",ATENDIMENTOS!$I23=""),"",ATENDIMENTOS!$H23-ATENDIMENTOS!$I23)),"")</f>
        <v/>
      </c>
      <c r="K23" s="77"/>
      <c r="M23" s="144"/>
      <c r="N23" s="144"/>
      <c r="O23" s="144"/>
      <c r="P23" s="144"/>
    </row>
    <row r="24" spans="1:16" x14ac:dyDescent="0.3">
      <c r="A24" s="12" t="str">
        <f t="shared" si="0"/>
        <v/>
      </c>
      <c r="B24" s="66"/>
      <c r="C24" s="70"/>
      <c r="D24" s="71"/>
      <c r="E24" s="71"/>
      <c r="F24" s="71"/>
      <c r="G24" s="71"/>
      <c r="H24" s="19" t="str" cm="1">
        <f t="array" ref="H24">IFERROR(IF(B24="","",IF(F24="","",IF(F24="SERVIÇOS",INDEX('TABELA DE PREÇOS'!$C$3:$C$1000,MATCH(B24,IF('TABELA DE PREÇOS'!$B$3:$B$1000=G24,'TABELA DE PREÇOS'!$D$3:$D$1000),1)),IF(F24="PRODUTOS",INDEX('TABELA DE PREÇOS'!$G$3:$G$1000,MATCH(B24,IF('TABELA DE PREÇOS'!$F$3:$F$1000=G24,'TABELA DE PREÇOS'!$H$3:$H$1000),1)))))),"")</f>
        <v/>
      </c>
      <c r="I24" s="75"/>
      <c r="J24" s="19" t="str">
        <f>IFERROR(IF(ATENDIMENTOS!$I24="",ATENDIMENTOS!$H24,IF(AND(ATENDIMENTOS!$H24="",ATENDIMENTOS!$I24=""),"",ATENDIMENTOS!$H24-ATENDIMENTOS!$I24)),"")</f>
        <v/>
      </c>
      <c r="K24" s="78"/>
      <c r="M24" s="144"/>
      <c r="N24" s="144"/>
      <c r="O24" s="144"/>
      <c r="P24" s="144"/>
    </row>
    <row r="25" spans="1:16" x14ac:dyDescent="0.3">
      <c r="A25" s="12" t="str">
        <f t="shared" si="0"/>
        <v/>
      </c>
      <c r="B25" s="65"/>
      <c r="C25" s="68"/>
      <c r="D25" s="69"/>
      <c r="E25" s="69"/>
      <c r="F25" s="69"/>
      <c r="G25" s="69"/>
      <c r="H25" s="20" t="str" cm="1">
        <f t="array" ref="H25">IFERROR(IF(B25="","",IF(F25="","",IF(F25="SERVIÇOS",INDEX('TABELA DE PREÇOS'!$C$3:$C$1000,MATCH(B25,IF('TABELA DE PREÇOS'!$B$3:$B$1000=G25,'TABELA DE PREÇOS'!$D$3:$D$1000),1)),IF(F25="PRODUTOS",INDEX('TABELA DE PREÇOS'!$G$3:$G$1000,MATCH(B25,IF('TABELA DE PREÇOS'!$F$3:$F$1000=G25,'TABELA DE PREÇOS'!$H$3:$H$1000),1)))))),"")</f>
        <v/>
      </c>
      <c r="I25" s="74"/>
      <c r="J25" s="20" t="str">
        <f>IFERROR(IF(ATENDIMENTOS!$I25="",ATENDIMENTOS!$H25,IF(AND(ATENDIMENTOS!$H25="",ATENDIMENTOS!$I25=""),"",ATENDIMENTOS!$H25-ATENDIMENTOS!$I25)),"")</f>
        <v/>
      </c>
      <c r="K25" s="77"/>
      <c r="M25" s="144"/>
      <c r="N25" s="144"/>
      <c r="O25" s="144"/>
      <c r="P25" s="144"/>
    </row>
    <row r="26" spans="1:16" x14ac:dyDescent="0.3">
      <c r="A26" s="12" t="str">
        <f t="shared" si="0"/>
        <v/>
      </c>
      <c r="B26" s="66"/>
      <c r="C26" s="70"/>
      <c r="D26" s="71"/>
      <c r="E26" s="71"/>
      <c r="F26" s="71"/>
      <c r="G26" s="71"/>
      <c r="H26" s="19" t="str" cm="1">
        <f t="array" ref="H26">IFERROR(IF(B26="","",IF(F26="","",IF(F26="SERVIÇOS",INDEX('TABELA DE PREÇOS'!$C$3:$C$1000,MATCH(B26,IF('TABELA DE PREÇOS'!$B$3:$B$1000=G26,'TABELA DE PREÇOS'!$D$3:$D$1000),1)),IF(F26="PRODUTOS",INDEX('TABELA DE PREÇOS'!$G$3:$G$1000,MATCH(B26,IF('TABELA DE PREÇOS'!$F$3:$F$1000=G26,'TABELA DE PREÇOS'!$H$3:$H$1000),1)))))),"")</f>
        <v/>
      </c>
      <c r="I26" s="75"/>
      <c r="J26" s="19" t="str">
        <f>IFERROR(IF(ATENDIMENTOS!$I26="",ATENDIMENTOS!$H26,IF(AND(ATENDIMENTOS!$H26="",ATENDIMENTOS!$I26=""),"",ATENDIMENTOS!$H26-ATENDIMENTOS!$I26)),"")</f>
        <v/>
      </c>
      <c r="K26" s="78"/>
      <c r="M26" s="144"/>
      <c r="N26" s="144"/>
      <c r="O26" s="144"/>
      <c r="P26" s="144"/>
    </row>
    <row r="27" spans="1:16" x14ac:dyDescent="0.3">
      <c r="A27" s="12" t="str">
        <f t="shared" si="0"/>
        <v/>
      </c>
      <c r="B27" s="65"/>
      <c r="C27" s="68"/>
      <c r="D27" s="69"/>
      <c r="E27" s="69"/>
      <c r="F27" s="69"/>
      <c r="G27" s="69"/>
      <c r="H27" s="20" t="str" cm="1">
        <f t="array" ref="H27">IFERROR(IF(B27="","",IF(F27="","",IF(F27="SERVIÇOS",INDEX('TABELA DE PREÇOS'!$C$3:$C$1000,MATCH(B27,IF('TABELA DE PREÇOS'!$B$3:$B$1000=G27,'TABELA DE PREÇOS'!$D$3:$D$1000),1)),IF(F27="PRODUTOS",INDEX('TABELA DE PREÇOS'!$G$3:$G$1000,MATCH(B27,IF('TABELA DE PREÇOS'!$F$3:$F$1000=G27,'TABELA DE PREÇOS'!$H$3:$H$1000),1)))))),"")</f>
        <v/>
      </c>
      <c r="I27" s="74"/>
      <c r="J27" s="20" t="str">
        <f>IFERROR(IF(ATENDIMENTOS!$I27="",ATENDIMENTOS!$H27,IF(AND(ATENDIMENTOS!$H27="",ATENDIMENTOS!$I27=""),"",ATENDIMENTOS!$H27-ATENDIMENTOS!$I27)),"")</f>
        <v/>
      </c>
      <c r="K27" s="77"/>
      <c r="M27" s="144"/>
      <c r="N27" s="144"/>
      <c r="O27" s="144"/>
      <c r="P27" s="144"/>
    </row>
    <row r="28" spans="1:16" x14ac:dyDescent="0.3">
      <c r="A28" s="12" t="str">
        <f t="shared" si="0"/>
        <v/>
      </c>
      <c r="B28" s="66"/>
      <c r="C28" s="70"/>
      <c r="D28" s="71"/>
      <c r="E28" s="71"/>
      <c r="F28" s="71"/>
      <c r="G28" s="71"/>
      <c r="H28" s="19" t="str" cm="1">
        <f t="array" ref="H28">IFERROR(IF(B28="","",IF(F28="","",IF(F28="SERVIÇOS",INDEX('TABELA DE PREÇOS'!$C$3:$C$1000,MATCH(B28,IF('TABELA DE PREÇOS'!$B$3:$B$1000=G28,'TABELA DE PREÇOS'!$D$3:$D$1000),1)),IF(F28="PRODUTOS",INDEX('TABELA DE PREÇOS'!$G$3:$G$1000,MATCH(B28,IF('TABELA DE PREÇOS'!$F$3:$F$1000=G28,'TABELA DE PREÇOS'!$H$3:$H$1000),1)))))),"")</f>
        <v/>
      </c>
      <c r="I28" s="75"/>
      <c r="J28" s="19" t="str">
        <f>IFERROR(IF(ATENDIMENTOS!$I28="",ATENDIMENTOS!$H28,IF(AND(ATENDIMENTOS!$H28="",ATENDIMENTOS!$I28=""),"",ATENDIMENTOS!$H28-ATENDIMENTOS!$I28)),"")</f>
        <v/>
      </c>
      <c r="K28" s="78"/>
      <c r="M28" s="144"/>
      <c r="N28" s="144"/>
      <c r="O28" s="144"/>
      <c r="P28" s="144"/>
    </row>
    <row r="29" spans="1:16" x14ac:dyDescent="0.3">
      <c r="A29" s="12" t="str">
        <f t="shared" si="0"/>
        <v/>
      </c>
      <c r="B29" s="65"/>
      <c r="C29" s="68"/>
      <c r="D29" s="69"/>
      <c r="E29" s="69"/>
      <c r="F29" s="69"/>
      <c r="G29" s="69"/>
      <c r="H29" s="20" t="str" cm="1">
        <f t="array" ref="H29">IFERROR(IF(B29="","",IF(F29="","",IF(F29="SERVIÇOS",INDEX('TABELA DE PREÇOS'!$C$3:$C$1000,MATCH(B29,IF('TABELA DE PREÇOS'!$B$3:$B$1000=G29,'TABELA DE PREÇOS'!$D$3:$D$1000),1)),IF(F29="PRODUTOS",INDEX('TABELA DE PREÇOS'!$G$3:$G$1000,MATCH(B29,IF('TABELA DE PREÇOS'!$F$3:$F$1000=G29,'TABELA DE PREÇOS'!$H$3:$H$1000),1)))))),"")</f>
        <v/>
      </c>
      <c r="I29" s="74"/>
      <c r="J29" s="20" t="str">
        <f>IFERROR(IF(ATENDIMENTOS!$I29="",ATENDIMENTOS!$H29,IF(AND(ATENDIMENTOS!$H29="",ATENDIMENTOS!$I29=""),"",ATENDIMENTOS!$H29-ATENDIMENTOS!$I29)),"")</f>
        <v/>
      </c>
      <c r="K29" s="77"/>
      <c r="M29" s="144"/>
      <c r="N29" s="144"/>
      <c r="O29" s="144"/>
      <c r="P29" s="144"/>
    </row>
    <row r="30" spans="1:16" x14ac:dyDescent="0.3">
      <c r="A30" s="12" t="str">
        <f t="shared" si="0"/>
        <v/>
      </c>
      <c r="B30" s="66"/>
      <c r="C30" s="70"/>
      <c r="D30" s="71"/>
      <c r="E30" s="71"/>
      <c r="F30" s="71"/>
      <c r="G30" s="71"/>
      <c r="H30" s="19" t="str" cm="1">
        <f t="array" ref="H30">IFERROR(IF(B30="","",IF(F30="","",IF(F30="SERVIÇOS",INDEX('TABELA DE PREÇOS'!$C$3:$C$1000,MATCH(B30,IF('TABELA DE PREÇOS'!$B$3:$B$1000=G30,'TABELA DE PREÇOS'!$D$3:$D$1000),1)),IF(F30="PRODUTOS",INDEX('TABELA DE PREÇOS'!$G$3:$G$1000,MATCH(B30,IF('TABELA DE PREÇOS'!$F$3:$F$1000=G30,'TABELA DE PREÇOS'!$H$3:$H$1000),1)))))),"")</f>
        <v/>
      </c>
      <c r="I30" s="75"/>
      <c r="J30" s="19" t="str">
        <f>IFERROR(IF(ATENDIMENTOS!$I30="",ATENDIMENTOS!$H30,IF(AND(ATENDIMENTOS!$H30="",ATENDIMENTOS!$I30=""),"",ATENDIMENTOS!$H30-ATENDIMENTOS!$I30)),"")</f>
        <v/>
      </c>
      <c r="K30" s="78"/>
      <c r="M30" s="144"/>
      <c r="N30" s="144"/>
      <c r="O30" s="144"/>
      <c r="P30" s="144"/>
    </row>
    <row r="31" spans="1:16" x14ac:dyDescent="0.3">
      <c r="A31" s="12" t="str">
        <f t="shared" si="0"/>
        <v/>
      </c>
      <c r="B31" s="65"/>
      <c r="C31" s="68"/>
      <c r="D31" s="69"/>
      <c r="E31" s="69"/>
      <c r="F31" s="69"/>
      <c r="G31" s="69"/>
      <c r="H31" s="20" t="str" cm="1">
        <f t="array" ref="H31">IFERROR(IF(B31="","",IF(F31="","",IF(F31="SERVIÇOS",INDEX('TABELA DE PREÇOS'!$C$3:$C$1000,MATCH(B31,IF('TABELA DE PREÇOS'!$B$3:$B$1000=G31,'TABELA DE PREÇOS'!$D$3:$D$1000),1)),IF(F31="PRODUTOS",INDEX('TABELA DE PREÇOS'!$G$3:$G$1000,MATCH(B31,IF('TABELA DE PREÇOS'!$F$3:$F$1000=G31,'TABELA DE PREÇOS'!$H$3:$H$1000),1)))))),"")</f>
        <v/>
      </c>
      <c r="I31" s="74"/>
      <c r="J31" s="20" t="str">
        <f>IFERROR(IF(ATENDIMENTOS!$I31="",ATENDIMENTOS!$H31,IF(AND(ATENDIMENTOS!$H31="",ATENDIMENTOS!$I31=""),"",ATENDIMENTOS!$H31-ATENDIMENTOS!$I31)),"")</f>
        <v/>
      </c>
      <c r="K31" s="77"/>
      <c r="M31" s="144"/>
      <c r="N31" s="144"/>
      <c r="O31" s="144"/>
      <c r="P31" s="144"/>
    </row>
    <row r="32" spans="1:16" x14ac:dyDescent="0.3">
      <c r="A32" s="12" t="str">
        <f t="shared" si="0"/>
        <v/>
      </c>
      <c r="B32" s="66"/>
      <c r="C32" s="70"/>
      <c r="D32" s="71"/>
      <c r="E32" s="71"/>
      <c r="F32" s="71"/>
      <c r="G32" s="71"/>
      <c r="H32" s="19" t="str" cm="1">
        <f t="array" ref="H32">IFERROR(IF(B32="","",IF(F32="","",IF(F32="SERVIÇOS",INDEX('TABELA DE PREÇOS'!$C$3:$C$1000,MATCH(B32,IF('TABELA DE PREÇOS'!$B$3:$B$1000=G32,'TABELA DE PREÇOS'!$D$3:$D$1000),1)),IF(F32="PRODUTOS",INDEX('TABELA DE PREÇOS'!$G$3:$G$1000,MATCH(B32,IF('TABELA DE PREÇOS'!$F$3:$F$1000=G32,'TABELA DE PREÇOS'!$H$3:$H$1000),1)))))),"")</f>
        <v/>
      </c>
      <c r="I32" s="75"/>
      <c r="J32" s="19" t="str">
        <f>IFERROR(IF(ATENDIMENTOS!$I32="",ATENDIMENTOS!$H32,IF(AND(ATENDIMENTOS!$H32="",ATENDIMENTOS!$I32=""),"",ATENDIMENTOS!$H32-ATENDIMENTOS!$I32)),"")</f>
        <v/>
      </c>
      <c r="K32" s="78"/>
      <c r="M32" s="63"/>
      <c r="N32" s="63"/>
      <c r="O32" s="63"/>
      <c r="P32" s="63"/>
    </row>
    <row r="33" spans="1:16" x14ac:dyDescent="0.3">
      <c r="A33" s="12" t="str">
        <f t="shared" si="0"/>
        <v/>
      </c>
      <c r="B33" s="65"/>
      <c r="C33" s="68"/>
      <c r="D33" s="69"/>
      <c r="E33" s="69"/>
      <c r="F33" s="69"/>
      <c r="G33" s="69"/>
      <c r="H33" s="20" t="str" cm="1">
        <f t="array" ref="H33">IFERROR(IF(B33="","",IF(F33="","",IF(F33="SERVIÇOS",INDEX('TABELA DE PREÇOS'!$C$3:$C$1000,MATCH(B33,IF('TABELA DE PREÇOS'!$B$3:$B$1000=G33,'TABELA DE PREÇOS'!$D$3:$D$1000),1)),IF(F33="PRODUTOS",INDEX('TABELA DE PREÇOS'!$G$3:$G$1000,MATCH(B33,IF('TABELA DE PREÇOS'!$F$3:$F$1000=G33,'TABELA DE PREÇOS'!$H$3:$H$1000),1)))))),"")</f>
        <v/>
      </c>
      <c r="I33" s="74"/>
      <c r="J33" s="20" t="str">
        <f>IFERROR(IF(ATENDIMENTOS!$I33="",ATENDIMENTOS!$H33,IF(AND(ATENDIMENTOS!$H33="",ATENDIMENTOS!$I33=""),"",ATENDIMENTOS!$H33-ATENDIMENTOS!$I33)),"")</f>
        <v/>
      </c>
      <c r="K33" s="77"/>
      <c r="M33" s="63"/>
      <c r="N33" s="63"/>
      <c r="O33" s="63"/>
      <c r="P33" s="63"/>
    </row>
    <row r="34" spans="1:16" x14ac:dyDescent="0.3">
      <c r="A34" s="12" t="str">
        <f t="shared" si="0"/>
        <v/>
      </c>
      <c r="B34" s="66"/>
      <c r="C34" s="70"/>
      <c r="D34" s="71"/>
      <c r="E34" s="71"/>
      <c r="F34" s="71"/>
      <c r="G34" s="71"/>
      <c r="H34" s="19" t="str" cm="1">
        <f t="array" ref="H34">IFERROR(IF(B34="","",IF(F34="","",IF(F34="SERVIÇOS",INDEX('TABELA DE PREÇOS'!$C$3:$C$1000,MATCH(B34,IF('TABELA DE PREÇOS'!$B$3:$B$1000=G34,'TABELA DE PREÇOS'!$D$3:$D$1000),1)),IF(F34="PRODUTOS",INDEX('TABELA DE PREÇOS'!$G$3:$G$1000,MATCH(B34,IF('TABELA DE PREÇOS'!$F$3:$F$1000=G34,'TABELA DE PREÇOS'!$H$3:$H$1000),1)))))),"")</f>
        <v/>
      </c>
      <c r="I34" s="75"/>
      <c r="J34" s="19" t="str">
        <f>IFERROR(IF(ATENDIMENTOS!$I34="",ATENDIMENTOS!$H34,IF(AND(ATENDIMENTOS!$H34="",ATENDIMENTOS!$I34=""),"",ATENDIMENTOS!$H34-ATENDIMENTOS!$I34)),"")</f>
        <v/>
      </c>
      <c r="K34" s="78"/>
    </row>
    <row r="35" spans="1:16" x14ac:dyDescent="0.3">
      <c r="A35" s="12" t="str">
        <f t="shared" si="0"/>
        <v/>
      </c>
      <c r="B35" s="65"/>
      <c r="C35" s="68"/>
      <c r="D35" s="69"/>
      <c r="E35" s="69"/>
      <c r="F35" s="69"/>
      <c r="G35" s="69"/>
      <c r="H35" s="20" t="str" cm="1">
        <f t="array" ref="H35">IFERROR(IF(B35="","",IF(F35="","",IF(F35="SERVIÇOS",INDEX('TABELA DE PREÇOS'!$C$3:$C$1000,MATCH(B35,IF('TABELA DE PREÇOS'!$B$3:$B$1000=G35,'TABELA DE PREÇOS'!$D$3:$D$1000),1)),IF(F35="PRODUTOS",INDEX('TABELA DE PREÇOS'!$G$3:$G$1000,MATCH(B35,IF('TABELA DE PREÇOS'!$F$3:$F$1000=G35,'TABELA DE PREÇOS'!$H$3:$H$1000),1)))))),"")</f>
        <v/>
      </c>
      <c r="I35" s="74"/>
      <c r="J35" s="20" t="str">
        <f>IFERROR(IF(ATENDIMENTOS!$I35="",ATENDIMENTOS!$H35,IF(AND(ATENDIMENTOS!$H35="",ATENDIMENTOS!$I35=""),"",ATENDIMENTOS!$H35-ATENDIMENTOS!$I35)),"")</f>
        <v/>
      </c>
      <c r="K35" s="77"/>
    </row>
    <row r="36" spans="1:16" x14ac:dyDescent="0.3">
      <c r="A36" s="12" t="str">
        <f t="shared" si="0"/>
        <v/>
      </c>
      <c r="B36" s="66"/>
      <c r="C36" s="70"/>
      <c r="D36" s="71"/>
      <c r="E36" s="71"/>
      <c r="F36" s="71"/>
      <c r="G36" s="71"/>
      <c r="H36" s="19" t="str" cm="1">
        <f t="array" ref="H36">IFERROR(IF(B36="","",IF(F36="","",IF(F36="SERVIÇOS",INDEX('TABELA DE PREÇOS'!$C$3:$C$1000,MATCH(B36,IF('TABELA DE PREÇOS'!$B$3:$B$1000=G36,'TABELA DE PREÇOS'!$D$3:$D$1000),1)),IF(F36="PRODUTOS",INDEX('TABELA DE PREÇOS'!$G$3:$G$1000,MATCH(B36,IF('TABELA DE PREÇOS'!$F$3:$F$1000=G36,'TABELA DE PREÇOS'!$H$3:$H$1000),1)))))),"")</f>
        <v/>
      </c>
      <c r="I36" s="75"/>
      <c r="J36" s="19" t="str">
        <f>IFERROR(IF(ATENDIMENTOS!$I36="",ATENDIMENTOS!$H36,IF(AND(ATENDIMENTOS!$H36="",ATENDIMENTOS!$I36=""),"",ATENDIMENTOS!$H36-ATENDIMENTOS!$I36)),"")</f>
        <v/>
      </c>
      <c r="K36" s="78"/>
    </row>
    <row r="37" spans="1:16" x14ac:dyDescent="0.3">
      <c r="A37" s="12" t="str">
        <f t="shared" si="0"/>
        <v/>
      </c>
      <c r="B37" s="65"/>
      <c r="C37" s="68"/>
      <c r="D37" s="69"/>
      <c r="E37" s="69"/>
      <c r="F37" s="69"/>
      <c r="G37" s="69"/>
      <c r="H37" s="20" t="str" cm="1">
        <f t="array" ref="H37">IFERROR(IF(B37="","",IF(F37="","",IF(F37="SERVIÇOS",INDEX('TABELA DE PREÇOS'!$C$3:$C$1000,MATCH(B37,IF('TABELA DE PREÇOS'!$B$3:$B$1000=G37,'TABELA DE PREÇOS'!$D$3:$D$1000),1)),IF(F37="PRODUTOS",INDEX('TABELA DE PREÇOS'!$G$3:$G$1000,MATCH(B37,IF('TABELA DE PREÇOS'!$F$3:$F$1000=G37,'TABELA DE PREÇOS'!$H$3:$H$1000),1)))))),"")</f>
        <v/>
      </c>
      <c r="I37" s="74"/>
      <c r="J37" s="20" t="str">
        <f>IFERROR(IF(ATENDIMENTOS!$I37="",ATENDIMENTOS!$H37,IF(AND(ATENDIMENTOS!$H37="",ATENDIMENTOS!$I37=""),"",ATENDIMENTOS!$H37-ATENDIMENTOS!$I37)),"")</f>
        <v/>
      </c>
      <c r="K37" s="77"/>
    </row>
    <row r="38" spans="1:16" x14ac:dyDescent="0.3">
      <c r="A38" s="12" t="str">
        <f t="shared" si="0"/>
        <v/>
      </c>
      <c r="B38" s="66"/>
      <c r="C38" s="70"/>
      <c r="D38" s="71"/>
      <c r="E38" s="71"/>
      <c r="F38" s="71"/>
      <c r="G38" s="71"/>
      <c r="H38" s="19" t="str" cm="1">
        <f t="array" ref="H38">IFERROR(IF(B38="","",IF(F38="","",IF(F38="SERVIÇOS",INDEX('TABELA DE PREÇOS'!$C$3:$C$1000,MATCH(B38,IF('TABELA DE PREÇOS'!$B$3:$B$1000=G38,'TABELA DE PREÇOS'!$D$3:$D$1000),1)),IF(F38="PRODUTOS",INDEX('TABELA DE PREÇOS'!$G$3:$G$1000,MATCH(B38,IF('TABELA DE PREÇOS'!$F$3:$F$1000=G38,'TABELA DE PREÇOS'!$H$3:$H$1000),1)))))),"")</f>
        <v/>
      </c>
      <c r="I38" s="75"/>
      <c r="J38" s="19" t="str">
        <f>IFERROR(IF(ATENDIMENTOS!$I38="",ATENDIMENTOS!$H38,IF(AND(ATENDIMENTOS!$H38="",ATENDIMENTOS!$I38=""),"",ATENDIMENTOS!$H38-ATENDIMENTOS!$I38)),"")</f>
        <v/>
      </c>
      <c r="K38" s="78"/>
    </row>
    <row r="39" spans="1:16" x14ac:dyDescent="0.3">
      <c r="A39" s="12" t="str">
        <f t="shared" si="0"/>
        <v/>
      </c>
      <c r="B39" s="65"/>
      <c r="C39" s="68"/>
      <c r="D39" s="69"/>
      <c r="E39" s="69"/>
      <c r="F39" s="69"/>
      <c r="G39" s="69"/>
      <c r="H39" s="20" t="str" cm="1">
        <f t="array" ref="H39">IFERROR(IF(B39="","",IF(F39="","",IF(F39="SERVIÇOS",INDEX('TABELA DE PREÇOS'!$C$3:$C$1000,MATCH(B39,IF('TABELA DE PREÇOS'!$B$3:$B$1000=G39,'TABELA DE PREÇOS'!$D$3:$D$1000),1)),IF(F39="PRODUTOS",INDEX('TABELA DE PREÇOS'!$G$3:$G$1000,MATCH(B39,IF('TABELA DE PREÇOS'!$F$3:$F$1000=G39,'TABELA DE PREÇOS'!$H$3:$H$1000),1)))))),"")</f>
        <v/>
      </c>
      <c r="I39" s="74"/>
      <c r="J39" s="20" t="str">
        <f>IFERROR(IF(ATENDIMENTOS!$I39="",ATENDIMENTOS!$H39,IF(AND(ATENDIMENTOS!$H39="",ATENDIMENTOS!$I39=""),"",ATENDIMENTOS!$H39-ATENDIMENTOS!$I39)),"")</f>
        <v/>
      </c>
      <c r="K39" s="77"/>
    </row>
    <row r="40" spans="1:16" x14ac:dyDescent="0.3">
      <c r="A40" s="12" t="str">
        <f t="shared" si="0"/>
        <v/>
      </c>
      <c r="B40" s="66"/>
      <c r="C40" s="70"/>
      <c r="D40" s="71"/>
      <c r="E40" s="71"/>
      <c r="F40" s="71"/>
      <c r="G40" s="71"/>
      <c r="H40" s="19" t="str" cm="1">
        <f t="array" ref="H40">IFERROR(IF(B40="","",IF(F40="","",IF(F40="SERVIÇOS",INDEX('TABELA DE PREÇOS'!$C$3:$C$1000,MATCH(B40,IF('TABELA DE PREÇOS'!$B$3:$B$1000=G40,'TABELA DE PREÇOS'!$D$3:$D$1000),1)),IF(F40="PRODUTOS",INDEX('TABELA DE PREÇOS'!$G$3:$G$1000,MATCH(B40,IF('TABELA DE PREÇOS'!$F$3:$F$1000=G40,'TABELA DE PREÇOS'!$H$3:$H$1000),1)))))),"")</f>
        <v/>
      </c>
      <c r="I40" s="75"/>
      <c r="J40" s="19" t="str">
        <f>IFERROR(IF(ATENDIMENTOS!$I40="",ATENDIMENTOS!$H40,IF(AND(ATENDIMENTOS!$H40="",ATENDIMENTOS!$I40=""),"",ATENDIMENTOS!$H40-ATENDIMENTOS!$I40)),"")</f>
        <v/>
      </c>
      <c r="K40" s="78"/>
    </row>
    <row r="41" spans="1:16" x14ac:dyDescent="0.3">
      <c r="A41" s="12" t="str">
        <f t="shared" si="0"/>
        <v/>
      </c>
      <c r="B41" s="65"/>
      <c r="C41" s="68"/>
      <c r="D41" s="69"/>
      <c r="E41" s="69"/>
      <c r="F41" s="69"/>
      <c r="G41" s="69"/>
      <c r="H41" s="20" t="str" cm="1">
        <f t="array" ref="H41">IFERROR(IF(B41="","",IF(F41="","",IF(F41="SERVIÇOS",INDEX('TABELA DE PREÇOS'!$C$3:$C$1000,MATCH(B41,IF('TABELA DE PREÇOS'!$B$3:$B$1000=G41,'TABELA DE PREÇOS'!$D$3:$D$1000),1)),IF(F41="PRODUTOS",INDEX('TABELA DE PREÇOS'!$G$3:$G$1000,MATCH(B41,IF('TABELA DE PREÇOS'!$F$3:$F$1000=G41,'TABELA DE PREÇOS'!$H$3:$H$1000),1)))))),"")</f>
        <v/>
      </c>
      <c r="I41" s="74"/>
      <c r="J41" s="20" t="str">
        <f>IFERROR(IF(ATENDIMENTOS!$I41="",ATENDIMENTOS!$H41,IF(AND(ATENDIMENTOS!$H41="",ATENDIMENTOS!$I41=""),"",ATENDIMENTOS!$H41-ATENDIMENTOS!$I41)),"")</f>
        <v/>
      </c>
      <c r="K41" s="77"/>
    </row>
    <row r="42" spans="1:16" x14ac:dyDescent="0.3">
      <c r="A42" s="12" t="str">
        <f t="shared" si="0"/>
        <v/>
      </c>
      <c r="B42" s="66"/>
      <c r="C42" s="70"/>
      <c r="D42" s="71"/>
      <c r="E42" s="71"/>
      <c r="F42" s="71"/>
      <c r="G42" s="71"/>
      <c r="H42" s="19" t="str" cm="1">
        <f t="array" ref="H42">IFERROR(IF(B42="","",IF(F42="","",IF(F42="SERVIÇOS",INDEX('TABELA DE PREÇOS'!$C$3:$C$1000,MATCH(B42,IF('TABELA DE PREÇOS'!$B$3:$B$1000=G42,'TABELA DE PREÇOS'!$D$3:$D$1000),1)),IF(F42="PRODUTOS",INDEX('TABELA DE PREÇOS'!$G$3:$G$1000,MATCH(B42,IF('TABELA DE PREÇOS'!$F$3:$F$1000=G42,'TABELA DE PREÇOS'!$H$3:$H$1000),1)))))),"")</f>
        <v/>
      </c>
      <c r="I42" s="75"/>
      <c r="J42" s="19" t="str">
        <f>IFERROR(IF(ATENDIMENTOS!$I42="",ATENDIMENTOS!$H42,IF(AND(ATENDIMENTOS!$H42="",ATENDIMENTOS!$I42=""),"",ATENDIMENTOS!$H42-ATENDIMENTOS!$I42)),"")</f>
        <v/>
      </c>
      <c r="K42" s="78"/>
    </row>
    <row r="43" spans="1:16" x14ac:dyDescent="0.3">
      <c r="A43" s="12" t="str">
        <f t="shared" si="0"/>
        <v/>
      </c>
      <c r="B43" s="65"/>
      <c r="C43" s="68"/>
      <c r="D43" s="69"/>
      <c r="E43" s="69"/>
      <c r="F43" s="69"/>
      <c r="G43" s="69"/>
      <c r="H43" s="20" t="str" cm="1">
        <f t="array" ref="H43">IFERROR(IF(B43="","",IF(F43="","",IF(F43="SERVIÇOS",INDEX('TABELA DE PREÇOS'!$C$3:$C$1000,MATCH(B43,IF('TABELA DE PREÇOS'!$B$3:$B$1000=G43,'TABELA DE PREÇOS'!$D$3:$D$1000),1)),IF(F43="PRODUTOS",INDEX('TABELA DE PREÇOS'!$G$3:$G$1000,MATCH(B43,IF('TABELA DE PREÇOS'!$F$3:$F$1000=G43,'TABELA DE PREÇOS'!$H$3:$H$1000),1)))))),"")</f>
        <v/>
      </c>
      <c r="I43" s="74"/>
      <c r="J43" s="20" t="str">
        <f>IFERROR(IF(ATENDIMENTOS!$I43="",ATENDIMENTOS!$H43,IF(AND(ATENDIMENTOS!$H43="",ATENDIMENTOS!$I43=""),"",ATENDIMENTOS!$H43-ATENDIMENTOS!$I43)),"")</f>
        <v/>
      </c>
      <c r="K43" s="77"/>
    </row>
    <row r="44" spans="1:16" x14ac:dyDescent="0.3">
      <c r="A44" s="12" t="str">
        <f t="shared" si="0"/>
        <v/>
      </c>
      <c r="B44" s="66"/>
      <c r="C44" s="70"/>
      <c r="D44" s="71"/>
      <c r="E44" s="71"/>
      <c r="F44" s="71"/>
      <c r="G44" s="71"/>
      <c r="H44" s="19" t="str" cm="1">
        <f t="array" ref="H44">IFERROR(IF(B44="","",IF(F44="","",IF(F44="SERVIÇOS",INDEX('TABELA DE PREÇOS'!$C$3:$C$1000,MATCH(B44,IF('TABELA DE PREÇOS'!$B$3:$B$1000=G44,'TABELA DE PREÇOS'!$D$3:$D$1000),1)),IF(F44="PRODUTOS",INDEX('TABELA DE PREÇOS'!$G$3:$G$1000,MATCH(B44,IF('TABELA DE PREÇOS'!$F$3:$F$1000=G44,'TABELA DE PREÇOS'!$H$3:$H$1000),1)))))),"")</f>
        <v/>
      </c>
      <c r="I44" s="75"/>
      <c r="J44" s="19" t="str">
        <f>IFERROR(IF(ATENDIMENTOS!$I44="",ATENDIMENTOS!$H44,IF(AND(ATENDIMENTOS!$H44="",ATENDIMENTOS!$I44=""),"",ATENDIMENTOS!$H44-ATENDIMENTOS!$I44)),"")</f>
        <v/>
      </c>
      <c r="K44" s="78"/>
    </row>
    <row r="45" spans="1:16" x14ac:dyDescent="0.3">
      <c r="A45" s="12" t="str">
        <f t="shared" si="0"/>
        <v/>
      </c>
      <c r="B45" s="65"/>
      <c r="C45" s="68"/>
      <c r="D45" s="69"/>
      <c r="E45" s="69"/>
      <c r="F45" s="69"/>
      <c r="G45" s="69"/>
      <c r="H45" s="20" t="str" cm="1">
        <f t="array" ref="H45">IFERROR(IF(B45="","",IF(F45="","",IF(F45="SERVIÇOS",INDEX('TABELA DE PREÇOS'!$C$3:$C$1000,MATCH(B45,IF('TABELA DE PREÇOS'!$B$3:$B$1000=G45,'TABELA DE PREÇOS'!$D$3:$D$1000),1)),IF(F45="PRODUTOS",INDEX('TABELA DE PREÇOS'!$G$3:$G$1000,MATCH(B45,IF('TABELA DE PREÇOS'!$F$3:$F$1000=G45,'TABELA DE PREÇOS'!$H$3:$H$1000),1)))))),"")</f>
        <v/>
      </c>
      <c r="I45" s="74"/>
      <c r="J45" s="20" t="str">
        <f>IFERROR(IF(ATENDIMENTOS!$I45="",ATENDIMENTOS!$H45,IF(AND(ATENDIMENTOS!$H45="",ATENDIMENTOS!$I45=""),"",ATENDIMENTOS!$H45-ATENDIMENTOS!$I45)),"")</f>
        <v/>
      </c>
      <c r="K45" s="77"/>
    </row>
    <row r="46" spans="1:16" x14ac:dyDescent="0.3">
      <c r="A46" s="12" t="str">
        <f t="shared" si="0"/>
        <v/>
      </c>
      <c r="B46" s="66"/>
      <c r="C46" s="70"/>
      <c r="D46" s="71"/>
      <c r="E46" s="71"/>
      <c r="F46" s="71"/>
      <c r="G46" s="71"/>
      <c r="H46" s="19" t="str" cm="1">
        <f t="array" ref="H46">IFERROR(IF(B46="","",IF(F46="","",IF(F46="SERVIÇOS",INDEX('TABELA DE PREÇOS'!$C$3:$C$1000,MATCH(B46,IF('TABELA DE PREÇOS'!$B$3:$B$1000=G46,'TABELA DE PREÇOS'!$D$3:$D$1000),1)),IF(F46="PRODUTOS",INDEX('TABELA DE PREÇOS'!$G$3:$G$1000,MATCH(B46,IF('TABELA DE PREÇOS'!$F$3:$F$1000=G46,'TABELA DE PREÇOS'!$H$3:$H$1000),1)))))),"")</f>
        <v/>
      </c>
      <c r="I46" s="75"/>
      <c r="J46" s="19" t="str">
        <f>IFERROR(IF(ATENDIMENTOS!$I46="",ATENDIMENTOS!$H46,IF(AND(ATENDIMENTOS!$H46="",ATENDIMENTOS!$I46=""),"",ATENDIMENTOS!$H46-ATENDIMENTOS!$I46)),"")</f>
        <v/>
      </c>
      <c r="K46" s="78"/>
    </row>
    <row r="47" spans="1:16" x14ac:dyDescent="0.3">
      <c r="A47" s="12" t="str">
        <f>IF(B47="","",F47&amp;E47&amp;B47&amp;C47)</f>
        <v/>
      </c>
      <c r="B47" s="65"/>
      <c r="C47" s="68"/>
      <c r="D47" s="69"/>
      <c r="E47" s="69"/>
      <c r="F47" s="69"/>
      <c r="G47" s="69"/>
      <c r="H47" s="20" t="str" cm="1">
        <f t="array" ref="H47">IFERROR(IF(B47="","",IF(F47="","",IF(F47="SERVIÇOS",INDEX('TABELA DE PREÇOS'!$C$3:$C$1000,MATCH(B47,IF('TABELA DE PREÇOS'!$B$3:$B$1000=G47,'TABELA DE PREÇOS'!$D$3:$D$1000),1)),IF(F47="PRODUTOS",INDEX('TABELA DE PREÇOS'!$G$3:$G$1000,MATCH(B47,IF('TABELA DE PREÇOS'!$F$3:$F$1000=G47,'TABELA DE PREÇOS'!$H$3:$H$1000),1)))))),"")</f>
        <v/>
      </c>
      <c r="I47" s="74"/>
      <c r="J47" s="20" t="str">
        <f>IFERROR(IF(ATENDIMENTOS!$I47="",ATENDIMENTOS!$H47,IF(AND(ATENDIMENTOS!$H47="",ATENDIMENTOS!$I47=""),"",ATENDIMENTOS!$H47-ATENDIMENTOS!$I47)),"")</f>
        <v/>
      </c>
      <c r="K47" s="77"/>
    </row>
    <row r="48" spans="1:16" x14ac:dyDescent="0.3">
      <c r="A48" s="12" t="str">
        <f t="shared" si="0"/>
        <v/>
      </c>
      <c r="B48" s="66"/>
      <c r="C48" s="70"/>
      <c r="D48" s="71"/>
      <c r="E48" s="71"/>
      <c r="F48" s="71"/>
      <c r="G48" s="71"/>
      <c r="H48" s="19" t="str" cm="1">
        <f t="array" ref="H48">IFERROR(IF(B48="","",IF(F48="","",IF(F48="SERVIÇOS",INDEX('TABELA DE PREÇOS'!$C$3:$C$1000,MATCH(B48,IF('TABELA DE PREÇOS'!$B$3:$B$1000=G48,'TABELA DE PREÇOS'!$D$3:$D$1000),1)),IF(F48="PRODUTOS",INDEX('TABELA DE PREÇOS'!$G$3:$G$1000,MATCH(B48,IF('TABELA DE PREÇOS'!$F$3:$F$1000=G48,'TABELA DE PREÇOS'!$H$3:$H$1000),1)))))),"")</f>
        <v/>
      </c>
      <c r="I48" s="75"/>
      <c r="J48" s="19" t="str">
        <f>IFERROR(IF(ATENDIMENTOS!$I48="",ATENDIMENTOS!$H48,IF(AND(ATENDIMENTOS!$H48="",ATENDIMENTOS!$I48=""),"",ATENDIMENTOS!$H48-ATENDIMENTOS!$I48)),"")</f>
        <v/>
      </c>
      <c r="K48" s="78"/>
    </row>
    <row r="49" spans="1:11" x14ac:dyDescent="0.3">
      <c r="A49" s="12" t="str">
        <f t="shared" si="0"/>
        <v/>
      </c>
      <c r="B49" s="65"/>
      <c r="C49" s="68"/>
      <c r="D49" s="69"/>
      <c r="E49" s="69"/>
      <c r="F49" s="69"/>
      <c r="G49" s="69"/>
      <c r="H49" s="20" t="str" cm="1">
        <f t="array" ref="H49">IFERROR(IF(B49="","",IF(F49="","",IF(F49="SERVIÇOS",INDEX('TABELA DE PREÇOS'!$C$3:$C$1000,MATCH(B49,IF('TABELA DE PREÇOS'!$B$3:$B$1000=G49,'TABELA DE PREÇOS'!$D$3:$D$1000),1)),IF(F49="PRODUTOS",INDEX('TABELA DE PREÇOS'!$G$3:$G$1000,MATCH(B49,IF('TABELA DE PREÇOS'!$F$3:$F$1000=G49,'TABELA DE PREÇOS'!$H$3:$H$1000),1)))))),"")</f>
        <v/>
      </c>
      <c r="I49" s="74"/>
      <c r="J49" s="20" t="str">
        <f>IFERROR(IF(ATENDIMENTOS!$I49="",ATENDIMENTOS!$H49,IF(AND(ATENDIMENTOS!$H49="",ATENDIMENTOS!$I49=""),"",ATENDIMENTOS!$H49-ATENDIMENTOS!$I49)),"")</f>
        <v/>
      </c>
      <c r="K49" s="77"/>
    </row>
    <row r="50" spans="1:11" x14ac:dyDescent="0.3">
      <c r="A50" s="12" t="str">
        <f t="shared" si="0"/>
        <v/>
      </c>
      <c r="B50" s="66"/>
      <c r="C50" s="70"/>
      <c r="D50" s="71"/>
      <c r="E50" s="71"/>
      <c r="F50" s="71"/>
      <c r="G50" s="71"/>
      <c r="H50" s="19" t="str" cm="1">
        <f t="array" ref="H50">IFERROR(IF(B50="","",IF(F50="","",IF(F50="SERVIÇOS",INDEX('TABELA DE PREÇOS'!$C$3:$C$1000,MATCH(B50,IF('TABELA DE PREÇOS'!$B$3:$B$1000=G50,'TABELA DE PREÇOS'!$D$3:$D$1000),1)),IF(F50="PRODUTOS",INDEX('TABELA DE PREÇOS'!$G$3:$G$1000,MATCH(B50,IF('TABELA DE PREÇOS'!$F$3:$F$1000=G50,'TABELA DE PREÇOS'!$H$3:$H$1000),1)))))),"")</f>
        <v/>
      </c>
      <c r="I50" s="75"/>
      <c r="J50" s="19" t="str">
        <f>IFERROR(IF(ATENDIMENTOS!$I50="",ATENDIMENTOS!$H50,IF(AND(ATENDIMENTOS!$H50="",ATENDIMENTOS!$I50=""),"",ATENDIMENTOS!$H50-ATENDIMENTOS!$I50)),"")</f>
        <v/>
      </c>
      <c r="K50" s="78"/>
    </row>
    <row r="51" spans="1:11" x14ac:dyDescent="0.3">
      <c r="A51" s="12" t="str">
        <f t="shared" si="0"/>
        <v/>
      </c>
      <c r="B51" s="65"/>
      <c r="C51" s="68"/>
      <c r="D51" s="69"/>
      <c r="E51" s="69"/>
      <c r="F51" s="69"/>
      <c r="G51" s="69"/>
      <c r="H51" s="20" t="str" cm="1">
        <f t="array" ref="H51">IFERROR(IF(B51="","",IF(F51="","",IF(F51="SERVIÇOS",INDEX('TABELA DE PREÇOS'!$C$3:$C$1000,MATCH(B51,IF('TABELA DE PREÇOS'!$B$3:$B$1000=G51,'TABELA DE PREÇOS'!$D$3:$D$1000),1)),IF(F51="PRODUTOS",INDEX('TABELA DE PREÇOS'!$G$3:$G$1000,MATCH(B51,IF('TABELA DE PREÇOS'!$F$3:$F$1000=G51,'TABELA DE PREÇOS'!$H$3:$H$1000),1)))))),"")</f>
        <v/>
      </c>
      <c r="I51" s="74"/>
      <c r="J51" s="20" t="str">
        <f>IFERROR(IF(ATENDIMENTOS!$I51="",ATENDIMENTOS!$H51,IF(AND(ATENDIMENTOS!$H51="",ATENDIMENTOS!$I51=""),"",ATENDIMENTOS!$H51-ATENDIMENTOS!$I51)),"")</f>
        <v/>
      </c>
      <c r="K51" s="77"/>
    </row>
    <row r="52" spans="1:11" x14ac:dyDescent="0.3">
      <c r="A52" s="12" t="str">
        <f t="shared" si="0"/>
        <v/>
      </c>
      <c r="B52" s="66"/>
      <c r="C52" s="70"/>
      <c r="D52" s="71"/>
      <c r="E52" s="71"/>
      <c r="F52" s="71"/>
      <c r="G52" s="71"/>
      <c r="H52" s="19" t="str" cm="1">
        <f t="array" ref="H52">IFERROR(IF(B52="","",IF(F52="","",IF(F52="SERVIÇOS",INDEX('TABELA DE PREÇOS'!$C$3:$C$1000,MATCH(B52,IF('TABELA DE PREÇOS'!$B$3:$B$1000=G52,'TABELA DE PREÇOS'!$D$3:$D$1000),1)),IF(F52="PRODUTOS",INDEX('TABELA DE PREÇOS'!$G$3:$G$1000,MATCH(B52,IF('TABELA DE PREÇOS'!$F$3:$F$1000=G52,'TABELA DE PREÇOS'!$H$3:$H$1000),1)))))),"")</f>
        <v/>
      </c>
      <c r="I52" s="75"/>
      <c r="J52" s="19" t="str">
        <f>IFERROR(IF(ATENDIMENTOS!$I52="",ATENDIMENTOS!$H52,IF(AND(ATENDIMENTOS!$H52="",ATENDIMENTOS!$I52=""),"",ATENDIMENTOS!$H52-ATENDIMENTOS!$I52)),"")</f>
        <v/>
      </c>
      <c r="K52" s="78"/>
    </row>
    <row r="53" spans="1:11" x14ac:dyDescent="0.3">
      <c r="A53" s="12" t="str">
        <f t="shared" si="0"/>
        <v/>
      </c>
      <c r="B53" s="65"/>
      <c r="C53" s="68"/>
      <c r="D53" s="69"/>
      <c r="E53" s="69"/>
      <c r="F53" s="69"/>
      <c r="G53" s="69"/>
      <c r="H53" s="20" t="str" cm="1">
        <f t="array" ref="H53">IFERROR(IF(B53="","",IF(F53="","",IF(F53="SERVIÇOS",INDEX('TABELA DE PREÇOS'!$C$3:$C$1000,MATCH(B53,IF('TABELA DE PREÇOS'!$B$3:$B$1000=G53,'TABELA DE PREÇOS'!$D$3:$D$1000),1)),IF(F53="PRODUTOS",INDEX('TABELA DE PREÇOS'!$G$3:$G$1000,MATCH(B53,IF('TABELA DE PREÇOS'!$F$3:$F$1000=G53,'TABELA DE PREÇOS'!$H$3:$H$1000),1)))))),"")</f>
        <v/>
      </c>
      <c r="I53" s="74"/>
      <c r="J53" s="20" t="str">
        <f>IFERROR(IF(ATENDIMENTOS!$I53="",ATENDIMENTOS!$H53,IF(AND(ATENDIMENTOS!$H53="",ATENDIMENTOS!$I53=""),"",ATENDIMENTOS!$H53-ATENDIMENTOS!$I53)),"")</f>
        <v/>
      </c>
      <c r="K53" s="77"/>
    </row>
    <row r="54" spans="1:11" x14ac:dyDescent="0.3">
      <c r="A54" s="12" t="str">
        <f t="shared" si="0"/>
        <v/>
      </c>
      <c r="B54" s="66"/>
      <c r="C54" s="70"/>
      <c r="D54" s="71"/>
      <c r="E54" s="71"/>
      <c r="F54" s="71"/>
      <c r="G54" s="71"/>
      <c r="H54" s="19" t="str" cm="1">
        <f t="array" ref="H54">IFERROR(IF(B54="","",IF(F54="","",IF(F54="SERVIÇOS",INDEX('TABELA DE PREÇOS'!$C$3:$C$1000,MATCH(B54,IF('TABELA DE PREÇOS'!$B$3:$B$1000=G54,'TABELA DE PREÇOS'!$D$3:$D$1000),1)),IF(F54="PRODUTOS",INDEX('TABELA DE PREÇOS'!$G$3:$G$1000,MATCH(B54,IF('TABELA DE PREÇOS'!$F$3:$F$1000=G54,'TABELA DE PREÇOS'!$H$3:$H$1000),1)))))),"")</f>
        <v/>
      </c>
      <c r="I54" s="75"/>
      <c r="J54" s="19" t="str">
        <f>IFERROR(IF(ATENDIMENTOS!$I54="",ATENDIMENTOS!$H54,IF(AND(ATENDIMENTOS!$H54="",ATENDIMENTOS!$I54=""),"",ATENDIMENTOS!$H54-ATENDIMENTOS!$I54)),"")</f>
        <v/>
      </c>
      <c r="K54" s="78"/>
    </row>
    <row r="55" spans="1:11" x14ac:dyDescent="0.3">
      <c r="A55" s="12" t="str">
        <f t="shared" si="0"/>
        <v/>
      </c>
      <c r="B55" s="65"/>
      <c r="C55" s="68"/>
      <c r="D55" s="69"/>
      <c r="E55" s="69"/>
      <c r="F55" s="69"/>
      <c r="G55" s="69"/>
      <c r="H55" s="20" t="str" cm="1">
        <f t="array" ref="H55">IFERROR(IF(B55="","",IF(F55="","",IF(F55="SERVIÇOS",INDEX('TABELA DE PREÇOS'!$C$3:$C$1000,MATCH(B55,IF('TABELA DE PREÇOS'!$B$3:$B$1000=G55,'TABELA DE PREÇOS'!$D$3:$D$1000),1)),IF(F55="PRODUTOS",INDEX('TABELA DE PREÇOS'!$G$3:$G$1000,MATCH(B55,IF('TABELA DE PREÇOS'!$F$3:$F$1000=G55,'TABELA DE PREÇOS'!$H$3:$H$1000),1)))))),"")</f>
        <v/>
      </c>
      <c r="I55" s="74"/>
      <c r="J55" s="20" t="str">
        <f>IFERROR(IF(ATENDIMENTOS!$I55="",ATENDIMENTOS!$H55,IF(AND(ATENDIMENTOS!$H55="",ATENDIMENTOS!$I55=""),"",ATENDIMENTOS!$H55-ATENDIMENTOS!$I55)),"")</f>
        <v/>
      </c>
      <c r="K55" s="77"/>
    </row>
    <row r="56" spans="1:11" x14ac:dyDescent="0.3">
      <c r="A56" s="12" t="str">
        <f t="shared" si="0"/>
        <v/>
      </c>
      <c r="B56" s="66"/>
      <c r="C56" s="70"/>
      <c r="D56" s="71"/>
      <c r="E56" s="71"/>
      <c r="F56" s="71"/>
      <c r="G56" s="71"/>
      <c r="H56" s="19" t="str" cm="1">
        <f t="array" ref="H56">IFERROR(IF(B56="","",IF(F56="","",IF(F56="SERVIÇOS",INDEX('TABELA DE PREÇOS'!$C$3:$C$1000,MATCH(B56,IF('TABELA DE PREÇOS'!$B$3:$B$1000=G56,'TABELA DE PREÇOS'!$D$3:$D$1000),1)),IF(F56="PRODUTOS",INDEX('TABELA DE PREÇOS'!$G$3:$G$1000,MATCH(B56,IF('TABELA DE PREÇOS'!$F$3:$F$1000=G56,'TABELA DE PREÇOS'!$H$3:$H$1000),1)))))),"")</f>
        <v/>
      </c>
      <c r="I56" s="75"/>
      <c r="J56" s="19" t="str">
        <f>IFERROR(IF(ATENDIMENTOS!$I56="",ATENDIMENTOS!$H56,IF(AND(ATENDIMENTOS!$H56="",ATENDIMENTOS!$I56=""),"",ATENDIMENTOS!$H56-ATENDIMENTOS!$I56)),"")</f>
        <v/>
      </c>
      <c r="K56" s="78"/>
    </row>
    <row r="57" spans="1:11" x14ac:dyDescent="0.3">
      <c r="A57" s="12" t="str">
        <f t="shared" si="0"/>
        <v/>
      </c>
      <c r="B57" s="65"/>
      <c r="C57" s="68"/>
      <c r="D57" s="69"/>
      <c r="E57" s="69"/>
      <c r="F57" s="69"/>
      <c r="G57" s="69"/>
      <c r="H57" s="20" t="str" cm="1">
        <f t="array" ref="H57">IFERROR(IF(B57="","",IF(F57="","",IF(F57="SERVIÇOS",INDEX('TABELA DE PREÇOS'!$C$3:$C$1000,MATCH(B57,IF('TABELA DE PREÇOS'!$B$3:$B$1000=G57,'TABELA DE PREÇOS'!$D$3:$D$1000),1)),IF(F57="PRODUTOS",INDEX('TABELA DE PREÇOS'!$G$3:$G$1000,MATCH(B57,IF('TABELA DE PREÇOS'!$F$3:$F$1000=G57,'TABELA DE PREÇOS'!$H$3:$H$1000),1)))))),"")</f>
        <v/>
      </c>
      <c r="I57" s="74"/>
      <c r="J57" s="20" t="str">
        <f>IFERROR(IF(ATENDIMENTOS!$I57="",ATENDIMENTOS!$H57,IF(AND(ATENDIMENTOS!$H57="",ATENDIMENTOS!$I57=""),"",ATENDIMENTOS!$H57-ATENDIMENTOS!$I57)),"")</f>
        <v/>
      </c>
      <c r="K57" s="77"/>
    </row>
    <row r="58" spans="1:11" x14ac:dyDescent="0.3">
      <c r="A58" s="12" t="str">
        <f t="shared" si="0"/>
        <v/>
      </c>
      <c r="B58" s="66"/>
      <c r="C58" s="70"/>
      <c r="D58" s="71"/>
      <c r="E58" s="71"/>
      <c r="F58" s="71"/>
      <c r="G58" s="71"/>
      <c r="H58" s="19" t="str" cm="1">
        <f t="array" ref="H58">IFERROR(IF(B58="","",IF(F58="","",IF(F58="SERVIÇOS",INDEX('TABELA DE PREÇOS'!$C$3:$C$1000,MATCH(B58,IF('TABELA DE PREÇOS'!$B$3:$B$1000=G58,'TABELA DE PREÇOS'!$D$3:$D$1000),1)),IF(F58="PRODUTOS",INDEX('TABELA DE PREÇOS'!$G$3:$G$1000,MATCH(B58,IF('TABELA DE PREÇOS'!$F$3:$F$1000=G58,'TABELA DE PREÇOS'!$H$3:$H$1000),1)))))),"")</f>
        <v/>
      </c>
      <c r="I58" s="75"/>
      <c r="J58" s="19" t="str">
        <f>IFERROR(IF(ATENDIMENTOS!$I58="",ATENDIMENTOS!$H58,IF(AND(ATENDIMENTOS!$H58="",ATENDIMENTOS!$I58=""),"",ATENDIMENTOS!$H58-ATENDIMENTOS!$I58)),"")</f>
        <v/>
      </c>
      <c r="K58" s="78"/>
    </row>
    <row r="59" spans="1:11" x14ac:dyDescent="0.3">
      <c r="A59" s="12" t="str">
        <f t="shared" si="0"/>
        <v/>
      </c>
      <c r="B59" s="65"/>
      <c r="C59" s="68"/>
      <c r="D59" s="69"/>
      <c r="E59" s="69"/>
      <c r="F59" s="69"/>
      <c r="G59" s="69"/>
      <c r="H59" s="20" t="str" cm="1">
        <f t="array" ref="H59">IFERROR(IF(B59="","",IF(F59="","",IF(F59="SERVIÇOS",INDEX('TABELA DE PREÇOS'!$C$3:$C$1000,MATCH(B59,IF('TABELA DE PREÇOS'!$B$3:$B$1000=G59,'TABELA DE PREÇOS'!$D$3:$D$1000),1)),IF(F59="PRODUTOS",INDEX('TABELA DE PREÇOS'!$G$3:$G$1000,MATCH(B59,IF('TABELA DE PREÇOS'!$F$3:$F$1000=G59,'TABELA DE PREÇOS'!$H$3:$H$1000),1)))))),"")</f>
        <v/>
      </c>
      <c r="I59" s="74"/>
      <c r="J59" s="20" t="str">
        <f>IFERROR(IF(ATENDIMENTOS!$I59="",ATENDIMENTOS!$H59,IF(AND(ATENDIMENTOS!$H59="",ATENDIMENTOS!$I59=""),"",ATENDIMENTOS!$H59-ATENDIMENTOS!$I59)),"")</f>
        <v/>
      </c>
      <c r="K59" s="77"/>
    </row>
    <row r="60" spans="1:11" x14ac:dyDescent="0.3">
      <c r="A60" s="12" t="str">
        <f t="shared" si="0"/>
        <v/>
      </c>
      <c r="B60" s="66"/>
      <c r="C60" s="70"/>
      <c r="D60" s="71"/>
      <c r="E60" s="71"/>
      <c r="F60" s="71"/>
      <c r="G60" s="71"/>
      <c r="H60" s="19" t="str" cm="1">
        <f t="array" ref="H60">IFERROR(IF(B60="","",IF(F60="","",IF(F60="SERVIÇOS",INDEX('TABELA DE PREÇOS'!$C$3:$C$1000,MATCH(B60,IF('TABELA DE PREÇOS'!$B$3:$B$1000=G60,'TABELA DE PREÇOS'!$D$3:$D$1000),1)),IF(F60="PRODUTOS",INDEX('TABELA DE PREÇOS'!$G$3:$G$1000,MATCH(B60,IF('TABELA DE PREÇOS'!$F$3:$F$1000=G60,'TABELA DE PREÇOS'!$H$3:$H$1000),1)))))),"")</f>
        <v/>
      </c>
      <c r="I60" s="75"/>
      <c r="J60" s="19" t="str">
        <f>IFERROR(IF(ATENDIMENTOS!$I60="",ATENDIMENTOS!$H60,IF(AND(ATENDIMENTOS!$H60="",ATENDIMENTOS!$I60=""),"",ATENDIMENTOS!$H60-ATENDIMENTOS!$I60)),"")</f>
        <v/>
      </c>
      <c r="K60" s="78"/>
    </row>
    <row r="61" spans="1:11" x14ac:dyDescent="0.3">
      <c r="A61" s="12" t="str">
        <f t="shared" si="0"/>
        <v/>
      </c>
      <c r="B61" s="65"/>
      <c r="C61" s="68"/>
      <c r="D61" s="69"/>
      <c r="E61" s="69"/>
      <c r="F61" s="69"/>
      <c r="G61" s="69"/>
      <c r="H61" s="20" t="str" cm="1">
        <f t="array" ref="H61">IFERROR(IF(B61="","",IF(F61="","",IF(F61="SERVIÇOS",INDEX('TABELA DE PREÇOS'!$C$3:$C$1000,MATCH(B61,IF('TABELA DE PREÇOS'!$B$3:$B$1000=G61,'TABELA DE PREÇOS'!$D$3:$D$1000),1)),IF(F61="PRODUTOS",INDEX('TABELA DE PREÇOS'!$G$3:$G$1000,MATCH(B61,IF('TABELA DE PREÇOS'!$F$3:$F$1000=G61,'TABELA DE PREÇOS'!$H$3:$H$1000),1)))))),"")</f>
        <v/>
      </c>
      <c r="I61" s="74"/>
      <c r="J61" s="20" t="str">
        <f>IFERROR(IF(ATENDIMENTOS!$I61="",ATENDIMENTOS!$H61,IF(AND(ATENDIMENTOS!$H61="",ATENDIMENTOS!$I61=""),"",ATENDIMENTOS!$H61-ATENDIMENTOS!$I61)),"")</f>
        <v/>
      </c>
      <c r="K61" s="77"/>
    </row>
    <row r="62" spans="1:11" x14ac:dyDescent="0.3">
      <c r="A62" s="12" t="str">
        <f t="shared" si="0"/>
        <v/>
      </c>
      <c r="B62" s="66"/>
      <c r="C62" s="70"/>
      <c r="D62" s="71"/>
      <c r="E62" s="71"/>
      <c r="F62" s="71"/>
      <c r="G62" s="71"/>
      <c r="H62" s="19" t="str" cm="1">
        <f t="array" ref="H62">IFERROR(IF(B62="","",IF(F62="","",IF(F62="SERVIÇOS",INDEX('TABELA DE PREÇOS'!$C$3:$C$1000,MATCH(B62,IF('TABELA DE PREÇOS'!$B$3:$B$1000=G62,'TABELA DE PREÇOS'!$D$3:$D$1000),1)),IF(F62="PRODUTOS",INDEX('TABELA DE PREÇOS'!$G$3:$G$1000,MATCH(B62,IF('TABELA DE PREÇOS'!$F$3:$F$1000=G62,'TABELA DE PREÇOS'!$H$3:$H$1000),1)))))),"")</f>
        <v/>
      </c>
      <c r="I62" s="75"/>
      <c r="J62" s="19" t="str">
        <f>IFERROR(IF(ATENDIMENTOS!$I62="",ATENDIMENTOS!$H62,IF(AND(ATENDIMENTOS!$H62="",ATENDIMENTOS!$I62=""),"",ATENDIMENTOS!$H62-ATENDIMENTOS!$I62)),"")</f>
        <v/>
      </c>
      <c r="K62" s="78"/>
    </row>
    <row r="63" spans="1:11" x14ac:dyDescent="0.3">
      <c r="A63" s="12" t="str">
        <f t="shared" si="0"/>
        <v/>
      </c>
      <c r="B63" s="65"/>
      <c r="C63" s="68"/>
      <c r="D63" s="69"/>
      <c r="E63" s="69"/>
      <c r="F63" s="69"/>
      <c r="G63" s="69"/>
      <c r="H63" s="20" t="str" cm="1">
        <f t="array" ref="H63">IFERROR(IF(B63="","",IF(F63="","",IF(F63="SERVIÇOS",INDEX('TABELA DE PREÇOS'!$C$3:$C$1000,MATCH(B63,IF('TABELA DE PREÇOS'!$B$3:$B$1000=G63,'TABELA DE PREÇOS'!$D$3:$D$1000),1)),IF(F63="PRODUTOS",INDEX('TABELA DE PREÇOS'!$G$3:$G$1000,MATCH(B63,IF('TABELA DE PREÇOS'!$F$3:$F$1000=G63,'TABELA DE PREÇOS'!$H$3:$H$1000),1)))))),"")</f>
        <v/>
      </c>
      <c r="I63" s="74"/>
      <c r="J63" s="20" t="str">
        <f>IFERROR(IF(ATENDIMENTOS!$I63="",ATENDIMENTOS!$H63,IF(AND(ATENDIMENTOS!$H63="",ATENDIMENTOS!$I63=""),"",ATENDIMENTOS!$H63-ATENDIMENTOS!$I63)),"")</f>
        <v/>
      </c>
      <c r="K63" s="77"/>
    </row>
    <row r="64" spans="1:11" x14ac:dyDescent="0.3">
      <c r="A64" s="12" t="str">
        <f t="shared" si="0"/>
        <v/>
      </c>
      <c r="B64" s="66"/>
      <c r="C64" s="70"/>
      <c r="D64" s="71"/>
      <c r="E64" s="71"/>
      <c r="F64" s="71"/>
      <c r="G64" s="71"/>
      <c r="H64" s="19" t="str" cm="1">
        <f t="array" ref="H64">IFERROR(IF(B64="","",IF(F64="","",IF(F64="SERVIÇOS",INDEX('TABELA DE PREÇOS'!$C$3:$C$1000,MATCH(B64,IF('TABELA DE PREÇOS'!$B$3:$B$1000=G64,'TABELA DE PREÇOS'!$D$3:$D$1000),1)),IF(F64="PRODUTOS",INDEX('TABELA DE PREÇOS'!$G$3:$G$1000,MATCH(B64,IF('TABELA DE PREÇOS'!$F$3:$F$1000=G64,'TABELA DE PREÇOS'!$H$3:$H$1000),1)))))),"")</f>
        <v/>
      </c>
      <c r="I64" s="75"/>
      <c r="J64" s="19" t="str">
        <f>IFERROR(IF(ATENDIMENTOS!$I64="",ATENDIMENTOS!$H64,IF(AND(ATENDIMENTOS!$H64="",ATENDIMENTOS!$I64=""),"",ATENDIMENTOS!$H64-ATENDIMENTOS!$I64)),"")</f>
        <v/>
      </c>
      <c r="K64" s="78"/>
    </row>
    <row r="65" spans="1:11" x14ac:dyDescent="0.3">
      <c r="A65" s="12" t="str">
        <f t="shared" si="0"/>
        <v/>
      </c>
      <c r="B65" s="65"/>
      <c r="C65" s="68"/>
      <c r="D65" s="69"/>
      <c r="E65" s="69"/>
      <c r="F65" s="69"/>
      <c r="G65" s="69"/>
      <c r="H65" s="20" t="str" cm="1">
        <f t="array" ref="H65">IFERROR(IF(B65="","",IF(F65="","",IF(F65="SERVIÇOS",INDEX('TABELA DE PREÇOS'!$C$3:$C$1000,MATCH(B65,IF('TABELA DE PREÇOS'!$B$3:$B$1000=G65,'TABELA DE PREÇOS'!$D$3:$D$1000),1)),IF(F65="PRODUTOS",INDEX('TABELA DE PREÇOS'!$G$3:$G$1000,MATCH(B65,IF('TABELA DE PREÇOS'!$F$3:$F$1000=G65,'TABELA DE PREÇOS'!$H$3:$H$1000),1)))))),"")</f>
        <v/>
      </c>
      <c r="I65" s="74"/>
      <c r="J65" s="20" t="str">
        <f>IFERROR(IF(ATENDIMENTOS!$I65="",ATENDIMENTOS!$H65,IF(AND(ATENDIMENTOS!$H65="",ATENDIMENTOS!$I65=""),"",ATENDIMENTOS!$H65-ATENDIMENTOS!$I65)),"")</f>
        <v/>
      </c>
      <c r="K65" s="77"/>
    </row>
    <row r="66" spans="1:11" x14ac:dyDescent="0.3">
      <c r="A66" s="12" t="str">
        <f t="shared" si="0"/>
        <v/>
      </c>
      <c r="B66" s="66"/>
      <c r="C66" s="70"/>
      <c r="D66" s="71"/>
      <c r="E66" s="71"/>
      <c r="F66" s="71"/>
      <c r="G66" s="71"/>
      <c r="H66" s="19" t="str" cm="1">
        <f t="array" ref="H66">IFERROR(IF(B66="","",IF(F66="","",IF(F66="SERVIÇOS",INDEX('TABELA DE PREÇOS'!$C$3:$C$1000,MATCH(B66,IF('TABELA DE PREÇOS'!$B$3:$B$1000=G66,'TABELA DE PREÇOS'!$D$3:$D$1000),1)),IF(F66="PRODUTOS",INDEX('TABELA DE PREÇOS'!$G$3:$G$1000,MATCH(B66,IF('TABELA DE PREÇOS'!$F$3:$F$1000=G66,'TABELA DE PREÇOS'!$H$3:$H$1000),1)))))),"")</f>
        <v/>
      </c>
      <c r="I66" s="75"/>
      <c r="J66" s="19" t="str">
        <f>IFERROR(IF(ATENDIMENTOS!$I66="",ATENDIMENTOS!$H66,IF(AND(ATENDIMENTOS!$H66="",ATENDIMENTOS!$I66=""),"",ATENDIMENTOS!$H66-ATENDIMENTOS!$I66)),"")</f>
        <v/>
      </c>
      <c r="K66" s="78"/>
    </row>
    <row r="67" spans="1:11" x14ac:dyDescent="0.3">
      <c r="A67" s="12" t="str">
        <f t="shared" si="0"/>
        <v/>
      </c>
      <c r="B67" s="65"/>
      <c r="C67" s="68"/>
      <c r="D67" s="69"/>
      <c r="E67" s="69"/>
      <c r="F67" s="69"/>
      <c r="G67" s="69"/>
      <c r="H67" s="20" t="str" cm="1">
        <f t="array" ref="H67">IFERROR(IF(B67="","",IF(F67="","",IF(F67="SERVIÇOS",INDEX('TABELA DE PREÇOS'!$C$3:$C$1000,MATCH(B67,IF('TABELA DE PREÇOS'!$B$3:$B$1000=G67,'TABELA DE PREÇOS'!$D$3:$D$1000),1)),IF(F67="PRODUTOS",INDEX('TABELA DE PREÇOS'!$G$3:$G$1000,MATCH(B67,IF('TABELA DE PREÇOS'!$F$3:$F$1000=G67,'TABELA DE PREÇOS'!$H$3:$H$1000),1)))))),"")</f>
        <v/>
      </c>
      <c r="I67" s="74"/>
      <c r="J67" s="20" t="str">
        <f>IFERROR(IF(ATENDIMENTOS!$I67="",ATENDIMENTOS!$H67,IF(AND(ATENDIMENTOS!$H67="",ATENDIMENTOS!$I67=""),"",ATENDIMENTOS!$H67-ATENDIMENTOS!$I67)),"")</f>
        <v/>
      </c>
      <c r="K67" s="77"/>
    </row>
    <row r="68" spans="1:11" x14ac:dyDescent="0.3">
      <c r="A68" s="12" t="str">
        <f t="shared" ref="A68:A131" si="1">IF(B68="","",F68&amp;E68&amp;B68&amp;C68)</f>
        <v/>
      </c>
      <c r="B68" s="66"/>
      <c r="C68" s="70"/>
      <c r="D68" s="71"/>
      <c r="E68" s="71"/>
      <c r="F68" s="71"/>
      <c r="G68" s="71"/>
      <c r="H68" s="19" t="str" cm="1">
        <f t="array" ref="H68">IFERROR(IF(B68="","",IF(F68="","",IF(F68="SERVIÇOS",INDEX('TABELA DE PREÇOS'!$C$3:$C$1000,MATCH(B68,IF('TABELA DE PREÇOS'!$B$3:$B$1000=G68,'TABELA DE PREÇOS'!$D$3:$D$1000),1)),IF(F68="PRODUTOS",INDEX('TABELA DE PREÇOS'!$G$3:$G$1000,MATCH(B68,IF('TABELA DE PREÇOS'!$F$3:$F$1000=G68,'TABELA DE PREÇOS'!$H$3:$H$1000),1)))))),"")</f>
        <v/>
      </c>
      <c r="I68" s="75"/>
      <c r="J68" s="19" t="str">
        <f>IFERROR(IF(ATENDIMENTOS!$I68="",ATENDIMENTOS!$H68,IF(AND(ATENDIMENTOS!$H68="",ATENDIMENTOS!$I68=""),"",ATENDIMENTOS!$H68-ATENDIMENTOS!$I68)),"")</f>
        <v/>
      </c>
      <c r="K68" s="78"/>
    </row>
    <row r="69" spans="1:11" x14ac:dyDescent="0.3">
      <c r="A69" s="12" t="str">
        <f t="shared" si="1"/>
        <v/>
      </c>
      <c r="B69" s="65"/>
      <c r="C69" s="68"/>
      <c r="D69" s="69"/>
      <c r="E69" s="69"/>
      <c r="F69" s="69"/>
      <c r="G69" s="69"/>
      <c r="H69" s="20" t="str" cm="1">
        <f t="array" ref="H69">IFERROR(IF(B69="","",IF(F69="","",IF(F69="SERVIÇOS",INDEX('TABELA DE PREÇOS'!$C$3:$C$1000,MATCH(B69,IF('TABELA DE PREÇOS'!$B$3:$B$1000=G69,'TABELA DE PREÇOS'!$D$3:$D$1000),1)),IF(F69="PRODUTOS",INDEX('TABELA DE PREÇOS'!$G$3:$G$1000,MATCH(B69,IF('TABELA DE PREÇOS'!$F$3:$F$1000=G69,'TABELA DE PREÇOS'!$H$3:$H$1000),1)))))),"")</f>
        <v/>
      </c>
      <c r="I69" s="74"/>
      <c r="J69" s="20" t="str">
        <f>IFERROR(IF(ATENDIMENTOS!$I69="",ATENDIMENTOS!$H69,IF(AND(ATENDIMENTOS!$H69="",ATENDIMENTOS!$I69=""),"",ATENDIMENTOS!$H69-ATENDIMENTOS!$I69)),"")</f>
        <v/>
      </c>
      <c r="K69" s="77"/>
    </row>
    <row r="70" spans="1:11" x14ac:dyDescent="0.3">
      <c r="A70" s="12" t="str">
        <f t="shared" si="1"/>
        <v/>
      </c>
      <c r="B70" s="66"/>
      <c r="C70" s="70"/>
      <c r="D70" s="71"/>
      <c r="E70" s="71"/>
      <c r="F70" s="71"/>
      <c r="G70" s="71"/>
      <c r="H70" s="19" t="str" cm="1">
        <f t="array" ref="H70">IFERROR(IF(B70="","",IF(F70="","",IF(F70="SERVIÇOS",INDEX('TABELA DE PREÇOS'!$C$3:$C$1000,MATCH(B70,IF('TABELA DE PREÇOS'!$B$3:$B$1000=G70,'TABELA DE PREÇOS'!$D$3:$D$1000),1)),IF(F70="PRODUTOS",INDEX('TABELA DE PREÇOS'!$G$3:$G$1000,MATCH(B70,IF('TABELA DE PREÇOS'!$F$3:$F$1000=G70,'TABELA DE PREÇOS'!$H$3:$H$1000),1)))))),"")</f>
        <v/>
      </c>
      <c r="I70" s="75"/>
      <c r="J70" s="19" t="str">
        <f>IFERROR(IF(ATENDIMENTOS!$I70="",ATENDIMENTOS!$H70,IF(AND(ATENDIMENTOS!$H70="",ATENDIMENTOS!$I70=""),"",ATENDIMENTOS!$H70-ATENDIMENTOS!$I70)),"")</f>
        <v/>
      </c>
      <c r="K70" s="78"/>
    </row>
    <row r="71" spans="1:11" x14ac:dyDescent="0.3">
      <c r="A71" s="12" t="str">
        <f t="shared" si="1"/>
        <v/>
      </c>
      <c r="B71" s="65"/>
      <c r="C71" s="68"/>
      <c r="D71" s="69"/>
      <c r="E71" s="69"/>
      <c r="F71" s="69"/>
      <c r="G71" s="69"/>
      <c r="H71" s="20" t="str" cm="1">
        <f t="array" ref="H71">IFERROR(IF(B71="","",IF(F71="","",IF(F71="SERVIÇOS",INDEX('TABELA DE PREÇOS'!$C$3:$C$1000,MATCH(B71,IF('TABELA DE PREÇOS'!$B$3:$B$1000=G71,'TABELA DE PREÇOS'!$D$3:$D$1000),1)),IF(F71="PRODUTOS",INDEX('TABELA DE PREÇOS'!$G$3:$G$1000,MATCH(B71,IF('TABELA DE PREÇOS'!$F$3:$F$1000=G71,'TABELA DE PREÇOS'!$H$3:$H$1000),1)))))),"")</f>
        <v/>
      </c>
      <c r="I71" s="74"/>
      <c r="J71" s="20" t="str">
        <f>IFERROR(IF(ATENDIMENTOS!$I71="",ATENDIMENTOS!$H71,IF(AND(ATENDIMENTOS!$H71="",ATENDIMENTOS!$I71=""),"",ATENDIMENTOS!$H71-ATENDIMENTOS!$I71)),"")</f>
        <v/>
      </c>
      <c r="K71" s="77"/>
    </row>
    <row r="72" spans="1:11" x14ac:dyDescent="0.3">
      <c r="A72" s="12" t="str">
        <f t="shared" si="1"/>
        <v/>
      </c>
      <c r="B72" s="66"/>
      <c r="C72" s="70"/>
      <c r="D72" s="71"/>
      <c r="E72" s="71"/>
      <c r="F72" s="71"/>
      <c r="G72" s="71"/>
      <c r="H72" s="19" t="str" cm="1">
        <f t="array" ref="H72">IFERROR(IF(B72="","",IF(F72="","",IF(F72="SERVIÇOS",INDEX('TABELA DE PREÇOS'!$C$3:$C$1000,MATCH(B72,IF('TABELA DE PREÇOS'!$B$3:$B$1000=G72,'TABELA DE PREÇOS'!$D$3:$D$1000),1)),IF(F72="PRODUTOS",INDEX('TABELA DE PREÇOS'!$G$3:$G$1000,MATCH(B72,IF('TABELA DE PREÇOS'!$F$3:$F$1000=G72,'TABELA DE PREÇOS'!$H$3:$H$1000),1)))))),"")</f>
        <v/>
      </c>
      <c r="I72" s="75"/>
      <c r="J72" s="19" t="str">
        <f>IFERROR(IF(ATENDIMENTOS!$I72="",ATENDIMENTOS!$H72,IF(AND(ATENDIMENTOS!$H72="",ATENDIMENTOS!$I72=""),"",ATENDIMENTOS!$H72-ATENDIMENTOS!$I72)),"")</f>
        <v/>
      </c>
      <c r="K72" s="78"/>
    </row>
    <row r="73" spans="1:11" x14ac:dyDescent="0.3">
      <c r="A73" s="12" t="str">
        <f t="shared" si="1"/>
        <v/>
      </c>
      <c r="B73" s="65"/>
      <c r="C73" s="68"/>
      <c r="D73" s="69"/>
      <c r="E73" s="69"/>
      <c r="F73" s="69"/>
      <c r="G73" s="69"/>
      <c r="H73" s="20" t="str" cm="1">
        <f t="array" ref="H73">IFERROR(IF(B73="","",IF(F73="","",IF(F73="SERVIÇOS",INDEX('TABELA DE PREÇOS'!$C$3:$C$1000,MATCH(B73,IF('TABELA DE PREÇOS'!$B$3:$B$1000=G73,'TABELA DE PREÇOS'!$D$3:$D$1000),1)),IF(F73="PRODUTOS",INDEX('TABELA DE PREÇOS'!$G$3:$G$1000,MATCH(B73,IF('TABELA DE PREÇOS'!$F$3:$F$1000=G73,'TABELA DE PREÇOS'!$H$3:$H$1000),1)))))),"")</f>
        <v/>
      </c>
      <c r="I73" s="74"/>
      <c r="J73" s="20" t="str">
        <f>IFERROR(IF(ATENDIMENTOS!$I73="",ATENDIMENTOS!$H73,IF(AND(ATENDIMENTOS!$H73="",ATENDIMENTOS!$I73=""),"",ATENDIMENTOS!$H73-ATENDIMENTOS!$I73)),"")</f>
        <v/>
      </c>
      <c r="K73" s="77"/>
    </row>
    <row r="74" spans="1:11" x14ac:dyDescent="0.3">
      <c r="A74" s="12" t="str">
        <f t="shared" si="1"/>
        <v/>
      </c>
      <c r="B74" s="66"/>
      <c r="C74" s="70"/>
      <c r="D74" s="71"/>
      <c r="E74" s="71"/>
      <c r="F74" s="71"/>
      <c r="G74" s="71"/>
      <c r="H74" s="19" t="str" cm="1">
        <f t="array" ref="H74">IFERROR(IF(B74="","",IF(F74="","",IF(F74="SERVIÇOS",INDEX('TABELA DE PREÇOS'!$C$3:$C$1000,MATCH(B74,IF('TABELA DE PREÇOS'!$B$3:$B$1000=G74,'TABELA DE PREÇOS'!$D$3:$D$1000),1)),IF(F74="PRODUTOS",INDEX('TABELA DE PREÇOS'!$G$3:$G$1000,MATCH(B74,IF('TABELA DE PREÇOS'!$F$3:$F$1000=G74,'TABELA DE PREÇOS'!$H$3:$H$1000),1)))))),"")</f>
        <v/>
      </c>
      <c r="I74" s="75"/>
      <c r="J74" s="19" t="str">
        <f>IFERROR(IF(ATENDIMENTOS!$I74="",ATENDIMENTOS!$H74,IF(AND(ATENDIMENTOS!$H74="",ATENDIMENTOS!$I74=""),"",ATENDIMENTOS!$H74-ATENDIMENTOS!$I74)),"")</f>
        <v/>
      </c>
      <c r="K74" s="78"/>
    </row>
    <row r="75" spans="1:11" x14ac:dyDescent="0.3">
      <c r="A75" s="12" t="str">
        <f t="shared" si="1"/>
        <v/>
      </c>
      <c r="B75" s="65"/>
      <c r="C75" s="68"/>
      <c r="D75" s="69"/>
      <c r="E75" s="69"/>
      <c r="F75" s="69"/>
      <c r="G75" s="69"/>
      <c r="H75" s="20" t="str" cm="1">
        <f t="array" ref="H75">IFERROR(IF(B75="","",IF(F75="","",IF(F75="SERVIÇOS",INDEX('TABELA DE PREÇOS'!$C$3:$C$1000,MATCH(B75,IF('TABELA DE PREÇOS'!$B$3:$B$1000=G75,'TABELA DE PREÇOS'!$D$3:$D$1000),1)),IF(F75="PRODUTOS",INDEX('TABELA DE PREÇOS'!$G$3:$G$1000,MATCH(B75,IF('TABELA DE PREÇOS'!$F$3:$F$1000=G75,'TABELA DE PREÇOS'!$H$3:$H$1000),1)))))),"")</f>
        <v/>
      </c>
      <c r="I75" s="74"/>
      <c r="J75" s="20" t="str">
        <f>IFERROR(IF(ATENDIMENTOS!$I75="",ATENDIMENTOS!$H75,IF(AND(ATENDIMENTOS!$H75="",ATENDIMENTOS!$I75=""),"",ATENDIMENTOS!$H75-ATENDIMENTOS!$I75)),"")</f>
        <v/>
      </c>
      <c r="K75" s="77"/>
    </row>
    <row r="76" spans="1:11" x14ac:dyDescent="0.3">
      <c r="A76" s="12" t="str">
        <f t="shared" si="1"/>
        <v/>
      </c>
      <c r="B76" s="66"/>
      <c r="C76" s="70"/>
      <c r="D76" s="71"/>
      <c r="E76" s="71"/>
      <c r="F76" s="71"/>
      <c r="G76" s="71"/>
      <c r="H76" s="19" t="str" cm="1">
        <f t="array" ref="H76">IFERROR(IF(B76="","",IF(F76="","",IF(F76="SERVIÇOS",INDEX('TABELA DE PREÇOS'!$C$3:$C$1000,MATCH(B76,IF('TABELA DE PREÇOS'!$B$3:$B$1000=G76,'TABELA DE PREÇOS'!$D$3:$D$1000),1)),IF(F76="PRODUTOS",INDEX('TABELA DE PREÇOS'!$G$3:$G$1000,MATCH(B76,IF('TABELA DE PREÇOS'!$F$3:$F$1000=G76,'TABELA DE PREÇOS'!$H$3:$H$1000),1)))))),"")</f>
        <v/>
      </c>
      <c r="I76" s="75"/>
      <c r="J76" s="19" t="str">
        <f>IFERROR(IF(ATENDIMENTOS!$I76="",ATENDIMENTOS!$H76,IF(AND(ATENDIMENTOS!$H76="",ATENDIMENTOS!$I76=""),"",ATENDIMENTOS!$H76-ATENDIMENTOS!$I76)),"")</f>
        <v/>
      </c>
      <c r="K76" s="78"/>
    </row>
    <row r="77" spans="1:11" x14ac:dyDescent="0.3">
      <c r="A77" s="12" t="str">
        <f t="shared" si="1"/>
        <v/>
      </c>
      <c r="B77" s="65"/>
      <c r="C77" s="68"/>
      <c r="D77" s="69"/>
      <c r="E77" s="69"/>
      <c r="F77" s="69"/>
      <c r="G77" s="69"/>
      <c r="H77" s="20" t="str" cm="1">
        <f t="array" ref="H77">IFERROR(IF(B77="","",IF(F77="","",IF(F77="SERVIÇOS",INDEX('TABELA DE PREÇOS'!$C$3:$C$1000,MATCH(B77,IF('TABELA DE PREÇOS'!$B$3:$B$1000=G77,'TABELA DE PREÇOS'!$D$3:$D$1000),1)),IF(F77="PRODUTOS",INDEX('TABELA DE PREÇOS'!$G$3:$G$1000,MATCH(B77,IF('TABELA DE PREÇOS'!$F$3:$F$1000=G77,'TABELA DE PREÇOS'!$H$3:$H$1000),1)))))),"")</f>
        <v/>
      </c>
      <c r="I77" s="74"/>
      <c r="J77" s="20" t="str">
        <f>IFERROR(IF(ATENDIMENTOS!$I77="",ATENDIMENTOS!$H77,IF(AND(ATENDIMENTOS!$H77="",ATENDIMENTOS!$I77=""),"",ATENDIMENTOS!$H77-ATENDIMENTOS!$I77)),"")</f>
        <v/>
      </c>
      <c r="K77" s="77"/>
    </row>
    <row r="78" spans="1:11" x14ac:dyDescent="0.3">
      <c r="A78" s="12" t="str">
        <f t="shared" si="1"/>
        <v/>
      </c>
      <c r="B78" s="66"/>
      <c r="C78" s="70"/>
      <c r="D78" s="71"/>
      <c r="E78" s="71"/>
      <c r="F78" s="71"/>
      <c r="G78" s="71"/>
      <c r="H78" s="19" t="str" cm="1">
        <f t="array" ref="H78">IFERROR(IF(B78="","",IF(F78="","",IF(F78="SERVIÇOS",INDEX('TABELA DE PREÇOS'!$C$3:$C$1000,MATCH(B78,IF('TABELA DE PREÇOS'!$B$3:$B$1000=G78,'TABELA DE PREÇOS'!$D$3:$D$1000),1)),IF(F78="PRODUTOS",INDEX('TABELA DE PREÇOS'!$G$3:$G$1000,MATCH(B78,IF('TABELA DE PREÇOS'!$F$3:$F$1000=G78,'TABELA DE PREÇOS'!$H$3:$H$1000),1)))))),"")</f>
        <v/>
      </c>
      <c r="I78" s="75"/>
      <c r="J78" s="19" t="str">
        <f>IFERROR(IF(ATENDIMENTOS!$I78="",ATENDIMENTOS!$H78,IF(AND(ATENDIMENTOS!$H78="",ATENDIMENTOS!$I78=""),"",ATENDIMENTOS!$H78-ATENDIMENTOS!$I78)),"")</f>
        <v/>
      </c>
      <c r="K78" s="78"/>
    </row>
    <row r="79" spans="1:11" x14ac:dyDescent="0.3">
      <c r="A79" s="12" t="str">
        <f t="shared" si="1"/>
        <v/>
      </c>
      <c r="B79" s="65"/>
      <c r="C79" s="68"/>
      <c r="D79" s="69"/>
      <c r="E79" s="69"/>
      <c r="F79" s="69"/>
      <c r="G79" s="69"/>
      <c r="H79" s="20" t="str" cm="1">
        <f t="array" ref="H79">IFERROR(IF(B79="","",IF(F79="","",IF(F79="SERVIÇOS",INDEX('TABELA DE PREÇOS'!$C$3:$C$1000,MATCH(B79,IF('TABELA DE PREÇOS'!$B$3:$B$1000=G79,'TABELA DE PREÇOS'!$D$3:$D$1000),1)),IF(F79="PRODUTOS",INDEX('TABELA DE PREÇOS'!$G$3:$G$1000,MATCH(B79,IF('TABELA DE PREÇOS'!$F$3:$F$1000=G79,'TABELA DE PREÇOS'!$H$3:$H$1000),1)))))),"")</f>
        <v/>
      </c>
      <c r="I79" s="74"/>
      <c r="J79" s="20" t="str">
        <f>IFERROR(IF(ATENDIMENTOS!$I79="",ATENDIMENTOS!$H79,IF(AND(ATENDIMENTOS!$H79="",ATENDIMENTOS!$I79=""),"",ATENDIMENTOS!$H79-ATENDIMENTOS!$I79)),"")</f>
        <v/>
      </c>
      <c r="K79" s="77"/>
    </row>
    <row r="80" spans="1:11" x14ac:dyDescent="0.3">
      <c r="A80" s="12" t="str">
        <f t="shared" si="1"/>
        <v/>
      </c>
      <c r="B80" s="66"/>
      <c r="C80" s="70"/>
      <c r="D80" s="71"/>
      <c r="E80" s="71"/>
      <c r="F80" s="71"/>
      <c r="G80" s="71"/>
      <c r="H80" s="19" t="str" cm="1">
        <f t="array" ref="H80">IFERROR(IF(B80="","",IF(F80="","",IF(F80="SERVIÇOS",INDEX('TABELA DE PREÇOS'!$C$3:$C$1000,MATCH(B80,IF('TABELA DE PREÇOS'!$B$3:$B$1000=G80,'TABELA DE PREÇOS'!$D$3:$D$1000),1)),IF(F80="PRODUTOS",INDEX('TABELA DE PREÇOS'!$G$3:$G$1000,MATCH(B80,IF('TABELA DE PREÇOS'!$F$3:$F$1000=G80,'TABELA DE PREÇOS'!$H$3:$H$1000),1)))))),"")</f>
        <v/>
      </c>
      <c r="I80" s="75"/>
      <c r="J80" s="19" t="str">
        <f>IFERROR(IF(ATENDIMENTOS!$I80="",ATENDIMENTOS!$H80,IF(AND(ATENDIMENTOS!$H80="",ATENDIMENTOS!$I80=""),"",ATENDIMENTOS!$H80-ATENDIMENTOS!$I80)),"")</f>
        <v/>
      </c>
      <c r="K80" s="78"/>
    </row>
    <row r="81" spans="1:11" x14ac:dyDescent="0.3">
      <c r="A81" s="12" t="str">
        <f t="shared" si="1"/>
        <v/>
      </c>
      <c r="B81" s="65"/>
      <c r="C81" s="68"/>
      <c r="D81" s="69"/>
      <c r="E81" s="69"/>
      <c r="F81" s="69"/>
      <c r="G81" s="69"/>
      <c r="H81" s="20" t="str" cm="1">
        <f t="array" ref="H81">IFERROR(IF(B81="","",IF(F81="","",IF(F81="SERVIÇOS",INDEX('TABELA DE PREÇOS'!$C$3:$C$1000,MATCH(B81,IF('TABELA DE PREÇOS'!$B$3:$B$1000=G81,'TABELA DE PREÇOS'!$D$3:$D$1000),1)),IF(F81="PRODUTOS",INDEX('TABELA DE PREÇOS'!$G$3:$G$1000,MATCH(B81,IF('TABELA DE PREÇOS'!$F$3:$F$1000=G81,'TABELA DE PREÇOS'!$H$3:$H$1000),1)))))),"")</f>
        <v/>
      </c>
      <c r="I81" s="74"/>
      <c r="J81" s="20" t="str">
        <f>IFERROR(IF(ATENDIMENTOS!$I81="",ATENDIMENTOS!$H81,IF(AND(ATENDIMENTOS!$H81="",ATENDIMENTOS!$I81=""),"",ATENDIMENTOS!$H81-ATENDIMENTOS!$I81)),"")</f>
        <v/>
      </c>
      <c r="K81" s="77"/>
    </row>
    <row r="82" spans="1:11" x14ac:dyDescent="0.3">
      <c r="A82" s="12" t="str">
        <f t="shared" si="1"/>
        <v/>
      </c>
      <c r="B82" s="66"/>
      <c r="C82" s="70"/>
      <c r="D82" s="71"/>
      <c r="E82" s="71"/>
      <c r="F82" s="71"/>
      <c r="G82" s="71"/>
      <c r="H82" s="19" t="str" cm="1">
        <f t="array" ref="H82">IFERROR(IF(B82="","",IF(F82="","",IF(F82="SERVIÇOS",INDEX('TABELA DE PREÇOS'!$C$3:$C$1000,MATCH(B82,IF('TABELA DE PREÇOS'!$B$3:$B$1000=G82,'TABELA DE PREÇOS'!$D$3:$D$1000),1)),IF(F82="PRODUTOS",INDEX('TABELA DE PREÇOS'!$G$3:$G$1000,MATCH(B82,IF('TABELA DE PREÇOS'!$F$3:$F$1000=G82,'TABELA DE PREÇOS'!$H$3:$H$1000),1)))))),"")</f>
        <v/>
      </c>
      <c r="I82" s="75"/>
      <c r="J82" s="19" t="str">
        <f>IFERROR(IF(ATENDIMENTOS!$I82="",ATENDIMENTOS!$H82,IF(AND(ATENDIMENTOS!$H82="",ATENDIMENTOS!$I82=""),"",ATENDIMENTOS!$H82-ATENDIMENTOS!$I82)),"")</f>
        <v/>
      </c>
      <c r="K82" s="78"/>
    </row>
    <row r="83" spans="1:11" x14ac:dyDescent="0.3">
      <c r="A83" s="12" t="str">
        <f t="shared" si="1"/>
        <v/>
      </c>
      <c r="B83" s="65"/>
      <c r="C83" s="68"/>
      <c r="D83" s="69"/>
      <c r="E83" s="69"/>
      <c r="F83" s="69"/>
      <c r="G83" s="69"/>
      <c r="H83" s="20" t="str" cm="1">
        <f t="array" ref="H83">IFERROR(IF(B83="","",IF(F83="","",IF(F83="SERVIÇOS",INDEX('TABELA DE PREÇOS'!$C$3:$C$1000,MATCH(B83,IF('TABELA DE PREÇOS'!$B$3:$B$1000=G83,'TABELA DE PREÇOS'!$D$3:$D$1000),1)),IF(F83="PRODUTOS",INDEX('TABELA DE PREÇOS'!$G$3:$G$1000,MATCH(B83,IF('TABELA DE PREÇOS'!$F$3:$F$1000=G83,'TABELA DE PREÇOS'!$H$3:$H$1000),1)))))),"")</f>
        <v/>
      </c>
      <c r="I83" s="74"/>
      <c r="J83" s="20" t="str">
        <f>IFERROR(IF(ATENDIMENTOS!$I83="",ATENDIMENTOS!$H83,IF(AND(ATENDIMENTOS!$H83="",ATENDIMENTOS!$I83=""),"",ATENDIMENTOS!$H83-ATENDIMENTOS!$I83)),"")</f>
        <v/>
      </c>
      <c r="K83" s="77"/>
    </row>
    <row r="84" spans="1:11" x14ac:dyDescent="0.3">
      <c r="A84" s="12" t="str">
        <f t="shared" si="1"/>
        <v/>
      </c>
      <c r="B84" s="66"/>
      <c r="C84" s="70"/>
      <c r="D84" s="71"/>
      <c r="E84" s="71"/>
      <c r="F84" s="71"/>
      <c r="G84" s="71"/>
      <c r="H84" s="19" t="str" cm="1">
        <f t="array" ref="H84">IFERROR(IF(B84="","",IF(F84="","",IF(F84="SERVIÇOS",INDEX('TABELA DE PREÇOS'!$C$3:$C$1000,MATCH(B84,IF('TABELA DE PREÇOS'!$B$3:$B$1000=G84,'TABELA DE PREÇOS'!$D$3:$D$1000),1)),IF(F84="PRODUTOS",INDEX('TABELA DE PREÇOS'!$G$3:$G$1000,MATCH(B84,IF('TABELA DE PREÇOS'!$F$3:$F$1000=G84,'TABELA DE PREÇOS'!$H$3:$H$1000),1)))))),"")</f>
        <v/>
      </c>
      <c r="I84" s="75"/>
      <c r="J84" s="19" t="str">
        <f>IFERROR(IF(ATENDIMENTOS!$I84="",ATENDIMENTOS!$H84,IF(AND(ATENDIMENTOS!$H84="",ATENDIMENTOS!$I84=""),"",ATENDIMENTOS!$H84-ATENDIMENTOS!$I84)),"")</f>
        <v/>
      </c>
      <c r="K84" s="78"/>
    </row>
    <row r="85" spans="1:11" x14ac:dyDescent="0.3">
      <c r="A85" s="12" t="str">
        <f t="shared" si="1"/>
        <v/>
      </c>
      <c r="B85" s="65"/>
      <c r="C85" s="68"/>
      <c r="D85" s="69"/>
      <c r="E85" s="69"/>
      <c r="F85" s="69"/>
      <c r="G85" s="69"/>
      <c r="H85" s="20" t="str" cm="1">
        <f t="array" ref="H85">IFERROR(IF(B85="","",IF(F85="","",IF(F85="SERVIÇOS",INDEX('TABELA DE PREÇOS'!$C$3:$C$1000,MATCH(B85,IF('TABELA DE PREÇOS'!$B$3:$B$1000=G85,'TABELA DE PREÇOS'!$D$3:$D$1000),1)),IF(F85="PRODUTOS",INDEX('TABELA DE PREÇOS'!$G$3:$G$1000,MATCH(B85,IF('TABELA DE PREÇOS'!$F$3:$F$1000=G85,'TABELA DE PREÇOS'!$H$3:$H$1000),1)))))),"")</f>
        <v/>
      </c>
      <c r="I85" s="74"/>
      <c r="J85" s="20" t="str">
        <f>IFERROR(IF(ATENDIMENTOS!$I85="",ATENDIMENTOS!$H85,IF(AND(ATENDIMENTOS!$H85="",ATENDIMENTOS!$I85=""),"",ATENDIMENTOS!$H85-ATENDIMENTOS!$I85)),"")</f>
        <v/>
      </c>
      <c r="K85" s="77"/>
    </row>
    <row r="86" spans="1:11" x14ac:dyDescent="0.3">
      <c r="A86" s="12" t="str">
        <f t="shared" si="1"/>
        <v/>
      </c>
      <c r="B86" s="66"/>
      <c r="C86" s="70"/>
      <c r="D86" s="71"/>
      <c r="E86" s="71"/>
      <c r="F86" s="71"/>
      <c r="G86" s="71"/>
      <c r="H86" s="19" t="str" cm="1">
        <f t="array" ref="H86">IFERROR(IF(B86="","",IF(F86="","",IF(F86="SERVIÇOS",INDEX('TABELA DE PREÇOS'!$C$3:$C$1000,MATCH(B86,IF('TABELA DE PREÇOS'!$B$3:$B$1000=G86,'TABELA DE PREÇOS'!$D$3:$D$1000),1)),IF(F86="PRODUTOS",INDEX('TABELA DE PREÇOS'!$G$3:$G$1000,MATCH(B86,IF('TABELA DE PREÇOS'!$F$3:$F$1000=G86,'TABELA DE PREÇOS'!$H$3:$H$1000),1)))))),"")</f>
        <v/>
      </c>
      <c r="I86" s="75"/>
      <c r="J86" s="19" t="str">
        <f>IFERROR(IF(ATENDIMENTOS!$I86="",ATENDIMENTOS!$H86,IF(AND(ATENDIMENTOS!$H86="",ATENDIMENTOS!$I86=""),"",ATENDIMENTOS!$H86-ATENDIMENTOS!$I86)),"")</f>
        <v/>
      </c>
      <c r="K86" s="78"/>
    </row>
    <row r="87" spans="1:11" x14ac:dyDescent="0.3">
      <c r="A87" s="12" t="str">
        <f t="shared" si="1"/>
        <v/>
      </c>
      <c r="B87" s="65"/>
      <c r="C87" s="68"/>
      <c r="D87" s="69"/>
      <c r="E87" s="69"/>
      <c r="F87" s="69"/>
      <c r="G87" s="69"/>
      <c r="H87" s="20" t="str" cm="1">
        <f t="array" ref="H87">IFERROR(IF(B87="","",IF(F87="","",IF(F87="SERVIÇOS",INDEX('TABELA DE PREÇOS'!$C$3:$C$1000,MATCH(B87,IF('TABELA DE PREÇOS'!$B$3:$B$1000=G87,'TABELA DE PREÇOS'!$D$3:$D$1000),1)),IF(F87="PRODUTOS",INDEX('TABELA DE PREÇOS'!$G$3:$G$1000,MATCH(B87,IF('TABELA DE PREÇOS'!$F$3:$F$1000=G87,'TABELA DE PREÇOS'!$H$3:$H$1000),1)))))),"")</f>
        <v/>
      </c>
      <c r="I87" s="74"/>
      <c r="J87" s="20" t="str">
        <f>IFERROR(IF(ATENDIMENTOS!$I87="",ATENDIMENTOS!$H87,IF(AND(ATENDIMENTOS!$H87="",ATENDIMENTOS!$I87=""),"",ATENDIMENTOS!$H87-ATENDIMENTOS!$I87)),"")</f>
        <v/>
      </c>
      <c r="K87" s="77"/>
    </row>
    <row r="88" spans="1:11" x14ac:dyDescent="0.3">
      <c r="A88" s="12" t="str">
        <f t="shared" si="1"/>
        <v/>
      </c>
      <c r="B88" s="66"/>
      <c r="C88" s="70"/>
      <c r="D88" s="71"/>
      <c r="E88" s="71"/>
      <c r="F88" s="71"/>
      <c r="G88" s="71"/>
      <c r="H88" s="19" t="str" cm="1">
        <f t="array" ref="H88">IFERROR(IF(B88="","",IF(F88="","",IF(F88="SERVIÇOS",INDEX('TABELA DE PREÇOS'!$C$3:$C$1000,MATCH(B88,IF('TABELA DE PREÇOS'!$B$3:$B$1000=G88,'TABELA DE PREÇOS'!$D$3:$D$1000),1)),IF(F88="PRODUTOS",INDEX('TABELA DE PREÇOS'!$G$3:$G$1000,MATCH(B88,IF('TABELA DE PREÇOS'!$F$3:$F$1000=G88,'TABELA DE PREÇOS'!$H$3:$H$1000),1)))))),"")</f>
        <v/>
      </c>
      <c r="I88" s="75"/>
      <c r="J88" s="19" t="str">
        <f>IFERROR(IF(ATENDIMENTOS!$I88="",ATENDIMENTOS!$H88,IF(AND(ATENDIMENTOS!$H88="",ATENDIMENTOS!$I88=""),"",ATENDIMENTOS!$H88-ATENDIMENTOS!$I88)),"")</f>
        <v/>
      </c>
      <c r="K88" s="78"/>
    </row>
    <row r="89" spans="1:11" x14ac:dyDescent="0.3">
      <c r="A89" s="12" t="str">
        <f t="shared" si="1"/>
        <v/>
      </c>
      <c r="B89" s="65"/>
      <c r="C89" s="68"/>
      <c r="D89" s="69"/>
      <c r="E89" s="69"/>
      <c r="F89" s="69"/>
      <c r="G89" s="69"/>
      <c r="H89" s="20" t="str" cm="1">
        <f t="array" ref="H89">IFERROR(IF(B89="","",IF(F89="","",IF(F89="SERVIÇOS",INDEX('TABELA DE PREÇOS'!$C$3:$C$1000,MATCH(B89,IF('TABELA DE PREÇOS'!$B$3:$B$1000=G89,'TABELA DE PREÇOS'!$D$3:$D$1000),1)),IF(F89="PRODUTOS",INDEX('TABELA DE PREÇOS'!$G$3:$G$1000,MATCH(B89,IF('TABELA DE PREÇOS'!$F$3:$F$1000=G89,'TABELA DE PREÇOS'!$H$3:$H$1000),1)))))),"")</f>
        <v/>
      </c>
      <c r="I89" s="74"/>
      <c r="J89" s="20" t="str">
        <f>IFERROR(IF(ATENDIMENTOS!$I89="",ATENDIMENTOS!$H89,IF(AND(ATENDIMENTOS!$H89="",ATENDIMENTOS!$I89=""),"",ATENDIMENTOS!$H89-ATENDIMENTOS!$I89)),"")</f>
        <v/>
      </c>
      <c r="K89" s="77"/>
    </row>
    <row r="90" spans="1:11" x14ac:dyDescent="0.3">
      <c r="A90" s="12" t="str">
        <f t="shared" si="1"/>
        <v/>
      </c>
      <c r="B90" s="66"/>
      <c r="C90" s="70"/>
      <c r="D90" s="71"/>
      <c r="E90" s="71"/>
      <c r="F90" s="71"/>
      <c r="G90" s="71"/>
      <c r="H90" s="19" t="str" cm="1">
        <f t="array" ref="H90">IFERROR(IF(B90="","",IF(F90="","",IF(F90="SERVIÇOS",INDEX('TABELA DE PREÇOS'!$C$3:$C$1000,MATCH(B90,IF('TABELA DE PREÇOS'!$B$3:$B$1000=G90,'TABELA DE PREÇOS'!$D$3:$D$1000),1)),IF(F90="PRODUTOS",INDEX('TABELA DE PREÇOS'!$G$3:$G$1000,MATCH(B90,IF('TABELA DE PREÇOS'!$F$3:$F$1000=G90,'TABELA DE PREÇOS'!$H$3:$H$1000),1)))))),"")</f>
        <v/>
      </c>
      <c r="I90" s="75"/>
      <c r="J90" s="19" t="str">
        <f>IFERROR(IF(ATENDIMENTOS!$I90="",ATENDIMENTOS!$H90,IF(AND(ATENDIMENTOS!$H90="",ATENDIMENTOS!$I90=""),"",ATENDIMENTOS!$H90-ATENDIMENTOS!$I90)),"")</f>
        <v/>
      </c>
      <c r="K90" s="78"/>
    </row>
    <row r="91" spans="1:11" x14ac:dyDescent="0.3">
      <c r="A91" s="12" t="str">
        <f t="shared" si="1"/>
        <v/>
      </c>
      <c r="B91" s="65"/>
      <c r="C91" s="68"/>
      <c r="D91" s="69"/>
      <c r="E91" s="69"/>
      <c r="F91" s="69"/>
      <c r="G91" s="69"/>
      <c r="H91" s="20" t="str" cm="1">
        <f t="array" ref="H91">IFERROR(IF(B91="","",IF(F91="","",IF(F91="SERVIÇOS",INDEX('TABELA DE PREÇOS'!$C$3:$C$1000,MATCH(B91,IF('TABELA DE PREÇOS'!$B$3:$B$1000=G91,'TABELA DE PREÇOS'!$D$3:$D$1000),1)),IF(F91="PRODUTOS",INDEX('TABELA DE PREÇOS'!$G$3:$G$1000,MATCH(B91,IF('TABELA DE PREÇOS'!$F$3:$F$1000=G91,'TABELA DE PREÇOS'!$H$3:$H$1000),1)))))),"")</f>
        <v/>
      </c>
      <c r="I91" s="74"/>
      <c r="J91" s="20" t="str">
        <f>IFERROR(IF(ATENDIMENTOS!$I91="",ATENDIMENTOS!$H91,IF(AND(ATENDIMENTOS!$H91="",ATENDIMENTOS!$I91=""),"",ATENDIMENTOS!$H91-ATENDIMENTOS!$I91)),"")</f>
        <v/>
      </c>
      <c r="K91" s="77"/>
    </row>
    <row r="92" spans="1:11" x14ac:dyDescent="0.3">
      <c r="A92" s="12" t="str">
        <f t="shared" si="1"/>
        <v/>
      </c>
      <c r="B92" s="66"/>
      <c r="C92" s="70"/>
      <c r="D92" s="71"/>
      <c r="E92" s="71"/>
      <c r="F92" s="71"/>
      <c r="G92" s="71"/>
      <c r="H92" s="19" t="str" cm="1">
        <f t="array" ref="H92">IFERROR(IF(B92="","",IF(F92="","",IF(F92="SERVIÇOS",INDEX('TABELA DE PREÇOS'!$C$3:$C$1000,MATCH(B92,IF('TABELA DE PREÇOS'!$B$3:$B$1000=G92,'TABELA DE PREÇOS'!$D$3:$D$1000),1)),IF(F92="PRODUTOS",INDEX('TABELA DE PREÇOS'!$G$3:$G$1000,MATCH(B92,IF('TABELA DE PREÇOS'!$F$3:$F$1000=G92,'TABELA DE PREÇOS'!$H$3:$H$1000),1)))))),"")</f>
        <v/>
      </c>
      <c r="I92" s="75"/>
      <c r="J92" s="19" t="str">
        <f>IFERROR(IF(ATENDIMENTOS!$I92="",ATENDIMENTOS!$H92,IF(AND(ATENDIMENTOS!$H92="",ATENDIMENTOS!$I92=""),"",ATENDIMENTOS!$H92-ATENDIMENTOS!$I92)),"")</f>
        <v/>
      </c>
      <c r="K92" s="78"/>
    </row>
    <row r="93" spans="1:11" x14ac:dyDescent="0.3">
      <c r="A93" s="12" t="str">
        <f t="shared" si="1"/>
        <v/>
      </c>
      <c r="B93" s="65"/>
      <c r="C93" s="68"/>
      <c r="D93" s="69"/>
      <c r="E93" s="69"/>
      <c r="F93" s="69"/>
      <c r="G93" s="69"/>
      <c r="H93" s="20" t="str" cm="1">
        <f t="array" ref="H93">IFERROR(IF(B93="","",IF(F93="","",IF(F93="SERVIÇOS",INDEX('TABELA DE PREÇOS'!$C$3:$C$1000,MATCH(B93,IF('TABELA DE PREÇOS'!$B$3:$B$1000=G93,'TABELA DE PREÇOS'!$D$3:$D$1000),1)),IF(F93="PRODUTOS",INDEX('TABELA DE PREÇOS'!$G$3:$G$1000,MATCH(B93,IF('TABELA DE PREÇOS'!$F$3:$F$1000=G93,'TABELA DE PREÇOS'!$H$3:$H$1000),1)))))),"")</f>
        <v/>
      </c>
      <c r="I93" s="74"/>
      <c r="J93" s="20" t="str">
        <f>IFERROR(IF(ATENDIMENTOS!$I93="",ATENDIMENTOS!$H93,IF(AND(ATENDIMENTOS!$H93="",ATENDIMENTOS!$I93=""),"",ATENDIMENTOS!$H93-ATENDIMENTOS!$I93)),"")</f>
        <v/>
      </c>
      <c r="K93" s="77"/>
    </row>
    <row r="94" spans="1:11" x14ac:dyDescent="0.3">
      <c r="A94" s="12" t="str">
        <f t="shared" si="1"/>
        <v/>
      </c>
      <c r="B94" s="66"/>
      <c r="C94" s="70"/>
      <c r="D94" s="71"/>
      <c r="E94" s="71"/>
      <c r="F94" s="71"/>
      <c r="G94" s="71"/>
      <c r="H94" s="19" t="str" cm="1">
        <f t="array" ref="H94">IFERROR(IF(B94="","",IF(F94="","",IF(F94="SERVIÇOS",INDEX('TABELA DE PREÇOS'!$C$3:$C$1000,MATCH(B94,IF('TABELA DE PREÇOS'!$B$3:$B$1000=G94,'TABELA DE PREÇOS'!$D$3:$D$1000),1)),IF(F94="PRODUTOS",INDEX('TABELA DE PREÇOS'!$G$3:$G$1000,MATCH(B94,IF('TABELA DE PREÇOS'!$F$3:$F$1000=G94,'TABELA DE PREÇOS'!$H$3:$H$1000),1)))))),"")</f>
        <v/>
      </c>
      <c r="I94" s="75"/>
      <c r="J94" s="19" t="str">
        <f>IFERROR(IF(ATENDIMENTOS!$I94="",ATENDIMENTOS!$H94,IF(AND(ATENDIMENTOS!$H94="",ATENDIMENTOS!$I94=""),"",ATENDIMENTOS!$H94-ATENDIMENTOS!$I94)),"")</f>
        <v/>
      </c>
      <c r="K94" s="78"/>
    </row>
    <row r="95" spans="1:11" x14ac:dyDescent="0.3">
      <c r="A95" s="12" t="str">
        <f t="shared" si="1"/>
        <v/>
      </c>
      <c r="B95" s="65"/>
      <c r="C95" s="68"/>
      <c r="D95" s="69"/>
      <c r="E95" s="69"/>
      <c r="F95" s="69"/>
      <c r="G95" s="69"/>
      <c r="H95" s="20" t="str" cm="1">
        <f t="array" ref="H95">IFERROR(IF(B95="","",IF(F95="","",IF(F95="SERVIÇOS",INDEX('TABELA DE PREÇOS'!$C$3:$C$1000,MATCH(B95,IF('TABELA DE PREÇOS'!$B$3:$B$1000=G95,'TABELA DE PREÇOS'!$D$3:$D$1000),1)),IF(F95="PRODUTOS",INDEX('TABELA DE PREÇOS'!$G$3:$G$1000,MATCH(B95,IF('TABELA DE PREÇOS'!$F$3:$F$1000=G95,'TABELA DE PREÇOS'!$H$3:$H$1000),1)))))),"")</f>
        <v/>
      </c>
      <c r="I95" s="74"/>
      <c r="J95" s="20" t="str">
        <f>IFERROR(IF(ATENDIMENTOS!$I95="",ATENDIMENTOS!$H95,IF(AND(ATENDIMENTOS!$H95="",ATENDIMENTOS!$I95=""),"",ATENDIMENTOS!$H95-ATENDIMENTOS!$I95)),"")</f>
        <v/>
      </c>
      <c r="K95" s="77"/>
    </row>
    <row r="96" spans="1:11" x14ac:dyDescent="0.3">
      <c r="A96" s="12" t="str">
        <f t="shared" si="1"/>
        <v/>
      </c>
      <c r="B96" s="66"/>
      <c r="C96" s="70"/>
      <c r="D96" s="71"/>
      <c r="E96" s="71"/>
      <c r="F96" s="71"/>
      <c r="G96" s="71"/>
      <c r="H96" s="19" t="str" cm="1">
        <f t="array" ref="H96">IFERROR(IF(B96="","",IF(F96="","",IF(F96="SERVIÇOS",INDEX('TABELA DE PREÇOS'!$C$3:$C$1000,MATCH(B96,IF('TABELA DE PREÇOS'!$B$3:$B$1000=G96,'TABELA DE PREÇOS'!$D$3:$D$1000),1)),IF(F96="PRODUTOS",INDEX('TABELA DE PREÇOS'!$G$3:$G$1000,MATCH(B96,IF('TABELA DE PREÇOS'!$F$3:$F$1000=G96,'TABELA DE PREÇOS'!$H$3:$H$1000),1)))))),"")</f>
        <v/>
      </c>
      <c r="I96" s="75"/>
      <c r="J96" s="19" t="str">
        <f>IFERROR(IF(ATENDIMENTOS!$I96="",ATENDIMENTOS!$H96,IF(AND(ATENDIMENTOS!$H96="",ATENDIMENTOS!$I96=""),"",ATENDIMENTOS!$H96-ATENDIMENTOS!$I96)),"")</f>
        <v/>
      </c>
      <c r="K96" s="78"/>
    </row>
    <row r="97" spans="1:11" x14ac:dyDescent="0.3">
      <c r="A97" s="12" t="str">
        <f t="shared" si="1"/>
        <v/>
      </c>
      <c r="B97" s="65"/>
      <c r="C97" s="68"/>
      <c r="D97" s="69"/>
      <c r="E97" s="69"/>
      <c r="F97" s="69"/>
      <c r="G97" s="69"/>
      <c r="H97" s="20" t="str" cm="1">
        <f t="array" ref="H97">IFERROR(IF(B97="","",IF(F97="","",IF(F97="SERVIÇOS",INDEX('TABELA DE PREÇOS'!$C$3:$C$1000,MATCH(B97,IF('TABELA DE PREÇOS'!$B$3:$B$1000=G97,'TABELA DE PREÇOS'!$D$3:$D$1000),1)),IF(F97="PRODUTOS",INDEX('TABELA DE PREÇOS'!$G$3:$G$1000,MATCH(B97,IF('TABELA DE PREÇOS'!$F$3:$F$1000=G97,'TABELA DE PREÇOS'!$H$3:$H$1000),1)))))),"")</f>
        <v/>
      </c>
      <c r="I97" s="74"/>
      <c r="J97" s="20" t="str">
        <f>IFERROR(IF(ATENDIMENTOS!$I97="",ATENDIMENTOS!$H97,IF(AND(ATENDIMENTOS!$H97="",ATENDIMENTOS!$I97=""),"",ATENDIMENTOS!$H97-ATENDIMENTOS!$I97)),"")</f>
        <v/>
      </c>
      <c r="K97" s="77"/>
    </row>
    <row r="98" spans="1:11" x14ac:dyDescent="0.3">
      <c r="A98" s="12" t="str">
        <f t="shared" si="1"/>
        <v/>
      </c>
      <c r="B98" s="66"/>
      <c r="C98" s="70"/>
      <c r="D98" s="71"/>
      <c r="E98" s="71"/>
      <c r="F98" s="71"/>
      <c r="G98" s="71"/>
      <c r="H98" s="19" t="str" cm="1">
        <f t="array" ref="H98">IFERROR(IF(B98="","",IF(F98="","",IF(F98="SERVIÇOS",INDEX('TABELA DE PREÇOS'!$C$3:$C$1000,MATCH(B98,IF('TABELA DE PREÇOS'!$B$3:$B$1000=G98,'TABELA DE PREÇOS'!$D$3:$D$1000),1)),IF(F98="PRODUTOS",INDEX('TABELA DE PREÇOS'!$G$3:$G$1000,MATCH(B98,IF('TABELA DE PREÇOS'!$F$3:$F$1000=G98,'TABELA DE PREÇOS'!$H$3:$H$1000),1)))))),"")</f>
        <v/>
      </c>
      <c r="I98" s="75"/>
      <c r="J98" s="19" t="str">
        <f>IFERROR(IF(ATENDIMENTOS!$I98="",ATENDIMENTOS!$H98,IF(AND(ATENDIMENTOS!$H98="",ATENDIMENTOS!$I98=""),"",ATENDIMENTOS!$H98-ATENDIMENTOS!$I98)),"")</f>
        <v/>
      </c>
      <c r="K98" s="78"/>
    </row>
    <row r="99" spans="1:11" x14ac:dyDescent="0.3">
      <c r="A99" s="12" t="str">
        <f t="shared" si="1"/>
        <v/>
      </c>
      <c r="B99" s="65"/>
      <c r="C99" s="68"/>
      <c r="D99" s="69"/>
      <c r="E99" s="69"/>
      <c r="F99" s="69"/>
      <c r="G99" s="69"/>
      <c r="H99" s="20" t="str" cm="1">
        <f t="array" ref="H99">IFERROR(IF(B99="","",IF(F99="","",IF(F99="SERVIÇOS",INDEX('TABELA DE PREÇOS'!$C$3:$C$1000,MATCH(B99,IF('TABELA DE PREÇOS'!$B$3:$B$1000=G99,'TABELA DE PREÇOS'!$D$3:$D$1000),1)),IF(F99="PRODUTOS",INDEX('TABELA DE PREÇOS'!$G$3:$G$1000,MATCH(B99,IF('TABELA DE PREÇOS'!$F$3:$F$1000=G99,'TABELA DE PREÇOS'!$H$3:$H$1000),1)))))),"")</f>
        <v/>
      </c>
      <c r="I99" s="74"/>
      <c r="J99" s="20" t="str">
        <f>IFERROR(IF(ATENDIMENTOS!$I99="",ATENDIMENTOS!$H99,IF(AND(ATENDIMENTOS!$H99="",ATENDIMENTOS!$I99=""),"",ATENDIMENTOS!$H99-ATENDIMENTOS!$I99)),"")</f>
        <v/>
      </c>
      <c r="K99" s="77"/>
    </row>
    <row r="100" spans="1:11" x14ac:dyDescent="0.3">
      <c r="A100" s="12" t="str">
        <f t="shared" si="1"/>
        <v/>
      </c>
      <c r="B100" s="66"/>
      <c r="C100" s="70"/>
      <c r="D100" s="71"/>
      <c r="E100" s="71"/>
      <c r="F100" s="71"/>
      <c r="G100" s="71"/>
      <c r="H100" s="19" t="str" cm="1">
        <f t="array" ref="H100">IFERROR(IF(B100="","",IF(F100="","",IF(F100="SERVIÇOS",INDEX('TABELA DE PREÇOS'!$C$3:$C$1000,MATCH(B100,IF('TABELA DE PREÇOS'!$B$3:$B$1000=G100,'TABELA DE PREÇOS'!$D$3:$D$1000),1)),IF(F100="PRODUTOS",INDEX('TABELA DE PREÇOS'!$G$3:$G$1000,MATCH(B100,IF('TABELA DE PREÇOS'!$F$3:$F$1000=G100,'TABELA DE PREÇOS'!$H$3:$H$1000),1)))))),"")</f>
        <v/>
      </c>
      <c r="I100" s="75"/>
      <c r="J100" s="19" t="str">
        <f>IFERROR(IF(ATENDIMENTOS!$I100="",ATENDIMENTOS!$H100,IF(AND(ATENDIMENTOS!$H100="",ATENDIMENTOS!$I100=""),"",ATENDIMENTOS!$H100-ATENDIMENTOS!$I100)),"")</f>
        <v/>
      </c>
      <c r="K100" s="78"/>
    </row>
    <row r="101" spans="1:11" x14ac:dyDescent="0.3">
      <c r="A101" s="12" t="str">
        <f t="shared" si="1"/>
        <v/>
      </c>
      <c r="B101" s="65"/>
      <c r="C101" s="68"/>
      <c r="D101" s="69"/>
      <c r="E101" s="69"/>
      <c r="F101" s="69"/>
      <c r="G101" s="69"/>
      <c r="H101" s="20" t="str" cm="1">
        <f t="array" ref="H101">IFERROR(IF(B101="","",IF(F101="","",IF(F101="SERVIÇOS",INDEX('TABELA DE PREÇOS'!$C$3:$C$1000,MATCH(B101,IF('TABELA DE PREÇOS'!$B$3:$B$1000=G101,'TABELA DE PREÇOS'!$D$3:$D$1000),1)),IF(F101="PRODUTOS",INDEX('TABELA DE PREÇOS'!$G$3:$G$1000,MATCH(B101,IF('TABELA DE PREÇOS'!$F$3:$F$1000=G101,'TABELA DE PREÇOS'!$H$3:$H$1000),1)))))),"")</f>
        <v/>
      </c>
      <c r="I101" s="74"/>
      <c r="J101" s="20" t="str">
        <f>IFERROR(IF(ATENDIMENTOS!$I101="",ATENDIMENTOS!$H101,IF(AND(ATENDIMENTOS!$H101="",ATENDIMENTOS!$I101=""),"",ATENDIMENTOS!$H101-ATENDIMENTOS!$I101)),"")</f>
        <v/>
      </c>
      <c r="K101" s="77"/>
    </row>
    <row r="102" spans="1:11" x14ac:dyDescent="0.3">
      <c r="A102" s="12" t="str">
        <f t="shared" si="1"/>
        <v/>
      </c>
      <c r="B102" s="66"/>
      <c r="C102" s="70"/>
      <c r="D102" s="71"/>
      <c r="E102" s="71"/>
      <c r="F102" s="71"/>
      <c r="G102" s="71"/>
      <c r="H102" s="19" t="str" cm="1">
        <f t="array" ref="H102">IFERROR(IF(B102="","",IF(F102="","",IF(F102="SERVIÇOS",INDEX('TABELA DE PREÇOS'!$C$3:$C$1000,MATCH(B102,IF('TABELA DE PREÇOS'!$B$3:$B$1000=G102,'TABELA DE PREÇOS'!$D$3:$D$1000),1)),IF(F102="PRODUTOS",INDEX('TABELA DE PREÇOS'!$G$3:$G$1000,MATCH(B102,IF('TABELA DE PREÇOS'!$F$3:$F$1000=G102,'TABELA DE PREÇOS'!$H$3:$H$1000),1)))))),"")</f>
        <v/>
      </c>
      <c r="I102" s="75"/>
      <c r="J102" s="19" t="str">
        <f>IFERROR(IF(ATENDIMENTOS!$I102="",ATENDIMENTOS!$H102,IF(AND(ATENDIMENTOS!$H102="",ATENDIMENTOS!$I102=""),"",ATENDIMENTOS!$H102-ATENDIMENTOS!$I102)),"")</f>
        <v/>
      </c>
      <c r="K102" s="78"/>
    </row>
    <row r="103" spans="1:11" x14ac:dyDescent="0.3">
      <c r="A103" s="12" t="str">
        <f t="shared" si="1"/>
        <v/>
      </c>
      <c r="B103" s="65"/>
      <c r="C103" s="68"/>
      <c r="D103" s="69"/>
      <c r="E103" s="69"/>
      <c r="F103" s="69"/>
      <c r="G103" s="69"/>
      <c r="H103" s="20" t="str" cm="1">
        <f t="array" ref="H103">IFERROR(IF(B103="","",IF(F103="","",IF(F103="SERVIÇOS",INDEX('TABELA DE PREÇOS'!$C$3:$C$1000,MATCH(B103,IF('TABELA DE PREÇOS'!$B$3:$B$1000=G103,'TABELA DE PREÇOS'!$D$3:$D$1000),1)),IF(F103="PRODUTOS",INDEX('TABELA DE PREÇOS'!$G$3:$G$1000,MATCH(B103,IF('TABELA DE PREÇOS'!$F$3:$F$1000=G103,'TABELA DE PREÇOS'!$H$3:$H$1000),1)))))),"")</f>
        <v/>
      </c>
      <c r="I103" s="74"/>
      <c r="J103" s="20" t="str">
        <f>IFERROR(IF(ATENDIMENTOS!$I103="",ATENDIMENTOS!$H103,IF(AND(ATENDIMENTOS!$H103="",ATENDIMENTOS!$I103=""),"",ATENDIMENTOS!$H103-ATENDIMENTOS!$I103)),"")</f>
        <v/>
      </c>
      <c r="K103" s="77"/>
    </row>
    <row r="104" spans="1:11" x14ac:dyDescent="0.3">
      <c r="A104" s="12" t="str">
        <f t="shared" si="1"/>
        <v/>
      </c>
      <c r="B104" s="66"/>
      <c r="C104" s="70"/>
      <c r="D104" s="71"/>
      <c r="E104" s="71"/>
      <c r="F104" s="71"/>
      <c r="G104" s="71"/>
      <c r="H104" s="19" t="str" cm="1">
        <f t="array" ref="H104">IFERROR(IF(B104="","",IF(F104="","",IF(F104="SERVIÇOS",INDEX('TABELA DE PREÇOS'!$C$3:$C$1000,MATCH(B104,IF('TABELA DE PREÇOS'!$B$3:$B$1000=G104,'TABELA DE PREÇOS'!$D$3:$D$1000),1)),IF(F104="PRODUTOS",INDEX('TABELA DE PREÇOS'!$G$3:$G$1000,MATCH(B104,IF('TABELA DE PREÇOS'!$F$3:$F$1000=G104,'TABELA DE PREÇOS'!$H$3:$H$1000),1)))))),"")</f>
        <v/>
      </c>
      <c r="I104" s="75"/>
      <c r="J104" s="19" t="str">
        <f>IFERROR(IF(ATENDIMENTOS!$I104="",ATENDIMENTOS!$H104,IF(AND(ATENDIMENTOS!$H104="",ATENDIMENTOS!$I104=""),"",ATENDIMENTOS!$H104-ATENDIMENTOS!$I104)),"")</f>
        <v/>
      </c>
      <c r="K104" s="78"/>
    </row>
    <row r="105" spans="1:11" x14ac:dyDescent="0.3">
      <c r="A105" s="12" t="str">
        <f t="shared" si="1"/>
        <v/>
      </c>
      <c r="B105" s="65"/>
      <c r="C105" s="68"/>
      <c r="D105" s="69"/>
      <c r="E105" s="69"/>
      <c r="F105" s="69"/>
      <c r="G105" s="69"/>
      <c r="H105" s="20" t="str" cm="1">
        <f t="array" ref="H105">IFERROR(IF(B105="","",IF(F105="","",IF(F105="SERVIÇOS",INDEX('TABELA DE PREÇOS'!$C$3:$C$1000,MATCH(B105,IF('TABELA DE PREÇOS'!$B$3:$B$1000=G105,'TABELA DE PREÇOS'!$D$3:$D$1000),1)),IF(F105="PRODUTOS",INDEX('TABELA DE PREÇOS'!$G$3:$G$1000,MATCH(B105,IF('TABELA DE PREÇOS'!$F$3:$F$1000=G105,'TABELA DE PREÇOS'!$H$3:$H$1000),1)))))),"")</f>
        <v/>
      </c>
      <c r="I105" s="74"/>
      <c r="J105" s="20" t="str">
        <f>IFERROR(IF(ATENDIMENTOS!$I105="",ATENDIMENTOS!$H105,IF(AND(ATENDIMENTOS!$H105="",ATENDIMENTOS!$I105=""),"",ATENDIMENTOS!$H105-ATENDIMENTOS!$I105)),"")</f>
        <v/>
      </c>
      <c r="K105" s="77"/>
    </row>
    <row r="106" spans="1:11" x14ac:dyDescent="0.3">
      <c r="A106" s="12" t="str">
        <f t="shared" si="1"/>
        <v/>
      </c>
      <c r="B106" s="66"/>
      <c r="C106" s="70"/>
      <c r="D106" s="71"/>
      <c r="E106" s="71"/>
      <c r="F106" s="71"/>
      <c r="G106" s="71"/>
      <c r="H106" s="19" t="str" cm="1">
        <f t="array" ref="H106">IFERROR(IF(B106="","",IF(F106="","",IF(F106="SERVIÇOS",INDEX('TABELA DE PREÇOS'!$C$3:$C$1000,MATCH(B106,IF('TABELA DE PREÇOS'!$B$3:$B$1000=G106,'TABELA DE PREÇOS'!$D$3:$D$1000),1)),IF(F106="PRODUTOS",INDEX('TABELA DE PREÇOS'!$G$3:$G$1000,MATCH(B106,IF('TABELA DE PREÇOS'!$F$3:$F$1000=G106,'TABELA DE PREÇOS'!$H$3:$H$1000),1)))))),"")</f>
        <v/>
      </c>
      <c r="I106" s="75"/>
      <c r="J106" s="19" t="str">
        <f>IFERROR(IF(ATENDIMENTOS!$I106="",ATENDIMENTOS!$H106,IF(AND(ATENDIMENTOS!$H106="",ATENDIMENTOS!$I106=""),"",ATENDIMENTOS!$H106-ATENDIMENTOS!$I106)),"")</f>
        <v/>
      </c>
      <c r="K106" s="78"/>
    </row>
    <row r="107" spans="1:11" x14ac:dyDescent="0.3">
      <c r="A107" s="12" t="str">
        <f t="shared" si="1"/>
        <v/>
      </c>
      <c r="B107" s="65"/>
      <c r="C107" s="68"/>
      <c r="D107" s="69"/>
      <c r="E107" s="69"/>
      <c r="F107" s="69"/>
      <c r="G107" s="69"/>
      <c r="H107" s="20" t="str" cm="1">
        <f t="array" ref="H107">IFERROR(IF(B107="","",IF(F107="","",IF(F107="SERVIÇOS",INDEX('TABELA DE PREÇOS'!$C$3:$C$1000,MATCH(B107,IF('TABELA DE PREÇOS'!$B$3:$B$1000=G107,'TABELA DE PREÇOS'!$D$3:$D$1000),1)),IF(F107="PRODUTOS",INDEX('TABELA DE PREÇOS'!$G$3:$G$1000,MATCH(B107,IF('TABELA DE PREÇOS'!$F$3:$F$1000=G107,'TABELA DE PREÇOS'!$H$3:$H$1000),1)))))),"")</f>
        <v/>
      </c>
      <c r="I107" s="74"/>
      <c r="J107" s="20" t="str">
        <f>IFERROR(IF(ATENDIMENTOS!$I107="",ATENDIMENTOS!$H107,IF(AND(ATENDIMENTOS!$H107="",ATENDIMENTOS!$I107=""),"",ATENDIMENTOS!$H107-ATENDIMENTOS!$I107)),"")</f>
        <v/>
      </c>
      <c r="K107" s="77"/>
    </row>
    <row r="108" spans="1:11" x14ac:dyDescent="0.3">
      <c r="A108" s="12" t="str">
        <f t="shared" si="1"/>
        <v/>
      </c>
      <c r="B108" s="66"/>
      <c r="C108" s="70"/>
      <c r="D108" s="71"/>
      <c r="E108" s="71"/>
      <c r="F108" s="71"/>
      <c r="G108" s="71"/>
      <c r="H108" s="19" t="str" cm="1">
        <f t="array" ref="H108">IFERROR(IF(B108="","",IF(F108="","",IF(F108="SERVIÇOS",INDEX('TABELA DE PREÇOS'!$C$3:$C$1000,MATCH(B108,IF('TABELA DE PREÇOS'!$B$3:$B$1000=G108,'TABELA DE PREÇOS'!$D$3:$D$1000),1)),IF(F108="PRODUTOS",INDEX('TABELA DE PREÇOS'!$G$3:$G$1000,MATCH(B108,IF('TABELA DE PREÇOS'!$F$3:$F$1000=G108,'TABELA DE PREÇOS'!$H$3:$H$1000),1)))))),"")</f>
        <v/>
      </c>
      <c r="I108" s="75"/>
      <c r="J108" s="19" t="str">
        <f>IFERROR(IF(ATENDIMENTOS!$I108="",ATENDIMENTOS!$H108,IF(AND(ATENDIMENTOS!$H108="",ATENDIMENTOS!$I108=""),"",ATENDIMENTOS!$H108-ATENDIMENTOS!$I108)),"")</f>
        <v/>
      </c>
      <c r="K108" s="78"/>
    </row>
    <row r="109" spans="1:11" x14ac:dyDescent="0.3">
      <c r="A109" s="12" t="str">
        <f t="shared" si="1"/>
        <v/>
      </c>
      <c r="B109" s="65"/>
      <c r="C109" s="68"/>
      <c r="D109" s="69"/>
      <c r="E109" s="69"/>
      <c r="F109" s="69"/>
      <c r="G109" s="69"/>
      <c r="H109" s="20" t="str" cm="1">
        <f t="array" ref="H109">IFERROR(IF(B109="","",IF(F109="","",IF(F109="SERVIÇOS",INDEX('TABELA DE PREÇOS'!$C$3:$C$1000,MATCH(B109,IF('TABELA DE PREÇOS'!$B$3:$B$1000=G109,'TABELA DE PREÇOS'!$D$3:$D$1000),1)),IF(F109="PRODUTOS",INDEX('TABELA DE PREÇOS'!$G$3:$G$1000,MATCH(B109,IF('TABELA DE PREÇOS'!$F$3:$F$1000=G109,'TABELA DE PREÇOS'!$H$3:$H$1000),1)))))),"")</f>
        <v/>
      </c>
      <c r="I109" s="74"/>
      <c r="J109" s="20" t="str">
        <f>IFERROR(IF(ATENDIMENTOS!$I109="",ATENDIMENTOS!$H109,IF(AND(ATENDIMENTOS!$H109="",ATENDIMENTOS!$I109=""),"",ATENDIMENTOS!$H109-ATENDIMENTOS!$I109)),"")</f>
        <v/>
      </c>
      <c r="K109" s="77"/>
    </row>
    <row r="110" spans="1:11" x14ac:dyDescent="0.3">
      <c r="A110" s="12" t="str">
        <f t="shared" si="1"/>
        <v/>
      </c>
      <c r="B110" s="66"/>
      <c r="C110" s="70"/>
      <c r="D110" s="71"/>
      <c r="E110" s="71"/>
      <c r="F110" s="71"/>
      <c r="G110" s="71"/>
      <c r="H110" s="19" t="str" cm="1">
        <f t="array" ref="H110">IFERROR(IF(B110="","",IF(F110="","",IF(F110="SERVIÇOS",INDEX('TABELA DE PREÇOS'!$C$3:$C$1000,MATCH(B110,IF('TABELA DE PREÇOS'!$B$3:$B$1000=G110,'TABELA DE PREÇOS'!$D$3:$D$1000),1)),IF(F110="PRODUTOS",INDEX('TABELA DE PREÇOS'!$G$3:$G$1000,MATCH(B110,IF('TABELA DE PREÇOS'!$F$3:$F$1000=G110,'TABELA DE PREÇOS'!$H$3:$H$1000),1)))))),"")</f>
        <v/>
      </c>
      <c r="I110" s="75"/>
      <c r="J110" s="19" t="str">
        <f>IFERROR(IF(ATENDIMENTOS!$I110="",ATENDIMENTOS!$H110,IF(AND(ATENDIMENTOS!$H110="",ATENDIMENTOS!$I110=""),"",ATENDIMENTOS!$H110-ATENDIMENTOS!$I110)),"")</f>
        <v/>
      </c>
      <c r="K110" s="78"/>
    </row>
    <row r="111" spans="1:11" x14ac:dyDescent="0.3">
      <c r="A111" s="12" t="str">
        <f t="shared" si="1"/>
        <v/>
      </c>
      <c r="B111" s="65"/>
      <c r="C111" s="68"/>
      <c r="D111" s="69"/>
      <c r="E111" s="69"/>
      <c r="F111" s="69"/>
      <c r="G111" s="69"/>
      <c r="H111" s="20" t="str" cm="1">
        <f t="array" ref="H111">IFERROR(IF(B111="","",IF(F111="","",IF(F111="SERVIÇOS",INDEX('TABELA DE PREÇOS'!$C$3:$C$1000,MATCH(B111,IF('TABELA DE PREÇOS'!$B$3:$B$1000=G111,'TABELA DE PREÇOS'!$D$3:$D$1000),1)),IF(F111="PRODUTOS",INDEX('TABELA DE PREÇOS'!$G$3:$G$1000,MATCH(B111,IF('TABELA DE PREÇOS'!$F$3:$F$1000=G111,'TABELA DE PREÇOS'!$H$3:$H$1000),1)))))),"")</f>
        <v/>
      </c>
      <c r="I111" s="74"/>
      <c r="J111" s="20" t="str">
        <f>IFERROR(IF(ATENDIMENTOS!$I111="",ATENDIMENTOS!$H111,IF(AND(ATENDIMENTOS!$H111="",ATENDIMENTOS!$I111=""),"",ATENDIMENTOS!$H111-ATENDIMENTOS!$I111)),"")</f>
        <v/>
      </c>
      <c r="K111" s="77"/>
    </row>
    <row r="112" spans="1:11" x14ac:dyDescent="0.3">
      <c r="A112" s="12" t="str">
        <f t="shared" si="1"/>
        <v/>
      </c>
      <c r="B112" s="66"/>
      <c r="C112" s="70"/>
      <c r="D112" s="71"/>
      <c r="E112" s="71"/>
      <c r="F112" s="71"/>
      <c r="G112" s="71"/>
      <c r="H112" s="19" t="str" cm="1">
        <f t="array" ref="H112">IFERROR(IF(B112="","",IF(F112="","",IF(F112="SERVIÇOS",INDEX('TABELA DE PREÇOS'!$C$3:$C$1000,MATCH(B112,IF('TABELA DE PREÇOS'!$B$3:$B$1000=G112,'TABELA DE PREÇOS'!$D$3:$D$1000),1)),IF(F112="PRODUTOS",INDEX('TABELA DE PREÇOS'!$G$3:$G$1000,MATCH(B112,IF('TABELA DE PREÇOS'!$F$3:$F$1000=G112,'TABELA DE PREÇOS'!$H$3:$H$1000),1)))))),"")</f>
        <v/>
      </c>
      <c r="I112" s="75"/>
      <c r="J112" s="19" t="str">
        <f>IFERROR(IF(ATENDIMENTOS!$I112="",ATENDIMENTOS!$H112,IF(AND(ATENDIMENTOS!$H112="",ATENDIMENTOS!$I112=""),"",ATENDIMENTOS!$H112-ATENDIMENTOS!$I112)),"")</f>
        <v/>
      </c>
      <c r="K112" s="78"/>
    </row>
    <row r="113" spans="1:11" x14ac:dyDescent="0.3">
      <c r="A113" s="12" t="str">
        <f t="shared" si="1"/>
        <v/>
      </c>
      <c r="B113" s="65"/>
      <c r="C113" s="68"/>
      <c r="D113" s="69"/>
      <c r="E113" s="69"/>
      <c r="F113" s="69"/>
      <c r="G113" s="69"/>
      <c r="H113" s="20" t="str" cm="1">
        <f t="array" ref="H113">IFERROR(IF(B113="","",IF(F113="","",IF(F113="SERVIÇOS",INDEX('TABELA DE PREÇOS'!$C$3:$C$1000,MATCH(B113,IF('TABELA DE PREÇOS'!$B$3:$B$1000=G113,'TABELA DE PREÇOS'!$D$3:$D$1000),1)),IF(F113="PRODUTOS",INDEX('TABELA DE PREÇOS'!$G$3:$G$1000,MATCH(B113,IF('TABELA DE PREÇOS'!$F$3:$F$1000=G113,'TABELA DE PREÇOS'!$H$3:$H$1000),1)))))),"")</f>
        <v/>
      </c>
      <c r="I113" s="74"/>
      <c r="J113" s="20" t="str">
        <f>IFERROR(IF(ATENDIMENTOS!$I113="",ATENDIMENTOS!$H113,IF(AND(ATENDIMENTOS!$H113="",ATENDIMENTOS!$I113=""),"",ATENDIMENTOS!$H113-ATENDIMENTOS!$I113)),"")</f>
        <v/>
      </c>
      <c r="K113" s="77"/>
    </row>
    <row r="114" spans="1:11" x14ac:dyDescent="0.3">
      <c r="A114" s="12" t="str">
        <f t="shared" si="1"/>
        <v/>
      </c>
      <c r="B114" s="66"/>
      <c r="C114" s="70"/>
      <c r="D114" s="71"/>
      <c r="E114" s="71"/>
      <c r="F114" s="71"/>
      <c r="G114" s="71"/>
      <c r="H114" s="19" t="str" cm="1">
        <f t="array" ref="H114">IFERROR(IF(B114="","",IF(F114="","",IF(F114="SERVIÇOS",INDEX('TABELA DE PREÇOS'!$C$3:$C$1000,MATCH(B114,IF('TABELA DE PREÇOS'!$B$3:$B$1000=G114,'TABELA DE PREÇOS'!$D$3:$D$1000),1)),IF(F114="PRODUTOS",INDEX('TABELA DE PREÇOS'!$G$3:$G$1000,MATCH(B114,IF('TABELA DE PREÇOS'!$F$3:$F$1000=G114,'TABELA DE PREÇOS'!$H$3:$H$1000),1)))))),"")</f>
        <v/>
      </c>
      <c r="I114" s="75"/>
      <c r="J114" s="19" t="str">
        <f>IFERROR(IF(ATENDIMENTOS!$I114="",ATENDIMENTOS!$H114,IF(AND(ATENDIMENTOS!$H114="",ATENDIMENTOS!$I114=""),"",ATENDIMENTOS!$H114-ATENDIMENTOS!$I114)),"")</f>
        <v/>
      </c>
      <c r="K114" s="78"/>
    </row>
    <row r="115" spans="1:11" x14ac:dyDescent="0.3">
      <c r="A115" s="12" t="str">
        <f t="shared" si="1"/>
        <v/>
      </c>
      <c r="B115" s="65"/>
      <c r="C115" s="68"/>
      <c r="D115" s="69"/>
      <c r="E115" s="69"/>
      <c r="F115" s="69"/>
      <c r="G115" s="69"/>
      <c r="H115" s="20" t="str" cm="1">
        <f t="array" ref="H115">IFERROR(IF(B115="","",IF(F115="","",IF(F115="SERVIÇOS",INDEX('TABELA DE PREÇOS'!$C$3:$C$1000,MATCH(B115,IF('TABELA DE PREÇOS'!$B$3:$B$1000=G115,'TABELA DE PREÇOS'!$D$3:$D$1000),1)),IF(F115="PRODUTOS",INDEX('TABELA DE PREÇOS'!$G$3:$G$1000,MATCH(B115,IF('TABELA DE PREÇOS'!$F$3:$F$1000=G115,'TABELA DE PREÇOS'!$H$3:$H$1000),1)))))),"")</f>
        <v/>
      </c>
      <c r="I115" s="74"/>
      <c r="J115" s="20" t="str">
        <f>IFERROR(IF(ATENDIMENTOS!$I115="",ATENDIMENTOS!$H115,IF(AND(ATENDIMENTOS!$H115="",ATENDIMENTOS!$I115=""),"",ATENDIMENTOS!$H115-ATENDIMENTOS!$I115)),"")</f>
        <v/>
      </c>
      <c r="K115" s="77"/>
    </row>
    <row r="116" spans="1:11" x14ac:dyDescent="0.3">
      <c r="A116" s="12" t="str">
        <f t="shared" si="1"/>
        <v/>
      </c>
      <c r="B116" s="66"/>
      <c r="C116" s="70"/>
      <c r="D116" s="71"/>
      <c r="E116" s="71"/>
      <c r="F116" s="71"/>
      <c r="G116" s="71"/>
      <c r="H116" s="19" t="str" cm="1">
        <f t="array" ref="H116">IFERROR(IF(B116="","",IF(F116="","",IF(F116="SERVIÇOS",INDEX('TABELA DE PREÇOS'!$C$3:$C$1000,MATCH(B116,IF('TABELA DE PREÇOS'!$B$3:$B$1000=G116,'TABELA DE PREÇOS'!$D$3:$D$1000),1)),IF(F116="PRODUTOS",INDEX('TABELA DE PREÇOS'!$G$3:$G$1000,MATCH(B116,IF('TABELA DE PREÇOS'!$F$3:$F$1000=G116,'TABELA DE PREÇOS'!$H$3:$H$1000),1)))))),"")</f>
        <v/>
      </c>
      <c r="I116" s="75"/>
      <c r="J116" s="19" t="str">
        <f>IFERROR(IF(ATENDIMENTOS!$I116="",ATENDIMENTOS!$H116,IF(AND(ATENDIMENTOS!$H116="",ATENDIMENTOS!$I116=""),"",ATENDIMENTOS!$H116-ATENDIMENTOS!$I116)),"")</f>
        <v/>
      </c>
      <c r="K116" s="78"/>
    </row>
    <row r="117" spans="1:11" x14ac:dyDescent="0.3">
      <c r="A117" s="12" t="str">
        <f t="shared" si="1"/>
        <v/>
      </c>
      <c r="B117" s="65"/>
      <c r="C117" s="68"/>
      <c r="D117" s="69"/>
      <c r="E117" s="69"/>
      <c r="F117" s="69"/>
      <c r="G117" s="69"/>
      <c r="H117" s="20" t="str" cm="1">
        <f t="array" ref="H117">IFERROR(IF(B117="","",IF(F117="","",IF(F117="SERVIÇOS",INDEX('TABELA DE PREÇOS'!$C$3:$C$1000,MATCH(B117,IF('TABELA DE PREÇOS'!$B$3:$B$1000=G117,'TABELA DE PREÇOS'!$D$3:$D$1000),1)),IF(F117="PRODUTOS",INDEX('TABELA DE PREÇOS'!$G$3:$G$1000,MATCH(B117,IF('TABELA DE PREÇOS'!$F$3:$F$1000=G117,'TABELA DE PREÇOS'!$H$3:$H$1000),1)))))),"")</f>
        <v/>
      </c>
      <c r="I117" s="74"/>
      <c r="J117" s="20" t="str">
        <f>IFERROR(IF(ATENDIMENTOS!$I117="",ATENDIMENTOS!$H117,IF(AND(ATENDIMENTOS!$H117="",ATENDIMENTOS!$I117=""),"",ATENDIMENTOS!$H117-ATENDIMENTOS!$I117)),"")</f>
        <v/>
      </c>
      <c r="K117" s="77"/>
    </row>
    <row r="118" spans="1:11" x14ac:dyDescent="0.3">
      <c r="A118" s="12" t="str">
        <f t="shared" si="1"/>
        <v/>
      </c>
      <c r="B118" s="66"/>
      <c r="C118" s="70"/>
      <c r="D118" s="71"/>
      <c r="E118" s="71"/>
      <c r="F118" s="71"/>
      <c r="G118" s="71"/>
      <c r="H118" s="19" t="str" cm="1">
        <f t="array" ref="H118">IFERROR(IF(B118="","",IF(F118="","",IF(F118="SERVIÇOS",INDEX('TABELA DE PREÇOS'!$C$3:$C$1000,MATCH(B118,IF('TABELA DE PREÇOS'!$B$3:$B$1000=G118,'TABELA DE PREÇOS'!$D$3:$D$1000),1)),IF(F118="PRODUTOS",INDEX('TABELA DE PREÇOS'!$G$3:$G$1000,MATCH(B118,IF('TABELA DE PREÇOS'!$F$3:$F$1000=G118,'TABELA DE PREÇOS'!$H$3:$H$1000),1)))))),"")</f>
        <v/>
      </c>
      <c r="I118" s="75"/>
      <c r="J118" s="19" t="str">
        <f>IFERROR(IF(ATENDIMENTOS!$I118="",ATENDIMENTOS!$H118,IF(AND(ATENDIMENTOS!$H118="",ATENDIMENTOS!$I118=""),"",ATENDIMENTOS!$H118-ATENDIMENTOS!$I118)),"")</f>
        <v/>
      </c>
      <c r="K118" s="78"/>
    </row>
    <row r="119" spans="1:11" x14ac:dyDescent="0.3">
      <c r="A119" s="12" t="str">
        <f t="shared" si="1"/>
        <v/>
      </c>
      <c r="B119" s="65"/>
      <c r="C119" s="68"/>
      <c r="D119" s="69"/>
      <c r="E119" s="69"/>
      <c r="F119" s="69"/>
      <c r="G119" s="69"/>
      <c r="H119" s="20" t="str" cm="1">
        <f t="array" ref="H119">IFERROR(IF(B119="","",IF(F119="","",IF(F119="SERVIÇOS",INDEX('TABELA DE PREÇOS'!$C$3:$C$1000,MATCH(B119,IF('TABELA DE PREÇOS'!$B$3:$B$1000=G119,'TABELA DE PREÇOS'!$D$3:$D$1000),1)),IF(F119="PRODUTOS",INDEX('TABELA DE PREÇOS'!$G$3:$G$1000,MATCH(B119,IF('TABELA DE PREÇOS'!$F$3:$F$1000=G119,'TABELA DE PREÇOS'!$H$3:$H$1000),1)))))),"")</f>
        <v/>
      </c>
      <c r="I119" s="74"/>
      <c r="J119" s="20" t="str">
        <f>IFERROR(IF(ATENDIMENTOS!$I119="",ATENDIMENTOS!$H119,IF(AND(ATENDIMENTOS!$H119="",ATENDIMENTOS!$I119=""),"",ATENDIMENTOS!$H119-ATENDIMENTOS!$I119)),"")</f>
        <v/>
      </c>
      <c r="K119" s="77"/>
    </row>
    <row r="120" spans="1:11" x14ac:dyDescent="0.3">
      <c r="A120" s="12" t="str">
        <f t="shared" si="1"/>
        <v/>
      </c>
      <c r="B120" s="66"/>
      <c r="C120" s="70"/>
      <c r="D120" s="71"/>
      <c r="E120" s="71"/>
      <c r="F120" s="71"/>
      <c r="G120" s="71"/>
      <c r="H120" s="19" t="str" cm="1">
        <f t="array" ref="H120">IFERROR(IF(B120="","",IF(F120="","",IF(F120="SERVIÇOS",INDEX('TABELA DE PREÇOS'!$C$3:$C$1000,MATCH(B120,IF('TABELA DE PREÇOS'!$B$3:$B$1000=G120,'TABELA DE PREÇOS'!$D$3:$D$1000),1)),IF(F120="PRODUTOS",INDEX('TABELA DE PREÇOS'!$G$3:$G$1000,MATCH(B120,IF('TABELA DE PREÇOS'!$F$3:$F$1000=G120,'TABELA DE PREÇOS'!$H$3:$H$1000),1)))))),"")</f>
        <v/>
      </c>
      <c r="I120" s="75"/>
      <c r="J120" s="19" t="str">
        <f>IFERROR(IF(ATENDIMENTOS!$I120="",ATENDIMENTOS!$H120,IF(AND(ATENDIMENTOS!$H120="",ATENDIMENTOS!$I120=""),"",ATENDIMENTOS!$H120-ATENDIMENTOS!$I120)),"")</f>
        <v/>
      </c>
      <c r="K120" s="78"/>
    </row>
    <row r="121" spans="1:11" x14ac:dyDescent="0.3">
      <c r="A121" s="12" t="str">
        <f t="shared" si="1"/>
        <v/>
      </c>
      <c r="B121" s="65"/>
      <c r="C121" s="68"/>
      <c r="D121" s="69"/>
      <c r="E121" s="69"/>
      <c r="F121" s="69"/>
      <c r="G121" s="69"/>
      <c r="H121" s="20" t="str" cm="1">
        <f t="array" ref="H121">IFERROR(IF(B121="","",IF(F121="","",IF(F121="SERVIÇOS",INDEX('TABELA DE PREÇOS'!$C$3:$C$1000,MATCH(B121,IF('TABELA DE PREÇOS'!$B$3:$B$1000=G121,'TABELA DE PREÇOS'!$D$3:$D$1000),1)),IF(F121="PRODUTOS",INDEX('TABELA DE PREÇOS'!$G$3:$G$1000,MATCH(B121,IF('TABELA DE PREÇOS'!$F$3:$F$1000=G121,'TABELA DE PREÇOS'!$H$3:$H$1000),1)))))),"")</f>
        <v/>
      </c>
      <c r="I121" s="74"/>
      <c r="J121" s="20" t="str">
        <f>IFERROR(IF(ATENDIMENTOS!$I121="",ATENDIMENTOS!$H121,IF(AND(ATENDIMENTOS!$H121="",ATENDIMENTOS!$I121=""),"",ATENDIMENTOS!$H121-ATENDIMENTOS!$I121)),"")</f>
        <v/>
      </c>
      <c r="K121" s="77"/>
    </row>
    <row r="122" spans="1:11" x14ac:dyDescent="0.3">
      <c r="A122" s="12" t="str">
        <f t="shared" si="1"/>
        <v/>
      </c>
      <c r="B122" s="66"/>
      <c r="C122" s="70"/>
      <c r="D122" s="71"/>
      <c r="E122" s="71"/>
      <c r="F122" s="71"/>
      <c r="G122" s="71"/>
      <c r="H122" s="19" t="str" cm="1">
        <f t="array" ref="H122">IFERROR(IF(B122="","",IF(F122="","",IF(F122="SERVIÇOS",INDEX('TABELA DE PREÇOS'!$C$3:$C$1000,MATCH(B122,IF('TABELA DE PREÇOS'!$B$3:$B$1000=G122,'TABELA DE PREÇOS'!$D$3:$D$1000),1)),IF(F122="PRODUTOS",INDEX('TABELA DE PREÇOS'!$G$3:$G$1000,MATCH(B122,IF('TABELA DE PREÇOS'!$F$3:$F$1000=G122,'TABELA DE PREÇOS'!$H$3:$H$1000),1)))))),"")</f>
        <v/>
      </c>
      <c r="I122" s="75"/>
      <c r="J122" s="19" t="str">
        <f>IFERROR(IF(ATENDIMENTOS!$I122="",ATENDIMENTOS!$H122,IF(AND(ATENDIMENTOS!$H122="",ATENDIMENTOS!$I122=""),"",ATENDIMENTOS!$H122-ATENDIMENTOS!$I122)),"")</f>
        <v/>
      </c>
      <c r="K122" s="78"/>
    </row>
    <row r="123" spans="1:11" x14ac:dyDescent="0.3">
      <c r="A123" s="12" t="str">
        <f t="shared" si="1"/>
        <v/>
      </c>
      <c r="B123" s="65"/>
      <c r="C123" s="68"/>
      <c r="D123" s="69"/>
      <c r="E123" s="69"/>
      <c r="F123" s="69"/>
      <c r="G123" s="69"/>
      <c r="H123" s="20" t="str" cm="1">
        <f t="array" ref="H123">IFERROR(IF(B123="","",IF(F123="","",IF(F123="SERVIÇOS",INDEX('TABELA DE PREÇOS'!$C$3:$C$1000,MATCH(B123,IF('TABELA DE PREÇOS'!$B$3:$B$1000=G123,'TABELA DE PREÇOS'!$D$3:$D$1000),1)),IF(F123="PRODUTOS",INDEX('TABELA DE PREÇOS'!$G$3:$G$1000,MATCH(B123,IF('TABELA DE PREÇOS'!$F$3:$F$1000=G123,'TABELA DE PREÇOS'!$H$3:$H$1000),1)))))),"")</f>
        <v/>
      </c>
      <c r="I123" s="74"/>
      <c r="J123" s="20" t="str">
        <f>IFERROR(IF(ATENDIMENTOS!$I123="",ATENDIMENTOS!$H123,IF(AND(ATENDIMENTOS!$H123="",ATENDIMENTOS!$I123=""),"",ATENDIMENTOS!$H123-ATENDIMENTOS!$I123)),"")</f>
        <v/>
      </c>
      <c r="K123" s="77"/>
    </row>
    <row r="124" spans="1:11" x14ac:dyDescent="0.3">
      <c r="A124" s="12" t="str">
        <f t="shared" si="1"/>
        <v/>
      </c>
      <c r="B124" s="66"/>
      <c r="C124" s="70"/>
      <c r="D124" s="71"/>
      <c r="E124" s="71"/>
      <c r="F124" s="71"/>
      <c r="G124" s="71"/>
      <c r="H124" s="19" t="str" cm="1">
        <f t="array" ref="H124">IFERROR(IF(B124="","",IF(F124="","",IF(F124="SERVIÇOS",INDEX('TABELA DE PREÇOS'!$C$3:$C$1000,MATCH(B124,IF('TABELA DE PREÇOS'!$B$3:$B$1000=G124,'TABELA DE PREÇOS'!$D$3:$D$1000),1)),IF(F124="PRODUTOS",INDEX('TABELA DE PREÇOS'!$G$3:$G$1000,MATCH(B124,IF('TABELA DE PREÇOS'!$F$3:$F$1000=G124,'TABELA DE PREÇOS'!$H$3:$H$1000),1)))))),"")</f>
        <v/>
      </c>
      <c r="I124" s="75"/>
      <c r="J124" s="19" t="str">
        <f>IFERROR(IF(ATENDIMENTOS!$I124="",ATENDIMENTOS!$H124,IF(AND(ATENDIMENTOS!$H124="",ATENDIMENTOS!$I124=""),"",ATENDIMENTOS!$H124-ATENDIMENTOS!$I124)),"")</f>
        <v/>
      </c>
      <c r="K124" s="78"/>
    </row>
    <row r="125" spans="1:11" x14ac:dyDescent="0.3">
      <c r="A125" s="12" t="str">
        <f t="shared" si="1"/>
        <v/>
      </c>
      <c r="B125" s="65"/>
      <c r="C125" s="68"/>
      <c r="D125" s="69"/>
      <c r="E125" s="69"/>
      <c r="F125" s="69"/>
      <c r="G125" s="69"/>
      <c r="H125" s="20" t="str" cm="1">
        <f t="array" ref="H125">IFERROR(IF(B125="","",IF(F125="","",IF(F125="SERVIÇOS",INDEX('TABELA DE PREÇOS'!$C$3:$C$1000,MATCH(B125,IF('TABELA DE PREÇOS'!$B$3:$B$1000=G125,'TABELA DE PREÇOS'!$D$3:$D$1000),1)),IF(F125="PRODUTOS",INDEX('TABELA DE PREÇOS'!$G$3:$G$1000,MATCH(B125,IF('TABELA DE PREÇOS'!$F$3:$F$1000=G125,'TABELA DE PREÇOS'!$H$3:$H$1000),1)))))),"")</f>
        <v/>
      </c>
      <c r="I125" s="74"/>
      <c r="J125" s="20" t="str">
        <f>IFERROR(IF(ATENDIMENTOS!$I125="",ATENDIMENTOS!$H125,IF(AND(ATENDIMENTOS!$H125="",ATENDIMENTOS!$I125=""),"",ATENDIMENTOS!$H125-ATENDIMENTOS!$I125)),"")</f>
        <v/>
      </c>
      <c r="K125" s="77"/>
    </row>
    <row r="126" spans="1:11" x14ac:dyDescent="0.3">
      <c r="A126" s="12" t="str">
        <f t="shared" si="1"/>
        <v/>
      </c>
      <c r="B126" s="66"/>
      <c r="C126" s="70"/>
      <c r="D126" s="71"/>
      <c r="E126" s="71"/>
      <c r="F126" s="71"/>
      <c r="G126" s="71"/>
      <c r="H126" s="19" t="str" cm="1">
        <f t="array" ref="H126">IFERROR(IF(B126="","",IF(F126="","",IF(F126="SERVIÇOS",INDEX('TABELA DE PREÇOS'!$C$3:$C$1000,MATCH(B126,IF('TABELA DE PREÇOS'!$B$3:$B$1000=G126,'TABELA DE PREÇOS'!$D$3:$D$1000),1)),IF(F126="PRODUTOS",INDEX('TABELA DE PREÇOS'!$G$3:$G$1000,MATCH(B126,IF('TABELA DE PREÇOS'!$F$3:$F$1000=G126,'TABELA DE PREÇOS'!$H$3:$H$1000),1)))))),"")</f>
        <v/>
      </c>
      <c r="I126" s="75"/>
      <c r="J126" s="19" t="str">
        <f>IFERROR(IF(ATENDIMENTOS!$I126="",ATENDIMENTOS!$H126,IF(AND(ATENDIMENTOS!$H126="",ATENDIMENTOS!$I126=""),"",ATENDIMENTOS!$H126-ATENDIMENTOS!$I126)),"")</f>
        <v/>
      </c>
      <c r="K126" s="78"/>
    </row>
    <row r="127" spans="1:11" x14ac:dyDescent="0.3">
      <c r="A127" s="12" t="str">
        <f t="shared" si="1"/>
        <v/>
      </c>
      <c r="B127" s="65"/>
      <c r="C127" s="68"/>
      <c r="D127" s="69"/>
      <c r="E127" s="69"/>
      <c r="F127" s="69"/>
      <c r="G127" s="69"/>
      <c r="H127" s="20" t="str" cm="1">
        <f t="array" ref="H127">IFERROR(IF(B127="","",IF(F127="","",IF(F127="SERVIÇOS",INDEX('TABELA DE PREÇOS'!$C$3:$C$1000,MATCH(B127,IF('TABELA DE PREÇOS'!$B$3:$B$1000=G127,'TABELA DE PREÇOS'!$D$3:$D$1000),1)),IF(F127="PRODUTOS",INDEX('TABELA DE PREÇOS'!$G$3:$G$1000,MATCH(B127,IF('TABELA DE PREÇOS'!$F$3:$F$1000=G127,'TABELA DE PREÇOS'!$H$3:$H$1000),1)))))),"")</f>
        <v/>
      </c>
      <c r="I127" s="74"/>
      <c r="J127" s="20" t="str">
        <f>IFERROR(IF(ATENDIMENTOS!$I127="",ATENDIMENTOS!$H127,IF(AND(ATENDIMENTOS!$H127="",ATENDIMENTOS!$I127=""),"",ATENDIMENTOS!$H127-ATENDIMENTOS!$I127)),"")</f>
        <v/>
      </c>
      <c r="K127" s="77"/>
    </row>
    <row r="128" spans="1:11" x14ac:dyDescent="0.3">
      <c r="A128" s="12" t="str">
        <f t="shared" si="1"/>
        <v/>
      </c>
      <c r="B128" s="66"/>
      <c r="C128" s="70"/>
      <c r="D128" s="71"/>
      <c r="E128" s="71"/>
      <c r="F128" s="71"/>
      <c r="G128" s="71"/>
      <c r="H128" s="19" t="str" cm="1">
        <f t="array" ref="H128">IFERROR(IF(B128="","",IF(F128="","",IF(F128="SERVIÇOS",INDEX('TABELA DE PREÇOS'!$C$3:$C$1000,MATCH(B128,IF('TABELA DE PREÇOS'!$B$3:$B$1000=G128,'TABELA DE PREÇOS'!$D$3:$D$1000),1)),IF(F128="PRODUTOS",INDEX('TABELA DE PREÇOS'!$G$3:$G$1000,MATCH(B128,IF('TABELA DE PREÇOS'!$F$3:$F$1000=G128,'TABELA DE PREÇOS'!$H$3:$H$1000),1)))))),"")</f>
        <v/>
      </c>
      <c r="I128" s="75"/>
      <c r="J128" s="19" t="str">
        <f>IFERROR(IF(ATENDIMENTOS!$I128="",ATENDIMENTOS!$H128,IF(AND(ATENDIMENTOS!$H128="",ATENDIMENTOS!$I128=""),"",ATENDIMENTOS!$H128-ATENDIMENTOS!$I128)),"")</f>
        <v/>
      </c>
      <c r="K128" s="78"/>
    </row>
    <row r="129" spans="1:11" x14ac:dyDescent="0.3">
      <c r="A129" s="12" t="str">
        <f t="shared" si="1"/>
        <v/>
      </c>
      <c r="B129" s="65"/>
      <c r="C129" s="68"/>
      <c r="D129" s="69"/>
      <c r="E129" s="69"/>
      <c r="F129" s="69"/>
      <c r="G129" s="69"/>
      <c r="H129" s="20" t="str" cm="1">
        <f t="array" ref="H129">IFERROR(IF(B129="","",IF(F129="","",IF(F129="SERVIÇOS",INDEX('TABELA DE PREÇOS'!$C$3:$C$1000,MATCH(B129,IF('TABELA DE PREÇOS'!$B$3:$B$1000=G129,'TABELA DE PREÇOS'!$D$3:$D$1000),1)),IF(F129="PRODUTOS",INDEX('TABELA DE PREÇOS'!$G$3:$G$1000,MATCH(B129,IF('TABELA DE PREÇOS'!$F$3:$F$1000=G129,'TABELA DE PREÇOS'!$H$3:$H$1000),1)))))),"")</f>
        <v/>
      </c>
      <c r="I129" s="74"/>
      <c r="J129" s="20" t="str">
        <f>IFERROR(IF(ATENDIMENTOS!$I129="",ATENDIMENTOS!$H129,IF(AND(ATENDIMENTOS!$H129="",ATENDIMENTOS!$I129=""),"",ATENDIMENTOS!$H129-ATENDIMENTOS!$I129)),"")</f>
        <v/>
      </c>
      <c r="K129" s="77"/>
    </row>
    <row r="130" spans="1:11" x14ac:dyDescent="0.3">
      <c r="A130" s="12" t="str">
        <f t="shared" si="1"/>
        <v/>
      </c>
      <c r="B130" s="66"/>
      <c r="C130" s="70"/>
      <c r="D130" s="71"/>
      <c r="E130" s="71"/>
      <c r="F130" s="71"/>
      <c r="G130" s="71"/>
      <c r="H130" s="19" t="str" cm="1">
        <f t="array" ref="H130">IFERROR(IF(B130="","",IF(F130="","",IF(F130="SERVIÇOS",INDEX('TABELA DE PREÇOS'!$C$3:$C$1000,MATCH(B130,IF('TABELA DE PREÇOS'!$B$3:$B$1000=G130,'TABELA DE PREÇOS'!$D$3:$D$1000),1)),IF(F130="PRODUTOS",INDEX('TABELA DE PREÇOS'!$G$3:$G$1000,MATCH(B130,IF('TABELA DE PREÇOS'!$F$3:$F$1000=G130,'TABELA DE PREÇOS'!$H$3:$H$1000),1)))))),"")</f>
        <v/>
      </c>
      <c r="I130" s="75"/>
      <c r="J130" s="19" t="str">
        <f>IFERROR(IF(ATENDIMENTOS!$I130="",ATENDIMENTOS!$H130,IF(AND(ATENDIMENTOS!$H130="",ATENDIMENTOS!$I130=""),"",ATENDIMENTOS!$H130-ATENDIMENTOS!$I130)),"")</f>
        <v/>
      </c>
      <c r="K130" s="78"/>
    </row>
    <row r="131" spans="1:11" x14ac:dyDescent="0.3">
      <c r="A131" s="12" t="str">
        <f t="shared" si="1"/>
        <v/>
      </c>
      <c r="B131" s="65"/>
      <c r="C131" s="68"/>
      <c r="D131" s="69"/>
      <c r="E131" s="69"/>
      <c r="F131" s="69"/>
      <c r="G131" s="69"/>
      <c r="H131" s="20" t="str" cm="1">
        <f t="array" ref="H131">IFERROR(IF(B131="","",IF(F131="","",IF(F131="SERVIÇOS",INDEX('TABELA DE PREÇOS'!$C$3:$C$1000,MATCH(B131,IF('TABELA DE PREÇOS'!$B$3:$B$1000=G131,'TABELA DE PREÇOS'!$D$3:$D$1000),1)),IF(F131="PRODUTOS",INDEX('TABELA DE PREÇOS'!$G$3:$G$1000,MATCH(B131,IF('TABELA DE PREÇOS'!$F$3:$F$1000=G131,'TABELA DE PREÇOS'!$H$3:$H$1000),1)))))),"")</f>
        <v/>
      </c>
      <c r="I131" s="74"/>
      <c r="J131" s="20" t="str">
        <f>IFERROR(IF(ATENDIMENTOS!$I131="",ATENDIMENTOS!$H131,IF(AND(ATENDIMENTOS!$H131="",ATENDIMENTOS!$I131=""),"",ATENDIMENTOS!$H131-ATENDIMENTOS!$I131)),"")</f>
        <v/>
      </c>
      <c r="K131" s="77"/>
    </row>
    <row r="132" spans="1:11" x14ac:dyDescent="0.3">
      <c r="A132" s="12" t="str">
        <f t="shared" ref="A132:A195" si="2">IF(B132="","",F132&amp;E132&amp;B132&amp;C132)</f>
        <v/>
      </c>
      <c r="B132" s="66"/>
      <c r="C132" s="70"/>
      <c r="D132" s="71"/>
      <c r="E132" s="71"/>
      <c r="F132" s="71"/>
      <c r="G132" s="71"/>
      <c r="H132" s="19" t="str" cm="1">
        <f t="array" ref="H132">IFERROR(IF(B132="","",IF(F132="","",IF(F132="SERVIÇOS",INDEX('TABELA DE PREÇOS'!$C$3:$C$1000,MATCH(B132,IF('TABELA DE PREÇOS'!$B$3:$B$1000=G132,'TABELA DE PREÇOS'!$D$3:$D$1000),1)),IF(F132="PRODUTOS",INDEX('TABELA DE PREÇOS'!$G$3:$G$1000,MATCH(B132,IF('TABELA DE PREÇOS'!$F$3:$F$1000=G132,'TABELA DE PREÇOS'!$H$3:$H$1000),1)))))),"")</f>
        <v/>
      </c>
      <c r="I132" s="75"/>
      <c r="J132" s="19" t="str">
        <f>IFERROR(IF(ATENDIMENTOS!$I132="",ATENDIMENTOS!$H132,IF(AND(ATENDIMENTOS!$H132="",ATENDIMENTOS!$I132=""),"",ATENDIMENTOS!$H132-ATENDIMENTOS!$I132)),"")</f>
        <v/>
      </c>
      <c r="K132" s="78"/>
    </row>
    <row r="133" spans="1:11" x14ac:dyDescent="0.3">
      <c r="A133" s="12" t="str">
        <f t="shared" si="2"/>
        <v/>
      </c>
      <c r="B133" s="65"/>
      <c r="C133" s="68"/>
      <c r="D133" s="69"/>
      <c r="E133" s="69"/>
      <c r="F133" s="69"/>
      <c r="G133" s="69"/>
      <c r="H133" s="20" t="str" cm="1">
        <f t="array" ref="H133">IFERROR(IF(B133="","",IF(F133="","",IF(F133="SERVIÇOS",INDEX('TABELA DE PREÇOS'!$C$3:$C$1000,MATCH(B133,IF('TABELA DE PREÇOS'!$B$3:$B$1000=G133,'TABELA DE PREÇOS'!$D$3:$D$1000),1)),IF(F133="PRODUTOS",INDEX('TABELA DE PREÇOS'!$G$3:$G$1000,MATCH(B133,IF('TABELA DE PREÇOS'!$F$3:$F$1000=G133,'TABELA DE PREÇOS'!$H$3:$H$1000),1)))))),"")</f>
        <v/>
      </c>
      <c r="I133" s="74"/>
      <c r="J133" s="20" t="str">
        <f>IFERROR(IF(ATENDIMENTOS!$I133="",ATENDIMENTOS!$H133,IF(AND(ATENDIMENTOS!$H133="",ATENDIMENTOS!$I133=""),"",ATENDIMENTOS!$H133-ATENDIMENTOS!$I133)),"")</f>
        <v/>
      </c>
      <c r="K133" s="77"/>
    </row>
    <row r="134" spans="1:11" x14ac:dyDescent="0.3">
      <c r="A134" s="12" t="str">
        <f t="shared" si="2"/>
        <v/>
      </c>
      <c r="B134" s="66"/>
      <c r="C134" s="70"/>
      <c r="D134" s="71"/>
      <c r="E134" s="71"/>
      <c r="F134" s="71"/>
      <c r="G134" s="71"/>
      <c r="H134" s="19" t="str" cm="1">
        <f t="array" ref="H134">IFERROR(IF(B134="","",IF(F134="","",IF(F134="SERVIÇOS",INDEX('TABELA DE PREÇOS'!$C$3:$C$1000,MATCH(B134,IF('TABELA DE PREÇOS'!$B$3:$B$1000=G134,'TABELA DE PREÇOS'!$D$3:$D$1000),1)),IF(F134="PRODUTOS",INDEX('TABELA DE PREÇOS'!$G$3:$G$1000,MATCH(B134,IF('TABELA DE PREÇOS'!$F$3:$F$1000=G134,'TABELA DE PREÇOS'!$H$3:$H$1000),1)))))),"")</f>
        <v/>
      </c>
      <c r="I134" s="75"/>
      <c r="J134" s="19" t="str">
        <f>IFERROR(IF(ATENDIMENTOS!$I134="",ATENDIMENTOS!$H134,IF(AND(ATENDIMENTOS!$H134="",ATENDIMENTOS!$I134=""),"",ATENDIMENTOS!$H134-ATENDIMENTOS!$I134)),"")</f>
        <v/>
      </c>
      <c r="K134" s="78"/>
    </row>
    <row r="135" spans="1:11" x14ac:dyDescent="0.3">
      <c r="A135" s="12" t="str">
        <f t="shared" si="2"/>
        <v/>
      </c>
      <c r="B135" s="65"/>
      <c r="C135" s="68"/>
      <c r="D135" s="69"/>
      <c r="E135" s="69"/>
      <c r="F135" s="69"/>
      <c r="G135" s="69"/>
      <c r="H135" s="20" t="str" cm="1">
        <f t="array" ref="H135">IFERROR(IF(B135="","",IF(F135="","",IF(F135="SERVIÇOS",INDEX('TABELA DE PREÇOS'!$C$3:$C$1000,MATCH(B135,IF('TABELA DE PREÇOS'!$B$3:$B$1000=G135,'TABELA DE PREÇOS'!$D$3:$D$1000),1)),IF(F135="PRODUTOS",INDEX('TABELA DE PREÇOS'!$G$3:$G$1000,MATCH(B135,IF('TABELA DE PREÇOS'!$F$3:$F$1000=G135,'TABELA DE PREÇOS'!$H$3:$H$1000),1)))))),"")</f>
        <v/>
      </c>
      <c r="I135" s="74"/>
      <c r="J135" s="20" t="str">
        <f>IFERROR(IF(ATENDIMENTOS!$I135="",ATENDIMENTOS!$H135,IF(AND(ATENDIMENTOS!$H135="",ATENDIMENTOS!$I135=""),"",ATENDIMENTOS!$H135-ATENDIMENTOS!$I135)),"")</f>
        <v/>
      </c>
      <c r="K135" s="77"/>
    </row>
    <row r="136" spans="1:11" x14ac:dyDescent="0.3">
      <c r="A136" s="12" t="str">
        <f t="shared" si="2"/>
        <v/>
      </c>
      <c r="B136" s="66"/>
      <c r="C136" s="70"/>
      <c r="D136" s="71"/>
      <c r="E136" s="71"/>
      <c r="F136" s="71"/>
      <c r="G136" s="71"/>
      <c r="H136" s="19" t="str" cm="1">
        <f t="array" ref="H136">IFERROR(IF(B136="","",IF(F136="","",IF(F136="SERVIÇOS",INDEX('TABELA DE PREÇOS'!$C$3:$C$1000,MATCH(B136,IF('TABELA DE PREÇOS'!$B$3:$B$1000=G136,'TABELA DE PREÇOS'!$D$3:$D$1000),1)),IF(F136="PRODUTOS",INDEX('TABELA DE PREÇOS'!$G$3:$G$1000,MATCH(B136,IF('TABELA DE PREÇOS'!$F$3:$F$1000=G136,'TABELA DE PREÇOS'!$H$3:$H$1000),1)))))),"")</f>
        <v/>
      </c>
      <c r="I136" s="75"/>
      <c r="J136" s="19" t="str">
        <f>IFERROR(IF(ATENDIMENTOS!$I136="",ATENDIMENTOS!$H136,IF(AND(ATENDIMENTOS!$H136="",ATENDIMENTOS!$I136=""),"",ATENDIMENTOS!$H136-ATENDIMENTOS!$I136)),"")</f>
        <v/>
      </c>
      <c r="K136" s="78"/>
    </row>
    <row r="137" spans="1:11" x14ac:dyDescent="0.3">
      <c r="A137" s="12" t="str">
        <f t="shared" si="2"/>
        <v/>
      </c>
      <c r="B137" s="65"/>
      <c r="C137" s="68"/>
      <c r="D137" s="69"/>
      <c r="E137" s="69"/>
      <c r="F137" s="69"/>
      <c r="G137" s="69"/>
      <c r="H137" s="20" t="str" cm="1">
        <f t="array" ref="H137">IFERROR(IF(B137="","",IF(F137="","",IF(F137="SERVIÇOS",INDEX('TABELA DE PREÇOS'!$C$3:$C$1000,MATCH(B137,IF('TABELA DE PREÇOS'!$B$3:$B$1000=G137,'TABELA DE PREÇOS'!$D$3:$D$1000),1)),IF(F137="PRODUTOS",INDEX('TABELA DE PREÇOS'!$G$3:$G$1000,MATCH(B137,IF('TABELA DE PREÇOS'!$F$3:$F$1000=G137,'TABELA DE PREÇOS'!$H$3:$H$1000),1)))))),"")</f>
        <v/>
      </c>
      <c r="I137" s="74"/>
      <c r="J137" s="20" t="str">
        <f>IFERROR(IF(ATENDIMENTOS!$I137="",ATENDIMENTOS!$H137,IF(AND(ATENDIMENTOS!$H137="",ATENDIMENTOS!$I137=""),"",ATENDIMENTOS!$H137-ATENDIMENTOS!$I137)),"")</f>
        <v/>
      </c>
      <c r="K137" s="77"/>
    </row>
    <row r="138" spans="1:11" x14ac:dyDescent="0.3">
      <c r="A138" s="12" t="str">
        <f t="shared" si="2"/>
        <v/>
      </c>
      <c r="B138" s="66"/>
      <c r="C138" s="70"/>
      <c r="D138" s="71"/>
      <c r="E138" s="71"/>
      <c r="F138" s="71"/>
      <c r="G138" s="71"/>
      <c r="H138" s="19" t="str" cm="1">
        <f t="array" ref="H138">IFERROR(IF(B138="","",IF(F138="","",IF(F138="SERVIÇOS",INDEX('TABELA DE PREÇOS'!$C$3:$C$1000,MATCH(B138,IF('TABELA DE PREÇOS'!$B$3:$B$1000=G138,'TABELA DE PREÇOS'!$D$3:$D$1000),1)),IF(F138="PRODUTOS",INDEX('TABELA DE PREÇOS'!$G$3:$G$1000,MATCH(B138,IF('TABELA DE PREÇOS'!$F$3:$F$1000=G138,'TABELA DE PREÇOS'!$H$3:$H$1000),1)))))),"")</f>
        <v/>
      </c>
      <c r="I138" s="75"/>
      <c r="J138" s="19" t="str">
        <f>IFERROR(IF(ATENDIMENTOS!$I138="",ATENDIMENTOS!$H138,IF(AND(ATENDIMENTOS!$H138="",ATENDIMENTOS!$I138=""),"",ATENDIMENTOS!$H138-ATENDIMENTOS!$I138)),"")</f>
        <v/>
      </c>
      <c r="K138" s="78"/>
    </row>
    <row r="139" spans="1:11" x14ac:dyDescent="0.3">
      <c r="A139" s="12" t="str">
        <f t="shared" si="2"/>
        <v/>
      </c>
      <c r="B139" s="65"/>
      <c r="C139" s="68"/>
      <c r="D139" s="69"/>
      <c r="E139" s="69"/>
      <c r="F139" s="69"/>
      <c r="G139" s="69"/>
      <c r="H139" s="20" t="str" cm="1">
        <f t="array" ref="H139">IFERROR(IF(B139="","",IF(F139="","",IF(F139="SERVIÇOS",INDEX('TABELA DE PREÇOS'!$C$3:$C$1000,MATCH(B139,IF('TABELA DE PREÇOS'!$B$3:$B$1000=G139,'TABELA DE PREÇOS'!$D$3:$D$1000),1)),IF(F139="PRODUTOS",INDEX('TABELA DE PREÇOS'!$G$3:$G$1000,MATCH(B139,IF('TABELA DE PREÇOS'!$F$3:$F$1000=G139,'TABELA DE PREÇOS'!$H$3:$H$1000),1)))))),"")</f>
        <v/>
      </c>
      <c r="I139" s="74"/>
      <c r="J139" s="20" t="str">
        <f>IFERROR(IF(ATENDIMENTOS!$I139="",ATENDIMENTOS!$H139,IF(AND(ATENDIMENTOS!$H139="",ATENDIMENTOS!$I139=""),"",ATENDIMENTOS!$H139-ATENDIMENTOS!$I139)),"")</f>
        <v/>
      </c>
      <c r="K139" s="77"/>
    </row>
    <row r="140" spans="1:11" x14ac:dyDescent="0.3">
      <c r="A140" s="12" t="str">
        <f t="shared" si="2"/>
        <v/>
      </c>
      <c r="B140" s="66"/>
      <c r="C140" s="70"/>
      <c r="D140" s="71"/>
      <c r="E140" s="71"/>
      <c r="F140" s="71"/>
      <c r="G140" s="71"/>
      <c r="H140" s="19" t="str" cm="1">
        <f t="array" ref="H140">IFERROR(IF(B140="","",IF(F140="","",IF(F140="SERVIÇOS",INDEX('TABELA DE PREÇOS'!$C$3:$C$1000,MATCH(B140,IF('TABELA DE PREÇOS'!$B$3:$B$1000=G140,'TABELA DE PREÇOS'!$D$3:$D$1000),1)),IF(F140="PRODUTOS",INDEX('TABELA DE PREÇOS'!$G$3:$G$1000,MATCH(B140,IF('TABELA DE PREÇOS'!$F$3:$F$1000=G140,'TABELA DE PREÇOS'!$H$3:$H$1000),1)))))),"")</f>
        <v/>
      </c>
      <c r="I140" s="75"/>
      <c r="J140" s="19" t="str">
        <f>IFERROR(IF(ATENDIMENTOS!$I140="",ATENDIMENTOS!$H140,IF(AND(ATENDIMENTOS!$H140="",ATENDIMENTOS!$I140=""),"",ATENDIMENTOS!$H140-ATENDIMENTOS!$I140)),"")</f>
        <v/>
      </c>
      <c r="K140" s="78"/>
    </row>
    <row r="141" spans="1:11" x14ac:dyDescent="0.3">
      <c r="A141" s="12" t="str">
        <f t="shared" si="2"/>
        <v/>
      </c>
      <c r="B141" s="65"/>
      <c r="C141" s="68"/>
      <c r="D141" s="69"/>
      <c r="E141" s="69"/>
      <c r="F141" s="69"/>
      <c r="G141" s="69"/>
      <c r="H141" s="20" t="str" cm="1">
        <f t="array" ref="H141">IFERROR(IF(B141="","",IF(F141="","",IF(F141="SERVIÇOS",INDEX('TABELA DE PREÇOS'!$C$3:$C$1000,MATCH(B141,IF('TABELA DE PREÇOS'!$B$3:$B$1000=G141,'TABELA DE PREÇOS'!$D$3:$D$1000),1)),IF(F141="PRODUTOS",INDEX('TABELA DE PREÇOS'!$G$3:$G$1000,MATCH(B141,IF('TABELA DE PREÇOS'!$F$3:$F$1000=G141,'TABELA DE PREÇOS'!$H$3:$H$1000),1)))))),"")</f>
        <v/>
      </c>
      <c r="I141" s="74"/>
      <c r="J141" s="20" t="str">
        <f>IFERROR(IF(ATENDIMENTOS!$I141="",ATENDIMENTOS!$H141,IF(AND(ATENDIMENTOS!$H141="",ATENDIMENTOS!$I141=""),"",ATENDIMENTOS!$H141-ATENDIMENTOS!$I141)),"")</f>
        <v/>
      </c>
      <c r="K141" s="77"/>
    </row>
    <row r="142" spans="1:11" x14ac:dyDescent="0.3">
      <c r="A142" s="12" t="str">
        <f t="shared" si="2"/>
        <v/>
      </c>
      <c r="B142" s="66"/>
      <c r="C142" s="70"/>
      <c r="D142" s="71"/>
      <c r="E142" s="71"/>
      <c r="F142" s="71"/>
      <c r="G142" s="71"/>
      <c r="H142" s="19" t="str" cm="1">
        <f t="array" ref="H142">IFERROR(IF(B142="","",IF(F142="","",IF(F142="SERVIÇOS",INDEX('TABELA DE PREÇOS'!$C$3:$C$1000,MATCH(B142,IF('TABELA DE PREÇOS'!$B$3:$B$1000=G142,'TABELA DE PREÇOS'!$D$3:$D$1000),1)),IF(F142="PRODUTOS",INDEX('TABELA DE PREÇOS'!$G$3:$G$1000,MATCH(B142,IF('TABELA DE PREÇOS'!$F$3:$F$1000=G142,'TABELA DE PREÇOS'!$H$3:$H$1000),1)))))),"")</f>
        <v/>
      </c>
      <c r="I142" s="75"/>
      <c r="J142" s="19" t="str">
        <f>IFERROR(IF(ATENDIMENTOS!$I142="",ATENDIMENTOS!$H142,IF(AND(ATENDIMENTOS!$H142="",ATENDIMENTOS!$I142=""),"",ATENDIMENTOS!$H142-ATENDIMENTOS!$I142)),"")</f>
        <v/>
      </c>
      <c r="K142" s="78"/>
    </row>
    <row r="143" spans="1:11" x14ac:dyDescent="0.3">
      <c r="A143" s="12" t="str">
        <f t="shared" si="2"/>
        <v/>
      </c>
      <c r="B143" s="65"/>
      <c r="C143" s="68"/>
      <c r="D143" s="69"/>
      <c r="E143" s="69"/>
      <c r="F143" s="69"/>
      <c r="G143" s="69"/>
      <c r="H143" s="20" t="str" cm="1">
        <f t="array" ref="H143">IFERROR(IF(B143="","",IF(F143="","",IF(F143="SERVIÇOS",INDEX('TABELA DE PREÇOS'!$C$3:$C$1000,MATCH(B143,IF('TABELA DE PREÇOS'!$B$3:$B$1000=G143,'TABELA DE PREÇOS'!$D$3:$D$1000),1)),IF(F143="PRODUTOS",INDEX('TABELA DE PREÇOS'!$G$3:$G$1000,MATCH(B143,IF('TABELA DE PREÇOS'!$F$3:$F$1000=G143,'TABELA DE PREÇOS'!$H$3:$H$1000),1)))))),"")</f>
        <v/>
      </c>
      <c r="I143" s="74"/>
      <c r="J143" s="20" t="str">
        <f>IFERROR(IF(ATENDIMENTOS!$I143="",ATENDIMENTOS!$H143,IF(AND(ATENDIMENTOS!$H143="",ATENDIMENTOS!$I143=""),"",ATENDIMENTOS!$H143-ATENDIMENTOS!$I143)),"")</f>
        <v/>
      </c>
      <c r="K143" s="77"/>
    </row>
    <row r="144" spans="1:11" x14ac:dyDescent="0.3">
      <c r="A144" s="12" t="str">
        <f t="shared" si="2"/>
        <v/>
      </c>
      <c r="B144" s="66"/>
      <c r="C144" s="70"/>
      <c r="D144" s="71"/>
      <c r="E144" s="71"/>
      <c r="F144" s="71"/>
      <c r="G144" s="71"/>
      <c r="H144" s="19" t="str" cm="1">
        <f t="array" ref="H144">IFERROR(IF(B144="","",IF(F144="","",IF(F144="SERVIÇOS",INDEX('TABELA DE PREÇOS'!$C$3:$C$1000,MATCH(B144,IF('TABELA DE PREÇOS'!$B$3:$B$1000=G144,'TABELA DE PREÇOS'!$D$3:$D$1000),1)),IF(F144="PRODUTOS",INDEX('TABELA DE PREÇOS'!$G$3:$G$1000,MATCH(B144,IF('TABELA DE PREÇOS'!$F$3:$F$1000=G144,'TABELA DE PREÇOS'!$H$3:$H$1000),1)))))),"")</f>
        <v/>
      </c>
      <c r="I144" s="75"/>
      <c r="J144" s="19" t="str">
        <f>IFERROR(IF(ATENDIMENTOS!$I144="",ATENDIMENTOS!$H144,IF(AND(ATENDIMENTOS!$H144="",ATENDIMENTOS!$I144=""),"",ATENDIMENTOS!$H144-ATENDIMENTOS!$I144)),"")</f>
        <v/>
      </c>
      <c r="K144" s="78"/>
    </row>
    <row r="145" spans="1:11" x14ac:dyDescent="0.3">
      <c r="A145" s="12" t="str">
        <f t="shared" si="2"/>
        <v/>
      </c>
      <c r="B145" s="65"/>
      <c r="C145" s="68"/>
      <c r="D145" s="69"/>
      <c r="E145" s="69"/>
      <c r="F145" s="69"/>
      <c r="G145" s="69"/>
      <c r="H145" s="20" t="str" cm="1">
        <f t="array" ref="H145">IFERROR(IF(B145="","",IF(F145="","",IF(F145="SERVIÇOS",INDEX('TABELA DE PREÇOS'!$C$3:$C$1000,MATCH(B145,IF('TABELA DE PREÇOS'!$B$3:$B$1000=G145,'TABELA DE PREÇOS'!$D$3:$D$1000),1)),IF(F145="PRODUTOS",INDEX('TABELA DE PREÇOS'!$G$3:$G$1000,MATCH(B145,IF('TABELA DE PREÇOS'!$F$3:$F$1000=G145,'TABELA DE PREÇOS'!$H$3:$H$1000),1)))))),"")</f>
        <v/>
      </c>
      <c r="I145" s="74"/>
      <c r="J145" s="20" t="str">
        <f>IFERROR(IF(ATENDIMENTOS!$I145="",ATENDIMENTOS!$H145,IF(AND(ATENDIMENTOS!$H145="",ATENDIMENTOS!$I145=""),"",ATENDIMENTOS!$H145-ATENDIMENTOS!$I145)),"")</f>
        <v/>
      </c>
      <c r="K145" s="77"/>
    </row>
    <row r="146" spans="1:11" x14ac:dyDescent="0.3">
      <c r="A146" s="12" t="str">
        <f t="shared" si="2"/>
        <v/>
      </c>
      <c r="B146" s="66"/>
      <c r="C146" s="70"/>
      <c r="D146" s="71"/>
      <c r="E146" s="71"/>
      <c r="F146" s="71"/>
      <c r="G146" s="71"/>
      <c r="H146" s="19" t="str" cm="1">
        <f t="array" ref="H146">IFERROR(IF(B146="","",IF(F146="","",IF(F146="SERVIÇOS",INDEX('TABELA DE PREÇOS'!$C$3:$C$1000,MATCH(B146,IF('TABELA DE PREÇOS'!$B$3:$B$1000=G146,'TABELA DE PREÇOS'!$D$3:$D$1000),1)),IF(F146="PRODUTOS",INDEX('TABELA DE PREÇOS'!$G$3:$G$1000,MATCH(B146,IF('TABELA DE PREÇOS'!$F$3:$F$1000=G146,'TABELA DE PREÇOS'!$H$3:$H$1000),1)))))),"")</f>
        <v/>
      </c>
      <c r="I146" s="75"/>
      <c r="J146" s="19" t="str">
        <f>IFERROR(IF(ATENDIMENTOS!$I146="",ATENDIMENTOS!$H146,IF(AND(ATENDIMENTOS!$H146="",ATENDIMENTOS!$I146=""),"",ATENDIMENTOS!$H146-ATENDIMENTOS!$I146)),"")</f>
        <v/>
      </c>
      <c r="K146" s="78"/>
    </row>
    <row r="147" spans="1:11" x14ac:dyDescent="0.3">
      <c r="A147" s="12" t="str">
        <f t="shared" si="2"/>
        <v/>
      </c>
      <c r="B147" s="65"/>
      <c r="C147" s="68"/>
      <c r="D147" s="69"/>
      <c r="E147" s="69"/>
      <c r="F147" s="69"/>
      <c r="G147" s="69"/>
      <c r="H147" s="20" t="str" cm="1">
        <f t="array" ref="H147">IFERROR(IF(B147="","",IF(F147="","",IF(F147="SERVIÇOS",INDEX('TABELA DE PREÇOS'!$C$3:$C$1000,MATCH(B147,IF('TABELA DE PREÇOS'!$B$3:$B$1000=G147,'TABELA DE PREÇOS'!$D$3:$D$1000),1)),IF(F147="PRODUTOS",INDEX('TABELA DE PREÇOS'!$G$3:$G$1000,MATCH(B147,IF('TABELA DE PREÇOS'!$F$3:$F$1000=G147,'TABELA DE PREÇOS'!$H$3:$H$1000),1)))))),"")</f>
        <v/>
      </c>
      <c r="I147" s="74"/>
      <c r="J147" s="20" t="str">
        <f>IFERROR(IF(ATENDIMENTOS!$I147="",ATENDIMENTOS!$H147,IF(AND(ATENDIMENTOS!$H147="",ATENDIMENTOS!$I147=""),"",ATENDIMENTOS!$H147-ATENDIMENTOS!$I147)),"")</f>
        <v/>
      </c>
      <c r="K147" s="77"/>
    </row>
    <row r="148" spans="1:11" x14ac:dyDescent="0.3">
      <c r="A148" s="12" t="str">
        <f t="shared" si="2"/>
        <v/>
      </c>
      <c r="B148" s="66"/>
      <c r="C148" s="70"/>
      <c r="D148" s="71"/>
      <c r="E148" s="71"/>
      <c r="F148" s="71"/>
      <c r="G148" s="71"/>
      <c r="H148" s="19" t="str" cm="1">
        <f t="array" ref="H148">IFERROR(IF(B148="","",IF(F148="","",IF(F148="SERVIÇOS",INDEX('TABELA DE PREÇOS'!$C$3:$C$1000,MATCH(B148,IF('TABELA DE PREÇOS'!$B$3:$B$1000=G148,'TABELA DE PREÇOS'!$D$3:$D$1000),1)),IF(F148="PRODUTOS",INDEX('TABELA DE PREÇOS'!$G$3:$G$1000,MATCH(B148,IF('TABELA DE PREÇOS'!$F$3:$F$1000=G148,'TABELA DE PREÇOS'!$H$3:$H$1000),1)))))),"")</f>
        <v/>
      </c>
      <c r="I148" s="75"/>
      <c r="J148" s="19" t="str">
        <f>IFERROR(IF(ATENDIMENTOS!$I148="",ATENDIMENTOS!$H148,IF(AND(ATENDIMENTOS!$H148="",ATENDIMENTOS!$I148=""),"",ATENDIMENTOS!$H148-ATENDIMENTOS!$I148)),"")</f>
        <v/>
      </c>
      <c r="K148" s="78"/>
    </row>
    <row r="149" spans="1:11" x14ac:dyDescent="0.3">
      <c r="A149" s="12" t="str">
        <f t="shared" si="2"/>
        <v/>
      </c>
      <c r="B149" s="65"/>
      <c r="C149" s="68"/>
      <c r="D149" s="69"/>
      <c r="E149" s="69"/>
      <c r="F149" s="69"/>
      <c r="G149" s="69"/>
      <c r="H149" s="20" t="str" cm="1">
        <f t="array" ref="H149">IFERROR(IF(B149="","",IF(F149="","",IF(F149="SERVIÇOS",INDEX('TABELA DE PREÇOS'!$C$3:$C$1000,MATCH(B149,IF('TABELA DE PREÇOS'!$B$3:$B$1000=G149,'TABELA DE PREÇOS'!$D$3:$D$1000),1)),IF(F149="PRODUTOS",INDEX('TABELA DE PREÇOS'!$G$3:$G$1000,MATCH(B149,IF('TABELA DE PREÇOS'!$F$3:$F$1000=G149,'TABELA DE PREÇOS'!$H$3:$H$1000),1)))))),"")</f>
        <v/>
      </c>
      <c r="I149" s="74"/>
      <c r="J149" s="20" t="str">
        <f>IFERROR(IF(ATENDIMENTOS!$I149="",ATENDIMENTOS!$H149,IF(AND(ATENDIMENTOS!$H149="",ATENDIMENTOS!$I149=""),"",ATENDIMENTOS!$H149-ATENDIMENTOS!$I149)),"")</f>
        <v/>
      </c>
      <c r="K149" s="77"/>
    </row>
    <row r="150" spans="1:11" x14ac:dyDescent="0.3">
      <c r="A150" s="12" t="str">
        <f t="shared" si="2"/>
        <v/>
      </c>
      <c r="B150" s="66"/>
      <c r="C150" s="70"/>
      <c r="D150" s="71"/>
      <c r="E150" s="71"/>
      <c r="F150" s="71"/>
      <c r="G150" s="71"/>
      <c r="H150" s="19" t="str" cm="1">
        <f t="array" ref="H150">IFERROR(IF(B150="","",IF(F150="","",IF(F150="SERVIÇOS",INDEX('TABELA DE PREÇOS'!$C$3:$C$1000,MATCH(B150,IF('TABELA DE PREÇOS'!$B$3:$B$1000=G150,'TABELA DE PREÇOS'!$D$3:$D$1000),1)),IF(F150="PRODUTOS",INDEX('TABELA DE PREÇOS'!$G$3:$G$1000,MATCH(B150,IF('TABELA DE PREÇOS'!$F$3:$F$1000=G150,'TABELA DE PREÇOS'!$H$3:$H$1000),1)))))),"")</f>
        <v/>
      </c>
      <c r="I150" s="75"/>
      <c r="J150" s="19" t="str">
        <f>IFERROR(IF(ATENDIMENTOS!$I150="",ATENDIMENTOS!$H150,IF(AND(ATENDIMENTOS!$H150="",ATENDIMENTOS!$I150=""),"",ATENDIMENTOS!$H150-ATENDIMENTOS!$I150)),"")</f>
        <v/>
      </c>
      <c r="K150" s="78"/>
    </row>
    <row r="151" spans="1:11" x14ac:dyDescent="0.3">
      <c r="A151" s="12" t="str">
        <f t="shared" si="2"/>
        <v/>
      </c>
      <c r="B151" s="65"/>
      <c r="C151" s="68"/>
      <c r="D151" s="69"/>
      <c r="E151" s="69"/>
      <c r="F151" s="69"/>
      <c r="G151" s="69"/>
      <c r="H151" s="20" t="str" cm="1">
        <f t="array" ref="H151">IFERROR(IF(B151="","",IF(F151="","",IF(F151="SERVIÇOS",INDEX('TABELA DE PREÇOS'!$C$3:$C$1000,MATCH(B151,IF('TABELA DE PREÇOS'!$B$3:$B$1000=G151,'TABELA DE PREÇOS'!$D$3:$D$1000),1)),IF(F151="PRODUTOS",INDEX('TABELA DE PREÇOS'!$G$3:$G$1000,MATCH(B151,IF('TABELA DE PREÇOS'!$F$3:$F$1000=G151,'TABELA DE PREÇOS'!$H$3:$H$1000),1)))))),"")</f>
        <v/>
      </c>
      <c r="I151" s="74"/>
      <c r="J151" s="20" t="str">
        <f>IFERROR(IF(ATENDIMENTOS!$I151="",ATENDIMENTOS!$H151,IF(AND(ATENDIMENTOS!$H151="",ATENDIMENTOS!$I151=""),"",ATENDIMENTOS!$H151-ATENDIMENTOS!$I151)),"")</f>
        <v/>
      </c>
      <c r="K151" s="77"/>
    </row>
    <row r="152" spans="1:11" x14ac:dyDescent="0.3">
      <c r="A152" s="12" t="str">
        <f t="shared" si="2"/>
        <v/>
      </c>
      <c r="B152" s="66"/>
      <c r="C152" s="70"/>
      <c r="D152" s="71"/>
      <c r="E152" s="71"/>
      <c r="F152" s="71"/>
      <c r="G152" s="71"/>
      <c r="H152" s="19" t="str" cm="1">
        <f t="array" ref="H152">IFERROR(IF(B152="","",IF(F152="","",IF(F152="SERVIÇOS",INDEX('TABELA DE PREÇOS'!$C$3:$C$1000,MATCH(B152,IF('TABELA DE PREÇOS'!$B$3:$B$1000=G152,'TABELA DE PREÇOS'!$D$3:$D$1000),1)),IF(F152="PRODUTOS",INDEX('TABELA DE PREÇOS'!$G$3:$G$1000,MATCH(B152,IF('TABELA DE PREÇOS'!$F$3:$F$1000=G152,'TABELA DE PREÇOS'!$H$3:$H$1000),1)))))),"")</f>
        <v/>
      </c>
      <c r="I152" s="75"/>
      <c r="J152" s="19" t="str">
        <f>IFERROR(IF(ATENDIMENTOS!$I152="",ATENDIMENTOS!$H152,IF(AND(ATENDIMENTOS!$H152="",ATENDIMENTOS!$I152=""),"",ATENDIMENTOS!$H152-ATENDIMENTOS!$I152)),"")</f>
        <v/>
      </c>
      <c r="K152" s="78"/>
    </row>
    <row r="153" spans="1:11" x14ac:dyDescent="0.3">
      <c r="A153" s="12" t="str">
        <f t="shared" si="2"/>
        <v/>
      </c>
      <c r="B153" s="65"/>
      <c r="C153" s="68"/>
      <c r="D153" s="69"/>
      <c r="E153" s="69"/>
      <c r="F153" s="69"/>
      <c r="G153" s="69"/>
      <c r="H153" s="20" t="str" cm="1">
        <f t="array" ref="H153">IFERROR(IF(B153="","",IF(F153="","",IF(F153="SERVIÇOS",INDEX('TABELA DE PREÇOS'!$C$3:$C$1000,MATCH(B153,IF('TABELA DE PREÇOS'!$B$3:$B$1000=G153,'TABELA DE PREÇOS'!$D$3:$D$1000),1)),IF(F153="PRODUTOS",INDEX('TABELA DE PREÇOS'!$G$3:$G$1000,MATCH(B153,IF('TABELA DE PREÇOS'!$F$3:$F$1000=G153,'TABELA DE PREÇOS'!$H$3:$H$1000),1)))))),"")</f>
        <v/>
      </c>
      <c r="I153" s="74"/>
      <c r="J153" s="20" t="str">
        <f>IFERROR(IF(ATENDIMENTOS!$I153="",ATENDIMENTOS!$H153,IF(AND(ATENDIMENTOS!$H153="",ATENDIMENTOS!$I153=""),"",ATENDIMENTOS!$H153-ATENDIMENTOS!$I153)),"")</f>
        <v/>
      </c>
      <c r="K153" s="77"/>
    </row>
    <row r="154" spans="1:11" x14ac:dyDescent="0.3">
      <c r="A154" s="12" t="str">
        <f t="shared" si="2"/>
        <v/>
      </c>
      <c r="B154" s="66"/>
      <c r="C154" s="70"/>
      <c r="D154" s="71"/>
      <c r="E154" s="71"/>
      <c r="F154" s="71"/>
      <c r="G154" s="71"/>
      <c r="H154" s="19" t="str" cm="1">
        <f t="array" ref="H154">IFERROR(IF(B154="","",IF(F154="","",IF(F154="SERVIÇOS",INDEX('TABELA DE PREÇOS'!$C$3:$C$1000,MATCH(B154,IF('TABELA DE PREÇOS'!$B$3:$B$1000=G154,'TABELA DE PREÇOS'!$D$3:$D$1000),1)),IF(F154="PRODUTOS",INDEX('TABELA DE PREÇOS'!$G$3:$G$1000,MATCH(B154,IF('TABELA DE PREÇOS'!$F$3:$F$1000=G154,'TABELA DE PREÇOS'!$H$3:$H$1000),1)))))),"")</f>
        <v/>
      </c>
      <c r="I154" s="75"/>
      <c r="J154" s="19" t="str">
        <f>IFERROR(IF(ATENDIMENTOS!$I154="",ATENDIMENTOS!$H154,IF(AND(ATENDIMENTOS!$H154="",ATENDIMENTOS!$I154=""),"",ATENDIMENTOS!$H154-ATENDIMENTOS!$I154)),"")</f>
        <v/>
      </c>
      <c r="K154" s="78"/>
    </row>
    <row r="155" spans="1:11" x14ac:dyDescent="0.3">
      <c r="A155" s="12" t="str">
        <f t="shared" si="2"/>
        <v/>
      </c>
      <c r="B155" s="65"/>
      <c r="C155" s="68"/>
      <c r="D155" s="69"/>
      <c r="E155" s="69"/>
      <c r="F155" s="69"/>
      <c r="G155" s="69"/>
      <c r="H155" s="20" t="str" cm="1">
        <f t="array" ref="H155">IFERROR(IF(B155="","",IF(F155="","",IF(F155="SERVIÇOS",INDEX('TABELA DE PREÇOS'!$C$3:$C$1000,MATCH(B155,IF('TABELA DE PREÇOS'!$B$3:$B$1000=G155,'TABELA DE PREÇOS'!$D$3:$D$1000),1)),IF(F155="PRODUTOS",INDEX('TABELA DE PREÇOS'!$G$3:$G$1000,MATCH(B155,IF('TABELA DE PREÇOS'!$F$3:$F$1000=G155,'TABELA DE PREÇOS'!$H$3:$H$1000),1)))))),"")</f>
        <v/>
      </c>
      <c r="I155" s="74"/>
      <c r="J155" s="20" t="str">
        <f>IFERROR(IF(ATENDIMENTOS!$I155="",ATENDIMENTOS!$H155,IF(AND(ATENDIMENTOS!$H155="",ATENDIMENTOS!$I155=""),"",ATENDIMENTOS!$H155-ATENDIMENTOS!$I155)),"")</f>
        <v/>
      </c>
      <c r="K155" s="77"/>
    </row>
    <row r="156" spans="1:11" x14ac:dyDescent="0.3">
      <c r="A156" s="12" t="str">
        <f t="shared" si="2"/>
        <v/>
      </c>
      <c r="B156" s="66"/>
      <c r="C156" s="70"/>
      <c r="D156" s="71"/>
      <c r="E156" s="71"/>
      <c r="F156" s="71"/>
      <c r="G156" s="71"/>
      <c r="H156" s="19" t="str" cm="1">
        <f t="array" ref="H156">IFERROR(IF(B156="","",IF(F156="","",IF(F156="SERVIÇOS",INDEX('TABELA DE PREÇOS'!$C$3:$C$1000,MATCH(B156,IF('TABELA DE PREÇOS'!$B$3:$B$1000=G156,'TABELA DE PREÇOS'!$D$3:$D$1000),1)),IF(F156="PRODUTOS",INDEX('TABELA DE PREÇOS'!$G$3:$G$1000,MATCH(B156,IF('TABELA DE PREÇOS'!$F$3:$F$1000=G156,'TABELA DE PREÇOS'!$H$3:$H$1000),1)))))),"")</f>
        <v/>
      </c>
      <c r="I156" s="75"/>
      <c r="J156" s="19" t="str">
        <f>IFERROR(IF(ATENDIMENTOS!$I156="",ATENDIMENTOS!$H156,IF(AND(ATENDIMENTOS!$H156="",ATENDIMENTOS!$I156=""),"",ATENDIMENTOS!$H156-ATENDIMENTOS!$I156)),"")</f>
        <v/>
      </c>
      <c r="K156" s="78"/>
    </row>
    <row r="157" spans="1:11" x14ac:dyDescent="0.3">
      <c r="A157" s="12" t="str">
        <f t="shared" si="2"/>
        <v/>
      </c>
      <c r="B157" s="65"/>
      <c r="C157" s="68"/>
      <c r="D157" s="69"/>
      <c r="E157" s="69"/>
      <c r="F157" s="69"/>
      <c r="G157" s="69"/>
      <c r="H157" s="20" t="str" cm="1">
        <f t="array" ref="H157">IFERROR(IF(B157="","",IF(F157="","",IF(F157="SERVIÇOS",INDEX('TABELA DE PREÇOS'!$C$3:$C$1000,MATCH(B157,IF('TABELA DE PREÇOS'!$B$3:$B$1000=G157,'TABELA DE PREÇOS'!$D$3:$D$1000),1)),IF(F157="PRODUTOS",INDEX('TABELA DE PREÇOS'!$G$3:$G$1000,MATCH(B157,IF('TABELA DE PREÇOS'!$F$3:$F$1000=G157,'TABELA DE PREÇOS'!$H$3:$H$1000),1)))))),"")</f>
        <v/>
      </c>
      <c r="I157" s="74"/>
      <c r="J157" s="20" t="str">
        <f>IFERROR(IF(ATENDIMENTOS!$I157="",ATENDIMENTOS!$H157,IF(AND(ATENDIMENTOS!$H157="",ATENDIMENTOS!$I157=""),"",ATENDIMENTOS!$H157-ATENDIMENTOS!$I157)),"")</f>
        <v/>
      </c>
      <c r="K157" s="77"/>
    </row>
    <row r="158" spans="1:11" x14ac:dyDescent="0.3">
      <c r="A158" s="12" t="str">
        <f t="shared" si="2"/>
        <v/>
      </c>
      <c r="B158" s="66"/>
      <c r="C158" s="70"/>
      <c r="D158" s="71"/>
      <c r="E158" s="71"/>
      <c r="F158" s="71"/>
      <c r="G158" s="71"/>
      <c r="H158" s="19" t="str" cm="1">
        <f t="array" ref="H158">IFERROR(IF(B158="","",IF(F158="","",IF(F158="SERVIÇOS",INDEX('TABELA DE PREÇOS'!$C$3:$C$1000,MATCH(B158,IF('TABELA DE PREÇOS'!$B$3:$B$1000=G158,'TABELA DE PREÇOS'!$D$3:$D$1000),1)),IF(F158="PRODUTOS",INDEX('TABELA DE PREÇOS'!$G$3:$G$1000,MATCH(B158,IF('TABELA DE PREÇOS'!$F$3:$F$1000=G158,'TABELA DE PREÇOS'!$H$3:$H$1000),1)))))),"")</f>
        <v/>
      </c>
      <c r="I158" s="75"/>
      <c r="J158" s="19" t="str">
        <f>IFERROR(IF(ATENDIMENTOS!$I158="",ATENDIMENTOS!$H158,IF(AND(ATENDIMENTOS!$H158="",ATENDIMENTOS!$I158=""),"",ATENDIMENTOS!$H158-ATENDIMENTOS!$I158)),"")</f>
        <v/>
      </c>
      <c r="K158" s="78"/>
    </row>
    <row r="159" spans="1:11" x14ac:dyDescent="0.3">
      <c r="A159" s="12" t="str">
        <f t="shared" si="2"/>
        <v/>
      </c>
      <c r="B159" s="65"/>
      <c r="C159" s="68"/>
      <c r="D159" s="69"/>
      <c r="E159" s="69"/>
      <c r="F159" s="69"/>
      <c r="G159" s="69"/>
      <c r="H159" s="20" t="str" cm="1">
        <f t="array" ref="H159">IFERROR(IF(B159="","",IF(F159="","",IF(F159="SERVIÇOS",INDEX('TABELA DE PREÇOS'!$C$3:$C$1000,MATCH(B159,IF('TABELA DE PREÇOS'!$B$3:$B$1000=G159,'TABELA DE PREÇOS'!$D$3:$D$1000),1)),IF(F159="PRODUTOS",INDEX('TABELA DE PREÇOS'!$G$3:$G$1000,MATCH(B159,IF('TABELA DE PREÇOS'!$F$3:$F$1000=G159,'TABELA DE PREÇOS'!$H$3:$H$1000),1)))))),"")</f>
        <v/>
      </c>
      <c r="I159" s="74"/>
      <c r="J159" s="20" t="str">
        <f>IFERROR(IF(ATENDIMENTOS!$I159="",ATENDIMENTOS!$H159,IF(AND(ATENDIMENTOS!$H159="",ATENDIMENTOS!$I159=""),"",ATENDIMENTOS!$H159-ATENDIMENTOS!$I159)),"")</f>
        <v/>
      </c>
      <c r="K159" s="77"/>
    </row>
    <row r="160" spans="1:11" x14ac:dyDescent="0.3">
      <c r="A160" s="12" t="str">
        <f t="shared" si="2"/>
        <v/>
      </c>
      <c r="B160" s="66"/>
      <c r="C160" s="70"/>
      <c r="D160" s="71"/>
      <c r="E160" s="71"/>
      <c r="F160" s="71"/>
      <c r="G160" s="71"/>
      <c r="H160" s="19" t="str" cm="1">
        <f t="array" ref="H160">IFERROR(IF(B160="","",IF(F160="","",IF(F160="SERVIÇOS",INDEX('TABELA DE PREÇOS'!$C$3:$C$1000,MATCH(B160,IF('TABELA DE PREÇOS'!$B$3:$B$1000=G160,'TABELA DE PREÇOS'!$D$3:$D$1000),1)),IF(F160="PRODUTOS",INDEX('TABELA DE PREÇOS'!$G$3:$G$1000,MATCH(B160,IF('TABELA DE PREÇOS'!$F$3:$F$1000=G160,'TABELA DE PREÇOS'!$H$3:$H$1000),1)))))),"")</f>
        <v/>
      </c>
      <c r="I160" s="75"/>
      <c r="J160" s="19" t="str">
        <f>IFERROR(IF(ATENDIMENTOS!$I160="",ATENDIMENTOS!$H160,IF(AND(ATENDIMENTOS!$H160="",ATENDIMENTOS!$I160=""),"",ATENDIMENTOS!$H160-ATENDIMENTOS!$I160)),"")</f>
        <v/>
      </c>
      <c r="K160" s="78"/>
    </row>
    <row r="161" spans="1:11" x14ac:dyDescent="0.3">
      <c r="A161" s="12" t="str">
        <f t="shared" si="2"/>
        <v/>
      </c>
      <c r="B161" s="65"/>
      <c r="C161" s="68"/>
      <c r="D161" s="69"/>
      <c r="E161" s="69"/>
      <c r="F161" s="69"/>
      <c r="G161" s="69"/>
      <c r="H161" s="20" t="str" cm="1">
        <f t="array" ref="H161">IFERROR(IF(B161="","",IF(F161="","",IF(F161="SERVIÇOS",INDEX('TABELA DE PREÇOS'!$C$3:$C$1000,MATCH(B161,IF('TABELA DE PREÇOS'!$B$3:$B$1000=G161,'TABELA DE PREÇOS'!$D$3:$D$1000),1)),IF(F161="PRODUTOS",INDEX('TABELA DE PREÇOS'!$G$3:$G$1000,MATCH(B161,IF('TABELA DE PREÇOS'!$F$3:$F$1000=G161,'TABELA DE PREÇOS'!$H$3:$H$1000),1)))))),"")</f>
        <v/>
      </c>
      <c r="I161" s="74"/>
      <c r="J161" s="20" t="str">
        <f>IFERROR(IF(ATENDIMENTOS!$I161="",ATENDIMENTOS!$H161,IF(AND(ATENDIMENTOS!$H161="",ATENDIMENTOS!$I161=""),"",ATENDIMENTOS!$H161-ATENDIMENTOS!$I161)),"")</f>
        <v/>
      </c>
      <c r="K161" s="77"/>
    </row>
    <row r="162" spans="1:11" x14ac:dyDescent="0.3">
      <c r="A162" s="12" t="str">
        <f t="shared" si="2"/>
        <v/>
      </c>
      <c r="B162" s="66"/>
      <c r="C162" s="70"/>
      <c r="D162" s="71"/>
      <c r="E162" s="71"/>
      <c r="F162" s="71"/>
      <c r="G162" s="71"/>
      <c r="H162" s="19" t="str" cm="1">
        <f t="array" ref="H162">IFERROR(IF(B162="","",IF(F162="","",IF(F162="SERVIÇOS",INDEX('TABELA DE PREÇOS'!$C$3:$C$1000,MATCH(B162,IF('TABELA DE PREÇOS'!$B$3:$B$1000=G162,'TABELA DE PREÇOS'!$D$3:$D$1000),1)),IF(F162="PRODUTOS",INDEX('TABELA DE PREÇOS'!$G$3:$G$1000,MATCH(B162,IF('TABELA DE PREÇOS'!$F$3:$F$1000=G162,'TABELA DE PREÇOS'!$H$3:$H$1000),1)))))),"")</f>
        <v/>
      </c>
      <c r="I162" s="75"/>
      <c r="J162" s="19" t="str">
        <f>IFERROR(IF(ATENDIMENTOS!$I162="",ATENDIMENTOS!$H162,IF(AND(ATENDIMENTOS!$H162="",ATENDIMENTOS!$I162=""),"",ATENDIMENTOS!$H162-ATENDIMENTOS!$I162)),"")</f>
        <v/>
      </c>
      <c r="K162" s="78"/>
    </row>
    <row r="163" spans="1:11" x14ac:dyDescent="0.3">
      <c r="A163" s="12" t="str">
        <f t="shared" si="2"/>
        <v/>
      </c>
      <c r="B163" s="65"/>
      <c r="C163" s="68"/>
      <c r="D163" s="69"/>
      <c r="E163" s="69"/>
      <c r="F163" s="69"/>
      <c r="G163" s="69"/>
      <c r="H163" s="20" t="str" cm="1">
        <f t="array" ref="H163">IFERROR(IF(B163="","",IF(F163="","",IF(F163="SERVIÇOS",INDEX('TABELA DE PREÇOS'!$C$3:$C$1000,MATCH(B163,IF('TABELA DE PREÇOS'!$B$3:$B$1000=G163,'TABELA DE PREÇOS'!$D$3:$D$1000),1)),IF(F163="PRODUTOS",INDEX('TABELA DE PREÇOS'!$G$3:$G$1000,MATCH(B163,IF('TABELA DE PREÇOS'!$F$3:$F$1000=G163,'TABELA DE PREÇOS'!$H$3:$H$1000),1)))))),"")</f>
        <v/>
      </c>
      <c r="I163" s="74"/>
      <c r="J163" s="20" t="str">
        <f>IFERROR(IF(ATENDIMENTOS!$I163="",ATENDIMENTOS!$H163,IF(AND(ATENDIMENTOS!$H163="",ATENDIMENTOS!$I163=""),"",ATENDIMENTOS!$H163-ATENDIMENTOS!$I163)),"")</f>
        <v/>
      </c>
      <c r="K163" s="77"/>
    </row>
    <row r="164" spans="1:11" x14ac:dyDescent="0.3">
      <c r="A164" s="12" t="str">
        <f t="shared" si="2"/>
        <v/>
      </c>
      <c r="B164" s="66"/>
      <c r="C164" s="70"/>
      <c r="D164" s="71"/>
      <c r="E164" s="71"/>
      <c r="F164" s="71"/>
      <c r="G164" s="71"/>
      <c r="H164" s="19" t="str" cm="1">
        <f t="array" ref="H164">IFERROR(IF(B164="","",IF(F164="","",IF(F164="SERVIÇOS",INDEX('TABELA DE PREÇOS'!$C$3:$C$1000,MATCH(B164,IF('TABELA DE PREÇOS'!$B$3:$B$1000=G164,'TABELA DE PREÇOS'!$D$3:$D$1000),1)),IF(F164="PRODUTOS",INDEX('TABELA DE PREÇOS'!$G$3:$G$1000,MATCH(B164,IF('TABELA DE PREÇOS'!$F$3:$F$1000=G164,'TABELA DE PREÇOS'!$H$3:$H$1000),1)))))),"")</f>
        <v/>
      </c>
      <c r="I164" s="75"/>
      <c r="J164" s="19" t="str">
        <f>IFERROR(IF(ATENDIMENTOS!$I164="",ATENDIMENTOS!$H164,IF(AND(ATENDIMENTOS!$H164="",ATENDIMENTOS!$I164=""),"",ATENDIMENTOS!$H164-ATENDIMENTOS!$I164)),"")</f>
        <v/>
      </c>
      <c r="K164" s="78"/>
    </row>
    <row r="165" spans="1:11" x14ac:dyDescent="0.3">
      <c r="A165" s="12" t="str">
        <f t="shared" si="2"/>
        <v/>
      </c>
      <c r="B165" s="65"/>
      <c r="C165" s="68"/>
      <c r="D165" s="69"/>
      <c r="E165" s="69"/>
      <c r="F165" s="69"/>
      <c r="G165" s="69"/>
      <c r="H165" s="20" t="str" cm="1">
        <f t="array" ref="H165">IFERROR(IF(B165="","",IF(F165="","",IF(F165="SERVIÇOS",INDEX('TABELA DE PREÇOS'!$C$3:$C$1000,MATCH(B165,IF('TABELA DE PREÇOS'!$B$3:$B$1000=G165,'TABELA DE PREÇOS'!$D$3:$D$1000),1)),IF(F165="PRODUTOS",INDEX('TABELA DE PREÇOS'!$G$3:$G$1000,MATCH(B165,IF('TABELA DE PREÇOS'!$F$3:$F$1000=G165,'TABELA DE PREÇOS'!$H$3:$H$1000),1)))))),"")</f>
        <v/>
      </c>
      <c r="I165" s="74"/>
      <c r="J165" s="20" t="str">
        <f>IFERROR(IF(ATENDIMENTOS!$I165="",ATENDIMENTOS!$H165,IF(AND(ATENDIMENTOS!$H165="",ATENDIMENTOS!$I165=""),"",ATENDIMENTOS!$H165-ATENDIMENTOS!$I165)),"")</f>
        <v/>
      </c>
      <c r="K165" s="77"/>
    </row>
    <row r="166" spans="1:11" x14ac:dyDescent="0.3">
      <c r="A166" s="12" t="str">
        <f t="shared" si="2"/>
        <v/>
      </c>
      <c r="B166" s="66"/>
      <c r="C166" s="70"/>
      <c r="D166" s="71"/>
      <c r="E166" s="71"/>
      <c r="F166" s="71"/>
      <c r="G166" s="71"/>
      <c r="H166" s="19" t="str" cm="1">
        <f t="array" ref="H166">IFERROR(IF(B166="","",IF(F166="","",IF(F166="SERVIÇOS",INDEX('TABELA DE PREÇOS'!$C$3:$C$1000,MATCH(B166,IF('TABELA DE PREÇOS'!$B$3:$B$1000=G166,'TABELA DE PREÇOS'!$D$3:$D$1000),1)),IF(F166="PRODUTOS",INDEX('TABELA DE PREÇOS'!$G$3:$G$1000,MATCH(B166,IF('TABELA DE PREÇOS'!$F$3:$F$1000=G166,'TABELA DE PREÇOS'!$H$3:$H$1000),1)))))),"")</f>
        <v/>
      </c>
      <c r="I166" s="75"/>
      <c r="J166" s="19" t="str">
        <f>IFERROR(IF(ATENDIMENTOS!$I166="",ATENDIMENTOS!$H166,IF(AND(ATENDIMENTOS!$H166="",ATENDIMENTOS!$I166=""),"",ATENDIMENTOS!$H166-ATENDIMENTOS!$I166)),"")</f>
        <v/>
      </c>
      <c r="K166" s="78"/>
    </row>
    <row r="167" spans="1:11" x14ac:dyDescent="0.3">
      <c r="A167" s="12" t="str">
        <f t="shared" si="2"/>
        <v/>
      </c>
      <c r="B167" s="65"/>
      <c r="C167" s="68"/>
      <c r="D167" s="69"/>
      <c r="E167" s="69"/>
      <c r="F167" s="69"/>
      <c r="G167" s="69"/>
      <c r="H167" s="20" t="str" cm="1">
        <f t="array" ref="H167">IFERROR(IF(B167="","",IF(F167="","",IF(F167="SERVIÇOS",INDEX('TABELA DE PREÇOS'!$C$3:$C$1000,MATCH(B167,IF('TABELA DE PREÇOS'!$B$3:$B$1000=G167,'TABELA DE PREÇOS'!$D$3:$D$1000),1)),IF(F167="PRODUTOS",INDEX('TABELA DE PREÇOS'!$G$3:$G$1000,MATCH(B167,IF('TABELA DE PREÇOS'!$F$3:$F$1000=G167,'TABELA DE PREÇOS'!$H$3:$H$1000),1)))))),"")</f>
        <v/>
      </c>
      <c r="I167" s="74"/>
      <c r="J167" s="20" t="str">
        <f>IFERROR(IF(ATENDIMENTOS!$I167="",ATENDIMENTOS!$H167,IF(AND(ATENDIMENTOS!$H167="",ATENDIMENTOS!$I167=""),"",ATENDIMENTOS!$H167-ATENDIMENTOS!$I167)),"")</f>
        <v/>
      </c>
      <c r="K167" s="77"/>
    </row>
    <row r="168" spans="1:11" x14ac:dyDescent="0.3">
      <c r="A168" s="12" t="str">
        <f t="shared" si="2"/>
        <v/>
      </c>
      <c r="B168" s="66"/>
      <c r="C168" s="70"/>
      <c r="D168" s="71"/>
      <c r="E168" s="71"/>
      <c r="F168" s="71"/>
      <c r="G168" s="71"/>
      <c r="H168" s="19" t="str" cm="1">
        <f t="array" ref="H168">IFERROR(IF(B168="","",IF(F168="","",IF(F168="SERVIÇOS",INDEX('TABELA DE PREÇOS'!$C$3:$C$1000,MATCH(B168,IF('TABELA DE PREÇOS'!$B$3:$B$1000=G168,'TABELA DE PREÇOS'!$D$3:$D$1000),1)),IF(F168="PRODUTOS",INDEX('TABELA DE PREÇOS'!$G$3:$G$1000,MATCH(B168,IF('TABELA DE PREÇOS'!$F$3:$F$1000=G168,'TABELA DE PREÇOS'!$H$3:$H$1000),1)))))),"")</f>
        <v/>
      </c>
      <c r="I168" s="75"/>
      <c r="J168" s="19" t="str">
        <f>IFERROR(IF(ATENDIMENTOS!$I168="",ATENDIMENTOS!$H168,IF(AND(ATENDIMENTOS!$H168="",ATENDIMENTOS!$I168=""),"",ATENDIMENTOS!$H168-ATENDIMENTOS!$I168)),"")</f>
        <v/>
      </c>
      <c r="K168" s="78"/>
    </row>
    <row r="169" spans="1:11" x14ac:dyDescent="0.3">
      <c r="A169" s="12" t="str">
        <f t="shared" si="2"/>
        <v/>
      </c>
      <c r="B169" s="65"/>
      <c r="C169" s="68"/>
      <c r="D169" s="69"/>
      <c r="E169" s="69"/>
      <c r="F169" s="69"/>
      <c r="G169" s="69"/>
      <c r="H169" s="20" t="str" cm="1">
        <f t="array" ref="H169">IFERROR(IF(B169="","",IF(F169="","",IF(F169="SERVIÇOS",INDEX('TABELA DE PREÇOS'!$C$3:$C$1000,MATCH(B169,IF('TABELA DE PREÇOS'!$B$3:$B$1000=G169,'TABELA DE PREÇOS'!$D$3:$D$1000),1)),IF(F169="PRODUTOS",INDEX('TABELA DE PREÇOS'!$G$3:$G$1000,MATCH(B169,IF('TABELA DE PREÇOS'!$F$3:$F$1000=G169,'TABELA DE PREÇOS'!$H$3:$H$1000),1)))))),"")</f>
        <v/>
      </c>
      <c r="I169" s="74"/>
      <c r="J169" s="20" t="str">
        <f>IFERROR(IF(ATENDIMENTOS!$I169="",ATENDIMENTOS!$H169,IF(AND(ATENDIMENTOS!$H169="",ATENDIMENTOS!$I169=""),"",ATENDIMENTOS!$H169-ATENDIMENTOS!$I169)),"")</f>
        <v/>
      </c>
      <c r="K169" s="77"/>
    </row>
    <row r="170" spans="1:11" x14ac:dyDescent="0.3">
      <c r="A170" s="12" t="str">
        <f t="shared" si="2"/>
        <v/>
      </c>
      <c r="B170" s="66"/>
      <c r="C170" s="70"/>
      <c r="D170" s="71"/>
      <c r="E170" s="71"/>
      <c r="F170" s="71"/>
      <c r="G170" s="71"/>
      <c r="H170" s="19" t="str" cm="1">
        <f t="array" ref="H170">IFERROR(IF(B170="","",IF(F170="","",IF(F170="SERVIÇOS",INDEX('TABELA DE PREÇOS'!$C$3:$C$1000,MATCH(B170,IF('TABELA DE PREÇOS'!$B$3:$B$1000=G170,'TABELA DE PREÇOS'!$D$3:$D$1000),1)),IF(F170="PRODUTOS",INDEX('TABELA DE PREÇOS'!$G$3:$G$1000,MATCH(B170,IF('TABELA DE PREÇOS'!$F$3:$F$1000=G170,'TABELA DE PREÇOS'!$H$3:$H$1000),1)))))),"")</f>
        <v/>
      </c>
      <c r="I170" s="75"/>
      <c r="J170" s="19" t="str">
        <f>IFERROR(IF(ATENDIMENTOS!$I170="",ATENDIMENTOS!$H170,IF(AND(ATENDIMENTOS!$H170="",ATENDIMENTOS!$I170=""),"",ATENDIMENTOS!$H170-ATENDIMENTOS!$I170)),"")</f>
        <v/>
      </c>
      <c r="K170" s="78"/>
    </row>
    <row r="171" spans="1:11" x14ac:dyDescent="0.3">
      <c r="A171" s="12" t="str">
        <f t="shared" si="2"/>
        <v/>
      </c>
      <c r="B171" s="65"/>
      <c r="C171" s="68"/>
      <c r="D171" s="69"/>
      <c r="E171" s="69"/>
      <c r="F171" s="69"/>
      <c r="G171" s="69"/>
      <c r="H171" s="20" t="str" cm="1">
        <f t="array" ref="H171">IFERROR(IF(B171="","",IF(F171="","",IF(F171="SERVIÇOS",INDEX('TABELA DE PREÇOS'!$C$3:$C$1000,MATCH(B171,IF('TABELA DE PREÇOS'!$B$3:$B$1000=G171,'TABELA DE PREÇOS'!$D$3:$D$1000),1)),IF(F171="PRODUTOS",INDEX('TABELA DE PREÇOS'!$G$3:$G$1000,MATCH(B171,IF('TABELA DE PREÇOS'!$F$3:$F$1000=G171,'TABELA DE PREÇOS'!$H$3:$H$1000),1)))))),"")</f>
        <v/>
      </c>
      <c r="I171" s="74"/>
      <c r="J171" s="20" t="str">
        <f>IFERROR(IF(ATENDIMENTOS!$I171="",ATENDIMENTOS!$H171,IF(AND(ATENDIMENTOS!$H171="",ATENDIMENTOS!$I171=""),"",ATENDIMENTOS!$H171-ATENDIMENTOS!$I171)),"")</f>
        <v/>
      </c>
      <c r="K171" s="77"/>
    </row>
    <row r="172" spans="1:11" x14ac:dyDescent="0.3">
      <c r="A172" s="12" t="str">
        <f t="shared" si="2"/>
        <v/>
      </c>
      <c r="B172" s="66"/>
      <c r="C172" s="70"/>
      <c r="D172" s="71"/>
      <c r="E172" s="71"/>
      <c r="F172" s="71"/>
      <c r="G172" s="71"/>
      <c r="H172" s="19" t="str" cm="1">
        <f t="array" ref="H172">IFERROR(IF(B172="","",IF(F172="","",IF(F172="SERVIÇOS",INDEX('TABELA DE PREÇOS'!$C$3:$C$1000,MATCH(B172,IF('TABELA DE PREÇOS'!$B$3:$B$1000=G172,'TABELA DE PREÇOS'!$D$3:$D$1000),1)),IF(F172="PRODUTOS",INDEX('TABELA DE PREÇOS'!$G$3:$G$1000,MATCH(B172,IF('TABELA DE PREÇOS'!$F$3:$F$1000=G172,'TABELA DE PREÇOS'!$H$3:$H$1000),1)))))),"")</f>
        <v/>
      </c>
      <c r="I172" s="75"/>
      <c r="J172" s="19" t="str">
        <f>IFERROR(IF(ATENDIMENTOS!$I172="",ATENDIMENTOS!$H172,IF(AND(ATENDIMENTOS!$H172="",ATENDIMENTOS!$I172=""),"",ATENDIMENTOS!$H172-ATENDIMENTOS!$I172)),"")</f>
        <v/>
      </c>
      <c r="K172" s="78"/>
    </row>
    <row r="173" spans="1:11" x14ac:dyDescent="0.3">
      <c r="A173" s="12" t="str">
        <f t="shared" si="2"/>
        <v/>
      </c>
      <c r="B173" s="65"/>
      <c r="C173" s="68"/>
      <c r="D173" s="69"/>
      <c r="E173" s="69"/>
      <c r="F173" s="69"/>
      <c r="G173" s="69"/>
      <c r="H173" s="20" t="str" cm="1">
        <f t="array" ref="H173">IFERROR(IF(B173="","",IF(F173="","",IF(F173="SERVIÇOS",INDEX('TABELA DE PREÇOS'!$C$3:$C$1000,MATCH(B173,IF('TABELA DE PREÇOS'!$B$3:$B$1000=G173,'TABELA DE PREÇOS'!$D$3:$D$1000),1)),IF(F173="PRODUTOS",INDEX('TABELA DE PREÇOS'!$G$3:$G$1000,MATCH(B173,IF('TABELA DE PREÇOS'!$F$3:$F$1000=G173,'TABELA DE PREÇOS'!$H$3:$H$1000),1)))))),"")</f>
        <v/>
      </c>
      <c r="I173" s="74"/>
      <c r="J173" s="20" t="str">
        <f>IFERROR(IF(ATENDIMENTOS!$I173="",ATENDIMENTOS!$H173,IF(AND(ATENDIMENTOS!$H173="",ATENDIMENTOS!$I173=""),"",ATENDIMENTOS!$H173-ATENDIMENTOS!$I173)),"")</f>
        <v/>
      </c>
      <c r="K173" s="77"/>
    </row>
    <row r="174" spans="1:11" x14ac:dyDescent="0.3">
      <c r="A174" s="12" t="str">
        <f t="shared" si="2"/>
        <v/>
      </c>
      <c r="B174" s="66"/>
      <c r="C174" s="70"/>
      <c r="D174" s="71"/>
      <c r="E174" s="71"/>
      <c r="F174" s="71"/>
      <c r="G174" s="71"/>
      <c r="H174" s="19" t="str" cm="1">
        <f t="array" ref="H174">IFERROR(IF(B174="","",IF(F174="","",IF(F174="SERVIÇOS",INDEX('TABELA DE PREÇOS'!$C$3:$C$1000,MATCH(B174,IF('TABELA DE PREÇOS'!$B$3:$B$1000=G174,'TABELA DE PREÇOS'!$D$3:$D$1000),1)),IF(F174="PRODUTOS",INDEX('TABELA DE PREÇOS'!$G$3:$G$1000,MATCH(B174,IF('TABELA DE PREÇOS'!$F$3:$F$1000=G174,'TABELA DE PREÇOS'!$H$3:$H$1000),1)))))),"")</f>
        <v/>
      </c>
      <c r="I174" s="75"/>
      <c r="J174" s="19" t="str">
        <f>IFERROR(IF(ATENDIMENTOS!$I174="",ATENDIMENTOS!$H174,IF(AND(ATENDIMENTOS!$H174="",ATENDIMENTOS!$I174=""),"",ATENDIMENTOS!$H174-ATENDIMENTOS!$I174)),"")</f>
        <v/>
      </c>
      <c r="K174" s="78"/>
    </row>
    <row r="175" spans="1:11" x14ac:dyDescent="0.3">
      <c r="A175" s="12" t="str">
        <f t="shared" si="2"/>
        <v/>
      </c>
      <c r="B175" s="65"/>
      <c r="C175" s="68"/>
      <c r="D175" s="69"/>
      <c r="E175" s="69"/>
      <c r="F175" s="69"/>
      <c r="G175" s="69"/>
      <c r="H175" s="20" t="str" cm="1">
        <f t="array" ref="H175">IFERROR(IF(B175="","",IF(F175="","",IF(F175="SERVIÇOS",INDEX('TABELA DE PREÇOS'!$C$3:$C$1000,MATCH(B175,IF('TABELA DE PREÇOS'!$B$3:$B$1000=G175,'TABELA DE PREÇOS'!$D$3:$D$1000),1)),IF(F175="PRODUTOS",INDEX('TABELA DE PREÇOS'!$G$3:$G$1000,MATCH(B175,IF('TABELA DE PREÇOS'!$F$3:$F$1000=G175,'TABELA DE PREÇOS'!$H$3:$H$1000),1)))))),"")</f>
        <v/>
      </c>
      <c r="I175" s="74"/>
      <c r="J175" s="20" t="str">
        <f>IFERROR(IF(ATENDIMENTOS!$I175="",ATENDIMENTOS!$H175,IF(AND(ATENDIMENTOS!$H175="",ATENDIMENTOS!$I175=""),"",ATENDIMENTOS!$H175-ATENDIMENTOS!$I175)),"")</f>
        <v/>
      </c>
      <c r="K175" s="77"/>
    </row>
    <row r="176" spans="1:11" x14ac:dyDescent="0.3">
      <c r="A176" s="12" t="str">
        <f t="shared" si="2"/>
        <v/>
      </c>
      <c r="B176" s="66"/>
      <c r="C176" s="70"/>
      <c r="D176" s="71"/>
      <c r="E176" s="71"/>
      <c r="F176" s="71"/>
      <c r="G176" s="71"/>
      <c r="H176" s="19" t="str" cm="1">
        <f t="array" ref="H176">IFERROR(IF(B176="","",IF(F176="","",IF(F176="SERVIÇOS",INDEX('TABELA DE PREÇOS'!$C$3:$C$1000,MATCH(B176,IF('TABELA DE PREÇOS'!$B$3:$B$1000=G176,'TABELA DE PREÇOS'!$D$3:$D$1000),1)),IF(F176="PRODUTOS",INDEX('TABELA DE PREÇOS'!$G$3:$G$1000,MATCH(B176,IF('TABELA DE PREÇOS'!$F$3:$F$1000=G176,'TABELA DE PREÇOS'!$H$3:$H$1000),1)))))),"")</f>
        <v/>
      </c>
      <c r="I176" s="75"/>
      <c r="J176" s="19" t="str">
        <f>IFERROR(IF(ATENDIMENTOS!$I176="",ATENDIMENTOS!$H176,IF(AND(ATENDIMENTOS!$H176="",ATENDIMENTOS!$I176=""),"",ATENDIMENTOS!$H176-ATENDIMENTOS!$I176)),"")</f>
        <v/>
      </c>
      <c r="K176" s="78"/>
    </row>
    <row r="177" spans="1:11" x14ac:dyDescent="0.3">
      <c r="A177" s="12" t="str">
        <f t="shared" si="2"/>
        <v/>
      </c>
      <c r="B177" s="65"/>
      <c r="C177" s="68"/>
      <c r="D177" s="69"/>
      <c r="E177" s="69"/>
      <c r="F177" s="69"/>
      <c r="G177" s="69"/>
      <c r="H177" s="20" t="str" cm="1">
        <f t="array" ref="H177">IFERROR(IF(B177="","",IF(F177="","",IF(F177="SERVIÇOS",INDEX('TABELA DE PREÇOS'!$C$3:$C$1000,MATCH(B177,IF('TABELA DE PREÇOS'!$B$3:$B$1000=G177,'TABELA DE PREÇOS'!$D$3:$D$1000),1)),IF(F177="PRODUTOS",INDEX('TABELA DE PREÇOS'!$G$3:$G$1000,MATCH(B177,IF('TABELA DE PREÇOS'!$F$3:$F$1000=G177,'TABELA DE PREÇOS'!$H$3:$H$1000),1)))))),"")</f>
        <v/>
      </c>
      <c r="I177" s="74"/>
      <c r="J177" s="20" t="str">
        <f>IFERROR(IF(ATENDIMENTOS!$I177="",ATENDIMENTOS!$H177,IF(AND(ATENDIMENTOS!$H177="",ATENDIMENTOS!$I177=""),"",ATENDIMENTOS!$H177-ATENDIMENTOS!$I177)),"")</f>
        <v/>
      </c>
      <c r="K177" s="77"/>
    </row>
    <row r="178" spans="1:11" x14ac:dyDescent="0.3">
      <c r="A178" s="12" t="str">
        <f t="shared" si="2"/>
        <v/>
      </c>
      <c r="B178" s="66"/>
      <c r="C178" s="70"/>
      <c r="D178" s="71"/>
      <c r="E178" s="71"/>
      <c r="F178" s="71"/>
      <c r="G178" s="71"/>
      <c r="H178" s="19" t="str" cm="1">
        <f t="array" ref="H178">IFERROR(IF(B178="","",IF(F178="","",IF(F178="SERVIÇOS",INDEX('TABELA DE PREÇOS'!$C$3:$C$1000,MATCH(B178,IF('TABELA DE PREÇOS'!$B$3:$B$1000=G178,'TABELA DE PREÇOS'!$D$3:$D$1000),1)),IF(F178="PRODUTOS",INDEX('TABELA DE PREÇOS'!$G$3:$G$1000,MATCH(B178,IF('TABELA DE PREÇOS'!$F$3:$F$1000=G178,'TABELA DE PREÇOS'!$H$3:$H$1000),1)))))),"")</f>
        <v/>
      </c>
      <c r="I178" s="75"/>
      <c r="J178" s="19" t="str">
        <f>IFERROR(IF(ATENDIMENTOS!$I178="",ATENDIMENTOS!$H178,IF(AND(ATENDIMENTOS!$H178="",ATENDIMENTOS!$I178=""),"",ATENDIMENTOS!$H178-ATENDIMENTOS!$I178)),"")</f>
        <v/>
      </c>
      <c r="K178" s="78"/>
    </row>
    <row r="179" spans="1:11" x14ac:dyDescent="0.3">
      <c r="A179" s="12" t="str">
        <f t="shared" si="2"/>
        <v/>
      </c>
      <c r="B179" s="65"/>
      <c r="C179" s="68"/>
      <c r="D179" s="69"/>
      <c r="E179" s="69"/>
      <c r="F179" s="69"/>
      <c r="G179" s="69"/>
      <c r="H179" s="20" t="str" cm="1">
        <f t="array" ref="H179">IFERROR(IF(B179="","",IF(F179="","",IF(F179="SERVIÇOS",INDEX('TABELA DE PREÇOS'!$C$3:$C$1000,MATCH(B179,IF('TABELA DE PREÇOS'!$B$3:$B$1000=G179,'TABELA DE PREÇOS'!$D$3:$D$1000),1)),IF(F179="PRODUTOS",INDEX('TABELA DE PREÇOS'!$G$3:$G$1000,MATCH(B179,IF('TABELA DE PREÇOS'!$F$3:$F$1000=G179,'TABELA DE PREÇOS'!$H$3:$H$1000),1)))))),"")</f>
        <v/>
      </c>
      <c r="I179" s="74"/>
      <c r="J179" s="20" t="str">
        <f>IFERROR(IF(ATENDIMENTOS!$I179="",ATENDIMENTOS!$H179,IF(AND(ATENDIMENTOS!$H179="",ATENDIMENTOS!$I179=""),"",ATENDIMENTOS!$H179-ATENDIMENTOS!$I179)),"")</f>
        <v/>
      </c>
      <c r="K179" s="77"/>
    </row>
    <row r="180" spans="1:11" x14ac:dyDescent="0.3">
      <c r="A180" s="12" t="str">
        <f t="shared" si="2"/>
        <v/>
      </c>
      <c r="B180" s="66"/>
      <c r="C180" s="70"/>
      <c r="D180" s="71"/>
      <c r="E180" s="71"/>
      <c r="F180" s="71"/>
      <c r="G180" s="71"/>
      <c r="H180" s="19" t="str" cm="1">
        <f t="array" ref="H180">IFERROR(IF(B180="","",IF(F180="","",IF(F180="SERVIÇOS",INDEX('TABELA DE PREÇOS'!$C$3:$C$1000,MATCH(B180,IF('TABELA DE PREÇOS'!$B$3:$B$1000=G180,'TABELA DE PREÇOS'!$D$3:$D$1000),1)),IF(F180="PRODUTOS",INDEX('TABELA DE PREÇOS'!$G$3:$G$1000,MATCH(B180,IF('TABELA DE PREÇOS'!$F$3:$F$1000=G180,'TABELA DE PREÇOS'!$H$3:$H$1000),1)))))),"")</f>
        <v/>
      </c>
      <c r="I180" s="75"/>
      <c r="J180" s="19" t="str">
        <f>IFERROR(IF(ATENDIMENTOS!$I180="",ATENDIMENTOS!$H180,IF(AND(ATENDIMENTOS!$H180="",ATENDIMENTOS!$I180=""),"",ATENDIMENTOS!$H180-ATENDIMENTOS!$I180)),"")</f>
        <v/>
      </c>
      <c r="K180" s="78"/>
    </row>
    <row r="181" spans="1:11" x14ac:dyDescent="0.3">
      <c r="A181" s="12" t="str">
        <f t="shared" si="2"/>
        <v/>
      </c>
      <c r="B181" s="65"/>
      <c r="C181" s="68"/>
      <c r="D181" s="69"/>
      <c r="E181" s="69"/>
      <c r="F181" s="69"/>
      <c r="G181" s="69"/>
      <c r="H181" s="20" t="str" cm="1">
        <f t="array" ref="H181">IFERROR(IF(B181="","",IF(F181="","",IF(F181="SERVIÇOS",INDEX('TABELA DE PREÇOS'!$C$3:$C$1000,MATCH(B181,IF('TABELA DE PREÇOS'!$B$3:$B$1000=G181,'TABELA DE PREÇOS'!$D$3:$D$1000),1)),IF(F181="PRODUTOS",INDEX('TABELA DE PREÇOS'!$G$3:$G$1000,MATCH(B181,IF('TABELA DE PREÇOS'!$F$3:$F$1000=G181,'TABELA DE PREÇOS'!$H$3:$H$1000),1)))))),"")</f>
        <v/>
      </c>
      <c r="I181" s="74"/>
      <c r="J181" s="20" t="str">
        <f>IFERROR(IF(ATENDIMENTOS!$I181="",ATENDIMENTOS!$H181,IF(AND(ATENDIMENTOS!$H181="",ATENDIMENTOS!$I181=""),"",ATENDIMENTOS!$H181-ATENDIMENTOS!$I181)),"")</f>
        <v/>
      </c>
      <c r="K181" s="77"/>
    </row>
    <row r="182" spans="1:11" x14ac:dyDescent="0.3">
      <c r="A182" s="12" t="str">
        <f t="shared" si="2"/>
        <v/>
      </c>
      <c r="B182" s="66"/>
      <c r="C182" s="70"/>
      <c r="D182" s="71"/>
      <c r="E182" s="71"/>
      <c r="F182" s="71"/>
      <c r="G182" s="71"/>
      <c r="H182" s="19" t="str" cm="1">
        <f t="array" ref="H182">IFERROR(IF(B182="","",IF(F182="","",IF(F182="SERVIÇOS",INDEX('TABELA DE PREÇOS'!$C$3:$C$1000,MATCH(B182,IF('TABELA DE PREÇOS'!$B$3:$B$1000=G182,'TABELA DE PREÇOS'!$D$3:$D$1000),1)),IF(F182="PRODUTOS",INDEX('TABELA DE PREÇOS'!$G$3:$G$1000,MATCH(B182,IF('TABELA DE PREÇOS'!$F$3:$F$1000=G182,'TABELA DE PREÇOS'!$H$3:$H$1000),1)))))),"")</f>
        <v/>
      </c>
      <c r="I182" s="75"/>
      <c r="J182" s="19" t="str">
        <f>IFERROR(IF(ATENDIMENTOS!$I182="",ATENDIMENTOS!$H182,IF(AND(ATENDIMENTOS!$H182="",ATENDIMENTOS!$I182=""),"",ATENDIMENTOS!$H182-ATENDIMENTOS!$I182)),"")</f>
        <v/>
      </c>
      <c r="K182" s="78"/>
    </row>
    <row r="183" spans="1:11" x14ac:dyDescent="0.3">
      <c r="A183" s="12" t="str">
        <f t="shared" si="2"/>
        <v/>
      </c>
      <c r="B183" s="65"/>
      <c r="C183" s="68"/>
      <c r="D183" s="69"/>
      <c r="E183" s="69"/>
      <c r="F183" s="69"/>
      <c r="G183" s="69"/>
      <c r="H183" s="20" t="str" cm="1">
        <f t="array" ref="H183">IFERROR(IF(B183="","",IF(F183="","",IF(F183="SERVIÇOS",INDEX('TABELA DE PREÇOS'!$C$3:$C$1000,MATCH(B183,IF('TABELA DE PREÇOS'!$B$3:$B$1000=G183,'TABELA DE PREÇOS'!$D$3:$D$1000),1)),IF(F183="PRODUTOS",INDEX('TABELA DE PREÇOS'!$G$3:$G$1000,MATCH(B183,IF('TABELA DE PREÇOS'!$F$3:$F$1000=G183,'TABELA DE PREÇOS'!$H$3:$H$1000),1)))))),"")</f>
        <v/>
      </c>
      <c r="I183" s="74"/>
      <c r="J183" s="20" t="str">
        <f>IFERROR(IF(ATENDIMENTOS!$I183="",ATENDIMENTOS!$H183,IF(AND(ATENDIMENTOS!$H183="",ATENDIMENTOS!$I183=""),"",ATENDIMENTOS!$H183-ATENDIMENTOS!$I183)),"")</f>
        <v/>
      </c>
      <c r="K183" s="77"/>
    </row>
    <row r="184" spans="1:11" x14ac:dyDescent="0.3">
      <c r="A184" s="12" t="str">
        <f t="shared" si="2"/>
        <v/>
      </c>
      <c r="B184" s="66"/>
      <c r="C184" s="70"/>
      <c r="D184" s="71"/>
      <c r="E184" s="71"/>
      <c r="F184" s="71"/>
      <c r="G184" s="71"/>
      <c r="H184" s="19" t="str" cm="1">
        <f t="array" ref="H184">IFERROR(IF(B184="","",IF(F184="","",IF(F184="SERVIÇOS",INDEX('TABELA DE PREÇOS'!$C$3:$C$1000,MATCH(B184,IF('TABELA DE PREÇOS'!$B$3:$B$1000=G184,'TABELA DE PREÇOS'!$D$3:$D$1000),1)),IF(F184="PRODUTOS",INDEX('TABELA DE PREÇOS'!$G$3:$G$1000,MATCH(B184,IF('TABELA DE PREÇOS'!$F$3:$F$1000=G184,'TABELA DE PREÇOS'!$H$3:$H$1000),1)))))),"")</f>
        <v/>
      </c>
      <c r="I184" s="75"/>
      <c r="J184" s="19" t="str">
        <f>IFERROR(IF(ATENDIMENTOS!$I184="",ATENDIMENTOS!$H184,IF(AND(ATENDIMENTOS!$H184="",ATENDIMENTOS!$I184=""),"",ATENDIMENTOS!$H184-ATENDIMENTOS!$I184)),"")</f>
        <v/>
      </c>
      <c r="K184" s="78"/>
    </row>
    <row r="185" spans="1:11" x14ac:dyDescent="0.3">
      <c r="A185" s="12" t="str">
        <f t="shared" si="2"/>
        <v/>
      </c>
      <c r="B185" s="65"/>
      <c r="C185" s="68"/>
      <c r="D185" s="69"/>
      <c r="E185" s="69"/>
      <c r="F185" s="69"/>
      <c r="G185" s="69"/>
      <c r="H185" s="20" t="str" cm="1">
        <f t="array" ref="H185">IFERROR(IF(B185="","",IF(F185="","",IF(F185="SERVIÇOS",INDEX('TABELA DE PREÇOS'!$C$3:$C$1000,MATCH(B185,IF('TABELA DE PREÇOS'!$B$3:$B$1000=G185,'TABELA DE PREÇOS'!$D$3:$D$1000),1)),IF(F185="PRODUTOS",INDEX('TABELA DE PREÇOS'!$G$3:$G$1000,MATCH(B185,IF('TABELA DE PREÇOS'!$F$3:$F$1000=G185,'TABELA DE PREÇOS'!$H$3:$H$1000),1)))))),"")</f>
        <v/>
      </c>
      <c r="I185" s="74"/>
      <c r="J185" s="20" t="str">
        <f>IFERROR(IF(ATENDIMENTOS!$I185="",ATENDIMENTOS!$H185,IF(AND(ATENDIMENTOS!$H185="",ATENDIMENTOS!$I185=""),"",ATENDIMENTOS!$H185-ATENDIMENTOS!$I185)),"")</f>
        <v/>
      </c>
      <c r="K185" s="77"/>
    </row>
    <row r="186" spans="1:11" x14ac:dyDescent="0.3">
      <c r="A186" s="12" t="str">
        <f t="shared" si="2"/>
        <v/>
      </c>
      <c r="B186" s="66"/>
      <c r="C186" s="70"/>
      <c r="D186" s="71"/>
      <c r="E186" s="71"/>
      <c r="F186" s="71"/>
      <c r="G186" s="71"/>
      <c r="H186" s="19" t="str" cm="1">
        <f t="array" ref="H186">IFERROR(IF(B186="","",IF(F186="","",IF(F186="SERVIÇOS",INDEX('TABELA DE PREÇOS'!$C$3:$C$1000,MATCH(B186,IF('TABELA DE PREÇOS'!$B$3:$B$1000=G186,'TABELA DE PREÇOS'!$D$3:$D$1000),1)),IF(F186="PRODUTOS",INDEX('TABELA DE PREÇOS'!$G$3:$G$1000,MATCH(B186,IF('TABELA DE PREÇOS'!$F$3:$F$1000=G186,'TABELA DE PREÇOS'!$H$3:$H$1000),1)))))),"")</f>
        <v/>
      </c>
      <c r="I186" s="75"/>
      <c r="J186" s="19" t="str">
        <f>IFERROR(IF(ATENDIMENTOS!$I186="",ATENDIMENTOS!$H186,IF(AND(ATENDIMENTOS!$H186="",ATENDIMENTOS!$I186=""),"",ATENDIMENTOS!$H186-ATENDIMENTOS!$I186)),"")</f>
        <v/>
      </c>
      <c r="K186" s="78"/>
    </row>
    <row r="187" spans="1:11" x14ac:dyDescent="0.3">
      <c r="A187" s="12" t="str">
        <f t="shared" si="2"/>
        <v/>
      </c>
      <c r="B187" s="65"/>
      <c r="C187" s="68"/>
      <c r="D187" s="69"/>
      <c r="E187" s="69"/>
      <c r="F187" s="69"/>
      <c r="G187" s="69"/>
      <c r="H187" s="20" t="str" cm="1">
        <f t="array" ref="H187">IFERROR(IF(B187="","",IF(F187="","",IF(F187="SERVIÇOS",INDEX('TABELA DE PREÇOS'!$C$3:$C$1000,MATCH(B187,IF('TABELA DE PREÇOS'!$B$3:$B$1000=G187,'TABELA DE PREÇOS'!$D$3:$D$1000),1)),IF(F187="PRODUTOS",INDEX('TABELA DE PREÇOS'!$G$3:$G$1000,MATCH(B187,IF('TABELA DE PREÇOS'!$F$3:$F$1000=G187,'TABELA DE PREÇOS'!$H$3:$H$1000),1)))))),"")</f>
        <v/>
      </c>
      <c r="I187" s="74"/>
      <c r="J187" s="20" t="str">
        <f>IFERROR(IF(ATENDIMENTOS!$I187="",ATENDIMENTOS!$H187,IF(AND(ATENDIMENTOS!$H187="",ATENDIMENTOS!$I187=""),"",ATENDIMENTOS!$H187-ATENDIMENTOS!$I187)),"")</f>
        <v/>
      </c>
      <c r="K187" s="77"/>
    </row>
    <row r="188" spans="1:11" x14ac:dyDescent="0.3">
      <c r="A188" s="12" t="str">
        <f t="shared" si="2"/>
        <v/>
      </c>
      <c r="B188" s="66"/>
      <c r="C188" s="70"/>
      <c r="D188" s="71"/>
      <c r="E188" s="71"/>
      <c r="F188" s="71"/>
      <c r="G188" s="71"/>
      <c r="H188" s="19" t="str" cm="1">
        <f t="array" ref="H188">IFERROR(IF(B188="","",IF(F188="","",IF(F188="SERVIÇOS",INDEX('TABELA DE PREÇOS'!$C$3:$C$1000,MATCH(B188,IF('TABELA DE PREÇOS'!$B$3:$B$1000=G188,'TABELA DE PREÇOS'!$D$3:$D$1000),1)),IF(F188="PRODUTOS",INDEX('TABELA DE PREÇOS'!$G$3:$G$1000,MATCH(B188,IF('TABELA DE PREÇOS'!$F$3:$F$1000=G188,'TABELA DE PREÇOS'!$H$3:$H$1000),1)))))),"")</f>
        <v/>
      </c>
      <c r="I188" s="75"/>
      <c r="J188" s="19" t="str">
        <f>IFERROR(IF(ATENDIMENTOS!$I188="",ATENDIMENTOS!$H188,IF(AND(ATENDIMENTOS!$H188="",ATENDIMENTOS!$I188=""),"",ATENDIMENTOS!$H188-ATENDIMENTOS!$I188)),"")</f>
        <v/>
      </c>
      <c r="K188" s="78"/>
    </row>
    <row r="189" spans="1:11" x14ac:dyDescent="0.3">
      <c r="A189" s="12" t="str">
        <f t="shared" si="2"/>
        <v/>
      </c>
      <c r="B189" s="65"/>
      <c r="C189" s="68"/>
      <c r="D189" s="69"/>
      <c r="E189" s="69"/>
      <c r="F189" s="69"/>
      <c r="G189" s="69"/>
      <c r="H189" s="20" t="str" cm="1">
        <f t="array" ref="H189">IFERROR(IF(B189="","",IF(F189="","",IF(F189="SERVIÇOS",INDEX('TABELA DE PREÇOS'!$C$3:$C$1000,MATCH(B189,IF('TABELA DE PREÇOS'!$B$3:$B$1000=G189,'TABELA DE PREÇOS'!$D$3:$D$1000),1)),IF(F189="PRODUTOS",INDEX('TABELA DE PREÇOS'!$G$3:$G$1000,MATCH(B189,IF('TABELA DE PREÇOS'!$F$3:$F$1000=G189,'TABELA DE PREÇOS'!$H$3:$H$1000),1)))))),"")</f>
        <v/>
      </c>
      <c r="I189" s="74"/>
      <c r="J189" s="20" t="str">
        <f>IFERROR(IF(ATENDIMENTOS!$I189="",ATENDIMENTOS!$H189,IF(AND(ATENDIMENTOS!$H189="",ATENDIMENTOS!$I189=""),"",ATENDIMENTOS!$H189-ATENDIMENTOS!$I189)),"")</f>
        <v/>
      </c>
      <c r="K189" s="77"/>
    </row>
    <row r="190" spans="1:11" x14ac:dyDescent="0.3">
      <c r="A190" s="12" t="str">
        <f t="shared" si="2"/>
        <v/>
      </c>
      <c r="B190" s="66"/>
      <c r="C190" s="70"/>
      <c r="D190" s="71"/>
      <c r="E190" s="71"/>
      <c r="F190" s="71"/>
      <c r="G190" s="71"/>
      <c r="H190" s="19" t="str" cm="1">
        <f t="array" ref="H190">IFERROR(IF(B190="","",IF(F190="","",IF(F190="SERVIÇOS",INDEX('TABELA DE PREÇOS'!$C$3:$C$1000,MATCH(B190,IF('TABELA DE PREÇOS'!$B$3:$B$1000=G190,'TABELA DE PREÇOS'!$D$3:$D$1000),1)),IF(F190="PRODUTOS",INDEX('TABELA DE PREÇOS'!$G$3:$G$1000,MATCH(B190,IF('TABELA DE PREÇOS'!$F$3:$F$1000=G190,'TABELA DE PREÇOS'!$H$3:$H$1000),1)))))),"")</f>
        <v/>
      </c>
      <c r="I190" s="75"/>
      <c r="J190" s="19" t="str">
        <f>IFERROR(IF(ATENDIMENTOS!$I190="",ATENDIMENTOS!$H190,IF(AND(ATENDIMENTOS!$H190="",ATENDIMENTOS!$I190=""),"",ATENDIMENTOS!$H190-ATENDIMENTOS!$I190)),"")</f>
        <v/>
      </c>
      <c r="K190" s="78"/>
    </row>
    <row r="191" spans="1:11" x14ac:dyDescent="0.3">
      <c r="A191" s="12" t="str">
        <f t="shared" si="2"/>
        <v/>
      </c>
      <c r="B191" s="65"/>
      <c r="C191" s="68"/>
      <c r="D191" s="69"/>
      <c r="E191" s="69"/>
      <c r="F191" s="69"/>
      <c r="G191" s="69"/>
      <c r="H191" s="20" t="str" cm="1">
        <f t="array" ref="H191">IFERROR(IF(B191="","",IF(F191="","",IF(F191="SERVIÇOS",INDEX('TABELA DE PREÇOS'!$C$3:$C$1000,MATCH(B191,IF('TABELA DE PREÇOS'!$B$3:$B$1000=G191,'TABELA DE PREÇOS'!$D$3:$D$1000),1)),IF(F191="PRODUTOS",INDEX('TABELA DE PREÇOS'!$G$3:$G$1000,MATCH(B191,IF('TABELA DE PREÇOS'!$F$3:$F$1000=G191,'TABELA DE PREÇOS'!$H$3:$H$1000),1)))))),"")</f>
        <v/>
      </c>
      <c r="I191" s="74"/>
      <c r="J191" s="20" t="str">
        <f>IFERROR(IF(ATENDIMENTOS!$I191="",ATENDIMENTOS!$H191,IF(AND(ATENDIMENTOS!$H191="",ATENDIMENTOS!$I191=""),"",ATENDIMENTOS!$H191-ATENDIMENTOS!$I191)),"")</f>
        <v/>
      </c>
      <c r="K191" s="77"/>
    </row>
    <row r="192" spans="1:11" x14ac:dyDescent="0.3">
      <c r="A192" s="12" t="str">
        <f t="shared" si="2"/>
        <v/>
      </c>
      <c r="B192" s="66"/>
      <c r="C192" s="70"/>
      <c r="D192" s="71"/>
      <c r="E192" s="71"/>
      <c r="F192" s="71"/>
      <c r="G192" s="71"/>
      <c r="H192" s="19" t="str" cm="1">
        <f t="array" ref="H192">IFERROR(IF(B192="","",IF(F192="","",IF(F192="SERVIÇOS",INDEX('TABELA DE PREÇOS'!$C$3:$C$1000,MATCH(B192,IF('TABELA DE PREÇOS'!$B$3:$B$1000=G192,'TABELA DE PREÇOS'!$D$3:$D$1000),1)),IF(F192="PRODUTOS",INDEX('TABELA DE PREÇOS'!$G$3:$G$1000,MATCH(B192,IF('TABELA DE PREÇOS'!$F$3:$F$1000=G192,'TABELA DE PREÇOS'!$H$3:$H$1000),1)))))),"")</f>
        <v/>
      </c>
      <c r="I192" s="75"/>
      <c r="J192" s="19" t="str">
        <f>IFERROR(IF(ATENDIMENTOS!$I192="",ATENDIMENTOS!$H192,IF(AND(ATENDIMENTOS!$H192="",ATENDIMENTOS!$I192=""),"",ATENDIMENTOS!$H192-ATENDIMENTOS!$I192)),"")</f>
        <v/>
      </c>
      <c r="K192" s="78"/>
    </row>
    <row r="193" spans="1:11" x14ac:dyDescent="0.3">
      <c r="A193" s="12" t="str">
        <f t="shared" si="2"/>
        <v/>
      </c>
      <c r="B193" s="65"/>
      <c r="C193" s="68"/>
      <c r="D193" s="69"/>
      <c r="E193" s="69"/>
      <c r="F193" s="69"/>
      <c r="G193" s="69"/>
      <c r="H193" s="20" t="str" cm="1">
        <f t="array" ref="H193">IFERROR(IF(B193="","",IF(F193="","",IF(F193="SERVIÇOS",INDEX('TABELA DE PREÇOS'!$C$3:$C$1000,MATCH(B193,IF('TABELA DE PREÇOS'!$B$3:$B$1000=G193,'TABELA DE PREÇOS'!$D$3:$D$1000),1)),IF(F193="PRODUTOS",INDEX('TABELA DE PREÇOS'!$G$3:$G$1000,MATCH(B193,IF('TABELA DE PREÇOS'!$F$3:$F$1000=G193,'TABELA DE PREÇOS'!$H$3:$H$1000),1)))))),"")</f>
        <v/>
      </c>
      <c r="I193" s="74"/>
      <c r="J193" s="20" t="str">
        <f>IFERROR(IF(ATENDIMENTOS!$I193="",ATENDIMENTOS!$H193,IF(AND(ATENDIMENTOS!$H193="",ATENDIMENTOS!$I193=""),"",ATENDIMENTOS!$H193-ATENDIMENTOS!$I193)),"")</f>
        <v/>
      </c>
      <c r="K193" s="77"/>
    </row>
    <row r="194" spans="1:11" x14ac:dyDescent="0.3">
      <c r="A194" s="12" t="str">
        <f t="shared" si="2"/>
        <v/>
      </c>
      <c r="B194" s="66"/>
      <c r="C194" s="70"/>
      <c r="D194" s="71"/>
      <c r="E194" s="71"/>
      <c r="F194" s="71"/>
      <c r="G194" s="71"/>
      <c r="H194" s="19" t="str" cm="1">
        <f t="array" ref="H194">IFERROR(IF(B194="","",IF(F194="","",IF(F194="SERVIÇOS",INDEX('TABELA DE PREÇOS'!$C$3:$C$1000,MATCH(B194,IF('TABELA DE PREÇOS'!$B$3:$B$1000=G194,'TABELA DE PREÇOS'!$D$3:$D$1000),1)),IF(F194="PRODUTOS",INDEX('TABELA DE PREÇOS'!$G$3:$G$1000,MATCH(B194,IF('TABELA DE PREÇOS'!$F$3:$F$1000=G194,'TABELA DE PREÇOS'!$H$3:$H$1000),1)))))),"")</f>
        <v/>
      </c>
      <c r="I194" s="75"/>
      <c r="J194" s="19" t="str">
        <f>IFERROR(IF(ATENDIMENTOS!$I194="",ATENDIMENTOS!$H194,IF(AND(ATENDIMENTOS!$H194="",ATENDIMENTOS!$I194=""),"",ATENDIMENTOS!$H194-ATENDIMENTOS!$I194)),"")</f>
        <v/>
      </c>
      <c r="K194" s="78"/>
    </row>
    <row r="195" spans="1:11" x14ac:dyDescent="0.3">
      <c r="A195" s="12" t="str">
        <f t="shared" si="2"/>
        <v/>
      </c>
      <c r="B195" s="65"/>
      <c r="C195" s="68"/>
      <c r="D195" s="69"/>
      <c r="E195" s="69"/>
      <c r="F195" s="69"/>
      <c r="G195" s="69"/>
      <c r="H195" s="20" t="str" cm="1">
        <f t="array" ref="H195">IFERROR(IF(B195="","",IF(F195="","",IF(F195="SERVIÇOS",INDEX('TABELA DE PREÇOS'!$C$3:$C$1000,MATCH(B195,IF('TABELA DE PREÇOS'!$B$3:$B$1000=G195,'TABELA DE PREÇOS'!$D$3:$D$1000),1)),IF(F195="PRODUTOS",INDEX('TABELA DE PREÇOS'!$G$3:$G$1000,MATCH(B195,IF('TABELA DE PREÇOS'!$F$3:$F$1000=G195,'TABELA DE PREÇOS'!$H$3:$H$1000),1)))))),"")</f>
        <v/>
      </c>
      <c r="I195" s="74"/>
      <c r="J195" s="20" t="str">
        <f>IFERROR(IF(ATENDIMENTOS!$I195="",ATENDIMENTOS!$H195,IF(AND(ATENDIMENTOS!$H195="",ATENDIMENTOS!$I195=""),"",ATENDIMENTOS!$H195-ATENDIMENTOS!$I195)),"")</f>
        <v/>
      </c>
      <c r="K195" s="77"/>
    </row>
    <row r="196" spans="1:11" x14ac:dyDescent="0.3">
      <c r="A196" s="12" t="str">
        <f t="shared" ref="A196:A259" si="3">IF(B196="","",F196&amp;E196&amp;B196&amp;C196)</f>
        <v/>
      </c>
      <c r="B196" s="66"/>
      <c r="C196" s="70"/>
      <c r="D196" s="71"/>
      <c r="E196" s="71"/>
      <c r="F196" s="71"/>
      <c r="G196" s="71"/>
      <c r="H196" s="19" t="str" cm="1">
        <f t="array" ref="H196">IFERROR(IF(B196="","",IF(F196="","",IF(F196="SERVIÇOS",INDEX('TABELA DE PREÇOS'!$C$3:$C$1000,MATCH(B196,IF('TABELA DE PREÇOS'!$B$3:$B$1000=G196,'TABELA DE PREÇOS'!$D$3:$D$1000),1)),IF(F196="PRODUTOS",INDEX('TABELA DE PREÇOS'!$G$3:$G$1000,MATCH(B196,IF('TABELA DE PREÇOS'!$F$3:$F$1000=G196,'TABELA DE PREÇOS'!$H$3:$H$1000),1)))))),"")</f>
        <v/>
      </c>
      <c r="I196" s="75"/>
      <c r="J196" s="19" t="str">
        <f>IFERROR(IF(ATENDIMENTOS!$I196="",ATENDIMENTOS!$H196,IF(AND(ATENDIMENTOS!$H196="",ATENDIMENTOS!$I196=""),"",ATENDIMENTOS!$H196-ATENDIMENTOS!$I196)),"")</f>
        <v/>
      </c>
      <c r="K196" s="78"/>
    </row>
    <row r="197" spans="1:11" x14ac:dyDescent="0.3">
      <c r="A197" s="12" t="str">
        <f t="shared" si="3"/>
        <v/>
      </c>
      <c r="B197" s="65"/>
      <c r="C197" s="68"/>
      <c r="D197" s="69"/>
      <c r="E197" s="69"/>
      <c r="F197" s="69"/>
      <c r="G197" s="69"/>
      <c r="H197" s="20" t="str" cm="1">
        <f t="array" ref="H197">IFERROR(IF(B197="","",IF(F197="","",IF(F197="SERVIÇOS",INDEX('TABELA DE PREÇOS'!$C$3:$C$1000,MATCH(B197,IF('TABELA DE PREÇOS'!$B$3:$B$1000=G197,'TABELA DE PREÇOS'!$D$3:$D$1000),1)),IF(F197="PRODUTOS",INDEX('TABELA DE PREÇOS'!$G$3:$G$1000,MATCH(B197,IF('TABELA DE PREÇOS'!$F$3:$F$1000=G197,'TABELA DE PREÇOS'!$H$3:$H$1000),1)))))),"")</f>
        <v/>
      </c>
      <c r="I197" s="74"/>
      <c r="J197" s="20" t="str">
        <f>IFERROR(IF(ATENDIMENTOS!$I197="",ATENDIMENTOS!$H197,IF(AND(ATENDIMENTOS!$H197="",ATENDIMENTOS!$I197=""),"",ATENDIMENTOS!$H197-ATENDIMENTOS!$I197)),"")</f>
        <v/>
      </c>
      <c r="K197" s="77"/>
    </row>
    <row r="198" spans="1:11" x14ac:dyDescent="0.3">
      <c r="A198" s="12" t="str">
        <f t="shared" si="3"/>
        <v/>
      </c>
      <c r="B198" s="66"/>
      <c r="C198" s="70"/>
      <c r="D198" s="71"/>
      <c r="E198" s="71"/>
      <c r="F198" s="71"/>
      <c r="G198" s="71"/>
      <c r="H198" s="19" t="str" cm="1">
        <f t="array" ref="H198">IFERROR(IF(B198="","",IF(F198="","",IF(F198="SERVIÇOS",INDEX('TABELA DE PREÇOS'!$C$3:$C$1000,MATCH(B198,IF('TABELA DE PREÇOS'!$B$3:$B$1000=G198,'TABELA DE PREÇOS'!$D$3:$D$1000),1)),IF(F198="PRODUTOS",INDEX('TABELA DE PREÇOS'!$G$3:$G$1000,MATCH(B198,IF('TABELA DE PREÇOS'!$F$3:$F$1000=G198,'TABELA DE PREÇOS'!$H$3:$H$1000),1)))))),"")</f>
        <v/>
      </c>
      <c r="I198" s="75"/>
      <c r="J198" s="19" t="str">
        <f>IFERROR(IF(ATENDIMENTOS!$I198="",ATENDIMENTOS!$H198,IF(AND(ATENDIMENTOS!$H198="",ATENDIMENTOS!$I198=""),"",ATENDIMENTOS!$H198-ATENDIMENTOS!$I198)),"")</f>
        <v/>
      </c>
      <c r="K198" s="78"/>
    </row>
    <row r="199" spans="1:11" x14ac:dyDescent="0.3">
      <c r="A199" s="12" t="str">
        <f t="shared" si="3"/>
        <v/>
      </c>
      <c r="B199" s="65"/>
      <c r="C199" s="68"/>
      <c r="D199" s="69"/>
      <c r="E199" s="69"/>
      <c r="F199" s="69"/>
      <c r="G199" s="69"/>
      <c r="H199" s="20" t="str" cm="1">
        <f t="array" ref="H199">IFERROR(IF(B199="","",IF(F199="","",IF(F199="SERVIÇOS",INDEX('TABELA DE PREÇOS'!$C$3:$C$1000,MATCH(B199,IF('TABELA DE PREÇOS'!$B$3:$B$1000=G199,'TABELA DE PREÇOS'!$D$3:$D$1000),1)),IF(F199="PRODUTOS",INDEX('TABELA DE PREÇOS'!$G$3:$G$1000,MATCH(B199,IF('TABELA DE PREÇOS'!$F$3:$F$1000=G199,'TABELA DE PREÇOS'!$H$3:$H$1000),1)))))),"")</f>
        <v/>
      </c>
      <c r="I199" s="74"/>
      <c r="J199" s="20" t="str">
        <f>IFERROR(IF(ATENDIMENTOS!$I199="",ATENDIMENTOS!$H199,IF(AND(ATENDIMENTOS!$H199="",ATENDIMENTOS!$I199=""),"",ATENDIMENTOS!$H199-ATENDIMENTOS!$I199)),"")</f>
        <v/>
      </c>
      <c r="K199" s="77"/>
    </row>
    <row r="200" spans="1:11" x14ac:dyDescent="0.3">
      <c r="A200" s="12" t="str">
        <f t="shared" si="3"/>
        <v/>
      </c>
      <c r="B200" s="66"/>
      <c r="C200" s="70"/>
      <c r="D200" s="71"/>
      <c r="E200" s="71"/>
      <c r="F200" s="71"/>
      <c r="G200" s="71"/>
      <c r="H200" s="19" t="str" cm="1">
        <f t="array" ref="H200">IFERROR(IF(B200="","",IF(F200="","",IF(F200="SERVIÇOS",INDEX('TABELA DE PREÇOS'!$C$3:$C$1000,MATCH(B200,IF('TABELA DE PREÇOS'!$B$3:$B$1000=G200,'TABELA DE PREÇOS'!$D$3:$D$1000),1)),IF(F200="PRODUTOS",INDEX('TABELA DE PREÇOS'!$G$3:$G$1000,MATCH(B200,IF('TABELA DE PREÇOS'!$F$3:$F$1000=G200,'TABELA DE PREÇOS'!$H$3:$H$1000),1)))))),"")</f>
        <v/>
      </c>
      <c r="I200" s="75"/>
      <c r="J200" s="19" t="str">
        <f>IFERROR(IF(ATENDIMENTOS!$I200="",ATENDIMENTOS!$H200,IF(AND(ATENDIMENTOS!$H200="",ATENDIMENTOS!$I200=""),"",ATENDIMENTOS!$H200-ATENDIMENTOS!$I200)),"")</f>
        <v/>
      </c>
      <c r="K200" s="78"/>
    </row>
    <row r="201" spans="1:11" x14ac:dyDescent="0.3">
      <c r="A201" s="12" t="str">
        <f t="shared" si="3"/>
        <v/>
      </c>
      <c r="B201" s="65"/>
      <c r="C201" s="68"/>
      <c r="D201" s="69"/>
      <c r="E201" s="69"/>
      <c r="F201" s="69"/>
      <c r="G201" s="69"/>
      <c r="H201" s="20" t="str" cm="1">
        <f t="array" ref="H201">IFERROR(IF(B201="","",IF(F201="","",IF(F201="SERVIÇOS",INDEX('TABELA DE PREÇOS'!$C$3:$C$1000,MATCH(B201,IF('TABELA DE PREÇOS'!$B$3:$B$1000=G201,'TABELA DE PREÇOS'!$D$3:$D$1000),1)),IF(F201="PRODUTOS",INDEX('TABELA DE PREÇOS'!$G$3:$G$1000,MATCH(B201,IF('TABELA DE PREÇOS'!$F$3:$F$1000=G201,'TABELA DE PREÇOS'!$H$3:$H$1000),1)))))),"")</f>
        <v/>
      </c>
      <c r="I201" s="74"/>
      <c r="J201" s="20" t="str">
        <f>IFERROR(IF(ATENDIMENTOS!$I201="",ATENDIMENTOS!$H201,IF(AND(ATENDIMENTOS!$H201="",ATENDIMENTOS!$I201=""),"",ATENDIMENTOS!$H201-ATENDIMENTOS!$I201)),"")</f>
        <v/>
      </c>
      <c r="K201" s="77"/>
    </row>
    <row r="202" spans="1:11" x14ac:dyDescent="0.3">
      <c r="A202" s="12" t="str">
        <f t="shared" si="3"/>
        <v/>
      </c>
      <c r="B202" s="66"/>
      <c r="C202" s="70"/>
      <c r="D202" s="71"/>
      <c r="E202" s="71"/>
      <c r="F202" s="71"/>
      <c r="G202" s="71"/>
      <c r="H202" s="19" t="str" cm="1">
        <f t="array" ref="H202">IFERROR(IF(B202="","",IF(F202="","",IF(F202="SERVIÇOS",INDEX('TABELA DE PREÇOS'!$C$3:$C$1000,MATCH(B202,IF('TABELA DE PREÇOS'!$B$3:$B$1000=G202,'TABELA DE PREÇOS'!$D$3:$D$1000),1)),IF(F202="PRODUTOS",INDEX('TABELA DE PREÇOS'!$G$3:$G$1000,MATCH(B202,IF('TABELA DE PREÇOS'!$F$3:$F$1000=G202,'TABELA DE PREÇOS'!$H$3:$H$1000),1)))))),"")</f>
        <v/>
      </c>
      <c r="I202" s="75"/>
      <c r="J202" s="19" t="str">
        <f>IFERROR(IF(ATENDIMENTOS!$I202="",ATENDIMENTOS!$H202,IF(AND(ATENDIMENTOS!$H202="",ATENDIMENTOS!$I202=""),"",ATENDIMENTOS!$H202-ATENDIMENTOS!$I202)),"")</f>
        <v/>
      </c>
      <c r="K202" s="78"/>
    </row>
    <row r="203" spans="1:11" x14ac:dyDescent="0.3">
      <c r="A203" s="12" t="str">
        <f t="shared" si="3"/>
        <v/>
      </c>
      <c r="B203" s="65"/>
      <c r="C203" s="68"/>
      <c r="D203" s="69"/>
      <c r="E203" s="69"/>
      <c r="F203" s="69"/>
      <c r="G203" s="69"/>
      <c r="H203" s="20" t="str" cm="1">
        <f t="array" ref="H203">IFERROR(IF(B203="","",IF(F203="","",IF(F203="SERVIÇOS",INDEX('TABELA DE PREÇOS'!$C$3:$C$1000,MATCH(B203,IF('TABELA DE PREÇOS'!$B$3:$B$1000=G203,'TABELA DE PREÇOS'!$D$3:$D$1000),1)),IF(F203="PRODUTOS",INDEX('TABELA DE PREÇOS'!$G$3:$G$1000,MATCH(B203,IF('TABELA DE PREÇOS'!$F$3:$F$1000=G203,'TABELA DE PREÇOS'!$H$3:$H$1000),1)))))),"")</f>
        <v/>
      </c>
      <c r="I203" s="74"/>
      <c r="J203" s="20" t="str">
        <f>IFERROR(IF(ATENDIMENTOS!$I203="",ATENDIMENTOS!$H203,IF(AND(ATENDIMENTOS!$H203="",ATENDIMENTOS!$I203=""),"",ATENDIMENTOS!$H203-ATENDIMENTOS!$I203)),"")</f>
        <v/>
      </c>
      <c r="K203" s="77"/>
    </row>
    <row r="204" spans="1:11" x14ac:dyDescent="0.3">
      <c r="A204" s="12" t="str">
        <f t="shared" si="3"/>
        <v/>
      </c>
      <c r="B204" s="66"/>
      <c r="C204" s="70"/>
      <c r="D204" s="71"/>
      <c r="E204" s="71"/>
      <c r="F204" s="71"/>
      <c r="G204" s="71"/>
      <c r="H204" s="19" t="str" cm="1">
        <f t="array" ref="H204">IFERROR(IF(B204="","",IF(F204="","",IF(F204="SERVIÇOS",INDEX('TABELA DE PREÇOS'!$C$3:$C$1000,MATCH(B204,IF('TABELA DE PREÇOS'!$B$3:$B$1000=G204,'TABELA DE PREÇOS'!$D$3:$D$1000),1)),IF(F204="PRODUTOS",INDEX('TABELA DE PREÇOS'!$G$3:$G$1000,MATCH(B204,IF('TABELA DE PREÇOS'!$F$3:$F$1000=G204,'TABELA DE PREÇOS'!$H$3:$H$1000),1)))))),"")</f>
        <v/>
      </c>
      <c r="I204" s="75"/>
      <c r="J204" s="19" t="str">
        <f>IFERROR(IF(ATENDIMENTOS!$I204="",ATENDIMENTOS!$H204,IF(AND(ATENDIMENTOS!$H204="",ATENDIMENTOS!$I204=""),"",ATENDIMENTOS!$H204-ATENDIMENTOS!$I204)),"")</f>
        <v/>
      </c>
      <c r="K204" s="78"/>
    </row>
    <row r="205" spans="1:11" x14ac:dyDescent="0.3">
      <c r="A205" s="12" t="str">
        <f t="shared" si="3"/>
        <v/>
      </c>
      <c r="B205" s="65"/>
      <c r="C205" s="68"/>
      <c r="D205" s="69"/>
      <c r="E205" s="69"/>
      <c r="F205" s="69"/>
      <c r="G205" s="69"/>
      <c r="H205" s="20" t="str" cm="1">
        <f t="array" ref="H205">IFERROR(IF(B205="","",IF(F205="","",IF(F205="SERVIÇOS",INDEX('TABELA DE PREÇOS'!$C$3:$C$1000,MATCH(B205,IF('TABELA DE PREÇOS'!$B$3:$B$1000=G205,'TABELA DE PREÇOS'!$D$3:$D$1000),1)),IF(F205="PRODUTOS",INDEX('TABELA DE PREÇOS'!$G$3:$G$1000,MATCH(B205,IF('TABELA DE PREÇOS'!$F$3:$F$1000=G205,'TABELA DE PREÇOS'!$H$3:$H$1000),1)))))),"")</f>
        <v/>
      </c>
      <c r="I205" s="74"/>
      <c r="J205" s="20" t="str">
        <f>IFERROR(IF(ATENDIMENTOS!$I205="",ATENDIMENTOS!$H205,IF(AND(ATENDIMENTOS!$H205="",ATENDIMENTOS!$I205=""),"",ATENDIMENTOS!$H205-ATENDIMENTOS!$I205)),"")</f>
        <v/>
      </c>
      <c r="K205" s="77"/>
    </row>
    <row r="206" spans="1:11" x14ac:dyDescent="0.3">
      <c r="A206" s="12" t="str">
        <f t="shared" si="3"/>
        <v/>
      </c>
      <c r="B206" s="66"/>
      <c r="C206" s="70"/>
      <c r="D206" s="71"/>
      <c r="E206" s="71"/>
      <c r="F206" s="71"/>
      <c r="G206" s="71"/>
      <c r="H206" s="19" t="str" cm="1">
        <f t="array" ref="H206">IFERROR(IF(B206="","",IF(F206="","",IF(F206="SERVIÇOS",INDEX('TABELA DE PREÇOS'!$C$3:$C$1000,MATCH(B206,IF('TABELA DE PREÇOS'!$B$3:$B$1000=G206,'TABELA DE PREÇOS'!$D$3:$D$1000),1)),IF(F206="PRODUTOS",INDEX('TABELA DE PREÇOS'!$G$3:$G$1000,MATCH(B206,IF('TABELA DE PREÇOS'!$F$3:$F$1000=G206,'TABELA DE PREÇOS'!$H$3:$H$1000),1)))))),"")</f>
        <v/>
      </c>
      <c r="I206" s="75"/>
      <c r="J206" s="19" t="str">
        <f>IFERROR(IF(ATENDIMENTOS!$I206="",ATENDIMENTOS!$H206,IF(AND(ATENDIMENTOS!$H206="",ATENDIMENTOS!$I206=""),"",ATENDIMENTOS!$H206-ATENDIMENTOS!$I206)),"")</f>
        <v/>
      </c>
      <c r="K206" s="78"/>
    </row>
    <row r="207" spans="1:11" x14ac:dyDescent="0.3">
      <c r="A207" s="12" t="str">
        <f t="shared" si="3"/>
        <v/>
      </c>
      <c r="B207" s="65"/>
      <c r="C207" s="68"/>
      <c r="D207" s="69"/>
      <c r="E207" s="69"/>
      <c r="F207" s="69"/>
      <c r="G207" s="69"/>
      <c r="H207" s="20" t="str" cm="1">
        <f t="array" ref="H207">IFERROR(IF(B207="","",IF(F207="","",IF(F207="SERVIÇOS",INDEX('TABELA DE PREÇOS'!$C$3:$C$1000,MATCH(B207,IF('TABELA DE PREÇOS'!$B$3:$B$1000=G207,'TABELA DE PREÇOS'!$D$3:$D$1000),1)),IF(F207="PRODUTOS",INDEX('TABELA DE PREÇOS'!$G$3:$G$1000,MATCH(B207,IF('TABELA DE PREÇOS'!$F$3:$F$1000=G207,'TABELA DE PREÇOS'!$H$3:$H$1000),1)))))),"")</f>
        <v/>
      </c>
      <c r="I207" s="74"/>
      <c r="J207" s="20" t="str">
        <f>IFERROR(IF(ATENDIMENTOS!$I207="",ATENDIMENTOS!$H207,IF(AND(ATENDIMENTOS!$H207="",ATENDIMENTOS!$I207=""),"",ATENDIMENTOS!$H207-ATENDIMENTOS!$I207)),"")</f>
        <v/>
      </c>
      <c r="K207" s="77"/>
    </row>
    <row r="208" spans="1:11" x14ac:dyDescent="0.3">
      <c r="A208" s="12" t="str">
        <f t="shared" si="3"/>
        <v/>
      </c>
      <c r="B208" s="66"/>
      <c r="C208" s="70"/>
      <c r="D208" s="71"/>
      <c r="E208" s="71"/>
      <c r="F208" s="71"/>
      <c r="G208" s="71"/>
      <c r="H208" s="19" t="str" cm="1">
        <f t="array" ref="H208">IFERROR(IF(B208="","",IF(F208="","",IF(F208="SERVIÇOS",INDEX('TABELA DE PREÇOS'!$C$3:$C$1000,MATCH(B208,IF('TABELA DE PREÇOS'!$B$3:$B$1000=G208,'TABELA DE PREÇOS'!$D$3:$D$1000),1)),IF(F208="PRODUTOS",INDEX('TABELA DE PREÇOS'!$G$3:$G$1000,MATCH(B208,IF('TABELA DE PREÇOS'!$F$3:$F$1000=G208,'TABELA DE PREÇOS'!$H$3:$H$1000),1)))))),"")</f>
        <v/>
      </c>
      <c r="I208" s="75"/>
      <c r="J208" s="19" t="str">
        <f>IFERROR(IF(ATENDIMENTOS!$I208="",ATENDIMENTOS!$H208,IF(AND(ATENDIMENTOS!$H208="",ATENDIMENTOS!$I208=""),"",ATENDIMENTOS!$H208-ATENDIMENTOS!$I208)),"")</f>
        <v/>
      </c>
      <c r="K208" s="78"/>
    </row>
    <row r="209" spans="1:11" x14ac:dyDescent="0.3">
      <c r="A209" s="12" t="str">
        <f t="shared" si="3"/>
        <v/>
      </c>
      <c r="B209" s="65"/>
      <c r="C209" s="68"/>
      <c r="D209" s="69"/>
      <c r="E209" s="69"/>
      <c r="F209" s="69"/>
      <c r="G209" s="69"/>
      <c r="H209" s="20" t="str" cm="1">
        <f t="array" ref="H209">IFERROR(IF(B209="","",IF(F209="","",IF(F209="SERVIÇOS",INDEX('TABELA DE PREÇOS'!$C$3:$C$1000,MATCH(B209,IF('TABELA DE PREÇOS'!$B$3:$B$1000=G209,'TABELA DE PREÇOS'!$D$3:$D$1000),1)),IF(F209="PRODUTOS",INDEX('TABELA DE PREÇOS'!$G$3:$G$1000,MATCH(B209,IF('TABELA DE PREÇOS'!$F$3:$F$1000=G209,'TABELA DE PREÇOS'!$H$3:$H$1000),1)))))),"")</f>
        <v/>
      </c>
      <c r="I209" s="74"/>
      <c r="J209" s="20" t="str">
        <f>IFERROR(IF(ATENDIMENTOS!$I209="",ATENDIMENTOS!$H209,IF(AND(ATENDIMENTOS!$H209="",ATENDIMENTOS!$I209=""),"",ATENDIMENTOS!$H209-ATENDIMENTOS!$I209)),"")</f>
        <v/>
      </c>
      <c r="K209" s="77"/>
    </row>
    <row r="210" spans="1:11" x14ac:dyDescent="0.3">
      <c r="A210" s="12" t="str">
        <f t="shared" si="3"/>
        <v/>
      </c>
      <c r="B210" s="66"/>
      <c r="C210" s="70"/>
      <c r="D210" s="71"/>
      <c r="E210" s="71"/>
      <c r="F210" s="71"/>
      <c r="G210" s="71"/>
      <c r="H210" s="19" t="str" cm="1">
        <f t="array" ref="H210">IFERROR(IF(B210="","",IF(F210="","",IF(F210="SERVIÇOS",INDEX('TABELA DE PREÇOS'!$C$3:$C$1000,MATCH(B210,IF('TABELA DE PREÇOS'!$B$3:$B$1000=G210,'TABELA DE PREÇOS'!$D$3:$D$1000),1)),IF(F210="PRODUTOS",INDEX('TABELA DE PREÇOS'!$G$3:$G$1000,MATCH(B210,IF('TABELA DE PREÇOS'!$F$3:$F$1000=G210,'TABELA DE PREÇOS'!$H$3:$H$1000),1)))))),"")</f>
        <v/>
      </c>
      <c r="I210" s="75"/>
      <c r="J210" s="19" t="str">
        <f>IFERROR(IF(ATENDIMENTOS!$I210="",ATENDIMENTOS!$H210,IF(AND(ATENDIMENTOS!$H210="",ATENDIMENTOS!$I210=""),"",ATENDIMENTOS!$H210-ATENDIMENTOS!$I210)),"")</f>
        <v/>
      </c>
      <c r="K210" s="78"/>
    </row>
    <row r="211" spans="1:11" x14ac:dyDescent="0.3">
      <c r="A211" s="12" t="str">
        <f t="shared" si="3"/>
        <v/>
      </c>
      <c r="B211" s="65"/>
      <c r="C211" s="68"/>
      <c r="D211" s="69"/>
      <c r="E211" s="69"/>
      <c r="F211" s="69"/>
      <c r="G211" s="69"/>
      <c r="H211" s="20" t="str" cm="1">
        <f t="array" ref="H211">IFERROR(IF(B211="","",IF(F211="","",IF(F211="SERVIÇOS",INDEX('TABELA DE PREÇOS'!$C$3:$C$1000,MATCH(B211,IF('TABELA DE PREÇOS'!$B$3:$B$1000=G211,'TABELA DE PREÇOS'!$D$3:$D$1000),1)),IF(F211="PRODUTOS",INDEX('TABELA DE PREÇOS'!$G$3:$G$1000,MATCH(B211,IF('TABELA DE PREÇOS'!$F$3:$F$1000=G211,'TABELA DE PREÇOS'!$H$3:$H$1000),1)))))),"")</f>
        <v/>
      </c>
      <c r="I211" s="74"/>
      <c r="J211" s="20" t="str">
        <f>IFERROR(IF(ATENDIMENTOS!$I211="",ATENDIMENTOS!$H211,IF(AND(ATENDIMENTOS!$H211="",ATENDIMENTOS!$I211=""),"",ATENDIMENTOS!$H211-ATENDIMENTOS!$I211)),"")</f>
        <v/>
      </c>
      <c r="K211" s="77"/>
    </row>
    <row r="212" spans="1:11" x14ac:dyDescent="0.3">
      <c r="A212" s="12" t="str">
        <f t="shared" si="3"/>
        <v/>
      </c>
      <c r="B212" s="66"/>
      <c r="C212" s="70"/>
      <c r="D212" s="71"/>
      <c r="E212" s="71"/>
      <c r="F212" s="71"/>
      <c r="G212" s="71"/>
      <c r="H212" s="19" t="str" cm="1">
        <f t="array" ref="H212">IFERROR(IF(B212="","",IF(F212="","",IF(F212="SERVIÇOS",INDEX('TABELA DE PREÇOS'!$C$3:$C$1000,MATCH(B212,IF('TABELA DE PREÇOS'!$B$3:$B$1000=G212,'TABELA DE PREÇOS'!$D$3:$D$1000),1)),IF(F212="PRODUTOS",INDEX('TABELA DE PREÇOS'!$G$3:$G$1000,MATCH(B212,IF('TABELA DE PREÇOS'!$F$3:$F$1000=G212,'TABELA DE PREÇOS'!$H$3:$H$1000),1)))))),"")</f>
        <v/>
      </c>
      <c r="I212" s="75"/>
      <c r="J212" s="19" t="str">
        <f>IFERROR(IF(ATENDIMENTOS!$I212="",ATENDIMENTOS!$H212,IF(AND(ATENDIMENTOS!$H212="",ATENDIMENTOS!$I212=""),"",ATENDIMENTOS!$H212-ATENDIMENTOS!$I212)),"")</f>
        <v/>
      </c>
      <c r="K212" s="78"/>
    </row>
    <row r="213" spans="1:11" x14ac:dyDescent="0.3">
      <c r="A213" s="12" t="str">
        <f t="shared" si="3"/>
        <v/>
      </c>
      <c r="B213" s="65"/>
      <c r="C213" s="68"/>
      <c r="D213" s="69"/>
      <c r="E213" s="69"/>
      <c r="F213" s="69"/>
      <c r="G213" s="69"/>
      <c r="H213" s="20" t="str" cm="1">
        <f t="array" ref="H213">IFERROR(IF(B213="","",IF(F213="","",IF(F213="SERVIÇOS",INDEX('TABELA DE PREÇOS'!$C$3:$C$1000,MATCH(B213,IF('TABELA DE PREÇOS'!$B$3:$B$1000=G213,'TABELA DE PREÇOS'!$D$3:$D$1000),1)),IF(F213="PRODUTOS",INDEX('TABELA DE PREÇOS'!$G$3:$G$1000,MATCH(B213,IF('TABELA DE PREÇOS'!$F$3:$F$1000=G213,'TABELA DE PREÇOS'!$H$3:$H$1000),1)))))),"")</f>
        <v/>
      </c>
      <c r="I213" s="74"/>
      <c r="J213" s="20" t="str">
        <f>IFERROR(IF(ATENDIMENTOS!$I213="",ATENDIMENTOS!$H213,IF(AND(ATENDIMENTOS!$H213="",ATENDIMENTOS!$I213=""),"",ATENDIMENTOS!$H213-ATENDIMENTOS!$I213)),"")</f>
        <v/>
      </c>
      <c r="K213" s="77"/>
    </row>
    <row r="214" spans="1:11" x14ac:dyDescent="0.3">
      <c r="A214" s="12" t="str">
        <f t="shared" si="3"/>
        <v/>
      </c>
      <c r="B214" s="66"/>
      <c r="C214" s="70"/>
      <c r="D214" s="71"/>
      <c r="E214" s="71"/>
      <c r="F214" s="71"/>
      <c r="G214" s="71"/>
      <c r="H214" s="19" t="str" cm="1">
        <f t="array" ref="H214">IFERROR(IF(B214="","",IF(F214="","",IF(F214="SERVIÇOS",INDEX('TABELA DE PREÇOS'!$C$3:$C$1000,MATCH(B214,IF('TABELA DE PREÇOS'!$B$3:$B$1000=G214,'TABELA DE PREÇOS'!$D$3:$D$1000),1)),IF(F214="PRODUTOS",INDEX('TABELA DE PREÇOS'!$G$3:$G$1000,MATCH(B214,IF('TABELA DE PREÇOS'!$F$3:$F$1000=G214,'TABELA DE PREÇOS'!$H$3:$H$1000),1)))))),"")</f>
        <v/>
      </c>
      <c r="I214" s="75"/>
      <c r="J214" s="19" t="str">
        <f>IFERROR(IF(ATENDIMENTOS!$I214="",ATENDIMENTOS!$H214,IF(AND(ATENDIMENTOS!$H214="",ATENDIMENTOS!$I214=""),"",ATENDIMENTOS!$H214-ATENDIMENTOS!$I214)),"")</f>
        <v/>
      </c>
      <c r="K214" s="78"/>
    </row>
    <row r="215" spans="1:11" x14ac:dyDescent="0.3">
      <c r="A215" s="12" t="str">
        <f t="shared" si="3"/>
        <v/>
      </c>
      <c r="B215" s="65"/>
      <c r="C215" s="68"/>
      <c r="D215" s="69"/>
      <c r="E215" s="69"/>
      <c r="F215" s="69"/>
      <c r="G215" s="69"/>
      <c r="H215" s="20" t="str" cm="1">
        <f t="array" ref="H215">IFERROR(IF(B215="","",IF(F215="","",IF(F215="SERVIÇOS",INDEX('TABELA DE PREÇOS'!$C$3:$C$1000,MATCH(B215,IF('TABELA DE PREÇOS'!$B$3:$B$1000=G215,'TABELA DE PREÇOS'!$D$3:$D$1000),1)),IF(F215="PRODUTOS",INDEX('TABELA DE PREÇOS'!$G$3:$G$1000,MATCH(B215,IF('TABELA DE PREÇOS'!$F$3:$F$1000=G215,'TABELA DE PREÇOS'!$H$3:$H$1000),1)))))),"")</f>
        <v/>
      </c>
      <c r="I215" s="74"/>
      <c r="J215" s="20" t="str">
        <f>IFERROR(IF(ATENDIMENTOS!$I215="",ATENDIMENTOS!$H215,IF(AND(ATENDIMENTOS!$H215="",ATENDIMENTOS!$I215=""),"",ATENDIMENTOS!$H215-ATENDIMENTOS!$I215)),"")</f>
        <v/>
      </c>
      <c r="K215" s="77"/>
    </row>
    <row r="216" spans="1:11" x14ac:dyDescent="0.3">
      <c r="A216" s="12" t="str">
        <f t="shared" si="3"/>
        <v/>
      </c>
      <c r="B216" s="66"/>
      <c r="C216" s="70"/>
      <c r="D216" s="71"/>
      <c r="E216" s="71"/>
      <c r="F216" s="71"/>
      <c r="G216" s="71"/>
      <c r="H216" s="19" t="str" cm="1">
        <f t="array" ref="H216">IFERROR(IF(B216="","",IF(F216="","",IF(F216="SERVIÇOS",INDEX('TABELA DE PREÇOS'!$C$3:$C$1000,MATCH(B216,IF('TABELA DE PREÇOS'!$B$3:$B$1000=G216,'TABELA DE PREÇOS'!$D$3:$D$1000),1)),IF(F216="PRODUTOS",INDEX('TABELA DE PREÇOS'!$G$3:$G$1000,MATCH(B216,IF('TABELA DE PREÇOS'!$F$3:$F$1000=G216,'TABELA DE PREÇOS'!$H$3:$H$1000),1)))))),"")</f>
        <v/>
      </c>
      <c r="I216" s="75"/>
      <c r="J216" s="19" t="str">
        <f>IFERROR(IF(ATENDIMENTOS!$I216="",ATENDIMENTOS!$H216,IF(AND(ATENDIMENTOS!$H216="",ATENDIMENTOS!$I216=""),"",ATENDIMENTOS!$H216-ATENDIMENTOS!$I216)),"")</f>
        <v/>
      </c>
      <c r="K216" s="78"/>
    </row>
    <row r="217" spans="1:11" x14ac:dyDescent="0.3">
      <c r="A217" s="12" t="str">
        <f t="shared" si="3"/>
        <v/>
      </c>
      <c r="B217" s="65"/>
      <c r="C217" s="68"/>
      <c r="D217" s="69"/>
      <c r="E217" s="69"/>
      <c r="F217" s="69"/>
      <c r="G217" s="69"/>
      <c r="H217" s="20" t="str" cm="1">
        <f t="array" ref="H217">IFERROR(IF(B217="","",IF(F217="","",IF(F217="SERVIÇOS",INDEX('TABELA DE PREÇOS'!$C$3:$C$1000,MATCH(B217,IF('TABELA DE PREÇOS'!$B$3:$B$1000=G217,'TABELA DE PREÇOS'!$D$3:$D$1000),1)),IF(F217="PRODUTOS",INDEX('TABELA DE PREÇOS'!$G$3:$G$1000,MATCH(B217,IF('TABELA DE PREÇOS'!$F$3:$F$1000=G217,'TABELA DE PREÇOS'!$H$3:$H$1000),1)))))),"")</f>
        <v/>
      </c>
      <c r="I217" s="74"/>
      <c r="J217" s="20" t="str">
        <f>IFERROR(IF(ATENDIMENTOS!$I217="",ATENDIMENTOS!$H217,IF(AND(ATENDIMENTOS!$H217="",ATENDIMENTOS!$I217=""),"",ATENDIMENTOS!$H217-ATENDIMENTOS!$I217)),"")</f>
        <v/>
      </c>
      <c r="K217" s="77"/>
    </row>
    <row r="218" spans="1:11" x14ac:dyDescent="0.3">
      <c r="A218" s="12" t="str">
        <f t="shared" si="3"/>
        <v/>
      </c>
      <c r="B218" s="66"/>
      <c r="C218" s="70"/>
      <c r="D218" s="71"/>
      <c r="E218" s="71"/>
      <c r="F218" s="71"/>
      <c r="G218" s="71"/>
      <c r="H218" s="19" t="str" cm="1">
        <f t="array" ref="H218">IFERROR(IF(B218="","",IF(F218="","",IF(F218="SERVIÇOS",INDEX('TABELA DE PREÇOS'!$C$3:$C$1000,MATCH(B218,IF('TABELA DE PREÇOS'!$B$3:$B$1000=G218,'TABELA DE PREÇOS'!$D$3:$D$1000),1)),IF(F218="PRODUTOS",INDEX('TABELA DE PREÇOS'!$G$3:$G$1000,MATCH(B218,IF('TABELA DE PREÇOS'!$F$3:$F$1000=G218,'TABELA DE PREÇOS'!$H$3:$H$1000),1)))))),"")</f>
        <v/>
      </c>
      <c r="I218" s="75"/>
      <c r="J218" s="19" t="str">
        <f>IFERROR(IF(ATENDIMENTOS!$I218="",ATENDIMENTOS!$H218,IF(AND(ATENDIMENTOS!$H218="",ATENDIMENTOS!$I218=""),"",ATENDIMENTOS!$H218-ATENDIMENTOS!$I218)),"")</f>
        <v/>
      </c>
      <c r="K218" s="78"/>
    </row>
    <row r="219" spans="1:11" x14ac:dyDescent="0.3">
      <c r="A219" s="12" t="str">
        <f t="shared" si="3"/>
        <v/>
      </c>
      <c r="B219" s="65"/>
      <c r="C219" s="68"/>
      <c r="D219" s="69"/>
      <c r="E219" s="69"/>
      <c r="F219" s="69"/>
      <c r="G219" s="69"/>
      <c r="H219" s="20" t="str" cm="1">
        <f t="array" ref="H219">IFERROR(IF(B219="","",IF(F219="","",IF(F219="SERVIÇOS",INDEX('TABELA DE PREÇOS'!$C$3:$C$1000,MATCH(B219,IF('TABELA DE PREÇOS'!$B$3:$B$1000=G219,'TABELA DE PREÇOS'!$D$3:$D$1000),1)),IF(F219="PRODUTOS",INDEX('TABELA DE PREÇOS'!$G$3:$G$1000,MATCH(B219,IF('TABELA DE PREÇOS'!$F$3:$F$1000=G219,'TABELA DE PREÇOS'!$H$3:$H$1000),1)))))),"")</f>
        <v/>
      </c>
      <c r="I219" s="74"/>
      <c r="J219" s="20" t="str">
        <f>IFERROR(IF(ATENDIMENTOS!$I219="",ATENDIMENTOS!$H219,IF(AND(ATENDIMENTOS!$H219="",ATENDIMENTOS!$I219=""),"",ATENDIMENTOS!$H219-ATENDIMENTOS!$I219)),"")</f>
        <v/>
      </c>
      <c r="K219" s="77"/>
    </row>
    <row r="220" spans="1:11" x14ac:dyDescent="0.3">
      <c r="A220" s="12" t="str">
        <f t="shared" si="3"/>
        <v/>
      </c>
      <c r="B220" s="66"/>
      <c r="C220" s="70"/>
      <c r="D220" s="71"/>
      <c r="E220" s="71"/>
      <c r="F220" s="71"/>
      <c r="G220" s="71"/>
      <c r="H220" s="19" t="str" cm="1">
        <f t="array" ref="H220">IFERROR(IF(B220="","",IF(F220="","",IF(F220="SERVIÇOS",INDEX('TABELA DE PREÇOS'!$C$3:$C$1000,MATCH(B220,IF('TABELA DE PREÇOS'!$B$3:$B$1000=G220,'TABELA DE PREÇOS'!$D$3:$D$1000),1)),IF(F220="PRODUTOS",INDEX('TABELA DE PREÇOS'!$G$3:$G$1000,MATCH(B220,IF('TABELA DE PREÇOS'!$F$3:$F$1000=G220,'TABELA DE PREÇOS'!$H$3:$H$1000),1)))))),"")</f>
        <v/>
      </c>
      <c r="I220" s="75"/>
      <c r="J220" s="19" t="str">
        <f>IFERROR(IF(ATENDIMENTOS!$I220="",ATENDIMENTOS!$H220,IF(AND(ATENDIMENTOS!$H220="",ATENDIMENTOS!$I220=""),"",ATENDIMENTOS!$H220-ATENDIMENTOS!$I220)),"")</f>
        <v/>
      </c>
      <c r="K220" s="78"/>
    </row>
    <row r="221" spans="1:11" x14ac:dyDescent="0.3">
      <c r="A221" s="12" t="str">
        <f t="shared" si="3"/>
        <v/>
      </c>
      <c r="B221" s="65"/>
      <c r="C221" s="68"/>
      <c r="D221" s="69"/>
      <c r="E221" s="69"/>
      <c r="F221" s="69"/>
      <c r="G221" s="69"/>
      <c r="H221" s="20" t="str" cm="1">
        <f t="array" ref="H221">IFERROR(IF(B221="","",IF(F221="","",IF(F221="SERVIÇOS",INDEX('TABELA DE PREÇOS'!$C$3:$C$1000,MATCH(B221,IF('TABELA DE PREÇOS'!$B$3:$B$1000=G221,'TABELA DE PREÇOS'!$D$3:$D$1000),1)),IF(F221="PRODUTOS",INDEX('TABELA DE PREÇOS'!$G$3:$G$1000,MATCH(B221,IF('TABELA DE PREÇOS'!$F$3:$F$1000=G221,'TABELA DE PREÇOS'!$H$3:$H$1000),1)))))),"")</f>
        <v/>
      </c>
      <c r="I221" s="74"/>
      <c r="J221" s="20" t="str">
        <f>IFERROR(IF(ATENDIMENTOS!$I221="",ATENDIMENTOS!$H221,IF(AND(ATENDIMENTOS!$H221="",ATENDIMENTOS!$I221=""),"",ATENDIMENTOS!$H221-ATENDIMENTOS!$I221)),"")</f>
        <v/>
      </c>
      <c r="K221" s="77"/>
    </row>
    <row r="222" spans="1:11" x14ac:dyDescent="0.3">
      <c r="A222" s="12" t="str">
        <f t="shared" si="3"/>
        <v/>
      </c>
      <c r="B222" s="66"/>
      <c r="C222" s="70"/>
      <c r="D222" s="71"/>
      <c r="E222" s="71"/>
      <c r="F222" s="71"/>
      <c r="G222" s="71"/>
      <c r="H222" s="19" t="str" cm="1">
        <f t="array" ref="H222">IFERROR(IF(B222="","",IF(F222="","",IF(F222="SERVIÇOS",INDEX('TABELA DE PREÇOS'!$C$3:$C$1000,MATCH(B222,IF('TABELA DE PREÇOS'!$B$3:$B$1000=G222,'TABELA DE PREÇOS'!$D$3:$D$1000),1)),IF(F222="PRODUTOS",INDEX('TABELA DE PREÇOS'!$G$3:$G$1000,MATCH(B222,IF('TABELA DE PREÇOS'!$F$3:$F$1000=G222,'TABELA DE PREÇOS'!$H$3:$H$1000),1)))))),"")</f>
        <v/>
      </c>
      <c r="I222" s="75"/>
      <c r="J222" s="19" t="str">
        <f>IFERROR(IF(ATENDIMENTOS!$I222="",ATENDIMENTOS!$H222,IF(AND(ATENDIMENTOS!$H222="",ATENDIMENTOS!$I222=""),"",ATENDIMENTOS!$H222-ATENDIMENTOS!$I222)),"")</f>
        <v/>
      </c>
      <c r="K222" s="78"/>
    </row>
    <row r="223" spans="1:11" x14ac:dyDescent="0.3">
      <c r="A223" s="12" t="str">
        <f t="shared" si="3"/>
        <v/>
      </c>
      <c r="B223" s="65"/>
      <c r="C223" s="68"/>
      <c r="D223" s="69"/>
      <c r="E223" s="69"/>
      <c r="F223" s="69"/>
      <c r="G223" s="69"/>
      <c r="H223" s="20" t="str" cm="1">
        <f t="array" ref="H223">IFERROR(IF(B223="","",IF(F223="","",IF(F223="SERVIÇOS",INDEX('TABELA DE PREÇOS'!$C$3:$C$1000,MATCH(B223,IF('TABELA DE PREÇOS'!$B$3:$B$1000=G223,'TABELA DE PREÇOS'!$D$3:$D$1000),1)),IF(F223="PRODUTOS",INDEX('TABELA DE PREÇOS'!$G$3:$G$1000,MATCH(B223,IF('TABELA DE PREÇOS'!$F$3:$F$1000=G223,'TABELA DE PREÇOS'!$H$3:$H$1000),1)))))),"")</f>
        <v/>
      </c>
      <c r="I223" s="74"/>
      <c r="J223" s="20" t="str">
        <f>IFERROR(IF(ATENDIMENTOS!$I223="",ATENDIMENTOS!$H223,IF(AND(ATENDIMENTOS!$H223="",ATENDIMENTOS!$I223=""),"",ATENDIMENTOS!$H223-ATENDIMENTOS!$I223)),"")</f>
        <v/>
      </c>
      <c r="K223" s="77"/>
    </row>
    <row r="224" spans="1:11" x14ac:dyDescent="0.3">
      <c r="A224" s="12" t="str">
        <f t="shared" si="3"/>
        <v/>
      </c>
      <c r="B224" s="66"/>
      <c r="C224" s="70"/>
      <c r="D224" s="71"/>
      <c r="E224" s="71"/>
      <c r="F224" s="71"/>
      <c r="G224" s="71"/>
      <c r="H224" s="19" t="str" cm="1">
        <f t="array" ref="H224">IFERROR(IF(B224="","",IF(F224="","",IF(F224="SERVIÇOS",INDEX('TABELA DE PREÇOS'!$C$3:$C$1000,MATCH(B224,IF('TABELA DE PREÇOS'!$B$3:$B$1000=G224,'TABELA DE PREÇOS'!$D$3:$D$1000),1)),IF(F224="PRODUTOS",INDEX('TABELA DE PREÇOS'!$G$3:$G$1000,MATCH(B224,IF('TABELA DE PREÇOS'!$F$3:$F$1000=G224,'TABELA DE PREÇOS'!$H$3:$H$1000),1)))))),"")</f>
        <v/>
      </c>
      <c r="I224" s="75"/>
      <c r="J224" s="19" t="str">
        <f>IFERROR(IF(ATENDIMENTOS!$I224="",ATENDIMENTOS!$H224,IF(AND(ATENDIMENTOS!$H224="",ATENDIMENTOS!$I224=""),"",ATENDIMENTOS!$H224-ATENDIMENTOS!$I224)),"")</f>
        <v/>
      </c>
      <c r="K224" s="78"/>
    </row>
    <row r="225" spans="1:11" x14ac:dyDescent="0.3">
      <c r="A225" s="12" t="str">
        <f t="shared" si="3"/>
        <v/>
      </c>
      <c r="B225" s="65"/>
      <c r="C225" s="68"/>
      <c r="D225" s="69"/>
      <c r="E225" s="69"/>
      <c r="F225" s="69"/>
      <c r="G225" s="69"/>
      <c r="H225" s="20" t="str" cm="1">
        <f t="array" ref="H225">IFERROR(IF(B225="","",IF(F225="","",IF(F225="SERVIÇOS",INDEX('TABELA DE PREÇOS'!$C$3:$C$1000,MATCH(B225,IF('TABELA DE PREÇOS'!$B$3:$B$1000=G225,'TABELA DE PREÇOS'!$D$3:$D$1000),1)),IF(F225="PRODUTOS",INDEX('TABELA DE PREÇOS'!$G$3:$G$1000,MATCH(B225,IF('TABELA DE PREÇOS'!$F$3:$F$1000=G225,'TABELA DE PREÇOS'!$H$3:$H$1000),1)))))),"")</f>
        <v/>
      </c>
      <c r="I225" s="74"/>
      <c r="J225" s="20" t="str">
        <f>IFERROR(IF(ATENDIMENTOS!$I225="",ATENDIMENTOS!$H225,IF(AND(ATENDIMENTOS!$H225="",ATENDIMENTOS!$I225=""),"",ATENDIMENTOS!$H225-ATENDIMENTOS!$I225)),"")</f>
        <v/>
      </c>
      <c r="K225" s="77"/>
    </row>
    <row r="226" spans="1:11" x14ac:dyDescent="0.3">
      <c r="A226" s="12" t="str">
        <f t="shared" si="3"/>
        <v/>
      </c>
      <c r="B226" s="66"/>
      <c r="C226" s="70"/>
      <c r="D226" s="71"/>
      <c r="E226" s="71"/>
      <c r="F226" s="71"/>
      <c r="G226" s="71"/>
      <c r="H226" s="19" t="str" cm="1">
        <f t="array" ref="H226">IFERROR(IF(B226="","",IF(F226="","",IF(F226="SERVIÇOS",INDEX('TABELA DE PREÇOS'!$C$3:$C$1000,MATCH(B226,IF('TABELA DE PREÇOS'!$B$3:$B$1000=G226,'TABELA DE PREÇOS'!$D$3:$D$1000),1)),IF(F226="PRODUTOS",INDEX('TABELA DE PREÇOS'!$G$3:$G$1000,MATCH(B226,IF('TABELA DE PREÇOS'!$F$3:$F$1000=G226,'TABELA DE PREÇOS'!$H$3:$H$1000),1)))))),"")</f>
        <v/>
      </c>
      <c r="I226" s="75"/>
      <c r="J226" s="19" t="str">
        <f>IFERROR(IF(ATENDIMENTOS!$I226="",ATENDIMENTOS!$H226,IF(AND(ATENDIMENTOS!$H226="",ATENDIMENTOS!$I226=""),"",ATENDIMENTOS!$H226-ATENDIMENTOS!$I226)),"")</f>
        <v/>
      </c>
      <c r="K226" s="78"/>
    </row>
    <row r="227" spans="1:11" x14ac:dyDescent="0.3">
      <c r="A227" s="12" t="str">
        <f t="shared" si="3"/>
        <v/>
      </c>
      <c r="B227" s="65"/>
      <c r="C227" s="68"/>
      <c r="D227" s="69"/>
      <c r="E227" s="69"/>
      <c r="F227" s="69"/>
      <c r="G227" s="69"/>
      <c r="H227" s="20" t="str" cm="1">
        <f t="array" ref="H227">IFERROR(IF(B227="","",IF(F227="","",IF(F227="SERVIÇOS",INDEX('TABELA DE PREÇOS'!$C$3:$C$1000,MATCH(B227,IF('TABELA DE PREÇOS'!$B$3:$B$1000=G227,'TABELA DE PREÇOS'!$D$3:$D$1000),1)),IF(F227="PRODUTOS",INDEX('TABELA DE PREÇOS'!$G$3:$G$1000,MATCH(B227,IF('TABELA DE PREÇOS'!$F$3:$F$1000=G227,'TABELA DE PREÇOS'!$H$3:$H$1000),1)))))),"")</f>
        <v/>
      </c>
      <c r="I227" s="74"/>
      <c r="J227" s="20" t="str">
        <f>IFERROR(IF(ATENDIMENTOS!$I227="",ATENDIMENTOS!$H227,IF(AND(ATENDIMENTOS!$H227="",ATENDIMENTOS!$I227=""),"",ATENDIMENTOS!$H227-ATENDIMENTOS!$I227)),"")</f>
        <v/>
      </c>
      <c r="K227" s="77"/>
    </row>
    <row r="228" spans="1:11" x14ac:dyDescent="0.3">
      <c r="A228" s="12" t="str">
        <f t="shared" si="3"/>
        <v/>
      </c>
      <c r="B228" s="66"/>
      <c r="C228" s="70"/>
      <c r="D228" s="71"/>
      <c r="E228" s="71"/>
      <c r="F228" s="71"/>
      <c r="G228" s="71"/>
      <c r="H228" s="19" t="str" cm="1">
        <f t="array" ref="H228">IFERROR(IF(B228="","",IF(F228="","",IF(F228="SERVIÇOS",INDEX('TABELA DE PREÇOS'!$C$3:$C$1000,MATCH(B228,IF('TABELA DE PREÇOS'!$B$3:$B$1000=G228,'TABELA DE PREÇOS'!$D$3:$D$1000),1)),IF(F228="PRODUTOS",INDEX('TABELA DE PREÇOS'!$G$3:$G$1000,MATCH(B228,IF('TABELA DE PREÇOS'!$F$3:$F$1000=G228,'TABELA DE PREÇOS'!$H$3:$H$1000),1)))))),"")</f>
        <v/>
      </c>
      <c r="I228" s="75"/>
      <c r="J228" s="19" t="str">
        <f>IFERROR(IF(ATENDIMENTOS!$I228="",ATENDIMENTOS!$H228,IF(AND(ATENDIMENTOS!$H228="",ATENDIMENTOS!$I228=""),"",ATENDIMENTOS!$H228-ATENDIMENTOS!$I228)),"")</f>
        <v/>
      </c>
      <c r="K228" s="78"/>
    </row>
    <row r="229" spans="1:11" x14ac:dyDescent="0.3">
      <c r="A229" s="12" t="str">
        <f t="shared" si="3"/>
        <v/>
      </c>
      <c r="B229" s="65"/>
      <c r="C229" s="68"/>
      <c r="D229" s="69"/>
      <c r="E229" s="69"/>
      <c r="F229" s="69"/>
      <c r="G229" s="69"/>
      <c r="H229" s="20" t="str" cm="1">
        <f t="array" ref="H229">IFERROR(IF(B229="","",IF(F229="","",IF(F229="SERVIÇOS",INDEX('TABELA DE PREÇOS'!$C$3:$C$1000,MATCH(B229,IF('TABELA DE PREÇOS'!$B$3:$B$1000=G229,'TABELA DE PREÇOS'!$D$3:$D$1000),1)),IF(F229="PRODUTOS",INDEX('TABELA DE PREÇOS'!$G$3:$G$1000,MATCH(B229,IF('TABELA DE PREÇOS'!$F$3:$F$1000=G229,'TABELA DE PREÇOS'!$H$3:$H$1000),1)))))),"")</f>
        <v/>
      </c>
      <c r="I229" s="74"/>
      <c r="J229" s="20" t="str">
        <f>IFERROR(IF(ATENDIMENTOS!$I229="",ATENDIMENTOS!$H229,IF(AND(ATENDIMENTOS!$H229="",ATENDIMENTOS!$I229=""),"",ATENDIMENTOS!$H229-ATENDIMENTOS!$I229)),"")</f>
        <v/>
      </c>
      <c r="K229" s="77"/>
    </row>
    <row r="230" spans="1:11" x14ac:dyDescent="0.3">
      <c r="A230" s="12" t="str">
        <f t="shared" si="3"/>
        <v/>
      </c>
      <c r="B230" s="66"/>
      <c r="C230" s="70"/>
      <c r="D230" s="71"/>
      <c r="E230" s="71"/>
      <c r="F230" s="71"/>
      <c r="G230" s="71"/>
      <c r="H230" s="19" t="str" cm="1">
        <f t="array" ref="H230">IFERROR(IF(B230="","",IF(F230="","",IF(F230="SERVIÇOS",INDEX('TABELA DE PREÇOS'!$C$3:$C$1000,MATCH(B230,IF('TABELA DE PREÇOS'!$B$3:$B$1000=G230,'TABELA DE PREÇOS'!$D$3:$D$1000),1)),IF(F230="PRODUTOS",INDEX('TABELA DE PREÇOS'!$G$3:$G$1000,MATCH(B230,IF('TABELA DE PREÇOS'!$F$3:$F$1000=G230,'TABELA DE PREÇOS'!$H$3:$H$1000),1)))))),"")</f>
        <v/>
      </c>
      <c r="I230" s="75"/>
      <c r="J230" s="19" t="str">
        <f>IFERROR(IF(ATENDIMENTOS!$I230="",ATENDIMENTOS!$H230,IF(AND(ATENDIMENTOS!$H230="",ATENDIMENTOS!$I230=""),"",ATENDIMENTOS!$H230-ATENDIMENTOS!$I230)),"")</f>
        <v/>
      </c>
      <c r="K230" s="78"/>
    </row>
    <row r="231" spans="1:11" x14ac:dyDescent="0.3">
      <c r="A231" s="12" t="str">
        <f t="shared" si="3"/>
        <v/>
      </c>
      <c r="B231" s="65"/>
      <c r="C231" s="68"/>
      <c r="D231" s="69"/>
      <c r="E231" s="69"/>
      <c r="F231" s="69"/>
      <c r="G231" s="69"/>
      <c r="H231" s="20" t="str" cm="1">
        <f t="array" ref="H231">IFERROR(IF(B231="","",IF(F231="","",IF(F231="SERVIÇOS",INDEX('TABELA DE PREÇOS'!$C$3:$C$1000,MATCH(B231,IF('TABELA DE PREÇOS'!$B$3:$B$1000=G231,'TABELA DE PREÇOS'!$D$3:$D$1000),1)),IF(F231="PRODUTOS",INDEX('TABELA DE PREÇOS'!$G$3:$G$1000,MATCH(B231,IF('TABELA DE PREÇOS'!$F$3:$F$1000=G231,'TABELA DE PREÇOS'!$H$3:$H$1000),1)))))),"")</f>
        <v/>
      </c>
      <c r="I231" s="74"/>
      <c r="J231" s="20" t="str">
        <f>IFERROR(IF(ATENDIMENTOS!$I231="",ATENDIMENTOS!$H231,IF(AND(ATENDIMENTOS!$H231="",ATENDIMENTOS!$I231=""),"",ATENDIMENTOS!$H231-ATENDIMENTOS!$I231)),"")</f>
        <v/>
      </c>
      <c r="K231" s="77"/>
    </row>
    <row r="232" spans="1:11" x14ac:dyDescent="0.3">
      <c r="A232" s="12" t="str">
        <f t="shared" si="3"/>
        <v/>
      </c>
      <c r="B232" s="66"/>
      <c r="C232" s="70"/>
      <c r="D232" s="71"/>
      <c r="E232" s="71"/>
      <c r="F232" s="71"/>
      <c r="G232" s="71"/>
      <c r="H232" s="19" t="str" cm="1">
        <f t="array" ref="H232">IFERROR(IF(B232="","",IF(F232="","",IF(F232="SERVIÇOS",INDEX('TABELA DE PREÇOS'!$C$3:$C$1000,MATCH(B232,IF('TABELA DE PREÇOS'!$B$3:$B$1000=G232,'TABELA DE PREÇOS'!$D$3:$D$1000),1)),IF(F232="PRODUTOS",INDEX('TABELA DE PREÇOS'!$G$3:$G$1000,MATCH(B232,IF('TABELA DE PREÇOS'!$F$3:$F$1000=G232,'TABELA DE PREÇOS'!$H$3:$H$1000),1)))))),"")</f>
        <v/>
      </c>
      <c r="I232" s="75"/>
      <c r="J232" s="19" t="str">
        <f>IFERROR(IF(ATENDIMENTOS!$I232="",ATENDIMENTOS!$H232,IF(AND(ATENDIMENTOS!$H232="",ATENDIMENTOS!$I232=""),"",ATENDIMENTOS!$H232-ATENDIMENTOS!$I232)),"")</f>
        <v/>
      </c>
      <c r="K232" s="78"/>
    </row>
    <row r="233" spans="1:11" x14ac:dyDescent="0.3">
      <c r="A233" s="12" t="str">
        <f t="shared" si="3"/>
        <v/>
      </c>
      <c r="B233" s="65"/>
      <c r="C233" s="68"/>
      <c r="D233" s="69"/>
      <c r="E233" s="69"/>
      <c r="F233" s="69"/>
      <c r="G233" s="69"/>
      <c r="H233" s="20" t="str" cm="1">
        <f t="array" ref="H233">IFERROR(IF(B233="","",IF(F233="","",IF(F233="SERVIÇOS",INDEX('TABELA DE PREÇOS'!$C$3:$C$1000,MATCH(B233,IF('TABELA DE PREÇOS'!$B$3:$B$1000=G233,'TABELA DE PREÇOS'!$D$3:$D$1000),1)),IF(F233="PRODUTOS",INDEX('TABELA DE PREÇOS'!$G$3:$G$1000,MATCH(B233,IF('TABELA DE PREÇOS'!$F$3:$F$1000=G233,'TABELA DE PREÇOS'!$H$3:$H$1000),1)))))),"")</f>
        <v/>
      </c>
      <c r="I233" s="74"/>
      <c r="J233" s="20" t="str">
        <f>IFERROR(IF(ATENDIMENTOS!$I233="",ATENDIMENTOS!$H233,IF(AND(ATENDIMENTOS!$H233="",ATENDIMENTOS!$I233=""),"",ATENDIMENTOS!$H233-ATENDIMENTOS!$I233)),"")</f>
        <v/>
      </c>
      <c r="K233" s="77"/>
    </row>
    <row r="234" spans="1:11" x14ac:dyDescent="0.3">
      <c r="A234" s="12" t="str">
        <f t="shared" si="3"/>
        <v/>
      </c>
      <c r="B234" s="66"/>
      <c r="C234" s="70"/>
      <c r="D234" s="71"/>
      <c r="E234" s="71"/>
      <c r="F234" s="71"/>
      <c r="G234" s="71"/>
      <c r="H234" s="19" t="str" cm="1">
        <f t="array" ref="H234">IFERROR(IF(B234="","",IF(F234="","",IF(F234="SERVIÇOS",INDEX('TABELA DE PREÇOS'!$C$3:$C$1000,MATCH(B234,IF('TABELA DE PREÇOS'!$B$3:$B$1000=G234,'TABELA DE PREÇOS'!$D$3:$D$1000),1)),IF(F234="PRODUTOS",INDEX('TABELA DE PREÇOS'!$G$3:$G$1000,MATCH(B234,IF('TABELA DE PREÇOS'!$F$3:$F$1000=G234,'TABELA DE PREÇOS'!$H$3:$H$1000),1)))))),"")</f>
        <v/>
      </c>
      <c r="I234" s="75"/>
      <c r="J234" s="19" t="str">
        <f>IFERROR(IF(ATENDIMENTOS!$I234="",ATENDIMENTOS!$H234,IF(AND(ATENDIMENTOS!$H234="",ATENDIMENTOS!$I234=""),"",ATENDIMENTOS!$H234-ATENDIMENTOS!$I234)),"")</f>
        <v/>
      </c>
      <c r="K234" s="78"/>
    </row>
    <row r="235" spans="1:11" x14ac:dyDescent="0.3">
      <c r="A235" s="12" t="str">
        <f t="shared" si="3"/>
        <v/>
      </c>
      <c r="B235" s="65"/>
      <c r="C235" s="68"/>
      <c r="D235" s="69"/>
      <c r="E235" s="69"/>
      <c r="F235" s="69"/>
      <c r="G235" s="69"/>
      <c r="H235" s="20" t="str" cm="1">
        <f t="array" ref="H235">IFERROR(IF(B235="","",IF(F235="","",IF(F235="SERVIÇOS",INDEX('TABELA DE PREÇOS'!$C$3:$C$1000,MATCH(B235,IF('TABELA DE PREÇOS'!$B$3:$B$1000=G235,'TABELA DE PREÇOS'!$D$3:$D$1000),1)),IF(F235="PRODUTOS",INDEX('TABELA DE PREÇOS'!$G$3:$G$1000,MATCH(B235,IF('TABELA DE PREÇOS'!$F$3:$F$1000=G235,'TABELA DE PREÇOS'!$H$3:$H$1000),1)))))),"")</f>
        <v/>
      </c>
      <c r="I235" s="74"/>
      <c r="J235" s="20" t="str">
        <f>IFERROR(IF(ATENDIMENTOS!$I235="",ATENDIMENTOS!$H235,IF(AND(ATENDIMENTOS!$H235="",ATENDIMENTOS!$I235=""),"",ATENDIMENTOS!$H235-ATENDIMENTOS!$I235)),"")</f>
        <v/>
      </c>
      <c r="K235" s="77"/>
    </row>
    <row r="236" spans="1:11" x14ac:dyDescent="0.3">
      <c r="A236" s="12" t="str">
        <f t="shared" si="3"/>
        <v/>
      </c>
      <c r="B236" s="66"/>
      <c r="C236" s="70"/>
      <c r="D236" s="71"/>
      <c r="E236" s="71"/>
      <c r="F236" s="71"/>
      <c r="G236" s="71"/>
      <c r="H236" s="19" t="str" cm="1">
        <f t="array" ref="H236">IFERROR(IF(B236="","",IF(F236="","",IF(F236="SERVIÇOS",INDEX('TABELA DE PREÇOS'!$C$3:$C$1000,MATCH(B236,IF('TABELA DE PREÇOS'!$B$3:$B$1000=G236,'TABELA DE PREÇOS'!$D$3:$D$1000),1)),IF(F236="PRODUTOS",INDEX('TABELA DE PREÇOS'!$G$3:$G$1000,MATCH(B236,IF('TABELA DE PREÇOS'!$F$3:$F$1000=G236,'TABELA DE PREÇOS'!$H$3:$H$1000),1)))))),"")</f>
        <v/>
      </c>
      <c r="I236" s="75"/>
      <c r="J236" s="19" t="str">
        <f>IFERROR(IF(ATENDIMENTOS!$I236="",ATENDIMENTOS!$H236,IF(AND(ATENDIMENTOS!$H236="",ATENDIMENTOS!$I236=""),"",ATENDIMENTOS!$H236-ATENDIMENTOS!$I236)),"")</f>
        <v/>
      </c>
      <c r="K236" s="78"/>
    </row>
    <row r="237" spans="1:11" x14ac:dyDescent="0.3">
      <c r="A237" s="12" t="str">
        <f t="shared" si="3"/>
        <v/>
      </c>
      <c r="B237" s="65"/>
      <c r="C237" s="68"/>
      <c r="D237" s="69"/>
      <c r="E237" s="69"/>
      <c r="F237" s="69"/>
      <c r="G237" s="69"/>
      <c r="H237" s="20" t="str" cm="1">
        <f t="array" ref="H237">IFERROR(IF(B237="","",IF(F237="","",IF(F237="SERVIÇOS",INDEX('TABELA DE PREÇOS'!$C$3:$C$1000,MATCH(B237,IF('TABELA DE PREÇOS'!$B$3:$B$1000=G237,'TABELA DE PREÇOS'!$D$3:$D$1000),1)),IF(F237="PRODUTOS",INDEX('TABELA DE PREÇOS'!$G$3:$G$1000,MATCH(B237,IF('TABELA DE PREÇOS'!$F$3:$F$1000=G237,'TABELA DE PREÇOS'!$H$3:$H$1000),1)))))),"")</f>
        <v/>
      </c>
      <c r="I237" s="74"/>
      <c r="J237" s="20" t="str">
        <f>IFERROR(IF(ATENDIMENTOS!$I237="",ATENDIMENTOS!$H237,IF(AND(ATENDIMENTOS!$H237="",ATENDIMENTOS!$I237=""),"",ATENDIMENTOS!$H237-ATENDIMENTOS!$I237)),"")</f>
        <v/>
      </c>
      <c r="K237" s="77"/>
    </row>
    <row r="238" spans="1:11" x14ac:dyDescent="0.3">
      <c r="A238" s="12" t="str">
        <f t="shared" si="3"/>
        <v/>
      </c>
      <c r="B238" s="66"/>
      <c r="C238" s="70"/>
      <c r="D238" s="71"/>
      <c r="E238" s="71"/>
      <c r="F238" s="71"/>
      <c r="G238" s="71"/>
      <c r="H238" s="19" t="str" cm="1">
        <f t="array" ref="H238">IFERROR(IF(B238="","",IF(F238="","",IF(F238="SERVIÇOS",INDEX('TABELA DE PREÇOS'!$C$3:$C$1000,MATCH(B238,IF('TABELA DE PREÇOS'!$B$3:$B$1000=G238,'TABELA DE PREÇOS'!$D$3:$D$1000),1)),IF(F238="PRODUTOS",INDEX('TABELA DE PREÇOS'!$G$3:$G$1000,MATCH(B238,IF('TABELA DE PREÇOS'!$F$3:$F$1000=G238,'TABELA DE PREÇOS'!$H$3:$H$1000),1)))))),"")</f>
        <v/>
      </c>
      <c r="I238" s="75"/>
      <c r="J238" s="19" t="str">
        <f>IFERROR(IF(ATENDIMENTOS!$I238="",ATENDIMENTOS!$H238,IF(AND(ATENDIMENTOS!$H238="",ATENDIMENTOS!$I238=""),"",ATENDIMENTOS!$H238-ATENDIMENTOS!$I238)),"")</f>
        <v/>
      </c>
      <c r="K238" s="78"/>
    </row>
    <row r="239" spans="1:11" x14ac:dyDescent="0.3">
      <c r="A239" s="12" t="str">
        <f t="shared" si="3"/>
        <v/>
      </c>
      <c r="B239" s="65"/>
      <c r="C239" s="68"/>
      <c r="D239" s="69"/>
      <c r="E239" s="69"/>
      <c r="F239" s="69"/>
      <c r="G239" s="69"/>
      <c r="H239" s="20" t="str" cm="1">
        <f t="array" ref="H239">IFERROR(IF(B239="","",IF(F239="","",IF(F239="SERVIÇOS",INDEX('TABELA DE PREÇOS'!$C$3:$C$1000,MATCH(B239,IF('TABELA DE PREÇOS'!$B$3:$B$1000=G239,'TABELA DE PREÇOS'!$D$3:$D$1000),1)),IF(F239="PRODUTOS",INDEX('TABELA DE PREÇOS'!$G$3:$G$1000,MATCH(B239,IF('TABELA DE PREÇOS'!$F$3:$F$1000=G239,'TABELA DE PREÇOS'!$H$3:$H$1000),1)))))),"")</f>
        <v/>
      </c>
      <c r="I239" s="74"/>
      <c r="J239" s="20" t="str">
        <f>IFERROR(IF(ATENDIMENTOS!$I239="",ATENDIMENTOS!$H239,IF(AND(ATENDIMENTOS!$H239="",ATENDIMENTOS!$I239=""),"",ATENDIMENTOS!$H239-ATENDIMENTOS!$I239)),"")</f>
        <v/>
      </c>
      <c r="K239" s="77"/>
    </row>
    <row r="240" spans="1:11" x14ac:dyDescent="0.3">
      <c r="A240" s="12" t="str">
        <f t="shared" si="3"/>
        <v/>
      </c>
      <c r="B240" s="66"/>
      <c r="C240" s="70"/>
      <c r="D240" s="71"/>
      <c r="E240" s="71"/>
      <c r="F240" s="71"/>
      <c r="G240" s="71"/>
      <c r="H240" s="19" t="str" cm="1">
        <f t="array" ref="H240">IFERROR(IF(B240="","",IF(F240="","",IF(F240="SERVIÇOS",INDEX('TABELA DE PREÇOS'!$C$3:$C$1000,MATCH(B240,IF('TABELA DE PREÇOS'!$B$3:$B$1000=G240,'TABELA DE PREÇOS'!$D$3:$D$1000),1)),IF(F240="PRODUTOS",INDEX('TABELA DE PREÇOS'!$G$3:$G$1000,MATCH(B240,IF('TABELA DE PREÇOS'!$F$3:$F$1000=G240,'TABELA DE PREÇOS'!$H$3:$H$1000),1)))))),"")</f>
        <v/>
      </c>
      <c r="I240" s="75"/>
      <c r="J240" s="19" t="str">
        <f>IFERROR(IF(ATENDIMENTOS!$I240="",ATENDIMENTOS!$H240,IF(AND(ATENDIMENTOS!$H240="",ATENDIMENTOS!$I240=""),"",ATENDIMENTOS!$H240-ATENDIMENTOS!$I240)),"")</f>
        <v/>
      </c>
      <c r="K240" s="78"/>
    </row>
    <row r="241" spans="1:11" x14ac:dyDescent="0.3">
      <c r="A241" s="12" t="str">
        <f t="shared" si="3"/>
        <v/>
      </c>
      <c r="B241" s="65"/>
      <c r="C241" s="68"/>
      <c r="D241" s="69"/>
      <c r="E241" s="69"/>
      <c r="F241" s="69"/>
      <c r="G241" s="69"/>
      <c r="H241" s="20" t="str" cm="1">
        <f t="array" ref="H241">IFERROR(IF(B241="","",IF(F241="","",IF(F241="SERVIÇOS",INDEX('TABELA DE PREÇOS'!$C$3:$C$1000,MATCH(B241,IF('TABELA DE PREÇOS'!$B$3:$B$1000=G241,'TABELA DE PREÇOS'!$D$3:$D$1000),1)),IF(F241="PRODUTOS",INDEX('TABELA DE PREÇOS'!$G$3:$G$1000,MATCH(B241,IF('TABELA DE PREÇOS'!$F$3:$F$1000=G241,'TABELA DE PREÇOS'!$H$3:$H$1000),1)))))),"")</f>
        <v/>
      </c>
      <c r="I241" s="74"/>
      <c r="J241" s="20" t="str">
        <f>IFERROR(IF(ATENDIMENTOS!$I241="",ATENDIMENTOS!$H241,IF(AND(ATENDIMENTOS!$H241="",ATENDIMENTOS!$I241=""),"",ATENDIMENTOS!$H241-ATENDIMENTOS!$I241)),"")</f>
        <v/>
      </c>
      <c r="K241" s="77"/>
    </row>
    <row r="242" spans="1:11" x14ac:dyDescent="0.3">
      <c r="A242" s="12" t="str">
        <f t="shared" si="3"/>
        <v/>
      </c>
      <c r="B242" s="66"/>
      <c r="C242" s="70"/>
      <c r="D242" s="71"/>
      <c r="E242" s="71"/>
      <c r="F242" s="71"/>
      <c r="G242" s="71"/>
      <c r="H242" s="19" t="str" cm="1">
        <f t="array" ref="H242">IFERROR(IF(B242="","",IF(F242="","",IF(F242="SERVIÇOS",INDEX('TABELA DE PREÇOS'!$C$3:$C$1000,MATCH(B242,IF('TABELA DE PREÇOS'!$B$3:$B$1000=G242,'TABELA DE PREÇOS'!$D$3:$D$1000),1)),IF(F242="PRODUTOS",INDEX('TABELA DE PREÇOS'!$G$3:$G$1000,MATCH(B242,IF('TABELA DE PREÇOS'!$F$3:$F$1000=G242,'TABELA DE PREÇOS'!$H$3:$H$1000),1)))))),"")</f>
        <v/>
      </c>
      <c r="I242" s="75"/>
      <c r="J242" s="19" t="str">
        <f>IFERROR(IF(ATENDIMENTOS!$I242="",ATENDIMENTOS!$H242,IF(AND(ATENDIMENTOS!$H242="",ATENDIMENTOS!$I242=""),"",ATENDIMENTOS!$H242-ATENDIMENTOS!$I242)),"")</f>
        <v/>
      </c>
      <c r="K242" s="78"/>
    </row>
    <row r="243" spans="1:11" x14ac:dyDescent="0.3">
      <c r="A243" s="12" t="str">
        <f t="shared" si="3"/>
        <v/>
      </c>
      <c r="B243" s="65"/>
      <c r="C243" s="68"/>
      <c r="D243" s="69"/>
      <c r="E243" s="69"/>
      <c r="F243" s="69"/>
      <c r="G243" s="69"/>
      <c r="H243" s="20" t="str" cm="1">
        <f t="array" ref="H243">IFERROR(IF(B243="","",IF(F243="","",IF(F243="SERVIÇOS",INDEX('TABELA DE PREÇOS'!$C$3:$C$1000,MATCH(B243,IF('TABELA DE PREÇOS'!$B$3:$B$1000=G243,'TABELA DE PREÇOS'!$D$3:$D$1000),1)),IF(F243="PRODUTOS",INDEX('TABELA DE PREÇOS'!$G$3:$G$1000,MATCH(B243,IF('TABELA DE PREÇOS'!$F$3:$F$1000=G243,'TABELA DE PREÇOS'!$H$3:$H$1000),1)))))),"")</f>
        <v/>
      </c>
      <c r="I243" s="74"/>
      <c r="J243" s="20" t="str">
        <f>IFERROR(IF(ATENDIMENTOS!$I243="",ATENDIMENTOS!$H243,IF(AND(ATENDIMENTOS!$H243="",ATENDIMENTOS!$I243=""),"",ATENDIMENTOS!$H243-ATENDIMENTOS!$I243)),"")</f>
        <v/>
      </c>
      <c r="K243" s="77"/>
    </row>
    <row r="244" spans="1:11" x14ac:dyDescent="0.3">
      <c r="A244" s="12" t="str">
        <f t="shared" si="3"/>
        <v/>
      </c>
      <c r="B244" s="66"/>
      <c r="C244" s="70"/>
      <c r="D244" s="71"/>
      <c r="E244" s="71"/>
      <c r="F244" s="71"/>
      <c r="G244" s="71"/>
      <c r="H244" s="19" t="str" cm="1">
        <f t="array" ref="H244">IFERROR(IF(B244="","",IF(F244="","",IF(F244="SERVIÇOS",INDEX('TABELA DE PREÇOS'!$C$3:$C$1000,MATCH(B244,IF('TABELA DE PREÇOS'!$B$3:$B$1000=G244,'TABELA DE PREÇOS'!$D$3:$D$1000),1)),IF(F244="PRODUTOS",INDEX('TABELA DE PREÇOS'!$G$3:$G$1000,MATCH(B244,IF('TABELA DE PREÇOS'!$F$3:$F$1000=G244,'TABELA DE PREÇOS'!$H$3:$H$1000),1)))))),"")</f>
        <v/>
      </c>
      <c r="I244" s="75"/>
      <c r="J244" s="19" t="str">
        <f>IFERROR(IF(ATENDIMENTOS!$I244="",ATENDIMENTOS!$H244,IF(AND(ATENDIMENTOS!$H244="",ATENDIMENTOS!$I244=""),"",ATENDIMENTOS!$H244-ATENDIMENTOS!$I244)),"")</f>
        <v/>
      </c>
      <c r="K244" s="78"/>
    </row>
    <row r="245" spans="1:11" x14ac:dyDescent="0.3">
      <c r="A245" s="12" t="str">
        <f t="shared" si="3"/>
        <v/>
      </c>
      <c r="B245" s="65"/>
      <c r="C245" s="68"/>
      <c r="D245" s="69"/>
      <c r="E245" s="69"/>
      <c r="F245" s="69"/>
      <c r="G245" s="69"/>
      <c r="H245" s="20" t="str" cm="1">
        <f t="array" ref="H245">IFERROR(IF(B245="","",IF(F245="","",IF(F245="SERVIÇOS",INDEX('TABELA DE PREÇOS'!$C$3:$C$1000,MATCH(B245,IF('TABELA DE PREÇOS'!$B$3:$B$1000=G245,'TABELA DE PREÇOS'!$D$3:$D$1000),1)),IF(F245="PRODUTOS",INDEX('TABELA DE PREÇOS'!$G$3:$G$1000,MATCH(B245,IF('TABELA DE PREÇOS'!$F$3:$F$1000=G245,'TABELA DE PREÇOS'!$H$3:$H$1000),1)))))),"")</f>
        <v/>
      </c>
      <c r="I245" s="74"/>
      <c r="J245" s="20" t="str">
        <f>IFERROR(IF(ATENDIMENTOS!$I245="",ATENDIMENTOS!$H245,IF(AND(ATENDIMENTOS!$H245="",ATENDIMENTOS!$I245=""),"",ATENDIMENTOS!$H245-ATENDIMENTOS!$I245)),"")</f>
        <v/>
      </c>
      <c r="K245" s="77"/>
    </row>
    <row r="246" spans="1:11" x14ac:dyDescent="0.3">
      <c r="A246" s="12" t="str">
        <f t="shared" si="3"/>
        <v/>
      </c>
      <c r="B246" s="66"/>
      <c r="C246" s="70"/>
      <c r="D246" s="71"/>
      <c r="E246" s="71"/>
      <c r="F246" s="71"/>
      <c r="G246" s="71"/>
      <c r="H246" s="19" t="str" cm="1">
        <f t="array" ref="H246">IFERROR(IF(B246="","",IF(F246="","",IF(F246="SERVIÇOS",INDEX('TABELA DE PREÇOS'!$C$3:$C$1000,MATCH(B246,IF('TABELA DE PREÇOS'!$B$3:$B$1000=G246,'TABELA DE PREÇOS'!$D$3:$D$1000),1)),IF(F246="PRODUTOS",INDEX('TABELA DE PREÇOS'!$G$3:$G$1000,MATCH(B246,IF('TABELA DE PREÇOS'!$F$3:$F$1000=G246,'TABELA DE PREÇOS'!$H$3:$H$1000),1)))))),"")</f>
        <v/>
      </c>
      <c r="I246" s="75"/>
      <c r="J246" s="19" t="str">
        <f>IFERROR(IF(ATENDIMENTOS!$I246="",ATENDIMENTOS!$H246,IF(AND(ATENDIMENTOS!$H246="",ATENDIMENTOS!$I246=""),"",ATENDIMENTOS!$H246-ATENDIMENTOS!$I246)),"")</f>
        <v/>
      </c>
      <c r="K246" s="78"/>
    </row>
    <row r="247" spans="1:11" x14ac:dyDescent="0.3">
      <c r="A247" s="12" t="str">
        <f t="shared" si="3"/>
        <v/>
      </c>
      <c r="B247" s="65"/>
      <c r="C247" s="68"/>
      <c r="D247" s="69"/>
      <c r="E247" s="69"/>
      <c r="F247" s="69"/>
      <c r="G247" s="69"/>
      <c r="H247" s="20" t="str" cm="1">
        <f t="array" ref="H247">IFERROR(IF(B247="","",IF(F247="","",IF(F247="SERVIÇOS",INDEX('TABELA DE PREÇOS'!$C$3:$C$1000,MATCH(B247,IF('TABELA DE PREÇOS'!$B$3:$B$1000=G247,'TABELA DE PREÇOS'!$D$3:$D$1000),1)),IF(F247="PRODUTOS",INDEX('TABELA DE PREÇOS'!$G$3:$G$1000,MATCH(B247,IF('TABELA DE PREÇOS'!$F$3:$F$1000=G247,'TABELA DE PREÇOS'!$H$3:$H$1000),1)))))),"")</f>
        <v/>
      </c>
      <c r="I247" s="74"/>
      <c r="J247" s="20" t="str">
        <f>IFERROR(IF(ATENDIMENTOS!$I247="",ATENDIMENTOS!$H247,IF(AND(ATENDIMENTOS!$H247="",ATENDIMENTOS!$I247=""),"",ATENDIMENTOS!$H247-ATENDIMENTOS!$I247)),"")</f>
        <v/>
      </c>
      <c r="K247" s="77"/>
    </row>
    <row r="248" spans="1:11" x14ac:dyDescent="0.3">
      <c r="A248" s="12" t="str">
        <f t="shared" si="3"/>
        <v/>
      </c>
      <c r="B248" s="66"/>
      <c r="C248" s="70"/>
      <c r="D248" s="71"/>
      <c r="E248" s="71"/>
      <c r="F248" s="71"/>
      <c r="G248" s="71"/>
      <c r="H248" s="19" t="str" cm="1">
        <f t="array" ref="H248">IFERROR(IF(B248="","",IF(F248="","",IF(F248="SERVIÇOS",INDEX('TABELA DE PREÇOS'!$C$3:$C$1000,MATCH(B248,IF('TABELA DE PREÇOS'!$B$3:$B$1000=G248,'TABELA DE PREÇOS'!$D$3:$D$1000),1)),IF(F248="PRODUTOS",INDEX('TABELA DE PREÇOS'!$G$3:$G$1000,MATCH(B248,IF('TABELA DE PREÇOS'!$F$3:$F$1000=G248,'TABELA DE PREÇOS'!$H$3:$H$1000),1)))))),"")</f>
        <v/>
      </c>
      <c r="I248" s="75"/>
      <c r="J248" s="19" t="str">
        <f>IFERROR(IF(ATENDIMENTOS!$I248="",ATENDIMENTOS!$H248,IF(AND(ATENDIMENTOS!$H248="",ATENDIMENTOS!$I248=""),"",ATENDIMENTOS!$H248-ATENDIMENTOS!$I248)),"")</f>
        <v/>
      </c>
      <c r="K248" s="78"/>
    </row>
    <row r="249" spans="1:11" x14ac:dyDescent="0.3">
      <c r="A249" s="12" t="str">
        <f t="shared" si="3"/>
        <v/>
      </c>
      <c r="B249" s="65"/>
      <c r="C249" s="68"/>
      <c r="D249" s="69"/>
      <c r="E249" s="69"/>
      <c r="F249" s="69"/>
      <c r="G249" s="69"/>
      <c r="H249" s="20" t="str" cm="1">
        <f t="array" ref="H249">IFERROR(IF(B249="","",IF(F249="","",IF(F249="SERVIÇOS",INDEX('TABELA DE PREÇOS'!$C$3:$C$1000,MATCH(B249,IF('TABELA DE PREÇOS'!$B$3:$B$1000=G249,'TABELA DE PREÇOS'!$D$3:$D$1000),1)),IF(F249="PRODUTOS",INDEX('TABELA DE PREÇOS'!$G$3:$G$1000,MATCH(B249,IF('TABELA DE PREÇOS'!$F$3:$F$1000=G249,'TABELA DE PREÇOS'!$H$3:$H$1000),1)))))),"")</f>
        <v/>
      </c>
      <c r="I249" s="74"/>
      <c r="J249" s="20" t="str">
        <f>IFERROR(IF(ATENDIMENTOS!$I249="",ATENDIMENTOS!$H249,IF(AND(ATENDIMENTOS!$H249="",ATENDIMENTOS!$I249=""),"",ATENDIMENTOS!$H249-ATENDIMENTOS!$I249)),"")</f>
        <v/>
      </c>
      <c r="K249" s="77"/>
    </row>
    <row r="250" spans="1:11" x14ac:dyDescent="0.3">
      <c r="A250" s="12" t="str">
        <f t="shared" si="3"/>
        <v/>
      </c>
      <c r="B250" s="66"/>
      <c r="C250" s="70"/>
      <c r="D250" s="71"/>
      <c r="E250" s="71"/>
      <c r="F250" s="71"/>
      <c r="G250" s="71"/>
      <c r="H250" s="19" t="str" cm="1">
        <f t="array" ref="H250">IFERROR(IF(B250="","",IF(F250="","",IF(F250="SERVIÇOS",INDEX('TABELA DE PREÇOS'!$C$3:$C$1000,MATCH(B250,IF('TABELA DE PREÇOS'!$B$3:$B$1000=G250,'TABELA DE PREÇOS'!$D$3:$D$1000),1)),IF(F250="PRODUTOS",INDEX('TABELA DE PREÇOS'!$G$3:$G$1000,MATCH(B250,IF('TABELA DE PREÇOS'!$F$3:$F$1000=G250,'TABELA DE PREÇOS'!$H$3:$H$1000),1)))))),"")</f>
        <v/>
      </c>
      <c r="I250" s="75"/>
      <c r="J250" s="19" t="str">
        <f>IFERROR(IF(ATENDIMENTOS!$I250="",ATENDIMENTOS!$H250,IF(AND(ATENDIMENTOS!$H250="",ATENDIMENTOS!$I250=""),"",ATENDIMENTOS!$H250-ATENDIMENTOS!$I250)),"")</f>
        <v/>
      </c>
      <c r="K250" s="78"/>
    </row>
    <row r="251" spans="1:11" x14ac:dyDescent="0.3">
      <c r="A251" s="12" t="str">
        <f t="shared" si="3"/>
        <v/>
      </c>
      <c r="B251" s="65"/>
      <c r="C251" s="68"/>
      <c r="D251" s="69"/>
      <c r="E251" s="69"/>
      <c r="F251" s="69"/>
      <c r="G251" s="69"/>
      <c r="H251" s="20" t="str" cm="1">
        <f t="array" ref="H251">IFERROR(IF(B251="","",IF(F251="","",IF(F251="SERVIÇOS",INDEX('TABELA DE PREÇOS'!$C$3:$C$1000,MATCH(B251,IF('TABELA DE PREÇOS'!$B$3:$B$1000=G251,'TABELA DE PREÇOS'!$D$3:$D$1000),1)),IF(F251="PRODUTOS",INDEX('TABELA DE PREÇOS'!$G$3:$G$1000,MATCH(B251,IF('TABELA DE PREÇOS'!$F$3:$F$1000=G251,'TABELA DE PREÇOS'!$H$3:$H$1000),1)))))),"")</f>
        <v/>
      </c>
      <c r="I251" s="74"/>
      <c r="J251" s="20" t="str">
        <f>IFERROR(IF(ATENDIMENTOS!$I251="",ATENDIMENTOS!$H251,IF(AND(ATENDIMENTOS!$H251="",ATENDIMENTOS!$I251=""),"",ATENDIMENTOS!$H251-ATENDIMENTOS!$I251)),"")</f>
        <v/>
      </c>
      <c r="K251" s="77"/>
    </row>
    <row r="252" spans="1:11" x14ac:dyDescent="0.3">
      <c r="A252" s="12" t="str">
        <f t="shared" si="3"/>
        <v/>
      </c>
      <c r="B252" s="66"/>
      <c r="C252" s="70"/>
      <c r="D252" s="71"/>
      <c r="E252" s="71"/>
      <c r="F252" s="71"/>
      <c r="G252" s="71"/>
      <c r="H252" s="19" t="str" cm="1">
        <f t="array" ref="H252">IFERROR(IF(B252="","",IF(F252="","",IF(F252="SERVIÇOS",INDEX('TABELA DE PREÇOS'!$C$3:$C$1000,MATCH(B252,IF('TABELA DE PREÇOS'!$B$3:$B$1000=G252,'TABELA DE PREÇOS'!$D$3:$D$1000),1)),IF(F252="PRODUTOS",INDEX('TABELA DE PREÇOS'!$G$3:$G$1000,MATCH(B252,IF('TABELA DE PREÇOS'!$F$3:$F$1000=G252,'TABELA DE PREÇOS'!$H$3:$H$1000),1)))))),"")</f>
        <v/>
      </c>
      <c r="I252" s="75"/>
      <c r="J252" s="19" t="str">
        <f>IFERROR(IF(ATENDIMENTOS!$I252="",ATENDIMENTOS!$H252,IF(AND(ATENDIMENTOS!$H252="",ATENDIMENTOS!$I252=""),"",ATENDIMENTOS!$H252-ATENDIMENTOS!$I252)),"")</f>
        <v/>
      </c>
      <c r="K252" s="78"/>
    </row>
    <row r="253" spans="1:11" x14ac:dyDescent="0.3">
      <c r="A253" s="12" t="str">
        <f t="shared" si="3"/>
        <v/>
      </c>
      <c r="B253" s="65"/>
      <c r="C253" s="68"/>
      <c r="D253" s="69"/>
      <c r="E253" s="69"/>
      <c r="F253" s="69"/>
      <c r="G253" s="69"/>
      <c r="H253" s="20" t="str" cm="1">
        <f t="array" ref="H253">IFERROR(IF(B253="","",IF(F253="","",IF(F253="SERVIÇOS",INDEX('TABELA DE PREÇOS'!$C$3:$C$1000,MATCH(B253,IF('TABELA DE PREÇOS'!$B$3:$B$1000=G253,'TABELA DE PREÇOS'!$D$3:$D$1000),1)),IF(F253="PRODUTOS",INDEX('TABELA DE PREÇOS'!$G$3:$G$1000,MATCH(B253,IF('TABELA DE PREÇOS'!$F$3:$F$1000=G253,'TABELA DE PREÇOS'!$H$3:$H$1000),1)))))),"")</f>
        <v/>
      </c>
      <c r="I253" s="74"/>
      <c r="J253" s="20" t="str">
        <f>IFERROR(IF(ATENDIMENTOS!$I253="",ATENDIMENTOS!$H253,IF(AND(ATENDIMENTOS!$H253="",ATENDIMENTOS!$I253=""),"",ATENDIMENTOS!$H253-ATENDIMENTOS!$I253)),"")</f>
        <v/>
      </c>
      <c r="K253" s="77"/>
    </row>
    <row r="254" spans="1:11" x14ac:dyDescent="0.3">
      <c r="A254" s="12" t="str">
        <f t="shared" si="3"/>
        <v/>
      </c>
      <c r="B254" s="66"/>
      <c r="C254" s="70"/>
      <c r="D254" s="71"/>
      <c r="E254" s="71"/>
      <c r="F254" s="71"/>
      <c r="G254" s="71"/>
      <c r="H254" s="19" t="str" cm="1">
        <f t="array" ref="H254">IFERROR(IF(B254="","",IF(F254="","",IF(F254="SERVIÇOS",INDEX('TABELA DE PREÇOS'!$C$3:$C$1000,MATCH(B254,IF('TABELA DE PREÇOS'!$B$3:$B$1000=G254,'TABELA DE PREÇOS'!$D$3:$D$1000),1)),IF(F254="PRODUTOS",INDEX('TABELA DE PREÇOS'!$G$3:$G$1000,MATCH(B254,IF('TABELA DE PREÇOS'!$F$3:$F$1000=G254,'TABELA DE PREÇOS'!$H$3:$H$1000),1)))))),"")</f>
        <v/>
      </c>
      <c r="I254" s="75"/>
      <c r="J254" s="19" t="str">
        <f>IFERROR(IF(ATENDIMENTOS!$I254="",ATENDIMENTOS!$H254,IF(AND(ATENDIMENTOS!$H254="",ATENDIMENTOS!$I254=""),"",ATENDIMENTOS!$H254-ATENDIMENTOS!$I254)),"")</f>
        <v/>
      </c>
      <c r="K254" s="78"/>
    </row>
    <row r="255" spans="1:11" x14ac:dyDescent="0.3">
      <c r="A255" s="12" t="str">
        <f t="shared" si="3"/>
        <v/>
      </c>
      <c r="B255" s="65"/>
      <c r="C255" s="68"/>
      <c r="D255" s="69"/>
      <c r="E255" s="69"/>
      <c r="F255" s="69"/>
      <c r="G255" s="69"/>
      <c r="H255" s="20" t="str" cm="1">
        <f t="array" ref="H255">IFERROR(IF(B255="","",IF(F255="","",IF(F255="SERVIÇOS",INDEX('TABELA DE PREÇOS'!$C$3:$C$1000,MATCH(B255,IF('TABELA DE PREÇOS'!$B$3:$B$1000=G255,'TABELA DE PREÇOS'!$D$3:$D$1000),1)),IF(F255="PRODUTOS",INDEX('TABELA DE PREÇOS'!$G$3:$G$1000,MATCH(B255,IF('TABELA DE PREÇOS'!$F$3:$F$1000=G255,'TABELA DE PREÇOS'!$H$3:$H$1000),1)))))),"")</f>
        <v/>
      </c>
      <c r="I255" s="74"/>
      <c r="J255" s="20" t="str">
        <f>IFERROR(IF(ATENDIMENTOS!$I255="",ATENDIMENTOS!$H255,IF(AND(ATENDIMENTOS!$H255="",ATENDIMENTOS!$I255=""),"",ATENDIMENTOS!$H255-ATENDIMENTOS!$I255)),"")</f>
        <v/>
      </c>
      <c r="K255" s="77"/>
    </row>
    <row r="256" spans="1:11" x14ac:dyDescent="0.3">
      <c r="A256" s="12" t="str">
        <f t="shared" si="3"/>
        <v/>
      </c>
      <c r="B256" s="66"/>
      <c r="C256" s="70"/>
      <c r="D256" s="71"/>
      <c r="E256" s="71"/>
      <c r="F256" s="71"/>
      <c r="G256" s="71"/>
      <c r="H256" s="19" t="str" cm="1">
        <f t="array" ref="H256">IFERROR(IF(B256="","",IF(F256="","",IF(F256="SERVIÇOS",INDEX('TABELA DE PREÇOS'!$C$3:$C$1000,MATCH(B256,IF('TABELA DE PREÇOS'!$B$3:$B$1000=G256,'TABELA DE PREÇOS'!$D$3:$D$1000),1)),IF(F256="PRODUTOS",INDEX('TABELA DE PREÇOS'!$G$3:$G$1000,MATCH(B256,IF('TABELA DE PREÇOS'!$F$3:$F$1000=G256,'TABELA DE PREÇOS'!$H$3:$H$1000),1)))))),"")</f>
        <v/>
      </c>
      <c r="I256" s="75"/>
      <c r="J256" s="19" t="str">
        <f>IFERROR(IF(ATENDIMENTOS!$I256="",ATENDIMENTOS!$H256,IF(AND(ATENDIMENTOS!$H256="",ATENDIMENTOS!$I256=""),"",ATENDIMENTOS!$H256-ATENDIMENTOS!$I256)),"")</f>
        <v/>
      </c>
      <c r="K256" s="78"/>
    </row>
    <row r="257" spans="1:11" x14ac:dyDescent="0.3">
      <c r="A257" s="12" t="str">
        <f t="shared" si="3"/>
        <v/>
      </c>
      <c r="B257" s="65"/>
      <c r="C257" s="68"/>
      <c r="D257" s="69"/>
      <c r="E257" s="69"/>
      <c r="F257" s="69"/>
      <c r="G257" s="69"/>
      <c r="H257" s="20" t="str" cm="1">
        <f t="array" ref="H257">IFERROR(IF(B257="","",IF(F257="","",IF(F257="SERVIÇOS",INDEX('TABELA DE PREÇOS'!$C$3:$C$1000,MATCH(B257,IF('TABELA DE PREÇOS'!$B$3:$B$1000=G257,'TABELA DE PREÇOS'!$D$3:$D$1000),1)),IF(F257="PRODUTOS",INDEX('TABELA DE PREÇOS'!$G$3:$G$1000,MATCH(B257,IF('TABELA DE PREÇOS'!$F$3:$F$1000=G257,'TABELA DE PREÇOS'!$H$3:$H$1000),1)))))),"")</f>
        <v/>
      </c>
      <c r="I257" s="74"/>
      <c r="J257" s="20" t="str">
        <f>IFERROR(IF(ATENDIMENTOS!$I257="",ATENDIMENTOS!$H257,IF(AND(ATENDIMENTOS!$H257="",ATENDIMENTOS!$I257=""),"",ATENDIMENTOS!$H257-ATENDIMENTOS!$I257)),"")</f>
        <v/>
      </c>
      <c r="K257" s="77"/>
    </row>
    <row r="258" spans="1:11" x14ac:dyDescent="0.3">
      <c r="A258" s="12" t="str">
        <f t="shared" si="3"/>
        <v/>
      </c>
      <c r="B258" s="66"/>
      <c r="C258" s="70"/>
      <c r="D258" s="71"/>
      <c r="E258" s="71"/>
      <c r="F258" s="71"/>
      <c r="G258" s="71"/>
      <c r="H258" s="19" t="str" cm="1">
        <f t="array" ref="H258">IFERROR(IF(B258="","",IF(F258="","",IF(F258="SERVIÇOS",INDEX('TABELA DE PREÇOS'!$C$3:$C$1000,MATCH(B258,IF('TABELA DE PREÇOS'!$B$3:$B$1000=G258,'TABELA DE PREÇOS'!$D$3:$D$1000),1)),IF(F258="PRODUTOS",INDEX('TABELA DE PREÇOS'!$G$3:$G$1000,MATCH(B258,IF('TABELA DE PREÇOS'!$F$3:$F$1000=G258,'TABELA DE PREÇOS'!$H$3:$H$1000),1)))))),"")</f>
        <v/>
      </c>
      <c r="I258" s="75"/>
      <c r="J258" s="19" t="str">
        <f>IFERROR(IF(ATENDIMENTOS!$I258="",ATENDIMENTOS!$H258,IF(AND(ATENDIMENTOS!$H258="",ATENDIMENTOS!$I258=""),"",ATENDIMENTOS!$H258-ATENDIMENTOS!$I258)),"")</f>
        <v/>
      </c>
      <c r="K258" s="78"/>
    </row>
    <row r="259" spans="1:11" x14ac:dyDescent="0.3">
      <c r="A259" s="12" t="str">
        <f t="shared" si="3"/>
        <v/>
      </c>
      <c r="B259" s="65"/>
      <c r="C259" s="68"/>
      <c r="D259" s="69"/>
      <c r="E259" s="69"/>
      <c r="F259" s="69"/>
      <c r="G259" s="69"/>
      <c r="H259" s="20" t="str" cm="1">
        <f t="array" ref="H259">IFERROR(IF(B259="","",IF(F259="","",IF(F259="SERVIÇOS",INDEX('TABELA DE PREÇOS'!$C$3:$C$1000,MATCH(B259,IF('TABELA DE PREÇOS'!$B$3:$B$1000=G259,'TABELA DE PREÇOS'!$D$3:$D$1000),1)),IF(F259="PRODUTOS",INDEX('TABELA DE PREÇOS'!$G$3:$G$1000,MATCH(B259,IF('TABELA DE PREÇOS'!$F$3:$F$1000=G259,'TABELA DE PREÇOS'!$H$3:$H$1000),1)))))),"")</f>
        <v/>
      </c>
      <c r="I259" s="74"/>
      <c r="J259" s="20" t="str">
        <f>IFERROR(IF(ATENDIMENTOS!$I259="",ATENDIMENTOS!$H259,IF(AND(ATENDIMENTOS!$H259="",ATENDIMENTOS!$I259=""),"",ATENDIMENTOS!$H259-ATENDIMENTOS!$I259)),"")</f>
        <v/>
      </c>
      <c r="K259" s="77"/>
    </row>
    <row r="260" spans="1:11" x14ac:dyDescent="0.3">
      <c r="A260" s="12" t="str">
        <f t="shared" ref="A260:A323" si="4">IF(B260="","",F260&amp;E260&amp;B260&amp;C260)</f>
        <v/>
      </c>
      <c r="B260" s="66"/>
      <c r="C260" s="70"/>
      <c r="D260" s="71"/>
      <c r="E260" s="71"/>
      <c r="F260" s="71"/>
      <c r="G260" s="71"/>
      <c r="H260" s="19" t="str" cm="1">
        <f t="array" ref="H260">IFERROR(IF(B260="","",IF(F260="","",IF(F260="SERVIÇOS",INDEX('TABELA DE PREÇOS'!$C$3:$C$1000,MATCH(B260,IF('TABELA DE PREÇOS'!$B$3:$B$1000=G260,'TABELA DE PREÇOS'!$D$3:$D$1000),1)),IF(F260="PRODUTOS",INDEX('TABELA DE PREÇOS'!$G$3:$G$1000,MATCH(B260,IF('TABELA DE PREÇOS'!$F$3:$F$1000=G260,'TABELA DE PREÇOS'!$H$3:$H$1000),1)))))),"")</f>
        <v/>
      </c>
      <c r="I260" s="75"/>
      <c r="J260" s="19" t="str">
        <f>IFERROR(IF(ATENDIMENTOS!$I260="",ATENDIMENTOS!$H260,IF(AND(ATENDIMENTOS!$H260="",ATENDIMENTOS!$I260=""),"",ATENDIMENTOS!$H260-ATENDIMENTOS!$I260)),"")</f>
        <v/>
      </c>
      <c r="K260" s="78"/>
    </row>
    <row r="261" spans="1:11" x14ac:dyDescent="0.3">
      <c r="A261" s="12" t="str">
        <f t="shared" si="4"/>
        <v/>
      </c>
      <c r="B261" s="65"/>
      <c r="C261" s="68"/>
      <c r="D261" s="69"/>
      <c r="E261" s="69"/>
      <c r="F261" s="69"/>
      <c r="G261" s="69"/>
      <c r="H261" s="20" t="str" cm="1">
        <f t="array" ref="H261">IFERROR(IF(B261="","",IF(F261="","",IF(F261="SERVIÇOS",INDEX('TABELA DE PREÇOS'!$C$3:$C$1000,MATCH(B261,IF('TABELA DE PREÇOS'!$B$3:$B$1000=G261,'TABELA DE PREÇOS'!$D$3:$D$1000),1)),IF(F261="PRODUTOS",INDEX('TABELA DE PREÇOS'!$G$3:$G$1000,MATCH(B261,IF('TABELA DE PREÇOS'!$F$3:$F$1000=G261,'TABELA DE PREÇOS'!$H$3:$H$1000),1)))))),"")</f>
        <v/>
      </c>
      <c r="I261" s="74"/>
      <c r="J261" s="20" t="str">
        <f>IFERROR(IF(ATENDIMENTOS!$I261="",ATENDIMENTOS!$H261,IF(AND(ATENDIMENTOS!$H261="",ATENDIMENTOS!$I261=""),"",ATENDIMENTOS!$H261-ATENDIMENTOS!$I261)),"")</f>
        <v/>
      </c>
      <c r="K261" s="77"/>
    </row>
    <row r="262" spans="1:11" x14ac:dyDescent="0.3">
      <c r="A262" s="12" t="str">
        <f t="shared" si="4"/>
        <v/>
      </c>
      <c r="B262" s="66"/>
      <c r="C262" s="70"/>
      <c r="D262" s="71"/>
      <c r="E262" s="71"/>
      <c r="F262" s="71"/>
      <c r="G262" s="71"/>
      <c r="H262" s="19" t="str" cm="1">
        <f t="array" ref="H262">IFERROR(IF(B262="","",IF(F262="","",IF(F262="SERVIÇOS",INDEX('TABELA DE PREÇOS'!$C$3:$C$1000,MATCH(B262,IF('TABELA DE PREÇOS'!$B$3:$B$1000=G262,'TABELA DE PREÇOS'!$D$3:$D$1000),1)),IF(F262="PRODUTOS",INDEX('TABELA DE PREÇOS'!$G$3:$G$1000,MATCH(B262,IF('TABELA DE PREÇOS'!$F$3:$F$1000=G262,'TABELA DE PREÇOS'!$H$3:$H$1000),1)))))),"")</f>
        <v/>
      </c>
      <c r="I262" s="75"/>
      <c r="J262" s="19" t="str">
        <f>IFERROR(IF(ATENDIMENTOS!$I262="",ATENDIMENTOS!$H262,IF(AND(ATENDIMENTOS!$H262="",ATENDIMENTOS!$I262=""),"",ATENDIMENTOS!$H262-ATENDIMENTOS!$I262)),"")</f>
        <v/>
      </c>
      <c r="K262" s="78"/>
    </row>
    <row r="263" spans="1:11" x14ac:dyDescent="0.3">
      <c r="A263" s="12" t="str">
        <f t="shared" si="4"/>
        <v/>
      </c>
      <c r="B263" s="65"/>
      <c r="C263" s="68"/>
      <c r="D263" s="69"/>
      <c r="E263" s="69"/>
      <c r="F263" s="69"/>
      <c r="G263" s="69"/>
      <c r="H263" s="20" t="str" cm="1">
        <f t="array" ref="H263">IFERROR(IF(B263="","",IF(F263="","",IF(F263="SERVIÇOS",INDEX('TABELA DE PREÇOS'!$C$3:$C$1000,MATCH(B263,IF('TABELA DE PREÇOS'!$B$3:$B$1000=G263,'TABELA DE PREÇOS'!$D$3:$D$1000),1)),IF(F263="PRODUTOS",INDEX('TABELA DE PREÇOS'!$G$3:$G$1000,MATCH(B263,IF('TABELA DE PREÇOS'!$F$3:$F$1000=G263,'TABELA DE PREÇOS'!$H$3:$H$1000),1)))))),"")</f>
        <v/>
      </c>
      <c r="I263" s="74"/>
      <c r="J263" s="20" t="str">
        <f>IFERROR(IF(ATENDIMENTOS!$I263="",ATENDIMENTOS!$H263,IF(AND(ATENDIMENTOS!$H263="",ATENDIMENTOS!$I263=""),"",ATENDIMENTOS!$H263-ATENDIMENTOS!$I263)),"")</f>
        <v/>
      </c>
      <c r="K263" s="77"/>
    </row>
    <row r="264" spans="1:11" x14ac:dyDescent="0.3">
      <c r="A264" s="12" t="str">
        <f t="shared" si="4"/>
        <v/>
      </c>
      <c r="B264" s="66"/>
      <c r="C264" s="70"/>
      <c r="D264" s="71"/>
      <c r="E264" s="71"/>
      <c r="F264" s="71"/>
      <c r="G264" s="71"/>
      <c r="H264" s="19" t="str" cm="1">
        <f t="array" ref="H264">IFERROR(IF(B264="","",IF(F264="","",IF(F264="SERVIÇOS",INDEX('TABELA DE PREÇOS'!$C$3:$C$1000,MATCH(B264,IF('TABELA DE PREÇOS'!$B$3:$B$1000=G264,'TABELA DE PREÇOS'!$D$3:$D$1000),1)),IF(F264="PRODUTOS",INDEX('TABELA DE PREÇOS'!$G$3:$G$1000,MATCH(B264,IF('TABELA DE PREÇOS'!$F$3:$F$1000=G264,'TABELA DE PREÇOS'!$H$3:$H$1000),1)))))),"")</f>
        <v/>
      </c>
      <c r="I264" s="75"/>
      <c r="J264" s="19" t="str">
        <f>IFERROR(IF(ATENDIMENTOS!$I264="",ATENDIMENTOS!$H264,IF(AND(ATENDIMENTOS!$H264="",ATENDIMENTOS!$I264=""),"",ATENDIMENTOS!$H264-ATENDIMENTOS!$I264)),"")</f>
        <v/>
      </c>
      <c r="K264" s="78"/>
    </row>
    <row r="265" spans="1:11" x14ac:dyDescent="0.3">
      <c r="A265" s="12" t="str">
        <f t="shared" si="4"/>
        <v/>
      </c>
      <c r="B265" s="65"/>
      <c r="C265" s="68"/>
      <c r="D265" s="69"/>
      <c r="E265" s="69"/>
      <c r="F265" s="69"/>
      <c r="G265" s="69"/>
      <c r="H265" s="20" t="str" cm="1">
        <f t="array" ref="H265">IFERROR(IF(B265="","",IF(F265="","",IF(F265="SERVIÇOS",INDEX('TABELA DE PREÇOS'!$C$3:$C$1000,MATCH(B265,IF('TABELA DE PREÇOS'!$B$3:$B$1000=G265,'TABELA DE PREÇOS'!$D$3:$D$1000),1)),IF(F265="PRODUTOS",INDEX('TABELA DE PREÇOS'!$G$3:$G$1000,MATCH(B265,IF('TABELA DE PREÇOS'!$F$3:$F$1000=G265,'TABELA DE PREÇOS'!$H$3:$H$1000),1)))))),"")</f>
        <v/>
      </c>
      <c r="I265" s="74"/>
      <c r="J265" s="20" t="str">
        <f>IFERROR(IF(ATENDIMENTOS!$I265="",ATENDIMENTOS!$H265,IF(AND(ATENDIMENTOS!$H265="",ATENDIMENTOS!$I265=""),"",ATENDIMENTOS!$H265-ATENDIMENTOS!$I265)),"")</f>
        <v/>
      </c>
      <c r="K265" s="77"/>
    </row>
    <row r="266" spans="1:11" x14ac:dyDescent="0.3">
      <c r="A266" s="12" t="str">
        <f t="shared" si="4"/>
        <v/>
      </c>
      <c r="B266" s="66"/>
      <c r="C266" s="70"/>
      <c r="D266" s="71"/>
      <c r="E266" s="71"/>
      <c r="F266" s="71"/>
      <c r="G266" s="71"/>
      <c r="H266" s="19" t="str" cm="1">
        <f t="array" ref="H266">IFERROR(IF(B266="","",IF(F266="","",IF(F266="SERVIÇOS",INDEX('TABELA DE PREÇOS'!$C$3:$C$1000,MATCH(B266,IF('TABELA DE PREÇOS'!$B$3:$B$1000=G266,'TABELA DE PREÇOS'!$D$3:$D$1000),1)),IF(F266="PRODUTOS",INDEX('TABELA DE PREÇOS'!$G$3:$G$1000,MATCH(B266,IF('TABELA DE PREÇOS'!$F$3:$F$1000=G266,'TABELA DE PREÇOS'!$H$3:$H$1000),1)))))),"")</f>
        <v/>
      </c>
      <c r="I266" s="75"/>
      <c r="J266" s="19" t="str">
        <f>IFERROR(IF(ATENDIMENTOS!$I266="",ATENDIMENTOS!$H266,IF(AND(ATENDIMENTOS!$H266="",ATENDIMENTOS!$I266=""),"",ATENDIMENTOS!$H266-ATENDIMENTOS!$I266)),"")</f>
        <v/>
      </c>
      <c r="K266" s="78"/>
    </row>
    <row r="267" spans="1:11" x14ac:dyDescent="0.3">
      <c r="A267" s="12" t="str">
        <f t="shared" si="4"/>
        <v/>
      </c>
      <c r="B267" s="65"/>
      <c r="C267" s="68"/>
      <c r="D267" s="69"/>
      <c r="E267" s="69"/>
      <c r="F267" s="69"/>
      <c r="G267" s="69"/>
      <c r="H267" s="20" t="str" cm="1">
        <f t="array" ref="H267">IFERROR(IF(B267="","",IF(F267="","",IF(F267="SERVIÇOS",INDEX('TABELA DE PREÇOS'!$C$3:$C$1000,MATCH(B267,IF('TABELA DE PREÇOS'!$B$3:$B$1000=G267,'TABELA DE PREÇOS'!$D$3:$D$1000),1)),IF(F267="PRODUTOS",INDEX('TABELA DE PREÇOS'!$G$3:$G$1000,MATCH(B267,IF('TABELA DE PREÇOS'!$F$3:$F$1000=G267,'TABELA DE PREÇOS'!$H$3:$H$1000),1)))))),"")</f>
        <v/>
      </c>
      <c r="I267" s="74"/>
      <c r="J267" s="20" t="str">
        <f>IFERROR(IF(ATENDIMENTOS!$I267="",ATENDIMENTOS!$H267,IF(AND(ATENDIMENTOS!$H267="",ATENDIMENTOS!$I267=""),"",ATENDIMENTOS!$H267-ATENDIMENTOS!$I267)),"")</f>
        <v/>
      </c>
      <c r="K267" s="77"/>
    </row>
    <row r="268" spans="1:11" x14ac:dyDescent="0.3">
      <c r="A268" s="12" t="str">
        <f t="shared" si="4"/>
        <v/>
      </c>
      <c r="B268" s="66"/>
      <c r="C268" s="70"/>
      <c r="D268" s="71"/>
      <c r="E268" s="71"/>
      <c r="F268" s="71"/>
      <c r="G268" s="71"/>
      <c r="H268" s="19" t="str" cm="1">
        <f t="array" ref="H268">IFERROR(IF(B268="","",IF(F268="","",IF(F268="SERVIÇOS",INDEX('TABELA DE PREÇOS'!$C$3:$C$1000,MATCH(B268,IF('TABELA DE PREÇOS'!$B$3:$B$1000=G268,'TABELA DE PREÇOS'!$D$3:$D$1000),1)),IF(F268="PRODUTOS",INDEX('TABELA DE PREÇOS'!$G$3:$G$1000,MATCH(B268,IF('TABELA DE PREÇOS'!$F$3:$F$1000=G268,'TABELA DE PREÇOS'!$H$3:$H$1000),1)))))),"")</f>
        <v/>
      </c>
      <c r="I268" s="75"/>
      <c r="J268" s="19" t="str">
        <f>IFERROR(IF(ATENDIMENTOS!$I268="",ATENDIMENTOS!$H268,IF(AND(ATENDIMENTOS!$H268="",ATENDIMENTOS!$I268=""),"",ATENDIMENTOS!$H268-ATENDIMENTOS!$I268)),"")</f>
        <v/>
      </c>
      <c r="K268" s="78"/>
    </row>
    <row r="269" spans="1:11" x14ac:dyDescent="0.3">
      <c r="A269" s="12" t="str">
        <f t="shared" si="4"/>
        <v/>
      </c>
      <c r="B269" s="65"/>
      <c r="C269" s="68"/>
      <c r="D269" s="69"/>
      <c r="E269" s="69"/>
      <c r="F269" s="69"/>
      <c r="G269" s="69"/>
      <c r="H269" s="20" t="str" cm="1">
        <f t="array" ref="H269">IFERROR(IF(B269="","",IF(F269="","",IF(F269="SERVIÇOS",INDEX('TABELA DE PREÇOS'!$C$3:$C$1000,MATCH(B269,IF('TABELA DE PREÇOS'!$B$3:$B$1000=G269,'TABELA DE PREÇOS'!$D$3:$D$1000),1)),IF(F269="PRODUTOS",INDEX('TABELA DE PREÇOS'!$G$3:$G$1000,MATCH(B269,IF('TABELA DE PREÇOS'!$F$3:$F$1000=G269,'TABELA DE PREÇOS'!$H$3:$H$1000),1)))))),"")</f>
        <v/>
      </c>
      <c r="I269" s="74"/>
      <c r="J269" s="20" t="str">
        <f>IFERROR(IF(ATENDIMENTOS!$I269="",ATENDIMENTOS!$H269,IF(AND(ATENDIMENTOS!$H269="",ATENDIMENTOS!$I269=""),"",ATENDIMENTOS!$H269-ATENDIMENTOS!$I269)),"")</f>
        <v/>
      </c>
      <c r="K269" s="77"/>
    </row>
    <row r="270" spans="1:11" x14ac:dyDescent="0.3">
      <c r="A270" s="12" t="str">
        <f t="shared" si="4"/>
        <v/>
      </c>
      <c r="B270" s="66"/>
      <c r="C270" s="70"/>
      <c r="D270" s="71"/>
      <c r="E270" s="71"/>
      <c r="F270" s="71"/>
      <c r="G270" s="71"/>
      <c r="H270" s="19" t="str" cm="1">
        <f t="array" ref="H270">IFERROR(IF(B270="","",IF(F270="","",IF(F270="SERVIÇOS",INDEX('TABELA DE PREÇOS'!$C$3:$C$1000,MATCH(B270,IF('TABELA DE PREÇOS'!$B$3:$B$1000=G270,'TABELA DE PREÇOS'!$D$3:$D$1000),1)),IF(F270="PRODUTOS",INDEX('TABELA DE PREÇOS'!$G$3:$G$1000,MATCH(B270,IF('TABELA DE PREÇOS'!$F$3:$F$1000=G270,'TABELA DE PREÇOS'!$H$3:$H$1000),1)))))),"")</f>
        <v/>
      </c>
      <c r="I270" s="75"/>
      <c r="J270" s="19" t="str">
        <f>IFERROR(IF(ATENDIMENTOS!$I270="",ATENDIMENTOS!$H270,IF(AND(ATENDIMENTOS!$H270="",ATENDIMENTOS!$I270=""),"",ATENDIMENTOS!$H270-ATENDIMENTOS!$I270)),"")</f>
        <v/>
      </c>
      <c r="K270" s="78"/>
    </row>
    <row r="271" spans="1:11" x14ac:dyDescent="0.3">
      <c r="A271" s="12" t="str">
        <f t="shared" si="4"/>
        <v/>
      </c>
      <c r="B271" s="65"/>
      <c r="C271" s="68"/>
      <c r="D271" s="69"/>
      <c r="E271" s="69"/>
      <c r="F271" s="69"/>
      <c r="G271" s="69"/>
      <c r="H271" s="20" t="str" cm="1">
        <f t="array" ref="H271">IFERROR(IF(B271="","",IF(F271="","",IF(F271="SERVIÇOS",INDEX('TABELA DE PREÇOS'!$C$3:$C$1000,MATCH(B271,IF('TABELA DE PREÇOS'!$B$3:$B$1000=G271,'TABELA DE PREÇOS'!$D$3:$D$1000),1)),IF(F271="PRODUTOS",INDEX('TABELA DE PREÇOS'!$G$3:$G$1000,MATCH(B271,IF('TABELA DE PREÇOS'!$F$3:$F$1000=G271,'TABELA DE PREÇOS'!$H$3:$H$1000),1)))))),"")</f>
        <v/>
      </c>
      <c r="I271" s="74"/>
      <c r="J271" s="20" t="str">
        <f>IFERROR(IF(ATENDIMENTOS!$I271="",ATENDIMENTOS!$H271,IF(AND(ATENDIMENTOS!$H271="",ATENDIMENTOS!$I271=""),"",ATENDIMENTOS!$H271-ATENDIMENTOS!$I271)),"")</f>
        <v/>
      </c>
      <c r="K271" s="77"/>
    </row>
    <row r="272" spans="1:11" x14ac:dyDescent="0.3">
      <c r="A272" s="12" t="str">
        <f t="shared" si="4"/>
        <v/>
      </c>
      <c r="B272" s="66"/>
      <c r="C272" s="70"/>
      <c r="D272" s="71"/>
      <c r="E272" s="71"/>
      <c r="F272" s="71"/>
      <c r="G272" s="71"/>
      <c r="H272" s="19" t="str" cm="1">
        <f t="array" ref="H272">IFERROR(IF(B272="","",IF(F272="","",IF(F272="SERVIÇOS",INDEX('TABELA DE PREÇOS'!$C$3:$C$1000,MATCH(B272,IF('TABELA DE PREÇOS'!$B$3:$B$1000=G272,'TABELA DE PREÇOS'!$D$3:$D$1000),1)),IF(F272="PRODUTOS",INDEX('TABELA DE PREÇOS'!$G$3:$G$1000,MATCH(B272,IF('TABELA DE PREÇOS'!$F$3:$F$1000=G272,'TABELA DE PREÇOS'!$H$3:$H$1000),1)))))),"")</f>
        <v/>
      </c>
      <c r="I272" s="75"/>
      <c r="J272" s="19" t="str">
        <f>IFERROR(IF(ATENDIMENTOS!$I272="",ATENDIMENTOS!$H272,IF(AND(ATENDIMENTOS!$H272="",ATENDIMENTOS!$I272=""),"",ATENDIMENTOS!$H272-ATENDIMENTOS!$I272)),"")</f>
        <v/>
      </c>
      <c r="K272" s="78"/>
    </row>
    <row r="273" spans="1:11" x14ac:dyDescent="0.3">
      <c r="A273" s="12" t="str">
        <f t="shared" si="4"/>
        <v/>
      </c>
      <c r="B273" s="65"/>
      <c r="C273" s="68"/>
      <c r="D273" s="69"/>
      <c r="E273" s="69"/>
      <c r="F273" s="69"/>
      <c r="G273" s="69"/>
      <c r="H273" s="20" t="str" cm="1">
        <f t="array" ref="H273">IFERROR(IF(B273="","",IF(F273="","",IF(F273="SERVIÇOS",INDEX('TABELA DE PREÇOS'!$C$3:$C$1000,MATCH(B273,IF('TABELA DE PREÇOS'!$B$3:$B$1000=G273,'TABELA DE PREÇOS'!$D$3:$D$1000),1)),IF(F273="PRODUTOS",INDEX('TABELA DE PREÇOS'!$G$3:$G$1000,MATCH(B273,IF('TABELA DE PREÇOS'!$F$3:$F$1000=G273,'TABELA DE PREÇOS'!$H$3:$H$1000),1)))))),"")</f>
        <v/>
      </c>
      <c r="I273" s="74"/>
      <c r="J273" s="20" t="str">
        <f>IFERROR(IF(ATENDIMENTOS!$I273="",ATENDIMENTOS!$H273,IF(AND(ATENDIMENTOS!$H273="",ATENDIMENTOS!$I273=""),"",ATENDIMENTOS!$H273-ATENDIMENTOS!$I273)),"")</f>
        <v/>
      </c>
      <c r="K273" s="77"/>
    </row>
    <row r="274" spans="1:11" x14ac:dyDescent="0.3">
      <c r="A274" s="12" t="str">
        <f t="shared" si="4"/>
        <v/>
      </c>
      <c r="B274" s="66"/>
      <c r="C274" s="70"/>
      <c r="D274" s="71"/>
      <c r="E274" s="71"/>
      <c r="F274" s="71"/>
      <c r="G274" s="71"/>
      <c r="H274" s="19" t="str" cm="1">
        <f t="array" ref="H274">IFERROR(IF(B274="","",IF(F274="","",IF(F274="SERVIÇOS",INDEX('TABELA DE PREÇOS'!$C$3:$C$1000,MATCH(B274,IF('TABELA DE PREÇOS'!$B$3:$B$1000=G274,'TABELA DE PREÇOS'!$D$3:$D$1000),1)),IF(F274="PRODUTOS",INDEX('TABELA DE PREÇOS'!$G$3:$G$1000,MATCH(B274,IF('TABELA DE PREÇOS'!$F$3:$F$1000=G274,'TABELA DE PREÇOS'!$H$3:$H$1000),1)))))),"")</f>
        <v/>
      </c>
      <c r="I274" s="75"/>
      <c r="J274" s="19" t="str">
        <f>IFERROR(IF(ATENDIMENTOS!$I274="",ATENDIMENTOS!$H274,IF(AND(ATENDIMENTOS!$H274="",ATENDIMENTOS!$I274=""),"",ATENDIMENTOS!$H274-ATENDIMENTOS!$I274)),"")</f>
        <v/>
      </c>
      <c r="K274" s="78"/>
    </row>
    <row r="275" spans="1:11" x14ac:dyDescent="0.3">
      <c r="A275" s="12" t="str">
        <f t="shared" si="4"/>
        <v/>
      </c>
      <c r="B275" s="65"/>
      <c r="C275" s="68"/>
      <c r="D275" s="69"/>
      <c r="E275" s="69"/>
      <c r="F275" s="69"/>
      <c r="G275" s="69"/>
      <c r="H275" s="20" t="str" cm="1">
        <f t="array" ref="H275">IFERROR(IF(B275="","",IF(F275="","",IF(F275="SERVIÇOS",INDEX('TABELA DE PREÇOS'!$C$3:$C$1000,MATCH(B275,IF('TABELA DE PREÇOS'!$B$3:$B$1000=G275,'TABELA DE PREÇOS'!$D$3:$D$1000),1)),IF(F275="PRODUTOS",INDEX('TABELA DE PREÇOS'!$G$3:$G$1000,MATCH(B275,IF('TABELA DE PREÇOS'!$F$3:$F$1000=G275,'TABELA DE PREÇOS'!$H$3:$H$1000),1)))))),"")</f>
        <v/>
      </c>
      <c r="I275" s="74"/>
      <c r="J275" s="20" t="str">
        <f>IFERROR(IF(ATENDIMENTOS!$I275="",ATENDIMENTOS!$H275,IF(AND(ATENDIMENTOS!$H275="",ATENDIMENTOS!$I275=""),"",ATENDIMENTOS!$H275-ATENDIMENTOS!$I275)),"")</f>
        <v/>
      </c>
      <c r="K275" s="77"/>
    </row>
    <row r="276" spans="1:11" x14ac:dyDescent="0.3">
      <c r="A276" s="12" t="str">
        <f t="shared" si="4"/>
        <v/>
      </c>
      <c r="B276" s="66"/>
      <c r="C276" s="70"/>
      <c r="D276" s="71"/>
      <c r="E276" s="71"/>
      <c r="F276" s="71"/>
      <c r="G276" s="71"/>
      <c r="H276" s="19" t="str" cm="1">
        <f t="array" ref="H276">IFERROR(IF(B276="","",IF(F276="","",IF(F276="SERVIÇOS",INDEX('TABELA DE PREÇOS'!$C$3:$C$1000,MATCH(B276,IF('TABELA DE PREÇOS'!$B$3:$B$1000=G276,'TABELA DE PREÇOS'!$D$3:$D$1000),1)),IF(F276="PRODUTOS",INDEX('TABELA DE PREÇOS'!$G$3:$G$1000,MATCH(B276,IF('TABELA DE PREÇOS'!$F$3:$F$1000=G276,'TABELA DE PREÇOS'!$H$3:$H$1000),1)))))),"")</f>
        <v/>
      </c>
      <c r="I276" s="75"/>
      <c r="J276" s="19" t="str">
        <f>IFERROR(IF(ATENDIMENTOS!$I276="",ATENDIMENTOS!$H276,IF(AND(ATENDIMENTOS!$H276="",ATENDIMENTOS!$I276=""),"",ATENDIMENTOS!$H276-ATENDIMENTOS!$I276)),"")</f>
        <v/>
      </c>
      <c r="K276" s="78"/>
    </row>
    <row r="277" spans="1:11" x14ac:dyDescent="0.3">
      <c r="A277" s="12" t="str">
        <f t="shared" si="4"/>
        <v/>
      </c>
      <c r="B277" s="65"/>
      <c r="C277" s="68"/>
      <c r="D277" s="69"/>
      <c r="E277" s="69"/>
      <c r="F277" s="69"/>
      <c r="G277" s="69"/>
      <c r="H277" s="20" t="str" cm="1">
        <f t="array" ref="H277">IFERROR(IF(B277="","",IF(F277="","",IF(F277="SERVIÇOS",INDEX('TABELA DE PREÇOS'!$C$3:$C$1000,MATCH(B277,IF('TABELA DE PREÇOS'!$B$3:$B$1000=G277,'TABELA DE PREÇOS'!$D$3:$D$1000),1)),IF(F277="PRODUTOS",INDEX('TABELA DE PREÇOS'!$G$3:$G$1000,MATCH(B277,IF('TABELA DE PREÇOS'!$F$3:$F$1000=G277,'TABELA DE PREÇOS'!$H$3:$H$1000),1)))))),"")</f>
        <v/>
      </c>
      <c r="I277" s="74"/>
      <c r="J277" s="20" t="str">
        <f>IFERROR(IF(ATENDIMENTOS!$I277="",ATENDIMENTOS!$H277,IF(AND(ATENDIMENTOS!$H277="",ATENDIMENTOS!$I277=""),"",ATENDIMENTOS!$H277-ATENDIMENTOS!$I277)),"")</f>
        <v/>
      </c>
      <c r="K277" s="77"/>
    </row>
    <row r="278" spans="1:11" x14ac:dyDescent="0.3">
      <c r="A278" s="12" t="str">
        <f t="shared" si="4"/>
        <v/>
      </c>
      <c r="B278" s="66"/>
      <c r="C278" s="70"/>
      <c r="D278" s="71"/>
      <c r="E278" s="71"/>
      <c r="F278" s="71"/>
      <c r="G278" s="71"/>
      <c r="H278" s="19" t="str" cm="1">
        <f t="array" ref="H278">IFERROR(IF(B278="","",IF(F278="","",IF(F278="SERVIÇOS",INDEX('TABELA DE PREÇOS'!$C$3:$C$1000,MATCH(B278,IF('TABELA DE PREÇOS'!$B$3:$B$1000=G278,'TABELA DE PREÇOS'!$D$3:$D$1000),1)),IF(F278="PRODUTOS",INDEX('TABELA DE PREÇOS'!$G$3:$G$1000,MATCH(B278,IF('TABELA DE PREÇOS'!$F$3:$F$1000=G278,'TABELA DE PREÇOS'!$H$3:$H$1000),1)))))),"")</f>
        <v/>
      </c>
      <c r="I278" s="75"/>
      <c r="J278" s="19" t="str">
        <f>IFERROR(IF(ATENDIMENTOS!$I278="",ATENDIMENTOS!$H278,IF(AND(ATENDIMENTOS!$H278="",ATENDIMENTOS!$I278=""),"",ATENDIMENTOS!$H278-ATENDIMENTOS!$I278)),"")</f>
        <v/>
      </c>
      <c r="K278" s="78"/>
    </row>
    <row r="279" spans="1:11" x14ac:dyDescent="0.3">
      <c r="A279" s="12" t="str">
        <f t="shared" si="4"/>
        <v/>
      </c>
      <c r="B279" s="65"/>
      <c r="C279" s="68"/>
      <c r="D279" s="69"/>
      <c r="E279" s="69"/>
      <c r="F279" s="69"/>
      <c r="G279" s="69"/>
      <c r="H279" s="20" t="str" cm="1">
        <f t="array" ref="H279">IFERROR(IF(B279="","",IF(F279="","",IF(F279="SERVIÇOS",INDEX('TABELA DE PREÇOS'!$C$3:$C$1000,MATCH(B279,IF('TABELA DE PREÇOS'!$B$3:$B$1000=G279,'TABELA DE PREÇOS'!$D$3:$D$1000),1)),IF(F279="PRODUTOS",INDEX('TABELA DE PREÇOS'!$G$3:$G$1000,MATCH(B279,IF('TABELA DE PREÇOS'!$F$3:$F$1000=G279,'TABELA DE PREÇOS'!$H$3:$H$1000),1)))))),"")</f>
        <v/>
      </c>
      <c r="I279" s="74"/>
      <c r="J279" s="20" t="str">
        <f>IFERROR(IF(ATENDIMENTOS!$I279="",ATENDIMENTOS!$H279,IF(AND(ATENDIMENTOS!$H279="",ATENDIMENTOS!$I279=""),"",ATENDIMENTOS!$H279-ATENDIMENTOS!$I279)),"")</f>
        <v/>
      </c>
      <c r="K279" s="77"/>
    </row>
    <row r="280" spans="1:11" x14ac:dyDescent="0.3">
      <c r="A280" s="12" t="str">
        <f t="shared" si="4"/>
        <v/>
      </c>
      <c r="B280" s="66"/>
      <c r="C280" s="70"/>
      <c r="D280" s="71"/>
      <c r="E280" s="71"/>
      <c r="F280" s="71"/>
      <c r="G280" s="71"/>
      <c r="H280" s="19" t="str" cm="1">
        <f t="array" ref="H280">IFERROR(IF(B280="","",IF(F280="","",IF(F280="SERVIÇOS",INDEX('TABELA DE PREÇOS'!$C$3:$C$1000,MATCH(B280,IF('TABELA DE PREÇOS'!$B$3:$B$1000=G280,'TABELA DE PREÇOS'!$D$3:$D$1000),1)),IF(F280="PRODUTOS",INDEX('TABELA DE PREÇOS'!$G$3:$G$1000,MATCH(B280,IF('TABELA DE PREÇOS'!$F$3:$F$1000=G280,'TABELA DE PREÇOS'!$H$3:$H$1000),1)))))),"")</f>
        <v/>
      </c>
      <c r="I280" s="75"/>
      <c r="J280" s="19" t="str">
        <f>IFERROR(IF(ATENDIMENTOS!$I280="",ATENDIMENTOS!$H280,IF(AND(ATENDIMENTOS!$H280="",ATENDIMENTOS!$I280=""),"",ATENDIMENTOS!$H280-ATENDIMENTOS!$I280)),"")</f>
        <v/>
      </c>
      <c r="K280" s="78"/>
    </row>
    <row r="281" spans="1:11" x14ac:dyDescent="0.3">
      <c r="A281" s="12" t="str">
        <f t="shared" si="4"/>
        <v/>
      </c>
      <c r="B281" s="65"/>
      <c r="C281" s="68"/>
      <c r="D281" s="69"/>
      <c r="E281" s="69"/>
      <c r="F281" s="69"/>
      <c r="G281" s="69"/>
      <c r="H281" s="20" t="str" cm="1">
        <f t="array" ref="H281">IFERROR(IF(B281="","",IF(F281="","",IF(F281="SERVIÇOS",INDEX('TABELA DE PREÇOS'!$C$3:$C$1000,MATCH(B281,IF('TABELA DE PREÇOS'!$B$3:$B$1000=G281,'TABELA DE PREÇOS'!$D$3:$D$1000),1)),IF(F281="PRODUTOS",INDEX('TABELA DE PREÇOS'!$G$3:$G$1000,MATCH(B281,IF('TABELA DE PREÇOS'!$F$3:$F$1000=G281,'TABELA DE PREÇOS'!$H$3:$H$1000),1)))))),"")</f>
        <v/>
      </c>
      <c r="I281" s="74"/>
      <c r="J281" s="20" t="str">
        <f>IFERROR(IF(ATENDIMENTOS!$I281="",ATENDIMENTOS!$H281,IF(AND(ATENDIMENTOS!$H281="",ATENDIMENTOS!$I281=""),"",ATENDIMENTOS!$H281-ATENDIMENTOS!$I281)),"")</f>
        <v/>
      </c>
      <c r="K281" s="77"/>
    </row>
    <row r="282" spans="1:11" x14ac:dyDescent="0.3">
      <c r="A282" s="12" t="str">
        <f t="shared" si="4"/>
        <v/>
      </c>
      <c r="B282" s="66"/>
      <c r="C282" s="70"/>
      <c r="D282" s="71"/>
      <c r="E282" s="71"/>
      <c r="F282" s="71"/>
      <c r="G282" s="71"/>
      <c r="H282" s="19" t="str" cm="1">
        <f t="array" ref="H282">IFERROR(IF(B282="","",IF(F282="","",IF(F282="SERVIÇOS",INDEX('TABELA DE PREÇOS'!$C$3:$C$1000,MATCH(B282,IF('TABELA DE PREÇOS'!$B$3:$B$1000=G282,'TABELA DE PREÇOS'!$D$3:$D$1000),1)),IF(F282="PRODUTOS",INDEX('TABELA DE PREÇOS'!$G$3:$G$1000,MATCH(B282,IF('TABELA DE PREÇOS'!$F$3:$F$1000=G282,'TABELA DE PREÇOS'!$H$3:$H$1000),1)))))),"")</f>
        <v/>
      </c>
      <c r="I282" s="75"/>
      <c r="J282" s="19" t="str">
        <f>IFERROR(IF(ATENDIMENTOS!$I282="",ATENDIMENTOS!$H282,IF(AND(ATENDIMENTOS!$H282="",ATENDIMENTOS!$I282=""),"",ATENDIMENTOS!$H282-ATENDIMENTOS!$I282)),"")</f>
        <v/>
      </c>
      <c r="K282" s="78"/>
    </row>
    <row r="283" spans="1:11" x14ac:dyDescent="0.3">
      <c r="A283" s="12" t="str">
        <f t="shared" si="4"/>
        <v/>
      </c>
      <c r="B283" s="65"/>
      <c r="C283" s="68"/>
      <c r="D283" s="69"/>
      <c r="E283" s="69"/>
      <c r="F283" s="69"/>
      <c r="G283" s="69"/>
      <c r="H283" s="20" t="str" cm="1">
        <f t="array" ref="H283">IFERROR(IF(B283="","",IF(F283="","",IF(F283="SERVIÇOS",INDEX('TABELA DE PREÇOS'!$C$3:$C$1000,MATCH(B283,IF('TABELA DE PREÇOS'!$B$3:$B$1000=G283,'TABELA DE PREÇOS'!$D$3:$D$1000),1)),IF(F283="PRODUTOS",INDEX('TABELA DE PREÇOS'!$G$3:$G$1000,MATCH(B283,IF('TABELA DE PREÇOS'!$F$3:$F$1000=G283,'TABELA DE PREÇOS'!$H$3:$H$1000),1)))))),"")</f>
        <v/>
      </c>
      <c r="I283" s="74"/>
      <c r="J283" s="20" t="str">
        <f>IFERROR(IF(ATENDIMENTOS!$I283="",ATENDIMENTOS!$H283,IF(AND(ATENDIMENTOS!$H283="",ATENDIMENTOS!$I283=""),"",ATENDIMENTOS!$H283-ATENDIMENTOS!$I283)),"")</f>
        <v/>
      </c>
      <c r="K283" s="77"/>
    </row>
    <row r="284" spans="1:11" x14ac:dyDescent="0.3">
      <c r="A284" s="12" t="str">
        <f t="shared" si="4"/>
        <v/>
      </c>
      <c r="B284" s="66"/>
      <c r="C284" s="70"/>
      <c r="D284" s="71"/>
      <c r="E284" s="71"/>
      <c r="F284" s="71"/>
      <c r="G284" s="71"/>
      <c r="H284" s="19" t="str" cm="1">
        <f t="array" ref="H284">IFERROR(IF(B284="","",IF(F284="","",IF(F284="SERVIÇOS",INDEX('TABELA DE PREÇOS'!$C$3:$C$1000,MATCH(B284,IF('TABELA DE PREÇOS'!$B$3:$B$1000=G284,'TABELA DE PREÇOS'!$D$3:$D$1000),1)),IF(F284="PRODUTOS",INDEX('TABELA DE PREÇOS'!$G$3:$G$1000,MATCH(B284,IF('TABELA DE PREÇOS'!$F$3:$F$1000=G284,'TABELA DE PREÇOS'!$H$3:$H$1000),1)))))),"")</f>
        <v/>
      </c>
      <c r="I284" s="75"/>
      <c r="J284" s="19" t="str">
        <f>IFERROR(IF(ATENDIMENTOS!$I284="",ATENDIMENTOS!$H284,IF(AND(ATENDIMENTOS!$H284="",ATENDIMENTOS!$I284=""),"",ATENDIMENTOS!$H284-ATENDIMENTOS!$I284)),"")</f>
        <v/>
      </c>
      <c r="K284" s="78"/>
    </row>
    <row r="285" spans="1:11" x14ac:dyDescent="0.3">
      <c r="A285" s="12" t="str">
        <f t="shared" si="4"/>
        <v/>
      </c>
      <c r="B285" s="65"/>
      <c r="C285" s="68"/>
      <c r="D285" s="69"/>
      <c r="E285" s="69"/>
      <c r="F285" s="69"/>
      <c r="G285" s="69"/>
      <c r="H285" s="20" t="str" cm="1">
        <f t="array" ref="H285">IFERROR(IF(B285="","",IF(F285="","",IF(F285="SERVIÇOS",INDEX('TABELA DE PREÇOS'!$C$3:$C$1000,MATCH(B285,IF('TABELA DE PREÇOS'!$B$3:$B$1000=G285,'TABELA DE PREÇOS'!$D$3:$D$1000),1)),IF(F285="PRODUTOS",INDEX('TABELA DE PREÇOS'!$G$3:$G$1000,MATCH(B285,IF('TABELA DE PREÇOS'!$F$3:$F$1000=G285,'TABELA DE PREÇOS'!$H$3:$H$1000),1)))))),"")</f>
        <v/>
      </c>
      <c r="I285" s="74"/>
      <c r="J285" s="20" t="str">
        <f>IFERROR(IF(ATENDIMENTOS!$I285="",ATENDIMENTOS!$H285,IF(AND(ATENDIMENTOS!$H285="",ATENDIMENTOS!$I285=""),"",ATENDIMENTOS!$H285-ATENDIMENTOS!$I285)),"")</f>
        <v/>
      </c>
      <c r="K285" s="77"/>
    </row>
    <row r="286" spans="1:11" x14ac:dyDescent="0.3">
      <c r="A286" s="12" t="str">
        <f t="shared" si="4"/>
        <v/>
      </c>
      <c r="B286" s="66"/>
      <c r="C286" s="70"/>
      <c r="D286" s="71"/>
      <c r="E286" s="71"/>
      <c r="F286" s="71"/>
      <c r="G286" s="71"/>
      <c r="H286" s="19" t="str" cm="1">
        <f t="array" ref="H286">IFERROR(IF(B286="","",IF(F286="","",IF(F286="SERVIÇOS",INDEX('TABELA DE PREÇOS'!$C$3:$C$1000,MATCH(B286,IF('TABELA DE PREÇOS'!$B$3:$B$1000=G286,'TABELA DE PREÇOS'!$D$3:$D$1000),1)),IF(F286="PRODUTOS",INDEX('TABELA DE PREÇOS'!$G$3:$G$1000,MATCH(B286,IF('TABELA DE PREÇOS'!$F$3:$F$1000=G286,'TABELA DE PREÇOS'!$H$3:$H$1000),1)))))),"")</f>
        <v/>
      </c>
      <c r="I286" s="75"/>
      <c r="J286" s="19" t="str">
        <f>IFERROR(IF(ATENDIMENTOS!$I286="",ATENDIMENTOS!$H286,IF(AND(ATENDIMENTOS!$H286="",ATENDIMENTOS!$I286=""),"",ATENDIMENTOS!$H286-ATENDIMENTOS!$I286)),"")</f>
        <v/>
      </c>
      <c r="K286" s="78"/>
    </row>
    <row r="287" spans="1:11" x14ac:dyDescent="0.3">
      <c r="A287" s="12" t="str">
        <f t="shared" si="4"/>
        <v/>
      </c>
      <c r="B287" s="65"/>
      <c r="C287" s="68"/>
      <c r="D287" s="69"/>
      <c r="E287" s="69"/>
      <c r="F287" s="69"/>
      <c r="G287" s="69"/>
      <c r="H287" s="20" t="str" cm="1">
        <f t="array" ref="H287">IFERROR(IF(B287="","",IF(F287="","",IF(F287="SERVIÇOS",INDEX('TABELA DE PREÇOS'!$C$3:$C$1000,MATCH(B287,IF('TABELA DE PREÇOS'!$B$3:$B$1000=G287,'TABELA DE PREÇOS'!$D$3:$D$1000),1)),IF(F287="PRODUTOS",INDEX('TABELA DE PREÇOS'!$G$3:$G$1000,MATCH(B287,IF('TABELA DE PREÇOS'!$F$3:$F$1000=G287,'TABELA DE PREÇOS'!$H$3:$H$1000),1)))))),"")</f>
        <v/>
      </c>
      <c r="I287" s="74"/>
      <c r="J287" s="20" t="str">
        <f>IFERROR(IF(ATENDIMENTOS!$I287="",ATENDIMENTOS!$H287,IF(AND(ATENDIMENTOS!$H287="",ATENDIMENTOS!$I287=""),"",ATENDIMENTOS!$H287-ATENDIMENTOS!$I287)),"")</f>
        <v/>
      </c>
      <c r="K287" s="77"/>
    </row>
    <row r="288" spans="1:11" x14ac:dyDescent="0.3">
      <c r="A288" s="12" t="str">
        <f t="shared" si="4"/>
        <v/>
      </c>
      <c r="B288" s="66"/>
      <c r="C288" s="70"/>
      <c r="D288" s="71"/>
      <c r="E288" s="71"/>
      <c r="F288" s="71"/>
      <c r="G288" s="71"/>
      <c r="H288" s="19" t="str" cm="1">
        <f t="array" ref="H288">IFERROR(IF(B288="","",IF(F288="","",IF(F288="SERVIÇOS",INDEX('TABELA DE PREÇOS'!$C$3:$C$1000,MATCH(B288,IF('TABELA DE PREÇOS'!$B$3:$B$1000=G288,'TABELA DE PREÇOS'!$D$3:$D$1000),1)),IF(F288="PRODUTOS",INDEX('TABELA DE PREÇOS'!$G$3:$G$1000,MATCH(B288,IF('TABELA DE PREÇOS'!$F$3:$F$1000=G288,'TABELA DE PREÇOS'!$H$3:$H$1000),1)))))),"")</f>
        <v/>
      </c>
      <c r="I288" s="75"/>
      <c r="J288" s="19" t="str">
        <f>IFERROR(IF(ATENDIMENTOS!$I288="",ATENDIMENTOS!$H288,IF(AND(ATENDIMENTOS!$H288="",ATENDIMENTOS!$I288=""),"",ATENDIMENTOS!$H288-ATENDIMENTOS!$I288)),"")</f>
        <v/>
      </c>
      <c r="K288" s="78"/>
    </row>
    <row r="289" spans="1:11" x14ac:dyDescent="0.3">
      <c r="A289" s="12" t="str">
        <f t="shared" si="4"/>
        <v/>
      </c>
      <c r="B289" s="65"/>
      <c r="C289" s="68"/>
      <c r="D289" s="69"/>
      <c r="E289" s="69"/>
      <c r="F289" s="69"/>
      <c r="G289" s="69"/>
      <c r="H289" s="20" t="str" cm="1">
        <f t="array" ref="H289">IFERROR(IF(B289="","",IF(F289="","",IF(F289="SERVIÇOS",INDEX('TABELA DE PREÇOS'!$C$3:$C$1000,MATCH(B289,IF('TABELA DE PREÇOS'!$B$3:$B$1000=G289,'TABELA DE PREÇOS'!$D$3:$D$1000),1)),IF(F289="PRODUTOS",INDEX('TABELA DE PREÇOS'!$G$3:$G$1000,MATCH(B289,IF('TABELA DE PREÇOS'!$F$3:$F$1000=G289,'TABELA DE PREÇOS'!$H$3:$H$1000),1)))))),"")</f>
        <v/>
      </c>
      <c r="I289" s="74"/>
      <c r="J289" s="20" t="str">
        <f>IFERROR(IF(ATENDIMENTOS!$I289="",ATENDIMENTOS!$H289,IF(AND(ATENDIMENTOS!$H289="",ATENDIMENTOS!$I289=""),"",ATENDIMENTOS!$H289-ATENDIMENTOS!$I289)),"")</f>
        <v/>
      </c>
      <c r="K289" s="77"/>
    </row>
    <row r="290" spans="1:11" x14ac:dyDescent="0.3">
      <c r="A290" s="12" t="str">
        <f t="shared" si="4"/>
        <v/>
      </c>
      <c r="B290" s="66"/>
      <c r="C290" s="70"/>
      <c r="D290" s="71"/>
      <c r="E290" s="71"/>
      <c r="F290" s="71"/>
      <c r="G290" s="71"/>
      <c r="H290" s="19" t="str" cm="1">
        <f t="array" ref="H290">IFERROR(IF(B290="","",IF(F290="","",IF(F290="SERVIÇOS",INDEX('TABELA DE PREÇOS'!$C$3:$C$1000,MATCH(B290,IF('TABELA DE PREÇOS'!$B$3:$B$1000=G290,'TABELA DE PREÇOS'!$D$3:$D$1000),1)),IF(F290="PRODUTOS",INDEX('TABELA DE PREÇOS'!$G$3:$G$1000,MATCH(B290,IF('TABELA DE PREÇOS'!$F$3:$F$1000=G290,'TABELA DE PREÇOS'!$H$3:$H$1000),1)))))),"")</f>
        <v/>
      </c>
      <c r="I290" s="75"/>
      <c r="J290" s="19" t="str">
        <f>IFERROR(IF(ATENDIMENTOS!$I290="",ATENDIMENTOS!$H290,IF(AND(ATENDIMENTOS!$H290="",ATENDIMENTOS!$I290=""),"",ATENDIMENTOS!$H290-ATENDIMENTOS!$I290)),"")</f>
        <v/>
      </c>
      <c r="K290" s="78"/>
    </row>
    <row r="291" spans="1:11" x14ac:dyDescent="0.3">
      <c r="A291" s="12" t="str">
        <f t="shared" si="4"/>
        <v/>
      </c>
      <c r="B291" s="65"/>
      <c r="C291" s="68"/>
      <c r="D291" s="69"/>
      <c r="E291" s="69"/>
      <c r="F291" s="69"/>
      <c r="G291" s="69"/>
      <c r="H291" s="20" t="str" cm="1">
        <f t="array" ref="H291">IFERROR(IF(B291="","",IF(F291="","",IF(F291="SERVIÇOS",INDEX('TABELA DE PREÇOS'!$C$3:$C$1000,MATCH(B291,IF('TABELA DE PREÇOS'!$B$3:$B$1000=G291,'TABELA DE PREÇOS'!$D$3:$D$1000),1)),IF(F291="PRODUTOS",INDEX('TABELA DE PREÇOS'!$G$3:$G$1000,MATCH(B291,IF('TABELA DE PREÇOS'!$F$3:$F$1000=G291,'TABELA DE PREÇOS'!$H$3:$H$1000),1)))))),"")</f>
        <v/>
      </c>
      <c r="I291" s="74"/>
      <c r="J291" s="20" t="str">
        <f>IFERROR(IF(ATENDIMENTOS!$I291="",ATENDIMENTOS!$H291,IF(AND(ATENDIMENTOS!$H291="",ATENDIMENTOS!$I291=""),"",ATENDIMENTOS!$H291-ATENDIMENTOS!$I291)),"")</f>
        <v/>
      </c>
      <c r="K291" s="77"/>
    </row>
    <row r="292" spans="1:11" x14ac:dyDescent="0.3">
      <c r="A292" s="12" t="str">
        <f t="shared" si="4"/>
        <v/>
      </c>
      <c r="B292" s="66"/>
      <c r="C292" s="70"/>
      <c r="D292" s="71"/>
      <c r="E292" s="71"/>
      <c r="F292" s="71"/>
      <c r="G292" s="71"/>
      <c r="H292" s="19" t="str" cm="1">
        <f t="array" ref="H292">IFERROR(IF(B292="","",IF(F292="","",IF(F292="SERVIÇOS",INDEX('TABELA DE PREÇOS'!$C$3:$C$1000,MATCH(B292,IF('TABELA DE PREÇOS'!$B$3:$B$1000=G292,'TABELA DE PREÇOS'!$D$3:$D$1000),1)),IF(F292="PRODUTOS",INDEX('TABELA DE PREÇOS'!$G$3:$G$1000,MATCH(B292,IF('TABELA DE PREÇOS'!$F$3:$F$1000=G292,'TABELA DE PREÇOS'!$H$3:$H$1000),1)))))),"")</f>
        <v/>
      </c>
      <c r="I292" s="75"/>
      <c r="J292" s="19" t="str">
        <f>IFERROR(IF(ATENDIMENTOS!$I292="",ATENDIMENTOS!$H292,IF(AND(ATENDIMENTOS!$H292="",ATENDIMENTOS!$I292=""),"",ATENDIMENTOS!$H292-ATENDIMENTOS!$I292)),"")</f>
        <v/>
      </c>
      <c r="K292" s="78"/>
    </row>
    <row r="293" spans="1:11" x14ac:dyDescent="0.3">
      <c r="A293" s="12" t="str">
        <f t="shared" si="4"/>
        <v/>
      </c>
      <c r="B293" s="65"/>
      <c r="C293" s="68"/>
      <c r="D293" s="69"/>
      <c r="E293" s="69"/>
      <c r="F293" s="69"/>
      <c r="G293" s="69"/>
      <c r="H293" s="20" t="str" cm="1">
        <f t="array" ref="H293">IFERROR(IF(B293="","",IF(F293="","",IF(F293="SERVIÇOS",INDEX('TABELA DE PREÇOS'!$C$3:$C$1000,MATCH(B293,IF('TABELA DE PREÇOS'!$B$3:$B$1000=G293,'TABELA DE PREÇOS'!$D$3:$D$1000),1)),IF(F293="PRODUTOS",INDEX('TABELA DE PREÇOS'!$G$3:$G$1000,MATCH(B293,IF('TABELA DE PREÇOS'!$F$3:$F$1000=G293,'TABELA DE PREÇOS'!$H$3:$H$1000),1)))))),"")</f>
        <v/>
      </c>
      <c r="I293" s="74"/>
      <c r="J293" s="20" t="str">
        <f>IFERROR(IF(ATENDIMENTOS!$I293="",ATENDIMENTOS!$H293,IF(AND(ATENDIMENTOS!$H293="",ATENDIMENTOS!$I293=""),"",ATENDIMENTOS!$H293-ATENDIMENTOS!$I293)),"")</f>
        <v/>
      </c>
      <c r="K293" s="77"/>
    </row>
    <row r="294" spans="1:11" x14ac:dyDescent="0.3">
      <c r="A294" s="12" t="str">
        <f t="shared" si="4"/>
        <v/>
      </c>
      <c r="B294" s="66"/>
      <c r="C294" s="70"/>
      <c r="D294" s="71"/>
      <c r="E294" s="71"/>
      <c r="F294" s="71"/>
      <c r="G294" s="71"/>
      <c r="H294" s="19" t="str" cm="1">
        <f t="array" ref="H294">IFERROR(IF(B294="","",IF(F294="","",IF(F294="SERVIÇOS",INDEX('TABELA DE PREÇOS'!$C$3:$C$1000,MATCH(B294,IF('TABELA DE PREÇOS'!$B$3:$B$1000=G294,'TABELA DE PREÇOS'!$D$3:$D$1000),1)),IF(F294="PRODUTOS",INDEX('TABELA DE PREÇOS'!$G$3:$G$1000,MATCH(B294,IF('TABELA DE PREÇOS'!$F$3:$F$1000=G294,'TABELA DE PREÇOS'!$H$3:$H$1000),1)))))),"")</f>
        <v/>
      </c>
      <c r="I294" s="75"/>
      <c r="J294" s="19" t="str">
        <f>IFERROR(IF(ATENDIMENTOS!$I294="",ATENDIMENTOS!$H294,IF(AND(ATENDIMENTOS!$H294="",ATENDIMENTOS!$I294=""),"",ATENDIMENTOS!$H294-ATENDIMENTOS!$I294)),"")</f>
        <v/>
      </c>
      <c r="K294" s="78"/>
    </row>
    <row r="295" spans="1:11" x14ac:dyDescent="0.3">
      <c r="A295" s="12" t="str">
        <f t="shared" si="4"/>
        <v/>
      </c>
      <c r="B295" s="65"/>
      <c r="C295" s="68"/>
      <c r="D295" s="69"/>
      <c r="E295" s="69"/>
      <c r="F295" s="69"/>
      <c r="G295" s="69"/>
      <c r="H295" s="20" t="str" cm="1">
        <f t="array" ref="H295">IFERROR(IF(B295="","",IF(F295="","",IF(F295="SERVIÇOS",INDEX('TABELA DE PREÇOS'!$C$3:$C$1000,MATCH(B295,IF('TABELA DE PREÇOS'!$B$3:$B$1000=G295,'TABELA DE PREÇOS'!$D$3:$D$1000),1)),IF(F295="PRODUTOS",INDEX('TABELA DE PREÇOS'!$G$3:$G$1000,MATCH(B295,IF('TABELA DE PREÇOS'!$F$3:$F$1000=G295,'TABELA DE PREÇOS'!$H$3:$H$1000),1)))))),"")</f>
        <v/>
      </c>
      <c r="I295" s="74"/>
      <c r="J295" s="20" t="str">
        <f>IFERROR(IF(ATENDIMENTOS!$I295="",ATENDIMENTOS!$H295,IF(AND(ATENDIMENTOS!$H295="",ATENDIMENTOS!$I295=""),"",ATENDIMENTOS!$H295-ATENDIMENTOS!$I295)),"")</f>
        <v/>
      </c>
      <c r="K295" s="77"/>
    </row>
    <row r="296" spans="1:11" x14ac:dyDescent="0.3">
      <c r="A296" s="12" t="str">
        <f t="shared" si="4"/>
        <v/>
      </c>
      <c r="B296" s="66"/>
      <c r="C296" s="70"/>
      <c r="D296" s="71"/>
      <c r="E296" s="71"/>
      <c r="F296" s="71"/>
      <c r="G296" s="71"/>
      <c r="H296" s="19" t="str" cm="1">
        <f t="array" ref="H296">IFERROR(IF(B296="","",IF(F296="","",IF(F296="SERVIÇOS",INDEX('TABELA DE PREÇOS'!$C$3:$C$1000,MATCH(B296,IF('TABELA DE PREÇOS'!$B$3:$B$1000=G296,'TABELA DE PREÇOS'!$D$3:$D$1000),1)),IF(F296="PRODUTOS",INDEX('TABELA DE PREÇOS'!$G$3:$G$1000,MATCH(B296,IF('TABELA DE PREÇOS'!$F$3:$F$1000=G296,'TABELA DE PREÇOS'!$H$3:$H$1000),1)))))),"")</f>
        <v/>
      </c>
      <c r="I296" s="75"/>
      <c r="J296" s="19" t="str">
        <f>IFERROR(IF(ATENDIMENTOS!$I296="",ATENDIMENTOS!$H296,IF(AND(ATENDIMENTOS!$H296="",ATENDIMENTOS!$I296=""),"",ATENDIMENTOS!$H296-ATENDIMENTOS!$I296)),"")</f>
        <v/>
      </c>
      <c r="K296" s="78"/>
    </row>
    <row r="297" spans="1:11" x14ac:dyDescent="0.3">
      <c r="A297" s="12" t="str">
        <f t="shared" si="4"/>
        <v/>
      </c>
      <c r="B297" s="65"/>
      <c r="C297" s="68"/>
      <c r="D297" s="69"/>
      <c r="E297" s="69"/>
      <c r="F297" s="69"/>
      <c r="G297" s="69"/>
      <c r="H297" s="20" t="str" cm="1">
        <f t="array" ref="H297">IFERROR(IF(B297="","",IF(F297="","",IF(F297="SERVIÇOS",INDEX('TABELA DE PREÇOS'!$C$3:$C$1000,MATCH(B297,IF('TABELA DE PREÇOS'!$B$3:$B$1000=G297,'TABELA DE PREÇOS'!$D$3:$D$1000),1)),IF(F297="PRODUTOS",INDEX('TABELA DE PREÇOS'!$G$3:$G$1000,MATCH(B297,IF('TABELA DE PREÇOS'!$F$3:$F$1000=G297,'TABELA DE PREÇOS'!$H$3:$H$1000),1)))))),"")</f>
        <v/>
      </c>
      <c r="I297" s="74"/>
      <c r="J297" s="20" t="str">
        <f>IFERROR(IF(ATENDIMENTOS!$I297="",ATENDIMENTOS!$H297,IF(AND(ATENDIMENTOS!$H297="",ATENDIMENTOS!$I297=""),"",ATENDIMENTOS!$H297-ATENDIMENTOS!$I297)),"")</f>
        <v/>
      </c>
      <c r="K297" s="77"/>
    </row>
    <row r="298" spans="1:11" x14ac:dyDescent="0.3">
      <c r="A298" s="12" t="str">
        <f t="shared" si="4"/>
        <v/>
      </c>
      <c r="B298" s="66"/>
      <c r="C298" s="70"/>
      <c r="D298" s="71"/>
      <c r="E298" s="71"/>
      <c r="F298" s="71"/>
      <c r="G298" s="71"/>
      <c r="H298" s="19" t="str" cm="1">
        <f t="array" ref="H298">IFERROR(IF(B298="","",IF(F298="","",IF(F298="SERVIÇOS",INDEX('TABELA DE PREÇOS'!$C$3:$C$1000,MATCH(B298,IF('TABELA DE PREÇOS'!$B$3:$B$1000=G298,'TABELA DE PREÇOS'!$D$3:$D$1000),1)),IF(F298="PRODUTOS",INDEX('TABELA DE PREÇOS'!$G$3:$G$1000,MATCH(B298,IF('TABELA DE PREÇOS'!$F$3:$F$1000=G298,'TABELA DE PREÇOS'!$H$3:$H$1000),1)))))),"")</f>
        <v/>
      </c>
      <c r="I298" s="75"/>
      <c r="J298" s="19" t="str">
        <f>IFERROR(IF(ATENDIMENTOS!$I298="",ATENDIMENTOS!$H298,IF(AND(ATENDIMENTOS!$H298="",ATENDIMENTOS!$I298=""),"",ATENDIMENTOS!$H298-ATENDIMENTOS!$I298)),"")</f>
        <v/>
      </c>
      <c r="K298" s="78"/>
    </row>
    <row r="299" spans="1:11" x14ac:dyDescent="0.3">
      <c r="A299" s="12" t="str">
        <f t="shared" si="4"/>
        <v/>
      </c>
      <c r="B299" s="65"/>
      <c r="C299" s="68"/>
      <c r="D299" s="69"/>
      <c r="E299" s="69"/>
      <c r="F299" s="69"/>
      <c r="G299" s="69"/>
      <c r="H299" s="20" t="str" cm="1">
        <f t="array" ref="H299">IFERROR(IF(B299="","",IF(F299="","",IF(F299="SERVIÇOS",INDEX('TABELA DE PREÇOS'!$C$3:$C$1000,MATCH(B299,IF('TABELA DE PREÇOS'!$B$3:$B$1000=G299,'TABELA DE PREÇOS'!$D$3:$D$1000),1)),IF(F299="PRODUTOS",INDEX('TABELA DE PREÇOS'!$G$3:$G$1000,MATCH(B299,IF('TABELA DE PREÇOS'!$F$3:$F$1000=G299,'TABELA DE PREÇOS'!$H$3:$H$1000),1)))))),"")</f>
        <v/>
      </c>
      <c r="I299" s="74"/>
      <c r="J299" s="20" t="str">
        <f>IFERROR(IF(ATENDIMENTOS!$I299="",ATENDIMENTOS!$H299,IF(AND(ATENDIMENTOS!$H299="",ATENDIMENTOS!$I299=""),"",ATENDIMENTOS!$H299-ATENDIMENTOS!$I299)),"")</f>
        <v/>
      </c>
      <c r="K299" s="77"/>
    </row>
    <row r="300" spans="1:11" x14ac:dyDescent="0.3">
      <c r="A300" s="12" t="str">
        <f t="shared" si="4"/>
        <v/>
      </c>
      <c r="B300" s="66"/>
      <c r="C300" s="70"/>
      <c r="D300" s="71"/>
      <c r="E300" s="71"/>
      <c r="F300" s="71"/>
      <c r="G300" s="71"/>
      <c r="H300" s="19" t="str" cm="1">
        <f t="array" ref="H300">IFERROR(IF(B300="","",IF(F300="","",IF(F300="SERVIÇOS",INDEX('TABELA DE PREÇOS'!$C$3:$C$1000,MATCH(B300,IF('TABELA DE PREÇOS'!$B$3:$B$1000=G300,'TABELA DE PREÇOS'!$D$3:$D$1000),1)),IF(F300="PRODUTOS",INDEX('TABELA DE PREÇOS'!$G$3:$G$1000,MATCH(B300,IF('TABELA DE PREÇOS'!$F$3:$F$1000=G300,'TABELA DE PREÇOS'!$H$3:$H$1000),1)))))),"")</f>
        <v/>
      </c>
      <c r="I300" s="75"/>
      <c r="J300" s="19" t="str">
        <f>IFERROR(IF(ATENDIMENTOS!$I300="",ATENDIMENTOS!$H300,IF(AND(ATENDIMENTOS!$H300="",ATENDIMENTOS!$I300=""),"",ATENDIMENTOS!$H300-ATENDIMENTOS!$I300)),"")</f>
        <v/>
      </c>
      <c r="K300" s="78"/>
    </row>
    <row r="301" spans="1:11" x14ac:dyDescent="0.3">
      <c r="A301" s="12" t="str">
        <f t="shared" si="4"/>
        <v/>
      </c>
      <c r="B301" s="65"/>
      <c r="C301" s="68"/>
      <c r="D301" s="69"/>
      <c r="E301" s="69"/>
      <c r="F301" s="69"/>
      <c r="G301" s="69"/>
      <c r="H301" s="20" t="str" cm="1">
        <f t="array" ref="H301">IFERROR(IF(B301="","",IF(F301="","",IF(F301="SERVIÇOS",INDEX('TABELA DE PREÇOS'!$C$3:$C$1000,MATCH(B301,IF('TABELA DE PREÇOS'!$B$3:$B$1000=G301,'TABELA DE PREÇOS'!$D$3:$D$1000),1)),IF(F301="PRODUTOS",INDEX('TABELA DE PREÇOS'!$G$3:$G$1000,MATCH(B301,IF('TABELA DE PREÇOS'!$F$3:$F$1000=G301,'TABELA DE PREÇOS'!$H$3:$H$1000),1)))))),"")</f>
        <v/>
      </c>
      <c r="I301" s="74"/>
      <c r="J301" s="20" t="str">
        <f>IFERROR(IF(ATENDIMENTOS!$I301="",ATENDIMENTOS!$H301,IF(AND(ATENDIMENTOS!$H301="",ATENDIMENTOS!$I301=""),"",ATENDIMENTOS!$H301-ATENDIMENTOS!$I301)),"")</f>
        <v/>
      </c>
      <c r="K301" s="77"/>
    </row>
    <row r="302" spans="1:11" x14ac:dyDescent="0.3">
      <c r="A302" s="12" t="str">
        <f t="shared" si="4"/>
        <v/>
      </c>
      <c r="B302" s="66"/>
      <c r="C302" s="70"/>
      <c r="D302" s="71"/>
      <c r="E302" s="71"/>
      <c r="F302" s="71"/>
      <c r="G302" s="71"/>
      <c r="H302" s="19" t="str" cm="1">
        <f t="array" ref="H302">IFERROR(IF(B302="","",IF(F302="","",IF(F302="SERVIÇOS",INDEX('TABELA DE PREÇOS'!$C$3:$C$1000,MATCH(B302,IF('TABELA DE PREÇOS'!$B$3:$B$1000=G302,'TABELA DE PREÇOS'!$D$3:$D$1000),1)),IF(F302="PRODUTOS",INDEX('TABELA DE PREÇOS'!$G$3:$G$1000,MATCH(B302,IF('TABELA DE PREÇOS'!$F$3:$F$1000=G302,'TABELA DE PREÇOS'!$H$3:$H$1000),1)))))),"")</f>
        <v/>
      </c>
      <c r="I302" s="75"/>
      <c r="J302" s="19" t="str">
        <f>IFERROR(IF(ATENDIMENTOS!$I302="",ATENDIMENTOS!$H302,IF(AND(ATENDIMENTOS!$H302="",ATENDIMENTOS!$I302=""),"",ATENDIMENTOS!$H302-ATENDIMENTOS!$I302)),"")</f>
        <v/>
      </c>
      <c r="K302" s="78"/>
    </row>
    <row r="303" spans="1:11" x14ac:dyDescent="0.3">
      <c r="A303" s="12" t="str">
        <f t="shared" si="4"/>
        <v/>
      </c>
      <c r="B303" s="65"/>
      <c r="C303" s="68"/>
      <c r="D303" s="69"/>
      <c r="E303" s="69"/>
      <c r="F303" s="69"/>
      <c r="G303" s="69"/>
      <c r="H303" s="20" t="str" cm="1">
        <f t="array" ref="H303">IFERROR(IF(B303="","",IF(F303="","",IF(F303="SERVIÇOS",INDEX('TABELA DE PREÇOS'!$C$3:$C$1000,MATCH(B303,IF('TABELA DE PREÇOS'!$B$3:$B$1000=G303,'TABELA DE PREÇOS'!$D$3:$D$1000),1)),IF(F303="PRODUTOS",INDEX('TABELA DE PREÇOS'!$G$3:$G$1000,MATCH(B303,IF('TABELA DE PREÇOS'!$F$3:$F$1000=G303,'TABELA DE PREÇOS'!$H$3:$H$1000),1)))))),"")</f>
        <v/>
      </c>
      <c r="I303" s="74"/>
      <c r="J303" s="20" t="str">
        <f>IFERROR(IF(ATENDIMENTOS!$I303="",ATENDIMENTOS!$H303,IF(AND(ATENDIMENTOS!$H303="",ATENDIMENTOS!$I303=""),"",ATENDIMENTOS!$H303-ATENDIMENTOS!$I303)),"")</f>
        <v/>
      </c>
      <c r="K303" s="77"/>
    </row>
    <row r="304" spans="1:11" x14ac:dyDescent="0.3">
      <c r="A304" s="12" t="str">
        <f t="shared" si="4"/>
        <v/>
      </c>
      <c r="B304" s="66"/>
      <c r="C304" s="70"/>
      <c r="D304" s="71"/>
      <c r="E304" s="71"/>
      <c r="F304" s="71"/>
      <c r="G304" s="71"/>
      <c r="H304" s="19" t="str" cm="1">
        <f t="array" ref="H304">IFERROR(IF(B304="","",IF(F304="","",IF(F304="SERVIÇOS",INDEX('TABELA DE PREÇOS'!$C$3:$C$1000,MATCH(B304,IF('TABELA DE PREÇOS'!$B$3:$B$1000=G304,'TABELA DE PREÇOS'!$D$3:$D$1000),1)),IF(F304="PRODUTOS",INDEX('TABELA DE PREÇOS'!$G$3:$G$1000,MATCH(B304,IF('TABELA DE PREÇOS'!$F$3:$F$1000=G304,'TABELA DE PREÇOS'!$H$3:$H$1000),1)))))),"")</f>
        <v/>
      </c>
      <c r="I304" s="75"/>
      <c r="J304" s="19" t="str">
        <f>IFERROR(IF(ATENDIMENTOS!$I304="",ATENDIMENTOS!$H304,IF(AND(ATENDIMENTOS!$H304="",ATENDIMENTOS!$I304=""),"",ATENDIMENTOS!$H304-ATENDIMENTOS!$I304)),"")</f>
        <v/>
      </c>
      <c r="K304" s="78"/>
    </row>
    <row r="305" spans="1:11" x14ac:dyDescent="0.3">
      <c r="A305" s="12" t="str">
        <f t="shared" si="4"/>
        <v/>
      </c>
      <c r="B305" s="65"/>
      <c r="C305" s="68"/>
      <c r="D305" s="69"/>
      <c r="E305" s="69"/>
      <c r="F305" s="69"/>
      <c r="G305" s="69"/>
      <c r="H305" s="20" t="str" cm="1">
        <f t="array" ref="H305">IFERROR(IF(B305="","",IF(F305="","",IF(F305="SERVIÇOS",INDEX('TABELA DE PREÇOS'!$C$3:$C$1000,MATCH(B305,IF('TABELA DE PREÇOS'!$B$3:$B$1000=G305,'TABELA DE PREÇOS'!$D$3:$D$1000),1)),IF(F305="PRODUTOS",INDEX('TABELA DE PREÇOS'!$G$3:$G$1000,MATCH(B305,IF('TABELA DE PREÇOS'!$F$3:$F$1000=G305,'TABELA DE PREÇOS'!$H$3:$H$1000),1)))))),"")</f>
        <v/>
      </c>
      <c r="I305" s="74"/>
      <c r="J305" s="20" t="str">
        <f>IFERROR(IF(ATENDIMENTOS!$I305="",ATENDIMENTOS!$H305,IF(AND(ATENDIMENTOS!$H305="",ATENDIMENTOS!$I305=""),"",ATENDIMENTOS!$H305-ATENDIMENTOS!$I305)),"")</f>
        <v/>
      </c>
      <c r="K305" s="77"/>
    </row>
    <row r="306" spans="1:11" x14ac:dyDescent="0.3">
      <c r="A306" s="12" t="str">
        <f t="shared" si="4"/>
        <v/>
      </c>
      <c r="B306" s="66"/>
      <c r="C306" s="70"/>
      <c r="D306" s="71"/>
      <c r="E306" s="71"/>
      <c r="F306" s="71"/>
      <c r="G306" s="71"/>
      <c r="H306" s="19" t="str" cm="1">
        <f t="array" ref="H306">IFERROR(IF(B306="","",IF(F306="","",IF(F306="SERVIÇOS",INDEX('TABELA DE PREÇOS'!$C$3:$C$1000,MATCH(B306,IF('TABELA DE PREÇOS'!$B$3:$B$1000=G306,'TABELA DE PREÇOS'!$D$3:$D$1000),1)),IF(F306="PRODUTOS",INDEX('TABELA DE PREÇOS'!$G$3:$G$1000,MATCH(B306,IF('TABELA DE PREÇOS'!$F$3:$F$1000=G306,'TABELA DE PREÇOS'!$H$3:$H$1000),1)))))),"")</f>
        <v/>
      </c>
      <c r="I306" s="75"/>
      <c r="J306" s="19" t="str">
        <f>IFERROR(IF(ATENDIMENTOS!$I306="",ATENDIMENTOS!$H306,IF(AND(ATENDIMENTOS!$H306="",ATENDIMENTOS!$I306=""),"",ATENDIMENTOS!$H306-ATENDIMENTOS!$I306)),"")</f>
        <v/>
      </c>
      <c r="K306" s="78"/>
    </row>
    <row r="307" spans="1:11" x14ac:dyDescent="0.3">
      <c r="A307" s="12" t="str">
        <f t="shared" si="4"/>
        <v/>
      </c>
      <c r="B307" s="65"/>
      <c r="C307" s="68"/>
      <c r="D307" s="69"/>
      <c r="E307" s="69"/>
      <c r="F307" s="69"/>
      <c r="G307" s="69"/>
      <c r="H307" s="20" t="str" cm="1">
        <f t="array" ref="H307">IFERROR(IF(B307="","",IF(F307="","",IF(F307="SERVIÇOS",INDEX('TABELA DE PREÇOS'!$C$3:$C$1000,MATCH(B307,IF('TABELA DE PREÇOS'!$B$3:$B$1000=G307,'TABELA DE PREÇOS'!$D$3:$D$1000),1)),IF(F307="PRODUTOS",INDEX('TABELA DE PREÇOS'!$G$3:$G$1000,MATCH(B307,IF('TABELA DE PREÇOS'!$F$3:$F$1000=G307,'TABELA DE PREÇOS'!$H$3:$H$1000),1)))))),"")</f>
        <v/>
      </c>
      <c r="I307" s="74"/>
      <c r="J307" s="20" t="str">
        <f>IFERROR(IF(ATENDIMENTOS!$I307="",ATENDIMENTOS!$H307,IF(AND(ATENDIMENTOS!$H307="",ATENDIMENTOS!$I307=""),"",ATENDIMENTOS!$H307-ATENDIMENTOS!$I307)),"")</f>
        <v/>
      </c>
      <c r="K307" s="77"/>
    </row>
    <row r="308" spans="1:11" x14ac:dyDescent="0.3">
      <c r="A308" s="12" t="str">
        <f t="shared" si="4"/>
        <v/>
      </c>
      <c r="B308" s="66"/>
      <c r="C308" s="70"/>
      <c r="D308" s="71"/>
      <c r="E308" s="71"/>
      <c r="F308" s="71"/>
      <c r="G308" s="71"/>
      <c r="H308" s="19" t="str" cm="1">
        <f t="array" ref="H308">IFERROR(IF(B308="","",IF(F308="","",IF(F308="SERVIÇOS",INDEX('TABELA DE PREÇOS'!$C$3:$C$1000,MATCH(B308,IF('TABELA DE PREÇOS'!$B$3:$B$1000=G308,'TABELA DE PREÇOS'!$D$3:$D$1000),1)),IF(F308="PRODUTOS",INDEX('TABELA DE PREÇOS'!$G$3:$G$1000,MATCH(B308,IF('TABELA DE PREÇOS'!$F$3:$F$1000=G308,'TABELA DE PREÇOS'!$H$3:$H$1000),1)))))),"")</f>
        <v/>
      </c>
      <c r="I308" s="75"/>
      <c r="J308" s="19" t="str">
        <f>IFERROR(IF(ATENDIMENTOS!$I308="",ATENDIMENTOS!$H308,IF(AND(ATENDIMENTOS!$H308="",ATENDIMENTOS!$I308=""),"",ATENDIMENTOS!$H308-ATENDIMENTOS!$I308)),"")</f>
        <v/>
      </c>
      <c r="K308" s="78"/>
    </row>
    <row r="309" spans="1:11" x14ac:dyDescent="0.3">
      <c r="A309" s="12" t="str">
        <f t="shared" si="4"/>
        <v/>
      </c>
      <c r="B309" s="65"/>
      <c r="C309" s="68"/>
      <c r="D309" s="69"/>
      <c r="E309" s="69"/>
      <c r="F309" s="69"/>
      <c r="G309" s="69"/>
      <c r="H309" s="20" t="str" cm="1">
        <f t="array" ref="H309">IFERROR(IF(B309="","",IF(F309="","",IF(F309="SERVIÇOS",INDEX('TABELA DE PREÇOS'!$C$3:$C$1000,MATCH(B309,IF('TABELA DE PREÇOS'!$B$3:$B$1000=G309,'TABELA DE PREÇOS'!$D$3:$D$1000),1)),IF(F309="PRODUTOS",INDEX('TABELA DE PREÇOS'!$G$3:$G$1000,MATCH(B309,IF('TABELA DE PREÇOS'!$F$3:$F$1000=G309,'TABELA DE PREÇOS'!$H$3:$H$1000),1)))))),"")</f>
        <v/>
      </c>
      <c r="I309" s="74"/>
      <c r="J309" s="20" t="str">
        <f>IFERROR(IF(ATENDIMENTOS!$I309="",ATENDIMENTOS!$H309,IF(AND(ATENDIMENTOS!$H309="",ATENDIMENTOS!$I309=""),"",ATENDIMENTOS!$H309-ATENDIMENTOS!$I309)),"")</f>
        <v/>
      </c>
      <c r="K309" s="77"/>
    </row>
    <row r="310" spans="1:11" x14ac:dyDescent="0.3">
      <c r="A310" s="12" t="str">
        <f t="shared" si="4"/>
        <v/>
      </c>
      <c r="B310" s="66"/>
      <c r="C310" s="70"/>
      <c r="D310" s="71"/>
      <c r="E310" s="71"/>
      <c r="F310" s="71"/>
      <c r="G310" s="71"/>
      <c r="H310" s="19" t="str" cm="1">
        <f t="array" ref="H310">IFERROR(IF(B310="","",IF(F310="","",IF(F310="SERVIÇOS",INDEX('TABELA DE PREÇOS'!$C$3:$C$1000,MATCH(B310,IF('TABELA DE PREÇOS'!$B$3:$B$1000=G310,'TABELA DE PREÇOS'!$D$3:$D$1000),1)),IF(F310="PRODUTOS",INDEX('TABELA DE PREÇOS'!$G$3:$G$1000,MATCH(B310,IF('TABELA DE PREÇOS'!$F$3:$F$1000=G310,'TABELA DE PREÇOS'!$H$3:$H$1000),1)))))),"")</f>
        <v/>
      </c>
      <c r="I310" s="75"/>
      <c r="J310" s="19" t="str">
        <f>IFERROR(IF(ATENDIMENTOS!$I310="",ATENDIMENTOS!$H310,IF(AND(ATENDIMENTOS!$H310="",ATENDIMENTOS!$I310=""),"",ATENDIMENTOS!$H310-ATENDIMENTOS!$I310)),"")</f>
        <v/>
      </c>
      <c r="K310" s="78"/>
    </row>
    <row r="311" spans="1:11" x14ac:dyDescent="0.3">
      <c r="A311" s="12" t="str">
        <f t="shared" si="4"/>
        <v/>
      </c>
      <c r="B311" s="65"/>
      <c r="C311" s="68"/>
      <c r="D311" s="69"/>
      <c r="E311" s="69"/>
      <c r="F311" s="69"/>
      <c r="G311" s="69"/>
      <c r="H311" s="20" t="str" cm="1">
        <f t="array" ref="H311">IFERROR(IF(B311="","",IF(F311="","",IF(F311="SERVIÇOS",INDEX('TABELA DE PREÇOS'!$C$3:$C$1000,MATCH(B311,IF('TABELA DE PREÇOS'!$B$3:$B$1000=G311,'TABELA DE PREÇOS'!$D$3:$D$1000),1)),IF(F311="PRODUTOS",INDEX('TABELA DE PREÇOS'!$G$3:$G$1000,MATCH(B311,IF('TABELA DE PREÇOS'!$F$3:$F$1000=G311,'TABELA DE PREÇOS'!$H$3:$H$1000),1)))))),"")</f>
        <v/>
      </c>
      <c r="I311" s="74"/>
      <c r="J311" s="20" t="str">
        <f>IFERROR(IF(ATENDIMENTOS!$I311="",ATENDIMENTOS!$H311,IF(AND(ATENDIMENTOS!$H311="",ATENDIMENTOS!$I311=""),"",ATENDIMENTOS!$H311-ATENDIMENTOS!$I311)),"")</f>
        <v/>
      </c>
      <c r="K311" s="77"/>
    </row>
    <row r="312" spans="1:11" x14ac:dyDescent="0.3">
      <c r="A312" s="12" t="str">
        <f t="shared" si="4"/>
        <v/>
      </c>
      <c r="B312" s="66"/>
      <c r="C312" s="70"/>
      <c r="D312" s="71"/>
      <c r="E312" s="71"/>
      <c r="F312" s="71"/>
      <c r="G312" s="71"/>
      <c r="H312" s="19" t="str" cm="1">
        <f t="array" ref="H312">IFERROR(IF(B312="","",IF(F312="","",IF(F312="SERVIÇOS",INDEX('TABELA DE PREÇOS'!$C$3:$C$1000,MATCH(B312,IF('TABELA DE PREÇOS'!$B$3:$B$1000=G312,'TABELA DE PREÇOS'!$D$3:$D$1000),1)),IF(F312="PRODUTOS",INDEX('TABELA DE PREÇOS'!$G$3:$G$1000,MATCH(B312,IF('TABELA DE PREÇOS'!$F$3:$F$1000=G312,'TABELA DE PREÇOS'!$H$3:$H$1000),1)))))),"")</f>
        <v/>
      </c>
      <c r="I312" s="75"/>
      <c r="J312" s="19" t="str">
        <f>IFERROR(IF(ATENDIMENTOS!$I312="",ATENDIMENTOS!$H312,IF(AND(ATENDIMENTOS!$H312="",ATENDIMENTOS!$I312=""),"",ATENDIMENTOS!$H312-ATENDIMENTOS!$I312)),"")</f>
        <v/>
      </c>
      <c r="K312" s="78"/>
    </row>
    <row r="313" spans="1:11" x14ac:dyDescent="0.3">
      <c r="A313" s="12" t="str">
        <f t="shared" si="4"/>
        <v/>
      </c>
      <c r="B313" s="65"/>
      <c r="C313" s="68"/>
      <c r="D313" s="69"/>
      <c r="E313" s="69"/>
      <c r="F313" s="69"/>
      <c r="G313" s="69"/>
      <c r="H313" s="20" t="str" cm="1">
        <f t="array" ref="H313">IFERROR(IF(B313="","",IF(F313="","",IF(F313="SERVIÇOS",INDEX('TABELA DE PREÇOS'!$C$3:$C$1000,MATCH(B313,IF('TABELA DE PREÇOS'!$B$3:$B$1000=G313,'TABELA DE PREÇOS'!$D$3:$D$1000),1)),IF(F313="PRODUTOS",INDEX('TABELA DE PREÇOS'!$G$3:$G$1000,MATCH(B313,IF('TABELA DE PREÇOS'!$F$3:$F$1000=G313,'TABELA DE PREÇOS'!$H$3:$H$1000),1)))))),"")</f>
        <v/>
      </c>
      <c r="I313" s="74"/>
      <c r="J313" s="20" t="str">
        <f>IFERROR(IF(ATENDIMENTOS!$I313="",ATENDIMENTOS!$H313,IF(AND(ATENDIMENTOS!$H313="",ATENDIMENTOS!$I313=""),"",ATENDIMENTOS!$H313-ATENDIMENTOS!$I313)),"")</f>
        <v/>
      </c>
      <c r="K313" s="77"/>
    </row>
    <row r="314" spans="1:11" x14ac:dyDescent="0.3">
      <c r="A314" s="12" t="str">
        <f t="shared" si="4"/>
        <v/>
      </c>
      <c r="B314" s="66"/>
      <c r="C314" s="70"/>
      <c r="D314" s="71"/>
      <c r="E314" s="71"/>
      <c r="F314" s="71"/>
      <c r="G314" s="71"/>
      <c r="H314" s="19" t="str" cm="1">
        <f t="array" ref="H314">IFERROR(IF(B314="","",IF(F314="","",IF(F314="SERVIÇOS",INDEX('TABELA DE PREÇOS'!$C$3:$C$1000,MATCH(B314,IF('TABELA DE PREÇOS'!$B$3:$B$1000=G314,'TABELA DE PREÇOS'!$D$3:$D$1000),1)),IF(F314="PRODUTOS",INDEX('TABELA DE PREÇOS'!$G$3:$G$1000,MATCH(B314,IF('TABELA DE PREÇOS'!$F$3:$F$1000=G314,'TABELA DE PREÇOS'!$H$3:$H$1000),1)))))),"")</f>
        <v/>
      </c>
      <c r="I314" s="75"/>
      <c r="J314" s="19" t="str">
        <f>IFERROR(IF(ATENDIMENTOS!$I314="",ATENDIMENTOS!$H314,IF(AND(ATENDIMENTOS!$H314="",ATENDIMENTOS!$I314=""),"",ATENDIMENTOS!$H314-ATENDIMENTOS!$I314)),"")</f>
        <v/>
      </c>
      <c r="K314" s="78"/>
    </row>
    <row r="315" spans="1:11" x14ac:dyDescent="0.3">
      <c r="A315" s="12" t="str">
        <f t="shared" si="4"/>
        <v/>
      </c>
      <c r="B315" s="65"/>
      <c r="C315" s="68"/>
      <c r="D315" s="69"/>
      <c r="E315" s="69"/>
      <c r="F315" s="69"/>
      <c r="G315" s="69"/>
      <c r="H315" s="20" t="str" cm="1">
        <f t="array" ref="H315">IFERROR(IF(B315="","",IF(F315="","",IF(F315="SERVIÇOS",INDEX('TABELA DE PREÇOS'!$C$3:$C$1000,MATCH(B315,IF('TABELA DE PREÇOS'!$B$3:$B$1000=G315,'TABELA DE PREÇOS'!$D$3:$D$1000),1)),IF(F315="PRODUTOS",INDEX('TABELA DE PREÇOS'!$G$3:$G$1000,MATCH(B315,IF('TABELA DE PREÇOS'!$F$3:$F$1000=G315,'TABELA DE PREÇOS'!$H$3:$H$1000),1)))))),"")</f>
        <v/>
      </c>
      <c r="I315" s="74"/>
      <c r="J315" s="20" t="str">
        <f>IFERROR(IF(ATENDIMENTOS!$I315="",ATENDIMENTOS!$H315,IF(AND(ATENDIMENTOS!$H315="",ATENDIMENTOS!$I315=""),"",ATENDIMENTOS!$H315-ATENDIMENTOS!$I315)),"")</f>
        <v/>
      </c>
      <c r="K315" s="77"/>
    </row>
    <row r="316" spans="1:11" x14ac:dyDescent="0.3">
      <c r="A316" s="12" t="str">
        <f t="shared" si="4"/>
        <v/>
      </c>
      <c r="B316" s="66"/>
      <c r="C316" s="70"/>
      <c r="D316" s="71"/>
      <c r="E316" s="71"/>
      <c r="F316" s="71"/>
      <c r="G316" s="71"/>
      <c r="H316" s="19" t="str" cm="1">
        <f t="array" ref="H316">IFERROR(IF(B316="","",IF(F316="","",IF(F316="SERVIÇOS",INDEX('TABELA DE PREÇOS'!$C$3:$C$1000,MATCH(B316,IF('TABELA DE PREÇOS'!$B$3:$B$1000=G316,'TABELA DE PREÇOS'!$D$3:$D$1000),1)),IF(F316="PRODUTOS",INDEX('TABELA DE PREÇOS'!$G$3:$G$1000,MATCH(B316,IF('TABELA DE PREÇOS'!$F$3:$F$1000=G316,'TABELA DE PREÇOS'!$H$3:$H$1000),1)))))),"")</f>
        <v/>
      </c>
      <c r="I316" s="75"/>
      <c r="J316" s="19" t="str">
        <f>IFERROR(IF(ATENDIMENTOS!$I316="",ATENDIMENTOS!$H316,IF(AND(ATENDIMENTOS!$H316="",ATENDIMENTOS!$I316=""),"",ATENDIMENTOS!$H316-ATENDIMENTOS!$I316)),"")</f>
        <v/>
      </c>
      <c r="K316" s="78"/>
    </row>
    <row r="317" spans="1:11" x14ac:dyDescent="0.3">
      <c r="A317" s="12" t="str">
        <f t="shared" si="4"/>
        <v/>
      </c>
      <c r="B317" s="65"/>
      <c r="C317" s="68"/>
      <c r="D317" s="69"/>
      <c r="E317" s="69"/>
      <c r="F317" s="69"/>
      <c r="G317" s="69"/>
      <c r="H317" s="20" t="str" cm="1">
        <f t="array" ref="H317">IFERROR(IF(B317="","",IF(F317="","",IF(F317="SERVIÇOS",INDEX('TABELA DE PREÇOS'!$C$3:$C$1000,MATCH(B317,IF('TABELA DE PREÇOS'!$B$3:$B$1000=G317,'TABELA DE PREÇOS'!$D$3:$D$1000),1)),IF(F317="PRODUTOS",INDEX('TABELA DE PREÇOS'!$G$3:$G$1000,MATCH(B317,IF('TABELA DE PREÇOS'!$F$3:$F$1000=G317,'TABELA DE PREÇOS'!$H$3:$H$1000),1)))))),"")</f>
        <v/>
      </c>
      <c r="I317" s="74"/>
      <c r="J317" s="20" t="str">
        <f>IFERROR(IF(ATENDIMENTOS!$I317="",ATENDIMENTOS!$H317,IF(AND(ATENDIMENTOS!$H317="",ATENDIMENTOS!$I317=""),"",ATENDIMENTOS!$H317-ATENDIMENTOS!$I317)),"")</f>
        <v/>
      </c>
      <c r="K317" s="77"/>
    </row>
    <row r="318" spans="1:11" x14ac:dyDescent="0.3">
      <c r="A318" s="12" t="str">
        <f t="shared" si="4"/>
        <v/>
      </c>
      <c r="B318" s="66"/>
      <c r="C318" s="70"/>
      <c r="D318" s="71"/>
      <c r="E318" s="71"/>
      <c r="F318" s="71"/>
      <c r="G318" s="71"/>
      <c r="H318" s="19" t="str" cm="1">
        <f t="array" ref="H318">IFERROR(IF(B318="","",IF(F318="","",IF(F318="SERVIÇOS",INDEX('TABELA DE PREÇOS'!$C$3:$C$1000,MATCH(B318,IF('TABELA DE PREÇOS'!$B$3:$B$1000=G318,'TABELA DE PREÇOS'!$D$3:$D$1000),1)),IF(F318="PRODUTOS",INDEX('TABELA DE PREÇOS'!$G$3:$G$1000,MATCH(B318,IF('TABELA DE PREÇOS'!$F$3:$F$1000=G318,'TABELA DE PREÇOS'!$H$3:$H$1000),1)))))),"")</f>
        <v/>
      </c>
      <c r="I318" s="75"/>
      <c r="J318" s="19" t="str">
        <f>IFERROR(IF(ATENDIMENTOS!$I318="",ATENDIMENTOS!$H318,IF(AND(ATENDIMENTOS!$H318="",ATENDIMENTOS!$I318=""),"",ATENDIMENTOS!$H318-ATENDIMENTOS!$I318)),"")</f>
        <v/>
      </c>
      <c r="K318" s="78"/>
    </row>
    <row r="319" spans="1:11" x14ac:dyDescent="0.3">
      <c r="A319" s="12" t="str">
        <f t="shared" si="4"/>
        <v/>
      </c>
      <c r="B319" s="65"/>
      <c r="C319" s="68"/>
      <c r="D319" s="69"/>
      <c r="E319" s="69"/>
      <c r="F319" s="69"/>
      <c r="G319" s="69"/>
      <c r="H319" s="20" t="str" cm="1">
        <f t="array" ref="H319">IFERROR(IF(B319="","",IF(F319="","",IF(F319="SERVIÇOS",INDEX('TABELA DE PREÇOS'!$C$3:$C$1000,MATCH(B319,IF('TABELA DE PREÇOS'!$B$3:$B$1000=G319,'TABELA DE PREÇOS'!$D$3:$D$1000),1)),IF(F319="PRODUTOS",INDEX('TABELA DE PREÇOS'!$G$3:$G$1000,MATCH(B319,IF('TABELA DE PREÇOS'!$F$3:$F$1000=G319,'TABELA DE PREÇOS'!$H$3:$H$1000),1)))))),"")</f>
        <v/>
      </c>
      <c r="I319" s="74"/>
      <c r="J319" s="20" t="str">
        <f>IFERROR(IF(ATENDIMENTOS!$I319="",ATENDIMENTOS!$H319,IF(AND(ATENDIMENTOS!$H319="",ATENDIMENTOS!$I319=""),"",ATENDIMENTOS!$H319-ATENDIMENTOS!$I319)),"")</f>
        <v/>
      </c>
      <c r="K319" s="77"/>
    </row>
    <row r="320" spans="1:11" x14ac:dyDescent="0.3">
      <c r="A320" s="12" t="str">
        <f t="shared" si="4"/>
        <v/>
      </c>
      <c r="B320" s="66"/>
      <c r="C320" s="70"/>
      <c r="D320" s="71"/>
      <c r="E320" s="71"/>
      <c r="F320" s="71"/>
      <c r="G320" s="71"/>
      <c r="H320" s="19" t="str" cm="1">
        <f t="array" ref="H320">IFERROR(IF(B320="","",IF(F320="","",IF(F320="SERVIÇOS",INDEX('TABELA DE PREÇOS'!$C$3:$C$1000,MATCH(B320,IF('TABELA DE PREÇOS'!$B$3:$B$1000=G320,'TABELA DE PREÇOS'!$D$3:$D$1000),1)),IF(F320="PRODUTOS",INDEX('TABELA DE PREÇOS'!$G$3:$G$1000,MATCH(B320,IF('TABELA DE PREÇOS'!$F$3:$F$1000=G320,'TABELA DE PREÇOS'!$H$3:$H$1000),1)))))),"")</f>
        <v/>
      </c>
      <c r="I320" s="75"/>
      <c r="J320" s="19" t="str">
        <f>IFERROR(IF(ATENDIMENTOS!$I320="",ATENDIMENTOS!$H320,IF(AND(ATENDIMENTOS!$H320="",ATENDIMENTOS!$I320=""),"",ATENDIMENTOS!$H320-ATENDIMENTOS!$I320)),"")</f>
        <v/>
      </c>
      <c r="K320" s="78"/>
    </row>
    <row r="321" spans="1:11" x14ac:dyDescent="0.3">
      <c r="A321" s="12" t="str">
        <f t="shared" si="4"/>
        <v/>
      </c>
      <c r="B321" s="65"/>
      <c r="C321" s="68"/>
      <c r="D321" s="69"/>
      <c r="E321" s="69"/>
      <c r="F321" s="69"/>
      <c r="G321" s="69"/>
      <c r="H321" s="20" t="str" cm="1">
        <f t="array" ref="H321">IFERROR(IF(B321="","",IF(F321="","",IF(F321="SERVIÇOS",INDEX('TABELA DE PREÇOS'!$C$3:$C$1000,MATCH(B321,IF('TABELA DE PREÇOS'!$B$3:$B$1000=G321,'TABELA DE PREÇOS'!$D$3:$D$1000),1)),IF(F321="PRODUTOS",INDEX('TABELA DE PREÇOS'!$G$3:$G$1000,MATCH(B321,IF('TABELA DE PREÇOS'!$F$3:$F$1000=G321,'TABELA DE PREÇOS'!$H$3:$H$1000),1)))))),"")</f>
        <v/>
      </c>
      <c r="I321" s="74"/>
      <c r="J321" s="20" t="str">
        <f>IFERROR(IF(ATENDIMENTOS!$I321="",ATENDIMENTOS!$H321,IF(AND(ATENDIMENTOS!$H321="",ATENDIMENTOS!$I321=""),"",ATENDIMENTOS!$H321-ATENDIMENTOS!$I321)),"")</f>
        <v/>
      </c>
      <c r="K321" s="77"/>
    </row>
    <row r="322" spans="1:11" x14ac:dyDescent="0.3">
      <c r="A322" s="12" t="str">
        <f t="shared" si="4"/>
        <v/>
      </c>
      <c r="B322" s="66"/>
      <c r="C322" s="70"/>
      <c r="D322" s="71"/>
      <c r="E322" s="71"/>
      <c r="F322" s="71"/>
      <c r="G322" s="71"/>
      <c r="H322" s="19" t="str" cm="1">
        <f t="array" ref="H322">IFERROR(IF(B322="","",IF(F322="","",IF(F322="SERVIÇOS",INDEX('TABELA DE PREÇOS'!$C$3:$C$1000,MATCH(B322,IF('TABELA DE PREÇOS'!$B$3:$B$1000=G322,'TABELA DE PREÇOS'!$D$3:$D$1000),1)),IF(F322="PRODUTOS",INDEX('TABELA DE PREÇOS'!$G$3:$G$1000,MATCH(B322,IF('TABELA DE PREÇOS'!$F$3:$F$1000=G322,'TABELA DE PREÇOS'!$H$3:$H$1000),1)))))),"")</f>
        <v/>
      </c>
      <c r="I322" s="75"/>
      <c r="J322" s="19" t="str">
        <f>IFERROR(IF(ATENDIMENTOS!$I322="",ATENDIMENTOS!$H322,IF(AND(ATENDIMENTOS!$H322="",ATENDIMENTOS!$I322=""),"",ATENDIMENTOS!$H322-ATENDIMENTOS!$I322)),"")</f>
        <v/>
      </c>
      <c r="K322" s="78"/>
    </row>
    <row r="323" spans="1:11" x14ac:dyDescent="0.3">
      <c r="A323" s="12" t="str">
        <f t="shared" si="4"/>
        <v/>
      </c>
      <c r="B323" s="65"/>
      <c r="C323" s="68"/>
      <c r="D323" s="69"/>
      <c r="E323" s="69"/>
      <c r="F323" s="69"/>
      <c r="G323" s="69"/>
      <c r="H323" s="20" t="str" cm="1">
        <f t="array" ref="H323">IFERROR(IF(B323="","",IF(F323="","",IF(F323="SERVIÇOS",INDEX('TABELA DE PREÇOS'!$C$3:$C$1000,MATCH(B323,IF('TABELA DE PREÇOS'!$B$3:$B$1000=G323,'TABELA DE PREÇOS'!$D$3:$D$1000),1)),IF(F323="PRODUTOS",INDEX('TABELA DE PREÇOS'!$G$3:$G$1000,MATCH(B323,IF('TABELA DE PREÇOS'!$F$3:$F$1000=G323,'TABELA DE PREÇOS'!$H$3:$H$1000),1)))))),"")</f>
        <v/>
      </c>
      <c r="I323" s="74"/>
      <c r="J323" s="20" t="str">
        <f>IFERROR(IF(ATENDIMENTOS!$I323="",ATENDIMENTOS!$H323,IF(AND(ATENDIMENTOS!$H323="",ATENDIMENTOS!$I323=""),"",ATENDIMENTOS!$H323-ATENDIMENTOS!$I323)),"")</f>
        <v/>
      </c>
      <c r="K323" s="77"/>
    </row>
    <row r="324" spans="1:11" x14ac:dyDescent="0.3">
      <c r="A324" s="12" t="str">
        <f t="shared" ref="A324:A387" si="5">IF(B324="","",F324&amp;E324&amp;B324&amp;C324)</f>
        <v/>
      </c>
      <c r="B324" s="66"/>
      <c r="C324" s="70"/>
      <c r="D324" s="71"/>
      <c r="E324" s="71"/>
      <c r="F324" s="71"/>
      <c r="G324" s="71"/>
      <c r="H324" s="19" t="str" cm="1">
        <f t="array" ref="H324">IFERROR(IF(B324="","",IF(F324="","",IF(F324="SERVIÇOS",INDEX('TABELA DE PREÇOS'!$C$3:$C$1000,MATCH(B324,IF('TABELA DE PREÇOS'!$B$3:$B$1000=G324,'TABELA DE PREÇOS'!$D$3:$D$1000),1)),IF(F324="PRODUTOS",INDEX('TABELA DE PREÇOS'!$G$3:$G$1000,MATCH(B324,IF('TABELA DE PREÇOS'!$F$3:$F$1000=G324,'TABELA DE PREÇOS'!$H$3:$H$1000),1)))))),"")</f>
        <v/>
      </c>
      <c r="I324" s="75"/>
      <c r="J324" s="19" t="str">
        <f>IFERROR(IF(ATENDIMENTOS!$I324="",ATENDIMENTOS!$H324,IF(AND(ATENDIMENTOS!$H324="",ATENDIMENTOS!$I324=""),"",ATENDIMENTOS!$H324-ATENDIMENTOS!$I324)),"")</f>
        <v/>
      </c>
      <c r="K324" s="78"/>
    </row>
    <row r="325" spans="1:11" x14ac:dyDescent="0.3">
      <c r="A325" s="12" t="str">
        <f t="shared" si="5"/>
        <v/>
      </c>
      <c r="B325" s="65"/>
      <c r="C325" s="68"/>
      <c r="D325" s="69"/>
      <c r="E325" s="69"/>
      <c r="F325" s="69"/>
      <c r="G325" s="69"/>
      <c r="H325" s="20" t="str" cm="1">
        <f t="array" ref="H325">IFERROR(IF(B325="","",IF(F325="","",IF(F325="SERVIÇOS",INDEX('TABELA DE PREÇOS'!$C$3:$C$1000,MATCH(B325,IF('TABELA DE PREÇOS'!$B$3:$B$1000=G325,'TABELA DE PREÇOS'!$D$3:$D$1000),1)),IF(F325="PRODUTOS",INDEX('TABELA DE PREÇOS'!$G$3:$G$1000,MATCH(B325,IF('TABELA DE PREÇOS'!$F$3:$F$1000=G325,'TABELA DE PREÇOS'!$H$3:$H$1000),1)))))),"")</f>
        <v/>
      </c>
      <c r="I325" s="74"/>
      <c r="J325" s="20" t="str">
        <f>IFERROR(IF(ATENDIMENTOS!$I325="",ATENDIMENTOS!$H325,IF(AND(ATENDIMENTOS!$H325="",ATENDIMENTOS!$I325=""),"",ATENDIMENTOS!$H325-ATENDIMENTOS!$I325)),"")</f>
        <v/>
      </c>
      <c r="K325" s="77"/>
    </row>
    <row r="326" spans="1:11" x14ac:dyDescent="0.3">
      <c r="A326" s="12" t="str">
        <f t="shared" si="5"/>
        <v/>
      </c>
      <c r="B326" s="66"/>
      <c r="C326" s="70"/>
      <c r="D326" s="71"/>
      <c r="E326" s="71"/>
      <c r="F326" s="71"/>
      <c r="G326" s="71"/>
      <c r="H326" s="19" t="str" cm="1">
        <f t="array" ref="H326">IFERROR(IF(B326="","",IF(F326="","",IF(F326="SERVIÇOS",INDEX('TABELA DE PREÇOS'!$C$3:$C$1000,MATCH(B326,IF('TABELA DE PREÇOS'!$B$3:$B$1000=G326,'TABELA DE PREÇOS'!$D$3:$D$1000),1)),IF(F326="PRODUTOS",INDEX('TABELA DE PREÇOS'!$G$3:$G$1000,MATCH(B326,IF('TABELA DE PREÇOS'!$F$3:$F$1000=G326,'TABELA DE PREÇOS'!$H$3:$H$1000),1)))))),"")</f>
        <v/>
      </c>
      <c r="I326" s="75"/>
      <c r="J326" s="19" t="str">
        <f>IFERROR(IF(ATENDIMENTOS!$I326="",ATENDIMENTOS!$H326,IF(AND(ATENDIMENTOS!$H326="",ATENDIMENTOS!$I326=""),"",ATENDIMENTOS!$H326-ATENDIMENTOS!$I326)),"")</f>
        <v/>
      </c>
      <c r="K326" s="78"/>
    </row>
    <row r="327" spans="1:11" x14ac:dyDescent="0.3">
      <c r="A327" s="12" t="str">
        <f t="shared" si="5"/>
        <v/>
      </c>
      <c r="B327" s="65"/>
      <c r="C327" s="68"/>
      <c r="D327" s="69"/>
      <c r="E327" s="69"/>
      <c r="F327" s="69"/>
      <c r="G327" s="69"/>
      <c r="H327" s="20" t="str" cm="1">
        <f t="array" ref="H327">IFERROR(IF(B327="","",IF(F327="","",IF(F327="SERVIÇOS",INDEX('TABELA DE PREÇOS'!$C$3:$C$1000,MATCH(B327,IF('TABELA DE PREÇOS'!$B$3:$B$1000=G327,'TABELA DE PREÇOS'!$D$3:$D$1000),1)),IF(F327="PRODUTOS",INDEX('TABELA DE PREÇOS'!$G$3:$G$1000,MATCH(B327,IF('TABELA DE PREÇOS'!$F$3:$F$1000=G327,'TABELA DE PREÇOS'!$H$3:$H$1000),1)))))),"")</f>
        <v/>
      </c>
      <c r="I327" s="74"/>
      <c r="J327" s="20" t="str">
        <f>IFERROR(IF(ATENDIMENTOS!$I327="",ATENDIMENTOS!$H327,IF(AND(ATENDIMENTOS!$H327="",ATENDIMENTOS!$I327=""),"",ATENDIMENTOS!$H327-ATENDIMENTOS!$I327)),"")</f>
        <v/>
      </c>
      <c r="K327" s="77"/>
    </row>
    <row r="328" spans="1:11" x14ac:dyDescent="0.3">
      <c r="A328" s="12" t="str">
        <f t="shared" si="5"/>
        <v/>
      </c>
      <c r="B328" s="66"/>
      <c r="C328" s="70"/>
      <c r="D328" s="71"/>
      <c r="E328" s="71"/>
      <c r="F328" s="71"/>
      <c r="G328" s="71"/>
      <c r="H328" s="19" t="str" cm="1">
        <f t="array" ref="H328">IFERROR(IF(B328="","",IF(F328="","",IF(F328="SERVIÇOS",INDEX('TABELA DE PREÇOS'!$C$3:$C$1000,MATCH(B328,IF('TABELA DE PREÇOS'!$B$3:$B$1000=G328,'TABELA DE PREÇOS'!$D$3:$D$1000),1)),IF(F328="PRODUTOS",INDEX('TABELA DE PREÇOS'!$G$3:$G$1000,MATCH(B328,IF('TABELA DE PREÇOS'!$F$3:$F$1000=G328,'TABELA DE PREÇOS'!$H$3:$H$1000),1)))))),"")</f>
        <v/>
      </c>
      <c r="I328" s="75"/>
      <c r="J328" s="19" t="str">
        <f>IFERROR(IF(ATENDIMENTOS!$I328="",ATENDIMENTOS!$H328,IF(AND(ATENDIMENTOS!$H328="",ATENDIMENTOS!$I328=""),"",ATENDIMENTOS!$H328-ATENDIMENTOS!$I328)),"")</f>
        <v/>
      </c>
      <c r="K328" s="78"/>
    </row>
    <row r="329" spans="1:11" x14ac:dyDescent="0.3">
      <c r="A329" s="12" t="str">
        <f t="shared" si="5"/>
        <v/>
      </c>
      <c r="B329" s="65"/>
      <c r="C329" s="68"/>
      <c r="D329" s="69"/>
      <c r="E329" s="69"/>
      <c r="F329" s="69"/>
      <c r="G329" s="69"/>
      <c r="H329" s="20" t="str" cm="1">
        <f t="array" ref="H329">IFERROR(IF(B329="","",IF(F329="","",IF(F329="SERVIÇOS",INDEX('TABELA DE PREÇOS'!$C$3:$C$1000,MATCH(B329,IF('TABELA DE PREÇOS'!$B$3:$B$1000=G329,'TABELA DE PREÇOS'!$D$3:$D$1000),1)),IF(F329="PRODUTOS",INDEX('TABELA DE PREÇOS'!$G$3:$G$1000,MATCH(B329,IF('TABELA DE PREÇOS'!$F$3:$F$1000=G329,'TABELA DE PREÇOS'!$H$3:$H$1000),1)))))),"")</f>
        <v/>
      </c>
      <c r="I329" s="74"/>
      <c r="J329" s="20" t="str">
        <f>IFERROR(IF(ATENDIMENTOS!$I329="",ATENDIMENTOS!$H329,IF(AND(ATENDIMENTOS!$H329="",ATENDIMENTOS!$I329=""),"",ATENDIMENTOS!$H329-ATENDIMENTOS!$I329)),"")</f>
        <v/>
      </c>
      <c r="K329" s="77"/>
    </row>
    <row r="330" spans="1:11" x14ac:dyDescent="0.3">
      <c r="A330" s="12" t="str">
        <f t="shared" si="5"/>
        <v/>
      </c>
      <c r="B330" s="66"/>
      <c r="C330" s="70"/>
      <c r="D330" s="71"/>
      <c r="E330" s="71"/>
      <c r="F330" s="71"/>
      <c r="G330" s="71"/>
      <c r="H330" s="19" t="str" cm="1">
        <f t="array" ref="H330">IFERROR(IF(B330="","",IF(F330="","",IF(F330="SERVIÇOS",INDEX('TABELA DE PREÇOS'!$C$3:$C$1000,MATCH(B330,IF('TABELA DE PREÇOS'!$B$3:$B$1000=G330,'TABELA DE PREÇOS'!$D$3:$D$1000),1)),IF(F330="PRODUTOS",INDEX('TABELA DE PREÇOS'!$G$3:$G$1000,MATCH(B330,IF('TABELA DE PREÇOS'!$F$3:$F$1000=G330,'TABELA DE PREÇOS'!$H$3:$H$1000),1)))))),"")</f>
        <v/>
      </c>
      <c r="I330" s="75"/>
      <c r="J330" s="19" t="str">
        <f>IFERROR(IF(ATENDIMENTOS!$I330="",ATENDIMENTOS!$H330,IF(AND(ATENDIMENTOS!$H330="",ATENDIMENTOS!$I330=""),"",ATENDIMENTOS!$H330-ATENDIMENTOS!$I330)),"")</f>
        <v/>
      </c>
      <c r="K330" s="78"/>
    </row>
    <row r="331" spans="1:11" x14ac:dyDescent="0.3">
      <c r="A331" s="12" t="str">
        <f t="shared" si="5"/>
        <v/>
      </c>
      <c r="B331" s="65"/>
      <c r="C331" s="68"/>
      <c r="D331" s="69"/>
      <c r="E331" s="69"/>
      <c r="F331" s="69"/>
      <c r="G331" s="69"/>
      <c r="H331" s="20" t="str" cm="1">
        <f t="array" ref="H331">IFERROR(IF(B331="","",IF(F331="","",IF(F331="SERVIÇOS",INDEX('TABELA DE PREÇOS'!$C$3:$C$1000,MATCH(B331,IF('TABELA DE PREÇOS'!$B$3:$B$1000=G331,'TABELA DE PREÇOS'!$D$3:$D$1000),1)),IF(F331="PRODUTOS",INDEX('TABELA DE PREÇOS'!$G$3:$G$1000,MATCH(B331,IF('TABELA DE PREÇOS'!$F$3:$F$1000=G331,'TABELA DE PREÇOS'!$H$3:$H$1000),1)))))),"")</f>
        <v/>
      </c>
      <c r="I331" s="74"/>
      <c r="J331" s="20" t="str">
        <f>IFERROR(IF(ATENDIMENTOS!$I331="",ATENDIMENTOS!$H331,IF(AND(ATENDIMENTOS!$H331="",ATENDIMENTOS!$I331=""),"",ATENDIMENTOS!$H331-ATENDIMENTOS!$I331)),"")</f>
        <v/>
      </c>
      <c r="K331" s="77"/>
    </row>
    <row r="332" spans="1:11" x14ac:dyDescent="0.3">
      <c r="A332" s="12" t="str">
        <f t="shared" si="5"/>
        <v/>
      </c>
      <c r="B332" s="66"/>
      <c r="C332" s="70"/>
      <c r="D332" s="71"/>
      <c r="E332" s="71"/>
      <c r="F332" s="71"/>
      <c r="G332" s="71"/>
      <c r="H332" s="19" t="str" cm="1">
        <f t="array" ref="H332">IFERROR(IF(B332="","",IF(F332="","",IF(F332="SERVIÇOS",INDEX('TABELA DE PREÇOS'!$C$3:$C$1000,MATCH(B332,IF('TABELA DE PREÇOS'!$B$3:$B$1000=G332,'TABELA DE PREÇOS'!$D$3:$D$1000),1)),IF(F332="PRODUTOS",INDEX('TABELA DE PREÇOS'!$G$3:$G$1000,MATCH(B332,IF('TABELA DE PREÇOS'!$F$3:$F$1000=G332,'TABELA DE PREÇOS'!$H$3:$H$1000),1)))))),"")</f>
        <v/>
      </c>
      <c r="I332" s="75"/>
      <c r="J332" s="19" t="str">
        <f>IFERROR(IF(ATENDIMENTOS!$I332="",ATENDIMENTOS!$H332,IF(AND(ATENDIMENTOS!$H332="",ATENDIMENTOS!$I332=""),"",ATENDIMENTOS!$H332-ATENDIMENTOS!$I332)),"")</f>
        <v/>
      </c>
      <c r="K332" s="78"/>
    </row>
    <row r="333" spans="1:11" x14ac:dyDescent="0.3">
      <c r="A333" s="12" t="str">
        <f t="shared" si="5"/>
        <v/>
      </c>
      <c r="B333" s="65"/>
      <c r="C333" s="68"/>
      <c r="D333" s="69"/>
      <c r="E333" s="69"/>
      <c r="F333" s="69"/>
      <c r="G333" s="69"/>
      <c r="H333" s="20" t="str" cm="1">
        <f t="array" ref="H333">IFERROR(IF(B333="","",IF(F333="","",IF(F333="SERVIÇOS",INDEX('TABELA DE PREÇOS'!$C$3:$C$1000,MATCH(B333,IF('TABELA DE PREÇOS'!$B$3:$B$1000=G333,'TABELA DE PREÇOS'!$D$3:$D$1000),1)),IF(F333="PRODUTOS",INDEX('TABELA DE PREÇOS'!$G$3:$G$1000,MATCH(B333,IF('TABELA DE PREÇOS'!$F$3:$F$1000=G333,'TABELA DE PREÇOS'!$H$3:$H$1000),1)))))),"")</f>
        <v/>
      </c>
      <c r="I333" s="74"/>
      <c r="J333" s="20" t="str">
        <f>IFERROR(IF(ATENDIMENTOS!$I333="",ATENDIMENTOS!$H333,IF(AND(ATENDIMENTOS!$H333="",ATENDIMENTOS!$I333=""),"",ATENDIMENTOS!$H333-ATENDIMENTOS!$I333)),"")</f>
        <v/>
      </c>
      <c r="K333" s="77"/>
    </row>
    <row r="334" spans="1:11" x14ac:dyDescent="0.3">
      <c r="A334" s="12" t="str">
        <f t="shared" si="5"/>
        <v/>
      </c>
      <c r="B334" s="66"/>
      <c r="C334" s="70"/>
      <c r="D334" s="71"/>
      <c r="E334" s="71"/>
      <c r="F334" s="71"/>
      <c r="G334" s="71"/>
      <c r="H334" s="19" t="str" cm="1">
        <f t="array" ref="H334">IFERROR(IF(B334="","",IF(F334="","",IF(F334="SERVIÇOS",INDEX('TABELA DE PREÇOS'!$C$3:$C$1000,MATCH(B334,IF('TABELA DE PREÇOS'!$B$3:$B$1000=G334,'TABELA DE PREÇOS'!$D$3:$D$1000),1)),IF(F334="PRODUTOS",INDEX('TABELA DE PREÇOS'!$G$3:$G$1000,MATCH(B334,IF('TABELA DE PREÇOS'!$F$3:$F$1000=G334,'TABELA DE PREÇOS'!$H$3:$H$1000),1)))))),"")</f>
        <v/>
      </c>
      <c r="I334" s="75"/>
      <c r="J334" s="19" t="str">
        <f>IFERROR(IF(ATENDIMENTOS!$I334="",ATENDIMENTOS!$H334,IF(AND(ATENDIMENTOS!$H334="",ATENDIMENTOS!$I334=""),"",ATENDIMENTOS!$H334-ATENDIMENTOS!$I334)),"")</f>
        <v/>
      </c>
      <c r="K334" s="78"/>
    </row>
    <row r="335" spans="1:11" x14ac:dyDescent="0.3">
      <c r="A335" s="12" t="str">
        <f t="shared" si="5"/>
        <v/>
      </c>
      <c r="B335" s="65"/>
      <c r="C335" s="68"/>
      <c r="D335" s="69"/>
      <c r="E335" s="69"/>
      <c r="F335" s="69"/>
      <c r="G335" s="69"/>
      <c r="H335" s="20" t="str" cm="1">
        <f t="array" ref="H335">IFERROR(IF(B335="","",IF(F335="","",IF(F335="SERVIÇOS",INDEX('TABELA DE PREÇOS'!$C$3:$C$1000,MATCH(B335,IF('TABELA DE PREÇOS'!$B$3:$B$1000=G335,'TABELA DE PREÇOS'!$D$3:$D$1000),1)),IF(F335="PRODUTOS",INDEX('TABELA DE PREÇOS'!$G$3:$G$1000,MATCH(B335,IF('TABELA DE PREÇOS'!$F$3:$F$1000=G335,'TABELA DE PREÇOS'!$H$3:$H$1000),1)))))),"")</f>
        <v/>
      </c>
      <c r="I335" s="74"/>
      <c r="J335" s="20" t="str">
        <f>IFERROR(IF(ATENDIMENTOS!$I335="",ATENDIMENTOS!$H335,IF(AND(ATENDIMENTOS!$H335="",ATENDIMENTOS!$I335=""),"",ATENDIMENTOS!$H335-ATENDIMENTOS!$I335)),"")</f>
        <v/>
      </c>
      <c r="K335" s="77"/>
    </row>
    <row r="336" spans="1:11" x14ac:dyDescent="0.3">
      <c r="A336" s="12" t="str">
        <f t="shared" si="5"/>
        <v/>
      </c>
      <c r="B336" s="66"/>
      <c r="C336" s="70"/>
      <c r="D336" s="71"/>
      <c r="E336" s="71"/>
      <c r="F336" s="71"/>
      <c r="G336" s="71"/>
      <c r="H336" s="19" t="str" cm="1">
        <f t="array" ref="H336">IFERROR(IF(B336="","",IF(F336="","",IF(F336="SERVIÇOS",INDEX('TABELA DE PREÇOS'!$C$3:$C$1000,MATCH(B336,IF('TABELA DE PREÇOS'!$B$3:$B$1000=G336,'TABELA DE PREÇOS'!$D$3:$D$1000),1)),IF(F336="PRODUTOS",INDEX('TABELA DE PREÇOS'!$G$3:$G$1000,MATCH(B336,IF('TABELA DE PREÇOS'!$F$3:$F$1000=G336,'TABELA DE PREÇOS'!$H$3:$H$1000),1)))))),"")</f>
        <v/>
      </c>
      <c r="I336" s="75"/>
      <c r="J336" s="19" t="str">
        <f>IFERROR(IF(ATENDIMENTOS!$I336="",ATENDIMENTOS!$H336,IF(AND(ATENDIMENTOS!$H336="",ATENDIMENTOS!$I336=""),"",ATENDIMENTOS!$H336-ATENDIMENTOS!$I336)),"")</f>
        <v/>
      </c>
      <c r="K336" s="78"/>
    </row>
    <row r="337" spans="1:11" x14ac:dyDescent="0.3">
      <c r="A337" s="12" t="str">
        <f t="shared" si="5"/>
        <v/>
      </c>
      <c r="B337" s="65"/>
      <c r="C337" s="68"/>
      <c r="D337" s="69"/>
      <c r="E337" s="69"/>
      <c r="F337" s="69"/>
      <c r="G337" s="69"/>
      <c r="H337" s="20" t="str" cm="1">
        <f t="array" ref="H337">IFERROR(IF(B337="","",IF(F337="","",IF(F337="SERVIÇOS",INDEX('TABELA DE PREÇOS'!$C$3:$C$1000,MATCH(B337,IF('TABELA DE PREÇOS'!$B$3:$B$1000=G337,'TABELA DE PREÇOS'!$D$3:$D$1000),1)),IF(F337="PRODUTOS",INDEX('TABELA DE PREÇOS'!$G$3:$G$1000,MATCH(B337,IF('TABELA DE PREÇOS'!$F$3:$F$1000=G337,'TABELA DE PREÇOS'!$H$3:$H$1000),1)))))),"")</f>
        <v/>
      </c>
      <c r="I337" s="74"/>
      <c r="J337" s="20" t="str">
        <f>IFERROR(IF(ATENDIMENTOS!$I337="",ATENDIMENTOS!$H337,IF(AND(ATENDIMENTOS!$H337="",ATENDIMENTOS!$I337=""),"",ATENDIMENTOS!$H337-ATENDIMENTOS!$I337)),"")</f>
        <v/>
      </c>
      <c r="K337" s="77"/>
    </row>
    <row r="338" spans="1:11" x14ac:dyDescent="0.3">
      <c r="A338" s="12" t="str">
        <f t="shared" si="5"/>
        <v/>
      </c>
      <c r="B338" s="66"/>
      <c r="C338" s="70"/>
      <c r="D338" s="71"/>
      <c r="E338" s="71"/>
      <c r="F338" s="71"/>
      <c r="G338" s="71"/>
      <c r="H338" s="19" t="str" cm="1">
        <f t="array" ref="H338">IFERROR(IF(B338="","",IF(F338="","",IF(F338="SERVIÇOS",INDEX('TABELA DE PREÇOS'!$C$3:$C$1000,MATCH(B338,IF('TABELA DE PREÇOS'!$B$3:$B$1000=G338,'TABELA DE PREÇOS'!$D$3:$D$1000),1)),IF(F338="PRODUTOS",INDEX('TABELA DE PREÇOS'!$G$3:$G$1000,MATCH(B338,IF('TABELA DE PREÇOS'!$F$3:$F$1000=G338,'TABELA DE PREÇOS'!$H$3:$H$1000),1)))))),"")</f>
        <v/>
      </c>
      <c r="I338" s="75"/>
      <c r="J338" s="19" t="str">
        <f>IFERROR(IF(ATENDIMENTOS!$I338="",ATENDIMENTOS!$H338,IF(AND(ATENDIMENTOS!$H338="",ATENDIMENTOS!$I338=""),"",ATENDIMENTOS!$H338-ATENDIMENTOS!$I338)),"")</f>
        <v/>
      </c>
      <c r="K338" s="78"/>
    </row>
    <row r="339" spans="1:11" x14ac:dyDescent="0.3">
      <c r="A339" s="12" t="str">
        <f t="shared" si="5"/>
        <v/>
      </c>
      <c r="B339" s="65"/>
      <c r="C339" s="68"/>
      <c r="D339" s="69"/>
      <c r="E339" s="69"/>
      <c r="F339" s="69"/>
      <c r="G339" s="69"/>
      <c r="H339" s="20" t="str" cm="1">
        <f t="array" ref="H339">IFERROR(IF(B339="","",IF(F339="","",IF(F339="SERVIÇOS",INDEX('TABELA DE PREÇOS'!$C$3:$C$1000,MATCH(B339,IF('TABELA DE PREÇOS'!$B$3:$B$1000=G339,'TABELA DE PREÇOS'!$D$3:$D$1000),1)),IF(F339="PRODUTOS",INDEX('TABELA DE PREÇOS'!$G$3:$G$1000,MATCH(B339,IF('TABELA DE PREÇOS'!$F$3:$F$1000=G339,'TABELA DE PREÇOS'!$H$3:$H$1000),1)))))),"")</f>
        <v/>
      </c>
      <c r="I339" s="74"/>
      <c r="J339" s="20" t="str">
        <f>IFERROR(IF(ATENDIMENTOS!$I339="",ATENDIMENTOS!$H339,IF(AND(ATENDIMENTOS!$H339="",ATENDIMENTOS!$I339=""),"",ATENDIMENTOS!$H339-ATENDIMENTOS!$I339)),"")</f>
        <v/>
      </c>
      <c r="K339" s="77"/>
    </row>
    <row r="340" spans="1:11" x14ac:dyDescent="0.3">
      <c r="A340" s="12" t="str">
        <f t="shared" si="5"/>
        <v/>
      </c>
      <c r="B340" s="66"/>
      <c r="C340" s="70"/>
      <c r="D340" s="71"/>
      <c r="E340" s="71"/>
      <c r="F340" s="71"/>
      <c r="G340" s="71"/>
      <c r="H340" s="19" t="str" cm="1">
        <f t="array" ref="H340">IFERROR(IF(B340="","",IF(F340="","",IF(F340="SERVIÇOS",INDEX('TABELA DE PREÇOS'!$C$3:$C$1000,MATCH(B340,IF('TABELA DE PREÇOS'!$B$3:$B$1000=G340,'TABELA DE PREÇOS'!$D$3:$D$1000),1)),IF(F340="PRODUTOS",INDEX('TABELA DE PREÇOS'!$G$3:$G$1000,MATCH(B340,IF('TABELA DE PREÇOS'!$F$3:$F$1000=G340,'TABELA DE PREÇOS'!$H$3:$H$1000),1)))))),"")</f>
        <v/>
      </c>
      <c r="I340" s="75"/>
      <c r="J340" s="19" t="str">
        <f>IFERROR(IF(ATENDIMENTOS!$I340="",ATENDIMENTOS!$H340,IF(AND(ATENDIMENTOS!$H340="",ATENDIMENTOS!$I340=""),"",ATENDIMENTOS!$H340-ATENDIMENTOS!$I340)),"")</f>
        <v/>
      </c>
      <c r="K340" s="78"/>
    </row>
    <row r="341" spans="1:11" x14ac:dyDescent="0.3">
      <c r="A341" s="12" t="str">
        <f t="shared" si="5"/>
        <v/>
      </c>
      <c r="B341" s="65"/>
      <c r="C341" s="68"/>
      <c r="D341" s="69"/>
      <c r="E341" s="69"/>
      <c r="F341" s="69"/>
      <c r="G341" s="69"/>
      <c r="H341" s="20" t="str" cm="1">
        <f t="array" ref="H341">IFERROR(IF(B341="","",IF(F341="","",IF(F341="SERVIÇOS",INDEX('TABELA DE PREÇOS'!$C$3:$C$1000,MATCH(B341,IF('TABELA DE PREÇOS'!$B$3:$B$1000=G341,'TABELA DE PREÇOS'!$D$3:$D$1000),1)),IF(F341="PRODUTOS",INDEX('TABELA DE PREÇOS'!$G$3:$G$1000,MATCH(B341,IF('TABELA DE PREÇOS'!$F$3:$F$1000=G341,'TABELA DE PREÇOS'!$H$3:$H$1000),1)))))),"")</f>
        <v/>
      </c>
      <c r="I341" s="74"/>
      <c r="J341" s="20" t="str">
        <f>IFERROR(IF(ATENDIMENTOS!$I341="",ATENDIMENTOS!$H341,IF(AND(ATENDIMENTOS!$H341="",ATENDIMENTOS!$I341=""),"",ATENDIMENTOS!$H341-ATENDIMENTOS!$I341)),"")</f>
        <v/>
      </c>
      <c r="K341" s="77"/>
    </row>
    <row r="342" spans="1:11" x14ac:dyDescent="0.3">
      <c r="A342" s="12" t="str">
        <f t="shared" si="5"/>
        <v/>
      </c>
      <c r="B342" s="66"/>
      <c r="C342" s="70"/>
      <c r="D342" s="71"/>
      <c r="E342" s="71"/>
      <c r="F342" s="71"/>
      <c r="G342" s="71"/>
      <c r="H342" s="19" t="str" cm="1">
        <f t="array" ref="H342">IFERROR(IF(B342="","",IF(F342="","",IF(F342="SERVIÇOS",INDEX('TABELA DE PREÇOS'!$C$3:$C$1000,MATCH(B342,IF('TABELA DE PREÇOS'!$B$3:$B$1000=G342,'TABELA DE PREÇOS'!$D$3:$D$1000),1)),IF(F342="PRODUTOS",INDEX('TABELA DE PREÇOS'!$G$3:$G$1000,MATCH(B342,IF('TABELA DE PREÇOS'!$F$3:$F$1000=G342,'TABELA DE PREÇOS'!$H$3:$H$1000),1)))))),"")</f>
        <v/>
      </c>
      <c r="I342" s="75"/>
      <c r="J342" s="19" t="str">
        <f>IFERROR(IF(ATENDIMENTOS!$I342="",ATENDIMENTOS!$H342,IF(AND(ATENDIMENTOS!$H342="",ATENDIMENTOS!$I342=""),"",ATENDIMENTOS!$H342-ATENDIMENTOS!$I342)),"")</f>
        <v/>
      </c>
      <c r="K342" s="78"/>
    </row>
    <row r="343" spans="1:11" x14ac:dyDescent="0.3">
      <c r="A343" s="12" t="str">
        <f t="shared" si="5"/>
        <v/>
      </c>
      <c r="B343" s="65"/>
      <c r="C343" s="68"/>
      <c r="D343" s="69"/>
      <c r="E343" s="69"/>
      <c r="F343" s="69"/>
      <c r="G343" s="69"/>
      <c r="H343" s="20" t="str" cm="1">
        <f t="array" ref="H343">IFERROR(IF(B343="","",IF(F343="","",IF(F343="SERVIÇOS",INDEX('TABELA DE PREÇOS'!$C$3:$C$1000,MATCH(B343,IF('TABELA DE PREÇOS'!$B$3:$B$1000=G343,'TABELA DE PREÇOS'!$D$3:$D$1000),1)),IF(F343="PRODUTOS",INDEX('TABELA DE PREÇOS'!$G$3:$G$1000,MATCH(B343,IF('TABELA DE PREÇOS'!$F$3:$F$1000=G343,'TABELA DE PREÇOS'!$H$3:$H$1000),1)))))),"")</f>
        <v/>
      </c>
      <c r="I343" s="74"/>
      <c r="J343" s="20" t="str">
        <f>IFERROR(IF(ATENDIMENTOS!$I343="",ATENDIMENTOS!$H343,IF(AND(ATENDIMENTOS!$H343="",ATENDIMENTOS!$I343=""),"",ATENDIMENTOS!$H343-ATENDIMENTOS!$I343)),"")</f>
        <v/>
      </c>
      <c r="K343" s="77"/>
    </row>
    <row r="344" spans="1:11" x14ac:dyDescent="0.3">
      <c r="A344" s="12" t="str">
        <f t="shared" si="5"/>
        <v/>
      </c>
      <c r="B344" s="66"/>
      <c r="C344" s="70"/>
      <c r="D344" s="71"/>
      <c r="E344" s="71"/>
      <c r="F344" s="71"/>
      <c r="G344" s="71"/>
      <c r="H344" s="19" t="str" cm="1">
        <f t="array" ref="H344">IFERROR(IF(B344="","",IF(F344="","",IF(F344="SERVIÇOS",INDEX('TABELA DE PREÇOS'!$C$3:$C$1000,MATCH(B344,IF('TABELA DE PREÇOS'!$B$3:$B$1000=G344,'TABELA DE PREÇOS'!$D$3:$D$1000),1)),IF(F344="PRODUTOS",INDEX('TABELA DE PREÇOS'!$G$3:$G$1000,MATCH(B344,IF('TABELA DE PREÇOS'!$F$3:$F$1000=G344,'TABELA DE PREÇOS'!$H$3:$H$1000),1)))))),"")</f>
        <v/>
      </c>
      <c r="I344" s="75"/>
      <c r="J344" s="19" t="str">
        <f>IFERROR(IF(ATENDIMENTOS!$I344="",ATENDIMENTOS!$H344,IF(AND(ATENDIMENTOS!$H344="",ATENDIMENTOS!$I344=""),"",ATENDIMENTOS!$H344-ATENDIMENTOS!$I344)),"")</f>
        <v/>
      </c>
      <c r="K344" s="78"/>
    </row>
    <row r="345" spans="1:11" x14ac:dyDescent="0.3">
      <c r="A345" s="12" t="str">
        <f t="shared" si="5"/>
        <v/>
      </c>
      <c r="B345" s="65"/>
      <c r="C345" s="68"/>
      <c r="D345" s="69"/>
      <c r="E345" s="69"/>
      <c r="F345" s="69"/>
      <c r="G345" s="69"/>
      <c r="H345" s="20" t="str" cm="1">
        <f t="array" ref="H345">IFERROR(IF(B345="","",IF(F345="","",IF(F345="SERVIÇOS",INDEX('TABELA DE PREÇOS'!$C$3:$C$1000,MATCH(B345,IF('TABELA DE PREÇOS'!$B$3:$B$1000=G345,'TABELA DE PREÇOS'!$D$3:$D$1000),1)),IF(F345="PRODUTOS",INDEX('TABELA DE PREÇOS'!$G$3:$G$1000,MATCH(B345,IF('TABELA DE PREÇOS'!$F$3:$F$1000=G345,'TABELA DE PREÇOS'!$H$3:$H$1000),1)))))),"")</f>
        <v/>
      </c>
      <c r="I345" s="74"/>
      <c r="J345" s="20" t="str">
        <f>IFERROR(IF(ATENDIMENTOS!$I345="",ATENDIMENTOS!$H345,IF(AND(ATENDIMENTOS!$H345="",ATENDIMENTOS!$I345=""),"",ATENDIMENTOS!$H345-ATENDIMENTOS!$I345)),"")</f>
        <v/>
      </c>
      <c r="K345" s="77"/>
    </row>
    <row r="346" spans="1:11" x14ac:dyDescent="0.3">
      <c r="A346" s="12" t="str">
        <f t="shared" si="5"/>
        <v/>
      </c>
      <c r="B346" s="66"/>
      <c r="C346" s="70"/>
      <c r="D346" s="71"/>
      <c r="E346" s="71"/>
      <c r="F346" s="71"/>
      <c r="G346" s="71"/>
      <c r="H346" s="19" t="str" cm="1">
        <f t="array" ref="H346">IFERROR(IF(B346="","",IF(F346="","",IF(F346="SERVIÇOS",INDEX('TABELA DE PREÇOS'!$C$3:$C$1000,MATCH(B346,IF('TABELA DE PREÇOS'!$B$3:$B$1000=G346,'TABELA DE PREÇOS'!$D$3:$D$1000),1)),IF(F346="PRODUTOS",INDEX('TABELA DE PREÇOS'!$G$3:$G$1000,MATCH(B346,IF('TABELA DE PREÇOS'!$F$3:$F$1000=G346,'TABELA DE PREÇOS'!$H$3:$H$1000),1)))))),"")</f>
        <v/>
      </c>
      <c r="I346" s="75"/>
      <c r="J346" s="19" t="str">
        <f>IFERROR(IF(ATENDIMENTOS!$I346="",ATENDIMENTOS!$H346,IF(AND(ATENDIMENTOS!$H346="",ATENDIMENTOS!$I346=""),"",ATENDIMENTOS!$H346-ATENDIMENTOS!$I346)),"")</f>
        <v/>
      </c>
      <c r="K346" s="78"/>
    </row>
    <row r="347" spans="1:11" x14ac:dyDescent="0.3">
      <c r="A347" s="12" t="str">
        <f t="shared" si="5"/>
        <v/>
      </c>
      <c r="B347" s="65"/>
      <c r="C347" s="68"/>
      <c r="D347" s="69"/>
      <c r="E347" s="69"/>
      <c r="F347" s="69"/>
      <c r="G347" s="69"/>
      <c r="H347" s="20" t="str" cm="1">
        <f t="array" ref="H347">IFERROR(IF(B347="","",IF(F347="","",IF(F347="SERVIÇOS",INDEX('TABELA DE PREÇOS'!$C$3:$C$1000,MATCH(B347,IF('TABELA DE PREÇOS'!$B$3:$B$1000=G347,'TABELA DE PREÇOS'!$D$3:$D$1000),1)),IF(F347="PRODUTOS",INDEX('TABELA DE PREÇOS'!$G$3:$G$1000,MATCH(B347,IF('TABELA DE PREÇOS'!$F$3:$F$1000=G347,'TABELA DE PREÇOS'!$H$3:$H$1000),1)))))),"")</f>
        <v/>
      </c>
      <c r="I347" s="74"/>
      <c r="J347" s="20" t="str">
        <f>IFERROR(IF(ATENDIMENTOS!$I347="",ATENDIMENTOS!$H347,IF(AND(ATENDIMENTOS!$H347="",ATENDIMENTOS!$I347=""),"",ATENDIMENTOS!$H347-ATENDIMENTOS!$I347)),"")</f>
        <v/>
      </c>
      <c r="K347" s="77"/>
    </row>
    <row r="348" spans="1:11" x14ac:dyDescent="0.3">
      <c r="A348" s="12" t="str">
        <f t="shared" si="5"/>
        <v/>
      </c>
      <c r="B348" s="66"/>
      <c r="C348" s="70"/>
      <c r="D348" s="71"/>
      <c r="E348" s="71"/>
      <c r="F348" s="71"/>
      <c r="G348" s="71"/>
      <c r="H348" s="19" t="str" cm="1">
        <f t="array" ref="H348">IFERROR(IF(B348="","",IF(F348="","",IF(F348="SERVIÇOS",INDEX('TABELA DE PREÇOS'!$C$3:$C$1000,MATCH(B348,IF('TABELA DE PREÇOS'!$B$3:$B$1000=G348,'TABELA DE PREÇOS'!$D$3:$D$1000),1)),IF(F348="PRODUTOS",INDEX('TABELA DE PREÇOS'!$G$3:$G$1000,MATCH(B348,IF('TABELA DE PREÇOS'!$F$3:$F$1000=G348,'TABELA DE PREÇOS'!$H$3:$H$1000),1)))))),"")</f>
        <v/>
      </c>
      <c r="I348" s="75"/>
      <c r="J348" s="19" t="str">
        <f>IFERROR(IF(ATENDIMENTOS!$I348="",ATENDIMENTOS!$H348,IF(AND(ATENDIMENTOS!$H348="",ATENDIMENTOS!$I348=""),"",ATENDIMENTOS!$H348-ATENDIMENTOS!$I348)),"")</f>
        <v/>
      </c>
      <c r="K348" s="78"/>
    </row>
    <row r="349" spans="1:11" x14ac:dyDescent="0.3">
      <c r="A349" s="12" t="str">
        <f t="shared" si="5"/>
        <v/>
      </c>
      <c r="B349" s="65"/>
      <c r="C349" s="68"/>
      <c r="D349" s="69"/>
      <c r="E349" s="69"/>
      <c r="F349" s="69"/>
      <c r="G349" s="69"/>
      <c r="H349" s="20" t="str" cm="1">
        <f t="array" ref="H349">IFERROR(IF(B349="","",IF(F349="","",IF(F349="SERVIÇOS",INDEX('TABELA DE PREÇOS'!$C$3:$C$1000,MATCH(B349,IF('TABELA DE PREÇOS'!$B$3:$B$1000=G349,'TABELA DE PREÇOS'!$D$3:$D$1000),1)),IF(F349="PRODUTOS",INDEX('TABELA DE PREÇOS'!$G$3:$G$1000,MATCH(B349,IF('TABELA DE PREÇOS'!$F$3:$F$1000=G349,'TABELA DE PREÇOS'!$H$3:$H$1000),1)))))),"")</f>
        <v/>
      </c>
      <c r="I349" s="74"/>
      <c r="J349" s="20" t="str">
        <f>IFERROR(IF(ATENDIMENTOS!$I349="",ATENDIMENTOS!$H349,IF(AND(ATENDIMENTOS!$H349="",ATENDIMENTOS!$I349=""),"",ATENDIMENTOS!$H349-ATENDIMENTOS!$I349)),"")</f>
        <v/>
      </c>
      <c r="K349" s="77"/>
    </row>
    <row r="350" spans="1:11" x14ac:dyDescent="0.3">
      <c r="A350" s="12" t="str">
        <f t="shared" si="5"/>
        <v/>
      </c>
      <c r="B350" s="66"/>
      <c r="C350" s="70"/>
      <c r="D350" s="71"/>
      <c r="E350" s="71"/>
      <c r="F350" s="71"/>
      <c r="G350" s="71"/>
      <c r="H350" s="19" t="str" cm="1">
        <f t="array" ref="H350">IFERROR(IF(B350="","",IF(F350="","",IF(F350="SERVIÇOS",INDEX('TABELA DE PREÇOS'!$C$3:$C$1000,MATCH(B350,IF('TABELA DE PREÇOS'!$B$3:$B$1000=G350,'TABELA DE PREÇOS'!$D$3:$D$1000),1)),IF(F350="PRODUTOS",INDEX('TABELA DE PREÇOS'!$G$3:$G$1000,MATCH(B350,IF('TABELA DE PREÇOS'!$F$3:$F$1000=G350,'TABELA DE PREÇOS'!$H$3:$H$1000),1)))))),"")</f>
        <v/>
      </c>
      <c r="I350" s="75"/>
      <c r="J350" s="19" t="str">
        <f>IFERROR(IF(ATENDIMENTOS!$I350="",ATENDIMENTOS!$H350,IF(AND(ATENDIMENTOS!$H350="",ATENDIMENTOS!$I350=""),"",ATENDIMENTOS!$H350-ATENDIMENTOS!$I350)),"")</f>
        <v/>
      </c>
      <c r="K350" s="78"/>
    </row>
    <row r="351" spans="1:11" x14ac:dyDescent="0.3">
      <c r="A351" s="12" t="str">
        <f t="shared" si="5"/>
        <v/>
      </c>
      <c r="B351" s="65"/>
      <c r="C351" s="68"/>
      <c r="D351" s="69"/>
      <c r="E351" s="69"/>
      <c r="F351" s="69"/>
      <c r="G351" s="69"/>
      <c r="H351" s="20" t="str" cm="1">
        <f t="array" ref="H351">IFERROR(IF(B351="","",IF(F351="","",IF(F351="SERVIÇOS",INDEX('TABELA DE PREÇOS'!$C$3:$C$1000,MATCH(B351,IF('TABELA DE PREÇOS'!$B$3:$B$1000=G351,'TABELA DE PREÇOS'!$D$3:$D$1000),1)),IF(F351="PRODUTOS",INDEX('TABELA DE PREÇOS'!$G$3:$G$1000,MATCH(B351,IF('TABELA DE PREÇOS'!$F$3:$F$1000=G351,'TABELA DE PREÇOS'!$H$3:$H$1000),1)))))),"")</f>
        <v/>
      </c>
      <c r="I351" s="74"/>
      <c r="J351" s="20" t="str">
        <f>IFERROR(IF(ATENDIMENTOS!$I351="",ATENDIMENTOS!$H351,IF(AND(ATENDIMENTOS!$H351="",ATENDIMENTOS!$I351=""),"",ATENDIMENTOS!$H351-ATENDIMENTOS!$I351)),"")</f>
        <v/>
      </c>
      <c r="K351" s="77"/>
    </row>
    <row r="352" spans="1:11" x14ac:dyDescent="0.3">
      <c r="A352" s="12" t="str">
        <f t="shared" si="5"/>
        <v/>
      </c>
      <c r="B352" s="66"/>
      <c r="C352" s="70"/>
      <c r="D352" s="71"/>
      <c r="E352" s="71"/>
      <c r="F352" s="71"/>
      <c r="G352" s="71"/>
      <c r="H352" s="19" t="str" cm="1">
        <f t="array" ref="H352">IFERROR(IF(B352="","",IF(F352="","",IF(F352="SERVIÇOS",INDEX('TABELA DE PREÇOS'!$C$3:$C$1000,MATCH(B352,IF('TABELA DE PREÇOS'!$B$3:$B$1000=G352,'TABELA DE PREÇOS'!$D$3:$D$1000),1)),IF(F352="PRODUTOS",INDEX('TABELA DE PREÇOS'!$G$3:$G$1000,MATCH(B352,IF('TABELA DE PREÇOS'!$F$3:$F$1000=G352,'TABELA DE PREÇOS'!$H$3:$H$1000),1)))))),"")</f>
        <v/>
      </c>
      <c r="I352" s="75"/>
      <c r="J352" s="19" t="str">
        <f>IFERROR(IF(ATENDIMENTOS!$I352="",ATENDIMENTOS!$H352,IF(AND(ATENDIMENTOS!$H352="",ATENDIMENTOS!$I352=""),"",ATENDIMENTOS!$H352-ATENDIMENTOS!$I352)),"")</f>
        <v/>
      </c>
      <c r="K352" s="78"/>
    </row>
    <row r="353" spans="1:11" x14ac:dyDescent="0.3">
      <c r="A353" s="12" t="str">
        <f t="shared" si="5"/>
        <v/>
      </c>
      <c r="B353" s="65"/>
      <c r="C353" s="68"/>
      <c r="D353" s="69"/>
      <c r="E353" s="69"/>
      <c r="F353" s="69"/>
      <c r="G353" s="69"/>
      <c r="H353" s="20" t="str" cm="1">
        <f t="array" ref="H353">IFERROR(IF(B353="","",IF(F353="","",IF(F353="SERVIÇOS",INDEX('TABELA DE PREÇOS'!$C$3:$C$1000,MATCH(B353,IF('TABELA DE PREÇOS'!$B$3:$B$1000=G353,'TABELA DE PREÇOS'!$D$3:$D$1000),1)),IF(F353="PRODUTOS",INDEX('TABELA DE PREÇOS'!$G$3:$G$1000,MATCH(B353,IF('TABELA DE PREÇOS'!$F$3:$F$1000=G353,'TABELA DE PREÇOS'!$H$3:$H$1000),1)))))),"")</f>
        <v/>
      </c>
      <c r="I353" s="74"/>
      <c r="J353" s="20" t="str">
        <f>IFERROR(IF(ATENDIMENTOS!$I353="",ATENDIMENTOS!$H353,IF(AND(ATENDIMENTOS!$H353="",ATENDIMENTOS!$I353=""),"",ATENDIMENTOS!$H353-ATENDIMENTOS!$I353)),"")</f>
        <v/>
      </c>
      <c r="K353" s="77"/>
    </row>
    <row r="354" spans="1:11" x14ac:dyDescent="0.3">
      <c r="A354" s="12" t="str">
        <f t="shared" si="5"/>
        <v/>
      </c>
      <c r="B354" s="66"/>
      <c r="C354" s="70"/>
      <c r="D354" s="71"/>
      <c r="E354" s="71"/>
      <c r="F354" s="71"/>
      <c r="G354" s="71"/>
      <c r="H354" s="19" t="str" cm="1">
        <f t="array" ref="H354">IFERROR(IF(B354="","",IF(F354="","",IF(F354="SERVIÇOS",INDEX('TABELA DE PREÇOS'!$C$3:$C$1000,MATCH(B354,IF('TABELA DE PREÇOS'!$B$3:$B$1000=G354,'TABELA DE PREÇOS'!$D$3:$D$1000),1)),IF(F354="PRODUTOS",INDEX('TABELA DE PREÇOS'!$G$3:$G$1000,MATCH(B354,IF('TABELA DE PREÇOS'!$F$3:$F$1000=G354,'TABELA DE PREÇOS'!$H$3:$H$1000),1)))))),"")</f>
        <v/>
      </c>
      <c r="I354" s="75"/>
      <c r="J354" s="19" t="str">
        <f>IFERROR(IF(ATENDIMENTOS!$I354="",ATENDIMENTOS!$H354,IF(AND(ATENDIMENTOS!$H354="",ATENDIMENTOS!$I354=""),"",ATENDIMENTOS!$H354-ATENDIMENTOS!$I354)),"")</f>
        <v/>
      </c>
      <c r="K354" s="78"/>
    </row>
    <row r="355" spans="1:11" x14ac:dyDescent="0.3">
      <c r="A355" s="12" t="str">
        <f t="shared" si="5"/>
        <v/>
      </c>
      <c r="B355" s="65"/>
      <c r="C355" s="68"/>
      <c r="D355" s="69"/>
      <c r="E355" s="69"/>
      <c r="F355" s="69"/>
      <c r="G355" s="69"/>
      <c r="H355" s="20" t="str" cm="1">
        <f t="array" ref="H355">IFERROR(IF(B355="","",IF(F355="","",IF(F355="SERVIÇOS",INDEX('TABELA DE PREÇOS'!$C$3:$C$1000,MATCH(B355,IF('TABELA DE PREÇOS'!$B$3:$B$1000=G355,'TABELA DE PREÇOS'!$D$3:$D$1000),1)),IF(F355="PRODUTOS",INDEX('TABELA DE PREÇOS'!$G$3:$G$1000,MATCH(B355,IF('TABELA DE PREÇOS'!$F$3:$F$1000=G355,'TABELA DE PREÇOS'!$H$3:$H$1000),1)))))),"")</f>
        <v/>
      </c>
      <c r="I355" s="74"/>
      <c r="J355" s="20" t="str">
        <f>IFERROR(IF(ATENDIMENTOS!$I355="",ATENDIMENTOS!$H355,IF(AND(ATENDIMENTOS!$H355="",ATENDIMENTOS!$I355=""),"",ATENDIMENTOS!$H355-ATENDIMENTOS!$I355)),"")</f>
        <v/>
      </c>
      <c r="K355" s="77"/>
    </row>
    <row r="356" spans="1:11" x14ac:dyDescent="0.3">
      <c r="A356" s="12" t="str">
        <f t="shared" si="5"/>
        <v/>
      </c>
      <c r="B356" s="66"/>
      <c r="C356" s="70"/>
      <c r="D356" s="71"/>
      <c r="E356" s="71"/>
      <c r="F356" s="71"/>
      <c r="G356" s="71"/>
      <c r="H356" s="19" t="str" cm="1">
        <f t="array" ref="H356">IFERROR(IF(B356="","",IF(F356="","",IF(F356="SERVIÇOS",INDEX('TABELA DE PREÇOS'!$C$3:$C$1000,MATCH(B356,IF('TABELA DE PREÇOS'!$B$3:$B$1000=G356,'TABELA DE PREÇOS'!$D$3:$D$1000),1)),IF(F356="PRODUTOS",INDEX('TABELA DE PREÇOS'!$G$3:$G$1000,MATCH(B356,IF('TABELA DE PREÇOS'!$F$3:$F$1000=G356,'TABELA DE PREÇOS'!$H$3:$H$1000),1)))))),"")</f>
        <v/>
      </c>
      <c r="I356" s="75"/>
      <c r="J356" s="19" t="str">
        <f>IFERROR(IF(ATENDIMENTOS!$I356="",ATENDIMENTOS!$H356,IF(AND(ATENDIMENTOS!$H356="",ATENDIMENTOS!$I356=""),"",ATENDIMENTOS!$H356-ATENDIMENTOS!$I356)),"")</f>
        <v/>
      </c>
      <c r="K356" s="78"/>
    </row>
    <row r="357" spans="1:11" x14ac:dyDescent="0.3">
      <c r="A357" s="12" t="str">
        <f t="shared" si="5"/>
        <v/>
      </c>
      <c r="B357" s="65"/>
      <c r="C357" s="68"/>
      <c r="D357" s="69"/>
      <c r="E357" s="69"/>
      <c r="F357" s="69"/>
      <c r="G357" s="69"/>
      <c r="H357" s="20" t="str" cm="1">
        <f t="array" ref="H357">IFERROR(IF(B357="","",IF(F357="","",IF(F357="SERVIÇOS",INDEX('TABELA DE PREÇOS'!$C$3:$C$1000,MATCH(B357,IF('TABELA DE PREÇOS'!$B$3:$B$1000=G357,'TABELA DE PREÇOS'!$D$3:$D$1000),1)),IF(F357="PRODUTOS",INDEX('TABELA DE PREÇOS'!$G$3:$G$1000,MATCH(B357,IF('TABELA DE PREÇOS'!$F$3:$F$1000=G357,'TABELA DE PREÇOS'!$H$3:$H$1000),1)))))),"")</f>
        <v/>
      </c>
      <c r="I357" s="74"/>
      <c r="J357" s="20" t="str">
        <f>IFERROR(IF(ATENDIMENTOS!$I357="",ATENDIMENTOS!$H357,IF(AND(ATENDIMENTOS!$H357="",ATENDIMENTOS!$I357=""),"",ATENDIMENTOS!$H357-ATENDIMENTOS!$I357)),"")</f>
        <v/>
      </c>
      <c r="K357" s="77"/>
    </row>
    <row r="358" spans="1:11" x14ac:dyDescent="0.3">
      <c r="A358" s="12" t="str">
        <f t="shared" si="5"/>
        <v/>
      </c>
      <c r="B358" s="66"/>
      <c r="C358" s="70"/>
      <c r="D358" s="71"/>
      <c r="E358" s="71"/>
      <c r="F358" s="71"/>
      <c r="G358" s="71"/>
      <c r="H358" s="19" t="str" cm="1">
        <f t="array" ref="H358">IFERROR(IF(B358="","",IF(F358="","",IF(F358="SERVIÇOS",INDEX('TABELA DE PREÇOS'!$C$3:$C$1000,MATCH(B358,IF('TABELA DE PREÇOS'!$B$3:$B$1000=G358,'TABELA DE PREÇOS'!$D$3:$D$1000),1)),IF(F358="PRODUTOS",INDEX('TABELA DE PREÇOS'!$G$3:$G$1000,MATCH(B358,IF('TABELA DE PREÇOS'!$F$3:$F$1000=G358,'TABELA DE PREÇOS'!$H$3:$H$1000),1)))))),"")</f>
        <v/>
      </c>
      <c r="I358" s="75"/>
      <c r="J358" s="19" t="str">
        <f>IFERROR(IF(ATENDIMENTOS!$I358="",ATENDIMENTOS!$H358,IF(AND(ATENDIMENTOS!$H358="",ATENDIMENTOS!$I358=""),"",ATENDIMENTOS!$H358-ATENDIMENTOS!$I358)),"")</f>
        <v/>
      </c>
      <c r="K358" s="78"/>
    </row>
    <row r="359" spans="1:11" x14ac:dyDescent="0.3">
      <c r="A359" s="12" t="str">
        <f t="shared" si="5"/>
        <v/>
      </c>
      <c r="B359" s="65"/>
      <c r="C359" s="68"/>
      <c r="D359" s="69"/>
      <c r="E359" s="69"/>
      <c r="F359" s="69"/>
      <c r="G359" s="69"/>
      <c r="H359" s="20" t="str" cm="1">
        <f t="array" ref="H359">IFERROR(IF(B359="","",IF(F359="","",IF(F359="SERVIÇOS",INDEX('TABELA DE PREÇOS'!$C$3:$C$1000,MATCH(B359,IF('TABELA DE PREÇOS'!$B$3:$B$1000=G359,'TABELA DE PREÇOS'!$D$3:$D$1000),1)),IF(F359="PRODUTOS",INDEX('TABELA DE PREÇOS'!$G$3:$G$1000,MATCH(B359,IF('TABELA DE PREÇOS'!$F$3:$F$1000=G359,'TABELA DE PREÇOS'!$H$3:$H$1000),1)))))),"")</f>
        <v/>
      </c>
      <c r="I359" s="74"/>
      <c r="J359" s="20" t="str">
        <f>IFERROR(IF(ATENDIMENTOS!$I359="",ATENDIMENTOS!$H359,IF(AND(ATENDIMENTOS!$H359="",ATENDIMENTOS!$I359=""),"",ATENDIMENTOS!$H359-ATENDIMENTOS!$I359)),"")</f>
        <v/>
      </c>
      <c r="K359" s="77"/>
    </row>
    <row r="360" spans="1:11" x14ac:dyDescent="0.3">
      <c r="A360" s="12" t="str">
        <f t="shared" si="5"/>
        <v/>
      </c>
      <c r="B360" s="66"/>
      <c r="C360" s="70"/>
      <c r="D360" s="71"/>
      <c r="E360" s="71"/>
      <c r="F360" s="71"/>
      <c r="G360" s="71"/>
      <c r="H360" s="19" t="str" cm="1">
        <f t="array" ref="H360">IFERROR(IF(B360="","",IF(F360="","",IF(F360="SERVIÇOS",INDEX('TABELA DE PREÇOS'!$C$3:$C$1000,MATCH(B360,IF('TABELA DE PREÇOS'!$B$3:$B$1000=G360,'TABELA DE PREÇOS'!$D$3:$D$1000),1)),IF(F360="PRODUTOS",INDEX('TABELA DE PREÇOS'!$G$3:$G$1000,MATCH(B360,IF('TABELA DE PREÇOS'!$F$3:$F$1000=G360,'TABELA DE PREÇOS'!$H$3:$H$1000),1)))))),"")</f>
        <v/>
      </c>
      <c r="I360" s="75"/>
      <c r="J360" s="19" t="str">
        <f>IFERROR(IF(ATENDIMENTOS!$I360="",ATENDIMENTOS!$H360,IF(AND(ATENDIMENTOS!$H360="",ATENDIMENTOS!$I360=""),"",ATENDIMENTOS!$H360-ATENDIMENTOS!$I360)),"")</f>
        <v/>
      </c>
      <c r="K360" s="78"/>
    </row>
    <row r="361" spans="1:11" x14ac:dyDescent="0.3">
      <c r="A361" s="12" t="str">
        <f t="shared" si="5"/>
        <v/>
      </c>
      <c r="B361" s="65"/>
      <c r="C361" s="68"/>
      <c r="D361" s="69"/>
      <c r="E361" s="69"/>
      <c r="F361" s="69"/>
      <c r="G361" s="69"/>
      <c r="H361" s="20" t="str" cm="1">
        <f t="array" ref="H361">IFERROR(IF(B361="","",IF(F361="","",IF(F361="SERVIÇOS",INDEX('TABELA DE PREÇOS'!$C$3:$C$1000,MATCH(B361,IF('TABELA DE PREÇOS'!$B$3:$B$1000=G361,'TABELA DE PREÇOS'!$D$3:$D$1000),1)),IF(F361="PRODUTOS",INDEX('TABELA DE PREÇOS'!$G$3:$G$1000,MATCH(B361,IF('TABELA DE PREÇOS'!$F$3:$F$1000=G361,'TABELA DE PREÇOS'!$H$3:$H$1000),1)))))),"")</f>
        <v/>
      </c>
      <c r="I361" s="74"/>
      <c r="J361" s="20" t="str">
        <f>IFERROR(IF(ATENDIMENTOS!$I361="",ATENDIMENTOS!$H361,IF(AND(ATENDIMENTOS!$H361="",ATENDIMENTOS!$I361=""),"",ATENDIMENTOS!$H361-ATENDIMENTOS!$I361)),"")</f>
        <v/>
      </c>
      <c r="K361" s="77"/>
    </row>
    <row r="362" spans="1:11" x14ac:dyDescent="0.3">
      <c r="A362" s="12" t="str">
        <f t="shared" si="5"/>
        <v/>
      </c>
      <c r="B362" s="66"/>
      <c r="C362" s="70"/>
      <c r="D362" s="71"/>
      <c r="E362" s="71"/>
      <c r="F362" s="71"/>
      <c r="G362" s="71"/>
      <c r="H362" s="19" t="str" cm="1">
        <f t="array" ref="H362">IFERROR(IF(B362="","",IF(F362="","",IF(F362="SERVIÇOS",INDEX('TABELA DE PREÇOS'!$C$3:$C$1000,MATCH(B362,IF('TABELA DE PREÇOS'!$B$3:$B$1000=G362,'TABELA DE PREÇOS'!$D$3:$D$1000),1)),IF(F362="PRODUTOS",INDEX('TABELA DE PREÇOS'!$G$3:$G$1000,MATCH(B362,IF('TABELA DE PREÇOS'!$F$3:$F$1000=G362,'TABELA DE PREÇOS'!$H$3:$H$1000),1)))))),"")</f>
        <v/>
      </c>
      <c r="I362" s="75"/>
      <c r="J362" s="19" t="str">
        <f>IFERROR(IF(ATENDIMENTOS!$I362="",ATENDIMENTOS!$H362,IF(AND(ATENDIMENTOS!$H362="",ATENDIMENTOS!$I362=""),"",ATENDIMENTOS!$H362-ATENDIMENTOS!$I362)),"")</f>
        <v/>
      </c>
      <c r="K362" s="78"/>
    </row>
    <row r="363" spans="1:11" x14ac:dyDescent="0.3">
      <c r="A363" s="12" t="str">
        <f t="shared" si="5"/>
        <v/>
      </c>
      <c r="B363" s="65"/>
      <c r="C363" s="68"/>
      <c r="D363" s="69"/>
      <c r="E363" s="69"/>
      <c r="F363" s="69"/>
      <c r="G363" s="69"/>
      <c r="H363" s="20" t="str" cm="1">
        <f t="array" ref="H363">IFERROR(IF(B363="","",IF(F363="","",IF(F363="SERVIÇOS",INDEX('TABELA DE PREÇOS'!$C$3:$C$1000,MATCH(B363,IF('TABELA DE PREÇOS'!$B$3:$B$1000=G363,'TABELA DE PREÇOS'!$D$3:$D$1000),1)),IF(F363="PRODUTOS",INDEX('TABELA DE PREÇOS'!$G$3:$G$1000,MATCH(B363,IF('TABELA DE PREÇOS'!$F$3:$F$1000=G363,'TABELA DE PREÇOS'!$H$3:$H$1000),1)))))),"")</f>
        <v/>
      </c>
      <c r="I363" s="74"/>
      <c r="J363" s="20" t="str">
        <f>IFERROR(IF(ATENDIMENTOS!$I363="",ATENDIMENTOS!$H363,IF(AND(ATENDIMENTOS!$H363="",ATENDIMENTOS!$I363=""),"",ATENDIMENTOS!$H363-ATENDIMENTOS!$I363)),"")</f>
        <v/>
      </c>
      <c r="K363" s="77"/>
    </row>
    <row r="364" spans="1:11" x14ac:dyDescent="0.3">
      <c r="A364" s="12" t="str">
        <f t="shared" si="5"/>
        <v/>
      </c>
      <c r="B364" s="66"/>
      <c r="C364" s="70"/>
      <c r="D364" s="71"/>
      <c r="E364" s="71"/>
      <c r="F364" s="71"/>
      <c r="G364" s="71"/>
      <c r="H364" s="19" t="str" cm="1">
        <f t="array" ref="H364">IFERROR(IF(B364="","",IF(F364="","",IF(F364="SERVIÇOS",INDEX('TABELA DE PREÇOS'!$C$3:$C$1000,MATCH(B364,IF('TABELA DE PREÇOS'!$B$3:$B$1000=G364,'TABELA DE PREÇOS'!$D$3:$D$1000),1)),IF(F364="PRODUTOS",INDEX('TABELA DE PREÇOS'!$G$3:$G$1000,MATCH(B364,IF('TABELA DE PREÇOS'!$F$3:$F$1000=G364,'TABELA DE PREÇOS'!$H$3:$H$1000),1)))))),"")</f>
        <v/>
      </c>
      <c r="I364" s="75"/>
      <c r="J364" s="19" t="str">
        <f>IFERROR(IF(ATENDIMENTOS!$I364="",ATENDIMENTOS!$H364,IF(AND(ATENDIMENTOS!$H364="",ATENDIMENTOS!$I364=""),"",ATENDIMENTOS!$H364-ATENDIMENTOS!$I364)),"")</f>
        <v/>
      </c>
      <c r="K364" s="78"/>
    </row>
    <row r="365" spans="1:11" x14ac:dyDescent="0.3">
      <c r="A365" s="12" t="str">
        <f t="shared" si="5"/>
        <v/>
      </c>
      <c r="B365" s="65"/>
      <c r="C365" s="68"/>
      <c r="D365" s="69"/>
      <c r="E365" s="69"/>
      <c r="F365" s="69"/>
      <c r="G365" s="69"/>
      <c r="H365" s="20" t="str" cm="1">
        <f t="array" ref="H365">IFERROR(IF(B365="","",IF(F365="","",IF(F365="SERVIÇOS",INDEX('TABELA DE PREÇOS'!$C$3:$C$1000,MATCH(B365,IF('TABELA DE PREÇOS'!$B$3:$B$1000=G365,'TABELA DE PREÇOS'!$D$3:$D$1000),1)),IF(F365="PRODUTOS",INDEX('TABELA DE PREÇOS'!$G$3:$G$1000,MATCH(B365,IF('TABELA DE PREÇOS'!$F$3:$F$1000=G365,'TABELA DE PREÇOS'!$H$3:$H$1000),1)))))),"")</f>
        <v/>
      </c>
      <c r="I365" s="74"/>
      <c r="J365" s="20" t="str">
        <f>IFERROR(IF(ATENDIMENTOS!$I365="",ATENDIMENTOS!$H365,IF(AND(ATENDIMENTOS!$H365="",ATENDIMENTOS!$I365=""),"",ATENDIMENTOS!$H365-ATENDIMENTOS!$I365)),"")</f>
        <v/>
      </c>
      <c r="K365" s="77"/>
    </row>
    <row r="366" spans="1:11" x14ac:dyDescent="0.3">
      <c r="A366" s="12" t="str">
        <f t="shared" si="5"/>
        <v/>
      </c>
      <c r="B366" s="66"/>
      <c r="C366" s="70"/>
      <c r="D366" s="71"/>
      <c r="E366" s="71"/>
      <c r="F366" s="71"/>
      <c r="G366" s="71"/>
      <c r="H366" s="19" t="str" cm="1">
        <f t="array" ref="H366">IFERROR(IF(B366="","",IF(F366="","",IF(F366="SERVIÇOS",INDEX('TABELA DE PREÇOS'!$C$3:$C$1000,MATCH(B366,IF('TABELA DE PREÇOS'!$B$3:$B$1000=G366,'TABELA DE PREÇOS'!$D$3:$D$1000),1)),IF(F366="PRODUTOS",INDEX('TABELA DE PREÇOS'!$G$3:$G$1000,MATCH(B366,IF('TABELA DE PREÇOS'!$F$3:$F$1000=G366,'TABELA DE PREÇOS'!$H$3:$H$1000),1)))))),"")</f>
        <v/>
      </c>
      <c r="I366" s="75"/>
      <c r="J366" s="19" t="str">
        <f>IFERROR(IF(ATENDIMENTOS!$I366="",ATENDIMENTOS!$H366,IF(AND(ATENDIMENTOS!$H366="",ATENDIMENTOS!$I366=""),"",ATENDIMENTOS!$H366-ATENDIMENTOS!$I366)),"")</f>
        <v/>
      </c>
      <c r="K366" s="78"/>
    </row>
    <row r="367" spans="1:11" x14ac:dyDescent="0.3">
      <c r="A367" s="12" t="str">
        <f t="shared" si="5"/>
        <v/>
      </c>
      <c r="B367" s="65"/>
      <c r="C367" s="68"/>
      <c r="D367" s="69"/>
      <c r="E367" s="69"/>
      <c r="F367" s="69"/>
      <c r="G367" s="69"/>
      <c r="H367" s="20" t="str" cm="1">
        <f t="array" ref="H367">IFERROR(IF(B367="","",IF(F367="","",IF(F367="SERVIÇOS",INDEX('TABELA DE PREÇOS'!$C$3:$C$1000,MATCH(B367,IF('TABELA DE PREÇOS'!$B$3:$B$1000=G367,'TABELA DE PREÇOS'!$D$3:$D$1000),1)),IF(F367="PRODUTOS",INDEX('TABELA DE PREÇOS'!$G$3:$G$1000,MATCH(B367,IF('TABELA DE PREÇOS'!$F$3:$F$1000=G367,'TABELA DE PREÇOS'!$H$3:$H$1000),1)))))),"")</f>
        <v/>
      </c>
      <c r="I367" s="74"/>
      <c r="J367" s="20" t="str">
        <f>IFERROR(IF(ATENDIMENTOS!$I367="",ATENDIMENTOS!$H367,IF(AND(ATENDIMENTOS!$H367="",ATENDIMENTOS!$I367=""),"",ATENDIMENTOS!$H367-ATENDIMENTOS!$I367)),"")</f>
        <v/>
      </c>
      <c r="K367" s="77"/>
    </row>
    <row r="368" spans="1:11" x14ac:dyDescent="0.3">
      <c r="A368" s="12" t="str">
        <f t="shared" si="5"/>
        <v/>
      </c>
      <c r="B368" s="66"/>
      <c r="C368" s="70"/>
      <c r="D368" s="71"/>
      <c r="E368" s="71"/>
      <c r="F368" s="71"/>
      <c r="G368" s="71"/>
      <c r="H368" s="19" t="str" cm="1">
        <f t="array" ref="H368">IFERROR(IF(B368="","",IF(F368="","",IF(F368="SERVIÇOS",INDEX('TABELA DE PREÇOS'!$C$3:$C$1000,MATCH(B368,IF('TABELA DE PREÇOS'!$B$3:$B$1000=G368,'TABELA DE PREÇOS'!$D$3:$D$1000),1)),IF(F368="PRODUTOS",INDEX('TABELA DE PREÇOS'!$G$3:$G$1000,MATCH(B368,IF('TABELA DE PREÇOS'!$F$3:$F$1000=G368,'TABELA DE PREÇOS'!$H$3:$H$1000),1)))))),"")</f>
        <v/>
      </c>
      <c r="I368" s="75"/>
      <c r="J368" s="19" t="str">
        <f>IFERROR(IF(ATENDIMENTOS!$I368="",ATENDIMENTOS!$H368,IF(AND(ATENDIMENTOS!$H368="",ATENDIMENTOS!$I368=""),"",ATENDIMENTOS!$H368-ATENDIMENTOS!$I368)),"")</f>
        <v/>
      </c>
      <c r="K368" s="78"/>
    </row>
    <row r="369" spans="1:11" x14ac:dyDescent="0.3">
      <c r="A369" s="12" t="str">
        <f t="shared" si="5"/>
        <v/>
      </c>
      <c r="B369" s="65"/>
      <c r="C369" s="68"/>
      <c r="D369" s="69"/>
      <c r="E369" s="69"/>
      <c r="F369" s="69"/>
      <c r="G369" s="69"/>
      <c r="H369" s="20" t="str" cm="1">
        <f t="array" ref="H369">IFERROR(IF(B369="","",IF(F369="","",IF(F369="SERVIÇOS",INDEX('TABELA DE PREÇOS'!$C$3:$C$1000,MATCH(B369,IF('TABELA DE PREÇOS'!$B$3:$B$1000=G369,'TABELA DE PREÇOS'!$D$3:$D$1000),1)),IF(F369="PRODUTOS",INDEX('TABELA DE PREÇOS'!$G$3:$G$1000,MATCH(B369,IF('TABELA DE PREÇOS'!$F$3:$F$1000=G369,'TABELA DE PREÇOS'!$H$3:$H$1000),1)))))),"")</f>
        <v/>
      </c>
      <c r="I369" s="74"/>
      <c r="J369" s="20" t="str">
        <f>IFERROR(IF(ATENDIMENTOS!$I369="",ATENDIMENTOS!$H369,IF(AND(ATENDIMENTOS!$H369="",ATENDIMENTOS!$I369=""),"",ATENDIMENTOS!$H369-ATENDIMENTOS!$I369)),"")</f>
        <v/>
      </c>
      <c r="K369" s="77"/>
    </row>
    <row r="370" spans="1:11" x14ac:dyDescent="0.3">
      <c r="A370" s="12" t="str">
        <f t="shared" si="5"/>
        <v/>
      </c>
      <c r="B370" s="66"/>
      <c r="C370" s="70"/>
      <c r="D370" s="71"/>
      <c r="E370" s="71"/>
      <c r="F370" s="71"/>
      <c r="G370" s="71"/>
      <c r="H370" s="19" t="str" cm="1">
        <f t="array" ref="H370">IFERROR(IF(B370="","",IF(F370="","",IF(F370="SERVIÇOS",INDEX('TABELA DE PREÇOS'!$C$3:$C$1000,MATCH(B370,IF('TABELA DE PREÇOS'!$B$3:$B$1000=G370,'TABELA DE PREÇOS'!$D$3:$D$1000),1)),IF(F370="PRODUTOS",INDEX('TABELA DE PREÇOS'!$G$3:$G$1000,MATCH(B370,IF('TABELA DE PREÇOS'!$F$3:$F$1000=G370,'TABELA DE PREÇOS'!$H$3:$H$1000),1)))))),"")</f>
        <v/>
      </c>
      <c r="I370" s="75"/>
      <c r="J370" s="19" t="str">
        <f>IFERROR(IF(ATENDIMENTOS!$I370="",ATENDIMENTOS!$H370,IF(AND(ATENDIMENTOS!$H370="",ATENDIMENTOS!$I370=""),"",ATENDIMENTOS!$H370-ATENDIMENTOS!$I370)),"")</f>
        <v/>
      </c>
      <c r="K370" s="78"/>
    </row>
    <row r="371" spans="1:11" x14ac:dyDescent="0.3">
      <c r="A371" s="12" t="str">
        <f t="shared" si="5"/>
        <v/>
      </c>
      <c r="B371" s="65"/>
      <c r="C371" s="68"/>
      <c r="D371" s="69"/>
      <c r="E371" s="69"/>
      <c r="F371" s="69"/>
      <c r="G371" s="69"/>
      <c r="H371" s="20" t="str" cm="1">
        <f t="array" ref="H371">IFERROR(IF(B371="","",IF(F371="","",IF(F371="SERVIÇOS",INDEX('TABELA DE PREÇOS'!$C$3:$C$1000,MATCH(B371,IF('TABELA DE PREÇOS'!$B$3:$B$1000=G371,'TABELA DE PREÇOS'!$D$3:$D$1000),1)),IF(F371="PRODUTOS",INDEX('TABELA DE PREÇOS'!$G$3:$G$1000,MATCH(B371,IF('TABELA DE PREÇOS'!$F$3:$F$1000=G371,'TABELA DE PREÇOS'!$H$3:$H$1000),1)))))),"")</f>
        <v/>
      </c>
      <c r="I371" s="74"/>
      <c r="J371" s="20" t="str">
        <f>IFERROR(IF(ATENDIMENTOS!$I371="",ATENDIMENTOS!$H371,IF(AND(ATENDIMENTOS!$H371="",ATENDIMENTOS!$I371=""),"",ATENDIMENTOS!$H371-ATENDIMENTOS!$I371)),"")</f>
        <v/>
      </c>
      <c r="K371" s="77"/>
    </row>
    <row r="372" spans="1:11" x14ac:dyDescent="0.3">
      <c r="A372" s="12" t="str">
        <f t="shared" si="5"/>
        <v/>
      </c>
      <c r="B372" s="66"/>
      <c r="C372" s="70"/>
      <c r="D372" s="71"/>
      <c r="E372" s="71"/>
      <c r="F372" s="71"/>
      <c r="G372" s="71"/>
      <c r="H372" s="19" t="str" cm="1">
        <f t="array" ref="H372">IFERROR(IF(B372="","",IF(F372="","",IF(F372="SERVIÇOS",INDEX('TABELA DE PREÇOS'!$C$3:$C$1000,MATCH(B372,IF('TABELA DE PREÇOS'!$B$3:$B$1000=G372,'TABELA DE PREÇOS'!$D$3:$D$1000),1)),IF(F372="PRODUTOS",INDEX('TABELA DE PREÇOS'!$G$3:$G$1000,MATCH(B372,IF('TABELA DE PREÇOS'!$F$3:$F$1000=G372,'TABELA DE PREÇOS'!$H$3:$H$1000),1)))))),"")</f>
        <v/>
      </c>
      <c r="I372" s="75"/>
      <c r="J372" s="19" t="str">
        <f>IFERROR(IF(ATENDIMENTOS!$I372="",ATENDIMENTOS!$H372,IF(AND(ATENDIMENTOS!$H372="",ATENDIMENTOS!$I372=""),"",ATENDIMENTOS!$H372-ATENDIMENTOS!$I372)),"")</f>
        <v/>
      </c>
      <c r="K372" s="78"/>
    </row>
    <row r="373" spans="1:11" x14ac:dyDescent="0.3">
      <c r="A373" s="12" t="str">
        <f t="shared" si="5"/>
        <v/>
      </c>
      <c r="B373" s="65"/>
      <c r="C373" s="68"/>
      <c r="D373" s="69"/>
      <c r="E373" s="69"/>
      <c r="F373" s="69"/>
      <c r="G373" s="69"/>
      <c r="H373" s="20" t="str" cm="1">
        <f t="array" ref="H373">IFERROR(IF(B373="","",IF(F373="","",IF(F373="SERVIÇOS",INDEX('TABELA DE PREÇOS'!$C$3:$C$1000,MATCH(B373,IF('TABELA DE PREÇOS'!$B$3:$B$1000=G373,'TABELA DE PREÇOS'!$D$3:$D$1000),1)),IF(F373="PRODUTOS",INDEX('TABELA DE PREÇOS'!$G$3:$G$1000,MATCH(B373,IF('TABELA DE PREÇOS'!$F$3:$F$1000=G373,'TABELA DE PREÇOS'!$H$3:$H$1000),1)))))),"")</f>
        <v/>
      </c>
      <c r="I373" s="74"/>
      <c r="J373" s="20" t="str">
        <f>IFERROR(IF(ATENDIMENTOS!$I373="",ATENDIMENTOS!$H373,IF(AND(ATENDIMENTOS!$H373="",ATENDIMENTOS!$I373=""),"",ATENDIMENTOS!$H373-ATENDIMENTOS!$I373)),"")</f>
        <v/>
      </c>
      <c r="K373" s="77"/>
    </row>
    <row r="374" spans="1:11" x14ac:dyDescent="0.3">
      <c r="A374" s="12" t="str">
        <f t="shared" si="5"/>
        <v/>
      </c>
      <c r="B374" s="66"/>
      <c r="C374" s="70"/>
      <c r="D374" s="71"/>
      <c r="E374" s="71"/>
      <c r="F374" s="71"/>
      <c r="G374" s="71"/>
      <c r="H374" s="19" t="str" cm="1">
        <f t="array" ref="H374">IFERROR(IF(B374="","",IF(F374="","",IF(F374="SERVIÇOS",INDEX('TABELA DE PREÇOS'!$C$3:$C$1000,MATCH(B374,IF('TABELA DE PREÇOS'!$B$3:$B$1000=G374,'TABELA DE PREÇOS'!$D$3:$D$1000),1)),IF(F374="PRODUTOS",INDEX('TABELA DE PREÇOS'!$G$3:$G$1000,MATCH(B374,IF('TABELA DE PREÇOS'!$F$3:$F$1000=G374,'TABELA DE PREÇOS'!$H$3:$H$1000),1)))))),"")</f>
        <v/>
      </c>
      <c r="I374" s="75"/>
      <c r="J374" s="19" t="str">
        <f>IFERROR(IF(ATENDIMENTOS!$I374="",ATENDIMENTOS!$H374,IF(AND(ATENDIMENTOS!$H374="",ATENDIMENTOS!$I374=""),"",ATENDIMENTOS!$H374-ATENDIMENTOS!$I374)),"")</f>
        <v/>
      </c>
      <c r="K374" s="78"/>
    </row>
    <row r="375" spans="1:11" x14ac:dyDescent="0.3">
      <c r="A375" s="12" t="str">
        <f t="shared" si="5"/>
        <v/>
      </c>
      <c r="B375" s="65"/>
      <c r="C375" s="68"/>
      <c r="D375" s="69"/>
      <c r="E375" s="69"/>
      <c r="F375" s="69"/>
      <c r="G375" s="69"/>
      <c r="H375" s="20" t="str" cm="1">
        <f t="array" ref="H375">IFERROR(IF(B375="","",IF(F375="","",IF(F375="SERVIÇOS",INDEX('TABELA DE PREÇOS'!$C$3:$C$1000,MATCH(B375,IF('TABELA DE PREÇOS'!$B$3:$B$1000=G375,'TABELA DE PREÇOS'!$D$3:$D$1000),1)),IF(F375="PRODUTOS",INDEX('TABELA DE PREÇOS'!$G$3:$G$1000,MATCH(B375,IF('TABELA DE PREÇOS'!$F$3:$F$1000=G375,'TABELA DE PREÇOS'!$H$3:$H$1000),1)))))),"")</f>
        <v/>
      </c>
      <c r="I375" s="74"/>
      <c r="J375" s="20" t="str">
        <f>IFERROR(IF(ATENDIMENTOS!$I375="",ATENDIMENTOS!$H375,IF(AND(ATENDIMENTOS!$H375="",ATENDIMENTOS!$I375=""),"",ATENDIMENTOS!$H375-ATENDIMENTOS!$I375)),"")</f>
        <v/>
      </c>
      <c r="K375" s="77"/>
    </row>
    <row r="376" spans="1:11" x14ac:dyDescent="0.3">
      <c r="A376" s="12" t="str">
        <f t="shared" si="5"/>
        <v/>
      </c>
      <c r="B376" s="66"/>
      <c r="C376" s="70"/>
      <c r="D376" s="71"/>
      <c r="E376" s="71"/>
      <c r="F376" s="71"/>
      <c r="G376" s="71"/>
      <c r="H376" s="19" t="str" cm="1">
        <f t="array" ref="H376">IFERROR(IF(B376="","",IF(F376="","",IF(F376="SERVIÇOS",INDEX('TABELA DE PREÇOS'!$C$3:$C$1000,MATCH(B376,IF('TABELA DE PREÇOS'!$B$3:$B$1000=G376,'TABELA DE PREÇOS'!$D$3:$D$1000),1)),IF(F376="PRODUTOS",INDEX('TABELA DE PREÇOS'!$G$3:$G$1000,MATCH(B376,IF('TABELA DE PREÇOS'!$F$3:$F$1000=G376,'TABELA DE PREÇOS'!$H$3:$H$1000),1)))))),"")</f>
        <v/>
      </c>
      <c r="I376" s="75"/>
      <c r="J376" s="19" t="str">
        <f>IFERROR(IF(ATENDIMENTOS!$I376="",ATENDIMENTOS!$H376,IF(AND(ATENDIMENTOS!$H376="",ATENDIMENTOS!$I376=""),"",ATENDIMENTOS!$H376-ATENDIMENTOS!$I376)),"")</f>
        <v/>
      </c>
      <c r="K376" s="78"/>
    </row>
    <row r="377" spans="1:11" x14ac:dyDescent="0.3">
      <c r="A377" s="12" t="str">
        <f t="shared" si="5"/>
        <v/>
      </c>
      <c r="B377" s="65"/>
      <c r="C377" s="68"/>
      <c r="D377" s="69"/>
      <c r="E377" s="69"/>
      <c r="F377" s="69"/>
      <c r="G377" s="69"/>
      <c r="H377" s="20" t="str" cm="1">
        <f t="array" ref="H377">IFERROR(IF(B377="","",IF(F377="","",IF(F377="SERVIÇOS",INDEX('TABELA DE PREÇOS'!$C$3:$C$1000,MATCH(B377,IF('TABELA DE PREÇOS'!$B$3:$B$1000=G377,'TABELA DE PREÇOS'!$D$3:$D$1000),1)),IF(F377="PRODUTOS",INDEX('TABELA DE PREÇOS'!$G$3:$G$1000,MATCH(B377,IF('TABELA DE PREÇOS'!$F$3:$F$1000=G377,'TABELA DE PREÇOS'!$H$3:$H$1000),1)))))),"")</f>
        <v/>
      </c>
      <c r="I377" s="74"/>
      <c r="J377" s="20" t="str">
        <f>IFERROR(IF(ATENDIMENTOS!$I377="",ATENDIMENTOS!$H377,IF(AND(ATENDIMENTOS!$H377="",ATENDIMENTOS!$I377=""),"",ATENDIMENTOS!$H377-ATENDIMENTOS!$I377)),"")</f>
        <v/>
      </c>
      <c r="K377" s="77"/>
    </row>
    <row r="378" spans="1:11" x14ac:dyDescent="0.3">
      <c r="A378" s="12" t="str">
        <f t="shared" si="5"/>
        <v/>
      </c>
      <c r="B378" s="66"/>
      <c r="C378" s="70"/>
      <c r="D378" s="71"/>
      <c r="E378" s="71"/>
      <c r="F378" s="71"/>
      <c r="G378" s="71"/>
      <c r="H378" s="19" t="str" cm="1">
        <f t="array" ref="H378">IFERROR(IF(B378="","",IF(F378="","",IF(F378="SERVIÇOS",INDEX('TABELA DE PREÇOS'!$C$3:$C$1000,MATCH(B378,IF('TABELA DE PREÇOS'!$B$3:$B$1000=G378,'TABELA DE PREÇOS'!$D$3:$D$1000),1)),IF(F378="PRODUTOS",INDEX('TABELA DE PREÇOS'!$G$3:$G$1000,MATCH(B378,IF('TABELA DE PREÇOS'!$F$3:$F$1000=G378,'TABELA DE PREÇOS'!$H$3:$H$1000),1)))))),"")</f>
        <v/>
      </c>
      <c r="I378" s="75"/>
      <c r="J378" s="19" t="str">
        <f>IFERROR(IF(ATENDIMENTOS!$I378="",ATENDIMENTOS!$H378,IF(AND(ATENDIMENTOS!$H378="",ATENDIMENTOS!$I378=""),"",ATENDIMENTOS!$H378-ATENDIMENTOS!$I378)),"")</f>
        <v/>
      </c>
      <c r="K378" s="78"/>
    </row>
    <row r="379" spans="1:11" x14ac:dyDescent="0.3">
      <c r="A379" s="12" t="str">
        <f t="shared" si="5"/>
        <v/>
      </c>
      <c r="B379" s="65"/>
      <c r="C379" s="68"/>
      <c r="D379" s="69"/>
      <c r="E379" s="69"/>
      <c r="F379" s="69"/>
      <c r="G379" s="69"/>
      <c r="H379" s="20" t="str" cm="1">
        <f t="array" ref="H379">IFERROR(IF(B379="","",IF(F379="","",IF(F379="SERVIÇOS",INDEX('TABELA DE PREÇOS'!$C$3:$C$1000,MATCH(B379,IF('TABELA DE PREÇOS'!$B$3:$B$1000=G379,'TABELA DE PREÇOS'!$D$3:$D$1000),1)),IF(F379="PRODUTOS",INDEX('TABELA DE PREÇOS'!$G$3:$G$1000,MATCH(B379,IF('TABELA DE PREÇOS'!$F$3:$F$1000=G379,'TABELA DE PREÇOS'!$H$3:$H$1000),1)))))),"")</f>
        <v/>
      </c>
      <c r="I379" s="74"/>
      <c r="J379" s="20" t="str">
        <f>IFERROR(IF(ATENDIMENTOS!$I379="",ATENDIMENTOS!$H379,IF(AND(ATENDIMENTOS!$H379="",ATENDIMENTOS!$I379=""),"",ATENDIMENTOS!$H379-ATENDIMENTOS!$I379)),"")</f>
        <v/>
      </c>
      <c r="K379" s="77"/>
    </row>
    <row r="380" spans="1:11" x14ac:dyDescent="0.3">
      <c r="A380" s="12" t="str">
        <f t="shared" si="5"/>
        <v/>
      </c>
      <c r="B380" s="66"/>
      <c r="C380" s="70"/>
      <c r="D380" s="71"/>
      <c r="E380" s="71"/>
      <c r="F380" s="71"/>
      <c r="G380" s="71"/>
      <c r="H380" s="19" t="str" cm="1">
        <f t="array" ref="H380">IFERROR(IF(B380="","",IF(F380="","",IF(F380="SERVIÇOS",INDEX('TABELA DE PREÇOS'!$C$3:$C$1000,MATCH(B380,IF('TABELA DE PREÇOS'!$B$3:$B$1000=G380,'TABELA DE PREÇOS'!$D$3:$D$1000),1)),IF(F380="PRODUTOS",INDEX('TABELA DE PREÇOS'!$G$3:$G$1000,MATCH(B380,IF('TABELA DE PREÇOS'!$F$3:$F$1000=G380,'TABELA DE PREÇOS'!$H$3:$H$1000),1)))))),"")</f>
        <v/>
      </c>
      <c r="I380" s="75"/>
      <c r="J380" s="19" t="str">
        <f>IFERROR(IF(ATENDIMENTOS!$I380="",ATENDIMENTOS!$H380,IF(AND(ATENDIMENTOS!$H380="",ATENDIMENTOS!$I380=""),"",ATENDIMENTOS!$H380-ATENDIMENTOS!$I380)),"")</f>
        <v/>
      </c>
      <c r="K380" s="78"/>
    </row>
    <row r="381" spans="1:11" x14ac:dyDescent="0.3">
      <c r="A381" s="12" t="str">
        <f t="shared" si="5"/>
        <v/>
      </c>
      <c r="B381" s="65"/>
      <c r="C381" s="68"/>
      <c r="D381" s="69"/>
      <c r="E381" s="69"/>
      <c r="F381" s="69"/>
      <c r="G381" s="69"/>
      <c r="H381" s="20" t="str" cm="1">
        <f t="array" ref="H381">IFERROR(IF(B381="","",IF(F381="","",IF(F381="SERVIÇOS",INDEX('TABELA DE PREÇOS'!$C$3:$C$1000,MATCH(B381,IF('TABELA DE PREÇOS'!$B$3:$B$1000=G381,'TABELA DE PREÇOS'!$D$3:$D$1000),1)),IF(F381="PRODUTOS",INDEX('TABELA DE PREÇOS'!$G$3:$G$1000,MATCH(B381,IF('TABELA DE PREÇOS'!$F$3:$F$1000=G381,'TABELA DE PREÇOS'!$H$3:$H$1000),1)))))),"")</f>
        <v/>
      </c>
      <c r="I381" s="74"/>
      <c r="J381" s="20" t="str">
        <f>IFERROR(IF(ATENDIMENTOS!$I381="",ATENDIMENTOS!$H381,IF(AND(ATENDIMENTOS!$H381="",ATENDIMENTOS!$I381=""),"",ATENDIMENTOS!$H381-ATENDIMENTOS!$I381)),"")</f>
        <v/>
      </c>
      <c r="K381" s="77"/>
    </row>
    <row r="382" spans="1:11" x14ac:dyDescent="0.3">
      <c r="A382" s="12" t="str">
        <f t="shared" si="5"/>
        <v/>
      </c>
      <c r="B382" s="66"/>
      <c r="C382" s="70"/>
      <c r="D382" s="71"/>
      <c r="E382" s="71"/>
      <c r="F382" s="71"/>
      <c r="G382" s="71"/>
      <c r="H382" s="19" t="str" cm="1">
        <f t="array" ref="H382">IFERROR(IF(B382="","",IF(F382="","",IF(F382="SERVIÇOS",INDEX('TABELA DE PREÇOS'!$C$3:$C$1000,MATCH(B382,IF('TABELA DE PREÇOS'!$B$3:$B$1000=G382,'TABELA DE PREÇOS'!$D$3:$D$1000),1)),IF(F382="PRODUTOS",INDEX('TABELA DE PREÇOS'!$G$3:$G$1000,MATCH(B382,IF('TABELA DE PREÇOS'!$F$3:$F$1000=G382,'TABELA DE PREÇOS'!$H$3:$H$1000),1)))))),"")</f>
        <v/>
      </c>
      <c r="I382" s="75"/>
      <c r="J382" s="19" t="str">
        <f>IFERROR(IF(ATENDIMENTOS!$I382="",ATENDIMENTOS!$H382,IF(AND(ATENDIMENTOS!$H382="",ATENDIMENTOS!$I382=""),"",ATENDIMENTOS!$H382-ATENDIMENTOS!$I382)),"")</f>
        <v/>
      </c>
      <c r="K382" s="78"/>
    </row>
    <row r="383" spans="1:11" x14ac:dyDescent="0.3">
      <c r="A383" s="12" t="str">
        <f t="shared" si="5"/>
        <v/>
      </c>
      <c r="B383" s="65"/>
      <c r="C383" s="68"/>
      <c r="D383" s="69"/>
      <c r="E383" s="69"/>
      <c r="F383" s="69"/>
      <c r="G383" s="69"/>
      <c r="H383" s="20" t="str" cm="1">
        <f t="array" ref="H383">IFERROR(IF(B383="","",IF(F383="","",IF(F383="SERVIÇOS",INDEX('TABELA DE PREÇOS'!$C$3:$C$1000,MATCH(B383,IF('TABELA DE PREÇOS'!$B$3:$B$1000=G383,'TABELA DE PREÇOS'!$D$3:$D$1000),1)),IF(F383="PRODUTOS",INDEX('TABELA DE PREÇOS'!$G$3:$G$1000,MATCH(B383,IF('TABELA DE PREÇOS'!$F$3:$F$1000=G383,'TABELA DE PREÇOS'!$H$3:$H$1000),1)))))),"")</f>
        <v/>
      </c>
      <c r="I383" s="74"/>
      <c r="J383" s="20" t="str">
        <f>IFERROR(IF(ATENDIMENTOS!$I383="",ATENDIMENTOS!$H383,IF(AND(ATENDIMENTOS!$H383="",ATENDIMENTOS!$I383=""),"",ATENDIMENTOS!$H383-ATENDIMENTOS!$I383)),"")</f>
        <v/>
      </c>
      <c r="K383" s="77"/>
    </row>
    <row r="384" spans="1:11" x14ac:dyDescent="0.3">
      <c r="A384" s="12" t="str">
        <f t="shared" si="5"/>
        <v/>
      </c>
      <c r="B384" s="66"/>
      <c r="C384" s="70"/>
      <c r="D384" s="71"/>
      <c r="E384" s="71"/>
      <c r="F384" s="71"/>
      <c r="G384" s="71"/>
      <c r="H384" s="19" t="str" cm="1">
        <f t="array" ref="H384">IFERROR(IF(B384="","",IF(F384="","",IF(F384="SERVIÇOS",INDEX('TABELA DE PREÇOS'!$C$3:$C$1000,MATCH(B384,IF('TABELA DE PREÇOS'!$B$3:$B$1000=G384,'TABELA DE PREÇOS'!$D$3:$D$1000),1)),IF(F384="PRODUTOS",INDEX('TABELA DE PREÇOS'!$G$3:$G$1000,MATCH(B384,IF('TABELA DE PREÇOS'!$F$3:$F$1000=G384,'TABELA DE PREÇOS'!$H$3:$H$1000),1)))))),"")</f>
        <v/>
      </c>
      <c r="I384" s="75"/>
      <c r="J384" s="19" t="str">
        <f>IFERROR(IF(ATENDIMENTOS!$I384="",ATENDIMENTOS!$H384,IF(AND(ATENDIMENTOS!$H384="",ATENDIMENTOS!$I384=""),"",ATENDIMENTOS!$H384-ATENDIMENTOS!$I384)),"")</f>
        <v/>
      </c>
      <c r="K384" s="78"/>
    </row>
    <row r="385" spans="1:11" x14ac:dyDescent="0.3">
      <c r="A385" s="12" t="str">
        <f t="shared" si="5"/>
        <v/>
      </c>
      <c r="B385" s="65"/>
      <c r="C385" s="68"/>
      <c r="D385" s="69"/>
      <c r="E385" s="69"/>
      <c r="F385" s="69"/>
      <c r="G385" s="69"/>
      <c r="H385" s="20" t="str" cm="1">
        <f t="array" ref="H385">IFERROR(IF(B385="","",IF(F385="","",IF(F385="SERVIÇOS",INDEX('TABELA DE PREÇOS'!$C$3:$C$1000,MATCH(B385,IF('TABELA DE PREÇOS'!$B$3:$B$1000=G385,'TABELA DE PREÇOS'!$D$3:$D$1000),1)),IF(F385="PRODUTOS",INDEX('TABELA DE PREÇOS'!$G$3:$G$1000,MATCH(B385,IF('TABELA DE PREÇOS'!$F$3:$F$1000=G385,'TABELA DE PREÇOS'!$H$3:$H$1000),1)))))),"")</f>
        <v/>
      </c>
      <c r="I385" s="74"/>
      <c r="J385" s="20" t="str">
        <f>IFERROR(IF(ATENDIMENTOS!$I385="",ATENDIMENTOS!$H385,IF(AND(ATENDIMENTOS!$H385="",ATENDIMENTOS!$I385=""),"",ATENDIMENTOS!$H385-ATENDIMENTOS!$I385)),"")</f>
        <v/>
      </c>
      <c r="K385" s="77"/>
    </row>
    <row r="386" spans="1:11" x14ac:dyDescent="0.3">
      <c r="A386" s="12" t="str">
        <f t="shared" si="5"/>
        <v/>
      </c>
      <c r="B386" s="66"/>
      <c r="C386" s="70"/>
      <c r="D386" s="71"/>
      <c r="E386" s="71"/>
      <c r="F386" s="71"/>
      <c r="G386" s="71"/>
      <c r="H386" s="19" t="str" cm="1">
        <f t="array" ref="H386">IFERROR(IF(B386="","",IF(F386="","",IF(F386="SERVIÇOS",INDEX('TABELA DE PREÇOS'!$C$3:$C$1000,MATCH(B386,IF('TABELA DE PREÇOS'!$B$3:$B$1000=G386,'TABELA DE PREÇOS'!$D$3:$D$1000),1)),IF(F386="PRODUTOS",INDEX('TABELA DE PREÇOS'!$G$3:$G$1000,MATCH(B386,IF('TABELA DE PREÇOS'!$F$3:$F$1000=G386,'TABELA DE PREÇOS'!$H$3:$H$1000),1)))))),"")</f>
        <v/>
      </c>
      <c r="I386" s="75"/>
      <c r="J386" s="19" t="str">
        <f>IFERROR(IF(ATENDIMENTOS!$I386="",ATENDIMENTOS!$H386,IF(AND(ATENDIMENTOS!$H386="",ATENDIMENTOS!$I386=""),"",ATENDIMENTOS!$H386-ATENDIMENTOS!$I386)),"")</f>
        <v/>
      </c>
      <c r="K386" s="78"/>
    </row>
    <row r="387" spans="1:11" x14ac:dyDescent="0.3">
      <c r="A387" s="12" t="str">
        <f t="shared" si="5"/>
        <v/>
      </c>
      <c r="B387" s="65"/>
      <c r="C387" s="68"/>
      <c r="D387" s="69"/>
      <c r="E387" s="69"/>
      <c r="F387" s="69"/>
      <c r="G387" s="69"/>
      <c r="H387" s="20" t="str" cm="1">
        <f t="array" ref="H387">IFERROR(IF(B387="","",IF(F387="","",IF(F387="SERVIÇOS",INDEX('TABELA DE PREÇOS'!$C$3:$C$1000,MATCH(B387,IF('TABELA DE PREÇOS'!$B$3:$B$1000=G387,'TABELA DE PREÇOS'!$D$3:$D$1000),1)),IF(F387="PRODUTOS",INDEX('TABELA DE PREÇOS'!$G$3:$G$1000,MATCH(B387,IF('TABELA DE PREÇOS'!$F$3:$F$1000=G387,'TABELA DE PREÇOS'!$H$3:$H$1000),1)))))),"")</f>
        <v/>
      </c>
      <c r="I387" s="74"/>
      <c r="J387" s="20" t="str">
        <f>IFERROR(IF(ATENDIMENTOS!$I387="",ATENDIMENTOS!$H387,IF(AND(ATENDIMENTOS!$H387="",ATENDIMENTOS!$I387=""),"",ATENDIMENTOS!$H387-ATENDIMENTOS!$I387)),"")</f>
        <v/>
      </c>
      <c r="K387" s="77"/>
    </row>
    <row r="388" spans="1:11" x14ac:dyDescent="0.3">
      <c r="A388" s="12" t="str">
        <f t="shared" ref="A388:A451" si="6">IF(B388="","",F388&amp;E388&amp;B388&amp;C388)</f>
        <v/>
      </c>
      <c r="B388" s="66"/>
      <c r="C388" s="70"/>
      <c r="D388" s="71"/>
      <c r="E388" s="71"/>
      <c r="F388" s="71"/>
      <c r="G388" s="71"/>
      <c r="H388" s="19" t="str" cm="1">
        <f t="array" ref="H388">IFERROR(IF(B388="","",IF(F388="","",IF(F388="SERVIÇOS",INDEX('TABELA DE PREÇOS'!$C$3:$C$1000,MATCH(B388,IF('TABELA DE PREÇOS'!$B$3:$B$1000=G388,'TABELA DE PREÇOS'!$D$3:$D$1000),1)),IF(F388="PRODUTOS",INDEX('TABELA DE PREÇOS'!$G$3:$G$1000,MATCH(B388,IF('TABELA DE PREÇOS'!$F$3:$F$1000=G388,'TABELA DE PREÇOS'!$H$3:$H$1000),1)))))),"")</f>
        <v/>
      </c>
      <c r="I388" s="75"/>
      <c r="J388" s="19" t="str">
        <f>IFERROR(IF(ATENDIMENTOS!$I388="",ATENDIMENTOS!$H388,IF(AND(ATENDIMENTOS!$H388="",ATENDIMENTOS!$I388=""),"",ATENDIMENTOS!$H388-ATENDIMENTOS!$I388)),"")</f>
        <v/>
      </c>
      <c r="K388" s="78"/>
    </row>
    <row r="389" spans="1:11" x14ac:dyDescent="0.3">
      <c r="A389" s="12" t="str">
        <f t="shared" si="6"/>
        <v/>
      </c>
      <c r="B389" s="65"/>
      <c r="C389" s="68"/>
      <c r="D389" s="69"/>
      <c r="E389" s="69"/>
      <c r="F389" s="69"/>
      <c r="G389" s="69"/>
      <c r="H389" s="20" t="str" cm="1">
        <f t="array" ref="H389">IFERROR(IF(B389="","",IF(F389="","",IF(F389="SERVIÇOS",INDEX('TABELA DE PREÇOS'!$C$3:$C$1000,MATCH(B389,IF('TABELA DE PREÇOS'!$B$3:$B$1000=G389,'TABELA DE PREÇOS'!$D$3:$D$1000),1)),IF(F389="PRODUTOS",INDEX('TABELA DE PREÇOS'!$G$3:$G$1000,MATCH(B389,IF('TABELA DE PREÇOS'!$F$3:$F$1000=G389,'TABELA DE PREÇOS'!$H$3:$H$1000),1)))))),"")</f>
        <v/>
      </c>
      <c r="I389" s="74"/>
      <c r="J389" s="20" t="str">
        <f>IFERROR(IF(ATENDIMENTOS!$I389="",ATENDIMENTOS!$H389,IF(AND(ATENDIMENTOS!$H389="",ATENDIMENTOS!$I389=""),"",ATENDIMENTOS!$H389-ATENDIMENTOS!$I389)),"")</f>
        <v/>
      </c>
      <c r="K389" s="77"/>
    </row>
    <row r="390" spans="1:11" x14ac:dyDescent="0.3">
      <c r="A390" s="12" t="str">
        <f t="shared" si="6"/>
        <v/>
      </c>
      <c r="B390" s="66"/>
      <c r="C390" s="70"/>
      <c r="D390" s="71"/>
      <c r="E390" s="71"/>
      <c r="F390" s="71"/>
      <c r="G390" s="71"/>
      <c r="H390" s="19" t="str" cm="1">
        <f t="array" ref="H390">IFERROR(IF(B390="","",IF(F390="","",IF(F390="SERVIÇOS",INDEX('TABELA DE PREÇOS'!$C$3:$C$1000,MATCH(B390,IF('TABELA DE PREÇOS'!$B$3:$B$1000=G390,'TABELA DE PREÇOS'!$D$3:$D$1000),1)),IF(F390="PRODUTOS",INDEX('TABELA DE PREÇOS'!$G$3:$G$1000,MATCH(B390,IF('TABELA DE PREÇOS'!$F$3:$F$1000=G390,'TABELA DE PREÇOS'!$H$3:$H$1000),1)))))),"")</f>
        <v/>
      </c>
      <c r="I390" s="75"/>
      <c r="J390" s="19" t="str">
        <f>IFERROR(IF(ATENDIMENTOS!$I390="",ATENDIMENTOS!$H390,IF(AND(ATENDIMENTOS!$H390="",ATENDIMENTOS!$I390=""),"",ATENDIMENTOS!$H390-ATENDIMENTOS!$I390)),"")</f>
        <v/>
      </c>
      <c r="K390" s="78"/>
    </row>
    <row r="391" spans="1:11" x14ac:dyDescent="0.3">
      <c r="A391" s="12" t="str">
        <f t="shared" si="6"/>
        <v/>
      </c>
      <c r="B391" s="65"/>
      <c r="C391" s="68"/>
      <c r="D391" s="69"/>
      <c r="E391" s="69"/>
      <c r="F391" s="69"/>
      <c r="G391" s="69"/>
      <c r="H391" s="20" t="str" cm="1">
        <f t="array" ref="H391">IFERROR(IF(B391="","",IF(F391="","",IF(F391="SERVIÇOS",INDEX('TABELA DE PREÇOS'!$C$3:$C$1000,MATCH(B391,IF('TABELA DE PREÇOS'!$B$3:$B$1000=G391,'TABELA DE PREÇOS'!$D$3:$D$1000),1)),IF(F391="PRODUTOS",INDEX('TABELA DE PREÇOS'!$G$3:$G$1000,MATCH(B391,IF('TABELA DE PREÇOS'!$F$3:$F$1000=G391,'TABELA DE PREÇOS'!$H$3:$H$1000),1)))))),"")</f>
        <v/>
      </c>
      <c r="I391" s="74"/>
      <c r="J391" s="20" t="str">
        <f>IFERROR(IF(ATENDIMENTOS!$I391="",ATENDIMENTOS!$H391,IF(AND(ATENDIMENTOS!$H391="",ATENDIMENTOS!$I391=""),"",ATENDIMENTOS!$H391-ATENDIMENTOS!$I391)),"")</f>
        <v/>
      </c>
      <c r="K391" s="77"/>
    </row>
    <row r="392" spans="1:11" x14ac:dyDescent="0.3">
      <c r="A392" s="12" t="str">
        <f t="shared" si="6"/>
        <v/>
      </c>
      <c r="B392" s="66"/>
      <c r="C392" s="70"/>
      <c r="D392" s="71"/>
      <c r="E392" s="71"/>
      <c r="F392" s="71"/>
      <c r="G392" s="71"/>
      <c r="H392" s="19" t="str" cm="1">
        <f t="array" ref="H392">IFERROR(IF(B392="","",IF(F392="","",IF(F392="SERVIÇOS",INDEX('TABELA DE PREÇOS'!$C$3:$C$1000,MATCH(B392,IF('TABELA DE PREÇOS'!$B$3:$B$1000=G392,'TABELA DE PREÇOS'!$D$3:$D$1000),1)),IF(F392="PRODUTOS",INDEX('TABELA DE PREÇOS'!$G$3:$G$1000,MATCH(B392,IF('TABELA DE PREÇOS'!$F$3:$F$1000=G392,'TABELA DE PREÇOS'!$H$3:$H$1000),1)))))),"")</f>
        <v/>
      </c>
      <c r="I392" s="75"/>
      <c r="J392" s="19" t="str">
        <f>IFERROR(IF(ATENDIMENTOS!$I392="",ATENDIMENTOS!$H392,IF(AND(ATENDIMENTOS!$H392="",ATENDIMENTOS!$I392=""),"",ATENDIMENTOS!$H392-ATENDIMENTOS!$I392)),"")</f>
        <v/>
      </c>
      <c r="K392" s="78"/>
    </row>
    <row r="393" spans="1:11" x14ac:dyDescent="0.3">
      <c r="A393" s="12" t="str">
        <f t="shared" si="6"/>
        <v/>
      </c>
      <c r="B393" s="65"/>
      <c r="C393" s="68"/>
      <c r="D393" s="69"/>
      <c r="E393" s="69"/>
      <c r="F393" s="69"/>
      <c r="G393" s="69"/>
      <c r="H393" s="20" t="str" cm="1">
        <f t="array" ref="H393">IFERROR(IF(B393="","",IF(F393="","",IF(F393="SERVIÇOS",INDEX('TABELA DE PREÇOS'!$C$3:$C$1000,MATCH(B393,IF('TABELA DE PREÇOS'!$B$3:$B$1000=G393,'TABELA DE PREÇOS'!$D$3:$D$1000),1)),IF(F393="PRODUTOS",INDEX('TABELA DE PREÇOS'!$G$3:$G$1000,MATCH(B393,IF('TABELA DE PREÇOS'!$F$3:$F$1000=G393,'TABELA DE PREÇOS'!$H$3:$H$1000),1)))))),"")</f>
        <v/>
      </c>
      <c r="I393" s="74"/>
      <c r="J393" s="20" t="str">
        <f>IFERROR(IF(ATENDIMENTOS!$I393="",ATENDIMENTOS!$H393,IF(AND(ATENDIMENTOS!$H393="",ATENDIMENTOS!$I393=""),"",ATENDIMENTOS!$H393-ATENDIMENTOS!$I393)),"")</f>
        <v/>
      </c>
      <c r="K393" s="77"/>
    </row>
    <row r="394" spans="1:11" x14ac:dyDescent="0.3">
      <c r="A394" s="12" t="str">
        <f t="shared" si="6"/>
        <v/>
      </c>
      <c r="B394" s="66"/>
      <c r="C394" s="70"/>
      <c r="D394" s="71"/>
      <c r="E394" s="71"/>
      <c r="F394" s="71"/>
      <c r="G394" s="71"/>
      <c r="H394" s="19" t="str" cm="1">
        <f t="array" ref="H394">IFERROR(IF(B394="","",IF(F394="","",IF(F394="SERVIÇOS",INDEX('TABELA DE PREÇOS'!$C$3:$C$1000,MATCH(B394,IF('TABELA DE PREÇOS'!$B$3:$B$1000=G394,'TABELA DE PREÇOS'!$D$3:$D$1000),1)),IF(F394="PRODUTOS",INDEX('TABELA DE PREÇOS'!$G$3:$G$1000,MATCH(B394,IF('TABELA DE PREÇOS'!$F$3:$F$1000=G394,'TABELA DE PREÇOS'!$H$3:$H$1000),1)))))),"")</f>
        <v/>
      </c>
      <c r="I394" s="75"/>
      <c r="J394" s="19" t="str">
        <f>IFERROR(IF(ATENDIMENTOS!$I394="",ATENDIMENTOS!$H394,IF(AND(ATENDIMENTOS!$H394="",ATENDIMENTOS!$I394=""),"",ATENDIMENTOS!$H394-ATENDIMENTOS!$I394)),"")</f>
        <v/>
      </c>
      <c r="K394" s="78"/>
    </row>
    <row r="395" spans="1:11" x14ac:dyDescent="0.3">
      <c r="A395" s="12" t="str">
        <f t="shared" si="6"/>
        <v/>
      </c>
      <c r="B395" s="65"/>
      <c r="C395" s="68"/>
      <c r="D395" s="69"/>
      <c r="E395" s="69"/>
      <c r="F395" s="69"/>
      <c r="G395" s="69"/>
      <c r="H395" s="20" t="str" cm="1">
        <f t="array" ref="H395">IFERROR(IF(B395="","",IF(F395="","",IF(F395="SERVIÇOS",INDEX('TABELA DE PREÇOS'!$C$3:$C$1000,MATCH(B395,IF('TABELA DE PREÇOS'!$B$3:$B$1000=G395,'TABELA DE PREÇOS'!$D$3:$D$1000),1)),IF(F395="PRODUTOS",INDEX('TABELA DE PREÇOS'!$G$3:$G$1000,MATCH(B395,IF('TABELA DE PREÇOS'!$F$3:$F$1000=G395,'TABELA DE PREÇOS'!$H$3:$H$1000),1)))))),"")</f>
        <v/>
      </c>
      <c r="I395" s="74"/>
      <c r="J395" s="20" t="str">
        <f>IFERROR(IF(ATENDIMENTOS!$I395="",ATENDIMENTOS!$H395,IF(AND(ATENDIMENTOS!$H395="",ATENDIMENTOS!$I395=""),"",ATENDIMENTOS!$H395-ATENDIMENTOS!$I395)),"")</f>
        <v/>
      </c>
      <c r="K395" s="77"/>
    </row>
    <row r="396" spans="1:11" x14ac:dyDescent="0.3">
      <c r="A396" s="12" t="str">
        <f t="shared" si="6"/>
        <v/>
      </c>
      <c r="B396" s="66"/>
      <c r="C396" s="70"/>
      <c r="D396" s="71"/>
      <c r="E396" s="71"/>
      <c r="F396" s="71"/>
      <c r="G396" s="71"/>
      <c r="H396" s="19" t="str" cm="1">
        <f t="array" ref="H396">IFERROR(IF(B396="","",IF(F396="","",IF(F396="SERVIÇOS",INDEX('TABELA DE PREÇOS'!$C$3:$C$1000,MATCH(B396,IF('TABELA DE PREÇOS'!$B$3:$B$1000=G396,'TABELA DE PREÇOS'!$D$3:$D$1000),1)),IF(F396="PRODUTOS",INDEX('TABELA DE PREÇOS'!$G$3:$G$1000,MATCH(B396,IF('TABELA DE PREÇOS'!$F$3:$F$1000=G396,'TABELA DE PREÇOS'!$H$3:$H$1000),1)))))),"")</f>
        <v/>
      </c>
      <c r="I396" s="75"/>
      <c r="J396" s="19" t="str">
        <f>IFERROR(IF(ATENDIMENTOS!$I396="",ATENDIMENTOS!$H396,IF(AND(ATENDIMENTOS!$H396="",ATENDIMENTOS!$I396=""),"",ATENDIMENTOS!$H396-ATENDIMENTOS!$I396)),"")</f>
        <v/>
      </c>
      <c r="K396" s="78"/>
    </row>
    <row r="397" spans="1:11" x14ac:dyDescent="0.3">
      <c r="A397" s="12" t="str">
        <f t="shared" si="6"/>
        <v/>
      </c>
      <c r="B397" s="65"/>
      <c r="C397" s="68"/>
      <c r="D397" s="69"/>
      <c r="E397" s="69"/>
      <c r="F397" s="69"/>
      <c r="G397" s="69"/>
      <c r="H397" s="20" t="str" cm="1">
        <f t="array" ref="H397">IFERROR(IF(B397="","",IF(F397="","",IF(F397="SERVIÇOS",INDEX('TABELA DE PREÇOS'!$C$3:$C$1000,MATCH(B397,IF('TABELA DE PREÇOS'!$B$3:$B$1000=G397,'TABELA DE PREÇOS'!$D$3:$D$1000),1)),IF(F397="PRODUTOS",INDEX('TABELA DE PREÇOS'!$G$3:$G$1000,MATCH(B397,IF('TABELA DE PREÇOS'!$F$3:$F$1000=G397,'TABELA DE PREÇOS'!$H$3:$H$1000),1)))))),"")</f>
        <v/>
      </c>
      <c r="I397" s="74"/>
      <c r="J397" s="20" t="str">
        <f>IFERROR(IF(ATENDIMENTOS!$I397="",ATENDIMENTOS!$H397,IF(AND(ATENDIMENTOS!$H397="",ATENDIMENTOS!$I397=""),"",ATENDIMENTOS!$H397-ATENDIMENTOS!$I397)),"")</f>
        <v/>
      </c>
      <c r="K397" s="77"/>
    </row>
    <row r="398" spans="1:11" x14ac:dyDescent="0.3">
      <c r="A398" s="12" t="str">
        <f t="shared" si="6"/>
        <v/>
      </c>
      <c r="B398" s="66"/>
      <c r="C398" s="70"/>
      <c r="D398" s="71"/>
      <c r="E398" s="71"/>
      <c r="F398" s="71"/>
      <c r="G398" s="71"/>
      <c r="H398" s="19" t="str" cm="1">
        <f t="array" ref="H398">IFERROR(IF(B398="","",IF(F398="","",IF(F398="SERVIÇOS",INDEX('TABELA DE PREÇOS'!$C$3:$C$1000,MATCH(B398,IF('TABELA DE PREÇOS'!$B$3:$B$1000=G398,'TABELA DE PREÇOS'!$D$3:$D$1000),1)),IF(F398="PRODUTOS",INDEX('TABELA DE PREÇOS'!$G$3:$G$1000,MATCH(B398,IF('TABELA DE PREÇOS'!$F$3:$F$1000=G398,'TABELA DE PREÇOS'!$H$3:$H$1000),1)))))),"")</f>
        <v/>
      </c>
      <c r="I398" s="75"/>
      <c r="J398" s="19" t="str">
        <f>IFERROR(IF(ATENDIMENTOS!$I398="",ATENDIMENTOS!$H398,IF(AND(ATENDIMENTOS!$H398="",ATENDIMENTOS!$I398=""),"",ATENDIMENTOS!$H398-ATENDIMENTOS!$I398)),"")</f>
        <v/>
      </c>
      <c r="K398" s="78"/>
    </row>
    <row r="399" spans="1:11" x14ac:dyDescent="0.3">
      <c r="A399" s="12" t="str">
        <f t="shared" si="6"/>
        <v/>
      </c>
      <c r="B399" s="65"/>
      <c r="C399" s="68"/>
      <c r="D399" s="69"/>
      <c r="E399" s="69"/>
      <c r="F399" s="69"/>
      <c r="G399" s="69"/>
      <c r="H399" s="20" t="str" cm="1">
        <f t="array" ref="H399">IFERROR(IF(B399="","",IF(F399="","",IF(F399="SERVIÇOS",INDEX('TABELA DE PREÇOS'!$C$3:$C$1000,MATCH(B399,IF('TABELA DE PREÇOS'!$B$3:$B$1000=G399,'TABELA DE PREÇOS'!$D$3:$D$1000),1)),IF(F399="PRODUTOS",INDEX('TABELA DE PREÇOS'!$G$3:$G$1000,MATCH(B399,IF('TABELA DE PREÇOS'!$F$3:$F$1000=G399,'TABELA DE PREÇOS'!$H$3:$H$1000),1)))))),"")</f>
        <v/>
      </c>
      <c r="I399" s="74"/>
      <c r="J399" s="20" t="str">
        <f>IFERROR(IF(ATENDIMENTOS!$I399="",ATENDIMENTOS!$H399,IF(AND(ATENDIMENTOS!$H399="",ATENDIMENTOS!$I399=""),"",ATENDIMENTOS!$H399-ATENDIMENTOS!$I399)),"")</f>
        <v/>
      </c>
      <c r="K399" s="77"/>
    </row>
    <row r="400" spans="1:11" x14ac:dyDescent="0.3">
      <c r="A400" s="12" t="str">
        <f t="shared" si="6"/>
        <v/>
      </c>
      <c r="B400" s="66"/>
      <c r="C400" s="70"/>
      <c r="D400" s="71"/>
      <c r="E400" s="71"/>
      <c r="F400" s="71"/>
      <c r="G400" s="71"/>
      <c r="H400" s="19" t="str" cm="1">
        <f t="array" ref="H400">IFERROR(IF(B400="","",IF(F400="","",IF(F400="SERVIÇOS",INDEX('TABELA DE PREÇOS'!$C$3:$C$1000,MATCH(B400,IF('TABELA DE PREÇOS'!$B$3:$B$1000=G400,'TABELA DE PREÇOS'!$D$3:$D$1000),1)),IF(F400="PRODUTOS",INDEX('TABELA DE PREÇOS'!$G$3:$G$1000,MATCH(B400,IF('TABELA DE PREÇOS'!$F$3:$F$1000=G400,'TABELA DE PREÇOS'!$H$3:$H$1000),1)))))),"")</f>
        <v/>
      </c>
      <c r="I400" s="75"/>
      <c r="J400" s="19" t="str">
        <f>IFERROR(IF(ATENDIMENTOS!$I400="",ATENDIMENTOS!$H400,IF(AND(ATENDIMENTOS!$H400="",ATENDIMENTOS!$I400=""),"",ATENDIMENTOS!$H400-ATENDIMENTOS!$I400)),"")</f>
        <v/>
      </c>
      <c r="K400" s="78"/>
    </row>
    <row r="401" spans="1:11" x14ac:dyDescent="0.3">
      <c r="A401" s="12" t="str">
        <f t="shared" si="6"/>
        <v/>
      </c>
      <c r="B401" s="65"/>
      <c r="C401" s="68"/>
      <c r="D401" s="69"/>
      <c r="E401" s="69"/>
      <c r="F401" s="69"/>
      <c r="G401" s="69"/>
      <c r="H401" s="20" t="str" cm="1">
        <f t="array" ref="H401">IFERROR(IF(B401="","",IF(F401="","",IF(F401="SERVIÇOS",INDEX('TABELA DE PREÇOS'!$C$3:$C$1000,MATCH(B401,IF('TABELA DE PREÇOS'!$B$3:$B$1000=G401,'TABELA DE PREÇOS'!$D$3:$D$1000),1)),IF(F401="PRODUTOS",INDEX('TABELA DE PREÇOS'!$G$3:$G$1000,MATCH(B401,IF('TABELA DE PREÇOS'!$F$3:$F$1000=G401,'TABELA DE PREÇOS'!$H$3:$H$1000),1)))))),"")</f>
        <v/>
      </c>
      <c r="I401" s="74"/>
      <c r="J401" s="20" t="str">
        <f>IFERROR(IF(ATENDIMENTOS!$I401="",ATENDIMENTOS!$H401,IF(AND(ATENDIMENTOS!$H401="",ATENDIMENTOS!$I401=""),"",ATENDIMENTOS!$H401-ATENDIMENTOS!$I401)),"")</f>
        <v/>
      </c>
      <c r="K401" s="77"/>
    </row>
    <row r="402" spans="1:11" x14ac:dyDescent="0.3">
      <c r="A402" s="12" t="str">
        <f t="shared" si="6"/>
        <v/>
      </c>
      <c r="B402" s="66"/>
      <c r="C402" s="70"/>
      <c r="D402" s="71"/>
      <c r="E402" s="71"/>
      <c r="F402" s="71"/>
      <c r="G402" s="71"/>
      <c r="H402" s="19" t="str" cm="1">
        <f t="array" ref="H402">IFERROR(IF(B402="","",IF(F402="","",IF(F402="SERVIÇOS",INDEX('TABELA DE PREÇOS'!$C$3:$C$1000,MATCH(B402,IF('TABELA DE PREÇOS'!$B$3:$B$1000=G402,'TABELA DE PREÇOS'!$D$3:$D$1000),1)),IF(F402="PRODUTOS",INDEX('TABELA DE PREÇOS'!$G$3:$G$1000,MATCH(B402,IF('TABELA DE PREÇOS'!$F$3:$F$1000=G402,'TABELA DE PREÇOS'!$H$3:$H$1000),1)))))),"")</f>
        <v/>
      </c>
      <c r="I402" s="75"/>
      <c r="J402" s="19" t="str">
        <f>IFERROR(IF(ATENDIMENTOS!$I402="",ATENDIMENTOS!$H402,IF(AND(ATENDIMENTOS!$H402="",ATENDIMENTOS!$I402=""),"",ATENDIMENTOS!$H402-ATENDIMENTOS!$I402)),"")</f>
        <v/>
      </c>
      <c r="K402" s="78"/>
    </row>
    <row r="403" spans="1:11" x14ac:dyDescent="0.3">
      <c r="A403" s="12" t="str">
        <f t="shared" si="6"/>
        <v/>
      </c>
      <c r="B403" s="65"/>
      <c r="C403" s="68"/>
      <c r="D403" s="69"/>
      <c r="E403" s="69"/>
      <c r="F403" s="69"/>
      <c r="G403" s="69"/>
      <c r="H403" s="20" t="str" cm="1">
        <f t="array" ref="H403">IFERROR(IF(B403="","",IF(F403="","",IF(F403="SERVIÇOS",INDEX('TABELA DE PREÇOS'!$C$3:$C$1000,MATCH(B403,IF('TABELA DE PREÇOS'!$B$3:$B$1000=G403,'TABELA DE PREÇOS'!$D$3:$D$1000),1)),IF(F403="PRODUTOS",INDEX('TABELA DE PREÇOS'!$G$3:$G$1000,MATCH(B403,IF('TABELA DE PREÇOS'!$F$3:$F$1000=G403,'TABELA DE PREÇOS'!$H$3:$H$1000),1)))))),"")</f>
        <v/>
      </c>
      <c r="I403" s="74"/>
      <c r="J403" s="20" t="str">
        <f>IFERROR(IF(ATENDIMENTOS!$I403="",ATENDIMENTOS!$H403,IF(AND(ATENDIMENTOS!$H403="",ATENDIMENTOS!$I403=""),"",ATENDIMENTOS!$H403-ATENDIMENTOS!$I403)),"")</f>
        <v/>
      </c>
      <c r="K403" s="77"/>
    </row>
    <row r="404" spans="1:11" x14ac:dyDescent="0.3">
      <c r="A404" s="12" t="str">
        <f t="shared" si="6"/>
        <v/>
      </c>
      <c r="B404" s="66"/>
      <c r="C404" s="70"/>
      <c r="D404" s="71"/>
      <c r="E404" s="71"/>
      <c r="F404" s="71"/>
      <c r="G404" s="71"/>
      <c r="H404" s="19" t="str" cm="1">
        <f t="array" ref="H404">IFERROR(IF(B404="","",IF(F404="","",IF(F404="SERVIÇOS",INDEX('TABELA DE PREÇOS'!$C$3:$C$1000,MATCH(B404,IF('TABELA DE PREÇOS'!$B$3:$B$1000=G404,'TABELA DE PREÇOS'!$D$3:$D$1000),1)),IF(F404="PRODUTOS",INDEX('TABELA DE PREÇOS'!$G$3:$G$1000,MATCH(B404,IF('TABELA DE PREÇOS'!$F$3:$F$1000=G404,'TABELA DE PREÇOS'!$H$3:$H$1000),1)))))),"")</f>
        <v/>
      </c>
      <c r="I404" s="75"/>
      <c r="J404" s="19" t="str">
        <f>IFERROR(IF(ATENDIMENTOS!$I404="",ATENDIMENTOS!$H404,IF(AND(ATENDIMENTOS!$H404="",ATENDIMENTOS!$I404=""),"",ATENDIMENTOS!$H404-ATENDIMENTOS!$I404)),"")</f>
        <v/>
      </c>
      <c r="K404" s="78"/>
    </row>
    <row r="405" spans="1:11" x14ac:dyDescent="0.3">
      <c r="A405" s="12" t="str">
        <f t="shared" si="6"/>
        <v/>
      </c>
      <c r="B405" s="65"/>
      <c r="C405" s="68"/>
      <c r="D405" s="69"/>
      <c r="E405" s="69"/>
      <c r="F405" s="69"/>
      <c r="G405" s="69"/>
      <c r="H405" s="20" t="str" cm="1">
        <f t="array" ref="H405">IFERROR(IF(B405="","",IF(F405="","",IF(F405="SERVIÇOS",INDEX('TABELA DE PREÇOS'!$C$3:$C$1000,MATCH(B405,IF('TABELA DE PREÇOS'!$B$3:$B$1000=G405,'TABELA DE PREÇOS'!$D$3:$D$1000),1)),IF(F405="PRODUTOS",INDEX('TABELA DE PREÇOS'!$G$3:$G$1000,MATCH(B405,IF('TABELA DE PREÇOS'!$F$3:$F$1000=G405,'TABELA DE PREÇOS'!$H$3:$H$1000),1)))))),"")</f>
        <v/>
      </c>
      <c r="I405" s="74"/>
      <c r="J405" s="20" t="str">
        <f>IFERROR(IF(ATENDIMENTOS!$I405="",ATENDIMENTOS!$H405,IF(AND(ATENDIMENTOS!$H405="",ATENDIMENTOS!$I405=""),"",ATENDIMENTOS!$H405-ATENDIMENTOS!$I405)),"")</f>
        <v/>
      </c>
      <c r="K405" s="77"/>
    </row>
    <row r="406" spans="1:11" x14ac:dyDescent="0.3">
      <c r="A406" s="12" t="str">
        <f t="shared" si="6"/>
        <v/>
      </c>
      <c r="B406" s="66"/>
      <c r="C406" s="70"/>
      <c r="D406" s="71"/>
      <c r="E406" s="71"/>
      <c r="F406" s="71"/>
      <c r="G406" s="71"/>
      <c r="H406" s="19" t="str" cm="1">
        <f t="array" ref="H406">IFERROR(IF(B406="","",IF(F406="","",IF(F406="SERVIÇOS",INDEX('TABELA DE PREÇOS'!$C$3:$C$1000,MATCH(B406,IF('TABELA DE PREÇOS'!$B$3:$B$1000=G406,'TABELA DE PREÇOS'!$D$3:$D$1000),1)),IF(F406="PRODUTOS",INDEX('TABELA DE PREÇOS'!$G$3:$G$1000,MATCH(B406,IF('TABELA DE PREÇOS'!$F$3:$F$1000=G406,'TABELA DE PREÇOS'!$H$3:$H$1000),1)))))),"")</f>
        <v/>
      </c>
      <c r="I406" s="75"/>
      <c r="J406" s="19" t="str">
        <f>IFERROR(IF(ATENDIMENTOS!$I406="",ATENDIMENTOS!$H406,IF(AND(ATENDIMENTOS!$H406="",ATENDIMENTOS!$I406=""),"",ATENDIMENTOS!$H406-ATENDIMENTOS!$I406)),"")</f>
        <v/>
      </c>
      <c r="K406" s="78"/>
    </row>
    <row r="407" spans="1:11" x14ac:dyDescent="0.3">
      <c r="A407" s="12" t="str">
        <f t="shared" si="6"/>
        <v/>
      </c>
      <c r="B407" s="65"/>
      <c r="C407" s="68"/>
      <c r="D407" s="69"/>
      <c r="E407" s="69"/>
      <c r="F407" s="69"/>
      <c r="G407" s="69"/>
      <c r="H407" s="20" t="str" cm="1">
        <f t="array" ref="H407">IFERROR(IF(B407="","",IF(F407="","",IF(F407="SERVIÇOS",INDEX('TABELA DE PREÇOS'!$C$3:$C$1000,MATCH(B407,IF('TABELA DE PREÇOS'!$B$3:$B$1000=G407,'TABELA DE PREÇOS'!$D$3:$D$1000),1)),IF(F407="PRODUTOS",INDEX('TABELA DE PREÇOS'!$G$3:$G$1000,MATCH(B407,IF('TABELA DE PREÇOS'!$F$3:$F$1000=G407,'TABELA DE PREÇOS'!$H$3:$H$1000),1)))))),"")</f>
        <v/>
      </c>
      <c r="I407" s="74"/>
      <c r="J407" s="20" t="str">
        <f>IFERROR(IF(ATENDIMENTOS!$I407="",ATENDIMENTOS!$H407,IF(AND(ATENDIMENTOS!$H407="",ATENDIMENTOS!$I407=""),"",ATENDIMENTOS!$H407-ATENDIMENTOS!$I407)),"")</f>
        <v/>
      </c>
      <c r="K407" s="77"/>
    </row>
    <row r="408" spans="1:11" x14ac:dyDescent="0.3">
      <c r="A408" s="12" t="str">
        <f t="shared" si="6"/>
        <v/>
      </c>
      <c r="B408" s="66"/>
      <c r="C408" s="70"/>
      <c r="D408" s="71"/>
      <c r="E408" s="71"/>
      <c r="F408" s="71"/>
      <c r="G408" s="71"/>
      <c r="H408" s="19" t="str" cm="1">
        <f t="array" ref="H408">IFERROR(IF(B408="","",IF(F408="","",IF(F408="SERVIÇOS",INDEX('TABELA DE PREÇOS'!$C$3:$C$1000,MATCH(B408,IF('TABELA DE PREÇOS'!$B$3:$B$1000=G408,'TABELA DE PREÇOS'!$D$3:$D$1000),1)),IF(F408="PRODUTOS",INDEX('TABELA DE PREÇOS'!$G$3:$G$1000,MATCH(B408,IF('TABELA DE PREÇOS'!$F$3:$F$1000=G408,'TABELA DE PREÇOS'!$H$3:$H$1000),1)))))),"")</f>
        <v/>
      </c>
      <c r="I408" s="75"/>
      <c r="J408" s="19" t="str">
        <f>IFERROR(IF(ATENDIMENTOS!$I408="",ATENDIMENTOS!$H408,IF(AND(ATENDIMENTOS!$H408="",ATENDIMENTOS!$I408=""),"",ATENDIMENTOS!$H408-ATENDIMENTOS!$I408)),"")</f>
        <v/>
      </c>
      <c r="K408" s="78"/>
    </row>
    <row r="409" spans="1:11" x14ac:dyDescent="0.3">
      <c r="A409" s="12" t="str">
        <f t="shared" si="6"/>
        <v/>
      </c>
      <c r="B409" s="65"/>
      <c r="C409" s="68"/>
      <c r="D409" s="69"/>
      <c r="E409" s="69"/>
      <c r="F409" s="69"/>
      <c r="G409" s="69"/>
      <c r="H409" s="20" t="str" cm="1">
        <f t="array" ref="H409">IFERROR(IF(B409="","",IF(F409="","",IF(F409="SERVIÇOS",INDEX('TABELA DE PREÇOS'!$C$3:$C$1000,MATCH(B409,IF('TABELA DE PREÇOS'!$B$3:$B$1000=G409,'TABELA DE PREÇOS'!$D$3:$D$1000),1)),IF(F409="PRODUTOS",INDEX('TABELA DE PREÇOS'!$G$3:$G$1000,MATCH(B409,IF('TABELA DE PREÇOS'!$F$3:$F$1000=G409,'TABELA DE PREÇOS'!$H$3:$H$1000),1)))))),"")</f>
        <v/>
      </c>
      <c r="I409" s="74"/>
      <c r="J409" s="20" t="str">
        <f>IFERROR(IF(ATENDIMENTOS!$I409="",ATENDIMENTOS!$H409,IF(AND(ATENDIMENTOS!$H409="",ATENDIMENTOS!$I409=""),"",ATENDIMENTOS!$H409-ATENDIMENTOS!$I409)),"")</f>
        <v/>
      </c>
      <c r="K409" s="77"/>
    </row>
    <row r="410" spans="1:11" x14ac:dyDescent="0.3">
      <c r="A410" s="12" t="str">
        <f t="shared" si="6"/>
        <v/>
      </c>
      <c r="B410" s="66"/>
      <c r="C410" s="70"/>
      <c r="D410" s="71"/>
      <c r="E410" s="71"/>
      <c r="F410" s="71"/>
      <c r="G410" s="71"/>
      <c r="H410" s="19" t="str" cm="1">
        <f t="array" ref="H410">IFERROR(IF(B410="","",IF(F410="","",IF(F410="SERVIÇOS",INDEX('TABELA DE PREÇOS'!$C$3:$C$1000,MATCH(B410,IF('TABELA DE PREÇOS'!$B$3:$B$1000=G410,'TABELA DE PREÇOS'!$D$3:$D$1000),1)),IF(F410="PRODUTOS",INDEX('TABELA DE PREÇOS'!$G$3:$G$1000,MATCH(B410,IF('TABELA DE PREÇOS'!$F$3:$F$1000=G410,'TABELA DE PREÇOS'!$H$3:$H$1000),1)))))),"")</f>
        <v/>
      </c>
      <c r="I410" s="75"/>
      <c r="J410" s="19" t="str">
        <f>IFERROR(IF(ATENDIMENTOS!$I410="",ATENDIMENTOS!$H410,IF(AND(ATENDIMENTOS!$H410="",ATENDIMENTOS!$I410=""),"",ATENDIMENTOS!$H410-ATENDIMENTOS!$I410)),"")</f>
        <v/>
      </c>
      <c r="K410" s="78"/>
    </row>
    <row r="411" spans="1:11" x14ac:dyDescent="0.3">
      <c r="A411" s="12" t="str">
        <f t="shared" si="6"/>
        <v/>
      </c>
      <c r="B411" s="65"/>
      <c r="C411" s="68"/>
      <c r="D411" s="69"/>
      <c r="E411" s="69"/>
      <c r="F411" s="69"/>
      <c r="G411" s="69"/>
      <c r="H411" s="20" t="str" cm="1">
        <f t="array" ref="H411">IFERROR(IF(B411="","",IF(F411="","",IF(F411="SERVIÇOS",INDEX('TABELA DE PREÇOS'!$C$3:$C$1000,MATCH(B411,IF('TABELA DE PREÇOS'!$B$3:$B$1000=G411,'TABELA DE PREÇOS'!$D$3:$D$1000),1)),IF(F411="PRODUTOS",INDEX('TABELA DE PREÇOS'!$G$3:$G$1000,MATCH(B411,IF('TABELA DE PREÇOS'!$F$3:$F$1000=G411,'TABELA DE PREÇOS'!$H$3:$H$1000),1)))))),"")</f>
        <v/>
      </c>
      <c r="I411" s="74"/>
      <c r="J411" s="20" t="str">
        <f>IFERROR(IF(ATENDIMENTOS!$I411="",ATENDIMENTOS!$H411,IF(AND(ATENDIMENTOS!$H411="",ATENDIMENTOS!$I411=""),"",ATENDIMENTOS!$H411-ATENDIMENTOS!$I411)),"")</f>
        <v/>
      </c>
      <c r="K411" s="77"/>
    </row>
    <row r="412" spans="1:11" x14ac:dyDescent="0.3">
      <c r="A412" s="12" t="str">
        <f t="shared" si="6"/>
        <v/>
      </c>
      <c r="B412" s="66"/>
      <c r="C412" s="70"/>
      <c r="D412" s="71"/>
      <c r="E412" s="71"/>
      <c r="F412" s="71"/>
      <c r="G412" s="71"/>
      <c r="H412" s="19" t="str" cm="1">
        <f t="array" ref="H412">IFERROR(IF(B412="","",IF(F412="","",IF(F412="SERVIÇOS",INDEX('TABELA DE PREÇOS'!$C$3:$C$1000,MATCH(B412,IF('TABELA DE PREÇOS'!$B$3:$B$1000=G412,'TABELA DE PREÇOS'!$D$3:$D$1000),1)),IF(F412="PRODUTOS",INDEX('TABELA DE PREÇOS'!$G$3:$G$1000,MATCH(B412,IF('TABELA DE PREÇOS'!$F$3:$F$1000=G412,'TABELA DE PREÇOS'!$H$3:$H$1000),1)))))),"")</f>
        <v/>
      </c>
      <c r="I412" s="75"/>
      <c r="J412" s="19" t="str">
        <f>IFERROR(IF(ATENDIMENTOS!$I412="",ATENDIMENTOS!$H412,IF(AND(ATENDIMENTOS!$H412="",ATENDIMENTOS!$I412=""),"",ATENDIMENTOS!$H412-ATENDIMENTOS!$I412)),"")</f>
        <v/>
      </c>
      <c r="K412" s="78"/>
    </row>
    <row r="413" spans="1:11" x14ac:dyDescent="0.3">
      <c r="A413" s="12" t="str">
        <f t="shared" si="6"/>
        <v/>
      </c>
      <c r="B413" s="65"/>
      <c r="C413" s="68"/>
      <c r="D413" s="69"/>
      <c r="E413" s="69"/>
      <c r="F413" s="69"/>
      <c r="G413" s="69"/>
      <c r="H413" s="20" t="str" cm="1">
        <f t="array" ref="H413">IFERROR(IF(B413="","",IF(F413="","",IF(F413="SERVIÇOS",INDEX('TABELA DE PREÇOS'!$C$3:$C$1000,MATCH(B413,IF('TABELA DE PREÇOS'!$B$3:$B$1000=G413,'TABELA DE PREÇOS'!$D$3:$D$1000),1)),IF(F413="PRODUTOS",INDEX('TABELA DE PREÇOS'!$G$3:$G$1000,MATCH(B413,IF('TABELA DE PREÇOS'!$F$3:$F$1000=G413,'TABELA DE PREÇOS'!$H$3:$H$1000),1)))))),"")</f>
        <v/>
      </c>
      <c r="I413" s="74"/>
      <c r="J413" s="20" t="str">
        <f>IFERROR(IF(ATENDIMENTOS!$I413="",ATENDIMENTOS!$H413,IF(AND(ATENDIMENTOS!$H413="",ATENDIMENTOS!$I413=""),"",ATENDIMENTOS!$H413-ATENDIMENTOS!$I413)),"")</f>
        <v/>
      </c>
      <c r="K413" s="77"/>
    </row>
    <row r="414" spans="1:11" x14ac:dyDescent="0.3">
      <c r="A414" s="12" t="str">
        <f t="shared" si="6"/>
        <v/>
      </c>
      <c r="B414" s="66"/>
      <c r="C414" s="70"/>
      <c r="D414" s="71"/>
      <c r="E414" s="71"/>
      <c r="F414" s="71"/>
      <c r="G414" s="71"/>
      <c r="H414" s="19" t="str" cm="1">
        <f t="array" ref="H414">IFERROR(IF(B414="","",IF(F414="","",IF(F414="SERVIÇOS",INDEX('TABELA DE PREÇOS'!$C$3:$C$1000,MATCH(B414,IF('TABELA DE PREÇOS'!$B$3:$B$1000=G414,'TABELA DE PREÇOS'!$D$3:$D$1000),1)),IF(F414="PRODUTOS",INDEX('TABELA DE PREÇOS'!$G$3:$G$1000,MATCH(B414,IF('TABELA DE PREÇOS'!$F$3:$F$1000=G414,'TABELA DE PREÇOS'!$H$3:$H$1000),1)))))),"")</f>
        <v/>
      </c>
      <c r="I414" s="75"/>
      <c r="J414" s="19" t="str">
        <f>IFERROR(IF(ATENDIMENTOS!$I414="",ATENDIMENTOS!$H414,IF(AND(ATENDIMENTOS!$H414="",ATENDIMENTOS!$I414=""),"",ATENDIMENTOS!$H414-ATENDIMENTOS!$I414)),"")</f>
        <v/>
      </c>
      <c r="K414" s="78"/>
    </row>
    <row r="415" spans="1:11" x14ac:dyDescent="0.3">
      <c r="A415" s="12" t="str">
        <f t="shared" si="6"/>
        <v/>
      </c>
      <c r="B415" s="65"/>
      <c r="C415" s="68"/>
      <c r="D415" s="69"/>
      <c r="E415" s="69"/>
      <c r="F415" s="69"/>
      <c r="G415" s="69"/>
      <c r="H415" s="20" t="str" cm="1">
        <f t="array" ref="H415">IFERROR(IF(B415="","",IF(F415="","",IF(F415="SERVIÇOS",INDEX('TABELA DE PREÇOS'!$C$3:$C$1000,MATCH(B415,IF('TABELA DE PREÇOS'!$B$3:$B$1000=G415,'TABELA DE PREÇOS'!$D$3:$D$1000),1)),IF(F415="PRODUTOS",INDEX('TABELA DE PREÇOS'!$G$3:$G$1000,MATCH(B415,IF('TABELA DE PREÇOS'!$F$3:$F$1000=G415,'TABELA DE PREÇOS'!$H$3:$H$1000),1)))))),"")</f>
        <v/>
      </c>
      <c r="I415" s="74"/>
      <c r="J415" s="20" t="str">
        <f>IFERROR(IF(ATENDIMENTOS!$I415="",ATENDIMENTOS!$H415,IF(AND(ATENDIMENTOS!$H415="",ATENDIMENTOS!$I415=""),"",ATENDIMENTOS!$H415-ATENDIMENTOS!$I415)),"")</f>
        <v/>
      </c>
      <c r="K415" s="77"/>
    </row>
    <row r="416" spans="1:11" x14ac:dyDescent="0.3">
      <c r="A416" s="12" t="str">
        <f t="shared" si="6"/>
        <v/>
      </c>
      <c r="B416" s="66"/>
      <c r="C416" s="70"/>
      <c r="D416" s="71"/>
      <c r="E416" s="71"/>
      <c r="F416" s="71"/>
      <c r="G416" s="71"/>
      <c r="H416" s="19" t="str" cm="1">
        <f t="array" ref="H416">IFERROR(IF(B416="","",IF(F416="","",IF(F416="SERVIÇOS",INDEX('TABELA DE PREÇOS'!$C$3:$C$1000,MATCH(B416,IF('TABELA DE PREÇOS'!$B$3:$B$1000=G416,'TABELA DE PREÇOS'!$D$3:$D$1000),1)),IF(F416="PRODUTOS",INDEX('TABELA DE PREÇOS'!$G$3:$G$1000,MATCH(B416,IF('TABELA DE PREÇOS'!$F$3:$F$1000=G416,'TABELA DE PREÇOS'!$H$3:$H$1000),1)))))),"")</f>
        <v/>
      </c>
      <c r="I416" s="75"/>
      <c r="J416" s="19" t="str">
        <f>IFERROR(IF(ATENDIMENTOS!$I416="",ATENDIMENTOS!$H416,IF(AND(ATENDIMENTOS!$H416="",ATENDIMENTOS!$I416=""),"",ATENDIMENTOS!$H416-ATENDIMENTOS!$I416)),"")</f>
        <v/>
      </c>
      <c r="K416" s="78"/>
    </row>
    <row r="417" spans="1:11" x14ac:dyDescent="0.3">
      <c r="A417" s="12" t="str">
        <f t="shared" si="6"/>
        <v/>
      </c>
      <c r="B417" s="65"/>
      <c r="C417" s="68"/>
      <c r="D417" s="69"/>
      <c r="E417" s="69"/>
      <c r="F417" s="69"/>
      <c r="G417" s="69"/>
      <c r="H417" s="20" t="str" cm="1">
        <f t="array" ref="H417">IFERROR(IF(B417="","",IF(F417="","",IF(F417="SERVIÇOS",INDEX('TABELA DE PREÇOS'!$C$3:$C$1000,MATCH(B417,IF('TABELA DE PREÇOS'!$B$3:$B$1000=G417,'TABELA DE PREÇOS'!$D$3:$D$1000),1)),IF(F417="PRODUTOS",INDEX('TABELA DE PREÇOS'!$G$3:$G$1000,MATCH(B417,IF('TABELA DE PREÇOS'!$F$3:$F$1000=G417,'TABELA DE PREÇOS'!$H$3:$H$1000),1)))))),"")</f>
        <v/>
      </c>
      <c r="I417" s="74"/>
      <c r="J417" s="20" t="str">
        <f>IFERROR(IF(ATENDIMENTOS!$I417="",ATENDIMENTOS!$H417,IF(AND(ATENDIMENTOS!$H417="",ATENDIMENTOS!$I417=""),"",ATENDIMENTOS!$H417-ATENDIMENTOS!$I417)),"")</f>
        <v/>
      </c>
      <c r="K417" s="77"/>
    </row>
    <row r="418" spans="1:11" x14ac:dyDescent="0.3">
      <c r="A418" s="12" t="str">
        <f t="shared" si="6"/>
        <v/>
      </c>
      <c r="B418" s="66"/>
      <c r="C418" s="70"/>
      <c r="D418" s="71"/>
      <c r="E418" s="71"/>
      <c r="F418" s="71"/>
      <c r="G418" s="71"/>
      <c r="H418" s="19" t="str" cm="1">
        <f t="array" ref="H418">IFERROR(IF(B418="","",IF(F418="","",IF(F418="SERVIÇOS",INDEX('TABELA DE PREÇOS'!$C$3:$C$1000,MATCH(B418,IF('TABELA DE PREÇOS'!$B$3:$B$1000=G418,'TABELA DE PREÇOS'!$D$3:$D$1000),1)),IF(F418="PRODUTOS",INDEX('TABELA DE PREÇOS'!$G$3:$G$1000,MATCH(B418,IF('TABELA DE PREÇOS'!$F$3:$F$1000=G418,'TABELA DE PREÇOS'!$H$3:$H$1000),1)))))),"")</f>
        <v/>
      </c>
      <c r="I418" s="75"/>
      <c r="J418" s="19" t="str">
        <f>IFERROR(IF(ATENDIMENTOS!$I418="",ATENDIMENTOS!$H418,IF(AND(ATENDIMENTOS!$H418="",ATENDIMENTOS!$I418=""),"",ATENDIMENTOS!$H418-ATENDIMENTOS!$I418)),"")</f>
        <v/>
      </c>
      <c r="K418" s="78"/>
    </row>
    <row r="419" spans="1:11" x14ac:dyDescent="0.3">
      <c r="A419" s="12" t="str">
        <f t="shared" si="6"/>
        <v/>
      </c>
      <c r="B419" s="65"/>
      <c r="C419" s="68"/>
      <c r="D419" s="69"/>
      <c r="E419" s="69"/>
      <c r="F419" s="69"/>
      <c r="G419" s="69"/>
      <c r="H419" s="20" t="str" cm="1">
        <f t="array" ref="H419">IFERROR(IF(B419="","",IF(F419="","",IF(F419="SERVIÇOS",INDEX('TABELA DE PREÇOS'!$C$3:$C$1000,MATCH(B419,IF('TABELA DE PREÇOS'!$B$3:$B$1000=G419,'TABELA DE PREÇOS'!$D$3:$D$1000),1)),IF(F419="PRODUTOS",INDEX('TABELA DE PREÇOS'!$G$3:$G$1000,MATCH(B419,IF('TABELA DE PREÇOS'!$F$3:$F$1000=G419,'TABELA DE PREÇOS'!$H$3:$H$1000),1)))))),"")</f>
        <v/>
      </c>
      <c r="I419" s="74"/>
      <c r="J419" s="20" t="str">
        <f>IFERROR(IF(ATENDIMENTOS!$I419="",ATENDIMENTOS!$H419,IF(AND(ATENDIMENTOS!$H419="",ATENDIMENTOS!$I419=""),"",ATENDIMENTOS!$H419-ATENDIMENTOS!$I419)),"")</f>
        <v/>
      </c>
      <c r="K419" s="77"/>
    </row>
    <row r="420" spans="1:11" x14ac:dyDescent="0.3">
      <c r="A420" s="12" t="str">
        <f t="shared" si="6"/>
        <v/>
      </c>
      <c r="B420" s="66"/>
      <c r="C420" s="70"/>
      <c r="D420" s="71"/>
      <c r="E420" s="71"/>
      <c r="F420" s="71"/>
      <c r="G420" s="71"/>
      <c r="H420" s="19" t="str" cm="1">
        <f t="array" ref="H420">IFERROR(IF(B420="","",IF(F420="","",IF(F420="SERVIÇOS",INDEX('TABELA DE PREÇOS'!$C$3:$C$1000,MATCH(B420,IF('TABELA DE PREÇOS'!$B$3:$B$1000=G420,'TABELA DE PREÇOS'!$D$3:$D$1000),1)),IF(F420="PRODUTOS",INDEX('TABELA DE PREÇOS'!$G$3:$G$1000,MATCH(B420,IF('TABELA DE PREÇOS'!$F$3:$F$1000=G420,'TABELA DE PREÇOS'!$H$3:$H$1000),1)))))),"")</f>
        <v/>
      </c>
      <c r="I420" s="75"/>
      <c r="J420" s="19" t="str">
        <f>IFERROR(IF(ATENDIMENTOS!$I420="",ATENDIMENTOS!$H420,IF(AND(ATENDIMENTOS!$H420="",ATENDIMENTOS!$I420=""),"",ATENDIMENTOS!$H420-ATENDIMENTOS!$I420)),"")</f>
        <v/>
      </c>
      <c r="K420" s="78"/>
    </row>
    <row r="421" spans="1:11" x14ac:dyDescent="0.3">
      <c r="A421" s="12" t="str">
        <f t="shared" si="6"/>
        <v/>
      </c>
      <c r="B421" s="65"/>
      <c r="C421" s="68"/>
      <c r="D421" s="69"/>
      <c r="E421" s="69"/>
      <c r="F421" s="69"/>
      <c r="G421" s="69"/>
      <c r="H421" s="20" t="str" cm="1">
        <f t="array" ref="H421">IFERROR(IF(B421="","",IF(F421="","",IF(F421="SERVIÇOS",INDEX('TABELA DE PREÇOS'!$C$3:$C$1000,MATCH(B421,IF('TABELA DE PREÇOS'!$B$3:$B$1000=G421,'TABELA DE PREÇOS'!$D$3:$D$1000),1)),IF(F421="PRODUTOS",INDEX('TABELA DE PREÇOS'!$G$3:$G$1000,MATCH(B421,IF('TABELA DE PREÇOS'!$F$3:$F$1000=G421,'TABELA DE PREÇOS'!$H$3:$H$1000),1)))))),"")</f>
        <v/>
      </c>
      <c r="I421" s="74"/>
      <c r="J421" s="20" t="str">
        <f>IFERROR(IF(ATENDIMENTOS!$I421="",ATENDIMENTOS!$H421,IF(AND(ATENDIMENTOS!$H421="",ATENDIMENTOS!$I421=""),"",ATENDIMENTOS!$H421-ATENDIMENTOS!$I421)),"")</f>
        <v/>
      </c>
      <c r="K421" s="77"/>
    </row>
    <row r="422" spans="1:11" x14ac:dyDescent="0.3">
      <c r="A422" s="12" t="str">
        <f t="shared" si="6"/>
        <v/>
      </c>
      <c r="B422" s="66"/>
      <c r="C422" s="70"/>
      <c r="D422" s="71"/>
      <c r="E422" s="71"/>
      <c r="F422" s="71"/>
      <c r="G422" s="71"/>
      <c r="H422" s="19" t="str" cm="1">
        <f t="array" ref="H422">IFERROR(IF(B422="","",IF(F422="","",IF(F422="SERVIÇOS",INDEX('TABELA DE PREÇOS'!$C$3:$C$1000,MATCH(B422,IF('TABELA DE PREÇOS'!$B$3:$B$1000=G422,'TABELA DE PREÇOS'!$D$3:$D$1000),1)),IF(F422="PRODUTOS",INDEX('TABELA DE PREÇOS'!$G$3:$G$1000,MATCH(B422,IF('TABELA DE PREÇOS'!$F$3:$F$1000=G422,'TABELA DE PREÇOS'!$H$3:$H$1000),1)))))),"")</f>
        <v/>
      </c>
      <c r="I422" s="75"/>
      <c r="J422" s="19" t="str">
        <f>IFERROR(IF(ATENDIMENTOS!$I422="",ATENDIMENTOS!$H422,IF(AND(ATENDIMENTOS!$H422="",ATENDIMENTOS!$I422=""),"",ATENDIMENTOS!$H422-ATENDIMENTOS!$I422)),"")</f>
        <v/>
      </c>
      <c r="K422" s="78"/>
    </row>
    <row r="423" spans="1:11" x14ac:dyDescent="0.3">
      <c r="A423" s="12" t="str">
        <f t="shared" si="6"/>
        <v/>
      </c>
      <c r="B423" s="65"/>
      <c r="C423" s="68"/>
      <c r="D423" s="69"/>
      <c r="E423" s="69"/>
      <c r="F423" s="69"/>
      <c r="G423" s="69"/>
      <c r="H423" s="20" t="str" cm="1">
        <f t="array" ref="H423">IFERROR(IF(B423="","",IF(F423="","",IF(F423="SERVIÇOS",INDEX('TABELA DE PREÇOS'!$C$3:$C$1000,MATCH(B423,IF('TABELA DE PREÇOS'!$B$3:$B$1000=G423,'TABELA DE PREÇOS'!$D$3:$D$1000),1)),IF(F423="PRODUTOS",INDEX('TABELA DE PREÇOS'!$G$3:$G$1000,MATCH(B423,IF('TABELA DE PREÇOS'!$F$3:$F$1000=G423,'TABELA DE PREÇOS'!$H$3:$H$1000),1)))))),"")</f>
        <v/>
      </c>
      <c r="I423" s="74"/>
      <c r="J423" s="20" t="str">
        <f>IFERROR(IF(ATENDIMENTOS!$I423="",ATENDIMENTOS!$H423,IF(AND(ATENDIMENTOS!$H423="",ATENDIMENTOS!$I423=""),"",ATENDIMENTOS!$H423-ATENDIMENTOS!$I423)),"")</f>
        <v/>
      </c>
      <c r="K423" s="77"/>
    </row>
    <row r="424" spans="1:11" x14ac:dyDescent="0.3">
      <c r="A424" s="12" t="str">
        <f t="shared" si="6"/>
        <v/>
      </c>
      <c r="B424" s="66"/>
      <c r="C424" s="70"/>
      <c r="D424" s="71"/>
      <c r="E424" s="71"/>
      <c r="F424" s="71"/>
      <c r="G424" s="71"/>
      <c r="H424" s="19" t="str" cm="1">
        <f t="array" ref="H424">IFERROR(IF(B424="","",IF(F424="","",IF(F424="SERVIÇOS",INDEX('TABELA DE PREÇOS'!$C$3:$C$1000,MATCH(B424,IF('TABELA DE PREÇOS'!$B$3:$B$1000=G424,'TABELA DE PREÇOS'!$D$3:$D$1000),1)),IF(F424="PRODUTOS",INDEX('TABELA DE PREÇOS'!$G$3:$G$1000,MATCH(B424,IF('TABELA DE PREÇOS'!$F$3:$F$1000=G424,'TABELA DE PREÇOS'!$H$3:$H$1000),1)))))),"")</f>
        <v/>
      </c>
      <c r="I424" s="75"/>
      <c r="J424" s="19" t="str">
        <f>IFERROR(IF(ATENDIMENTOS!$I424="",ATENDIMENTOS!$H424,IF(AND(ATENDIMENTOS!$H424="",ATENDIMENTOS!$I424=""),"",ATENDIMENTOS!$H424-ATENDIMENTOS!$I424)),"")</f>
        <v/>
      </c>
      <c r="K424" s="78"/>
    </row>
    <row r="425" spans="1:11" x14ac:dyDescent="0.3">
      <c r="A425" s="12" t="str">
        <f t="shared" si="6"/>
        <v/>
      </c>
      <c r="B425" s="65"/>
      <c r="C425" s="68"/>
      <c r="D425" s="69"/>
      <c r="E425" s="69"/>
      <c r="F425" s="69"/>
      <c r="G425" s="69"/>
      <c r="H425" s="20" t="str" cm="1">
        <f t="array" ref="H425">IFERROR(IF(B425="","",IF(F425="","",IF(F425="SERVIÇOS",INDEX('TABELA DE PREÇOS'!$C$3:$C$1000,MATCH(B425,IF('TABELA DE PREÇOS'!$B$3:$B$1000=G425,'TABELA DE PREÇOS'!$D$3:$D$1000),1)),IF(F425="PRODUTOS",INDEX('TABELA DE PREÇOS'!$G$3:$G$1000,MATCH(B425,IF('TABELA DE PREÇOS'!$F$3:$F$1000=G425,'TABELA DE PREÇOS'!$H$3:$H$1000),1)))))),"")</f>
        <v/>
      </c>
      <c r="I425" s="74"/>
      <c r="J425" s="20" t="str">
        <f>IFERROR(IF(ATENDIMENTOS!$I425="",ATENDIMENTOS!$H425,IF(AND(ATENDIMENTOS!$H425="",ATENDIMENTOS!$I425=""),"",ATENDIMENTOS!$H425-ATENDIMENTOS!$I425)),"")</f>
        <v/>
      </c>
      <c r="K425" s="77"/>
    </row>
    <row r="426" spans="1:11" x14ac:dyDescent="0.3">
      <c r="A426" s="12" t="str">
        <f t="shared" si="6"/>
        <v/>
      </c>
      <c r="B426" s="66"/>
      <c r="C426" s="70"/>
      <c r="D426" s="71"/>
      <c r="E426" s="71"/>
      <c r="F426" s="71"/>
      <c r="G426" s="71"/>
      <c r="H426" s="19" t="str" cm="1">
        <f t="array" ref="H426">IFERROR(IF(B426="","",IF(F426="","",IF(F426="SERVIÇOS",INDEX('TABELA DE PREÇOS'!$C$3:$C$1000,MATCH(B426,IF('TABELA DE PREÇOS'!$B$3:$B$1000=G426,'TABELA DE PREÇOS'!$D$3:$D$1000),1)),IF(F426="PRODUTOS",INDEX('TABELA DE PREÇOS'!$G$3:$G$1000,MATCH(B426,IF('TABELA DE PREÇOS'!$F$3:$F$1000=G426,'TABELA DE PREÇOS'!$H$3:$H$1000),1)))))),"")</f>
        <v/>
      </c>
      <c r="I426" s="75"/>
      <c r="J426" s="19" t="str">
        <f>IFERROR(IF(ATENDIMENTOS!$I426="",ATENDIMENTOS!$H426,IF(AND(ATENDIMENTOS!$H426="",ATENDIMENTOS!$I426=""),"",ATENDIMENTOS!$H426-ATENDIMENTOS!$I426)),"")</f>
        <v/>
      </c>
      <c r="K426" s="78"/>
    </row>
    <row r="427" spans="1:11" x14ac:dyDescent="0.3">
      <c r="A427" s="12" t="str">
        <f t="shared" si="6"/>
        <v/>
      </c>
      <c r="B427" s="65"/>
      <c r="C427" s="68"/>
      <c r="D427" s="69"/>
      <c r="E427" s="69"/>
      <c r="F427" s="69"/>
      <c r="G427" s="69"/>
      <c r="H427" s="20" t="str" cm="1">
        <f t="array" ref="H427">IFERROR(IF(B427="","",IF(F427="","",IF(F427="SERVIÇOS",INDEX('TABELA DE PREÇOS'!$C$3:$C$1000,MATCH(B427,IF('TABELA DE PREÇOS'!$B$3:$B$1000=G427,'TABELA DE PREÇOS'!$D$3:$D$1000),1)),IF(F427="PRODUTOS",INDEX('TABELA DE PREÇOS'!$G$3:$G$1000,MATCH(B427,IF('TABELA DE PREÇOS'!$F$3:$F$1000=G427,'TABELA DE PREÇOS'!$H$3:$H$1000),1)))))),"")</f>
        <v/>
      </c>
      <c r="I427" s="74"/>
      <c r="J427" s="20" t="str">
        <f>IFERROR(IF(ATENDIMENTOS!$I427="",ATENDIMENTOS!$H427,IF(AND(ATENDIMENTOS!$H427="",ATENDIMENTOS!$I427=""),"",ATENDIMENTOS!$H427-ATENDIMENTOS!$I427)),"")</f>
        <v/>
      </c>
      <c r="K427" s="77"/>
    </row>
    <row r="428" spans="1:11" x14ac:dyDescent="0.3">
      <c r="A428" s="12" t="str">
        <f t="shared" si="6"/>
        <v/>
      </c>
      <c r="B428" s="66"/>
      <c r="C428" s="70"/>
      <c r="D428" s="71"/>
      <c r="E428" s="71"/>
      <c r="F428" s="71"/>
      <c r="G428" s="71"/>
      <c r="H428" s="19" t="str" cm="1">
        <f t="array" ref="H428">IFERROR(IF(B428="","",IF(F428="","",IF(F428="SERVIÇOS",INDEX('TABELA DE PREÇOS'!$C$3:$C$1000,MATCH(B428,IF('TABELA DE PREÇOS'!$B$3:$B$1000=G428,'TABELA DE PREÇOS'!$D$3:$D$1000),1)),IF(F428="PRODUTOS",INDEX('TABELA DE PREÇOS'!$G$3:$G$1000,MATCH(B428,IF('TABELA DE PREÇOS'!$F$3:$F$1000=G428,'TABELA DE PREÇOS'!$H$3:$H$1000),1)))))),"")</f>
        <v/>
      </c>
      <c r="I428" s="75"/>
      <c r="J428" s="19" t="str">
        <f>IFERROR(IF(ATENDIMENTOS!$I428="",ATENDIMENTOS!$H428,IF(AND(ATENDIMENTOS!$H428="",ATENDIMENTOS!$I428=""),"",ATENDIMENTOS!$H428-ATENDIMENTOS!$I428)),"")</f>
        <v/>
      </c>
      <c r="K428" s="78"/>
    </row>
    <row r="429" spans="1:11" x14ac:dyDescent="0.3">
      <c r="A429" s="12" t="str">
        <f t="shared" si="6"/>
        <v/>
      </c>
      <c r="B429" s="65"/>
      <c r="C429" s="68"/>
      <c r="D429" s="69"/>
      <c r="E429" s="69"/>
      <c r="F429" s="69"/>
      <c r="G429" s="69"/>
      <c r="H429" s="20" t="str" cm="1">
        <f t="array" ref="H429">IFERROR(IF(B429="","",IF(F429="","",IF(F429="SERVIÇOS",INDEX('TABELA DE PREÇOS'!$C$3:$C$1000,MATCH(B429,IF('TABELA DE PREÇOS'!$B$3:$B$1000=G429,'TABELA DE PREÇOS'!$D$3:$D$1000),1)),IF(F429="PRODUTOS",INDEX('TABELA DE PREÇOS'!$G$3:$G$1000,MATCH(B429,IF('TABELA DE PREÇOS'!$F$3:$F$1000=G429,'TABELA DE PREÇOS'!$H$3:$H$1000),1)))))),"")</f>
        <v/>
      </c>
      <c r="I429" s="74"/>
      <c r="J429" s="20" t="str">
        <f>IFERROR(IF(ATENDIMENTOS!$I429="",ATENDIMENTOS!$H429,IF(AND(ATENDIMENTOS!$H429="",ATENDIMENTOS!$I429=""),"",ATENDIMENTOS!$H429-ATENDIMENTOS!$I429)),"")</f>
        <v/>
      </c>
      <c r="K429" s="77"/>
    </row>
    <row r="430" spans="1:11" x14ac:dyDescent="0.3">
      <c r="A430" s="12" t="str">
        <f t="shared" si="6"/>
        <v/>
      </c>
      <c r="B430" s="66"/>
      <c r="C430" s="70"/>
      <c r="D430" s="71"/>
      <c r="E430" s="71"/>
      <c r="F430" s="71"/>
      <c r="G430" s="71"/>
      <c r="H430" s="19" t="str" cm="1">
        <f t="array" ref="H430">IFERROR(IF(B430="","",IF(F430="","",IF(F430="SERVIÇOS",INDEX('TABELA DE PREÇOS'!$C$3:$C$1000,MATCH(B430,IF('TABELA DE PREÇOS'!$B$3:$B$1000=G430,'TABELA DE PREÇOS'!$D$3:$D$1000),1)),IF(F430="PRODUTOS",INDEX('TABELA DE PREÇOS'!$G$3:$G$1000,MATCH(B430,IF('TABELA DE PREÇOS'!$F$3:$F$1000=G430,'TABELA DE PREÇOS'!$H$3:$H$1000),1)))))),"")</f>
        <v/>
      </c>
      <c r="I430" s="75"/>
      <c r="J430" s="19" t="str">
        <f>IFERROR(IF(ATENDIMENTOS!$I430="",ATENDIMENTOS!$H430,IF(AND(ATENDIMENTOS!$H430="",ATENDIMENTOS!$I430=""),"",ATENDIMENTOS!$H430-ATENDIMENTOS!$I430)),"")</f>
        <v/>
      </c>
      <c r="K430" s="78"/>
    </row>
    <row r="431" spans="1:11" x14ac:dyDescent="0.3">
      <c r="A431" s="12" t="str">
        <f t="shared" si="6"/>
        <v/>
      </c>
      <c r="B431" s="65"/>
      <c r="C431" s="68"/>
      <c r="D431" s="69"/>
      <c r="E431" s="69"/>
      <c r="F431" s="69"/>
      <c r="G431" s="69"/>
      <c r="H431" s="20" t="str" cm="1">
        <f t="array" ref="H431">IFERROR(IF(B431="","",IF(F431="","",IF(F431="SERVIÇOS",INDEX('TABELA DE PREÇOS'!$C$3:$C$1000,MATCH(B431,IF('TABELA DE PREÇOS'!$B$3:$B$1000=G431,'TABELA DE PREÇOS'!$D$3:$D$1000),1)),IF(F431="PRODUTOS",INDEX('TABELA DE PREÇOS'!$G$3:$G$1000,MATCH(B431,IF('TABELA DE PREÇOS'!$F$3:$F$1000=G431,'TABELA DE PREÇOS'!$H$3:$H$1000),1)))))),"")</f>
        <v/>
      </c>
      <c r="I431" s="74"/>
      <c r="J431" s="20" t="str">
        <f>IFERROR(IF(ATENDIMENTOS!$I431="",ATENDIMENTOS!$H431,IF(AND(ATENDIMENTOS!$H431="",ATENDIMENTOS!$I431=""),"",ATENDIMENTOS!$H431-ATENDIMENTOS!$I431)),"")</f>
        <v/>
      </c>
      <c r="K431" s="77"/>
    </row>
    <row r="432" spans="1:11" x14ac:dyDescent="0.3">
      <c r="A432" s="12" t="str">
        <f t="shared" si="6"/>
        <v/>
      </c>
      <c r="B432" s="66"/>
      <c r="C432" s="70"/>
      <c r="D432" s="71"/>
      <c r="E432" s="71"/>
      <c r="F432" s="71"/>
      <c r="G432" s="71"/>
      <c r="H432" s="19" t="str" cm="1">
        <f t="array" ref="H432">IFERROR(IF(B432="","",IF(F432="","",IF(F432="SERVIÇOS",INDEX('TABELA DE PREÇOS'!$C$3:$C$1000,MATCH(B432,IF('TABELA DE PREÇOS'!$B$3:$B$1000=G432,'TABELA DE PREÇOS'!$D$3:$D$1000),1)),IF(F432="PRODUTOS",INDEX('TABELA DE PREÇOS'!$G$3:$G$1000,MATCH(B432,IF('TABELA DE PREÇOS'!$F$3:$F$1000=G432,'TABELA DE PREÇOS'!$H$3:$H$1000),1)))))),"")</f>
        <v/>
      </c>
      <c r="I432" s="75"/>
      <c r="J432" s="19" t="str">
        <f>IFERROR(IF(ATENDIMENTOS!$I432="",ATENDIMENTOS!$H432,IF(AND(ATENDIMENTOS!$H432="",ATENDIMENTOS!$I432=""),"",ATENDIMENTOS!$H432-ATENDIMENTOS!$I432)),"")</f>
        <v/>
      </c>
      <c r="K432" s="78"/>
    </row>
    <row r="433" spans="1:11" x14ac:dyDescent="0.3">
      <c r="A433" s="12" t="str">
        <f t="shared" si="6"/>
        <v/>
      </c>
      <c r="B433" s="65"/>
      <c r="C433" s="68"/>
      <c r="D433" s="69"/>
      <c r="E433" s="69"/>
      <c r="F433" s="69"/>
      <c r="G433" s="69"/>
      <c r="H433" s="20" t="str" cm="1">
        <f t="array" ref="H433">IFERROR(IF(B433="","",IF(F433="","",IF(F433="SERVIÇOS",INDEX('TABELA DE PREÇOS'!$C$3:$C$1000,MATCH(B433,IF('TABELA DE PREÇOS'!$B$3:$B$1000=G433,'TABELA DE PREÇOS'!$D$3:$D$1000),1)),IF(F433="PRODUTOS",INDEX('TABELA DE PREÇOS'!$G$3:$G$1000,MATCH(B433,IF('TABELA DE PREÇOS'!$F$3:$F$1000=G433,'TABELA DE PREÇOS'!$H$3:$H$1000),1)))))),"")</f>
        <v/>
      </c>
      <c r="I433" s="74"/>
      <c r="J433" s="20" t="str">
        <f>IFERROR(IF(ATENDIMENTOS!$I433="",ATENDIMENTOS!$H433,IF(AND(ATENDIMENTOS!$H433="",ATENDIMENTOS!$I433=""),"",ATENDIMENTOS!$H433-ATENDIMENTOS!$I433)),"")</f>
        <v/>
      </c>
      <c r="K433" s="77"/>
    </row>
    <row r="434" spans="1:11" x14ac:dyDescent="0.3">
      <c r="A434" s="12" t="str">
        <f t="shared" si="6"/>
        <v/>
      </c>
      <c r="B434" s="66"/>
      <c r="C434" s="70"/>
      <c r="D434" s="71"/>
      <c r="E434" s="71"/>
      <c r="F434" s="71"/>
      <c r="G434" s="71"/>
      <c r="H434" s="19" t="str" cm="1">
        <f t="array" ref="H434">IFERROR(IF(B434="","",IF(F434="","",IF(F434="SERVIÇOS",INDEX('TABELA DE PREÇOS'!$C$3:$C$1000,MATCH(B434,IF('TABELA DE PREÇOS'!$B$3:$B$1000=G434,'TABELA DE PREÇOS'!$D$3:$D$1000),1)),IF(F434="PRODUTOS",INDEX('TABELA DE PREÇOS'!$G$3:$G$1000,MATCH(B434,IF('TABELA DE PREÇOS'!$F$3:$F$1000=G434,'TABELA DE PREÇOS'!$H$3:$H$1000),1)))))),"")</f>
        <v/>
      </c>
      <c r="I434" s="75"/>
      <c r="J434" s="19" t="str">
        <f>IFERROR(IF(ATENDIMENTOS!$I434="",ATENDIMENTOS!$H434,IF(AND(ATENDIMENTOS!$H434="",ATENDIMENTOS!$I434=""),"",ATENDIMENTOS!$H434-ATENDIMENTOS!$I434)),"")</f>
        <v/>
      </c>
      <c r="K434" s="78"/>
    </row>
    <row r="435" spans="1:11" x14ac:dyDescent="0.3">
      <c r="A435" s="12" t="str">
        <f t="shared" si="6"/>
        <v/>
      </c>
      <c r="B435" s="65"/>
      <c r="C435" s="68"/>
      <c r="D435" s="69"/>
      <c r="E435" s="69"/>
      <c r="F435" s="69"/>
      <c r="G435" s="69"/>
      <c r="H435" s="20" t="str" cm="1">
        <f t="array" ref="H435">IFERROR(IF(B435="","",IF(F435="","",IF(F435="SERVIÇOS",INDEX('TABELA DE PREÇOS'!$C$3:$C$1000,MATCH(B435,IF('TABELA DE PREÇOS'!$B$3:$B$1000=G435,'TABELA DE PREÇOS'!$D$3:$D$1000),1)),IF(F435="PRODUTOS",INDEX('TABELA DE PREÇOS'!$G$3:$G$1000,MATCH(B435,IF('TABELA DE PREÇOS'!$F$3:$F$1000=G435,'TABELA DE PREÇOS'!$H$3:$H$1000),1)))))),"")</f>
        <v/>
      </c>
      <c r="I435" s="74"/>
      <c r="J435" s="20" t="str">
        <f>IFERROR(IF(ATENDIMENTOS!$I435="",ATENDIMENTOS!$H435,IF(AND(ATENDIMENTOS!$H435="",ATENDIMENTOS!$I435=""),"",ATENDIMENTOS!$H435-ATENDIMENTOS!$I435)),"")</f>
        <v/>
      </c>
      <c r="K435" s="77"/>
    </row>
    <row r="436" spans="1:11" x14ac:dyDescent="0.3">
      <c r="A436" s="12" t="str">
        <f t="shared" si="6"/>
        <v/>
      </c>
      <c r="B436" s="66"/>
      <c r="C436" s="70"/>
      <c r="D436" s="71"/>
      <c r="E436" s="71"/>
      <c r="F436" s="71"/>
      <c r="G436" s="71"/>
      <c r="H436" s="19" t="str" cm="1">
        <f t="array" ref="H436">IFERROR(IF(B436="","",IF(F436="","",IF(F436="SERVIÇOS",INDEX('TABELA DE PREÇOS'!$C$3:$C$1000,MATCH(B436,IF('TABELA DE PREÇOS'!$B$3:$B$1000=G436,'TABELA DE PREÇOS'!$D$3:$D$1000),1)),IF(F436="PRODUTOS",INDEX('TABELA DE PREÇOS'!$G$3:$G$1000,MATCH(B436,IF('TABELA DE PREÇOS'!$F$3:$F$1000=G436,'TABELA DE PREÇOS'!$H$3:$H$1000),1)))))),"")</f>
        <v/>
      </c>
      <c r="I436" s="75"/>
      <c r="J436" s="19" t="str">
        <f>IFERROR(IF(ATENDIMENTOS!$I436="",ATENDIMENTOS!$H436,IF(AND(ATENDIMENTOS!$H436="",ATENDIMENTOS!$I436=""),"",ATENDIMENTOS!$H436-ATENDIMENTOS!$I436)),"")</f>
        <v/>
      </c>
      <c r="K436" s="78"/>
    </row>
    <row r="437" spans="1:11" x14ac:dyDescent="0.3">
      <c r="A437" s="12" t="str">
        <f t="shared" si="6"/>
        <v/>
      </c>
      <c r="B437" s="65"/>
      <c r="C437" s="68"/>
      <c r="D437" s="69"/>
      <c r="E437" s="69"/>
      <c r="F437" s="69"/>
      <c r="G437" s="69"/>
      <c r="H437" s="20" t="str" cm="1">
        <f t="array" ref="H437">IFERROR(IF(B437="","",IF(F437="","",IF(F437="SERVIÇOS",INDEX('TABELA DE PREÇOS'!$C$3:$C$1000,MATCH(B437,IF('TABELA DE PREÇOS'!$B$3:$B$1000=G437,'TABELA DE PREÇOS'!$D$3:$D$1000),1)),IF(F437="PRODUTOS",INDEX('TABELA DE PREÇOS'!$G$3:$G$1000,MATCH(B437,IF('TABELA DE PREÇOS'!$F$3:$F$1000=G437,'TABELA DE PREÇOS'!$H$3:$H$1000),1)))))),"")</f>
        <v/>
      </c>
      <c r="I437" s="74"/>
      <c r="J437" s="20" t="str">
        <f>IFERROR(IF(ATENDIMENTOS!$I437="",ATENDIMENTOS!$H437,IF(AND(ATENDIMENTOS!$H437="",ATENDIMENTOS!$I437=""),"",ATENDIMENTOS!$H437-ATENDIMENTOS!$I437)),"")</f>
        <v/>
      </c>
      <c r="K437" s="77"/>
    </row>
    <row r="438" spans="1:11" x14ac:dyDescent="0.3">
      <c r="A438" s="12" t="str">
        <f t="shared" si="6"/>
        <v/>
      </c>
      <c r="B438" s="66"/>
      <c r="C438" s="70"/>
      <c r="D438" s="71"/>
      <c r="E438" s="71"/>
      <c r="F438" s="71"/>
      <c r="G438" s="71"/>
      <c r="H438" s="19" t="str" cm="1">
        <f t="array" ref="H438">IFERROR(IF(B438="","",IF(F438="","",IF(F438="SERVIÇOS",INDEX('TABELA DE PREÇOS'!$C$3:$C$1000,MATCH(B438,IF('TABELA DE PREÇOS'!$B$3:$B$1000=G438,'TABELA DE PREÇOS'!$D$3:$D$1000),1)),IF(F438="PRODUTOS",INDEX('TABELA DE PREÇOS'!$G$3:$G$1000,MATCH(B438,IF('TABELA DE PREÇOS'!$F$3:$F$1000=G438,'TABELA DE PREÇOS'!$H$3:$H$1000),1)))))),"")</f>
        <v/>
      </c>
      <c r="I438" s="75"/>
      <c r="J438" s="19" t="str">
        <f>IFERROR(IF(ATENDIMENTOS!$I438="",ATENDIMENTOS!$H438,IF(AND(ATENDIMENTOS!$H438="",ATENDIMENTOS!$I438=""),"",ATENDIMENTOS!$H438-ATENDIMENTOS!$I438)),"")</f>
        <v/>
      </c>
      <c r="K438" s="78"/>
    </row>
    <row r="439" spans="1:11" x14ac:dyDescent="0.3">
      <c r="A439" s="12" t="str">
        <f t="shared" si="6"/>
        <v/>
      </c>
      <c r="B439" s="65"/>
      <c r="C439" s="68"/>
      <c r="D439" s="69"/>
      <c r="E439" s="69"/>
      <c r="F439" s="69"/>
      <c r="G439" s="69"/>
      <c r="H439" s="20" t="str" cm="1">
        <f t="array" ref="H439">IFERROR(IF(B439="","",IF(F439="","",IF(F439="SERVIÇOS",INDEX('TABELA DE PREÇOS'!$C$3:$C$1000,MATCH(B439,IF('TABELA DE PREÇOS'!$B$3:$B$1000=G439,'TABELA DE PREÇOS'!$D$3:$D$1000),1)),IF(F439="PRODUTOS",INDEX('TABELA DE PREÇOS'!$G$3:$G$1000,MATCH(B439,IF('TABELA DE PREÇOS'!$F$3:$F$1000=G439,'TABELA DE PREÇOS'!$H$3:$H$1000),1)))))),"")</f>
        <v/>
      </c>
      <c r="I439" s="74"/>
      <c r="J439" s="20" t="str">
        <f>IFERROR(IF(ATENDIMENTOS!$I439="",ATENDIMENTOS!$H439,IF(AND(ATENDIMENTOS!$H439="",ATENDIMENTOS!$I439=""),"",ATENDIMENTOS!$H439-ATENDIMENTOS!$I439)),"")</f>
        <v/>
      </c>
      <c r="K439" s="77"/>
    </row>
    <row r="440" spans="1:11" x14ac:dyDescent="0.3">
      <c r="A440" s="12" t="str">
        <f t="shared" si="6"/>
        <v/>
      </c>
      <c r="B440" s="66"/>
      <c r="C440" s="70"/>
      <c r="D440" s="71"/>
      <c r="E440" s="71"/>
      <c r="F440" s="71"/>
      <c r="G440" s="71"/>
      <c r="H440" s="19" t="str" cm="1">
        <f t="array" ref="H440">IFERROR(IF(B440="","",IF(F440="","",IF(F440="SERVIÇOS",INDEX('TABELA DE PREÇOS'!$C$3:$C$1000,MATCH(B440,IF('TABELA DE PREÇOS'!$B$3:$B$1000=G440,'TABELA DE PREÇOS'!$D$3:$D$1000),1)),IF(F440="PRODUTOS",INDEX('TABELA DE PREÇOS'!$G$3:$G$1000,MATCH(B440,IF('TABELA DE PREÇOS'!$F$3:$F$1000=G440,'TABELA DE PREÇOS'!$H$3:$H$1000),1)))))),"")</f>
        <v/>
      </c>
      <c r="I440" s="75"/>
      <c r="J440" s="19" t="str">
        <f>IFERROR(IF(ATENDIMENTOS!$I440="",ATENDIMENTOS!$H440,IF(AND(ATENDIMENTOS!$H440="",ATENDIMENTOS!$I440=""),"",ATENDIMENTOS!$H440-ATENDIMENTOS!$I440)),"")</f>
        <v/>
      </c>
      <c r="K440" s="78"/>
    </row>
    <row r="441" spans="1:11" x14ac:dyDescent="0.3">
      <c r="A441" s="12" t="str">
        <f t="shared" si="6"/>
        <v/>
      </c>
      <c r="B441" s="65"/>
      <c r="C441" s="68"/>
      <c r="D441" s="69"/>
      <c r="E441" s="69"/>
      <c r="F441" s="69"/>
      <c r="G441" s="69"/>
      <c r="H441" s="20" t="str" cm="1">
        <f t="array" ref="H441">IFERROR(IF(B441="","",IF(F441="","",IF(F441="SERVIÇOS",INDEX('TABELA DE PREÇOS'!$C$3:$C$1000,MATCH(B441,IF('TABELA DE PREÇOS'!$B$3:$B$1000=G441,'TABELA DE PREÇOS'!$D$3:$D$1000),1)),IF(F441="PRODUTOS",INDEX('TABELA DE PREÇOS'!$G$3:$G$1000,MATCH(B441,IF('TABELA DE PREÇOS'!$F$3:$F$1000=G441,'TABELA DE PREÇOS'!$H$3:$H$1000),1)))))),"")</f>
        <v/>
      </c>
      <c r="I441" s="74"/>
      <c r="J441" s="20" t="str">
        <f>IFERROR(IF(ATENDIMENTOS!$I441="",ATENDIMENTOS!$H441,IF(AND(ATENDIMENTOS!$H441="",ATENDIMENTOS!$I441=""),"",ATENDIMENTOS!$H441-ATENDIMENTOS!$I441)),"")</f>
        <v/>
      </c>
      <c r="K441" s="77"/>
    </row>
    <row r="442" spans="1:11" x14ac:dyDescent="0.3">
      <c r="A442" s="12" t="str">
        <f t="shared" si="6"/>
        <v/>
      </c>
      <c r="B442" s="66"/>
      <c r="C442" s="70"/>
      <c r="D442" s="71"/>
      <c r="E442" s="71"/>
      <c r="F442" s="71"/>
      <c r="G442" s="71"/>
      <c r="H442" s="19" t="str" cm="1">
        <f t="array" ref="H442">IFERROR(IF(B442="","",IF(F442="","",IF(F442="SERVIÇOS",INDEX('TABELA DE PREÇOS'!$C$3:$C$1000,MATCH(B442,IF('TABELA DE PREÇOS'!$B$3:$B$1000=G442,'TABELA DE PREÇOS'!$D$3:$D$1000),1)),IF(F442="PRODUTOS",INDEX('TABELA DE PREÇOS'!$G$3:$G$1000,MATCH(B442,IF('TABELA DE PREÇOS'!$F$3:$F$1000=G442,'TABELA DE PREÇOS'!$H$3:$H$1000),1)))))),"")</f>
        <v/>
      </c>
      <c r="I442" s="75"/>
      <c r="J442" s="19" t="str">
        <f>IFERROR(IF(ATENDIMENTOS!$I442="",ATENDIMENTOS!$H442,IF(AND(ATENDIMENTOS!$H442="",ATENDIMENTOS!$I442=""),"",ATENDIMENTOS!$H442-ATENDIMENTOS!$I442)),"")</f>
        <v/>
      </c>
      <c r="K442" s="78"/>
    </row>
    <row r="443" spans="1:11" x14ac:dyDescent="0.3">
      <c r="A443" s="12" t="str">
        <f t="shared" si="6"/>
        <v/>
      </c>
      <c r="B443" s="65"/>
      <c r="C443" s="68"/>
      <c r="D443" s="69"/>
      <c r="E443" s="69"/>
      <c r="F443" s="69"/>
      <c r="G443" s="69"/>
      <c r="H443" s="20" t="str" cm="1">
        <f t="array" ref="H443">IFERROR(IF(B443="","",IF(F443="","",IF(F443="SERVIÇOS",INDEX('TABELA DE PREÇOS'!$C$3:$C$1000,MATCH(B443,IF('TABELA DE PREÇOS'!$B$3:$B$1000=G443,'TABELA DE PREÇOS'!$D$3:$D$1000),1)),IF(F443="PRODUTOS",INDEX('TABELA DE PREÇOS'!$G$3:$G$1000,MATCH(B443,IF('TABELA DE PREÇOS'!$F$3:$F$1000=G443,'TABELA DE PREÇOS'!$H$3:$H$1000),1)))))),"")</f>
        <v/>
      </c>
      <c r="I443" s="74"/>
      <c r="J443" s="20" t="str">
        <f>IFERROR(IF(ATENDIMENTOS!$I443="",ATENDIMENTOS!$H443,IF(AND(ATENDIMENTOS!$H443="",ATENDIMENTOS!$I443=""),"",ATENDIMENTOS!$H443-ATENDIMENTOS!$I443)),"")</f>
        <v/>
      </c>
      <c r="K443" s="77"/>
    </row>
    <row r="444" spans="1:11" x14ac:dyDescent="0.3">
      <c r="A444" s="12" t="str">
        <f t="shared" si="6"/>
        <v/>
      </c>
      <c r="B444" s="66"/>
      <c r="C444" s="70"/>
      <c r="D444" s="71"/>
      <c r="E444" s="71"/>
      <c r="F444" s="71"/>
      <c r="G444" s="71"/>
      <c r="H444" s="19" t="str" cm="1">
        <f t="array" ref="H444">IFERROR(IF(B444="","",IF(F444="","",IF(F444="SERVIÇOS",INDEX('TABELA DE PREÇOS'!$C$3:$C$1000,MATCH(B444,IF('TABELA DE PREÇOS'!$B$3:$B$1000=G444,'TABELA DE PREÇOS'!$D$3:$D$1000),1)),IF(F444="PRODUTOS",INDEX('TABELA DE PREÇOS'!$G$3:$G$1000,MATCH(B444,IF('TABELA DE PREÇOS'!$F$3:$F$1000=G444,'TABELA DE PREÇOS'!$H$3:$H$1000),1)))))),"")</f>
        <v/>
      </c>
      <c r="I444" s="75"/>
      <c r="J444" s="19" t="str">
        <f>IFERROR(IF(ATENDIMENTOS!$I444="",ATENDIMENTOS!$H444,IF(AND(ATENDIMENTOS!$H444="",ATENDIMENTOS!$I444=""),"",ATENDIMENTOS!$H444-ATENDIMENTOS!$I444)),"")</f>
        <v/>
      </c>
      <c r="K444" s="78"/>
    </row>
    <row r="445" spans="1:11" x14ac:dyDescent="0.3">
      <c r="A445" s="12" t="str">
        <f t="shared" si="6"/>
        <v/>
      </c>
      <c r="B445" s="65"/>
      <c r="C445" s="68"/>
      <c r="D445" s="69"/>
      <c r="E445" s="69"/>
      <c r="F445" s="69"/>
      <c r="G445" s="69"/>
      <c r="H445" s="20" t="str" cm="1">
        <f t="array" ref="H445">IFERROR(IF(B445="","",IF(F445="","",IF(F445="SERVIÇOS",INDEX('TABELA DE PREÇOS'!$C$3:$C$1000,MATCH(B445,IF('TABELA DE PREÇOS'!$B$3:$B$1000=G445,'TABELA DE PREÇOS'!$D$3:$D$1000),1)),IF(F445="PRODUTOS",INDEX('TABELA DE PREÇOS'!$G$3:$G$1000,MATCH(B445,IF('TABELA DE PREÇOS'!$F$3:$F$1000=G445,'TABELA DE PREÇOS'!$H$3:$H$1000),1)))))),"")</f>
        <v/>
      </c>
      <c r="I445" s="74"/>
      <c r="J445" s="20" t="str">
        <f>IFERROR(IF(ATENDIMENTOS!$I445="",ATENDIMENTOS!$H445,IF(AND(ATENDIMENTOS!$H445="",ATENDIMENTOS!$I445=""),"",ATENDIMENTOS!$H445-ATENDIMENTOS!$I445)),"")</f>
        <v/>
      </c>
      <c r="K445" s="77"/>
    </row>
    <row r="446" spans="1:11" x14ac:dyDescent="0.3">
      <c r="A446" s="12" t="str">
        <f t="shared" si="6"/>
        <v/>
      </c>
      <c r="B446" s="66"/>
      <c r="C446" s="70"/>
      <c r="D446" s="71"/>
      <c r="E446" s="71"/>
      <c r="F446" s="71"/>
      <c r="G446" s="71"/>
      <c r="H446" s="19" t="str" cm="1">
        <f t="array" ref="H446">IFERROR(IF(B446="","",IF(F446="","",IF(F446="SERVIÇOS",INDEX('TABELA DE PREÇOS'!$C$3:$C$1000,MATCH(B446,IF('TABELA DE PREÇOS'!$B$3:$B$1000=G446,'TABELA DE PREÇOS'!$D$3:$D$1000),1)),IF(F446="PRODUTOS",INDEX('TABELA DE PREÇOS'!$G$3:$G$1000,MATCH(B446,IF('TABELA DE PREÇOS'!$F$3:$F$1000=G446,'TABELA DE PREÇOS'!$H$3:$H$1000),1)))))),"")</f>
        <v/>
      </c>
      <c r="I446" s="75"/>
      <c r="J446" s="19" t="str">
        <f>IFERROR(IF(ATENDIMENTOS!$I446="",ATENDIMENTOS!$H446,IF(AND(ATENDIMENTOS!$H446="",ATENDIMENTOS!$I446=""),"",ATENDIMENTOS!$H446-ATENDIMENTOS!$I446)),"")</f>
        <v/>
      </c>
      <c r="K446" s="78"/>
    </row>
    <row r="447" spans="1:11" x14ac:dyDescent="0.3">
      <c r="A447" s="12" t="str">
        <f t="shared" si="6"/>
        <v/>
      </c>
      <c r="B447" s="65"/>
      <c r="C447" s="68"/>
      <c r="D447" s="69"/>
      <c r="E447" s="69"/>
      <c r="F447" s="69"/>
      <c r="G447" s="69"/>
      <c r="H447" s="20" t="str" cm="1">
        <f t="array" ref="H447">IFERROR(IF(B447="","",IF(F447="","",IF(F447="SERVIÇOS",INDEX('TABELA DE PREÇOS'!$C$3:$C$1000,MATCH(B447,IF('TABELA DE PREÇOS'!$B$3:$B$1000=G447,'TABELA DE PREÇOS'!$D$3:$D$1000),1)),IF(F447="PRODUTOS",INDEX('TABELA DE PREÇOS'!$G$3:$G$1000,MATCH(B447,IF('TABELA DE PREÇOS'!$F$3:$F$1000=G447,'TABELA DE PREÇOS'!$H$3:$H$1000),1)))))),"")</f>
        <v/>
      </c>
      <c r="I447" s="74"/>
      <c r="J447" s="20" t="str">
        <f>IFERROR(IF(ATENDIMENTOS!$I447="",ATENDIMENTOS!$H447,IF(AND(ATENDIMENTOS!$H447="",ATENDIMENTOS!$I447=""),"",ATENDIMENTOS!$H447-ATENDIMENTOS!$I447)),"")</f>
        <v/>
      </c>
      <c r="K447" s="77"/>
    </row>
    <row r="448" spans="1:11" x14ac:dyDescent="0.3">
      <c r="A448" s="12" t="str">
        <f t="shared" si="6"/>
        <v/>
      </c>
      <c r="B448" s="66"/>
      <c r="C448" s="70"/>
      <c r="D448" s="71"/>
      <c r="E448" s="71"/>
      <c r="F448" s="71"/>
      <c r="G448" s="71"/>
      <c r="H448" s="19" t="str" cm="1">
        <f t="array" ref="H448">IFERROR(IF(B448="","",IF(F448="","",IF(F448="SERVIÇOS",INDEX('TABELA DE PREÇOS'!$C$3:$C$1000,MATCH(B448,IF('TABELA DE PREÇOS'!$B$3:$B$1000=G448,'TABELA DE PREÇOS'!$D$3:$D$1000),1)),IF(F448="PRODUTOS",INDEX('TABELA DE PREÇOS'!$G$3:$G$1000,MATCH(B448,IF('TABELA DE PREÇOS'!$F$3:$F$1000=G448,'TABELA DE PREÇOS'!$H$3:$H$1000),1)))))),"")</f>
        <v/>
      </c>
      <c r="I448" s="75"/>
      <c r="J448" s="19" t="str">
        <f>IFERROR(IF(ATENDIMENTOS!$I448="",ATENDIMENTOS!$H448,IF(AND(ATENDIMENTOS!$H448="",ATENDIMENTOS!$I448=""),"",ATENDIMENTOS!$H448-ATENDIMENTOS!$I448)),"")</f>
        <v/>
      </c>
      <c r="K448" s="78"/>
    </row>
    <row r="449" spans="1:11" x14ac:dyDescent="0.3">
      <c r="A449" s="12" t="str">
        <f t="shared" si="6"/>
        <v/>
      </c>
      <c r="B449" s="65"/>
      <c r="C449" s="68"/>
      <c r="D449" s="69"/>
      <c r="E449" s="69"/>
      <c r="F449" s="69"/>
      <c r="G449" s="69"/>
      <c r="H449" s="20" t="str" cm="1">
        <f t="array" ref="H449">IFERROR(IF(B449="","",IF(F449="","",IF(F449="SERVIÇOS",INDEX('TABELA DE PREÇOS'!$C$3:$C$1000,MATCH(B449,IF('TABELA DE PREÇOS'!$B$3:$B$1000=G449,'TABELA DE PREÇOS'!$D$3:$D$1000),1)),IF(F449="PRODUTOS",INDEX('TABELA DE PREÇOS'!$G$3:$G$1000,MATCH(B449,IF('TABELA DE PREÇOS'!$F$3:$F$1000=G449,'TABELA DE PREÇOS'!$H$3:$H$1000),1)))))),"")</f>
        <v/>
      </c>
      <c r="I449" s="74"/>
      <c r="J449" s="20" t="str">
        <f>IFERROR(IF(ATENDIMENTOS!$I449="",ATENDIMENTOS!$H449,IF(AND(ATENDIMENTOS!$H449="",ATENDIMENTOS!$I449=""),"",ATENDIMENTOS!$H449-ATENDIMENTOS!$I449)),"")</f>
        <v/>
      </c>
      <c r="K449" s="77"/>
    </row>
    <row r="450" spans="1:11" x14ac:dyDescent="0.3">
      <c r="A450" s="12" t="str">
        <f t="shared" si="6"/>
        <v/>
      </c>
      <c r="B450" s="66"/>
      <c r="C450" s="70"/>
      <c r="D450" s="71"/>
      <c r="E450" s="71"/>
      <c r="F450" s="71"/>
      <c r="G450" s="71"/>
      <c r="H450" s="19" t="str" cm="1">
        <f t="array" ref="H450">IFERROR(IF(B450="","",IF(F450="","",IF(F450="SERVIÇOS",INDEX('TABELA DE PREÇOS'!$C$3:$C$1000,MATCH(B450,IF('TABELA DE PREÇOS'!$B$3:$B$1000=G450,'TABELA DE PREÇOS'!$D$3:$D$1000),1)),IF(F450="PRODUTOS",INDEX('TABELA DE PREÇOS'!$G$3:$G$1000,MATCH(B450,IF('TABELA DE PREÇOS'!$F$3:$F$1000=G450,'TABELA DE PREÇOS'!$H$3:$H$1000),1)))))),"")</f>
        <v/>
      </c>
      <c r="I450" s="75"/>
      <c r="J450" s="19" t="str">
        <f>IFERROR(IF(ATENDIMENTOS!$I450="",ATENDIMENTOS!$H450,IF(AND(ATENDIMENTOS!$H450="",ATENDIMENTOS!$I450=""),"",ATENDIMENTOS!$H450-ATENDIMENTOS!$I450)),"")</f>
        <v/>
      </c>
      <c r="K450" s="78"/>
    </row>
    <row r="451" spans="1:11" x14ac:dyDescent="0.3">
      <c r="A451" s="12" t="str">
        <f t="shared" si="6"/>
        <v/>
      </c>
      <c r="B451" s="65"/>
      <c r="C451" s="68"/>
      <c r="D451" s="69"/>
      <c r="E451" s="69"/>
      <c r="F451" s="69"/>
      <c r="G451" s="69"/>
      <c r="H451" s="20" t="str" cm="1">
        <f t="array" ref="H451">IFERROR(IF(B451="","",IF(F451="","",IF(F451="SERVIÇOS",INDEX('TABELA DE PREÇOS'!$C$3:$C$1000,MATCH(B451,IF('TABELA DE PREÇOS'!$B$3:$B$1000=G451,'TABELA DE PREÇOS'!$D$3:$D$1000),1)),IF(F451="PRODUTOS",INDEX('TABELA DE PREÇOS'!$G$3:$G$1000,MATCH(B451,IF('TABELA DE PREÇOS'!$F$3:$F$1000=G451,'TABELA DE PREÇOS'!$H$3:$H$1000),1)))))),"")</f>
        <v/>
      </c>
      <c r="I451" s="74"/>
      <c r="J451" s="20" t="str">
        <f>IFERROR(IF(ATENDIMENTOS!$I451="",ATENDIMENTOS!$H451,IF(AND(ATENDIMENTOS!$H451="",ATENDIMENTOS!$I451=""),"",ATENDIMENTOS!$H451-ATENDIMENTOS!$I451)),"")</f>
        <v/>
      </c>
      <c r="K451" s="77"/>
    </row>
    <row r="452" spans="1:11" x14ac:dyDescent="0.3">
      <c r="A452" s="12" t="str">
        <f t="shared" ref="A452:A515" si="7">IF(B452="","",F452&amp;E452&amp;B452&amp;C452)</f>
        <v/>
      </c>
      <c r="B452" s="66"/>
      <c r="C452" s="70"/>
      <c r="D452" s="71"/>
      <c r="E452" s="71"/>
      <c r="F452" s="71"/>
      <c r="G452" s="71"/>
      <c r="H452" s="19" t="str" cm="1">
        <f t="array" ref="H452">IFERROR(IF(B452="","",IF(F452="","",IF(F452="SERVIÇOS",INDEX('TABELA DE PREÇOS'!$C$3:$C$1000,MATCH(B452,IF('TABELA DE PREÇOS'!$B$3:$B$1000=G452,'TABELA DE PREÇOS'!$D$3:$D$1000),1)),IF(F452="PRODUTOS",INDEX('TABELA DE PREÇOS'!$G$3:$G$1000,MATCH(B452,IF('TABELA DE PREÇOS'!$F$3:$F$1000=G452,'TABELA DE PREÇOS'!$H$3:$H$1000),1)))))),"")</f>
        <v/>
      </c>
      <c r="I452" s="75"/>
      <c r="J452" s="19" t="str">
        <f>IFERROR(IF(ATENDIMENTOS!$I452="",ATENDIMENTOS!$H452,IF(AND(ATENDIMENTOS!$H452="",ATENDIMENTOS!$I452=""),"",ATENDIMENTOS!$H452-ATENDIMENTOS!$I452)),"")</f>
        <v/>
      </c>
      <c r="K452" s="78"/>
    </row>
    <row r="453" spans="1:11" x14ac:dyDescent="0.3">
      <c r="A453" s="12" t="str">
        <f t="shared" si="7"/>
        <v/>
      </c>
      <c r="B453" s="65"/>
      <c r="C453" s="68"/>
      <c r="D453" s="69"/>
      <c r="E453" s="69"/>
      <c r="F453" s="69"/>
      <c r="G453" s="69"/>
      <c r="H453" s="20" t="str" cm="1">
        <f t="array" ref="H453">IFERROR(IF(B453="","",IF(F453="","",IF(F453="SERVIÇOS",INDEX('TABELA DE PREÇOS'!$C$3:$C$1000,MATCH(B453,IF('TABELA DE PREÇOS'!$B$3:$B$1000=G453,'TABELA DE PREÇOS'!$D$3:$D$1000),1)),IF(F453="PRODUTOS",INDEX('TABELA DE PREÇOS'!$G$3:$G$1000,MATCH(B453,IF('TABELA DE PREÇOS'!$F$3:$F$1000=G453,'TABELA DE PREÇOS'!$H$3:$H$1000),1)))))),"")</f>
        <v/>
      </c>
      <c r="I453" s="74"/>
      <c r="J453" s="20" t="str">
        <f>IFERROR(IF(ATENDIMENTOS!$I453="",ATENDIMENTOS!$H453,IF(AND(ATENDIMENTOS!$H453="",ATENDIMENTOS!$I453=""),"",ATENDIMENTOS!$H453-ATENDIMENTOS!$I453)),"")</f>
        <v/>
      </c>
      <c r="K453" s="77"/>
    </row>
    <row r="454" spans="1:11" x14ac:dyDescent="0.3">
      <c r="A454" s="12" t="str">
        <f t="shared" si="7"/>
        <v/>
      </c>
      <c r="B454" s="66"/>
      <c r="C454" s="70"/>
      <c r="D454" s="71"/>
      <c r="E454" s="71"/>
      <c r="F454" s="71"/>
      <c r="G454" s="71"/>
      <c r="H454" s="19" t="str" cm="1">
        <f t="array" ref="H454">IFERROR(IF(B454="","",IF(F454="","",IF(F454="SERVIÇOS",INDEX('TABELA DE PREÇOS'!$C$3:$C$1000,MATCH(B454,IF('TABELA DE PREÇOS'!$B$3:$B$1000=G454,'TABELA DE PREÇOS'!$D$3:$D$1000),1)),IF(F454="PRODUTOS",INDEX('TABELA DE PREÇOS'!$G$3:$G$1000,MATCH(B454,IF('TABELA DE PREÇOS'!$F$3:$F$1000=G454,'TABELA DE PREÇOS'!$H$3:$H$1000),1)))))),"")</f>
        <v/>
      </c>
      <c r="I454" s="75"/>
      <c r="J454" s="19" t="str">
        <f>IFERROR(IF(ATENDIMENTOS!$I454="",ATENDIMENTOS!$H454,IF(AND(ATENDIMENTOS!$H454="",ATENDIMENTOS!$I454=""),"",ATENDIMENTOS!$H454-ATENDIMENTOS!$I454)),"")</f>
        <v/>
      </c>
      <c r="K454" s="78"/>
    </row>
    <row r="455" spans="1:11" x14ac:dyDescent="0.3">
      <c r="A455" s="12" t="str">
        <f t="shared" si="7"/>
        <v/>
      </c>
      <c r="B455" s="65"/>
      <c r="C455" s="68"/>
      <c r="D455" s="69"/>
      <c r="E455" s="69"/>
      <c r="F455" s="69"/>
      <c r="G455" s="69"/>
      <c r="H455" s="20" t="str" cm="1">
        <f t="array" ref="H455">IFERROR(IF(B455="","",IF(F455="","",IF(F455="SERVIÇOS",INDEX('TABELA DE PREÇOS'!$C$3:$C$1000,MATCH(B455,IF('TABELA DE PREÇOS'!$B$3:$B$1000=G455,'TABELA DE PREÇOS'!$D$3:$D$1000),1)),IF(F455="PRODUTOS",INDEX('TABELA DE PREÇOS'!$G$3:$G$1000,MATCH(B455,IF('TABELA DE PREÇOS'!$F$3:$F$1000=G455,'TABELA DE PREÇOS'!$H$3:$H$1000),1)))))),"")</f>
        <v/>
      </c>
      <c r="I455" s="74"/>
      <c r="J455" s="20" t="str">
        <f>IFERROR(IF(ATENDIMENTOS!$I455="",ATENDIMENTOS!$H455,IF(AND(ATENDIMENTOS!$H455="",ATENDIMENTOS!$I455=""),"",ATENDIMENTOS!$H455-ATENDIMENTOS!$I455)),"")</f>
        <v/>
      </c>
      <c r="K455" s="77"/>
    </row>
    <row r="456" spans="1:11" x14ac:dyDescent="0.3">
      <c r="A456" s="12" t="str">
        <f t="shared" si="7"/>
        <v/>
      </c>
      <c r="B456" s="66"/>
      <c r="C456" s="70"/>
      <c r="D456" s="71"/>
      <c r="E456" s="71"/>
      <c r="F456" s="71"/>
      <c r="G456" s="71"/>
      <c r="H456" s="19" t="str" cm="1">
        <f t="array" ref="H456">IFERROR(IF(B456="","",IF(F456="","",IF(F456="SERVIÇOS",INDEX('TABELA DE PREÇOS'!$C$3:$C$1000,MATCH(B456,IF('TABELA DE PREÇOS'!$B$3:$B$1000=G456,'TABELA DE PREÇOS'!$D$3:$D$1000),1)),IF(F456="PRODUTOS",INDEX('TABELA DE PREÇOS'!$G$3:$G$1000,MATCH(B456,IF('TABELA DE PREÇOS'!$F$3:$F$1000=G456,'TABELA DE PREÇOS'!$H$3:$H$1000),1)))))),"")</f>
        <v/>
      </c>
      <c r="I456" s="75"/>
      <c r="J456" s="19" t="str">
        <f>IFERROR(IF(ATENDIMENTOS!$I456="",ATENDIMENTOS!$H456,IF(AND(ATENDIMENTOS!$H456="",ATENDIMENTOS!$I456=""),"",ATENDIMENTOS!$H456-ATENDIMENTOS!$I456)),"")</f>
        <v/>
      </c>
      <c r="K456" s="78"/>
    </row>
    <row r="457" spans="1:11" x14ac:dyDescent="0.3">
      <c r="A457" s="12" t="str">
        <f t="shared" si="7"/>
        <v/>
      </c>
      <c r="B457" s="65"/>
      <c r="C457" s="68"/>
      <c r="D457" s="69"/>
      <c r="E457" s="69"/>
      <c r="F457" s="69"/>
      <c r="G457" s="69"/>
      <c r="H457" s="20" t="str" cm="1">
        <f t="array" ref="H457">IFERROR(IF(B457="","",IF(F457="","",IF(F457="SERVIÇOS",INDEX('TABELA DE PREÇOS'!$C$3:$C$1000,MATCH(B457,IF('TABELA DE PREÇOS'!$B$3:$B$1000=G457,'TABELA DE PREÇOS'!$D$3:$D$1000),1)),IF(F457="PRODUTOS",INDEX('TABELA DE PREÇOS'!$G$3:$G$1000,MATCH(B457,IF('TABELA DE PREÇOS'!$F$3:$F$1000=G457,'TABELA DE PREÇOS'!$H$3:$H$1000),1)))))),"")</f>
        <v/>
      </c>
      <c r="I457" s="74"/>
      <c r="J457" s="20" t="str">
        <f>IFERROR(IF(ATENDIMENTOS!$I457="",ATENDIMENTOS!$H457,IF(AND(ATENDIMENTOS!$H457="",ATENDIMENTOS!$I457=""),"",ATENDIMENTOS!$H457-ATENDIMENTOS!$I457)),"")</f>
        <v/>
      </c>
      <c r="K457" s="77"/>
    </row>
    <row r="458" spans="1:11" x14ac:dyDescent="0.3">
      <c r="A458" s="12" t="str">
        <f t="shared" si="7"/>
        <v/>
      </c>
      <c r="B458" s="66"/>
      <c r="C458" s="70"/>
      <c r="D458" s="71"/>
      <c r="E458" s="71"/>
      <c r="F458" s="71"/>
      <c r="G458" s="71"/>
      <c r="H458" s="19" t="str" cm="1">
        <f t="array" ref="H458">IFERROR(IF(B458="","",IF(F458="","",IF(F458="SERVIÇOS",INDEX('TABELA DE PREÇOS'!$C$3:$C$1000,MATCH(B458,IF('TABELA DE PREÇOS'!$B$3:$B$1000=G458,'TABELA DE PREÇOS'!$D$3:$D$1000),1)),IF(F458="PRODUTOS",INDEX('TABELA DE PREÇOS'!$G$3:$G$1000,MATCH(B458,IF('TABELA DE PREÇOS'!$F$3:$F$1000=G458,'TABELA DE PREÇOS'!$H$3:$H$1000),1)))))),"")</f>
        <v/>
      </c>
      <c r="I458" s="75"/>
      <c r="J458" s="19" t="str">
        <f>IFERROR(IF(ATENDIMENTOS!$I458="",ATENDIMENTOS!$H458,IF(AND(ATENDIMENTOS!$H458="",ATENDIMENTOS!$I458=""),"",ATENDIMENTOS!$H458-ATENDIMENTOS!$I458)),"")</f>
        <v/>
      </c>
      <c r="K458" s="78"/>
    </row>
    <row r="459" spans="1:11" x14ac:dyDescent="0.3">
      <c r="A459" s="12" t="str">
        <f t="shared" si="7"/>
        <v/>
      </c>
      <c r="B459" s="65"/>
      <c r="C459" s="68"/>
      <c r="D459" s="69"/>
      <c r="E459" s="69"/>
      <c r="F459" s="69"/>
      <c r="G459" s="69"/>
      <c r="H459" s="20" t="str" cm="1">
        <f t="array" ref="H459">IFERROR(IF(B459="","",IF(F459="","",IF(F459="SERVIÇOS",INDEX('TABELA DE PREÇOS'!$C$3:$C$1000,MATCH(B459,IF('TABELA DE PREÇOS'!$B$3:$B$1000=G459,'TABELA DE PREÇOS'!$D$3:$D$1000),1)),IF(F459="PRODUTOS",INDEX('TABELA DE PREÇOS'!$G$3:$G$1000,MATCH(B459,IF('TABELA DE PREÇOS'!$F$3:$F$1000=G459,'TABELA DE PREÇOS'!$H$3:$H$1000),1)))))),"")</f>
        <v/>
      </c>
      <c r="I459" s="74"/>
      <c r="J459" s="20" t="str">
        <f>IFERROR(IF(ATENDIMENTOS!$I459="",ATENDIMENTOS!$H459,IF(AND(ATENDIMENTOS!$H459="",ATENDIMENTOS!$I459=""),"",ATENDIMENTOS!$H459-ATENDIMENTOS!$I459)),"")</f>
        <v/>
      </c>
      <c r="K459" s="77"/>
    </row>
    <row r="460" spans="1:11" x14ac:dyDescent="0.3">
      <c r="A460" s="12" t="str">
        <f t="shared" si="7"/>
        <v/>
      </c>
      <c r="B460" s="66"/>
      <c r="C460" s="70"/>
      <c r="D460" s="71"/>
      <c r="E460" s="71"/>
      <c r="F460" s="71"/>
      <c r="G460" s="71"/>
      <c r="H460" s="19" t="str" cm="1">
        <f t="array" ref="H460">IFERROR(IF(B460="","",IF(F460="","",IF(F460="SERVIÇOS",INDEX('TABELA DE PREÇOS'!$C$3:$C$1000,MATCH(B460,IF('TABELA DE PREÇOS'!$B$3:$B$1000=G460,'TABELA DE PREÇOS'!$D$3:$D$1000),1)),IF(F460="PRODUTOS",INDEX('TABELA DE PREÇOS'!$G$3:$G$1000,MATCH(B460,IF('TABELA DE PREÇOS'!$F$3:$F$1000=G460,'TABELA DE PREÇOS'!$H$3:$H$1000),1)))))),"")</f>
        <v/>
      </c>
      <c r="I460" s="75"/>
      <c r="J460" s="19" t="str">
        <f>IFERROR(IF(ATENDIMENTOS!$I460="",ATENDIMENTOS!$H460,IF(AND(ATENDIMENTOS!$H460="",ATENDIMENTOS!$I460=""),"",ATENDIMENTOS!$H460-ATENDIMENTOS!$I460)),"")</f>
        <v/>
      </c>
      <c r="K460" s="78"/>
    </row>
    <row r="461" spans="1:11" x14ac:dyDescent="0.3">
      <c r="A461" s="12" t="str">
        <f t="shared" si="7"/>
        <v/>
      </c>
      <c r="B461" s="65"/>
      <c r="C461" s="68"/>
      <c r="D461" s="69"/>
      <c r="E461" s="69"/>
      <c r="F461" s="69"/>
      <c r="G461" s="69"/>
      <c r="H461" s="20" t="str" cm="1">
        <f t="array" ref="H461">IFERROR(IF(B461="","",IF(F461="","",IF(F461="SERVIÇOS",INDEX('TABELA DE PREÇOS'!$C$3:$C$1000,MATCH(B461,IF('TABELA DE PREÇOS'!$B$3:$B$1000=G461,'TABELA DE PREÇOS'!$D$3:$D$1000),1)),IF(F461="PRODUTOS",INDEX('TABELA DE PREÇOS'!$G$3:$G$1000,MATCH(B461,IF('TABELA DE PREÇOS'!$F$3:$F$1000=G461,'TABELA DE PREÇOS'!$H$3:$H$1000),1)))))),"")</f>
        <v/>
      </c>
      <c r="I461" s="74"/>
      <c r="J461" s="20" t="str">
        <f>IFERROR(IF(ATENDIMENTOS!$I461="",ATENDIMENTOS!$H461,IF(AND(ATENDIMENTOS!$H461="",ATENDIMENTOS!$I461=""),"",ATENDIMENTOS!$H461-ATENDIMENTOS!$I461)),"")</f>
        <v/>
      </c>
      <c r="K461" s="77"/>
    </row>
    <row r="462" spans="1:11" x14ac:dyDescent="0.3">
      <c r="A462" s="12" t="str">
        <f t="shared" si="7"/>
        <v/>
      </c>
      <c r="B462" s="66"/>
      <c r="C462" s="70"/>
      <c r="D462" s="71"/>
      <c r="E462" s="71"/>
      <c r="F462" s="71"/>
      <c r="G462" s="71"/>
      <c r="H462" s="19" t="str" cm="1">
        <f t="array" ref="H462">IFERROR(IF(B462="","",IF(F462="","",IF(F462="SERVIÇOS",INDEX('TABELA DE PREÇOS'!$C$3:$C$1000,MATCH(B462,IF('TABELA DE PREÇOS'!$B$3:$B$1000=G462,'TABELA DE PREÇOS'!$D$3:$D$1000),1)),IF(F462="PRODUTOS",INDEX('TABELA DE PREÇOS'!$G$3:$G$1000,MATCH(B462,IF('TABELA DE PREÇOS'!$F$3:$F$1000=G462,'TABELA DE PREÇOS'!$H$3:$H$1000),1)))))),"")</f>
        <v/>
      </c>
      <c r="I462" s="75"/>
      <c r="J462" s="19" t="str">
        <f>IFERROR(IF(ATENDIMENTOS!$I462="",ATENDIMENTOS!$H462,IF(AND(ATENDIMENTOS!$H462="",ATENDIMENTOS!$I462=""),"",ATENDIMENTOS!$H462-ATENDIMENTOS!$I462)),"")</f>
        <v/>
      </c>
      <c r="K462" s="78"/>
    </row>
    <row r="463" spans="1:11" x14ac:dyDescent="0.3">
      <c r="A463" s="12" t="str">
        <f t="shared" si="7"/>
        <v/>
      </c>
      <c r="B463" s="65"/>
      <c r="C463" s="68"/>
      <c r="D463" s="69"/>
      <c r="E463" s="69"/>
      <c r="F463" s="69"/>
      <c r="G463" s="69"/>
      <c r="H463" s="20" t="str" cm="1">
        <f t="array" ref="H463">IFERROR(IF(B463="","",IF(F463="","",IF(F463="SERVIÇOS",INDEX('TABELA DE PREÇOS'!$C$3:$C$1000,MATCH(B463,IF('TABELA DE PREÇOS'!$B$3:$B$1000=G463,'TABELA DE PREÇOS'!$D$3:$D$1000),1)),IF(F463="PRODUTOS",INDEX('TABELA DE PREÇOS'!$G$3:$G$1000,MATCH(B463,IF('TABELA DE PREÇOS'!$F$3:$F$1000=G463,'TABELA DE PREÇOS'!$H$3:$H$1000),1)))))),"")</f>
        <v/>
      </c>
      <c r="I463" s="74"/>
      <c r="J463" s="20" t="str">
        <f>IFERROR(IF(ATENDIMENTOS!$I463="",ATENDIMENTOS!$H463,IF(AND(ATENDIMENTOS!$H463="",ATENDIMENTOS!$I463=""),"",ATENDIMENTOS!$H463-ATENDIMENTOS!$I463)),"")</f>
        <v/>
      </c>
      <c r="K463" s="77"/>
    </row>
    <row r="464" spans="1:11" x14ac:dyDescent="0.3">
      <c r="A464" s="12" t="str">
        <f t="shared" si="7"/>
        <v/>
      </c>
      <c r="B464" s="66"/>
      <c r="C464" s="70"/>
      <c r="D464" s="71"/>
      <c r="E464" s="71"/>
      <c r="F464" s="71"/>
      <c r="G464" s="71"/>
      <c r="H464" s="19" t="str" cm="1">
        <f t="array" ref="H464">IFERROR(IF(B464="","",IF(F464="","",IF(F464="SERVIÇOS",INDEX('TABELA DE PREÇOS'!$C$3:$C$1000,MATCH(B464,IF('TABELA DE PREÇOS'!$B$3:$B$1000=G464,'TABELA DE PREÇOS'!$D$3:$D$1000),1)),IF(F464="PRODUTOS",INDEX('TABELA DE PREÇOS'!$G$3:$G$1000,MATCH(B464,IF('TABELA DE PREÇOS'!$F$3:$F$1000=G464,'TABELA DE PREÇOS'!$H$3:$H$1000),1)))))),"")</f>
        <v/>
      </c>
      <c r="I464" s="75"/>
      <c r="J464" s="19" t="str">
        <f>IFERROR(IF(ATENDIMENTOS!$I464="",ATENDIMENTOS!$H464,IF(AND(ATENDIMENTOS!$H464="",ATENDIMENTOS!$I464=""),"",ATENDIMENTOS!$H464-ATENDIMENTOS!$I464)),"")</f>
        <v/>
      </c>
      <c r="K464" s="78"/>
    </row>
    <row r="465" spans="1:11" x14ac:dyDescent="0.3">
      <c r="A465" s="12" t="str">
        <f t="shared" si="7"/>
        <v/>
      </c>
      <c r="B465" s="65"/>
      <c r="C465" s="68"/>
      <c r="D465" s="69"/>
      <c r="E465" s="69"/>
      <c r="F465" s="69"/>
      <c r="G465" s="69"/>
      <c r="H465" s="20" t="str" cm="1">
        <f t="array" ref="H465">IFERROR(IF(B465="","",IF(F465="","",IF(F465="SERVIÇOS",INDEX('TABELA DE PREÇOS'!$C$3:$C$1000,MATCH(B465,IF('TABELA DE PREÇOS'!$B$3:$B$1000=G465,'TABELA DE PREÇOS'!$D$3:$D$1000),1)),IF(F465="PRODUTOS",INDEX('TABELA DE PREÇOS'!$G$3:$G$1000,MATCH(B465,IF('TABELA DE PREÇOS'!$F$3:$F$1000=G465,'TABELA DE PREÇOS'!$H$3:$H$1000),1)))))),"")</f>
        <v/>
      </c>
      <c r="I465" s="74"/>
      <c r="J465" s="20" t="str">
        <f>IFERROR(IF(ATENDIMENTOS!$I465="",ATENDIMENTOS!$H465,IF(AND(ATENDIMENTOS!$H465="",ATENDIMENTOS!$I465=""),"",ATENDIMENTOS!$H465-ATENDIMENTOS!$I465)),"")</f>
        <v/>
      </c>
      <c r="K465" s="77"/>
    </row>
    <row r="466" spans="1:11" x14ac:dyDescent="0.3">
      <c r="A466" s="12" t="str">
        <f t="shared" si="7"/>
        <v/>
      </c>
      <c r="B466" s="66"/>
      <c r="C466" s="70"/>
      <c r="D466" s="71"/>
      <c r="E466" s="71"/>
      <c r="F466" s="71"/>
      <c r="G466" s="71"/>
      <c r="H466" s="19" t="str" cm="1">
        <f t="array" ref="H466">IFERROR(IF(B466="","",IF(F466="","",IF(F466="SERVIÇOS",INDEX('TABELA DE PREÇOS'!$C$3:$C$1000,MATCH(B466,IF('TABELA DE PREÇOS'!$B$3:$B$1000=G466,'TABELA DE PREÇOS'!$D$3:$D$1000),1)),IF(F466="PRODUTOS",INDEX('TABELA DE PREÇOS'!$G$3:$G$1000,MATCH(B466,IF('TABELA DE PREÇOS'!$F$3:$F$1000=G466,'TABELA DE PREÇOS'!$H$3:$H$1000),1)))))),"")</f>
        <v/>
      </c>
      <c r="I466" s="75"/>
      <c r="J466" s="19" t="str">
        <f>IFERROR(IF(ATENDIMENTOS!$I466="",ATENDIMENTOS!$H466,IF(AND(ATENDIMENTOS!$H466="",ATENDIMENTOS!$I466=""),"",ATENDIMENTOS!$H466-ATENDIMENTOS!$I466)),"")</f>
        <v/>
      </c>
      <c r="K466" s="78"/>
    </row>
    <row r="467" spans="1:11" x14ac:dyDescent="0.3">
      <c r="A467" s="12" t="str">
        <f t="shared" si="7"/>
        <v/>
      </c>
      <c r="B467" s="65"/>
      <c r="C467" s="68"/>
      <c r="D467" s="69"/>
      <c r="E467" s="69"/>
      <c r="F467" s="69"/>
      <c r="G467" s="69"/>
      <c r="H467" s="20" t="str" cm="1">
        <f t="array" ref="H467">IFERROR(IF(B467="","",IF(F467="","",IF(F467="SERVIÇOS",INDEX('TABELA DE PREÇOS'!$C$3:$C$1000,MATCH(B467,IF('TABELA DE PREÇOS'!$B$3:$B$1000=G467,'TABELA DE PREÇOS'!$D$3:$D$1000),1)),IF(F467="PRODUTOS",INDEX('TABELA DE PREÇOS'!$G$3:$G$1000,MATCH(B467,IF('TABELA DE PREÇOS'!$F$3:$F$1000=G467,'TABELA DE PREÇOS'!$H$3:$H$1000),1)))))),"")</f>
        <v/>
      </c>
      <c r="I467" s="74"/>
      <c r="J467" s="20" t="str">
        <f>IFERROR(IF(ATENDIMENTOS!$I467="",ATENDIMENTOS!$H467,IF(AND(ATENDIMENTOS!$H467="",ATENDIMENTOS!$I467=""),"",ATENDIMENTOS!$H467-ATENDIMENTOS!$I467)),"")</f>
        <v/>
      </c>
      <c r="K467" s="77"/>
    </row>
    <row r="468" spans="1:11" x14ac:dyDescent="0.3">
      <c r="A468" s="12" t="str">
        <f t="shared" si="7"/>
        <v/>
      </c>
      <c r="B468" s="66"/>
      <c r="C468" s="70"/>
      <c r="D468" s="71"/>
      <c r="E468" s="71"/>
      <c r="F468" s="71"/>
      <c r="G468" s="71"/>
      <c r="H468" s="19" t="str" cm="1">
        <f t="array" ref="H468">IFERROR(IF(B468="","",IF(F468="","",IF(F468="SERVIÇOS",INDEX('TABELA DE PREÇOS'!$C$3:$C$1000,MATCH(B468,IF('TABELA DE PREÇOS'!$B$3:$B$1000=G468,'TABELA DE PREÇOS'!$D$3:$D$1000),1)),IF(F468="PRODUTOS",INDEX('TABELA DE PREÇOS'!$G$3:$G$1000,MATCH(B468,IF('TABELA DE PREÇOS'!$F$3:$F$1000=G468,'TABELA DE PREÇOS'!$H$3:$H$1000),1)))))),"")</f>
        <v/>
      </c>
      <c r="I468" s="75"/>
      <c r="J468" s="19" t="str">
        <f>IFERROR(IF(ATENDIMENTOS!$I468="",ATENDIMENTOS!$H468,IF(AND(ATENDIMENTOS!$H468="",ATENDIMENTOS!$I468=""),"",ATENDIMENTOS!$H468-ATENDIMENTOS!$I468)),"")</f>
        <v/>
      </c>
      <c r="K468" s="78"/>
    </row>
    <row r="469" spans="1:11" x14ac:dyDescent="0.3">
      <c r="A469" s="12" t="str">
        <f t="shared" si="7"/>
        <v/>
      </c>
      <c r="B469" s="65"/>
      <c r="C469" s="68"/>
      <c r="D469" s="69"/>
      <c r="E469" s="69"/>
      <c r="F469" s="69"/>
      <c r="G469" s="69"/>
      <c r="H469" s="20" t="str" cm="1">
        <f t="array" ref="H469">IFERROR(IF(B469="","",IF(F469="","",IF(F469="SERVIÇOS",INDEX('TABELA DE PREÇOS'!$C$3:$C$1000,MATCH(B469,IF('TABELA DE PREÇOS'!$B$3:$B$1000=G469,'TABELA DE PREÇOS'!$D$3:$D$1000),1)),IF(F469="PRODUTOS",INDEX('TABELA DE PREÇOS'!$G$3:$G$1000,MATCH(B469,IF('TABELA DE PREÇOS'!$F$3:$F$1000=G469,'TABELA DE PREÇOS'!$H$3:$H$1000),1)))))),"")</f>
        <v/>
      </c>
      <c r="I469" s="74"/>
      <c r="J469" s="20" t="str">
        <f>IFERROR(IF(ATENDIMENTOS!$I469="",ATENDIMENTOS!$H469,IF(AND(ATENDIMENTOS!$H469="",ATENDIMENTOS!$I469=""),"",ATENDIMENTOS!$H469-ATENDIMENTOS!$I469)),"")</f>
        <v/>
      </c>
      <c r="K469" s="77"/>
    </row>
    <row r="470" spans="1:11" x14ac:dyDescent="0.3">
      <c r="A470" s="12" t="str">
        <f t="shared" si="7"/>
        <v/>
      </c>
      <c r="B470" s="66"/>
      <c r="C470" s="70"/>
      <c r="D470" s="71"/>
      <c r="E470" s="71"/>
      <c r="F470" s="71"/>
      <c r="G470" s="71"/>
      <c r="H470" s="19" t="str" cm="1">
        <f t="array" ref="H470">IFERROR(IF(B470="","",IF(F470="","",IF(F470="SERVIÇOS",INDEX('TABELA DE PREÇOS'!$C$3:$C$1000,MATCH(B470,IF('TABELA DE PREÇOS'!$B$3:$B$1000=G470,'TABELA DE PREÇOS'!$D$3:$D$1000),1)),IF(F470="PRODUTOS",INDEX('TABELA DE PREÇOS'!$G$3:$G$1000,MATCH(B470,IF('TABELA DE PREÇOS'!$F$3:$F$1000=G470,'TABELA DE PREÇOS'!$H$3:$H$1000),1)))))),"")</f>
        <v/>
      </c>
      <c r="I470" s="75"/>
      <c r="J470" s="19" t="str">
        <f>IFERROR(IF(ATENDIMENTOS!$I470="",ATENDIMENTOS!$H470,IF(AND(ATENDIMENTOS!$H470="",ATENDIMENTOS!$I470=""),"",ATENDIMENTOS!$H470-ATENDIMENTOS!$I470)),"")</f>
        <v/>
      </c>
      <c r="K470" s="78"/>
    </row>
    <row r="471" spans="1:11" x14ac:dyDescent="0.3">
      <c r="A471" s="12" t="str">
        <f t="shared" si="7"/>
        <v/>
      </c>
      <c r="B471" s="65"/>
      <c r="C471" s="68"/>
      <c r="D471" s="69"/>
      <c r="E471" s="69"/>
      <c r="F471" s="69"/>
      <c r="G471" s="69"/>
      <c r="H471" s="20" t="str" cm="1">
        <f t="array" ref="H471">IFERROR(IF(B471="","",IF(F471="","",IF(F471="SERVIÇOS",INDEX('TABELA DE PREÇOS'!$C$3:$C$1000,MATCH(B471,IF('TABELA DE PREÇOS'!$B$3:$B$1000=G471,'TABELA DE PREÇOS'!$D$3:$D$1000),1)),IF(F471="PRODUTOS",INDEX('TABELA DE PREÇOS'!$G$3:$G$1000,MATCH(B471,IF('TABELA DE PREÇOS'!$F$3:$F$1000=G471,'TABELA DE PREÇOS'!$H$3:$H$1000),1)))))),"")</f>
        <v/>
      </c>
      <c r="I471" s="74"/>
      <c r="J471" s="20" t="str">
        <f>IFERROR(IF(ATENDIMENTOS!$I471="",ATENDIMENTOS!$H471,IF(AND(ATENDIMENTOS!$H471="",ATENDIMENTOS!$I471=""),"",ATENDIMENTOS!$H471-ATENDIMENTOS!$I471)),"")</f>
        <v/>
      </c>
      <c r="K471" s="77"/>
    </row>
    <row r="472" spans="1:11" x14ac:dyDescent="0.3">
      <c r="A472" s="12" t="str">
        <f t="shared" si="7"/>
        <v/>
      </c>
      <c r="B472" s="66"/>
      <c r="C472" s="70"/>
      <c r="D472" s="71"/>
      <c r="E472" s="71"/>
      <c r="F472" s="71"/>
      <c r="G472" s="71"/>
      <c r="H472" s="19" t="str" cm="1">
        <f t="array" ref="H472">IFERROR(IF(B472="","",IF(F472="","",IF(F472="SERVIÇOS",INDEX('TABELA DE PREÇOS'!$C$3:$C$1000,MATCH(B472,IF('TABELA DE PREÇOS'!$B$3:$B$1000=G472,'TABELA DE PREÇOS'!$D$3:$D$1000),1)),IF(F472="PRODUTOS",INDEX('TABELA DE PREÇOS'!$G$3:$G$1000,MATCH(B472,IF('TABELA DE PREÇOS'!$F$3:$F$1000=G472,'TABELA DE PREÇOS'!$H$3:$H$1000),1)))))),"")</f>
        <v/>
      </c>
      <c r="I472" s="75"/>
      <c r="J472" s="19" t="str">
        <f>IFERROR(IF(ATENDIMENTOS!$I472="",ATENDIMENTOS!$H472,IF(AND(ATENDIMENTOS!$H472="",ATENDIMENTOS!$I472=""),"",ATENDIMENTOS!$H472-ATENDIMENTOS!$I472)),"")</f>
        <v/>
      </c>
      <c r="K472" s="78"/>
    </row>
    <row r="473" spans="1:11" x14ac:dyDescent="0.3">
      <c r="A473" s="12" t="str">
        <f t="shared" si="7"/>
        <v/>
      </c>
      <c r="B473" s="65"/>
      <c r="C473" s="68"/>
      <c r="D473" s="69"/>
      <c r="E473" s="69"/>
      <c r="F473" s="69"/>
      <c r="G473" s="69"/>
      <c r="H473" s="20" t="str" cm="1">
        <f t="array" ref="H473">IFERROR(IF(B473="","",IF(F473="","",IF(F473="SERVIÇOS",INDEX('TABELA DE PREÇOS'!$C$3:$C$1000,MATCH(B473,IF('TABELA DE PREÇOS'!$B$3:$B$1000=G473,'TABELA DE PREÇOS'!$D$3:$D$1000),1)),IF(F473="PRODUTOS",INDEX('TABELA DE PREÇOS'!$G$3:$G$1000,MATCH(B473,IF('TABELA DE PREÇOS'!$F$3:$F$1000=G473,'TABELA DE PREÇOS'!$H$3:$H$1000),1)))))),"")</f>
        <v/>
      </c>
      <c r="I473" s="74"/>
      <c r="J473" s="20" t="str">
        <f>IFERROR(IF(ATENDIMENTOS!$I473="",ATENDIMENTOS!$H473,IF(AND(ATENDIMENTOS!$H473="",ATENDIMENTOS!$I473=""),"",ATENDIMENTOS!$H473-ATENDIMENTOS!$I473)),"")</f>
        <v/>
      </c>
      <c r="K473" s="77"/>
    </row>
    <row r="474" spans="1:11" x14ac:dyDescent="0.3">
      <c r="A474" s="12" t="str">
        <f t="shared" si="7"/>
        <v/>
      </c>
      <c r="B474" s="66"/>
      <c r="C474" s="70"/>
      <c r="D474" s="71"/>
      <c r="E474" s="71"/>
      <c r="F474" s="71"/>
      <c r="G474" s="71"/>
      <c r="H474" s="19" t="str" cm="1">
        <f t="array" ref="H474">IFERROR(IF(B474="","",IF(F474="","",IF(F474="SERVIÇOS",INDEX('TABELA DE PREÇOS'!$C$3:$C$1000,MATCH(B474,IF('TABELA DE PREÇOS'!$B$3:$B$1000=G474,'TABELA DE PREÇOS'!$D$3:$D$1000),1)),IF(F474="PRODUTOS",INDEX('TABELA DE PREÇOS'!$G$3:$G$1000,MATCH(B474,IF('TABELA DE PREÇOS'!$F$3:$F$1000=G474,'TABELA DE PREÇOS'!$H$3:$H$1000),1)))))),"")</f>
        <v/>
      </c>
      <c r="I474" s="75"/>
      <c r="J474" s="19" t="str">
        <f>IFERROR(IF(ATENDIMENTOS!$I474="",ATENDIMENTOS!$H474,IF(AND(ATENDIMENTOS!$H474="",ATENDIMENTOS!$I474=""),"",ATENDIMENTOS!$H474-ATENDIMENTOS!$I474)),"")</f>
        <v/>
      </c>
      <c r="K474" s="78"/>
    </row>
    <row r="475" spans="1:11" x14ac:dyDescent="0.3">
      <c r="A475" s="12" t="str">
        <f t="shared" si="7"/>
        <v/>
      </c>
      <c r="B475" s="65"/>
      <c r="C475" s="68"/>
      <c r="D475" s="69"/>
      <c r="E475" s="69"/>
      <c r="F475" s="69"/>
      <c r="G475" s="69"/>
      <c r="H475" s="20" t="str" cm="1">
        <f t="array" ref="H475">IFERROR(IF(B475="","",IF(F475="","",IF(F475="SERVIÇOS",INDEX('TABELA DE PREÇOS'!$C$3:$C$1000,MATCH(B475,IF('TABELA DE PREÇOS'!$B$3:$B$1000=G475,'TABELA DE PREÇOS'!$D$3:$D$1000),1)),IF(F475="PRODUTOS",INDEX('TABELA DE PREÇOS'!$G$3:$G$1000,MATCH(B475,IF('TABELA DE PREÇOS'!$F$3:$F$1000=G475,'TABELA DE PREÇOS'!$H$3:$H$1000),1)))))),"")</f>
        <v/>
      </c>
      <c r="I475" s="74"/>
      <c r="J475" s="20" t="str">
        <f>IFERROR(IF(ATENDIMENTOS!$I475="",ATENDIMENTOS!$H475,IF(AND(ATENDIMENTOS!$H475="",ATENDIMENTOS!$I475=""),"",ATENDIMENTOS!$H475-ATENDIMENTOS!$I475)),"")</f>
        <v/>
      </c>
      <c r="K475" s="77"/>
    </row>
    <row r="476" spans="1:11" x14ac:dyDescent="0.3">
      <c r="A476" s="12" t="str">
        <f t="shared" si="7"/>
        <v/>
      </c>
      <c r="B476" s="66"/>
      <c r="C476" s="70"/>
      <c r="D476" s="71"/>
      <c r="E476" s="71"/>
      <c r="F476" s="71"/>
      <c r="G476" s="71"/>
      <c r="H476" s="19" t="str" cm="1">
        <f t="array" ref="H476">IFERROR(IF(B476="","",IF(F476="","",IF(F476="SERVIÇOS",INDEX('TABELA DE PREÇOS'!$C$3:$C$1000,MATCH(B476,IF('TABELA DE PREÇOS'!$B$3:$B$1000=G476,'TABELA DE PREÇOS'!$D$3:$D$1000),1)),IF(F476="PRODUTOS",INDEX('TABELA DE PREÇOS'!$G$3:$G$1000,MATCH(B476,IF('TABELA DE PREÇOS'!$F$3:$F$1000=G476,'TABELA DE PREÇOS'!$H$3:$H$1000),1)))))),"")</f>
        <v/>
      </c>
      <c r="I476" s="75"/>
      <c r="J476" s="19" t="str">
        <f>IFERROR(IF(ATENDIMENTOS!$I476="",ATENDIMENTOS!$H476,IF(AND(ATENDIMENTOS!$H476="",ATENDIMENTOS!$I476=""),"",ATENDIMENTOS!$H476-ATENDIMENTOS!$I476)),"")</f>
        <v/>
      </c>
      <c r="K476" s="78"/>
    </row>
    <row r="477" spans="1:11" x14ac:dyDescent="0.3">
      <c r="A477" s="12" t="str">
        <f t="shared" si="7"/>
        <v/>
      </c>
      <c r="B477" s="65"/>
      <c r="C477" s="68"/>
      <c r="D477" s="69"/>
      <c r="E477" s="69"/>
      <c r="F477" s="69"/>
      <c r="G477" s="69"/>
      <c r="H477" s="20" t="str" cm="1">
        <f t="array" ref="H477">IFERROR(IF(B477="","",IF(F477="","",IF(F477="SERVIÇOS",INDEX('TABELA DE PREÇOS'!$C$3:$C$1000,MATCH(B477,IF('TABELA DE PREÇOS'!$B$3:$B$1000=G477,'TABELA DE PREÇOS'!$D$3:$D$1000),1)),IF(F477="PRODUTOS",INDEX('TABELA DE PREÇOS'!$G$3:$G$1000,MATCH(B477,IF('TABELA DE PREÇOS'!$F$3:$F$1000=G477,'TABELA DE PREÇOS'!$H$3:$H$1000),1)))))),"")</f>
        <v/>
      </c>
      <c r="I477" s="74"/>
      <c r="J477" s="20" t="str">
        <f>IFERROR(IF(ATENDIMENTOS!$I477="",ATENDIMENTOS!$H477,IF(AND(ATENDIMENTOS!$H477="",ATENDIMENTOS!$I477=""),"",ATENDIMENTOS!$H477-ATENDIMENTOS!$I477)),"")</f>
        <v/>
      </c>
      <c r="K477" s="77"/>
    </row>
    <row r="478" spans="1:11" x14ac:dyDescent="0.3">
      <c r="A478" s="12" t="str">
        <f t="shared" si="7"/>
        <v/>
      </c>
      <c r="B478" s="66"/>
      <c r="C478" s="70"/>
      <c r="D478" s="71"/>
      <c r="E478" s="71"/>
      <c r="F478" s="71"/>
      <c r="G478" s="71"/>
      <c r="H478" s="19" t="str" cm="1">
        <f t="array" ref="H478">IFERROR(IF(B478="","",IF(F478="","",IF(F478="SERVIÇOS",INDEX('TABELA DE PREÇOS'!$C$3:$C$1000,MATCH(B478,IF('TABELA DE PREÇOS'!$B$3:$B$1000=G478,'TABELA DE PREÇOS'!$D$3:$D$1000),1)),IF(F478="PRODUTOS",INDEX('TABELA DE PREÇOS'!$G$3:$G$1000,MATCH(B478,IF('TABELA DE PREÇOS'!$F$3:$F$1000=G478,'TABELA DE PREÇOS'!$H$3:$H$1000),1)))))),"")</f>
        <v/>
      </c>
      <c r="I478" s="75"/>
      <c r="J478" s="19" t="str">
        <f>IFERROR(IF(ATENDIMENTOS!$I478="",ATENDIMENTOS!$H478,IF(AND(ATENDIMENTOS!$H478="",ATENDIMENTOS!$I478=""),"",ATENDIMENTOS!$H478-ATENDIMENTOS!$I478)),"")</f>
        <v/>
      </c>
      <c r="K478" s="78"/>
    </row>
    <row r="479" spans="1:11" x14ac:dyDescent="0.3">
      <c r="A479" s="12" t="str">
        <f t="shared" si="7"/>
        <v/>
      </c>
      <c r="B479" s="65"/>
      <c r="C479" s="68"/>
      <c r="D479" s="69"/>
      <c r="E479" s="69"/>
      <c r="F479" s="69"/>
      <c r="G479" s="69"/>
      <c r="H479" s="20" t="str" cm="1">
        <f t="array" ref="H479">IFERROR(IF(B479="","",IF(F479="","",IF(F479="SERVIÇOS",INDEX('TABELA DE PREÇOS'!$C$3:$C$1000,MATCH(B479,IF('TABELA DE PREÇOS'!$B$3:$B$1000=G479,'TABELA DE PREÇOS'!$D$3:$D$1000),1)),IF(F479="PRODUTOS",INDEX('TABELA DE PREÇOS'!$G$3:$G$1000,MATCH(B479,IF('TABELA DE PREÇOS'!$F$3:$F$1000=G479,'TABELA DE PREÇOS'!$H$3:$H$1000),1)))))),"")</f>
        <v/>
      </c>
      <c r="I479" s="74"/>
      <c r="J479" s="20" t="str">
        <f>IFERROR(IF(ATENDIMENTOS!$I479="",ATENDIMENTOS!$H479,IF(AND(ATENDIMENTOS!$H479="",ATENDIMENTOS!$I479=""),"",ATENDIMENTOS!$H479-ATENDIMENTOS!$I479)),"")</f>
        <v/>
      </c>
      <c r="K479" s="77"/>
    </row>
    <row r="480" spans="1:11" x14ac:dyDescent="0.3">
      <c r="A480" s="12" t="str">
        <f t="shared" si="7"/>
        <v/>
      </c>
      <c r="B480" s="66"/>
      <c r="C480" s="70"/>
      <c r="D480" s="71"/>
      <c r="E480" s="71"/>
      <c r="F480" s="71"/>
      <c r="G480" s="71"/>
      <c r="H480" s="19" t="str" cm="1">
        <f t="array" ref="H480">IFERROR(IF(B480="","",IF(F480="","",IF(F480="SERVIÇOS",INDEX('TABELA DE PREÇOS'!$C$3:$C$1000,MATCH(B480,IF('TABELA DE PREÇOS'!$B$3:$B$1000=G480,'TABELA DE PREÇOS'!$D$3:$D$1000),1)),IF(F480="PRODUTOS",INDEX('TABELA DE PREÇOS'!$G$3:$G$1000,MATCH(B480,IF('TABELA DE PREÇOS'!$F$3:$F$1000=G480,'TABELA DE PREÇOS'!$H$3:$H$1000),1)))))),"")</f>
        <v/>
      </c>
      <c r="I480" s="75"/>
      <c r="J480" s="19" t="str">
        <f>IFERROR(IF(ATENDIMENTOS!$I480="",ATENDIMENTOS!$H480,IF(AND(ATENDIMENTOS!$H480="",ATENDIMENTOS!$I480=""),"",ATENDIMENTOS!$H480-ATENDIMENTOS!$I480)),"")</f>
        <v/>
      </c>
      <c r="K480" s="78"/>
    </row>
    <row r="481" spans="1:11" x14ac:dyDescent="0.3">
      <c r="A481" s="12" t="str">
        <f t="shared" si="7"/>
        <v/>
      </c>
      <c r="B481" s="65"/>
      <c r="C481" s="68"/>
      <c r="D481" s="69"/>
      <c r="E481" s="69"/>
      <c r="F481" s="69"/>
      <c r="G481" s="69"/>
      <c r="H481" s="20" t="str" cm="1">
        <f t="array" ref="H481">IFERROR(IF(B481="","",IF(F481="","",IF(F481="SERVIÇOS",INDEX('TABELA DE PREÇOS'!$C$3:$C$1000,MATCH(B481,IF('TABELA DE PREÇOS'!$B$3:$B$1000=G481,'TABELA DE PREÇOS'!$D$3:$D$1000),1)),IF(F481="PRODUTOS",INDEX('TABELA DE PREÇOS'!$G$3:$G$1000,MATCH(B481,IF('TABELA DE PREÇOS'!$F$3:$F$1000=G481,'TABELA DE PREÇOS'!$H$3:$H$1000),1)))))),"")</f>
        <v/>
      </c>
      <c r="I481" s="74"/>
      <c r="J481" s="20" t="str">
        <f>IFERROR(IF(ATENDIMENTOS!$I481="",ATENDIMENTOS!$H481,IF(AND(ATENDIMENTOS!$H481="",ATENDIMENTOS!$I481=""),"",ATENDIMENTOS!$H481-ATENDIMENTOS!$I481)),"")</f>
        <v/>
      </c>
      <c r="K481" s="77"/>
    </row>
    <row r="482" spans="1:11" x14ac:dyDescent="0.3">
      <c r="A482" s="12" t="str">
        <f t="shared" si="7"/>
        <v/>
      </c>
      <c r="B482" s="66"/>
      <c r="C482" s="70"/>
      <c r="D482" s="71"/>
      <c r="E482" s="71"/>
      <c r="F482" s="71"/>
      <c r="G482" s="71"/>
      <c r="H482" s="19" t="str" cm="1">
        <f t="array" ref="H482">IFERROR(IF(B482="","",IF(F482="","",IF(F482="SERVIÇOS",INDEX('TABELA DE PREÇOS'!$C$3:$C$1000,MATCH(B482,IF('TABELA DE PREÇOS'!$B$3:$B$1000=G482,'TABELA DE PREÇOS'!$D$3:$D$1000),1)),IF(F482="PRODUTOS",INDEX('TABELA DE PREÇOS'!$G$3:$G$1000,MATCH(B482,IF('TABELA DE PREÇOS'!$F$3:$F$1000=G482,'TABELA DE PREÇOS'!$H$3:$H$1000),1)))))),"")</f>
        <v/>
      </c>
      <c r="I482" s="75"/>
      <c r="J482" s="19" t="str">
        <f>IFERROR(IF(ATENDIMENTOS!$I482="",ATENDIMENTOS!$H482,IF(AND(ATENDIMENTOS!$H482="",ATENDIMENTOS!$I482=""),"",ATENDIMENTOS!$H482-ATENDIMENTOS!$I482)),"")</f>
        <v/>
      </c>
      <c r="K482" s="78"/>
    </row>
    <row r="483" spans="1:11" x14ac:dyDescent="0.3">
      <c r="A483" s="12" t="str">
        <f t="shared" si="7"/>
        <v/>
      </c>
      <c r="B483" s="65"/>
      <c r="C483" s="68"/>
      <c r="D483" s="69"/>
      <c r="E483" s="69"/>
      <c r="F483" s="69"/>
      <c r="G483" s="69"/>
      <c r="H483" s="20" t="str" cm="1">
        <f t="array" ref="H483">IFERROR(IF(B483="","",IF(F483="","",IF(F483="SERVIÇOS",INDEX('TABELA DE PREÇOS'!$C$3:$C$1000,MATCH(B483,IF('TABELA DE PREÇOS'!$B$3:$B$1000=G483,'TABELA DE PREÇOS'!$D$3:$D$1000),1)),IF(F483="PRODUTOS",INDEX('TABELA DE PREÇOS'!$G$3:$G$1000,MATCH(B483,IF('TABELA DE PREÇOS'!$F$3:$F$1000=G483,'TABELA DE PREÇOS'!$H$3:$H$1000),1)))))),"")</f>
        <v/>
      </c>
      <c r="I483" s="74"/>
      <c r="J483" s="20" t="str">
        <f>IFERROR(IF(ATENDIMENTOS!$I483="",ATENDIMENTOS!$H483,IF(AND(ATENDIMENTOS!$H483="",ATENDIMENTOS!$I483=""),"",ATENDIMENTOS!$H483-ATENDIMENTOS!$I483)),"")</f>
        <v/>
      </c>
      <c r="K483" s="77"/>
    </row>
    <row r="484" spans="1:11" x14ac:dyDescent="0.3">
      <c r="A484" s="12" t="str">
        <f t="shared" si="7"/>
        <v/>
      </c>
      <c r="B484" s="66"/>
      <c r="C484" s="70"/>
      <c r="D484" s="71"/>
      <c r="E484" s="71"/>
      <c r="F484" s="71"/>
      <c r="G484" s="71"/>
      <c r="H484" s="19" t="str" cm="1">
        <f t="array" ref="H484">IFERROR(IF(B484="","",IF(F484="","",IF(F484="SERVIÇOS",INDEX('TABELA DE PREÇOS'!$C$3:$C$1000,MATCH(B484,IF('TABELA DE PREÇOS'!$B$3:$B$1000=G484,'TABELA DE PREÇOS'!$D$3:$D$1000),1)),IF(F484="PRODUTOS",INDEX('TABELA DE PREÇOS'!$G$3:$G$1000,MATCH(B484,IF('TABELA DE PREÇOS'!$F$3:$F$1000=G484,'TABELA DE PREÇOS'!$H$3:$H$1000),1)))))),"")</f>
        <v/>
      </c>
      <c r="I484" s="75"/>
      <c r="J484" s="19" t="str">
        <f>IFERROR(IF(ATENDIMENTOS!$I484="",ATENDIMENTOS!$H484,IF(AND(ATENDIMENTOS!$H484="",ATENDIMENTOS!$I484=""),"",ATENDIMENTOS!$H484-ATENDIMENTOS!$I484)),"")</f>
        <v/>
      </c>
      <c r="K484" s="78"/>
    </row>
    <row r="485" spans="1:11" x14ac:dyDescent="0.3">
      <c r="A485" s="12" t="str">
        <f t="shared" si="7"/>
        <v/>
      </c>
      <c r="B485" s="65"/>
      <c r="C485" s="68"/>
      <c r="D485" s="69"/>
      <c r="E485" s="69"/>
      <c r="F485" s="69"/>
      <c r="G485" s="69"/>
      <c r="H485" s="20" t="str" cm="1">
        <f t="array" ref="H485">IFERROR(IF(B485="","",IF(F485="","",IF(F485="SERVIÇOS",INDEX('TABELA DE PREÇOS'!$C$3:$C$1000,MATCH(B485,IF('TABELA DE PREÇOS'!$B$3:$B$1000=G485,'TABELA DE PREÇOS'!$D$3:$D$1000),1)),IF(F485="PRODUTOS",INDEX('TABELA DE PREÇOS'!$G$3:$G$1000,MATCH(B485,IF('TABELA DE PREÇOS'!$F$3:$F$1000=G485,'TABELA DE PREÇOS'!$H$3:$H$1000),1)))))),"")</f>
        <v/>
      </c>
      <c r="I485" s="74"/>
      <c r="J485" s="20" t="str">
        <f>IFERROR(IF(ATENDIMENTOS!$I485="",ATENDIMENTOS!$H485,IF(AND(ATENDIMENTOS!$H485="",ATENDIMENTOS!$I485=""),"",ATENDIMENTOS!$H485-ATENDIMENTOS!$I485)),"")</f>
        <v/>
      </c>
      <c r="K485" s="77"/>
    </row>
    <row r="486" spans="1:11" x14ac:dyDescent="0.3">
      <c r="A486" s="12" t="str">
        <f t="shared" si="7"/>
        <v/>
      </c>
      <c r="B486" s="66"/>
      <c r="C486" s="70"/>
      <c r="D486" s="71"/>
      <c r="E486" s="71"/>
      <c r="F486" s="71"/>
      <c r="G486" s="71"/>
      <c r="H486" s="19" t="str" cm="1">
        <f t="array" ref="H486">IFERROR(IF(B486="","",IF(F486="","",IF(F486="SERVIÇOS",INDEX('TABELA DE PREÇOS'!$C$3:$C$1000,MATCH(B486,IF('TABELA DE PREÇOS'!$B$3:$B$1000=G486,'TABELA DE PREÇOS'!$D$3:$D$1000),1)),IF(F486="PRODUTOS",INDEX('TABELA DE PREÇOS'!$G$3:$G$1000,MATCH(B486,IF('TABELA DE PREÇOS'!$F$3:$F$1000=G486,'TABELA DE PREÇOS'!$H$3:$H$1000),1)))))),"")</f>
        <v/>
      </c>
      <c r="I486" s="75"/>
      <c r="J486" s="19" t="str">
        <f>IFERROR(IF(ATENDIMENTOS!$I486="",ATENDIMENTOS!$H486,IF(AND(ATENDIMENTOS!$H486="",ATENDIMENTOS!$I486=""),"",ATENDIMENTOS!$H486-ATENDIMENTOS!$I486)),"")</f>
        <v/>
      </c>
      <c r="K486" s="78"/>
    </row>
    <row r="487" spans="1:11" x14ac:dyDescent="0.3">
      <c r="A487" s="12" t="str">
        <f t="shared" si="7"/>
        <v/>
      </c>
      <c r="B487" s="65"/>
      <c r="C487" s="68"/>
      <c r="D487" s="69"/>
      <c r="E487" s="69"/>
      <c r="F487" s="69"/>
      <c r="G487" s="69"/>
      <c r="H487" s="20" t="str" cm="1">
        <f t="array" ref="H487">IFERROR(IF(B487="","",IF(F487="","",IF(F487="SERVIÇOS",INDEX('TABELA DE PREÇOS'!$C$3:$C$1000,MATCH(B487,IF('TABELA DE PREÇOS'!$B$3:$B$1000=G487,'TABELA DE PREÇOS'!$D$3:$D$1000),1)),IF(F487="PRODUTOS",INDEX('TABELA DE PREÇOS'!$G$3:$G$1000,MATCH(B487,IF('TABELA DE PREÇOS'!$F$3:$F$1000=G487,'TABELA DE PREÇOS'!$H$3:$H$1000),1)))))),"")</f>
        <v/>
      </c>
      <c r="I487" s="74"/>
      <c r="J487" s="20" t="str">
        <f>IFERROR(IF(ATENDIMENTOS!$I487="",ATENDIMENTOS!$H487,IF(AND(ATENDIMENTOS!$H487="",ATENDIMENTOS!$I487=""),"",ATENDIMENTOS!$H487-ATENDIMENTOS!$I487)),"")</f>
        <v/>
      </c>
      <c r="K487" s="77"/>
    </row>
    <row r="488" spans="1:11" x14ac:dyDescent="0.3">
      <c r="A488" s="12" t="str">
        <f t="shared" si="7"/>
        <v/>
      </c>
      <c r="B488" s="66"/>
      <c r="C488" s="70"/>
      <c r="D488" s="71"/>
      <c r="E488" s="71"/>
      <c r="F488" s="71"/>
      <c r="G488" s="71"/>
      <c r="H488" s="19" t="str" cm="1">
        <f t="array" ref="H488">IFERROR(IF(B488="","",IF(F488="","",IF(F488="SERVIÇOS",INDEX('TABELA DE PREÇOS'!$C$3:$C$1000,MATCH(B488,IF('TABELA DE PREÇOS'!$B$3:$B$1000=G488,'TABELA DE PREÇOS'!$D$3:$D$1000),1)),IF(F488="PRODUTOS",INDEX('TABELA DE PREÇOS'!$G$3:$G$1000,MATCH(B488,IF('TABELA DE PREÇOS'!$F$3:$F$1000=G488,'TABELA DE PREÇOS'!$H$3:$H$1000),1)))))),"")</f>
        <v/>
      </c>
      <c r="I488" s="75"/>
      <c r="J488" s="19" t="str">
        <f>IFERROR(IF(ATENDIMENTOS!$I488="",ATENDIMENTOS!$H488,IF(AND(ATENDIMENTOS!$H488="",ATENDIMENTOS!$I488=""),"",ATENDIMENTOS!$H488-ATENDIMENTOS!$I488)),"")</f>
        <v/>
      </c>
      <c r="K488" s="78"/>
    </row>
    <row r="489" spans="1:11" x14ac:dyDescent="0.3">
      <c r="A489" s="12" t="str">
        <f t="shared" si="7"/>
        <v/>
      </c>
      <c r="B489" s="65"/>
      <c r="C489" s="68"/>
      <c r="D489" s="69"/>
      <c r="E489" s="69"/>
      <c r="F489" s="69"/>
      <c r="G489" s="69"/>
      <c r="H489" s="20" t="str" cm="1">
        <f t="array" ref="H489">IFERROR(IF(B489="","",IF(F489="","",IF(F489="SERVIÇOS",INDEX('TABELA DE PREÇOS'!$C$3:$C$1000,MATCH(B489,IF('TABELA DE PREÇOS'!$B$3:$B$1000=G489,'TABELA DE PREÇOS'!$D$3:$D$1000),1)),IF(F489="PRODUTOS",INDEX('TABELA DE PREÇOS'!$G$3:$G$1000,MATCH(B489,IF('TABELA DE PREÇOS'!$F$3:$F$1000=G489,'TABELA DE PREÇOS'!$H$3:$H$1000),1)))))),"")</f>
        <v/>
      </c>
      <c r="I489" s="74"/>
      <c r="J489" s="20" t="str">
        <f>IFERROR(IF(ATENDIMENTOS!$I489="",ATENDIMENTOS!$H489,IF(AND(ATENDIMENTOS!$H489="",ATENDIMENTOS!$I489=""),"",ATENDIMENTOS!$H489-ATENDIMENTOS!$I489)),"")</f>
        <v/>
      </c>
      <c r="K489" s="77"/>
    </row>
    <row r="490" spans="1:11" x14ac:dyDescent="0.3">
      <c r="A490" s="12" t="str">
        <f t="shared" si="7"/>
        <v/>
      </c>
      <c r="B490" s="66"/>
      <c r="C490" s="70"/>
      <c r="D490" s="71"/>
      <c r="E490" s="71"/>
      <c r="F490" s="71"/>
      <c r="G490" s="71"/>
      <c r="H490" s="19" t="str" cm="1">
        <f t="array" ref="H490">IFERROR(IF(B490="","",IF(F490="","",IF(F490="SERVIÇOS",INDEX('TABELA DE PREÇOS'!$C$3:$C$1000,MATCH(B490,IF('TABELA DE PREÇOS'!$B$3:$B$1000=G490,'TABELA DE PREÇOS'!$D$3:$D$1000),1)),IF(F490="PRODUTOS",INDEX('TABELA DE PREÇOS'!$G$3:$G$1000,MATCH(B490,IF('TABELA DE PREÇOS'!$F$3:$F$1000=G490,'TABELA DE PREÇOS'!$H$3:$H$1000),1)))))),"")</f>
        <v/>
      </c>
      <c r="I490" s="75"/>
      <c r="J490" s="19" t="str">
        <f>IFERROR(IF(ATENDIMENTOS!$I490="",ATENDIMENTOS!$H490,IF(AND(ATENDIMENTOS!$H490="",ATENDIMENTOS!$I490=""),"",ATENDIMENTOS!$H490-ATENDIMENTOS!$I490)),"")</f>
        <v/>
      </c>
      <c r="K490" s="78"/>
    </row>
    <row r="491" spans="1:11" x14ac:dyDescent="0.3">
      <c r="A491" s="12" t="str">
        <f t="shared" si="7"/>
        <v/>
      </c>
      <c r="B491" s="65"/>
      <c r="C491" s="68"/>
      <c r="D491" s="69"/>
      <c r="E491" s="69"/>
      <c r="F491" s="69"/>
      <c r="G491" s="69"/>
      <c r="H491" s="20" t="str" cm="1">
        <f t="array" ref="H491">IFERROR(IF(B491="","",IF(F491="","",IF(F491="SERVIÇOS",INDEX('TABELA DE PREÇOS'!$C$3:$C$1000,MATCH(B491,IF('TABELA DE PREÇOS'!$B$3:$B$1000=G491,'TABELA DE PREÇOS'!$D$3:$D$1000),1)),IF(F491="PRODUTOS",INDEX('TABELA DE PREÇOS'!$G$3:$G$1000,MATCH(B491,IF('TABELA DE PREÇOS'!$F$3:$F$1000=G491,'TABELA DE PREÇOS'!$H$3:$H$1000),1)))))),"")</f>
        <v/>
      </c>
      <c r="I491" s="74"/>
      <c r="J491" s="20" t="str">
        <f>IFERROR(IF(ATENDIMENTOS!$I491="",ATENDIMENTOS!$H491,IF(AND(ATENDIMENTOS!$H491="",ATENDIMENTOS!$I491=""),"",ATENDIMENTOS!$H491-ATENDIMENTOS!$I491)),"")</f>
        <v/>
      </c>
      <c r="K491" s="77"/>
    </row>
    <row r="492" spans="1:11" x14ac:dyDescent="0.3">
      <c r="A492" s="12" t="str">
        <f t="shared" si="7"/>
        <v/>
      </c>
      <c r="B492" s="66"/>
      <c r="C492" s="70"/>
      <c r="D492" s="71"/>
      <c r="E492" s="71"/>
      <c r="F492" s="71"/>
      <c r="G492" s="71"/>
      <c r="H492" s="19" t="str" cm="1">
        <f t="array" ref="H492">IFERROR(IF(B492="","",IF(F492="","",IF(F492="SERVIÇOS",INDEX('TABELA DE PREÇOS'!$C$3:$C$1000,MATCH(B492,IF('TABELA DE PREÇOS'!$B$3:$B$1000=G492,'TABELA DE PREÇOS'!$D$3:$D$1000),1)),IF(F492="PRODUTOS",INDEX('TABELA DE PREÇOS'!$G$3:$G$1000,MATCH(B492,IF('TABELA DE PREÇOS'!$F$3:$F$1000=G492,'TABELA DE PREÇOS'!$H$3:$H$1000),1)))))),"")</f>
        <v/>
      </c>
      <c r="I492" s="75"/>
      <c r="J492" s="19" t="str">
        <f>IFERROR(IF(ATENDIMENTOS!$I492="",ATENDIMENTOS!$H492,IF(AND(ATENDIMENTOS!$H492="",ATENDIMENTOS!$I492=""),"",ATENDIMENTOS!$H492-ATENDIMENTOS!$I492)),"")</f>
        <v/>
      </c>
      <c r="K492" s="78"/>
    </row>
    <row r="493" spans="1:11" x14ac:dyDescent="0.3">
      <c r="A493" s="12" t="str">
        <f t="shared" si="7"/>
        <v/>
      </c>
      <c r="B493" s="65"/>
      <c r="C493" s="68"/>
      <c r="D493" s="69"/>
      <c r="E493" s="69"/>
      <c r="F493" s="69"/>
      <c r="G493" s="69"/>
      <c r="H493" s="20" t="str" cm="1">
        <f t="array" ref="H493">IFERROR(IF(B493="","",IF(F493="","",IF(F493="SERVIÇOS",INDEX('TABELA DE PREÇOS'!$C$3:$C$1000,MATCH(B493,IF('TABELA DE PREÇOS'!$B$3:$B$1000=G493,'TABELA DE PREÇOS'!$D$3:$D$1000),1)),IF(F493="PRODUTOS",INDEX('TABELA DE PREÇOS'!$G$3:$G$1000,MATCH(B493,IF('TABELA DE PREÇOS'!$F$3:$F$1000=G493,'TABELA DE PREÇOS'!$H$3:$H$1000),1)))))),"")</f>
        <v/>
      </c>
      <c r="I493" s="74"/>
      <c r="J493" s="20" t="str">
        <f>IFERROR(IF(ATENDIMENTOS!$I493="",ATENDIMENTOS!$H493,IF(AND(ATENDIMENTOS!$H493="",ATENDIMENTOS!$I493=""),"",ATENDIMENTOS!$H493-ATENDIMENTOS!$I493)),"")</f>
        <v/>
      </c>
      <c r="K493" s="77"/>
    </row>
    <row r="494" spans="1:11" x14ac:dyDescent="0.3">
      <c r="A494" s="12" t="str">
        <f t="shared" si="7"/>
        <v/>
      </c>
      <c r="B494" s="66"/>
      <c r="C494" s="70"/>
      <c r="D494" s="71"/>
      <c r="E494" s="71"/>
      <c r="F494" s="71"/>
      <c r="G494" s="71"/>
      <c r="H494" s="19" t="str" cm="1">
        <f t="array" ref="H494">IFERROR(IF(B494="","",IF(F494="","",IF(F494="SERVIÇOS",INDEX('TABELA DE PREÇOS'!$C$3:$C$1000,MATCH(B494,IF('TABELA DE PREÇOS'!$B$3:$B$1000=G494,'TABELA DE PREÇOS'!$D$3:$D$1000),1)),IF(F494="PRODUTOS",INDEX('TABELA DE PREÇOS'!$G$3:$G$1000,MATCH(B494,IF('TABELA DE PREÇOS'!$F$3:$F$1000=G494,'TABELA DE PREÇOS'!$H$3:$H$1000),1)))))),"")</f>
        <v/>
      </c>
      <c r="I494" s="75"/>
      <c r="J494" s="19" t="str">
        <f>IFERROR(IF(ATENDIMENTOS!$I494="",ATENDIMENTOS!$H494,IF(AND(ATENDIMENTOS!$H494="",ATENDIMENTOS!$I494=""),"",ATENDIMENTOS!$H494-ATENDIMENTOS!$I494)),"")</f>
        <v/>
      </c>
      <c r="K494" s="78"/>
    </row>
    <row r="495" spans="1:11" x14ac:dyDescent="0.3">
      <c r="A495" s="12" t="str">
        <f t="shared" si="7"/>
        <v/>
      </c>
      <c r="B495" s="65"/>
      <c r="C495" s="68"/>
      <c r="D495" s="69"/>
      <c r="E495" s="69"/>
      <c r="F495" s="69"/>
      <c r="G495" s="69"/>
      <c r="H495" s="20" t="str" cm="1">
        <f t="array" ref="H495">IFERROR(IF(B495="","",IF(F495="","",IF(F495="SERVIÇOS",INDEX('TABELA DE PREÇOS'!$C$3:$C$1000,MATCH(B495,IF('TABELA DE PREÇOS'!$B$3:$B$1000=G495,'TABELA DE PREÇOS'!$D$3:$D$1000),1)),IF(F495="PRODUTOS",INDEX('TABELA DE PREÇOS'!$G$3:$G$1000,MATCH(B495,IF('TABELA DE PREÇOS'!$F$3:$F$1000=G495,'TABELA DE PREÇOS'!$H$3:$H$1000),1)))))),"")</f>
        <v/>
      </c>
      <c r="I495" s="74"/>
      <c r="J495" s="20" t="str">
        <f>IFERROR(IF(ATENDIMENTOS!$I495="",ATENDIMENTOS!$H495,IF(AND(ATENDIMENTOS!$H495="",ATENDIMENTOS!$I495=""),"",ATENDIMENTOS!$H495-ATENDIMENTOS!$I495)),"")</f>
        <v/>
      </c>
      <c r="K495" s="77"/>
    </row>
    <row r="496" spans="1:11" x14ac:dyDescent="0.3">
      <c r="A496" s="12" t="str">
        <f t="shared" si="7"/>
        <v/>
      </c>
      <c r="B496" s="66"/>
      <c r="C496" s="70"/>
      <c r="D496" s="71"/>
      <c r="E496" s="71"/>
      <c r="F496" s="71"/>
      <c r="G496" s="71"/>
      <c r="H496" s="19" t="str" cm="1">
        <f t="array" ref="H496">IFERROR(IF(B496="","",IF(F496="","",IF(F496="SERVIÇOS",INDEX('TABELA DE PREÇOS'!$C$3:$C$1000,MATCH(B496,IF('TABELA DE PREÇOS'!$B$3:$B$1000=G496,'TABELA DE PREÇOS'!$D$3:$D$1000),1)),IF(F496="PRODUTOS",INDEX('TABELA DE PREÇOS'!$G$3:$G$1000,MATCH(B496,IF('TABELA DE PREÇOS'!$F$3:$F$1000=G496,'TABELA DE PREÇOS'!$H$3:$H$1000),1)))))),"")</f>
        <v/>
      </c>
      <c r="I496" s="75"/>
      <c r="J496" s="19" t="str">
        <f>IFERROR(IF(ATENDIMENTOS!$I496="",ATENDIMENTOS!$H496,IF(AND(ATENDIMENTOS!$H496="",ATENDIMENTOS!$I496=""),"",ATENDIMENTOS!$H496-ATENDIMENTOS!$I496)),"")</f>
        <v/>
      </c>
      <c r="K496" s="78"/>
    </row>
    <row r="497" spans="1:11" x14ac:dyDescent="0.3">
      <c r="A497" s="12" t="str">
        <f t="shared" si="7"/>
        <v/>
      </c>
      <c r="B497" s="65"/>
      <c r="C497" s="68"/>
      <c r="D497" s="69"/>
      <c r="E497" s="69"/>
      <c r="F497" s="69"/>
      <c r="G497" s="69"/>
      <c r="H497" s="20" t="str" cm="1">
        <f t="array" ref="H497">IFERROR(IF(B497="","",IF(F497="","",IF(F497="SERVIÇOS",INDEX('TABELA DE PREÇOS'!$C$3:$C$1000,MATCH(B497,IF('TABELA DE PREÇOS'!$B$3:$B$1000=G497,'TABELA DE PREÇOS'!$D$3:$D$1000),1)),IF(F497="PRODUTOS",INDEX('TABELA DE PREÇOS'!$G$3:$G$1000,MATCH(B497,IF('TABELA DE PREÇOS'!$F$3:$F$1000=G497,'TABELA DE PREÇOS'!$H$3:$H$1000),1)))))),"")</f>
        <v/>
      </c>
      <c r="I497" s="74"/>
      <c r="J497" s="20" t="str">
        <f>IFERROR(IF(ATENDIMENTOS!$I497="",ATENDIMENTOS!$H497,IF(AND(ATENDIMENTOS!$H497="",ATENDIMENTOS!$I497=""),"",ATENDIMENTOS!$H497-ATENDIMENTOS!$I497)),"")</f>
        <v/>
      </c>
      <c r="K497" s="77"/>
    </row>
    <row r="498" spans="1:11" x14ac:dyDescent="0.3">
      <c r="A498" s="12" t="str">
        <f t="shared" si="7"/>
        <v/>
      </c>
      <c r="B498" s="66"/>
      <c r="C498" s="70"/>
      <c r="D498" s="71"/>
      <c r="E498" s="71"/>
      <c r="F498" s="71"/>
      <c r="G498" s="71"/>
      <c r="H498" s="19" t="str" cm="1">
        <f t="array" ref="H498">IFERROR(IF(B498="","",IF(F498="","",IF(F498="SERVIÇOS",INDEX('TABELA DE PREÇOS'!$C$3:$C$1000,MATCH(B498,IF('TABELA DE PREÇOS'!$B$3:$B$1000=G498,'TABELA DE PREÇOS'!$D$3:$D$1000),1)),IF(F498="PRODUTOS",INDEX('TABELA DE PREÇOS'!$G$3:$G$1000,MATCH(B498,IF('TABELA DE PREÇOS'!$F$3:$F$1000=G498,'TABELA DE PREÇOS'!$H$3:$H$1000),1)))))),"")</f>
        <v/>
      </c>
      <c r="I498" s="75"/>
      <c r="J498" s="19" t="str">
        <f>IFERROR(IF(ATENDIMENTOS!$I498="",ATENDIMENTOS!$H498,IF(AND(ATENDIMENTOS!$H498="",ATENDIMENTOS!$I498=""),"",ATENDIMENTOS!$H498-ATENDIMENTOS!$I498)),"")</f>
        <v/>
      </c>
      <c r="K498" s="78"/>
    </row>
    <row r="499" spans="1:11" x14ac:dyDescent="0.3">
      <c r="A499" s="12" t="str">
        <f t="shared" si="7"/>
        <v/>
      </c>
      <c r="B499" s="65"/>
      <c r="C499" s="68"/>
      <c r="D499" s="69"/>
      <c r="E499" s="69"/>
      <c r="F499" s="69"/>
      <c r="G499" s="69"/>
      <c r="H499" s="20" t="str" cm="1">
        <f t="array" ref="H499">IFERROR(IF(B499="","",IF(F499="","",IF(F499="SERVIÇOS",INDEX('TABELA DE PREÇOS'!$C$3:$C$1000,MATCH(B499,IF('TABELA DE PREÇOS'!$B$3:$B$1000=G499,'TABELA DE PREÇOS'!$D$3:$D$1000),1)),IF(F499="PRODUTOS",INDEX('TABELA DE PREÇOS'!$G$3:$G$1000,MATCH(B499,IF('TABELA DE PREÇOS'!$F$3:$F$1000=G499,'TABELA DE PREÇOS'!$H$3:$H$1000),1)))))),"")</f>
        <v/>
      </c>
      <c r="I499" s="74"/>
      <c r="J499" s="20" t="str">
        <f>IFERROR(IF(ATENDIMENTOS!$I499="",ATENDIMENTOS!$H499,IF(AND(ATENDIMENTOS!$H499="",ATENDIMENTOS!$I499=""),"",ATENDIMENTOS!$H499-ATENDIMENTOS!$I499)),"")</f>
        <v/>
      </c>
      <c r="K499" s="77"/>
    </row>
    <row r="500" spans="1:11" x14ac:dyDescent="0.3">
      <c r="A500" s="12" t="str">
        <f t="shared" si="7"/>
        <v/>
      </c>
      <c r="B500" s="66"/>
      <c r="C500" s="70"/>
      <c r="D500" s="71"/>
      <c r="E500" s="71"/>
      <c r="F500" s="71"/>
      <c r="G500" s="71"/>
      <c r="H500" s="19" t="str" cm="1">
        <f t="array" ref="H500">IFERROR(IF(B500="","",IF(F500="","",IF(F500="SERVIÇOS",INDEX('TABELA DE PREÇOS'!$C$3:$C$1000,MATCH(B500,IF('TABELA DE PREÇOS'!$B$3:$B$1000=G500,'TABELA DE PREÇOS'!$D$3:$D$1000),1)),IF(F500="PRODUTOS",INDEX('TABELA DE PREÇOS'!$G$3:$G$1000,MATCH(B500,IF('TABELA DE PREÇOS'!$F$3:$F$1000=G500,'TABELA DE PREÇOS'!$H$3:$H$1000),1)))))),"")</f>
        <v/>
      </c>
      <c r="I500" s="75"/>
      <c r="J500" s="19" t="str">
        <f>IFERROR(IF(ATENDIMENTOS!$I500="",ATENDIMENTOS!$H500,IF(AND(ATENDIMENTOS!$H500="",ATENDIMENTOS!$I500=""),"",ATENDIMENTOS!$H500-ATENDIMENTOS!$I500)),"")</f>
        <v/>
      </c>
      <c r="K500" s="78"/>
    </row>
    <row r="501" spans="1:11" x14ac:dyDescent="0.3">
      <c r="A501" s="12" t="str">
        <f t="shared" si="7"/>
        <v/>
      </c>
      <c r="B501" s="65"/>
      <c r="C501" s="68"/>
      <c r="D501" s="69"/>
      <c r="E501" s="69"/>
      <c r="F501" s="69"/>
      <c r="G501" s="69"/>
      <c r="H501" s="20" t="str" cm="1">
        <f t="array" ref="H501">IFERROR(IF(B501="","",IF(F501="","",IF(F501="SERVIÇOS",INDEX('TABELA DE PREÇOS'!$C$3:$C$1000,MATCH(B501,IF('TABELA DE PREÇOS'!$B$3:$B$1000=G501,'TABELA DE PREÇOS'!$D$3:$D$1000),1)),IF(F501="PRODUTOS",INDEX('TABELA DE PREÇOS'!$G$3:$G$1000,MATCH(B501,IF('TABELA DE PREÇOS'!$F$3:$F$1000=G501,'TABELA DE PREÇOS'!$H$3:$H$1000),1)))))),"")</f>
        <v/>
      </c>
      <c r="I501" s="74"/>
      <c r="J501" s="20" t="str">
        <f>IFERROR(IF(ATENDIMENTOS!$I501="",ATENDIMENTOS!$H501,IF(AND(ATENDIMENTOS!$H501="",ATENDIMENTOS!$I501=""),"",ATENDIMENTOS!$H501-ATENDIMENTOS!$I501)),"")</f>
        <v/>
      </c>
      <c r="K501" s="77"/>
    </row>
    <row r="502" spans="1:11" x14ac:dyDescent="0.3">
      <c r="A502" s="12" t="str">
        <f t="shared" si="7"/>
        <v/>
      </c>
      <c r="B502" s="66"/>
      <c r="C502" s="70"/>
      <c r="D502" s="71"/>
      <c r="E502" s="71"/>
      <c r="F502" s="71"/>
      <c r="G502" s="71"/>
      <c r="H502" s="19" t="str" cm="1">
        <f t="array" ref="H502">IFERROR(IF(B502="","",IF(F502="","",IF(F502="SERVIÇOS",INDEX('TABELA DE PREÇOS'!$C$3:$C$1000,MATCH(B502,IF('TABELA DE PREÇOS'!$B$3:$B$1000=G502,'TABELA DE PREÇOS'!$D$3:$D$1000),1)),IF(F502="PRODUTOS",INDEX('TABELA DE PREÇOS'!$G$3:$G$1000,MATCH(B502,IF('TABELA DE PREÇOS'!$F$3:$F$1000=G502,'TABELA DE PREÇOS'!$H$3:$H$1000),1)))))),"")</f>
        <v/>
      </c>
      <c r="I502" s="75"/>
      <c r="J502" s="19" t="str">
        <f>IFERROR(IF(ATENDIMENTOS!$I502="",ATENDIMENTOS!$H502,IF(AND(ATENDIMENTOS!$H502="",ATENDIMENTOS!$I502=""),"",ATENDIMENTOS!$H502-ATENDIMENTOS!$I502)),"")</f>
        <v/>
      </c>
      <c r="K502" s="78"/>
    </row>
    <row r="503" spans="1:11" x14ac:dyDescent="0.3">
      <c r="A503" s="12" t="str">
        <f t="shared" si="7"/>
        <v/>
      </c>
      <c r="B503" s="65"/>
      <c r="C503" s="68"/>
      <c r="D503" s="69"/>
      <c r="E503" s="69"/>
      <c r="F503" s="69"/>
      <c r="G503" s="69"/>
      <c r="H503" s="20" t="str" cm="1">
        <f t="array" ref="H503">IFERROR(IF(B503="","",IF(F503="","",IF(F503="SERVIÇOS",INDEX('TABELA DE PREÇOS'!$C$3:$C$1000,MATCH(B503,IF('TABELA DE PREÇOS'!$B$3:$B$1000=G503,'TABELA DE PREÇOS'!$D$3:$D$1000),1)),IF(F503="PRODUTOS",INDEX('TABELA DE PREÇOS'!$G$3:$G$1000,MATCH(B503,IF('TABELA DE PREÇOS'!$F$3:$F$1000=G503,'TABELA DE PREÇOS'!$H$3:$H$1000),1)))))),"")</f>
        <v/>
      </c>
      <c r="I503" s="74"/>
      <c r="J503" s="20" t="str">
        <f>IFERROR(IF(ATENDIMENTOS!$I503="",ATENDIMENTOS!$H503,IF(AND(ATENDIMENTOS!$H503="",ATENDIMENTOS!$I503=""),"",ATENDIMENTOS!$H503-ATENDIMENTOS!$I503)),"")</f>
        <v/>
      </c>
      <c r="K503" s="77"/>
    </row>
    <row r="504" spans="1:11" x14ac:dyDescent="0.3">
      <c r="A504" s="12" t="str">
        <f t="shared" si="7"/>
        <v/>
      </c>
      <c r="B504" s="66"/>
      <c r="C504" s="70"/>
      <c r="D504" s="71"/>
      <c r="E504" s="71"/>
      <c r="F504" s="71"/>
      <c r="G504" s="71"/>
      <c r="H504" s="19" t="str" cm="1">
        <f t="array" ref="H504">IFERROR(IF(B504="","",IF(F504="","",IF(F504="SERVIÇOS",INDEX('TABELA DE PREÇOS'!$C$3:$C$1000,MATCH(B504,IF('TABELA DE PREÇOS'!$B$3:$B$1000=G504,'TABELA DE PREÇOS'!$D$3:$D$1000),1)),IF(F504="PRODUTOS",INDEX('TABELA DE PREÇOS'!$G$3:$G$1000,MATCH(B504,IF('TABELA DE PREÇOS'!$F$3:$F$1000=G504,'TABELA DE PREÇOS'!$H$3:$H$1000),1)))))),"")</f>
        <v/>
      </c>
      <c r="I504" s="75"/>
      <c r="J504" s="19" t="str">
        <f>IFERROR(IF(ATENDIMENTOS!$I504="",ATENDIMENTOS!$H504,IF(AND(ATENDIMENTOS!$H504="",ATENDIMENTOS!$I504=""),"",ATENDIMENTOS!$H504-ATENDIMENTOS!$I504)),"")</f>
        <v/>
      </c>
      <c r="K504" s="78"/>
    </row>
    <row r="505" spans="1:11" x14ac:dyDescent="0.3">
      <c r="A505" s="12" t="str">
        <f t="shared" si="7"/>
        <v/>
      </c>
      <c r="B505" s="65"/>
      <c r="C505" s="68"/>
      <c r="D505" s="69"/>
      <c r="E505" s="69"/>
      <c r="F505" s="69"/>
      <c r="G505" s="69"/>
      <c r="H505" s="20" t="str" cm="1">
        <f t="array" ref="H505">IFERROR(IF(B505="","",IF(F505="","",IF(F505="SERVIÇOS",INDEX('TABELA DE PREÇOS'!$C$3:$C$1000,MATCH(B505,IF('TABELA DE PREÇOS'!$B$3:$B$1000=G505,'TABELA DE PREÇOS'!$D$3:$D$1000),1)),IF(F505="PRODUTOS",INDEX('TABELA DE PREÇOS'!$G$3:$G$1000,MATCH(B505,IF('TABELA DE PREÇOS'!$F$3:$F$1000=G505,'TABELA DE PREÇOS'!$H$3:$H$1000),1)))))),"")</f>
        <v/>
      </c>
      <c r="I505" s="74"/>
      <c r="J505" s="20" t="str">
        <f>IFERROR(IF(ATENDIMENTOS!$I505="",ATENDIMENTOS!$H505,IF(AND(ATENDIMENTOS!$H505="",ATENDIMENTOS!$I505=""),"",ATENDIMENTOS!$H505-ATENDIMENTOS!$I505)),"")</f>
        <v/>
      </c>
      <c r="K505" s="77"/>
    </row>
    <row r="506" spans="1:11" x14ac:dyDescent="0.3">
      <c r="A506" s="12" t="str">
        <f t="shared" si="7"/>
        <v/>
      </c>
      <c r="B506" s="66"/>
      <c r="C506" s="70"/>
      <c r="D506" s="71"/>
      <c r="E506" s="71"/>
      <c r="F506" s="71"/>
      <c r="G506" s="71"/>
      <c r="H506" s="19" t="str" cm="1">
        <f t="array" ref="H506">IFERROR(IF(B506="","",IF(F506="","",IF(F506="SERVIÇOS",INDEX('TABELA DE PREÇOS'!$C$3:$C$1000,MATCH(B506,IF('TABELA DE PREÇOS'!$B$3:$B$1000=G506,'TABELA DE PREÇOS'!$D$3:$D$1000),1)),IF(F506="PRODUTOS",INDEX('TABELA DE PREÇOS'!$G$3:$G$1000,MATCH(B506,IF('TABELA DE PREÇOS'!$F$3:$F$1000=G506,'TABELA DE PREÇOS'!$H$3:$H$1000),1)))))),"")</f>
        <v/>
      </c>
      <c r="I506" s="75"/>
      <c r="J506" s="19" t="str">
        <f>IFERROR(IF(ATENDIMENTOS!$I506="",ATENDIMENTOS!$H506,IF(AND(ATENDIMENTOS!$H506="",ATENDIMENTOS!$I506=""),"",ATENDIMENTOS!$H506-ATENDIMENTOS!$I506)),"")</f>
        <v/>
      </c>
      <c r="K506" s="78"/>
    </row>
    <row r="507" spans="1:11" x14ac:dyDescent="0.3">
      <c r="A507" s="12" t="str">
        <f t="shared" si="7"/>
        <v/>
      </c>
      <c r="B507" s="65"/>
      <c r="C507" s="68"/>
      <c r="D507" s="69"/>
      <c r="E507" s="69"/>
      <c r="F507" s="69"/>
      <c r="G507" s="69"/>
      <c r="H507" s="20" t="str" cm="1">
        <f t="array" ref="H507">IFERROR(IF(B507="","",IF(F507="","",IF(F507="SERVIÇOS",INDEX('TABELA DE PREÇOS'!$C$3:$C$1000,MATCH(B507,IF('TABELA DE PREÇOS'!$B$3:$B$1000=G507,'TABELA DE PREÇOS'!$D$3:$D$1000),1)),IF(F507="PRODUTOS",INDEX('TABELA DE PREÇOS'!$G$3:$G$1000,MATCH(B507,IF('TABELA DE PREÇOS'!$F$3:$F$1000=G507,'TABELA DE PREÇOS'!$H$3:$H$1000),1)))))),"")</f>
        <v/>
      </c>
      <c r="I507" s="74"/>
      <c r="J507" s="20" t="str">
        <f>IFERROR(IF(ATENDIMENTOS!$I507="",ATENDIMENTOS!$H507,IF(AND(ATENDIMENTOS!$H507="",ATENDIMENTOS!$I507=""),"",ATENDIMENTOS!$H507-ATENDIMENTOS!$I507)),"")</f>
        <v/>
      </c>
      <c r="K507" s="77"/>
    </row>
    <row r="508" spans="1:11" x14ac:dyDescent="0.3">
      <c r="A508" s="12" t="str">
        <f t="shared" si="7"/>
        <v/>
      </c>
      <c r="B508" s="66"/>
      <c r="C508" s="70"/>
      <c r="D508" s="71"/>
      <c r="E508" s="71"/>
      <c r="F508" s="71"/>
      <c r="G508" s="71"/>
      <c r="H508" s="19" t="str" cm="1">
        <f t="array" ref="H508">IFERROR(IF(B508="","",IF(F508="","",IF(F508="SERVIÇOS",INDEX('TABELA DE PREÇOS'!$C$3:$C$1000,MATCH(B508,IF('TABELA DE PREÇOS'!$B$3:$B$1000=G508,'TABELA DE PREÇOS'!$D$3:$D$1000),1)),IF(F508="PRODUTOS",INDEX('TABELA DE PREÇOS'!$G$3:$G$1000,MATCH(B508,IF('TABELA DE PREÇOS'!$F$3:$F$1000=G508,'TABELA DE PREÇOS'!$H$3:$H$1000),1)))))),"")</f>
        <v/>
      </c>
      <c r="I508" s="75"/>
      <c r="J508" s="19" t="str">
        <f>IFERROR(IF(ATENDIMENTOS!$I508="",ATENDIMENTOS!$H508,IF(AND(ATENDIMENTOS!$H508="",ATENDIMENTOS!$I508=""),"",ATENDIMENTOS!$H508-ATENDIMENTOS!$I508)),"")</f>
        <v/>
      </c>
      <c r="K508" s="78"/>
    </row>
    <row r="509" spans="1:11" x14ac:dyDescent="0.3">
      <c r="A509" s="12" t="str">
        <f t="shared" si="7"/>
        <v/>
      </c>
      <c r="B509" s="65"/>
      <c r="C509" s="68"/>
      <c r="D509" s="69"/>
      <c r="E509" s="69"/>
      <c r="F509" s="69"/>
      <c r="G509" s="69"/>
      <c r="H509" s="20" t="str" cm="1">
        <f t="array" ref="H509">IFERROR(IF(B509="","",IF(F509="","",IF(F509="SERVIÇOS",INDEX('TABELA DE PREÇOS'!$C$3:$C$1000,MATCH(B509,IF('TABELA DE PREÇOS'!$B$3:$B$1000=G509,'TABELA DE PREÇOS'!$D$3:$D$1000),1)),IF(F509="PRODUTOS",INDEX('TABELA DE PREÇOS'!$G$3:$G$1000,MATCH(B509,IF('TABELA DE PREÇOS'!$F$3:$F$1000=G509,'TABELA DE PREÇOS'!$H$3:$H$1000),1)))))),"")</f>
        <v/>
      </c>
      <c r="I509" s="74"/>
      <c r="J509" s="20" t="str">
        <f>IFERROR(IF(ATENDIMENTOS!$I509="",ATENDIMENTOS!$H509,IF(AND(ATENDIMENTOS!$H509="",ATENDIMENTOS!$I509=""),"",ATENDIMENTOS!$H509-ATENDIMENTOS!$I509)),"")</f>
        <v/>
      </c>
      <c r="K509" s="77"/>
    </row>
    <row r="510" spans="1:11" x14ac:dyDescent="0.3">
      <c r="A510" s="12" t="str">
        <f t="shared" si="7"/>
        <v/>
      </c>
      <c r="B510" s="66"/>
      <c r="C510" s="70"/>
      <c r="D510" s="71"/>
      <c r="E510" s="71"/>
      <c r="F510" s="71"/>
      <c r="G510" s="71"/>
      <c r="H510" s="19" t="str" cm="1">
        <f t="array" ref="H510">IFERROR(IF(B510="","",IF(F510="","",IF(F510="SERVIÇOS",INDEX('TABELA DE PREÇOS'!$C$3:$C$1000,MATCH(B510,IF('TABELA DE PREÇOS'!$B$3:$B$1000=G510,'TABELA DE PREÇOS'!$D$3:$D$1000),1)),IF(F510="PRODUTOS",INDEX('TABELA DE PREÇOS'!$G$3:$G$1000,MATCH(B510,IF('TABELA DE PREÇOS'!$F$3:$F$1000=G510,'TABELA DE PREÇOS'!$H$3:$H$1000),1)))))),"")</f>
        <v/>
      </c>
      <c r="I510" s="75"/>
      <c r="J510" s="19" t="str">
        <f>IFERROR(IF(ATENDIMENTOS!$I510="",ATENDIMENTOS!$H510,IF(AND(ATENDIMENTOS!$H510="",ATENDIMENTOS!$I510=""),"",ATENDIMENTOS!$H510-ATENDIMENTOS!$I510)),"")</f>
        <v/>
      </c>
      <c r="K510" s="78"/>
    </row>
    <row r="511" spans="1:11" x14ac:dyDescent="0.3">
      <c r="A511" s="12" t="str">
        <f t="shared" si="7"/>
        <v/>
      </c>
      <c r="B511" s="65"/>
      <c r="C511" s="68"/>
      <c r="D511" s="69"/>
      <c r="E511" s="69"/>
      <c r="F511" s="69"/>
      <c r="G511" s="69"/>
      <c r="H511" s="20" t="str" cm="1">
        <f t="array" ref="H511">IFERROR(IF(B511="","",IF(F511="","",IF(F511="SERVIÇOS",INDEX('TABELA DE PREÇOS'!$C$3:$C$1000,MATCH(B511,IF('TABELA DE PREÇOS'!$B$3:$B$1000=G511,'TABELA DE PREÇOS'!$D$3:$D$1000),1)),IF(F511="PRODUTOS",INDEX('TABELA DE PREÇOS'!$G$3:$G$1000,MATCH(B511,IF('TABELA DE PREÇOS'!$F$3:$F$1000=G511,'TABELA DE PREÇOS'!$H$3:$H$1000),1)))))),"")</f>
        <v/>
      </c>
      <c r="I511" s="74"/>
      <c r="J511" s="20" t="str">
        <f>IFERROR(IF(ATENDIMENTOS!$I511="",ATENDIMENTOS!$H511,IF(AND(ATENDIMENTOS!$H511="",ATENDIMENTOS!$I511=""),"",ATENDIMENTOS!$H511-ATENDIMENTOS!$I511)),"")</f>
        <v/>
      </c>
      <c r="K511" s="77"/>
    </row>
    <row r="512" spans="1:11" x14ac:dyDescent="0.3">
      <c r="A512" s="12" t="str">
        <f t="shared" si="7"/>
        <v/>
      </c>
      <c r="B512" s="66"/>
      <c r="C512" s="70"/>
      <c r="D512" s="71"/>
      <c r="E512" s="71"/>
      <c r="F512" s="71"/>
      <c r="G512" s="71"/>
      <c r="H512" s="19" t="str" cm="1">
        <f t="array" ref="H512">IFERROR(IF(B512="","",IF(F512="","",IF(F512="SERVIÇOS",INDEX('TABELA DE PREÇOS'!$C$3:$C$1000,MATCH(B512,IF('TABELA DE PREÇOS'!$B$3:$B$1000=G512,'TABELA DE PREÇOS'!$D$3:$D$1000),1)),IF(F512="PRODUTOS",INDEX('TABELA DE PREÇOS'!$G$3:$G$1000,MATCH(B512,IF('TABELA DE PREÇOS'!$F$3:$F$1000=G512,'TABELA DE PREÇOS'!$H$3:$H$1000),1)))))),"")</f>
        <v/>
      </c>
      <c r="I512" s="75"/>
      <c r="J512" s="19" t="str">
        <f>IFERROR(IF(ATENDIMENTOS!$I512="",ATENDIMENTOS!$H512,IF(AND(ATENDIMENTOS!$H512="",ATENDIMENTOS!$I512=""),"",ATENDIMENTOS!$H512-ATENDIMENTOS!$I512)),"")</f>
        <v/>
      </c>
      <c r="K512" s="78"/>
    </row>
    <row r="513" spans="1:11" x14ac:dyDescent="0.3">
      <c r="A513" s="12" t="str">
        <f t="shared" si="7"/>
        <v/>
      </c>
      <c r="B513" s="65"/>
      <c r="C513" s="68"/>
      <c r="D513" s="69"/>
      <c r="E513" s="69"/>
      <c r="F513" s="69"/>
      <c r="G513" s="69"/>
      <c r="H513" s="20" t="str" cm="1">
        <f t="array" ref="H513">IFERROR(IF(B513="","",IF(F513="","",IF(F513="SERVIÇOS",INDEX('TABELA DE PREÇOS'!$C$3:$C$1000,MATCH(B513,IF('TABELA DE PREÇOS'!$B$3:$B$1000=G513,'TABELA DE PREÇOS'!$D$3:$D$1000),1)),IF(F513="PRODUTOS",INDEX('TABELA DE PREÇOS'!$G$3:$G$1000,MATCH(B513,IF('TABELA DE PREÇOS'!$F$3:$F$1000=G513,'TABELA DE PREÇOS'!$H$3:$H$1000),1)))))),"")</f>
        <v/>
      </c>
      <c r="I513" s="74"/>
      <c r="J513" s="20" t="str">
        <f>IFERROR(IF(ATENDIMENTOS!$I513="",ATENDIMENTOS!$H513,IF(AND(ATENDIMENTOS!$H513="",ATENDIMENTOS!$I513=""),"",ATENDIMENTOS!$H513-ATENDIMENTOS!$I513)),"")</f>
        <v/>
      </c>
      <c r="K513" s="77"/>
    </row>
    <row r="514" spans="1:11" x14ac:dyDescent="0.3">
      <c r="A514" s="12" t="str">
        <f t="shared" si="7"/>
        <v/>
      </c>
      <c r="B514" s="66"/>
      <c r="C514" s="70"/>
      <c r="D514" s="71"/>
      <c r="E514" s="71"/>
      <c r="F514" s="71"/>
      <c r="G514" s="71"/>
      <c r="H514" s="19" t="str" cm="1">
        <f t="array" ref="H514">IFERROR(IF(B514="","",IF(F514="","",IF(F514="SERVIÇOS",INDEX('TABELA DE PREÇOS'!$C$3:$C$1000,MATCH(B514,IF('TABELA DE PREÇOS'!$B$3:$B$1000=G514,'TABELA DE PREÇOS'!$D$3:$D$1000),1)),IF(F514="PRODUTOS",INDEX('TABELA DE PREÇOS'!$G$3:$G$1000,MATCH(B514,IF('TABELA DE PREÇOS'!$F$3:$F$1000=G514,'TABELA DE PREÇOS'!$H$3:$H$1000),1)))))),"")</f>
        <v/>
      </c>
      <c r="I514" s="75"/>
      <c r="J514" s="19" t="str">
        <f>IFERROR(IF(ATENDIMENTOS!$I514="",ATENDIMENTOS!$H514,IF(AND(ATENDIMENTOS!$H514="",ATENDIMENTOS!$I514=""),"",ATENDIMENTOS!$H514-ATENDIMENTOS!$I514)),"")</f>
        <v/>
      </c>
      <c r="K514" s="78"/>
    </row>
    <row r="515" spans="1:11" x14ac:dyDescent="0.3">
      <c r="A515" s="12" t="str">
        <f t="shared" si="7"/>
        <v/>
      </c>
      <c r="B515" s="65"/>
      <c r="C515" s="68"/>
      <c r="D515" s="69"/>
      <c r="E515" s="69"/>
      <c r="F515" s="69"/>
      <c r="G515" s="69"/>
      <c r="H515" s="20" t="str" cm="1">
        <f t="array" ref="H515">IFERROR(IF(B515="","",IF(F515="","",IF(F515="SERVIÇOS",INDEX('TABELA DE PREÇOS'!$C$3:$C$1000,MATCH(B515,IF('TABELA DE PREÇOS'!$B$3:$B$1000=G515,'TABELA DE PREÇOS'!$D$3:$D$1000),1)),IF(F515="PRODUTOS",INDEX('TABELA DE PREÇOS'!$G$3:$G$1000,MATCH(B515,IF('TABELA DE PREÇOS'!$F$3:$F$1000=G515,'TABELA DE PREÇOS'!$H$3:$H$1000),1)))))),"")</f>
        <v/>
      </c>
      <c r="I515" s="74"/>
      <c r="J515" s="20" t="str">
        <f>IFERROR(IF(ATENDIMENTOS!$I515="",ATENDIMENTOS!$H515,IF(AND(ATENDIMENTOS!$H515="",ATENDIMENTOS!$I515=""),"",ATENDIMENTOS!$H515-ATENDIMENTOS!$I515)),"")</f>
        <v/>
      </c>
      <c r="K515" s="77"/>
    </row>
    <row r="516" spans="1:11" x14ac:dyDescent="0.3">
      <c r="A516" s="12" t="str">
        <f t="shared" ref="A516:A579" si="8">IF(B516="","",F516&amp;E516&amp;B516&amp;C516)</f>
        <v/>
      </c>
      <c r="B516" s="66"/>
      <c r="C516" s="70"/>
      <c r="D516" s="71"/>
      <c r="E516" s="71"/>
      <c r="F516" s="71"/>
      <c r="G516" s="71"/>
      <c r="H516" s="19" t="str" cm="1">
        <f t="array" ref="H516">IFERROR(IF(B516="","",IF(F516="","",IF(F516="SERVIÇOS",INDEX('TABELA DE PREÇOS'!$C$3:$C$1000,MATCH(B516,IF('TABELA DE PREÇOS'!$B$3:$B$1000=G516,'TABELA DE PREÇOS'!$D$3:$D$1000),1)),IF(F516="PRODUTOS",INDEX('TABELA DE PREÇOS'!$G$3:$G$1000,MATCH(B516,IF('TABELA DE PREÇOS'!$F$3:$F$1000=G516,'TABELA DE PREÇOS'!$H$3:$H$1000),1)))))),"")</f>
        <v/>
      </c>
      <c r="I516" s="75"/>
      <c r="J516" s="19" t="str">
        <f>IFERROR(IF(ATENDIMENTOS!$I516="",ATENDIMENTOS!$H516,IF(AND(ATENDIMENTOS!$H516="",ATENDIMENTOS!$I516=""),"",ATENDIMENTOS!$H516-ATENDIMENTOS!$I516)),"")</f>
        <v/>
      </c>
      <c r="K516" s="78"/>
    </row>
    <row r="517" spans="1:11" x14ac:dyDescent="0.3">
      <c r="A517" s="12" t="str">
        <f t="shared" si="8"/>
        <v/>
      </c>
      <c r="B517" s="65"/>
      <c r="C517" s="68"/>
      <c r="D517" s="69"/>
      <c r="E517" s="69"/>
      <c r="F517" s="69"/>
      <c r="G517" s="69"/>
      <c r="H517" s="20" t="str" cm="1">
        <f t="array" ref="H517">IFERROR(IF(B517="","",IF(F517="","",IF(F517="SERVIÇOS",INDEX('TABELA DE PREÇOS'!$C$3:$C$1000,MATCH(B517,IF('TABELA DE PREÇOS'!$B$3:$B$1000=G517,'TABELA DE PREÇOS'!$D$3:$D$1000),1)),IF(F517="PRODUTOS",INDEX('TABELA DE PREÇOS'!$G$3:$G$1000,MATCH(B517,IF('TABELA DE PREÇOS'!$F$3:$F$1000=G517,'TABELA DE PREÇOS'!$H$3:$H$1000),1)))))),"")</f>
        <v/>
      </c>
      <c r="I517" s="74"/>
      <c r="J517" s="20" t="str">
        <f>IFERROR(IF(ATENDIMENTOS!$I517="",ATENDIMENTOS!$H517,IF(AND(ATENDIMENTOS!$H517="",ATENDIMENTOS!$I517=""),"",ATENDIMENTOS!$H517-ATENDIMENTOS!$I517)),"")</f>
        <v/>
      </c>
      <c r="K517" s="77"/>
    </row>
    <row r="518" spans="1:11" x14ac:dyDescent="0.3">
      <c r="A518" s="12" t="str">
        <f t="shared" si="8"/>
        <v/>
      </c>
      <c r="B518" s="66"/>
      <c r="C518" s="70"/>
      <c r="D518" s="71"/>
      <c r="E518" s="71"/>
      <c r="F518" s="71"/>
      <c r="G518" s="71"/>
      <c r="H518" s="19" t="str" cm="1">
        <f t="array" ref="H518">IFERROR(IF(B518="","",IF(F518="","",IF(F518="SERVIÇOS",INDEX('TABELA DE PREÇOS'!$C$3:$C$1000,MATCH(B518,IF('TABELA DE PREÇOS'!$B$3:$B$1000=G518,'TABELA DE PREÇOS'!$D$3:$D$1000),1)),IF(F518="PRODUTOS",INDEX('TABELA DE PREÇOS'!$G$3:$G$1000,MATCH(B518,IF('TABELA DE PREÇOS'!$F$3:$F$1000=G518,'TABELA DE PREÇOS'!$H$3:$H$1000),1)))))),"")</f>
        <v/>
      </c>
      <c r="I518" s="75"/>
      <c r="J518" s="19" t="str">
        <f>IFERROR(IF(ATENDIMENTOS!$I518="",ATENDIMENTOS!$H518,IF(AND(ATENDIMENTOS!$H518="",ATENDIMENTOS!$I518=""),"",ATENDIMENTOS!$H518-ATENDIMENTOS!$I518)),"")</f>
        <v/>
      </c>
      <c r="K518" s="78"/>
    </row>
    <row r="519" spans="1:11" x14ac:dyDescent="0.3">
      <c r="A519" s="12" t="str">
        <f t="shared" si="8"/>
        <v/>
      </c>
      <c r="B519" s="65"/>
      <c r="C519" s="68"/>
      <c r="D519" s="69"/>
      <c r="E519" s="69"/>
      <c r="F519" s="69"/>
      <c r="G519" s="69"/>
      <c r="H519" s="20" t="str" cm="1">
        <f t="array" ref="H519">IFERROR(IF(B519="","",IF(F519="","",IF(F519="SERVIÇOS",INDEX('TABELA DE PREÇOS'!$C$3:$C$1000,MATCH(B519,IF('TABELA DE PREÇOS'!$B$3:$B$1000=G519,'TABELA DE PREÇOS'!$D$3:$D$1000),1)),IF(F519="PRODUTOS",INDEX('TABELA DE PREÇOS'!$G$3:$G$1000,MATCH(B519,IF('TABELA DE PREÇOS'!$F$3:$F$1000=G519,'TABELA DE PREÇOS'!$H$3:$H$1000),1)))))),"")</f>
        <v/>
      </c>
      <c r="I519" s="74"/>
      <c r="J519" s="20" t="str">
        <f>IFERROR(IF(ATENDIMENTOS!$I519="",ATENDIMENTOS!$H519,IF(AND(ATENDIMENTOS!$H519="",ATENDIMENTOS!$I519=""),"",ATENDIMENTOS!$H519-ATENDIMENTOS!$I519)),"")</f>
        <v/>
      </c>
      <c r="K519" s="77"/>
    </row>
    <row r="520" spans="1:11" x14ac:dyDescent="0.3">
      <c r="A520" s="12" t="str">
        <f t="shared" si="8"/>
        <v/>
      </c>
      <c r="B520" s="66"/>
      <c r="C520" s="70"/>
      <c r="D520" s="71"/>
      <c r="E520" s="71"/>
      <c r="F520" s="71"/>
      <c r="G520" s="71"/>
      <c r="H520" s="19" t="str" cm="1">
        <f t="array" ref="H520">IFERROR(IF(B520="","",IF(F520="","",IF(F520="SERVIÇOS",INDEX('TABELA DE PREÇOS'!$C$3:$C$1000,MATCH(B520,IF('TABELA DE PREÇOS'!$B$3:$B$1000=G520,'TABELA DE PREÇOS'!$D$3:$D$1000),1)),IF(F520="PRODUTOS",INDEX('TABELA DE PREÇOS'!$G$3:$G$1000,MATCH(B520,IF('TABELA DE PREÇOS'!$F$3:$F$1000=G520,'TABELA DE PREÇOS'!$H$3:$H$1000),1)))))),"")</f>
        <v/>
      </c>
      <c r="I520" s="75"/>
      <c r="J520" s="19" t="str">
        <f>IFERROR(IF(ATENDIMENTOS!$I520="",ATENDIMENTOS!$H520,IF(AND(ATENDIMENTOS!$H520="",ATENDIMENTOS!$I520=""),"",ATENDIMENTOS!$H520-ATENDIMENTOS!$I520)),"")</f>
        <v/>
      </c>
      <c r="K520" s="78"/>
    </row>
    <row r="521" spans="1:11" x14ac:dyDescent="0.3">
      <c r="A521" s="12" t="str">
        <f t="shared" si="8"/>
        <v/>
      </c>
      <c r="B521" s="65"/>
      <c r="C521" s="68"/>
      <c r="D521" s="69"/>
      <c r="E521" s="69"/>
      <c r="F521" s="69"/>
      <c r="G521" s="69"/>
      <c r="H521" s="20" t="str" cm="1">
        <f t="array" ref="H521">IFERROR(IF(B521="","",IF(F521="","",IF(F521="SERVIÇOS",INDEX('TABELA DE PREÇOS'!$C$3:$C$1000,MATCH(B521,IF('TABELA DE PREÇOS'!$B$3:$B$1000=G521,'TABELA DE PREÇOS'!$D$3:$D$1000),1)),IF(F521="PRODUTOS",INDEX('TABELA DE PREÇOS'!$G$3:$G$1000,MATCH(B521,IF('TABELA DE PREÇOS'!$F$3:$F$1000=G521,'TABELA DE PREÇOS'!$H$3:$H$1000),1)))))),"")</f>
        <v/>
      </c>
      <c r="I521" s="74"/>
      <c r="J521" s="20" t="str">
        <f>IFERROR(IF(ATENDIMENTOS!$I521="",ATENDIMENTOS!$H521,IF(AND(ATENDIMENTOS!$H521="",ATENDIMENTOS!$I521=""),"",ATENDIMENTOS!$H521-ATENDIMENTOS!$I521)),"")</f>
        <v/>
      </c>
      <c r="K521" s="77"/>
    </row>
    <row r="522" spans="1:11" x14ac:dyDescent="0.3">
      <c r="A522" s="12" t="str">
        <f t="shared" si="8"/>
        <v/>
      </c>
      <c r="B522" s="66"/>
      <c r="C522" s="70"/>
      <c r="D522" s="71"/>
      <c r="E522" s="71"/>
      <c r="F522" s="71"/>
      <c r="G522" s="71"/>
      <c r="H522" s="19" t="str" cm="1">
        <f t="array" ref="H522">IFERROR(IF(B522="","",IF(F522="","",IF(F522="SERVIÇOS",INDEX('TABELA DE PREÇOS'!$C$3:$C$1000,MATCH(B522,IF('TABELA DE PREÇOS'!$B$3:$B$1000=G522,'TABELA DE PREÇOS'!$D$3:$D$1000),1)),IF(F522="PRODUTOS",INDEX('TABELA DE PREÇOS'!$G$3:$G$1000,MATCH(B522,IF('TABELA DE PREÇOS'!$F$3:$F$1000=G522,'TABELA DE PREÇOS'!$H$3:$H$1000),1)))))),"")</f>
        <v/>
      </c>
      <c r="I522" s="75"/>
      <c r="J522" s="19" t="str">
        <f>IFERROR(IF(ATENDIMENTOS!$I522="",ATENDIMENTOS!$H522,IF(AND(ATENDIMENTOS!$H522="",ATENDIMENTOS!$I522=""),"",ATENDIMENTOS!$H522-ATENDIMENTOS!$I522)),"")</f>
        <v/>
      </c>
      <c r="K522" s="78"/>
    </row>
    <row r="523" spans="1:11" x14ac:dyDescent="0.3">
      <c r="A523" s="12" t="str">
        <f t="shared" si="8"/>
        <v/>
      </c>
      <c r="B523" s="65"/>
      <c r="C523" s="68"/>
      <c r="D523" s="69"/>
      <c r="E523" s="69"/>
      <c r="F523" s="69"/>
      <c r="G523" s="69"/>
      <c r="H523" s="20" t="str" cm="1">
        <f t="array" ref="H523">IFERROR(IF(B523="","",IF(F523="","",IF(F523="SERVIÇOS",INDEX('TABELA DE PREÇOS'!$C$3:$C$1000,MATCH(B523,IF('TABELA DE PREÇOS'!$B$3:$B$1000=G523,'TABELA DE PREÇOS'!$D$3:$D$1000),1)),IF(F523="PRODUTOS",INDEX('TABELA DE PREÇOS'!$G$3:$G$1000,MATCH(B523,IF('TABELA DE PREÇOS'!$F$3:$F$1000=G523,'TABELA DE PREÇOS'!$H$3:$H$1000),1)))))),"")</f>
        <v/>
      </c>
      <c r="I523" s="74"/>
      <c r="J523" s="20" t="str">
        <f>IFERROR(IF(ATENDIMENTOS!$I523="",ATENDIMENTOS!$H523,IF(AND(ATENDIMENTOS!$H523="",ATENDIMENTOS!$I523=""),"",ATENDIMENTOS!$H523-ATENDIMENTOS!$I523)),"")</f>
        <v/>
      </c>
      <c r="K523" s="77"/>
    </row>
    <row r="524" spans="1:11" x14ac:dyDescent="0.3">
      <c r="A524" s="12" t="str">
        <f t="shared" si="8"/>
        <v/>
      </c>
      <c r="B524" s="66"/>
      <c r="C524" s="70"/>
      <c r="D524" s="71"/>
      <c r="E524" s="71"/>
      <c r="F524" s="71"/>
      <c r="G524" s="71"/>
      <c r="H524" s="19" t="str" cm="1">
        <f t="array" ref="H524">IFERROR(IF(B524="","",IF(F524="","",IF(F524="SERVIÇOS",INDEX('TABELA DE PREÇOS'!$C$3:$C$1000,MATCH(B524,IF('TABELA DE PREÇOS'!$B$3:$B$1000=G524,'TABELA DE PREÇOS'!$D$3:$D$1000),1)),IF(F524="PRODUTOS",INDEX('TABELA DE PREÇOS'!$G$3:$G$1000,MATCH(B524,IF('TABELA DE PREÇOS'!$F$3:$F$1000=G524,'TABELA DE PREÇOS'!$H$3:$H$1000),1)))))),"")</f>
        <v/>
      </c>
      <c r="I524" s="75"/>
      <c r="J524" s="19" t="str">
        <f>IFERROR(IF(ATENDIMENTOS!$I524="",ATENDIMENTOS!$H524,IF(AND(ATENDIMENTOS!$H524="",ATENDIMENTOS!$I524=""),"",ATENDIMENTOS!$H524-ATENDIMENTOS!$I524)),"")</f>
        <v/>
      </c>
      <c r="K524" s="78"/>
    </row>
    <row r="525" spans="1:11" x14ac:dyDescent="0.3">
      <c r="A525" s="12" t="str">
        <f t="shared" si="8"/>
        <v/>
      </c>
      <c r="B525" s="65"/>
      <c r="C525" s="68"/>
      <c r="D525" s="69"/>
      <c r="E525" s="69"/>
      <c r="F525" s="69"/>
      <c r="G525" s="69"/>
      <c r="H525" s="20" t="str" cm="1">
        <f t="array" ref="H525">IFERROR(IF(B525="","",IF(F525="","",IF(F525="SERVIÇOS",INDEX('TABELA DE PREÇOS'!$C$3:$C$1000,MATCH(B525,IF('TABELA DE PREÇOS'!$B$3:$B$1000=G525,'TABELA DE PREÇOS'!$D$3:$D$1000),1)),IF(F525="PRODUTOS",INDEX('TABELA DE PREÇOS'!$G$3:$G$1000,MATCH(B525,IF('TABELA DE PREÇOS'!$F$3:$F$1000=G525,'TABELA DE PREÇOS'!$H$3:$H$1000),1)))))),"")</f>
        <v/>
      </c>
      <c r="I525" s="74"/>
      <c r="J525" s="20" t="str">
        <f>IFERROR(IF(ATENDIMENTOS!$I525="",ATENDIMENTOS!$H525,IF(AND(ATENDIMENTOS!$H525="",ATENDIMENTOS!$I525=""),"",ATENDIMENTOS!$H525-ATENDIMENTOS!$I525)),"")</f>
        <v/>
      </c>
      <c r="K525" s="77"/>
    </row>
    <row r="526" spans="1:11" x14ac:dyDescent="0.3">
      <c r="A526" s="12" t="str">
        <f t="shared" si="8"/>
        <v/>
      </c>
      <c r="B526" s="66"/>
      <c r="C526" s="70"/>
      <c r="D526" s="71"/>
      <c r="E526" s="71"/>
      <c r="F526" s="71"/>
      <c r="G526" s="71"/>
      <c r="H526" s="19" t="str" cm="1">
        <f t="array" ref="H526">IFERROR(IF(B526="","",IF(F526="","",IF(F526="SERVIÇOS",INDEX('TABELA DE PREÇOS'!$C$3:$C$1000,MATCH(B526,IF('TABELA DE PREÇOS'!$B$3:$B$1000=G526,'TABELA DE PREÇOS'!$D$3:$D$1000),1)),IF(F526="PRODUTOS",INDEX('TABELA DE PREÇOS'!$G$3:$G$1000,MATCH(B526,IF('TABELA DE PREÇOS'!$F$3:$F$1000=G526,'TABELA DE PREÇOS'!$H$3:$H$1000),1)))))),"")</f>
        <v/>
      </c>
      <c r="I526" s="75"/>
      <c r="J526" s="19" t="str">
        <f>IFERROR(IF(ATENDIMENTOS!$I526="",ATENDIMENTOS!$H526,IF(AND(ATENDIMENTOS!$H526="",ATENDIMENTOS!$I526=""),"",ATENDIMENTOS!$H526-ATENDIMENTOS!$I526)),"")</f>
        <v/>
      </c>
      <c r="K526" s="78"/>
    </row>
    <row r="527" spans="1:11" x14ac:dyDescent="0.3">
      <c r="A527" s="12" t="str">
        <f t="shared" si="8"/>
        <v/>
      </c>
      <c r="B527" s="65"/>
      <c r="C527" s="68"/>
      <c r="D527" s="69"/>
      <c r="E527" s="69"/>
      <c r="F527" s="69"/>
      <c r="G527" s="69"/>
      <c r="H527" s="20" t="str" cm="1">
        <f t="array" ref="H527">IFERROR(IF(B527="","",IF(F527="","",IF(F527="SERVIÇOS",INDEX('TABELA DE PREÇOS'!$C$3:$C$1000,MATCH(B527,IF('TABELA DE PREÇOS'!$B$3:$B$1000=G527,'TABELA DE PREÇOS'!$D$3:$D$1000),1)),IF(F527="PRODUTOS",INDEX('TABELA DE PREÇOS'!$G$3:$G$1000,MATCH(B527,IF('TABELA DE PREÇOS'!$F$3:$F$1000=G527,'TABELA DE PREÇOS'!$H$3:$H$1000),1)))))),"")</f>
        <v/>
      </c>
      <c r="I527" s="74"/>
      <c r="J527" s="20" t="str">
        <f>IFERROR(IF(ATENDIMENTOS!$I527="",ATENDIMENTOS!$H527,IF(AND(ATENDIMENTOS!$H527="",ATENDIMENTOS!$I527=""),"",ATENDIMENTOS!$H527-ATENDIMENTOS!$I527)),"")</f>
        <v/>
      </c>
      <c r="K527" s="77"/>
    </row>
    <row r="528" spans="1:11" x14ac:dyDescent="0.3">
      <c r="A528" s="12" t="str">
        <f t="shared" si="8"/>
        <v/>
      </c>
      <c r="B528" s="66"/>
      <c r="C528" s="70"/>
      <c r="D528" s="71"/>
      <c r="E528" s="71"/>
      <c r="F528" s="71"/>
      <c r="G528" s="71"/>
      <c r="H528" s="19" t="str" cm="1">
        <f t="array" ref="H528">IFERROR(IF(B528="","",IF(F528="","",IF(F528="SERVIÇOS",INDEX('TABELA DE PREÇOS'!$C$3:$C$1000,MATCH(B528,IF('TABELA DE PREÇOS'!$B$3:$B$1000=G528,'TABELA DE PREÇOS'!$D$3:$D$1000),1)),IF(F528="PRODUTOS",INDEX('TABELA DE PREÇOS'!$G$3:$G$1000,MATCH(B528,IF('TABELA DE PREÇOS'!$F$3:$F$1000=G528,'TABELA DE PREÇOS'!$H$3:$H$1000),1)))))),"")</f>
        <v/>
      </c>
      <c r="I528" s="75"/>
      <c r="J528" s="19" t="str">
        <f>IFERROR(IF(ATENDIMENTOS!$I528="",ATENDIMENTOS!$H528,IF(AND(ATENDIMENTOS!$H528="",ATENDIMENTOS!$I528=""),"",ATENDIMENTOS!$H528-ATENDIMENTOS!$I528)),"")</f>
        <v/>
      </c>
      <c r="K528" s="78"/>
    </row>
    <row r="529" spans="1:11" x14ac:dyDescent="0.3">
      <c r="A529" s="12" t="str">
        <f t="shared" si="8"/>
        <v/>
      </c>
      <c r="B529" s="65"/>
      <c r="C529" s="68"/>
      <c r="D529" s="69"/>
      <c r="E529" s="69"/>
      <c r="F529" s="69"/>
      <c r="G529" s="69"/>
      <c r="H529" s="20" t="str" cm="1">
        <f t="array" ref="H529">IFERROR(IF(B529="","",IF(F529="","",IF(F529="SERVIÇOS",INDEX('TABELA DE PREÇOS'!$C$3:$C$1000,MATCH(B529,IF('TABELA DE PREÇOS'!$B$3:$B$1000=G529,'TABELA DE PREÇOS'!$D$3:$D$1000),1)),IF(F529="PRODUTOS",INDEX('TABELA DE PREÇOS'!$G$3:$G$1000,MATCH(B529,IF('TABELA DE PREÇOS'!$F$3:$F$1000=G529,'TABELA DE PREÇOS'!$H$3:$H$1000),1)))))),"")</f>
        <v/>
      </c>
      <c r="I529" s="74"/>
      <c r="J529" s="20" t="str">
        <f>IFERROR(IF(ATENDIMENTOS!$I529="",ATENDIMENTOS!$H529,IF(AND(ATENDIMENTOS!$H529="",ATENDIMENTOS!$I529=""),"",ATENDIMENTOS!$H529-ATENDIMENTOS!$I529)),"")</f>
        <v/>
      </c>
      <c r="K529" s="77"/>
    </row>
    <row r="530" spans="1:11" x14ac:dyDescent="0.3">
      <c r="A530" s="12" t="str">
        <f t="shared" si="8"/>
        <v/>
      </c>
      <c r="B530" s="66"/>
      <c r="C530" s="70"/>
      <c r="D530" s="71"/>
      <c r="E530" s="71"/>
      <c r="F530" s="71"/>
      <c r="G530" s="71"/>
      <c r="H530" s="19" t="str" cm="1">
        <f t="array" ref="H530">IFERROR(IF(B530="","",IF(F530="","",IF(F530="SERVIÇOS",INDEX('TABELA DE PREÇOS'!$C$3:$C$1000,MATCH(B530,IF('TABELA DE PREÇOS'!$B$3:$B$1000=G530,'TABELA DE PREÇOS'!$D$3:$D$1000),1)),IF(F530="PRODUTOS",INDEX('TABELA DE PREÇOS'!$G$3:$G$1000,MATCH(B530,IF('TABELA DE PREÇOS'!$F$3:$F$1000=G530,'TABELA DE PREÇOS'!$H$3:$H$1000),1)))))),"")</f>
        <v/>
      </c>
      <c r="I530" s="75"/>
      <c r="J530" s="19" t="str">
        <f>IFERROR(IF(ATENDIMENTOS!$I530="",ATENDIMENTOS!$H530,IF(AND(ATENDIMENTOS!$H530="",ATENDIMENTOS!$I530=""),"",ATENDIMENTOS!$H530-ATENDIMENTOS!$I530)),"")</f>
        <v/>
      </c>
      <c r="K530" s="78"/>
    </row>
    <row r="531" spans="1:11" x14ac:dyDescent="0.3">
      <c r="A531" s="12" t="str">
        <f t="shared" si="8"/>
        <v/>
      </c>
      <c r="B531" s="65"/>
      <c r="C531" s="68"/>
      <c r="D531" s="69"/>
      <c r="E531" s="69"/>
      <c r="F531" s="69"/>
      <c r="G531" s="69"/>
      <c r="H531" s="20" t="str" cm="1">
        <f t="array" ref="H531">IFERROR(IF(B531="","",IF(F531="","",IF(F531="SERVIÇOS",INDEX('TABELA DE PREÇOS'!$C$3:$C$1000,MATCH(B531,IF('TABELA DE PREÇOS'!$B$3:$B$1000=G531,'TABELA DE PREÇOS'!$D$3:$D$1000),1)),IF(F531="PRODUTOS",INDEX('TABELA DE PREÇOS'!$G$3:$G$1000,MATCH(B531,IF('TABELA DE PREÇOS'!$F$3:$F$1000=G531,'TABELA DE PREÇOS'!$H$3:$H$1000),1)))))),"")</f>
        <v/>
      </c>
      <c r="I531" s="74"/>
      <c r="J531" s="20" t="str">
        <f>IFERROR(IF(ATENDIMENTOS!$I531="",ATENDIMENTOS!$H531,IF(AND(ATENDIMENTOS!$H531="",ATENDIMENTOS!$I531=""),"",ATENDIMENTOS!$H531-ATENDIMENTOS!$I531)),"")</f>
        <v/>
      </c>
      <c r="K531" s="77"/>
    </row>
    <row r="532" spans="1:11" x14ac:dyDescent="0.3">
      <c r="A532" s="12" t="str">
        <f t="shared" si="8"/>
        <v/>
      </c>
      <c r="B532" s="66"/>
      <c r="C532" s="70"/>
      <c r="D532" s="71"/>
      <c r="E532" s="71"/>
      <c r="F532" s="71"/>
      <c r="G532" s="71"/>
      <c r="H532" s="19" t="str" cm="1">
        <f t="array" ref="H532">IFERROR(IF(B532="","",IF(F532="","",IF(F532="SERVIÇOS",INDEX('TABELA DE PREÇOS'!$C$3:$C$1000,MATCH(B532,IF('TABELA DE PREÇOS'!$B$3:$B$1000=G532,'TABELA DE PREÇOS'!$D$3:$D$1000),1)),IF(F532="PRODUTOS",INDEX('TABELA DE PREÇOS'!$G$3:$G$1000,MATCH(B532,IF('TABELA DE PREÇOS'!$F$3:$F$1000=G532,'TABELA DE PREÇOS'!$H$3:$H$1000),1)))))),"")</f>
        <v/>
      </c>
      <c r="I532" s="75"/>
      <c r="J532" s="19" t="str">
        <f>IFERROR(IF(ATENDIMENTOS!$I532="",ATENDIMENTOS!$H532,IF(AND(ATENDIMENTOS!$H532="",ATENDIMENTOS!$I532=""),"",ATENDIMENTOS!$H532-ATENDIMENTOS!$I532)),"")</f>
        <v/>
      </c>
      <c r="K532" s="78"/>
    </row>
    <row r="533" spans="1:11" x14ac:dyDescent="0.3">
      <c r="A533" s="12" t="str">
        <f t="shared" si="8"/>
        <v/>
      </c>
      <c r="B533" s="65"/>
      <c r="C533" s="68"/>
      <c r="D533" s="69"/>
      <c r="E533" s="69"/>
      <c r="F533" s="69"/>
      <c r="G533" s="69"/>
      <c r="H533" s="20" t="str" cm="1">
        <f t="array" ref="H533">IFERROR(IF(B533="","",IF(F533="","",IF(F533="SERVIÇOS",INDEX('TABELA DE PREÇOS'!$C$3:$C$1000,MATCH(B533,IF('TABELA DE PREÇOS'!$B$3:$B$1000=G533,'TABELA DE PREÇOS'!$D$3:$D$1000),1)),IF(F533="PRODUTOS",INDEX('TABELA DE PREÇOS'!$G$3:$G$1000,MATCH(B533,IF('TABELA DE PREÇOS'!$F$3:$F$1000=G533,'TABELA DE PREÇOS'!$H$3:$H$1000),1)))))),"")</f>
        <v/>
      </c>
      <c r="I533" s="74"/>
      <c r="J533" s="20" t="str">
        <f>IFERROR(IF(ATENDIMENTOS!$I533="",ATENDIMENTOS!$H533,IF(AND(ATENDIMENTOS!$H533="",ATENDIMENTOS!$I533=""),"",ATENDIMENTOS!$H533-ATENDIMENTOS!$I533)),"")</f>
        <v/>
      </c>
      <c r="K533" s="77"/>
    </row>
    <row r="534" spans="1:11" x14ac:dyDescent="0.3">
      <c r="A534" s="12" t="str">
        <f t="shared" si="8"/>
        <v/>
      </c>
      <c r="B534" s="66"/>
      <c r="C534" s="70"/>
      <c r="D534" s="71"/>
      <c r="E534" s="71"/>
      <c r="F534" s="71"/>
      <c r="G534" s="71"/>
      <c r="H534" s="19" t="str" cm="1">
        <f t="array" ref="H534">IFERROR(IF(B534="","",IF(F534="","",IF(F534="SERVIÇOS",INDEX('TABELA DE PREÇOS'!$C$3:$C$1000,MATCH(B534,IF('TABELA DE PREÇOS'!$B$3:$B$1000=G534,'TABELA DE PREÇOS'!$D$3:$D$1000),1)),IF(F534="PRODUTOS",INDEX('TABELA DE PREÇOS'!$G$3:$G$1000,MATCH(B534,IF('TABELA DE PREÇOS'!$F$3:$F$1000=G534,'TABELA DE PREÇOS'!$H$3:$H$1000),1)))))),"")</f>
        <v/>
      </c>
      <c r="I534" s="75"/>
      <c r="J534" s="19" t="str">
        <f>IFERROR(IF(ATENDIMENTOS!$I534="",ATENDIMENTOS!$H534,IF(AND(ATENDIMENTOS!$H534="",ATENDIMENTOS!$I534=""),"",ATENDIMENTOS!$H534-ATENDIMENTOS!$I534)),"")</f>
        <v/>
      </c>
      <c r="K534" s="78"/>
    </row>
    <row r="535" spans="1:11" x14ac:dyDescent="0.3">
      <c r="A535" s="12" t="str">
        <f t="shared" si="8"/>
        <v/>
      </c>
      <c r="B535" s="65"/>
      <c r="C535" s="68"/>
      <c r="D535" s="69"/>
      <c r="E535" s="69"/>
      <c r="F535" s="69"/>
      <c r="G535" s="69"/>
      <c r="H535" s="20" t="str" cm="1">
        <f t="array" ref="H535">IFERROR(IF(B535="","",IF(F535="","",IF(F535="SERVIÇOS",INDEX('TABELA DE PREÇOS'!$C$3:$C$1000,MATCH(B535,IF('TABELA DE PREÇOS'!$B$3:$B$1000=G535,'TABELA DE PREÇOS'!$D$3:$D$1000),1)),IF(F535="PRODUTOS",INDEX('TABELA DE PREÇOS'!$G$3:$G$1000,MATCH(B535,IF('TABELA DE PREÇOS'!$F$3:$F$1000=G535,'TABELA DE PREÇOS'!$H$3:$H$1000),1)))))),"")</f>
        <v/>
      </c>
      <c r="I535" s="74"/>
      <c r="J535" s="20" t="str">
        <f>IFERROR(IF(ATENDIMENTOS!$I535="",ATENDIMENTOS!$H535,IF(AND(ATENDIMENTOS!$H535="",ATENDIMENTOS!$I535=""),"",ATENDIMENTOS!$H535-ATENDIMENTOS!$I535)),"")</f>
        <v/>
      </c>
      <c r="K535" s="77"/>
    </row>
    <row r="536" spans="1:11" x14ac:dyDescent="0.3">
      <c r="A536" s="12" t="str">
        <f t="shared" si="8"/>
        <v/>
      </c>
      <c r="B536" s="66"/>
      <c r="C536" s="70"/>
      <c r="D536" s="71"/>
      <c r="E536" s="71"/>
      <c r="F536" s="71"/>
      <c r="G536" s="71"/>
      <c r="H536" s="19" t="str" cm="1">
        <f t="array" ref="H536">IFERROR(IF(B536="","",IF(F536="","",IF(F536="SERVIÇOS",INDEX('TABELA DE PREÇOS'!$C$3:$C$1000,MATCH(B536,IF('TABELA DE PREÇOS'!$B$3:$B$1000=G536,'TABELA DE PREÇOS'!$D$3:$D$1000),1)),IF(F536="PRODUTOS",INDEX('TABELA DE PREÇOS'!$G$3:$G$1000,MATCH(B536,IF('TABELA DE PREÇOS'!$F$3:$F$1000=G536,'TABELA DE PREÇOS'!$H$3:$H$1000),1)))))),"")</f>
        <v/>
      </c>
      <c r="I536" s="75"/>
      <c r="J536" s="19" t="str">
        <f>IFERROR(IF(ATENDIMENTOS!$I536="",ATENDIMENTOS!$H536,IF(AND(ATENDIMENTOS!$H536="",ATENDIMENTOS!$I536=""),"",ATENDIMENTOS!$H536-ATENDIMENTOS!$I536)),"")</f>
        <v/>
      </c>
      <c r="K536" s="78"/>
    </row>
    <row r="537" spans="1:11" x14ac:dyDescent="0.3">
      <c r="A537" s="12" t="str">
        <f t="shared" si="8"/>
        <v/>
      </c>
      <c r="B537" s="65"/>
      <c r="C537" s="68"/>
      <c r="D537" s="69"/>
      <c r="E537" s="69"/>
      <c r="F537" s="69"/>
      <c r="G537" s="69"/>
      <c r="H537" s="20" t="str" cm="1">
        <f t="array" ref="H537">IFERROR(IF(B537="","",IF(F537="","",IF(F537="SERVIÇOS",INDEX('TABELA DE PREÇOS'!$C$3:$C$1000,MATCH(B537,IF('TABELA DE PREÇOS'!$B$3:$B$1000=G537,'TABELA DE PREÇOS'!$D$3:$D$1000),1)),IF(F537="PRODUTOS",INDEX('TABELA DE PREÇOS'!$G$3:$G$1000,MATCH(B537,IF('TABELA DE PREÇOS'!$F$3:$F$1000=G537,'TABELA DE PREÇOS'!$H$3:$H$1000),1)))))),"")</f>
        <v/>
      </c>
      <c r="I537" s="74"/>
      <c r="J537" s="20" t="str">
        <f>IFERROR(IF(ATENDIMENTOS!$I537="",ATENDIMENTOS!$H537,IF(AND(ATENDIMENTOS!$H537="",ATENDIMENTOS!$I537=""),"",ATENDIMENTOS!$H537-ATENDIMENTOS!$I537)),"")</f>
        <v/>
      </c>
      <c r="K537" s="77"/>
    </row>
    <row r="538" spans="1:11" x14ac:dyDescent="0.3">
      <c r="A538" s="12" t="str">
        <f t="shared" si="8"/>
        <v/>
      </c>
      <c r="B538" s="66"/>
      <c r="C538" s="70"/>
      <c r="D538" s="71"/>
      <c r="E538" s="71"/>
      <c r="F538" s="71"/>
      <c r="G538" s="71"/>
      <c r="H538" s="19" t="str" cm="1">
        <f t="array" ref="H538">IFERROR(IF(B538="","",IF(F538="","",IF(F538="SERVIÇOS",INDEX('TABELA DE PREÇOS'!$C$3:$C$1000,MATCH(B538,IF('TABELA DE PREÇOS'!$B$3:$B$1000=G538,'TABELA DE PREÇOS'!$D$3:$D$1000),1)),IF(F538="PRODUTOS",INDEX('TABELA DE PREÇOS'!$G$3:$G$1000,MATCH(B538,IF('TABELA DE PREÇOS'!$F$3:$F$1000=G538,'TABELA DE PREÇOS'!$H$3:$H$1000),1)))))),"")</f>
        <v/>
      </c>
      <c r="I538" s="75"/>
      <c r="J538" s="19" t="str">
        <f>IFERROR(IF(ATENDIMENTOS!$I538="",ATENDIMENTOS!$H538,IF(AND(ATENDIMENTOS!$H538="",ATENDIMENTOS!$I538=""),"",ATENDIMENTOS!$H538-ATENDIMENTOS!$I538)),"")</f>
        <v/>
      </c>
      <c r="K538" s="78"/>
    </row>
    <row r="539" spans="1:11" x14ac:dyDescent="0.3">
      <c r="A539" s="12" t="str">
        <f t="shared" si="8"/>
        <v/>
      </c>
      <c r="B539" s="65"/>
      <c r="C539" s="68"/>
      <c r="D539" s="69"/>
      <c r="E539" s="69"/>
      <c r="F539" s="69"/>
      <c r="G539" s="69"/>
      <c r="H539" s="20" t="str" cm="1">
        <f t="array" ref="H539">IFERROR(IF(B539="","",IF(F539="","",IF(F539="SERVIÇOS",INDEX('TABELA DE PREÇOS'!$C$3:$C$1000,MATCH(B539,IF('TABELA DE PREÇOS'!$B$3:$B$1000=G539,'TABELA DE PREÇOS'!$D$3:$D$1000),1)),IF(F539="PRODUTOS",INDEX('TABELA DE PREÇOS'!$G$3:$G$1000,MATCH(B539,IF('TABELA DE PREÇOS'!$F$3:$F$1000=G539,'TABELA DE PREÇOS'!$H$3:$H$1000),1)))))),"")</f>
        <v/>
      </c>
      <c r="I539" s="74"/>
      <c r="J539" s="20" t="str">
        <f>IFERROR(IF(ATENDIMENTOS!$I539="",ATENDIMENTOS!$H539,IF(AND(ATENDIMENTOS!$H539="",ATENDIMENTOS!$I539=""),"",ATENDIMENTOS!$H539-ATENDIMENTOS!$I539)),"")</f>
        <v/>
      </c>
      <c r="K539" s="77"/>
    </row>
    <row r="540" spans="1:11" x14ac:dyDescent="0.3">
      <c r="A540" s="12" t="str">
        <f t="shared" si="8"/>
        <v/>
      </c>
      <c r="B540" s="66"/>
      <c r="C540" s="70"/>
      <c r="D540" s="71"/>
      <c r="E540" s="71"/>
      <c r="F540" s="71"/>
      <c r="G540" s="71"/>
      <c r="H540" s="19" t="str" cm="1">
        <f t="array" ref="H540">IFERROR(IF(B540="","",IF(F540="","",IF(F540="SERVIÇOS",INDEX('TABELA DE PREÇOS'!$C$3:$C$1000,MATCH(B540,IF('TABELA DE PREÇOS'!$B$3:$B$1000=G540,'TABELA DE PREÇOS'!$D$3:$D$1000),1)),IF(F540="PRODUTOS",INDEX('TABELA DE PREÇOS'!$G$3:$G$1000,MATCH(B540,IF('TABELA DE PREÇOS'!$F$3:$F$1000=G540,'TABELA DE PREÇOS'!$H$3:$H$1000),1)))))),"")</f>
        <v/>
      </c>
      <c r="I540" s="75"/>
      <c r="J540" s="19" t="str">
        <f>IFERROR(IF(ATENDIMENTOS!$I540="",ATENDIMENTOS!$H540,IF(AND(ATENDIMENTOS!$H540="",ATENDIMENTOS!$I540=""),"",ATENDIMENTOS!$H540-ATENDIMENTOS!$I540)),"")</f>
        <v/>
      </c>
      <c r="K540" s="78"/>
    </row>
    <row r="541" spans="1:11" x14ac:dyDescent="0.3">
      <c r="A541" s="12" t="str">
        <f t="shared" si="8"/>
        <v/>
      </c>
      <c r="B541" s="65"/>
      <c r="C541" s="68"/>
      <c r="D541" s="69"/>
      <c r="E541" s="69"/>
      <c r="F541" s="69"/>
      <c r="G541" s="69"/>
      <c r="H541" s="20" t="str" cm="1">
        <f t="array" ref="H541">IFERROR(IF(B541="","",IF(F541="","",IF(F541="SERVIÇOS",INDEX('TABELA DE PREÇOS'!$C$3:$C$1000,MATCH(B541,IF('TABELA DE PREÇOS'!$B$3:$B$1000=G541,'TABELA DE PREÇOS'!$D$3:$D$1000),1)),IF(F541="PRODUTOS",INDEX('TABELA DE PREÇOS'!$G$3:$G$1000,MATCH(B541,IF('TABELA DE PREÇOS'!$F$3:$F$1000=G541,'TABELA DE PREÇOS'!$H$3:$H$1000),1)))))),"")</f>
        <v/>
      </c>
      <c r="I541" s="74"/>
      <c r="J541" s="20" t="str">
        <f>IFERROR(IF(ATENDIMENTOS!$I541="",ATENDIMENTOS!$H541,IF(AND(ATENDIMENTOS!$H541="",ATENDIMENTOS!$I541=""),"",ATENDIMENTOS!$H541-ATENDIMENTOS!$I541)),"")</f>
        <v/>
      </c>
      <c r="K541" s="77"/>
    </row>
    <row r="542" spans="1:11" x14ac:dyDescent="0.3">
      <c r="A542" s="12" t="str">
        <f t="shared" si="8"/>
        <v/>
      </c>
      <c r="B542" s="66"/>
      <c r="C542" s="70"/>
      <c r="D542" s="71"/>
      <c r="E542" s="71"/>
      <c r="F542" s="71"/>
      <c r="G542" s="71"/>
      <c r="H542" s="19" t="str" cm="1">
        <f t="array" ref="H542">IFERROR(IF(B542="","",IF(F542="","",IF(F542="SERVIÇOS",INDEX('TABELA DE PREÇOS'!$C$3:$C$1000,MATCH(B542,IF('TABELA DE PREÇOS'!$B$3:$B$1000=G542,'TABELA DE PREÇOS'!$D$3:$D$1000),1)),IF(F542="PRODUTOS",INDEX('TABELA DE PREÇOS'!$G$3:$G$1000,MATCH(B542,IF('TABELA DE PREÇOS'!$F$3:$F$1000=G542,'TABELA DE PREÇOS'!$H$3:$H$1000),1)))))),"")</f>
        <v/>
      </c>
      <c r="I542" s="75"/>
      <c r="J542" s="19" t="str">
        <f>IFERROR(IF(ATENDIMENTOS!$I542="",ATENDIMENTOS!$H542,IF(AND(ATENDIMENTOS!$H542="",ATENDIMENTOS!$I542=""),"",ATENDIMENTOS!$H542-ATENDIMENTOS!$I542)),"")</f>
        <v/>
      </c>
      <c r="K542" s="78"/>
    </row>
    <row r="543" spans="1:11" x14ac:dyDescent="0.3">
      <c r="A543" s="12" t="str">
        <f t="shared" si="8"/>
        <v/>
      </c>
      <c r="B543" s="65"/>
      <c r="C543" s="68"/>
      <c r="D543" s="69"/>
      <c r="E543" s="69"/>
      <c r="F543" s="69"/>
      <c r="G543" s="69"/>
      <c r="H543" s="20" t="str" cm="1">
        <f t="array" ref="H543">IFERROR(IF(B543="","",IF(F543="","",IF(F543="SERVIÇOS",INDEX('TABELA DE PREÇOS'!$C$3:$C$1000,MATCH(B543,IF('TABELA DE PREÇOS'!$B$3:$B$1000=G543,'TABELA DE PREÇOS'!$D$3:$D$1000),1)),IF(F543="PRODUTOS",INDEX('TABELA DE PREÇOS'!$G$3:$G$1000,MATCH(B543,IF('TABELA DE PREÇOS'!$F$3:$F$1000=G543,'TABELA DE PREÇOS'!$H$3:$H$1000),1)))))),"")</f>
        <v/>
      </c>
      <c r="I543" s="74"/>
      <c r="J543" s="20" t="str">
        <f>IFERROR(IF(ATENDIMENTOS!$I543="",ATENDIMENTOS!$H543,IF(AND(ATENDIMENTOS!$H543="",ATENDIMENTOS!$I543=""),"",ATENDIMENTOS!$H543-ATENDIMENTOS!$I543)),"")</f>
        <v/>
      </c>
      <c r="K543" s="77"/>
    </row>
    <row r="544" spans="1:11" x14ac:dyDescent="0.3">
      <c r="A544" s="12" t="str">
        <f t="shared" si="8"/>
        <v/>
      </c>
      <c r="B544" s="66"/>
      <c r="C544" s="70"/>
      <c r="D544" s="71"/>
      <c r="E544" s="71"/>
      <c r="F544" s="71"/>
      <c r="G544" s="71"/>
      <c r="H544" s="19" t="str" cm="1">
        <f t="array" ref="H544">IFERROR(IF(B544="","",IF(F544="","",IF(F544="SERVIÇOS",INDEX('TABELA DE PREÇOS'!$C$3:$C$1000,MATCH(B544,IF('TABELA DE PREÇOS'!$B$3:$B$1000=G544,'TABELA DE PREÇOS'!$D$3:$D$1000),1)),IF(F544="PRODUTOS",INDEX('TABELA DE PREÇOS'!$G$3:$G$1000,MATCH(B544,IF('TABELA DE PREÇOS'!$F$3:$F$1000=G544,'TABELA DE PREÇOS'!$H$3:$H$1000),1)))))),"")</f>
        <v/>
      </c>
      <c r="I544" s="75"/>
      <c r="J544" s="19" t="str">
        <f>IFERROR(IF(ATENDIMENTOS!$I544="",ATENDIMENTOS!$H544,IF(AND(ATENDIMENTOS!$H544="",ATENDIMENTOS!$I544=""),"",ATENDIMENTOS!$H544-ATENDIMENTOS!$I544)),"")</f>
        <v/>
      </c>
      <c r="K544" s="78"/>
    </row>
    <row r="545" spans="1:11" x14ac:dyDescent="0.3">
      <c r="A545" s="12" t="str">
        <f t="shared" si="8"/>
        <v/>
      </c>
      <c r="B545" s="65"/>
      <c r="C545" s="68"/>
      <c r="D545" s="69"/>
      <c r="E545" s="69"/>
      <c r="F545" s="69"/>
      <c r="G545" s="69"/>
      <c r="H545" s="20" t="str" cm="1">
        <f t="array" ref="H545">IFERROR(IF(B545="","",IF(F545="","",IF(F545="SERVIÇOS",INDEX('TABELA DE PREÇOS'!$C$3:$C$1000,MATCH(B545,IF('TABELA DE PREÇOS'!$B$3:$B$1000=G545,'TABELA DE PREÇOS'!$D$3:$D$1000),1)),IF(F545="PRODUTOS",INDEX('TABELA DE PREÇOS'!$G$3:$G$1000,MATCH(B545,IF('TABELA DE PREÇOS'!$F$3:$F$1000=G545,'TABELA DE PREÇOS'!$H$3:$H$1000),1)))))),"")</f>
        <v/>
      </c>
      <c r="I545" s="74"/>
      <c r="J545" s="20" t="str">
        <f>IFERROR(IF(ATENDIMENTOS!$I545="",ATENDIMENTOS!$H545,IF(AND(ATENDIMENTOS!$H545="",ATENDIMENTOS!$I545=""),"",ATENDIMENTOS!$H545-ATENDIMENTOS!$I545)),"")</f>
        <v/>
      </c>
      <c r="K545" s="77"/>
    </row>
    <row r="546" spans="1:11" x14ac:dyDescent="0.3">
      <c r="A546" s="12" t="str">
        <f t="shared" si="8"/>
        <v/>
      </c>
      <c r="B546" s="66"/>
      <c r="C546" s="70"/>
      <c r="D546" s="71"/>
      <c r="E546" s="71"/>
      <c r="F546" s="71"/>
      <c r="G546" s="71"/>
      <c r="H546" s="19" t="str" cm="1">
        <f t="array" ref="H546">IFERROR(IF(B546="","",IF(F546="","",IF(F546="SERVIÇOS",INDEX('TABELA DE PREÇOS'!$C$3:$C$1000,MATCH(B546,IF('TABELA DE PREÇOS'!$B$3:$B$1000=G546,'TABELA DE PREÇOS'!$D$3:$D$1000),1)),IF(F546="PRODUTOS",INDEX('TABELA DE PREÇOS'!$G$3:$G$1000,MATCH(B546,IF('TABELA DE PREÇOS'!$F$3:$F$1000=G546,'TABELA DE PREÇOS'!$H$3:$H$1000),1)))))),"")</f>
        <v/>
      </c>
      <c r="I546" s="75"/>
      <c r="J546" s="19" t="str">
        <f>IFERROR(IF(ATENDIMENTOS!$I546="",ATENDIMENTOS!$H546,IF(AND(ATENDIMENTOS!$H546="",ATENDIMENTOS!$I546=""),"",ATENDIMENTOS!$H546-ATENDIMENTOS!$I546)),"")</f>
        <v/>
      </c>
      <c r="K546" s="78"/>
    </row>
    <row r="547" spans="1:11" x14ac:dyDescent="0.3">
      <c r="A547" s="12" t="str">
        <f t="shared" si="8"/>
        <v/>
      </c>
      <c r="B547" s="65"/>
      <c r="C547" s="68"/>
      <c r="D547" s="69"/>
      <c r="E547" s="69"/>
      <c r="F547" s="69"/>
      <c r="G547" s="69"/>
      <c r="H547" s="20" t="str" cm="1">
        <f t="array" ref="H547">IFERROR(IF(B547="","",IF(F547="","",IF(F547="SERVIÇOS",INDEX('TABELA DE PREÇOS'!$C$3:$C$1000,MATCH(B547,IF('TABELA DE PREÇOS'!$B$3:$B$1000=G547,'TABELA DE PREÇOS'!$D$3:$D$1000),1)),IF(F547="PRODUTOS",INDEX('TABELA DE PREÇOS'!$G$3:$G$1000,MATCH(B547,IF('TABELA DE PREÇOS'!$F$3:$F$1000=G547,'TABELA DE PREÇOS'!$H$3:$H$1000),1)))))),"")</f>
        <v/>
      </c>
      <c r="I547" s="74"/>
      <c r="J547" s="20" t="str">
        <f>IFERROR(IF(ATENDIMENTOS!$I547="",ATENDIMENTOS!$H547,IF(AND(ATENDIMENTOS!$H547="",ATENDIMENTOS!$I547=""),"",ATENDIMENTOS!$H547-ATENDIMENTOS!$I547)),"")</f>
        <v/>
      </c>
      <c r="K547" s="77"/>
    </row>
    <row r="548" spans="1:11" x14ac:dyDescent="0.3">
      <c r="A548" s="12" t="str">
        <f t="shared" si="8"/>
        <v/>
      </c>
      <c r="B548" s="66"/>
      <c r="C548" s="70"/>
      <c r="D548" s="71"/>
      <c r="E548" s="71"/>
      <c r="F548" s="71"/>
      <c r="G548" s="71"/>
      <c r="H548" s="19" t="str" cm="1">
        <f t="array" ref="H548">IFERROR(IF(B548="","",IF(F548="","",IF(F548="SERVIÇOS",INDEX('TABELA DE PREÇOS'!$C$3:$C$1000,MATCH(B548,IF('TABELA DE PREÇOS'!$B$3:$B$1000=G548,'TABELA DE PREÇOS'!$D$3:$D$1000),1)),IF(F548="PRODUTOS",INDEX('TABELA DE PREÇOS'!$G$3:$G$1000,MATCH(B548,IF('TABELA DE PREÇOS'!$F$3:$F$1000=G548,'TABELA DE PREÇOS'!$H$3:$H$1000),1)))))),"")</f>
        <v/>
      </c>
      <c r="I548" s="75"/>
      <c r="J548" s="19" t="str">
        <f>IFERROR(IF(ATENDIMENTOS!$I548="",ATENDIMENTOS!$H548,IF(AND(ATENDIMENTOS!$H548="",ATENDIMENTOS!$I548=""),"",ATENDIMENTOS!$H548-ATENDIMENTOS!$I548)),"")</f>
        <v/>
      </c>
      <c r="K548" s="78"/>
    </row>
    <row r="549" spans="1:11" x14ac:dyDescent="0.3">
      <c r="A549" s="12" t="str">
        <f t="shared" si="8"/>
        <v/>
      </c>
      <c r="B549" s="65"/>
      <c r="C549" s="68"/>
      <c r="D549" s="69"/>
      <c r="E549" s="69"/>
      <c r="F549" s="69"/>
      <c r="G549" s="69"/>
      <c r="H549" s="20" t="str" cm="1">
        <f t="array" ref="H549">IFERROR(IF(B549="","",IF(F549="","",IF(F549="SERVIÇOS",INDEX('TABELA DE PREÇOS'!$C$3:$C$1000,MATCH(B549,IF('TABELA DE PREÇOS'!$B$3:$B$1000=G549,'TABELA DE PREÇOS'!$D$3:$D$1000),1)),IF(F549="PRODUTOS",INDEX('TABELA DE PREÇOS'!$G$3:$G$1000,MATCH(B549,IF('TABELA DE PREÇOS'!$F$3:$F$1000=G549,'TABELA DE PREÇOS'!$H$3:$H$1000),1)))))),"")</f>
        <v/>
      </c>
      <c r="I549" s="74"/>
      <c r="J549" s="20" t="str">
        <f>IFERROR(IF(ATENDIMENTOS!$I549="",ATENDIMENTOS!$H549,IF(AND(ATENDIMENTOS!$H549="",ATENDIMENTOS!$I549=""),"",ATENDIMENTOS!$H549-ATENDIMENTOS!$I549)),"")</f>
        <v/>
      </c>
      <c r="K549" s="77"/>
    </row>
    <row r="550" spans="1:11" x14ac:dyDescent="0.3">
      <c r="A550" s="12" t="str">
        <f t="shared" si="8"/>
        <v/>
      </c>
      <c r="B550" s="66"/>
      <c r="C550" s="70"/>
      <c r="D550" s="71"/>
      <c r="E550" s="71"/>
      <c r="F550" s="71"/>
      <c r="G550" s="71"/>
      <c r="H550" s="19" t="str" cm="1">
        <f t="array" ref="H550">IFERROR(IF(B550="","",IF(F550="","",IF(F550="SERVIÇOS",INDEX('TABELA DE PREÇOS'!$C$3:$C$1000,MATCH(B550,IF('TABELA DE PREÇOS'!$B$3:$B$1000=G550,'TABELA DE PREÇOS'!$D$3:$D$1000),1)),IF(F550="PRODUTOS",INDEX('TABELA DE PREÇOS'!$G$3:$G$1000,MATCH(B550,IF('TABELA DE PREÇOS'!$F$3:$F$1000=G550,'TABELA DE PREÇOS'!$H$3:$H$1000),1)))))),"")</f>
        <v/>
      </c>
      <c r="I550" s="75"/>
      <c r="J550" s="19" t="str">
        <f>IFERROR(IF(ATENDIMENTOS!$I550="",ATENDIMENTOS!$H550,IF(AND(ATENDIMENTOS!$H550="",ATENDIMENTOS!$I550=""),"",ATENDIMENTOS!$H550-ATENDIMENTOS!$I550)),"")</f>
        <v/>
      </c>
      <c r="K550" s="78"/>
    </row>
    <row r="551" spans="1:11" x14ac:dyDescent="0.3">
      <c r="A551" s="12" t="str">
        <f t="shared" si="8"/>
        <v/>
      </c>
      <c r="B551" s="65"/>
      <c r="C551" s="68"/>
      <c r="D551" s="69"/>
      <c r="E551" s="69"/>
      <c r="F551" s="69"/>
      <c r="G551" s="69"/>
      <c r="H551" s="20" t="str" cm="1">
        <f t="array" ref="H551">IFERROR(IF(B551="","",IF(F551="","",IF(F551="SERVIÇOS",INDEX('TABELA DE PREÇOS'!$C$3:$C$1000,MATCH(B551,IF('TABELA DE PREÇOS'!$B$3:$B$1000=G551,'TABELA DE PREÇOS'!$D$3:$D$1000),1)),IF(F551="PRODUTOS",INDEX('TABELA DE PREÇOS'!$G$3:$G$1000,MATCH(B551,IF('TABELA DE PREÇOS'!$F$3:$F$1000=G551,'TABELA DE PREÇOS'!$H$3:$H$1000),1)))))),"")</f>
        <v/>
      </c>
      <c r="I551" s="74"/>
      <c r="J551" s="20" t="str">
        <f>IFERROR(IF(ATENDIMENTOS!$I551="",ATENDIMENTOS!$H551,IF(AND(ATENDIMENTOS!$H551="",ATENDIMENTOS!$I551=""),"",ATENDIMENTOS!$H551-ATENDIMENTOS!$I551)),"")</f>
        <v/>
      </c>
      <c r="K551" s="77"/>
    </row>
    <row r="552" spans="1:11" x14ac:dyDescent="0.3">
      <c r="A552" s="12" t="str">
        <f t="shared" si="8"/>
        <v/>
      </c>
      <c r="B552" s="66"/>
      <c r="C552" s="70"/>
      <c r="D552" s="71"/>
      <c r="E552" s="71"/>
      <c r="F552" s="71"/>
      <c r="G552" s="71"/>
      <c r="H552" s="19" t="str" cm="1">
        <f t="array" ref="H552">IFERROR(IF(B552="","",IF(F552="","",IF(F552="SERVIÇOS",INDEX('TABELA DE PREÇOS'!$C$3:$C$1000,MATCH(B552,IF('TABELA DE PREÇOS'!$B$3:$B$1000=G552,'TABELA DE PREÇOS'!$D$3:$D$1000),1)),IF(F552="PRODUTOS",INDEX('TABELA DE PREÇOS'!$G$3:$G$1000,MATCH(B552,IF('TABELA DE PREÇOS'!$F$3:$F$1000=G552,'TABELA DE PREÇOS'!$H$3:$H$1000),1)))))),"")</f>
        <v/>
      </c>
      <c r="I552" s="75"/>
      <c r="J552" s="19" t="str">
        <f>IFERROR(IF(ATENDIMENTOS!$I552="",ATENDIMENTOS!$H552,IF(AND(ATENDIMENTOS!$H552="",ATENDIMENTOS!$I552=""),"",ATENDIMENTOS!$H552-ATENDIMENTOS!$I552)),"")</f>
        <v/>
      </c>
      <c r="K552" s="78"/>
    </row>
    <row r="553" spans="1:11" x14ac:dyDescent="0.3">
      <c r="A553" s="12" t="str">
        <f t="shared" si="8"/>
        <v/>
      </c>
      <c r="B553" s="65"/>
      <c r="C553" s="68"/>
      <c r="D553" s="69"/>
      <c r="E553" s="69"/>
      <c r="F553" s="69"/>
      <c r="G553" s="69"/>
      <c r="H553" s="20" t="str" cm="1">
        <f t="array" ref="H553">IFERROR(IF(B553="","",IF(F553="","",IF(F553="SERVIÇOS",INDEX('TABELA DE PREÇOS'!$C$3:$C$1000,MATCH(B553,IF('TABELA DE PREÇOS'!$B$3:$B$1000=G553,'TABELA DE PREÇOS'!$D$3:$D$1000),1)),IF(F553="PRODUTOS",INDEX('TABELA DE PREÇOS'!$G$3:$G$1000,MATCH(B553,IF('TABELA DE PREÇOS'!$F$3:$F$1000=G553,'TABELA DE PREÇOS'!$H$3:$H$1000),1)))))),"")</f>
        <v/>
      </c>
      <c r="I553" s="74"/>
      <c r="J553" s="20" t="str">
        <f>IFERROR(IF(ATENDIMENTOS!$I553="",ATENDIMENTOS!$H553,IF(AND(ATENDIMENTOS!$H553="",ATENDIMENTOS!$I553=""),"",ATENDIMENTOS!$H553-ATENDIMENTOS!$I553)),"")</f>
        <v/>
      </c>
      <c r="K553" s="77"/>
    </row>
    <row r="554" spans="1:11" x14ac:dyDescent="0.3">
      <c r="A554" s="12" t="str">
        <f t="shared" si="8"/>
        <v/>
      </c>
      <c r="B554" s="66"/>
      <c r="C554" s="70"/>
      <c r="D554" s="71"/>
      <c r="E554" s="71"/>
      <c r="F554" s="71"/>
      <c r="G554" s="71"/>
      <c r="H554" s="19" t="str" cm="1">
        <f t="array" ref="H554">IFERROR(IF(B554="","",IF(F554="","",IF(F554="SERVIÇOS",INDEX('TABELA DE PREÇOS'!$C$3:$C$1000,MATCH(B554,IF('TABELA DE PREÇOS'!$B$3:$B$1000=G554,'TABELA DE PREÇOS'!$D$3:$D$1000),1)),IF(F554="PRODUTOS",INDEX('TABELA DE PREÇOS'!$G$3:$G$1000,MATCH(B554,IF('TABELA DE PREÇOS'!$F$3:$F$1000=G554,'TABELA DE PREÇOS'!$H$3:$H$1000),1)))))),"")</f>
        <v/>
      </c>
      <c r="I554" s="75"/>
      <c r="J554" s="19" t="str">
        <f>IFERROR(IF(ATENDIMENTOS!$I554="",ATENDIMENTOS!$H554,IF(AND(ATENDIMENTOS!$H554="",ATENDIMENTOS!$I554=""),"",ATENDIMENTOS!$H554-ATENDIMENTOS!$I554)),"")</f>
        <v/>
      </c>
      <c r="K554" s="78"/>
    </row>
    <row r="555" spans="1:11" x14ac:dyDescent="0.3">
      <c r="A555" s="12" t="str">
        <f t="shared" si="8"/>
        <v/>
      </c>
      <c r="B555" s="65"/>
      <c r="C555" s="68"/>
      <c r="D555" s="69"/>
      <c r="E555" s="69"/>
      <c r="F555" s="69"/>
      <c r="G555" s="69"/>
      <c r="H555" s="20" t="str" cm="1">
        <f t="array" ref="H555">IFERROR(IF(B555="","",IF(F555="","",IF(F555="SERVIÇOS",INDEX('TABELA DE PREÇOS'!$C$3:$C$1000,MATCH(B555,IF('TABELA DE PREÇOS'!$B$3:$B$1000=G555,'TABELA DE PREÇOS'!$D$3:$D$1000),1)),IF(F555="PRODUTOS",INDEX('TABELA DE PREÇOS'!$G$3:$G$1000,MATCH(B555,IF('TABELA DE PREÇOS'!$F$3:$F$1000=G555,'TABELA DE PREÇOS'!$H$3:$H$1000),1)))))),"")</f>
        <v/>
      </c>
      <c r="I555" s="74"/>
      <c r="J555" s="20" t="str">
        <f>IFERROR(IF(ATENDIMENTOS!$I555="",ATENDIMENTOS!$H555,IF(AND(ATENDIMENTOS!$H555="",ATENDIMENTOS!$I555=""),"",ATENDIMENTOS!$H555-ATENDIMENTOS!$I555)),"")</f>
        <v/>
      </c>
      <c r="K555" s="77"/>
    </row>
    <row r="556" spans="1:11" x14ac:dyDescent="0.3">
      <c r="A556" s="12" t="str">
        <f t="shared" si="8"/>
        <v/>
      </c>
      <c r="B556" s="66"/>
      <c r="C556" s="70"/>
      <c r="D556" s="71"/>
      <c r="E556" s="71"/>
      <c r="F556" s="71"/>
      <c r="G556" s="71"/>
      <c r="H556" s="19" t="str" cm="1">
        <f t="array" ref="H556">IFERROR(IF(B556="","",IF(F556="","",IF(F556="SERVIÇOS",INDEX('TABELA DE PREÇOS'!$C$3:$C$1000,MATCH(B556,IF('TABELA DE PREÇOS'!$B$3:$B$1000=G556,'TABELA DE PREÇOS'!$D$3:$D$1000),1)),IF(F556="PRODUTOS",INDEX('TABELA DE PREÇOS'!$G$3:$G$1000,MATCH(B556,IF('TABELA DE PREÇOS'!$F$3:$F$1000=G556,'TABELA DE PREÇOS'!$H$3:$H$1000),1)))))),"")</f>
        <v/>
      </c>
      <c r="I556" s="75"/>
      <c r="J556" s="19" t="str">
        <f>IFERROR(IF(ATENDIMENTOS!$I556="",ATENDIMENTOS!$H556,IF(AND(ATENDIMENTOS!$H556="",ATENDIMENTOS!$I556=""),"",ATENDIMENTOS!$H556-ATENDIMENTOS!$I556)),"")</f>
        <v/>
      </c>
      <c r="K556" s="78"/>
    </row>
    <row r="557" spans="1:11" x14ac:dyDescent="0.3">
      <c r="A557" s="12" t="str">
        <f t="shared" si="8"/>
        <v/>
      </c>
      <c r="B557" s="65"/>
      <c r="C557" s="68"/>
      <c r="D557" s="69"/>
      <c r="E557" s="69"/>
      <c r="F557" s="69"/>
      <c r="G557" s="69"/>
      <c r="H557" s="20" t="str" cm="1">
        <f t="array" ref="H557">IFERROR(IF(B557="","",IF(F557="","",IF(F557="SERVIÇOS",INDEX('TABELA DE PREÇOS'!$C$3:$C$1000,MATCH(B557,IF('TABELA DE PREÇOS'!$B$3:$B$1000=G557,'TABELA DE PREÇOS'!$D$3:$D$1000),1)),IF(F557="PRODUTOS",INDEX('TABELA DE PREÇOS'!$G$3:$G$1000,MATCH(B557,IF('TABELA DE PREÇOS'!$F$3:$F$1000=G557,'TABELA DE PREÇOS'!$H$3:$H$1000),1)))))),"")</f>
        <v/>
      </c>
      <c r="I557" s="74"/>
      <c r="J557" s="20" t="str">
        <f>IFERROR(IF(ATENDIMENTOS!$I557="",ATENDIMENTOS!$H557,IF(AND(ATENDIMENTOS!$H557="",ATENDIMENTOS!$I557=""),"",ATENDIMENTOS!$H557-ATENDIMENTOS!$I557)),"")</f>
        <v/>
      </c>
      <c r="K557" s="77"/>
    </row>
    <row r="558" spans="1:11" x14ac:dyDescent="0.3">
      <c r="A558" s="12" t="str">
        <f t="shared" si="8"/>
        <v/>
      </c>
      <c r="B558" s="66"/>
      <c r="C558" s="70"/>
      <c r="D558" s="71"/>
      <c r="E558" s="71"/>
      <c r="F558" s="71"/>
      <c r="G558" s="71"/>
      <c r="H558" s="19" t="str" cm="1">
        <f t="array" ref="H558">IFERROR(IF(B558="","",IF(F558="","",IF(F558="SERVIÇOS",INDEX('TABELA DE PREÇOS'!$C$3:$C$1000,MATCH(B558,IF('TABELA DE PREÇOS'!$B$3:$B$1000=G558,'TABELA DE PREÇOS'!$D$3:$D$1000),1)),IF(F558="PRODUTOS",INDEX('TABELA DE PREÇOS'!$G$3:$G$1000,MATCH(B558,IF('TABELA DE PREÇOS'!$F$3:$F$1000=G558,'TABELA DE PREÇOS'!$H$3:$H$1000),1)))))),"")</f>
        <v/>
      </c>
      <c r="I558" s="75"/>
      <c r="J558" s="19" t="str">
        <f>IFERROR(IF(ATENDIMENTOS!$I558="",ATENDIMENTOS!$H558,IF(AND(ATENDIMENTOS!$H558="",ATENDIMENTOS!$I558=""),"",ATENDIMENTOS!$H558-ATENDIMENTOS!$I558)),"")</f>
        <v/>
      </c>
      <c r="K558" s="78"/>
    </row>
    <row r="559" spans="1:11" x14ac:dyDescent="0.3">
      <c r="A559" s="12" t="str">
        <f t="shared" si="8"/>
        <v/>
      </c>
      <c r="B559" s="65"/>
      <c r="C559" s="68"/>
      <c r="D559" s="69"/>
      <c r="E559" s="69"/>
      <c r="F559" s="69"/>
      <c r="G559" s="69"/>
      <c r="H559" s="20" t="str" cm="1">
        <f t="array" ref="H559">IFERROR(IF(B559="","",IF(F559="","",IF(F559="SERVIÇOS",INDEX('TABELA DE PREÇOS'!$C$3:$C$1000,MATCH(B559,IF('TABELA DE PREÇOS'!$B$3:$B$1000=G559,'TABELA DE PREÇOS'!$D$3:$D$1000),1)),IF(F559="PRODUTOS",INDEX('TABELA DE PREÇOS'!$G$3:$G$1000,MATCH(B559,IF('TABELA DE PREÇOS'!$F$3:$F$1000=G559,'TABELA DE PREÇOS'!$H$3:$H$1000),1)))))),"")</f>
        <v/>
      </c>
      <c r="I559" s="74"/>
      <c r="J559" s="20" t="str">
        <f>IFERROR(IF(ATENDIMENTOS!$I559="",ATENDIMENTOS!$H559,IF(AND(ATENDIMENTOS!$H559="",ATENDIMENTOS!$I559=""),"",ATENDIMENTOS!$H559-ATENDIMENTOS!$I559)),"")</f>
        <v/>
      </c>
      <c r="K559" s="77"/>
    </row>
    <row r="560" spans="1:11" x14ac:dyDescent="0.3">
      <c r="A560" s="12" t="str">
        <f t="shared" si="8"/>
        <v/>
      </c>
      <c r="B560" s="66"/>
      <c r="C560" s="70"/>
      <c r="D560" s="71"/>
      <c r="E560" s="71"/>
      <c r="F560" s="71"/>
      <c r="G560" s="71"/>
      <c r="H560" s="19" t="str" cm="1">
        <f t="array" ref="H560">IFERROR(IF(B560="","",IF(F560="","",IF(F560="SERVIÇOS",INDEX('TABELA DE PREÇOS'!$C$3:$C$1000,MATCH(B560,IF('TABELA DE PREÇOS'!$B$3:$B$1000=G560,'TABELA DE PREÇOS'!$D$3:$D$1000),1)),IF(F560="PRODUTOS",INDEX('TABELA DE PREÇOS'!$G$3:$G$1000,MATCH(B560,IF('TABELA DE PREÇOS'!$F$3:$F$1000=G560,'TABELA DE PREÇOS'!$H$3:$H$1000),1)))))),"")</f>
        <v/>
      </c>
      <c r="I560" s="75"/>
      <c r="J560" s="19" t="str">
        <f>IFERROR(IF(ATENDIMENTOS!$I560="",ATENDIMENTOS!$H560,IF(AND(ATENDIMENTOS!$H560="",ATENDIMENTOS!$I560=""),"",ATENDIMENTOS!$H560-ATENDIMENTOS!$I560)),"")</f>
        <v/>
      </c>
      <c r="K560" s="78"/>
    </row>
    <row r="561" spans="1:11" x14ac:dyDescent="0.3">
      <c r="A561" s="12" t="str">
        <f t="shared" si="8"/>
        <v/>
      </c>
      <c r="B561" s="65"/>
      <c r="C561" s="68"/>
      <c r="D561" s="69"/>
      <c r="E561" s="69"/>
      <c r="F561" s="69"/>
      <c r="G561" s="69"/>
      <c r="H561" s="20" t="str" cm="1">
        <f t="array" ref="H561">IFERROR(IF(B561="","",IF(F561="","",IF(F561="SERVIÇOS",INDEX('TABELA DE PREÇOS'!$C$3:$C$1000,MATCH(B561,IF('TABELA DE PREÇOS'!$B$3:$B$1000=G561,'TABELA DE PREÇOS'!$D$3:$D$1000),1)),IF(F561="PRODUTOS",INDEX('TABELA DE PREÇOS'!$G$3:$G$1000,MATCH(B561,IF('TABELA DE PREÇOS'!$F$3:$F$1000=G561,'TABELA DE PREÇOS'!$H$3:$H$1000),1)))))),"")</f>
        <v/>
      </c>
      <c r="I561" s="74"/>
      <c r="J561" s="20" t="str">
        <f>IFERROR(IF(ATENDIMENTOS!$I561="",ATENDIMENTOS!$H561,IF(AND(ATENDIMENTOS!$H561="",ATENDIMENTOS!$I561=""),"",ATENDIMENTOS!$H561-ATENDIMENTOS!$I561)),"")</f>
        <v/>
      </c>
      <c r="K561" s="77"/>
    </row>
    <row r="562" spans="1:11" x14ac:dyDescent="0.3">
      <c r="A562" s="12" t="str">
        <f t="shared" si="8"/>
        <v/>
      </c>
      <c r="B562" s="66"/>
      <c r="C562" s="70"/>
      <c r="D562" s="71"/>
      <c r="E562" s="71"/>
      <c r="F562" s="71"/>
      <c r="G562" s="71"/>
      <c r="H562" s="19" t="str" cm="1">
        <f t="array" ref="H562">IFERROR(IF(B562="","",IF(F562="","",IF(F562="SERVIÇOS",INDEX('TABELA DE PREÇOS'!$C$3:$C$1000,MATCH(B562,IF('TABELA DE PREÇOS'!$B$3:$B$1000=G562,'TABELA DE PREÇOS'!$D$3:$D$1000),1)),IF(F562="PRODUTOS",INDEX('TABELA DE PREÇOS'!$G$3:$G$1000,MATCH(B562,IF('TABELA DE PREÇOS'!$F$3:$F$1000=G562,'TABELA DE PREÇOS'!$H$3:$H$1000),1)))))),"")</f>
        <v/>
      </c>
      <c r="I562" s="75"/>
      <c r="J562" s="19" t="str">
        <f>IFERROR(IF(ATENDIMENTOS!$I562="",ATENDIMENTOS!$H562,IF(AND(ATENDIMENTOS!$H562="",ATENDIMENTOS!$I562=""),"",ATENDIMENTOS!$H562-ATENDIMENTOS!$I562)),"")</f>
        <v/>
      </c>
      <c r="K562" s="78"/>
    </row>
    <row r="563" spans="1:11" x14ac:dyDescent="0.3">
      <c r="A563" s="12" t="str">
        <f t="shared" si="8"/>
        <v/>
      </c>
      <c r="B563" s="65"/>
      <c r="C563" s="68"/>
      <c r="D563" s="69"/>
      <c r="E563" s="69"/>
      <c r="F563" s="69"/>
      <c r="G563" s="69"/>
      <c r="H563" s="20" t="str" cm="1">
        <f t="array" ref="H563">IFERROR(IF(B563="","",IF(F563="","",IF(F563="SERVIÇOS",INDEX('TABELA DE PREÇOS'!$C$3:$C$1000,MATCH(B563,IF('TABELA DE PREÇOS'!$B$3:$B$1000=G563,'TABELA DE PREÇOS'!$D$3:$D$1000),1)),IF(F563="PRODUTOS",INDEX('TABELA DE PREÇOS'!$G$3:$G$1000,MATCH(B563,IF('TABELA DE PREÇOS'!$F$3:$F$1000=G563,'TABELA DE PREÇOS'!$H$3:$H$1000),1)))))),"")</f>
        <v/>
      </c>
      <c r="I563" s="74"/>
      <c r="J563" s="20" t="str">
        <f>IFERROR(IF(ATENDIMENTOS!$I563="",ATENDIMENTOS!$H563,IF(AND(ATENDIMENTOS!$H563="",ATENDIMENTOS!$I563=""),"",ATENDIMENTOS!$H563-ATENDIMENTOS!$I563)),"")</f>
        <v/>
      </c>
      <c r="K563" s="77"/>
    </row>
    <row r="564" spans="1:11" x14ac:dyDescent="0.3">
      <c r="A564" s="12" t="str">
        <f t="shared" si="8"/>
        <v/>
      </c>
      <c r="B564" s="66"/>
      <c r="C564" s="70"/>
      <c r="D564" s="71"/>
      <c r="E564" s="71"/>
      <c r="F564" s="71"/>
      <c r="G564" s="71"/>
      <c r="H564" s="19" t="str" cm="1">
        <f t="array" ref="H564">IFERROR(IF(B564="","",IF(F564="","",IF(F564="SERVIÇOS",INDEX('TABELA DE PREÇOS'!$C$3:$C$1000,MATCH(B564,IF('TABELA DE PREÇOS'!$B$3:$B$1000=G564,'TABELA DE PREÇOS'!$D$3:$D$1000),1)),IF(F564="PRODUTOS",INDEX('TABELA DE PREÇOS'!$G$3:$G$1000,MATCH(B564,IF('TABELA DE PREÇOS'!$F$3:$F$1000=G564,'TABELA DE PREÇOS'!$H$3:$H$1000),1)))))),"")</f>
        <v/>
      </c>
      <c r="I564" s="75"/>
      <c r="J564" s="19" t="str">
        <f>IFERROR(IF(ATENDIMENTOS!$I564="",ATENDIMENTOS!$H564,IF(AND(ATENDIMENTOS!$H564="",ATENDIMENTOS!$I564=""),"",ATENDIMENTOS!$H564-ATENDIMENTOS!$I564)),"")</f>
        <v/>
      </c>
      <c r="K564" s="78"/>
    </row>
    <row r="565" spans="1:11" x14ac:dyDescent="0.3">
      <c r="A565" s="12" t="str">
        <f t="shared" si="8"/>
        <v/>
      </c>
      <c r="B565" s="65"/>
      <c r="C565" s="68"/>
      <c r="D565" s="69"/>
      <c r="E565" s="69"/>
      <c r="F565" s="69"/>
      <c r="G565" s="69"/>
      <c r="H565" s="20" t="str" cm="1">
        <f t="array" ref="H565">IFERROR(IF(B565="","",IF(F565="","",IF(F565="SERVIÇOS",INDEX('TABELA DE PREÇOS'!$C$3:$C$1000,MATCH(B565,IF('TABELA DE PREÇOS'!$B$3:$B$1000=G565,'TABELA DE PREÇOS'!$D$3:$D$1000),1)),IF(F565="PRODUTOS",INDEX('TABELA DE PREÇOS'!$G$3:$G$1000,MATCH(B565,IF('TABELA DE PREÇOS'!$F$3:$F$1000=G565,'TABELA DE PREÇOS'!$H$3:$H$1000),1)))))),"")</f>
        <v/>
      </c>
      <c r="I565" s="74"/>
      <c r="J565" s="20" t="str">
        <f>IFERROR(IF(ATENDIMENTOS!$I565="",ATENDIMENTOS!$H565,IF(AND(ATENDIMENTOS!$H565="",ATENDIMENTOS!$I565=""),"",ATENDIMENTOS!$H565-ATENDIMENTOS!$I565)),"")</f>
        <v/>
      </c>
      <c r="K565" s="77"/>
    </row>
    <row r="566" spans="1:11" x14ac:dyDescent="0.3">
      <c r="A566" s="12" t="str">
        <f t="shared" si="8"/>
        <v/>
      </c>
      <c r="B566" s="66"/>
      <c r="C566" s="70"/>
      <c r="D566" s="71"/>
      <c r="E566" s="71"/>
      <c r="F566" s="71"/>
      <c r="G566" s="71"/>
      <c r="H566" s="19" t="str" cm="1">
        <f t="array" ref="H566">IFERROR(IF(B566="","",IF(F566="","",IF(F566="SERVIÇOS",INDEX('TABELA DE PREÇOS'!$C$3:$C$1000,MATCH(B566,IF('TABELA DE PREÇOS'!$B$3:$B$1000=G566,'TABELA DE PREÇOS'!$D$3:$D$1000),1)),IF(F566="PRODUTOS",INDEX('TABELA DE PREÇOS'!$G$3:$G$1000,MATCH(B566,IF('TABELA DE PREÇOS'!$F$3:$F$1000=G566,'TABELA DE PREÇOS'!$H$3:$H$1000),1)))))),"")</f>
        <v/>
      </c>
      <c r="I566" s="75"/>
      <c r="J566" s="19" t="str">
        <f>IFERROR(IF(ATENDIMENTOS!$I566="",ATENDIMENTOS!$H566,IF(AND(ATENDIMENTOS!$H566="",ATENDIMENTOS!$I566=""),"",ATENDIMENTOS!$H566-ATENDIMENTOS!$I566)),"")</f>
        <v/>
      </c>
      <c r="K566" s="78"/>
    </row>
    <row r="567" spans="1:11" x14ac:dyDescent="0.3">
      <c r="A567" s="12" t="str">
        <f t="shared" si="8"/>
        <v/>
      </c>
      <c r="B567" s="65"/>
      <c r="C567" s="68"/>
      <c r="D567" s="69"/>
      <c r="E567" s="69"/>
      <c r="F567" s="69"/>
      <c r="G567" s="69"/>
      <c r="H567" s="20" t="str" cm="1">
        <f t="array" ref="H567">IFERROR(IF(B567="","",IF(F567="","",IF(F567="SERVIÇOS",INDEX('TABELA DE PREÇOS'!$C$3:$C$1000,MATCH(B567,IF('TABELA DE PREÇOS'!$B$3:$B$1000=G567,'TABELA DE PREÇOS'!$D$3:$D$1000),1)),IF(F567="PRODUTOS",INDEX('TABELA DE PREÇOS'!$G$3:$G$1000,MATCH(B567,IF('TABELA DE PREÇOS'!$F$3:$F$1000=G567,'TABELA DE PREÇOS'!$H$3:$H$1000),1)))))),"")</f>
        <v/>
      </c>
      <c r="I567" s="74"/>
      <c r="J567" s="20" t="str">
        <f>IFERROR(IF(ATENDIMENTOS!$I567="",ATENDIMENTOS!$H567,IF(AND(ATENDIMENTOS!$H567="",ATENDIMENTOS!$I567=""),"",ATENDIMENTOS!$H567-ATENDIMENTOS!$I567)),"")</f>
        <v/>
      </c>
      <c r="K567" s="77"/>
    </row>
    <row r="568" spans="1:11" x14ac:dyDescent="0.3">
      <c r="A568" s="12" t="str">
        <f t="shared" si="8"/>
        <v/>
      </c>
      <c r="B568" s="66"/>
      <c r="C568" s="70"/>
      <c r="D568" s="71"/>
      <c r="E568" s="71"/>
      <c r="F568" s="71"/>
      <c r="G568" s="71"/>
      <c r="H568" s="19" t="str" cm="1">
        <f t="array" ref="H568">IFERROR(IF(B568="","",IF(F568="","",IF(F568="SERVIÇOS",INDEX('TABELA DE PREÇOS'!$C$3:$C$1000,MATCH(B568,IF('TABELA DE PREÇOS'!$B$3:$B$1000=G568,'TABELA DE PREÇOS'!$D$3:$D$1000),1)),IF(F568="PRODUTOS",INDEX('TABELA DE PREÇOS'!$G$3:$G$1000,MATCH(B568,IF('TABELA DE PREÇOS'!$F$3:$F$1000=G568,'TABELA DE PREÇOS'!$H$3:$H$1000),1)))))),"")</f>
        <v/>
      </c>
      <c r="I568" s="75"/>
      <c r="J568" s="19" t="str">
        <f>IFERROR(IF(ATENDIMENTOS!$I568="",ATENDIMENTOS!$H568,IF(AND(ATENDIMENTOS!$H568="",ATENDIMENTOS!$I568=""),"",ATENDIMENTOS!$H568-ATENDIMENTOS!$I568)),"")</f>
        <v/>
      </c>
      <c r="K568" s="78"/>
    </row>
    <row r="569" spans="1:11" x14ac:dyDescent="0.3">
      <c r="A569" s="12" t="str">
        <f t="shared" si="8"/>
        <v/>
      </c>
      <c r="B569" s="65"/>
      <c r="C569" s="68"/>
      <c r="D569" s="69"/>
      <c r="E569" s="69"/>
      <c r="F569" s="69"/>
      <c r="G569" s="69"/>
      <c r="H569" s="20" t="str" cm="1">
        <f t="array" ref="H569">IFERROR(IF(B569="","",IF(F569="","",IF(F569="SERVIÇOS",INDEX('TABELA DE PREÇOS'!$C$3:$C$1000,MATCH(B569,IF('TABELA DE PREÇOS'!$B$3:$B$1000=G569,'TABELA DE PREÇOS'!$D$3:$D$1000),1)),IF(F569="PRODUTOS",INDEX('TABELA DE PREÇOS'!$G$3:$G$1000,MATCH(B569,IF('TABELA DE PREÇOS'!$F$3:$F$1000=G569,'TABELA DE PREÇOS'!$H$3:$H$1000),1)))))),"")</f>
        <v/>
      </c>
      <c r="I569" s="74"/>
      <c r="J569" s="20" t="str">
        <f>IFERROR(IF(ATENDIMENTOS!$I569="",ATENDIMENTOS!$H569,IF(AND(ATENDIMENTOS!$H569="",ATENDIMENTOS!$I569=""),"",ATENDIMENTOS!$H569-ATENDIMENTOS!$I569)),"")</f>
        <v/>
      </c>
      <c r="K569" s="77"/>
    </row>
    <row r="570" spans="1:11" x14ac:dyDescent="0.3">
      <c r="A570" s="12" t="str">
        <f t="shared" si="8"/>
        <v/>
      </c>
      <c r="B570" s="66"/>
      <c r="C570" s="70"/>
      <c r="D570" s="71"/>
      <c r="E570" s="71"/>
      <c r="F570" s="71"/>
      <c r="G570" s="71"/>
      <c r="H570" s="19" t="str" cm="1">
        <f t="array" ref="H570">IFERROR(IF(B570="","",IF(F570="","",IF(F570="SERVIÇOS",INDEX('TABELA DE PREÇOS'!$C$3:$C$1000,MATCH(B570,IF('TABELA DE PREÇOS'!$B$3:$B$1000=G570,'TABELA DE PREÇOS'!$D$3:$D$1000),1)),IF(F570="PRODUTOS",INDEX('TABELA DE PREÇOS'!$G$3:$G$1000,MATCH(B570,IF('TABELA DE PREÇOS'!$F$3:$F$1000=G570,'TABELA DE PREÇOS'!$H$3:$H$1000),1)))))),"")</f>
        <v/>
      </c>
      <c r="I570" s="75"/>
      <c r="J570" s="19" t="str">
        <f>IFERROR(IF(ATENDIMENTOS!$I570="",ATENDIMENTOS!$H570,IF(AND(ATENDIMENTOS!$H570="",ATENDIMENTOS!$I570=""),"",ATENDIMENTOS!$H570-ATENDIMENTOS!$I570)),"")</f>
        <v/>
      </c>
      <c r="K570" s="78"/>
    </row>
    <row r="571" spans="1:11" x14ac:dyDescent="0.3">
      <c r="A571" s="12" t="str">
        <f t="shared" si="8"/>
        <v/>
      </c>
      <c r="B571" s="65"/>
      <c r="C571" s="68"/>
      <c r="D571" s="69"/>
      <c r="E571" s="69"/>
      <c r="F571" s="69"/>
      <c r="G571" s="69"/>
      <c r="H571" s="20" t="str" cm="1">
        <f t="array" ref="H571">IFERROR(IF(B571="","",IF(F571="","",IF(F571="SERVIÇOS",INDEX('TABELA DE PREÇOS'!$C$3:$C$1000,MATCH(B571,IF('TABELA DE PREÇOS'!$B$3:$B$1000=G571,'TABELA DE PREÇOS'!$D$3:$D$1000),1)),IF(F571="PRODUTOS",INDEX('TABELA DE PREÇOS'!$G$3:$G$1000,MATCH(B571,IF('TABELA DE PREÇOS'!$F$3:$F$1000=G571,'TABELA DE PREÇOS'!$H$3:$H$1000),1)))))),"")</f>
        <v/>
      </c>
      <c r="I571" s="74"/>
      <c r="J571" s="20" t="str">
        <f>IFERROR(IF(ATENDIMENTOS!$I571="",ATENDIMENTOS!$H571,IF(AND(ATENDIMENTOS!$H571="",ATENDIMENTOS!$I571=""),"",ATENDIMENTOS!$H571-ATENDIMENTOS!$I571)),"")</f>
        <v/>
      </c>
      <c r="K571" s="77"/>
    </row>
    <row r="572" spans="1:11" x14ac:dyDescent="0.3">
      <c r="A572" s="12" t="str">
        <f t="shared" si="8"/>
        <v/>
      </c>
      <c r="B572" s="66"/>
      <c r="C572" s="70"/>
      <c r="D572" s="71"/>
      <c r="E572" s="71"/>
      <c r="F572" s="71"/>
      <c r="G572" s="71"/>
      <c r="H572" s="19" t="str" cm="1">
        <f t="array" ref="H572">IFERROR(IF(B572="","",IF(F572="","",IF(F572="SERVIÇOS",INDEX('TABELA DE PREÇOS'!$C$3:$C$1000,MATCH(B572,IF('TABELA DE PREÇOS'!$B$3:$B$1000=G572,'TABELA DE PREÇOS'!$D$3:$D$1000),1)),IF(F572="PRODUTOS",INDEX('TABELA DE PREÇOS'!$G$3:$G$1000,MATCH(B572,IF('TABELA DE PREÇOS'!$F$3:$F$1000=G572,'TABELA DE PREÇOS'!$H$3:$H$1000),1)))))),"")</f>
        <v/>
      </c>
      <c r="I572" s="75"/>
      <c r="J572" s="19" t="str">
        <f>IFERROR(IF(ATENDIMENTOS!$I572="",ATENDIMENTOS!$H572,IF(AND(ATENDIMENTOS!$H572="",ATENDIMENTOS!$I572=""),"",ATENDIMENTOS!$H572-ATENDIMENTOS!$I572)),"")</f>
        <v/>
      </c>
      <c r="K572" s="78"/>
    </row>
    <row r="573" spans="1:11" x14ac:dyDescent="0.3">
      <c r="A573" s="12" t="str">
        <f t="shared" si="8"/>
        <v/>
      </c>
      <c r="B573" s="65"/>
      <c r="C573" s="68"/>
      <c r="D573" s="69"/>
      <c r="E573" s="69"/>
      <c r="F573" s="69"/>
      <c r="G573" s="69"/>
      <c r="H573" s="20" t="str" cm="1">
        <f t="array" ref="H573">IFERROR(IF(B573="","",IF(F573="","",IF(F573="SERVIÇOS",INDEX('TABELA DE PREÇOS'!$C$3:$C$1000,MATCH(B573,IF('TABELA DE PREÇOS'!$B$3:$B$1000=G573,'TABELA DE PREÇOS'!$D$3:$D$1000),1)),IF(F573="PRODUTOS",INDEX('TABELA DE PREÇOS'!$G$3:$G$1000,MATCH(B573,IF('TABELA DE PREÇOS'!$F$3:$F$1000=G573,'TABELA DE PREÇOS'!$H$3:$H$1000),1)))))),"")</f>
        <v/>
      </c>
      <c r="I573" s="74"/>
      <c r="J573" s="20" t="str">
        <f>IFERROR(IF(ATENDIMENTOS!$I573="",ATENDIMENTOS!$H573,IF(AND(ATENDIMENTOS!$H573="",ATENDIMENTOS!$I573=""),"",ATENDIMENTOS!$H573-ATENDIMENTOS!$I573)),"")</f>
        <v/>
      </c>
      <c r="K573" s="77"/>
    </row>
    <row r="574" spans="1:11" x14ac:dyDescent="0.3">
      <c r="A574" s="12" t="str">
        <f t="shared" si="8"/>
        <v/>
      </c>
      <c r="B574" s="66"/>
      <c r="C574" s="70"/>
      <c r="D574" s="71"/>
      <c r="E574" s="71"/>
      <c r="F574" s="71"/>
      <c r="G574" s="71"/>
      <c r="H574" s="19" t="str" cm="1">
        <f t="array" ref="H574">IFERROR(IF(B574="","",IF(F574="","",IF(F574="SERVIÇOS",INDEX('TABELA DE PREÇOS'!$C$3:$C$1000,MATCH(B574,IF('TABELA DE PREÇOS'!$B$3:$B$1000=G574,'TABELA DE PREÇOS'!$D$3:$D$1000),1)),IF(F574="PRODUTOS",INDEX('TABELA DE PREÇOS'!$G$3:$G$1000,MATCH(B574,IF('TABELA DE PREÇOS'!$F$3:$F$1000=G574,'TABELA DE PREÇOS'!$H$3:$H$1000),1)))))),"")</f>
        <v/>
      </c>
      <c r="I574" s="75"/>
      <c r="J574" s="19" t="str">
        <f>IFERROR(IF(ATENDIMENTOS!$I574="",ATENDIMENTOS!$H574,IF(AND(ATENDIMENTOS!$H574="",ATENDIMENTOS!$I574=""),"",ATENDIMENTOS!$H574-ATENDIMENTOS!$I574)),"")</f>
        <v/>
      </c>
      <c r="K574" s="78"/>
    </row>
    <row r="575" spans="1:11" x14ac:dyDescent="0.3">
      <c r="A575" s="12" t="str">
        <f t="shared" si="8"/>
        <v/>
      </c>
      <c r="B575" s="65"/>
      <c r="C575" s="68"/>
      <c r="D575" s="69"/>
      <c r="E575" s="69"/>
      <c r="F575" s="69"/>
      <c r="G575" s="69"/>
      <c r="H575" s="20" t="str" cm="1">
        <f t="array" ref="H575">IFERROR(IF(B575="","",IF(F575="","",IF(F575="SERVIÇOS",INDEX('TABELA DE PREÇOS'!$C$3:$C$1000,MATCH(B575,IF('TABELA DE PREÇOS'!$B$3:$B$1000=G575,'TABELA DE PREÇOS'!$D$3:$D$1000),1)),IF(F575="PRODUTOS",INDEX('TABELA DE PREÇOS'!$G$3:$G$1000,MATCH(B575,IF('TABELA DE PREÇOS'!$F$3:$F$1000=G575,'TABELA DE PREÇOS'!$H$3:$H$1000),1)))))),"")</f>
        <v/>
      </c>
      <c r="I575" s="74"/>
      <c r="J575" s="20" t="str">
        <f>IFERROR(IF(ATENDIMENTOS!$I575="",ATENDIMENTOS!$H575,IF(AND(ATENDIMENTOS!$H575="",ATENDIMENTOS!$I575=""),"",ATENDIMENTOS!$H575-ATENDIMENTOS!$I575)),"")</f>
        <v/>
      </c>
      <c r="K575" s="77"/>
    </row>
    <row r="576" spans="1:11" x14ac:dyDescent="0.3">
      <c r="A576" s="12" t="str">
        <f t="shared" si="8"/>
        <v/>
      </c>
      <c r="B576" s="66"/>
      <c r="C576" s="70"/>
      <c r="D576" s="71"/>
      <c r="E576" s="71"/>
      <c r="F576" s="71"/>
      <c r="G576" s="71"/>
      <c r="H576" s="19" t="str" cm="1">
        <f t="array" ref="H576">IFERROR(IF(B576="","",IF(F576="","",IF(F576="SERVIÇOS",INDEX('TABELA DE PREÇOS'!$C$3:$C$1000,MATCH(B576,IF('TABELA DE PREÇOS'!$B$3:$B$1000=G576,'TABELA DE PREÇOS'!$D$3:$D$1000),1)),IF(F576="PRODUTOS",INDEX('TABELA DE PREÇOS'!$G$3:$G$1000,MATCH(B576,IF('TABELA DE PREÇOS'!$F$3:$F$1000=G576,'TABELA DE PREÇOS'!$H$3:$H$1000),1)))))),"")</f>
        <v/>
      </c>
      <c r="I576" s="75"/>
      <c r="J576" s="19" t="str">
        <f>IFERROR(IF(ATENDIMENTOS!$I576="",ATENDIMENTOS!$H576,IF(AND(ATENDIMENTOS!$H576="",ATENDIMENTOS!$I576=""),"",ATENDIMENTOS!$H576-ATENDIMENTOS!$I576)),"")</f>
        <v/>
      </c>
      <c r="K576" s="78"/>
    </row>
    <row r="577" spans="1:11" x14ac:dyDescent="0.3">
      <c r="A577" s="12" t="str">
        <f t="shared" si="8"/>
        <v/>
      </c>
      <c r="B577" s="65"/>
      <c r="C577" s="68"/>
      <c r="D577" s="69"/>
      <c r="E577" s="69"/>
      <c r="F577" s="69"/>
      <c r="G577" s="69"/>
      <c r="H577" s="20" t="str" cm="1">
        <f t="array" ref="H577">IFERROR(IF(B577="","",IF(F577="","",IF(F577="SERVIÇOS",INDEX('TABELA DE PREÇOS'!$C$3:$C$1000,MATCH(B577,IF('TABELA DE PREÇOS'!$B$3:$B$1000=G577,'TABELA DE PREÇOS'!$D$3:$D$1000),1)),IF(F577="PRODUTOS",INDEX('TABELA DE PREÇOS'!$G$3:$G$1000,MATCH(B577,IF('TABELA DE PREÇOS'!$F$3:$F$1000=G577,'TABELA DE PREÇOS'!$H$3:$H$1000),1)))))),"")</f>
        <v/>
      </c>
      <c r="I577" s="74"/>
      <c r="J577" s="20" t="str">
        <f>IFERROR(IF(ATENDIMENTOS!$I577="",ATENDIMENTOS!$H577,IF(AND(ATENDIMENTOS!$H577="",ATENDIMENTOS!$I577=""),"",ATENDIMENTOS!$H577-ATENDIMENTOS!$I577)),"")</f>
        <v/>
      </c>
      <c r="K577" s="77"/>
    </row>
    <row r="578" spans="1:11" x14ac:dyDescent="0.3">
      <c r="A578" s="12" t="str">
        <f t="shared" si="8"/>
        <v/>
      </c>
      <c r="B578" s="66"/>
      <c r="C578" s="70"/>
      <c r="D578" s="71"/>
      <c r="E578" s="71"/>
      <c r="F578" s="71"/>
      <c r="G578" s="71"/>
      <c r="H578" s="19" t="str" cm="1">
        <f t="array" ref="H578">IFERROR(IF(B578="","",IF(F578="","",IF(F578="SERVIÇOS",INDEX('TABELA DE PREÇOS'!$C$3:$C$1000,MATCH(B578,IF('TABELA DE PREÇOS'!$B$3:$B$1000=G578,'TABELA DE PREÇOS'!$D$3:$D$1000),1)),IF(F578="PRODUTOS",INDEX('TABELA DE PREÇOS'!$G$3:$G$1000,MATCH(B578,IF('TABELA DE PREÇOS'!$F$3:$F$1000=G578,'TABELA DE PREÇOS'!$H$3:$H$1000),1)))))),"")</f>
        <v/>
      </c>
      <c r="I578" s="75"/>
      <c r="J578" s="19" t="str">
        <f>IFERROR(IF(ATENDIMENTOS!$I578="",ATENDIMENTOS!$H578,IF(AND(ATENDIMENTOS!$H578="",ATENDIMENTOS!$I578=""),"",ATENDIMENTOS!$H578-ATENDIMENTOS!$I578)),"")</f>
        <v/>
      </c>
      <c r="K578" s="78"/>
    </row>
    <row r="579" spans="1:11" x14ac:dyDescent="0.3">
      <c r="A579" s="12" t="str">
        <f t="shared" si="8"/>
        <v/>
      </c>
      <c r="B579" s="65"/>
      <c r="C579" s="68"/>
      <c r="D579" s="69"/>
      <c r="E579" s="69"/>
      <c r="F579" s="69"/>
      <c r="G579" s="69"/>
      <c r="H579" s="20" t="str" cm="1">
        <f t="array" ref="H579">IFERROR(IF(B579="","",IF(F579="","",IF(F579="SERVIÇOS",INDEX('TABELA DE PREÇOS'!$C$3:$C$1000,MATCH(B579,IF('TABELA DE PREÇOS'!$B$3:$B$1000=G579,'TABELA DE PREÇOS'!$D$3:$D$1000),1)),IF(F579="PRODUTOS",INDEX('TABELA DE PREÇOS'!$G$3:$G$1000,MATCH(B579,IF('TABELA DE PREÇOS'!$F$3:$F$1000=G579,'TABELA DE PREÇOS'!$H$3:$H$1000),1)))))),"")</f>
        <v/>
      </c>
      <c r="I579" s="74"/>
      <c r="J579" s="20" t="str">
        <f>IFERROR(IF(ATENDIMENTOS!$I579="",ATENDIMENTOS!$H579,IF(AND(ATENDIMENTOS!$H579="",ATENDIMENTOS!$I579=""),"",ATENDIMENTOS!$H579-ATENDIMENTOS!$I579)),"")</f>
        <v/>
      </c>
      <c r="K579" s="77"/>
    </row>
    <row r="580" spans="1:11" x14ac:dyDescent="0.3">
      <c r="A580" s="12" t="str">
        <f t="shared" ref="A580:A643" si="9">IF(B580="","",F580&amp;E580&amp;B580&amp;C580)</f>
        <v/>
      </c>
      <c r="B580" s="66"/>
      <c r="C580" s="70"/>
      <c r="D580" s="71"/>
      <c r="E580" s="71"/>
      <c r="F580" s="71"/>
      <c r="G580" s="71"/>
      <c r="H580" s="19" t="str" cm="1">
        <f t="array" ref="H580">IFERROR(IF(B580="","",IF(F580="","",IF(F580="SERVIÇOS",INDEX('TABELA DE PREÇOS'!$C$3:$C$1000,MATCH(B580,IF('TABELA DE PREÇOS'!$B$3:$B$1000=G580,'TABELA DE PREÇOS'!$D$3:$D$1000),1)),IF(F580="PRODUTOS",INDEX('TABELA DE PREÇOS'!$G$3:$G$1000,MATCH(B580,IF('TABELA DE PREÇOS'!$F$3:$F$1000=G580,'TABELA DE PREÇOS'!$H$3:$H$1000),1)))))),"")</f>
        <v/>
      </c>
      <c r="I580" s="75"/>
      <c r="J580" s="19" t="str">
        <f>IFERROR(IF(ATENDIMENTOS!$I580="",ATENDIMENTOS!$H580,IF(AND(ATENDIMENTOS!$H580="",ATENDIMENTOS!$I580=""),"",ATENDIMENTOS!$H580-ATENDIMENTOS!$I580)),"")</f>
        <v/>
      </c>
      <c r="K580" s="78"/>
    </row>
    <row r="581" spans="1:11" x14ac:dyDescent="0.3">
      <c r="A581" s="12" t="str">
        <f t="shared" si="9"/>
        <v/>
      </c>
      <c r="B581" s="65"/>
      <c r="C581" s="68"/>
      <c r="D581" s="69"/>
      <c r="E581" s="69"/>
      <c r="F581" s="69"/>
      <c r="G581" s="69"/>
      <c r="H581" s="20" t="str" cm="1">
        <f t="array" ref="H581">IFERROR(IF(B581="","",IF(F581="","",IF(F581="SERVIÇOS",INDEX('TABELA DE PREÇOS'!$C$3:$C$1000,MATCH(B581,IF('TABELA DE PREÇOS'!$B$3:$B$1000=G581,'TABELA DE PREÇOS'!$D$3:$D$1000),1)),IF(F581="PRODUTOS",INDEX('TABELA DE PREÇOS'!$G$3:$G$1000,MATCH(B581,IF('TABELA DE PREÇOS'!$F$3:$F$1000=G581,'TABELA DE PREÇOS'!$H$3:$H$1000),1)))))),"")</f>
        <v/>
      </c>
      <c r="I581" s="74"/>
      <c r="J581" s="20" t="str">
        <f>IFERROR(IF(ATENDIMENTOS!$I581="",ATENDIMENTOS!$H581,IF(AND(ATENDIMENTOS!$H581="",ATENDIMENTOS!$I581=""),"",ATENDIMENTOS!$H581-ATENDIMENTOS!$I581)),"")</f>
        <v/>
      </c>
      <c r="K581" s="77"/>
    </row>
    <row r="582" spans="1:11" x14ac:dyDescent="0.3">
      <c r="A582" s="12" t="str">
        <f t="shared" si="9"/>
        <v/>
      </c>
      <c r="B582" s="66"/>
      <c r="C582" s="70"/>
      <c r="D582" s="71"/>
      <c r="E582" s="71"/>
      <c r="F582" s="71"/>
      <c r="G582" s="71"/>
      <c r="H582" s="19" t="str" cm="1">
        <f t="array" ref="H582">IFERROR(IF(B582="","",IF(F582="","",IF(F582="SERVIÇOS",INDEX('TABELA DE PREÇOS'!$C$3:$C$1000,MATCH(B582,IF('TABELA DE PREÇOS'!$B$3:$B$1000=G582,'TABELA DE PREÇOS'!$D$3:$D$1000),1)),IF(F582="PRODUTOS",INDEX('TABELA DE PREÇOS'!$G$3:$G$1000,MATCH(B582,IF('TABELA DE PREÇOS'!$F$3:$F$1000=G582,'TABELA DE PREÇOS'!$H$3:$H$1000),1)))))),"")</f>
        <v/>
      </c>
      <c r="I582" s="75"/>
      <c r="J582" s="19" t="str">
        <f>IFERROR(IF(ATENDIMENTOS!$I582="",ATENDIMENTOS!$H582,IF(AND(ATENDIMENTOS!$H582="",ATENDIMENTOS!$I582=""),"",ATENDIMENTOS!$H582-ATENDIMENTOS!$I582)),"")</f>
        <v/>
      </c>
      <c r="K582" s="78"/>
    </row>
    <row r="583" spans="1:11" x14ac:dyDescent="0.3">
      <c r="A583" s="12" t="str">
        <f t="shared" si="9"/>
        <v/>
      </c>
      <c r="B583" s="65"/>
      <c r="C583" s="68"/>
      <c r="D583" s="69"/>
      <c r="E583" s="69"/>
      <c r="F583" s="69"/>
      <c r="G583" s="69"/>
      <c r="H583" s="20" t="str" cm="1">
        <f t="array" ref="H583">IFERROR(IF(B583="","",IF(F583="","",IF(F583="SERVIÇOS",INDEX('TABELA DE PREÇOS'!$C$3:$C$1000,MATCH(B583,IF('TABELA DE PREÇOS'!$B$3:$B$1000=G583,'TABELA DE PREÇOS'!$D$3:$D$1000),1)),IF(F583="PRODUTOS",INDEX('TABELA DE PREÇOS'!$G$3:$G$1000,MATCH(B583,IF('TABELA DE PREÇOS'!$F$3:$F$1000=G583,'TABELA DE PREÇOS'!$H$3:$H$1000),1)))))),"")</f>
        <v/>
      </c>
      <c r="I583" s="74"/>
      <c r="J583" s="20" t="str">
        <f>IFERROR(IF(ATENDIMENTOS!$I583="",ATENDIMENTOS!$H583,IF(AND(ATENDIMENTOS!$H583="",ATENDIMENTOS!$I583=""),"",ATENDIMENTOS!$H583-ATENDIMENTOS!$I583)),"")</f>
        <v/>
      </c>
      <c r="K583" s="77"/>
    </row>
    <row r="584" spans="1:11" x14ac:dyDescent="0.3">
      <c r="A584" s="12" t="str">
        <f t="shared" si="9"/>
        <v/>
      </c>
      <c r="B584" s="66"/>
      <c r="C584" s="70"/>
      <c r="D584" s="71"/>
      <c r="E584" s="71"/>
      <c r="F584" s="71"/>
      <c r="G584" s="71"/>
      <c r="H584" s="19" t="str" cm="1">
        <f t="array" ref="H584">IFERROR(IF(B584="","",IF(F584="","",IF(F584="SERVIÇOS",INDEX('TABELA DE PREÇOS'!$C$3:$C$1000,MATCH(B584,IF('TABELA DE PREÇOS'!$B$3:$B$1000=G584,'TABELA DE PREÇOS'!$D$3:$D$1000),1)),IF(F584="PRODUTOS",INDEX('TABELA DE PREÇOS'!$G$3:$G$1000,MATCH(B584,IF('TABELA DE PREÇOS'!$F$3:$F$1000=G584,'TABELA DE PREÇOS'!$H$3:$H$1000),1)))))),"")</f>
        <v/>
      </c>
      <c r="I584" s="75"/>
      <c r="J584" s="19" t="str">
        <f>IFERROR(IF(ATENDIMENTOS!$I584="",ATENDIMENTOS!$H584,IF(AND(ATENDIMENTOS!$H584="",ATENDIMENTOS!$I584=""),"",ATENDIMENTOS!$H584-ATENDIMENTOS!$I584)),"")</f>
        <v/>
      </c>
      <c r="K584" s="78"/>
    </row>
    <row r="585" spans="1:11" x14ac:dyDescent="0.3">
      <c r="A585" s="12" t="str">
        <f t="shared" si="9"/>
        <v/>
      </c>
      <c r="B585" s="65"/>
      <c r="C585" s="68"/>
      <c r="D585" s="69"/>
      <c r="E585" s="69"/>
      <c r="F585" s="69"/>
      <c r="G585" s="69"/>
      <c r="H585" s="20" t="str" cm="1">
        <f t="array" ref="H585">IFERROR(IF(B585="","",IF(F585="","",IF(F585="SERVIÇOS",INDEX('TABELA DE PREÇOS'!$C$3:$C$1000,MATCH(B585,IF('TABELA DE PREÇOS'!$B$3:$B$1000=G585,'TABELA DE PREÇOS'!$D$3:$D$1000),1)),IF(F585="PRODUTOS",INDEX('TABELA DE PREÇOS'!$G$3:$G$1000,MATCH(B585,IF('TABELA DE PREÇOS'!$F$3:$F$1000=G585,'TABELA DE PREÇOS'!$H$3:$H$1000),1)))))),"")</f>
        <v/>
      </c>
      <c r="I585" s="74"/>
      <c r="J585" s="20" t="str">
        <f>IFERROR(IF(ATENDIMENTOS!$I585="",ATENDIMENTOS!$H585,IF(AND(ATENDIMENTOS!$H585="",ATENDIMENTOS!$I585=""),"",ATENDIMENTOS!$H585-ATENDIMENTOS!$I585)),"")</f>
        <v/>
      </c>
      <c r="K585" s="77"/>
    </row>
    <row r="586" spans="1:11" x14ac:dyDescent="0.3">
      <c r="A586" s="12" t="str">
        <f t="shared" si="9"/>
        <v/>
      </c>
      <c r="B586" s="66"/>
      <c r="C586" s="70"/>
      <c r="D586" s="71"/>
      <c r="E586" s="71"/>
      <c r="F586" s="71"/>
      <c r="G586" s="71"/>
      <c r="H586" s="19" t="str" cm="1">
        <f t="array" ref="H586">IFERROR(IF(B586="","",IF(F586="","",IF(F586="SERVIÇOS",INDEX('TABELA DE PREÇOS'!$C$3:$C$1000,MATCH(B586,IF('TABELA DE PREÇOS'!$B$3:$B$1000=G586,'TABELA DE PREÇOS'!$D$3:$D$1000),1)),IF(F586="PRODUTOS",INDEX('TABELA DE PREÇOS'!$G$3:$G$1000,MATCH(B586,IF('TABELA DE PREÇOS'!$F$3:$F$1000=G586,'TABELA DE PREÇOS'!$H$3:$H$1000),1)))))),"")</f>
        <v/>
      </c>
      <c r="I586" s="75"/>
      <c r="J586" s="19" t="str">
        <f>IFERROR(IF(ATENDIMENTOS!$I586="",ATENDIMENTOS!$H586,IF(AND(ATENDIMENTOS!$H586="",ATENDIMENTOS!$I586=""),"",ATENDIMENTOS!$H586-ATENDIMENTOS!$I586)),"")</f>
        <v/>
      </c>
      <c r="K586" s="78"/>
    </row>
    <row r="587" spans="1:11" x14ac:dyDescent="0.3">
      <c r="A587" s="12" t="str">
        <f t="shared" si="9"/>
        <v/>
      </c>
      <c r="B587" s="65"/>
      <c r="C587" s="68"/>
      <c r="D587" s="69"/>
      <c r="E587" s="69"/>
      <c r="F587" s="69"/>
      <c r="G587" s="69"/>
      <c r="H587" s="20" t="str" cm="1">
        <f t="array" ref="H587">IFERROR(IF(B587="","",IF(F587="","",IF(F587="SERVIÇOS",INDEX('TABELA DE PREÇOS'!$C$3:$C$1000,MATCH(B587,IF('TABELA DE PREÇOS'!$B$3:$B$1000=G587,'TABELA DE PREÇOS'!$D$3:$D$1000),1)),IF(F587="PRODUTOS",INDEX('TABELA DE PREÇOS'!$G$3:$G$1000,MATCH(B587,IF('TABELA DE PREÇOS'!$F$3:$F$1000=G587,'TABELA DE PREÇOS'!$H$3:$H$1000),1)))))),"")</f>
        <v/>
      </c>
      <c r="I587" s="74"/>
      <c r="J587" s="20" t="str">
        <f>IFERROR(IF(ATENDIMENTOS!$I587="",ATENDIMENTOS!$H587,IF(AND(ATENDIMENTOS!$H587="",ATENDIMENTOS!$I587=""),"",ATENDIMENTOS!$H587-ATENDIMENTOS!$I587)),"")</f>
        <v/>
      </c>
      <c r="K587" s="77"/>
    </row>
    <row r="588" spans="1:11" x14ac:dyDescent="0.3">
      <c r="A588" s="12" t="str">
        <f t="shared" si="9"/>
        <v/>
      </c>
      <c r="B588" s="66"/>
      <c r="C588" s="70"/>
      <c r="D588" s="71"/>
      <c r="E588" s="71"/>
      <c r="F588" s="71"/>
      <c r="G588" s="71"/>
      <c r="H588" s="19" t="str" cm="1">
        <f t="array" ref="H588">IFERROR(IF(B588="","",IF(F588="","",IF(F588="SERVIÇOS",INDEX('TABELA DE PREÇOS'!$C$3:$C$1000,MATCH(B588,IF('TABELA DE PREÇOS'!$B$3:$B$1000=G588,'TABELA DE PREÇOS'!$D$3:$D$1000),1)),IF(F588="PRODUTOS",INDEX('TABELA DE PREÇOS'!$G$3:$G$1000,MATCH(B588,IF('TABELA DE PREÇOS'!$F$3:$F$1000=G588,'TABELA DE PREÇOS'!$H$3:$H$1000),1)))))),"")</f>
        <v/>
      </c>
      <c r="I588" s="75"/>
      <c r="J588" s="19" t="str">
        <f>IFERROR(IF(ATENDIMENTOS!$I588="",ATENDIMENTOS!$H588,IF(AND(ATENDIMENTOS!$H588="",ATENDIMENTOS!$I588=""),"",ATENDIMENTOS!$H588-ATENDIMENTOS!$I588)),"")</f>
        <v/>
      </c>
      <c r="K588" s="78"/>
    </row>
    <row r="589" spans="1:11" x14ac:dyDescent="0.3">
      <c r="A589" s="12" t="str">
        <f t="shared" si="9"/>
        <v/>
      </c>
      <c r="B589" s="65"/>
      <c r="C589" s="68"/>
      <c r="D589" s="69"/>
      <c r="E589" s="69"/>
      <c r="F589" s="69"/>
      <c r="G589" s="69"/>
      <c r="H589" s="20" t="str" cm="1">
        <f t="array" ref="H589">IFERROR(IF(B589="","",IF(F589="","",IF(F589="SERVIÇOS",INDEX('TABELA DE PREÇOS'!$C$3:$C$1000,MATCH(B589,IF('TABELA DE PREÇOS'!$B$3:$B$1000=G589,'TABELA DE PREÇOS'!$D$3:$D$1000),1)),IF(F589="PRODUTOS",INDEX('TABELA DE PREÇOS'!$G$3:$G$1000,MATCH(B589,IF('TABELA DE PREÇOS'!$F$3:$F$1000=G589,'TABELA DE PREÇOS'!$H$3:$H$1000),1)))))),"")</f>
        <v/>
      </c>
      <c r="I589" s="74"/>
      <c r="J589" s="20" t="str">
        <f>IFERROR(IF(ATENDIMENTOS!$I589="",ATENDIMENTOS!$H589,IF(AND(ATENDIMENTOS!$H589="",ATENDIMENTOS!$I589=""),"",ATENDIMENTOS!$H589-ATENDIMENTOS!$I589)),"")</f>
        <v/>
      </c>
      <c r="K589" s="77"/>
    </row>
    <row r="590" spans="1:11" x14ac:dyDescent="0.3">
      <c r="A590" s="12" t="str">
        <f t="shared" si="9"/>
        <v/>
      </c>
      <c r="B590" s="66"/>
      <c r="C590" s="70"/>
      <c r="D590" s="71"/>
      <c r="E590" s="71"/>
      <c r="F590" s="71"/>
      <c r="G590" s="71"/>
      <c r="H590" s="19" t="str" cm="1">
        <f t="array" ref="H590">IFERROR(IF(B590="","",IF(F590="","",IF(F590="SERVIÇOS",INDEX('TABELA DE PREÇOS'!$C$3:$C$1000,MATCH(B590,IF('TABELA DE PREÇOS'!$B$3:$B$1000=G590,'TABELA DE PREÇOS'!$D$3:$D$1000),1)),IF(F590="PRODUTOS",INDEX('TABELA DE PREÇOS'!$G$3:$G$1000,MATCH(B590,IF('TABELA DE PREÇOS'!$F$3:$F$1000=G590,'TABELA DE PREÇOS'!$H$3:$H$1000),1)))))),"")</f>
        <v/>
      </c>
      <c r="I590" s="75"/>
      <c r="J590" s="19" t="str">
        <f>IFERROR(IF(ATENDIMENTOS!$I590="",ATENDIMENTOS!$H590,IF(AND(ATENDIMENTOS!$H590="",ATENDIMENTOS!$I590=""),"",ATENDIMENTOS!$H590-ATENDIMENTOS!$I590)),"")</f>
        <v/>
      </c>
      <c r="K590" s="78"/>
    </row>
    <row r="591" spans="1:11" x14ac:dyDescent="0.3">
      <c r="A591" s="12" t="str">
        <f t="shared" si="9"/>
        <v/>
      </c>
      <c r="B591" s="65"/>
      <c r="C591" s="68"/>
      <c r="D591" s="69"/>
      <c r="E591" s="69"/>
      <c r="F591" s="69"/>
      <c r="G591" s="69"/>
      <c r="H591" s="20" t="str" cm="1">
        <f t="array" ref="H591">IFERROR(IF(B591="","",IF(F591="","",IF(F591="SERVIÇOS",INDEX('TABELA DE PREÇOS'!$C$3:$C$1000,MATCH(B591,IF('TABELA DE PREÇOS'!$B$3:$B$1000=G591,'TABELA DE PREÇOS'!$D$3:$D$1000),1)),IF(F591="PRODUTOS",INDEX('TABELA DE PREÇOS'!$G$3:$G$1000,MATCH(B591,IF('TABELA DE PREÇOS'!$F$3:$F$1000=G591,'TABELA DE PREÇOS'!$H$3:$H$1000),1)))))),"")</f>
        <v/>
      </c>
      <c r="I591" s="74"/>
      <c r="J591" s="20" t="str">
        <f>IFERROR(IF(ATENDIMENTOS!$I591="",ATENDIMENTOS!$H591,IF(AND(ATENDIMENTOS!$H591="",ATENDIMENTOS!$I591=""),"",ATENDIMENTOS!$H591-ATENDIMENTOS!$I591)),"")</f>
        <v/>
      </c>
      <c r="K591" s="77"/>
    </row>
    <row r="592" spans="1:11" x14ac:dyDescent="0.3">
      <c r="A592" s="12" t="str">
        <f t="shared" si="9"/>
        <v/>
      </c>
      <c r="B592" s="66"/>
      <c r="C592" s="70"/>
      <c r="D592" s="71"/>
      <c r="E592" s="71"/>
      <c r="F592" s="71"/>
      <c r="G592" s="71"/>
      <c r="H592" s="19" t="str" cm="1">
        <f t="array" ref="H592">IFERROR(IF(B592="","",IF(F592="","",IF(F592="SERVIÇOS",INDEX('TABELA DE PREÇOS'!$C$3:$C$1000,MATCH(B592,IF('TABELA DE PREÇOS'!$B$3:$B$1000=G592,'TABELA DE PREÇOS'!$D$3:$D$1000),1)),IF(F592="PRODUTOS",INDEX('TABELA DE PREÇOS'!$G$3:$G$1000,MATCH(B592,IF('TABELA DE PREÇOS'!$F$3:$F$1000=G592,'TABELA DE PREÇOS'!$H$3:$H$1000),1)))))),"")</f>
        <v/>
      </c>
      <c r="I592" s="75"/>
      <c r="J592" s="19" t="str">
        <f>IFERROR(IF(ATENDIMENTOS!$I592="",ATENDIMENTOS!$H592,IF(AND(ATENDIMENTOS!$H592="",ATENDIMENTOS!$I592=""),"",ATENDIMENTOS!$H592-ATENDIMENTOS!$I592)),"")</f>
        <v/>
      </c>
      <c r="K592" s="78"/>
    </row>
    <row r="593" spans="1:11" x14ac:dyDescent="0.3">
      <c r="A593" s="12" t="str">
        <f t="shared" si="9"/>
        <v/>
      </c>
      <c r="B593" s="65"/>
      <c r="C593" s="68"/>
      <c r="D593" s="69"/>
      <c r="E593" s="69"/>
      <c r="F593" s="69"/>
      <c r="G593" s="69"/>
      <c r="H593" s="20" t="str" cm="1">
        <f t="array" ref="H593">IFERROR(IF(B593="","",IF(F593="","",IF(F593="SERVIÇOS",INDEX('TABELA DE PREÇOS'!$C$3:$C$1000,MATCH(B593,IF('TABELA DE PREÇOS'!$B$3:$B$1000=G593,'TABELA DE PREÇOS'!$D$3:$D$1000),1)),IF(F593="PRODUTOS",INDEX('TABELA DE PREÇOS'!$G$3:$G$1000,MATCH(B593,IF('TABELA DE PREÇOS'!$F$3:$F$1000=G593,'TABELA DE PREÇOS'!$H$3:$H$1000),1)))))),"")</f>
        <v/>
      </c>
      <c r="I593" s="74"/>
      <c r="J593" s="20" t="str">
        <f>IFERROR(IF(ATENDIMENTOS!$I593="",ATENDIMENTOS!$H593,IF(AND(ATENDIMENTOS!$H593="",ATENDIMENTOS!$I593=""),"",ATENDIMENTOS!$H593-ATENDIMENTOS!$I593)),"")</f>
        <v/>
      </c>
      <c r="K593" s="77"/>
    </row>
    <row r="594" spans="1:11" x14ac:dyDescent="0.3">
      <c r="A594" s="12" t="str">
        <f t="shared" si="9"/>
        <v/>
      </c>
      <c r="B594" s="66"/>
      <c r="C594" s="70"/>
      <c r="D594" s="71"/>
      <c r="E594" s="71"/>
      <c r="F594" s="71"/>
      <c r="G594" s="71"/>
      <c r="H594" s="19" t="str" cm="1">
        <f t="array" ref="H594">IFERROR(IF(B594="","",IF(F594="","",IF(F594="SERVIÇOS",INDEX('TABELA DE PREÇOS'!$C$3:$C$1000,MATCH(B594,IF('TABELA DE PREÇOS'!$B$3:$B$1000=G594,'TABELA DE PREÇOS'!$D$3:$D$1000),1)),IF(F594="PRODUTOS",INDEX('TABELA DE PREÇOS'!$G$3:$G$1000,MATCH(B594,IF('TABELA DE PREÇOS'!$F$3:$F$1000=G594,'TABELA DE PREÇOS'!$H$3:$H$1000),1)))))),"")</f>
        <v/>
      </c>
      <c r="I594" s="75"/>
      <c r="J594" s="19" t="str">
        <f>IFERROR(IF(ATENDIMENTOS!$I594="",ATENDIMENTOS!$H594,IF(AND(ATENDIMENTOS!$H594="",ATENDIMENTOS!$I594=""),"",ATENDIMENTOS!$H594-ATENDIMENTOS!$I594)),"")</f>
        <v/>
      </c>
      <c r="K594" s="78"/>
    </row>
    <row r="595" spans="1:11" x14ac:dyDescent="0.3">
      <c r="A595" s="12" t="str">
        <f t="shared" si="9"/>
        <v/>
      </c>
      <c r="B595" s="65"/>
      <c r="C595" s="68"/>
      <c r="D595" s="69"/>
      <c r="E595" s="69"/>
      <c r="F595" s="69"/>
      <c r="G595" s="69"/>
      <c r="H595" s="20" t="str" cm="1">
        <f t="array" ref="H595">IFERROR(IF(B595="","",IF(F595="","",IF(F595="SERVIÇOS",INDEX('TABELA DE PREÇOS'!$C$3:$C$1000,MATCH(B595,IF('TABELA DE PREÇOS'!$B$3:$B$1000=G595,'TABELA DE PREÇOS'!$D$3:$D$1000),1)),IF(F595="PRODUTOS",INDEX('TABELA DE PREÇOS'!$G$3:$G$1000,MATCH(B595,IF('TABELA DE PREÇOS'!$F$3:$F$1000=G595,'TABELA DE PREÇOS'!$H$3:$H$1000),1)))))),"")</f>
        <v/>
      </c>
      <c r="I595" s="74"/>
      <c r="J595" s="20" t="str">
        <f>IFERROR(IF(ATENDIMENTOS!$I595="",ATENDIMENTOS!$H595,IF(AND(ATENDIMENTOS!$H595="",ATENDIMENTOS!$I595=""),"",ATENDIMENTOS!$H595-ATENDIMENTOS!$I595)),"")</f>
        <v/>
      </c>
      <c r="K595" s="77"/>
    </row>
    <row r="596" spans="1:11" x14ac:dyDescent="0.3">
      <c r="A596" s="12" t="str">
        <f t="shared" si="9"/>
        <v/>
      </c>
      <c r="B596" s="66"/>
      <c r="C596" s="70"/>
      <c r="D596" s="71"/>
      <c r="E596" s="71"/>
      <c r="F596" s="71"/>
      <c r="G596" s="71"/>
      <c r="H596" s="19" t="str" cm="1">
        <f t="array" ref="H596">IFERROR(IF(B596="","",IF(F596="","",IF(F596="SERVIÇOS",INDEX('TABELA DE PREÇOS'!$C$3:$C$1000,MATCH(B596,IF('TABELA DE PREÇOS'!$B$3:$B$1000=G596,'TABELA DE PREÇOS'!$D$3:$D$1000),1)),IF(F596="PRODUTOS",INDEX('TABELA DE PREÇOS'!$G$3:$G$1000,MATCH(B596,IF('TABELA DE PREÇOS'!$F$3:$F$1000=G596,'TABELA DE PREÇOS'!$H$3:$H$1000),1)))))),"")</f>
        <v/>
      </c>
      <c r="I596" s="75"/>
      <c r="J596" s="19" t="str">
        <f>IFERROR(IF(ATENDIMENTOS!$I596="",ATENDIMENTOS!$H596,IF(AND(ATENDIMENTOS!$H596="",ATENDIMENTOS!$I596=""),"",ATENDIMENTOS!$H596-ATENDIMENTOS!$I596)),"")</f>
        <v/>
      </c>
      <c r="K596" s="78"/>
    </row>
    <row r="597" spans="1:11" x14ac:dyDescent="0.3">
      <c r="A597" s="12" t="str">
        <f t="shared" si="9"/>
        <v/>
      </c>
      <c r="B597" s="65"/>
      <c r="C597" s="68"/>
      <c r="D597" s="69"/>
      <c r="E597" s="69"/>
      <c r="F597" s="69"/>
      <c r="G597" s="69"/>
      <c r="H597" s="20" t="str" cm="1">
        <f t="array" ref="H597">IFERROR(IF(B597="","",IF(F597="","",IF(F597="SERVIÇOS",INDEX('TABELA DE PREÇOS'!$C$3:$C$1000,MATCH(B597,IF('TABELA DE PREÇOS'!$B$3:$B$1000=G597,'TABELA DE PREÇOS'!$D$3:$D$1000),1)),IF(F597="PRODUTOS",INDEX('TABELA DE PREÇOS'!$G$3:$G$1000,MATCH(B597,IF('TABELA DE PREÇOS'!$F$3:$F$1000=G597,'TABELA DE PREÇOS'!$H$3:$H$1000),1)))))),"")</f>
        <v/>
      </c>
      <c r="I597" s="74"/>
      <c r="J597" s="20" t="str">
        <f>IFERROR(IF(ATENDIMENTOS!$I597="",ATENDIMENTOS!$H597,IF(AND(ATENDIMENTOS!$H597="",ATENDIMENTOS!$I597=""),"",ATENDIMENTOS!$H597-ATENDIMENTOS!$I597)),"")</f>
        <v/>
      </c>
      <c r="K597" s="77"/>
    </row>
    <row r="598" spans="1:11" x14ac:dyDescent="0.3">
      <c r="A598" s="12" t="str">
        <f t="shared" si="9"/>
        <v/>
      </c>
      <c r="B598" s="66"/>
      <c r="C598" s="70"/>
      <c r="D598" s="71"/>
      <c r="E598" s="71"/>
      <c r="F598" s="71"/>
      <c r="G598" s="71"/>
      <c r="H598" s="19" t="str" cm="1">
        <f t="array" ref="H598">IFERROR(IF(B598="","",IF(F598="","",IF(F598="SERVIÇOS",INDEX('TABELA DE PREÇOS'!$C$3:$C$1000,MATCH(B598,IF('TABELA DE PREÇOS'!$B$3:$B$1000=G598,'TABELA DE PREÇOS'!$D$3:$D$1000),1)),IF(F598="PRODUTOS",INDEX('TABELA DE PREÇOS'!$G$3:$G$1000,MATCH(B598,IF('TABELA DE PREÇOS'!$F$3:$F$1000=G598,'TABELA DE PREÇOS'!$H$3:$H$1000),1)))))),"")</f>
        <v/>
      </c>
      <c r="I598" s="75"/>
      <c r="J598" s="19" t="str">
        <f>IFERROR(IF(ATENDIMENTOS!$I598="",ATENDIMENTOS!$H598,IF(AND(ATENDIMENTOS!$H598="",ATENDIMENTOS!$I598=""),"",ATENDIMENTOS!$H598-ATENDIMENTOS!$I598)),"")</f>
        <v/>
      </c>
      <c r="K598" s="78"/>
    </row>
    <row r="599" spans="1:11" x14ac:dyDescent="0.3">
      <c r="A599" s="12" t="str">
        <f t="shared" si="9"/>
        <v/>
      </c>
      <c r="B599" s="65"/>
      <c r="C599" s="68"/>
      <c r="D599" s="69"/>
      <c r="E599" s="69"/>
      <c r="F599" s="69"/>
      <c r="G599" s="69"/>
      <c r="H599" s="20" t="str" cm="1">
        <f t="array" ref="H599">IFERROR(IF(B599="","",IF(F599="","",IF(F599="SERVIÇOS",INDEX('TABELA DE PREÇOS'!$C$3:$C$1000,MATCH(B599,IF('TABELA DE PREÇOS'!$B$3:$B$1000=G599,'TABELA DE PREÇOS'!$D$3:$D$1000),1)),IF(F599="PRODUTOS",INDEX('TABELA DE PREÇOS'!$G$3:$G$1000,MATCH(B599,IF('TABELA DE PREÇOS'!$F$3:$F$1000=G599,'TABELA DE PREÇOS'!$H$3:$H$1000),1)))))),"")</f>
        <v/>
      </c>
      <c r="I599" s="74"/>
      <c r="J599" s="20" t="str">
        <f>IFERROR(IF(ATENDIMENTOS!$I599="",ATENDIMENTOS!$H599,IF(AND(ATENDIMENTOS!$H599="",ATENDIMENTOS!$I599=""),"",ATENDIMENTOS!$H599-ATENDIMENTOS!$I599)),"")</f>
        <v/>
      </c>
      <c r="K599" s="77"/>
    </row>
    <row r="600" spans="1:11" x14ac:dyDescent="0.3">
      <c r="A600" s="12" t="str">
        <f t="shared" si="9"/>
        <v/>
      </c>
      <c r="B600" s="66"/>
      <c r="C600" s="70"/>
      <c r="D600" s="71"/>
      <c r="E600" s="71"/>
      <c r="F600" s="71"/>
      <c r="G600" s="71"/>
      <c r="H600" s="19" t="str" cm="1">
        <f t="array" ref="H600">IFERROR(IF(B600="","",IF(F600="","",IF(F600="SERVIÇOS",INDEX('TABELA DE PREÇOS'!$C$3:$C$1000,MATCH(B600,IF('TABELA DE PREÇOS'!$B$3:$B$1000=G600,'TABELA DE PREÇOS'!$D$3:$D$1000),1)),IF(F600="PRODUTOS",INDEX('TABELA DE PREÇOS'!$G$3:$G$1000,MATCH(B600,IF('TABELA DE PREÇOS'!$F$3:$F$1000=G600,'TABELA DE PREÇOS'!$H$3:$H$1000),1)))))),"")</f>
        <v/>
      </c>
      <c r="I600" s="75"/>
      <c r="J600" s="19" t="str">
        <f>IFERROR(IF(ATENDIMENTOS!$I600="",ATENDIMENTOS!$H600,IF(AND(ATENDIMENTOS!$H600="",ATENDIMENTOS!$I600=""),"",ATENDIMENTOS!$H600-ATENDIMENTOS!$I600)),"")</f>
        <v/>
      </c>
      <c r="K600" s="78"/>
    </row>
    <row r="601" spans="1:11" x14ac:dyDescent="0.3">
      <c r="A601" s="12" t="str">
        <f t="shared" si="9"/>
        <v/>
      </c>
      <c r="B601" s="65"/>
      <c r="C601" s="68"/>
      <c r="D601" s="69"/>
      <c r="E601" s="69"/>
      <c r="F601" s="69"/>
      <c r="G601" s="69"/>
      <c r="H601" s="20" t="str" cm="1">
        <f t="array" ref="H601">IFERROR(IF(B601="","",IF(F601="","",IF(F601="SERVIÇOS",INDEX('TABELA DE PREÇOS'!$C$3:$C$1000,MATCH(B601,IF('TABELA DE PREÇOS'!$B$3:$B$1000=G601,'TABELA DE PREÇOS'!$D$3:$D$1000),1)),IF(F601="PRODUTOS",INDEX('TABELA DE PREÇOS'!$G$3:$G$1000,MATCH(B601,IF('TABELA DE PREÇOS'!$F$3:$F$1000=G601,'TABELA DE PREÇOS'!$H$3:$H$1000),1)))))),"")</f>
        <v/>
      </c>
      <c r="I601" s="74"/>
      <c r="J601" s="20" t="str">
        <f>IFERROR(IF(ATENDIMENTOS!$I601="",ATENDIMENTOS!$H601,IF(AND(ATENDIMENTOS!$H601="",ATENDIMENTOS!$I601=""),"",ATENDIMENTOS!$H601-ATENDIMENTOS!$I601)),"")</f>
        <v/>
      </c>
      <c r="K601" s="77"/>
    </row>
    <row r="602" spans="1:11" x14ac:dyDescent="0.3">
      <c r="A602" s="12" t="str">
        <f t="shared" si="9"/>
        <v/>
      </c>
      <c r="B602" s="66"/>
      <c r="C602" s="70"/>
      <c r="D602" s="71"/>
      <c r="E602" s="71"/>
      <c r="F602" s="71"/>
      <c r="G602" s="71"/>
      <c r="H602" s="19" t="str" cm="1">
        <f t="array" ref="H602">IFERROR(IF(B602="","",IF(F602="","",IF(F602="SERVIÇOS",INDEX('TABELA DE PREÇOS'!$C$3:$C$1000,MATCH(B602,IF('TABELA DE PREÇOS'!$B$3:$B$1000=G602,'TABELA DE PREÇOS'!$D$3:$D$1000),1)),IF(F602="PRODUTOS",INDEX('TABELA DE PREÇOS'!$G$3:$G$1000,MATCH(B602,IF('TABELA DE PREÇOS'!$F$3:$F$1000=G602,'TABELA DE PREÇOS'!$H$3:$H$1000),1)))))),"")</f>
        <v/>
      </c>
      <c r="I602" s="75"/>
      <c r="J602" s="19" t="str">
        <f>IFERROR(IF(ATENDIMENTOS!$I602="",ATENDIMENTOS!$H602,IF(AND(ATENDIMENTOS!$H602="",ATENDIMENTOS!$I602=""),"",ATENDIMENTOS!$H602-ATENDIMENTOS!$I602)),"")</f>
        <v/>
      </c>
      <c r="K602" s="78"/>
    </row>
    <row r="603" spans="1:11" x14ac:dyDescent="0.3">
      <c r="A603" s="12" t="str">
        <f t="shared" si="9"/>
        <v/>
      </c>
      <c r="B603" s="65"/>
      <c r="C603" s="68"/>
      <c r="D603" s="69"/>
      <c r="E603" s="69"/>
      <c r="F603" s="69"/>
      <c r="G603" s="69"/>
      <c r="H603" s="20" t="str" cm="1">
        <f t="array" ref="H603">IFERROR(IF(B603="","",IF(F603="","",IF(F603="SERVIÇOS",INDEX('TABELA DE PREÇOS'!$C$3:$C$1000,MATCH(B603,IF('TABELA DE PREÇOS'!$B$3:$B$1000=G603,'TABELA DE PREÇOS'!$D$3:$D$1000),1)),IF(F603="PRODUTOS",INDEX('TABELA DE PREÇOS'!$G$3:$G$1000,MATCH(B603,IF('TABELA DE PREÇOS'!$F$3:$F$1000=G603,'TABELA DE PREÇOS'!$H$3:$H$1000),1)))))),"")</f>
        <v/>
      </c>
      <c r="I603" s="74"/>
      <c r="J603" s="20" t="str">
        <f>IFERROR(IF(ATENDIMENTOS!$I603="",ATENDIMENTOS!$H603,IF(AND(ATENDIMENTOS!$H603="",ATENDIMENTOS!$I603=""),"",ATENDIMENTOS!$H603-ATENDIMENTOS!$I603)),"")</f>
        <v/>
      </c>
      <c r="K603" s="77"/>
    </row>
    <row r="604" spans="1:11" x14ac:dyDescent="0.3">
      <c r="A604" s="12" t="str">
        <f t="shared" si="9"/>
        <v/>
      </c>
      <c r="B604" s="66"/>
      <c r="C604" s="70"/>
      <c r="D604" s="71"/>
      <c r="E604" s="71"/>
      <c r="F604" s="71"/>
      <c r="G604" s="71"/>
      <c r="H604" s="19" t="str" cm="1">
        <f t="array" ref="H604">IFERROR(IF(B604="","",IF(F604="","",IF(F604="SERVIÇOS",INDEX('TABELA DE PREÇOS'!$C$3:$C$1000,MATCH(B604,IF('TABELA DE PREÇOS'!$B$3:$B$1000=G604,'TABELA DE PREÇOS'!$D$3:$D$1000),1)),IF(F604="PRODUTOS",INDEX('TABELA DE PREÇOS'!$G$3:$G$1000,MATCH(B604,IF('TABELA DE PREÇOS'!$F$3:$F$1000=G604,'TABELA DE PREÇOS'!$H$3:$H$1000),1)))))),"")</f>
        <v/>
      </c>
      <c r="I604" s="75"/>
      <c r="J604" s="19" t="str">
        <f>IFERROR(IF(ATENDIMENTOS!$I604="",ATENDIMENTOS!$H604,IF(AND(ATENDIMENTOS!$H604="",ATENDIMENTOS!$I604=""),"",ATENDIMENTOS!$H604-ATENDIMENTOS!$I604)),"")</f>
        <v/>
      </c>
      <c r="K604" s="78"/>
    </row>
    <row r="605" spans="1:11" x14ac:dyDescent="0.3">
      <c r="A605" s="12" t="str">
        <f t="shared" si="9"/>
        <v/>
      </c>
      <c r="B605" s="65"/>
      <c r="C605" s="68"/>
      <c r="D605" s="69"/>
      <c r="E605" s="69"/>
      <c r="F605" s="69"/>
      <c r="G605" s="69"/>
      <c r="H605" s="20" t="str" cm="1">
        <f t="array" ref="H605">IFERROR(IF(B605="","",IF(F605="","",IF(F605="SERVIÇOS",INDEX('TABELA DE PREÇOS'!$C$3:$C$1000,MATCH(B605,IF('TABELA DE PREÇOS'!$B$3:$B$1000=G605,'TABELA DE PREÇOS'!$D$3:$D$1000),1)),IF(F605="PRODUTOS",INDEX('TABELA DE PREÇOS'!$G$3:$G$1000,MATCH(B605,IF('TABELA DE PREÇOS'!$F$3:$F$1000=G605,'TABELA DE PREÇOS'!$H$3:$H$1000),1)))))),"")</f>
        <v/>
      </c>
      <c r="I605" s="74"/>
      <c r="J605" s="20" t="str">
        <f>IFERROR(IF(ATENDIMENTOS!$I605="",ATENDIMENTOS!$H605,IF(AND(ATENDIMENTOS!$H605="",ATENDIMENTOS!$I605=""),"",ATENDIMENTOS!$H605-ATENDIMENTOS!$I605)),"")</f>
        <v/>
      </c>
      <c r="K605" s="77"/>
    </row>
    <row r="606" spans="1:11" x14ac:dyDescent="0.3">
      <c r="A606" s="12" t="str">
        <f t="shared" si="9"/>
        <v/>
      </c>
      <c r="B606" s="66"/>
      <c r="C606" s="70"/>
      <c r="D606" s="71"/>
      <c r="E606" s="71"/>
      <c r="F606" s="71"/>
      <c r="G606" s="71"/>
      <c r="H606" s="19" t="str" cm="1">
        <f t="array" ref="H606">IFERROR(IF(B606="","",IF(F606="","",IF(F606="SERVIÇOS",INDEX('TABELA DE PREÇOS'!$C$3:$C$1000,MATCH(B606,IF('TABELA DE PREÇOS'!$B$3:$B$1000=G606,'TABELA DE PREÇOS'!$D$3:$D$1000),1)),IF(F606="PRODUTOS",INDEX('TABELA DE PREÇOS'!$G$3:$G$1000,MATCH(B606,IF('TABELA DE PREÇOS'!$F$3:$F$1000=G606,'TABELA DE PREÇOS'!$H$3:$H$1000),1)))))),"")</f>
        <v/>
      </c>
      <c r="I606" s="75"/>
      <c r="J606" s="19" t="str">
        <f>IFERROR(IF(ATENDIMENTOS!$I606="",ATENDIMENTOS!$H606,IF(AND(ATENDIMENTOS!$H606="",ATENDIMENTOS!$I606=""),"",ATENDIMENTOS!$H606-ATENDIMENTOS!$I606)),"")</f>
        <v/>
      </c>
      <c r="K606" s="78"/>
    </row>
    <row r="607" spans="1:11" x14ac:dyDescent="0.3">
      <c r="A607" s="12" t="str">
        <f t="shared" si="9"/>
        <v/>
      </c>
      <c r="B607" s="65"/>
      <c r="C607" s="68"/>
      <c r="D607" s="69"/>
      <c r="E607" s="69"/>
      <c r="F607" s="69"/>
      <c r="G607" s="69"/>
      <c r="H607" s="20" t="str" cm="1">
        <f t="array" ref="H607">IFERROR(IF(B607="","",IF(F607="","",IF(F607="SERVIÇOS",INDEX('TABELA DE PREÇOS'!$C$3:$C$1000,MATCH(B607,IF('TABELA DE PREÇOS'!$B$3:$B$1000=G607,'TABELA DE PREÇOS'!$D$3:$D$1000),1)),IF(F607="PRODUTOS",INDEX('TABELA DE PREÇOS'!$G$3:$G$1000,MATCH(B607,IF('TABELA DE PREÇOS'!$F$3:$F$1000=G607,'TABELA DE PREÇOS'!$H$3:$H$1000),1)))))),"")</f>
        <v/>
      </c>
      <c r="I607" s="74"/>
      <c r="J607" s="20" t="str">
        <f>IFERROR(IF(ATENDIMENTOS!$I607="",ATENDIMENTOS!$H607,IF(AND(ATENDIMENTOS!$H607="",ATENDIMENTOS!$I607=""),"",ATENDIMENTOS!$H607-ATENDIMENTOS!$I607)),"")</f>
        <v/>
      </c>
      <c r="K607" s="77"/>
    </row>
    <row r="608" spans="1:11" x14ac:dyDescent="0.3">
      <c r="A608" s="12" t="str">
        <f t="shared" si="9"/>
        <v/>
      </c>
      <c r="B608" s="66"/>
      <c r="C608" s="70"/>
      <c r="D608" s="71"/>
      <c r="E608" s="71"/>
      <c r="F608" s="71"/>
      <c r="G608" s="71"/>
      <c r="H608" s="19" t="str" cm="1">
        <f t="array" ref="H608">IFERROR(IF(B608="","",IF(F608="","",IF(F608="SERVIÇOS",INDEX('TABELA DE PREÇOS'!$C$3:$C$1000,MATCH(B608,IF('TABELA DE PREÇOS'!$B$3:$B$1000=G608,'TABELA DE PREÇOS'!$D$3:$D$1000),1)),IF(F608="PRODUTOS",INDEX('TABELA DE PREÇOS'!$G$3:$G$1000,MATCH(B608,IF('TABELA DE PREÇOS'!$F$3:$F$1000=G608,'TABELA DE PREÇOS'!$H$3:$H$1000),1)))))),"")</f>
        <v/>
      </c>
      <c r="I608" s="75"/>
      <c r="J608" s="19" t="str">
        <f>IFERROR(IF(ATENDIMENTOS!$I608="",ATENDIMENTOS!$H608,IF(AND(ATENDIMENTOS!$H608="",ATENDIMENTOS!$I608=""),"",ATENDIMENTOS!$H608-ATENDIMENTOS!$I608)),"")</f>
        <v/>
      </c>
      <c r="K608" s="78"/>
    </row>
    <row r="609" spans="1:11" x14ac:dyDescent="0.3">
      <c r="A609" s="12" t="str">
        <f t="shared" si="9"/>
        <v/>
      </c>
      <c r="B609" s="65"/>
      <c r="C609" s="68"/>
      <c r="D609" s="69"/>
      <c r="E609" s="69"/>
      <c r="F609" s="69"/>
      <c r="G609" s="69"/>
      <c r="H609" s="20" t="str" cm="1">
        <f t="array" ref="H609">IFERROR(IF(B609="","",IF(F609="","",IF(F609="SERVIÇOS",INDEX('TABELA DE PREÇOS'!$C$3:$C$1000,MATCH(B609,IF('TABELA DE PREÇOS'!$B$3:$B$1000=G609,'TABELA DE PREÇOS'!$D$3:$D$1000),1)),IF(F609="PRODUTOS",INDEX('TABELA DE PREÇOS'!$G$3:$G$1000,MATCH(B609,IF('TABELA DE PREÇOS'!$F$3:$F$1000=G609,'TABELA DE PREÇOS'!$H$3:$H$1000),1)))))),"")</f>
        <v/>
      </c>
      <c r="I609" s="74"/>
      <c r="J609" s="20" t="str">
        <f>IFERROR(IF(ATENDIMENTOS!$I609="",ATENDIMENTOS!$H609,IF(AND(ATENDIMENTOS!$H609="",ATENDIMENTOS!$I609=""),"",ATENDIMENTOS!$H609-ATENDIMENTOS!$I609)),"")</f>
        <v/>
      </c>
      <c r="K609" s="77"/>
    </row>
    <row r="610" spans="1:11" x14ac:dyDescent="0.3">
      <c r="A610" s="12" t="str">
        <f t="shared" si="9"/>
        <v/>
      </c>
      <c r="B610" s="66"/>
      <c r="C610" s="70"/>
      <c r="D610" s="71"/>
      <c r="E610" s="71"/>
      <c r="F610" s="71"/>
      <c r="G610" s="71"/>
      <c r="H610" s="19" t="str" cm="1">
        <f t="array" ref="H610">IFERROR(IF(B610="","",IF(F610="","",IF(F610="SERVIÇOS",INDEX('TABELA DE PREÇOS'!$C$3:$C$1000,MATCH(B610,IF('TABELA DE PREÇOS'!$B$3:$B$1000=G610,'TABELA DE PREÇOS'!$D$3:$D$1000),1)),IF(F610="PRODUTOS",INDEX('TABELA DE PREÇOS'!$G$3:$G$1000,MATCH(B610,IF('TABELA DE PREÇOS'!$F$3:$F$1000=G610,'TABELA DE PREÇOS'!$H$3:$H$1000),1)))))),"")</f>
        <v/>
      </c>
      <c r="I610" s="75"/>
      <c r="J610" s="19" t="str">
        <f>IFERROR(IF(ATENDIMENTOS!$I610="",ATENDIMENTOS!$H610,IF(AND(ATENDIMENTOS!$H610="",ATENDIMENTOS!$I610=""),"",ATENDIMENTOS!$H610-ATENDIMENTOS!$I610)),"")</f>
        <v/>
      </c>
      <c r="K610" s="78"/>
    </row>
    <row r="611" spans="1:11" x14ac:dyDescent="0.3">
      <c r="A611" s="12" t="str">
        <f t="shared" si="9"/>
        <v/>
      </c>
      <c r="B611" s="65"/>
      <c r="C611" s="68"/>
      <c r="D611" s="69"/>
      <c r="E611" s="69"/>
      <c r="F611" s="69"/>
      <c r="G611" s="69"/>
      <c r="H611" s="20" t="str" cm="1">
        <f t="array" ref="H611">IFERROR(IF(B611="","",IF(F611="","",IF(F611="SERVIÇOS",INDEX('TABELA DE PREÇOS'!$C$3:$C$1000,MATCH(B611,IF('TABELA DE PREÇOS'!$B$3:$B$1000=G611,'TABELA DE PREÇOS'!$D$3:$D$1000),1)),IF(F611="PRODUTOS",INDEX('TABELA DE PREÇOS'!$G$3:$G$1000,MATCH(B611,IF('TABELA DE PREÇOS'!$F$3:$F$1000=G611,'TABELA DE PREÇOS'!$H$3:$H$1000),1)))))),"")</f>
        <v/>
      </c>
      <c r="I611" s="74"/>
      <c r="J611" s="20" t="str">
        <f>IFERROR(IF(ATENDIMENTOS!$I611="",ATENDIMENTOS!$H611,IF(AND(ATENDIMENTOS!$H611="",ATENDIMENTOS!$I611=""),"",ATENDIMENTOS!$H611-ATENDIMENTOS!$I611)),"")</f>
        <v/>
      </c>
      <c r="K611" s="77"/>
    </row>
    <row r="612" spans="1:11" x14ac:dyDescent="0.3">
      <c r="A612" s="12" t="str">
        <f t="shared" si="9"/>
        <v/>
      </c>
      <c r="B612" s="66"/>
      <c r="C612" s="70"/>
      <c r="D612" s="71"/>
      <c r="E612" s="71"/>
      <c r="F612" s="71"/>
      <c r="G612" s="71"/>
      <c r="H612" s="19" t="str" cm="1">
        <f t="array" ref="H612">IFERROR(IF(B612="","",IF(F612="","",IF(F612="SERVIÇOS",INDEX('TABELA DE PREÇOS'!$C$3:$C$1000,MATCH(B612,IF('TABELA DE PREÇOS'!$B$3:$B$1000=G612,'TABELA DE PREÇOS'!$D$3:$D$1000),1)),IF(F612="PRODUTOS",INDEX('TABELA DE PREÇOS'!$G$3:$G$1000,MATCH(B612,IF('TABELA DE PREÇOS'!$F$3:$F$1000=G612,'TABELA DE PREÇOS'!$H$3:$H$1000),1)))))),"")</f>
        <v/>
      </c>
      <c r="I612" s="75"/>
      <c r="J612" s="19" t="str">
        <f>IFERROR(IF(ATENDIMENTOS!$I612="",ATENDIMENTOS!$H612,IF(AND(ATENDIMENTOS!$H612="",ATENDIMENTOS!$I612=""),"",ATENDIMENTOS!$H612-ATENDIMENTOS!$I612)),"")</f>
        <v/>
      </c>
      <c r="K612" s="78"/>
    </row>
    <row r="613" spans="1:11" x14ac:dyDescent="0.3">
      <c r="A613" s="12" t="str">
        <f t="shared" si="9"/>
        <v/>
      </c>
      <c r="B613" s="65"/>
      <c r="C613" s="68"/>
      <c r="D613" s="69"/>
      <c r="E613" s="69"/>
      <c r="F613" s="69"/>
      <c r="G613" s="69"/>
      <c r="H613" s="20" t="str" cm="1">
        <f t="array" ref="H613">IFERROR(IF(B613="","",IF(F613="","",IF(F613="SERVIÇOS",INDEX('TABELA DE PREÇOS'!$C$3:$C$1000,MATCH(B613,IF('TABELA DE PREÇOS'!$B$3:$B$1000=G613,'TABELA DE PREÇOS'!$D$3:$D$1000),1)),IF(F613="PRODUTOS",INDEX('TABELA DE PREÇOS'!$G$3:$G$1000,MATCH(B613,IF('TABELA DE PREÇOS'!$F$3:$F$1000=G613,'TABELA DE PREÇOS'!$H$3:$H$1000),1)))))),"")</f>
        <v/>
      </c>
      <c r="I613" s="74"/>
      <c r="J613" s="20" t="str">
        <f>IFERROR(IF(ATENDIMENTOS!$I613="",ATENDIMENTOS!$H613,IF(AND(ATENDIMENTOS!$H613="",ATENDIMENTOS!$I613=""),"",ATENDIMENTOS!$H613-ATENDIMENTOS!$I613)),"")</f>
        <v/>
      </c>
      <c r="K613" s="77"/>
    </row>
    <row r="614" spans="1:11" x14ac:dyDescent="0.3">
      <c r="A614" s="12" t="str">
        <f t="shared" si="9"/>
        <v/>
      </c>
      <c r="B614" s="66"/>
      <c r="C614" s="70"/>
      <c r="D614" s="71"/>
      <c r="E614" s="71"/>
      <c r="F614" s="71"/>
      <c r="G614" s="71"/>
      <c r="H614" s="19" t="str" cm="1">
        <f t="array" ref="H614">IFERROR(IF(B614="","",IF(F614="","",IF(F614="SERVIÇOS",INDEX('TABELA DE PREÇOS'!$C$3:$C$1000,MATCH(B614,IF('TABELA DE PREÇOS'!$B$3:$B$1000=G614,'TABELA DE PREÇOS'!$D$3:$D$1000),1)),IF(F614="PRODUTOS",INDEX('TABELA DE PREÇOS'!$G$3:$G$1000,MATCH(B614,IF('TABELA DE PREÇOS'!$F$3:$F$1000=G614,'TABELA DE PREÇOS'!$H$3:$H$1000),1)))))),"")</f>
        <v/>
      </c>
      <c r="I614" s="75"/>
      <c r="J614" s="19" t="str">
        <f>IFERROR(IF(ATENDIMENTOS!$I614="",ATENDIMENTOS!$H614,IF(AND(ATENDIMENTOS!$H614="",ATENDIMENTOS!$I614=""),"",ATENDIMENTOS!$H614-ATENDIMENTOS!$I614)),"")</f>
        <v/>
      </c>
      <c r="K614" s="78"/>
    </row>
    <row r="615" spans="1:11" x14ac:dyDescent="0.3">
      <c r="A615" s="12" t="str">
        <f t="shared" si="9"/>
        <v/>
      </c>
      <c r="B615" s="65"/>
      <c r="C615" s="68"/>
      <c r="D615" s="69"/>
      <c r="E615" s="69"/>
      <c r="F615" s="69"/>
      <c r="G615" s="69"/>
      <c r="H615" s="20" t="str" cm="1">
        <f t="array" ref="H615">IFERROR(IF(B615="","",IF(F615="","",IF(F615="SERVIÇOS",INDEX('TABELA DE PREÇOS'!$C$3:$C$1000,MATCH(B615,IF('TABELA DE PREÇOS'!$B$3:$B$1000=G615,'TABELA DE PREÇOS'!$D$3:$D$1000),1)),IF(F615="PRODUTOS",INDEX('TABELA DE PREÇOS'!$G$3:$G$1000,MATCH(B615,IF('TABELA DE PREÇOS'!$F$3:$F$1000=G615,'TABELA DE PREÇOS'!$H$3:$H$1000),1)))))),"")</f>
        <v/>
      </c>
      <c r="I615" s="74"/>
      <c r="J615" s="20" t="str">
        <f>IFERROR(IF(ATENDIMENTOS!$I615="",ATENDIMENTOS!$H615,IF(AND(ATENDIMENTOS!$H615="",ATENDIMENTOS!$I615=""),"",ATENDIMENTOS!$H615-ATENDIMENTOS!$I615)),"")</f>
        <v/>
      </c>
      <c r="K615" s="77"/>
    </row>
    <row r="616" spans="1:11" x14ac:dyDescent="0.3">
      <c r="A616" s="12" t="str">
        <f t="shared" si="9"/>
        <v/>
      </c>
      <c r="B616" s="66"/>
      <c r="C616" s="70"/>
      <c r="D616" s="71"/>
      <c r="E616" s="71"/>
      <c r="F616" s="71"/>
      <c r="G616" s="71"/>
      <c r="H616" s="19" t="str" cm="1">
        <f t="array" ref="H616">IFERROR(IF(B616="","",IF(F616="","",IF(F616="SERVIÇOS",INDEX('TABELA DE PREÇOS'!$C$3:$C$1000,MATCH(B616,IF('TABELA DE PREÇOS'!$B$3:$B$1000=G616,'TABELA DE PREÇOS'!$D$3:$D$1000),1)),IF(F616="PRODUTOS",INDEX('TABELA DE PREÇOS'!$G$3:$G$1000,MATCH(B616,IF('TABELA DE PREÇOS'!$F$3:$F$1000=G616,'TABELA DE PREÇOS'!$H$3:$H$1000),1)))))),"")</f>
        <v/>
      </c>
      <c r="I616" s="75"/>
      <c r="J616" s="19" t="str">
        <f>IFERROR(IF(ATENDIMENTOS!$I616="",ATENDIMENTOS!$H616,IF(AND(ATENDIMENTOS!$H616="",ATENDIMENTOS!$I616=""),"",ATENDIMENTOS!$H616-ATENDIMENTOS!$I616)),"")</f>
        <v/>
      </c>
      <c r="K616" s="78"/>
    </row>
    <row r="617" spans="1:11" x14ac:dyDescent="0.3">
      <c r="A617" s="12" t="str">
        <f t="shared" si="9"/>
        <v/>
      </c>
      <c r="B617" s="65"/>
      <c r="C617" s="68"/>
      <c r="D617" s="69"/>
      <c r="E617" s="69"/>
      <c r="F617" s="69"/>
      <c r="G617" s="69"/>
      <c r="H617" s="20" t="str" cm="1">
        <f t="array" ref="H617">IFERROR(IF(B617="","",IF(F617="","",IF(F617="SERVIÇOS",INDEX('TABELA DE PREÇOS'!$C$3:$C$1000,MATCH(B617,IF('TABELA DE PREÇOS'!$B$3:$B$1000=G617,'TABELA DE PREÇOS'!$D$3:$D$1000),1)),IF(F617="PRODUTOS",INDEX('TABELA DE PREÇOS'!$G$3:$G$1000,MATCH(B617,IF('TABELA DE PREÇOS'!$F$3:$F$1000=G617,'TABELA DE PREÇOS'!$H$3:$H$1000),1)))))),"")</f>
        <v/>
      </c>
      <c r="I617" s="74"/>
      <c r="J617" s="20" t="str">
        <f>IFERROR(IF(ATENDIMENTOS!$I617="",ATENDIMENTOS!$H617,IF(AND(ATENDIMENTOS!$H617="",ATENDIMENTOS!$I617=""),"",ATENDIMENTOS!$H617-ATENDIMENTOS!$I617)),"")</f>
        <v/>
      </c>
      <c r="K617" s="77"/>
    </row>
    <row r="618" spans="1:11" x14ac:dyDescent="0.3">
      <c r="A618" s="12" t="str">
        <f t="shared" si="9"/>
        <v/>
      </c>
      <c r="B618" s="66"/>
      <c r="C618" s="70"/>
      <c r="D618" s="71"/>
      <c r="E618" s="71"/>
      <c r="F618" s="71"/>
      <c r="G618" s="71"/>
      <c r="H618" s="19" t="str" cm="1">
        <f t="array" ref="H618">IFERROR(IF(B618="","",IF(F618="","",IF(F618="SERVIÇOS",INDEX('TABELA DE PREÇOS'!$C$3:$C$1000,MATCH(B618,IF('TABELA DE PREÇOS'!$B$3:$B$1000=G618,'TABELA DE PREÇOS'!$D$3:$D$1000),1)),IF(F618="PRODUTOS",INDEX('TABELA DE PREÇOS'!$G$3:$G$1000,MATCH(B618,IF('TABELA DE PREÇOS'!$F$3:$F$1000=G618,'TABELA DE PREÇOS'!$H$3:$H$1000),1)))))),"")</f>
        <v/>
      </c>
      <c r="I618" s="75"/>
      <c r="J618" s="19" t="str">
        <f>IFERROR(IF(ATENDIMENTOS!$I618="",ATENDIMENTOS!$H618,IF(AND(ATENDIMENTOS!$H618="",ATENDIMENTOS!$I618=""),"",ATENDIMENTOS!$H618-ATENDIMENTOS!$I618)),"")</f>
        <v/>
      </c>
      <c r="K618" s="78"/>
    </row>
    <row r="619" spans="1:11" x14ac:dyDescent="0.3">
      <c r="A619" s="12" t="str">
        <f t="shared" si="9"/>
        <v/>
      </c>
      <c r="B619" s="65"/>
      <c r="C619" s="68"/>
      <c r="D619" s="69"/>
      <c r="E619" s="69"/>
      <c r="F619" s="69"/>
      <c r="G619" s="69"/>
      <c r="H619" s="20" t="str" cm="1">
        <f t="array" ref="H619">IFERROR(IF(B619="","",IF(F619="","",IF(F619="SERVIÇOS",INDEX('TABELA DE PREÇOS'!$C$3:$C$1000,MATCH(B619,IF('TABELA DE PREÇOS'!$B$3:$B$1000=G619,'TABELA DE PREÇOS'!$D$3:$D$1000),1)),IF(F619="PRODUTOS",INDEX('TABELA DE PREÇOS'!$G$3:$G$1000,MATCH(B619,IF('TABELA DE PREÇOS'!$F$3:$F$1000=G619,'TABELA DE PREÇOS'!$H$3:$H$1000),1)))))),"")</f>
        <v/>
      </c>
      <c r="I619" s="74"/>
      <c r="J619" s="20" t="str">
        <f>IFERROR(IF(ATENDIMENTOS!$I619="",ATENDIMENTOS!$H619,IF(AND(ATENDIMENTOS!$H619="",ATENDIMENTOS!$I619=""),"",ATENDIMENTOS!$H619-ATENDIMENTOS!$I619)),"")</f>
        <v/>
      </c>
      <c r="K619" s="77"/>
    </row>
    <row r="620" spans="1:11" x14ac:dyDescent="0.3">
      <c r="A620" s="12" t="str">
        <f t="shared" si="9"/>
        <v/>
      </c>
      <c r="B620" s="66"/>
      <c r="C620" s="70"/>
      <c r="D620" s="71"/>
      <c r="E620" s="71"/>
      <c r="F620" s="71"/>
      <c r="G620" s="71"/>
      <c r="H620" s="19" t="str" cm="1">
        <f t="array" ref="H620">IFERROR(IF(B620="","",IF(F620="","",IF(F620="SERVIÇOS",INDEX('TABELA DE PREÇOS'!$C$3:$C$1000,MATCH(B620,IF('TABELA DE PREÇOS'!$B$3:$B$1000=G620,'TABELA DE PREÇOS'!$D$3:$D$1000),1)),IF(F620="PRODUTOS",INDEX('TABELA DE PREÇOS'!$G$3:$G$1000,MATCH(B620,IF('TABELA DE PREÇOS'!$F$3:$F$1000=G620,'TABELA DE PREÇOS'!$H$3:$H$1000),1)))))),"")</f>
        <v/>
      </c>
      <c r="I620" s="75"/>
      <c r="J620" s="19" t="str">
        <f>IFERROR(IF(ATENDIMENTOS!$I620="",ATENDIMENTOS!$H620,IF(AND(ATENDIMENTOS!$H620="",ATENDIMENTOS!$I620=""),"",ATENDIMENTOS!$H620-ATENDIMENTOS!$I620)),"")</f>
        <v/>
      </c>
      <c r="K620" s="78"/>
    </row>
    <row r="621" spans="1:11" x14ac:dyDescent="0.3">
      <c r="A621" s="12" t="str">
        <f t="shared" si="9"/>
        <v/>
      </c>
      <c r="B621" s="65"/>
      <c r="C621" s="68"/>
      <c r="D621" s="69"/>
      <c r="E621" s="69"/>
      <c r="F621" s="69"/>
      <c r="G621" s="69"/>
      <c r="H621" s="20" t="str" cm="1">
        <f t="array" ref="H621">IFERROR(IF(B621="","",IF(F621="","",IF(F621="SERVIÇOS",INDEX('TABELA DE PREÇOS'!$C$3:$C$1000,MATCH(B621,IF('TABELA DE PREÇOS'!$B$3:$B$1000=G621,'TABELA DE PREÇOS'!$D$3:$D$1000),1)),IF(F621="PRODUTOS",INDEX('TABELA DE PREÇOS'!$G$3:$G$1000,MATCH(B621,IF('TABELA DE PREÇOS'!$F$3:$F$1000=G621,'TABELA DE PREÇOS'!$H$3:$H$1000),1)))))),"")</f>
        <v/>
      </c>
      <c r="I621" s="74"/>
      <c r="J621" s="20" t="str">
        <f>IFERROR(IF(ATENDIMENTOS!$I621="",ATENDIMENTOS!$H621,IF(AND(ATENDIMENTOS!$H621="",ATENDIMENTOS!$I621=""),"",ATENDIMENTOS!$H621-ATENDIMENTOS!$I621)),"")</f>
        <v/>
      </c>
      <c r="K621" s="77"/>
    </row>
    <row r="622" spans="1:11" x14ac:dyDescent="0.3">
      <c r="A622" s="12" t="str">
        <f t="shared" si="9"/>
        <v/>
      </c>
      <c r="B622" s="66"/>
      <c r="C622" s="70"/>
      <c r="D622" s="71"/>
      <c r="E622" s="71"/>
      <c r="F622" s="71"/>
      <c r="G622" s="71"/>
      <c r="H622" s="19" t="str" cm="1">
        <f t="array" ref="H622">IFERROR(IF(B622="","",IF(F622="","",IF(F622="SERVIÇOS",INDEX('TABELA DE PREÇOS'!$C$3:$C$1000,MATCH(B622,IF('TABELA DE PREÇOS'!$B$3:$B$1000=G622,'TABELA DE PREÇOS'!$D$3:$D$1000),1)),IF(F622="PRODUTOS",INDEX('TABELA DE PREÇOS'!$G$3:$G$1000,MATCH(B622,IF('TABELA DE PREÇOS'!$F$3:$F$1000=G622,'TABELA DE PREÇOS'!$H$3:$H$1000),1)))))),"")</f>
        <v/>
      </c>
      <c r="I622" s="75"/>
      <c r="J622" s="19" t="str">
        <f>IFERROR(IF(ATENDIMENTOS!$I622="",ATENDIMENTOS!$H622,IF(AND(ATENDIMENTOS!$H622="",ATENDIMENTOS!$I622=""),"",ATENDIMENTOS!$H622-ATENDIMENTOS!$I622)),"")</f>
        <v/>
      </c>
      <c r="K622" s="78"/>
    </row>
    <row r="623" spans="1:11" x14ac:dyDescent="0.3">
      <c r="A623" s="12" t="str">
        <f t="shared" si="9"/>
        <v/>
      </c>
      <c r="B623" s="65"/>
      <c r="C623" s="68"/>
      <c r="D623" s="69"/>
      <c r="E623" s="69"/>
      <c r="F623" s="69"/>
      <c r="G623" s="69"/>
      <c r="H623" s="20" t="str" cm="1">
        <f t="array" ref="H623">IFERROR(IF(B623="","",IF(F623="","",IF(F623="SERVIÇOS",INDEX('TABELA DE PREÇOS'!$C$3:$C$1000,MATCH(B623,IF('TABELA DE PREÇOS'!$B$3:$B$1000=G623,'TABELA DE PREÇOS'!$D$3:$D$1000),1)),IF(F623="PRODUTOS",INDEX('TABELA DE PREÇOS'!$G$3:$G$1000,MATCH(B623,IF('TABELA DE PREÇOS'!$F$3:$F$1000=G623,'TABELA DE PREÇOS'!$H$3:$H$1000),1)))))),"")</f>
        <v/>
      </c>
      <c r="I623" s="74"/>
      <c r="J623" s="20" t="str">
        <f>IFERROR(IF(ATENDIMENTOS!$I623="",ATENDIMENTOS!$H623,IF(AND(ATENDIMENTOS!$H623="",ATENDIMENTOS!$I623=""),"",ATENDIMENTOS!$H623-ATENDIMENTOS!$I623)),"")</f>
        <v/>
      </c>
      <c r="K623" s="77"/>
    </row>
    <row r="624" spans="1:11" x14ac:dyDescent="0.3">
      <c r="A624" s="12" t="str">
        <f t="shared" si="9"/>
        <v/>
      </c>
      <c r="B624" s="66"/>
      <c r="C624" s="70"/>
      <c r="D624" s="71"/>
      <c r="E624" s="71"/>
      <c r="F624" s="71"/>
      <c r="G624" s="71"/>
      <c r="H624" s="19" t="str" cm="1">
        <f t="array" ref="H624">IFERROR(IF(B624="","",IF(F624="","",IF(F624="SERVIÇOS",INDEX('TABELA DE PREÇOS'!$C$3:$C$1000,MATCH(B624,IF('TABELA DE PREÇOS'!$B$3:$B$1000=G624,'TABELA DE PREÇOS'!$D$3:$D$1000),1)),IF(F624="PRODUTOS",INDEX('TABELA DE PREÇOS'!$G$3:$G$1000,MATCH(B624,IF('TABELA DE PREÇOS'!$F$3:$F$1000=G624,'TABELA DE PREÇOS'!$H$3:$H$1000),1)))))),"")</f>
        <v/>
      </c>
      <c r="I624" s="75"/>
      <c r="J624" s="19" t="str">
        <f>IFERROR(IF(ATENDIMENTOS!$I624="",ATENDIMENTOS!$H624,IF(AND(ATENDIMENTOS!$H624="",ATENDIMENTOS!$I624=""),"",ATENDIMENTOS!$H624-ATENDIMENTOS!$I624)),"")</f>
        <v/>
      </c>
      <c r="K624" s="78"/>
    </row>
    <row r="625" spans="1:11" x14ac:dyDescent="0.3">
      <c r="A625" s="12" t="str">
        <f t="shared" si="9"/>
        <v/>
      </c>
      <c r="B625" s="65"/>
      <c r="C625" s="68"/>
      <c r="D625" s="69"/>
      <c r="E625" s="69"/>
      <c r="F625" s="69"/>
      <c r="G625" s="69"/>
      <c r="H625" s="20" t="str" cm="1">
        <f t="array" ref="H625">IFERROR(IF(B625="","",IF(F625="","",IF(F625="SERVIÇOS",INDEX('TABELA DE PREÇOS'!$C$3:$C$1000,MATCH(B625,IF('TABELA DE PREÇOS'!$B$3:$B$1000=G625,'TABELA DE PREÇOS'!$D$3:$D$1000),1)),IF(F625="PRODUTOS",INDEX('TABELA DE PREÇOS'!$G$3:$G$1000,MATCH(B625,IF('TABELA DE PREÇOS'!$F$3:$F$1000=G625,'TABELA DE PREÇOS'!$H$3:$H$1000),1)))))),"")</f>
        <v/>
      </c>
      <c r="I625" s="74"/>
      <c r="J625" s="20" t="str">
        <f>IFERROR(IF(ATENDIMENTOS!$I625="",ATENDIMENTOS!$H625,IF(AND(ATENDIMENTOS!$H625="",ATENDIMENTOS!$I625=""),"",ATENDIMENTOS!$H625-ATENDIMENTOS!$I625)),"")</f>
        <v/>
      </c>
      <c r="K625" s="77"/>
    </row>
    <row r="626" spans="1:11" x14ac:dyDescent="0.3">
      <c r="A626" s="12" t="str">
        <f t="shared" si="9"/>
        <v/>
      </c>
      <c r="B626" s="66"/>
      <c r="C626" s="70"/>
      <c r="D626" s="71"/>
      <c r="E626" s="71"/>
      <c r="F626" s="71"/>
      <c r="G626" s="71"/>
      <c r="H626" s="19" t="str" cm="1">
        <f t="array" ref="H626">IFERROR(IF(B626="","",IF(F626="","",IF(F626="SERVIÇOS",INDEX('TABELA DE PREÇOS'!$C$3:$C$1000,MATCH(B626,IF('TABELA DE PREÇOS'!$B$3:$B$1000=G626,'TABELA DE PREÇOS'!$D$3:$D$1000),1)),IF(F626="PRODUTOS",INDEX('TABELA DE PREÇOS'!$G$3:$G$1000,MATCH(B626,IF('TABELA DE PREÇOS'!$F$3:$F$1000=G626,'TABELA DE PREÇOS'!$H$3:$H$1000),1)))))),"")</f>
        <v/>
      </c>
      <c r="I626" s="75"/>
      <c r="J626" s="19" t="str">
        <f>IFERROR(IF(ATENDIMENTOS!$I626="",ATENDIMENTOS!$H626,IF(AND(ATENDIMENTOS!$H626="",ATENDIMENTOS!$I626=""),"",ATENDIMENTOS!$H626-ATENDIMENTOS!$I626)),"")</f>
        <v/>
      </c>
      <c r="K626" s="78"/>
    </row>
    <row r="627" spans="1:11" x14ac:dyDescent="0.3">
      <c r="A627" s="12" t="str">
        <f t="shared" si="9"/>
        <v/>
      </c>
      <c r="B627" s="65"/>
      <c r="C627" s="68"/>
      <c r="D627" s="69"/>
      <c r="E627" s="69"/>
      <c r="F627" s="69"/>
      <c r="G627" s="69"/>
      <c r="H627" s="20" t="str" cm="1">
        <f t="array" ref="H627">IFERROR(IF(B627="","",IF(F627="","",IF(F627="SERVIÇOS",INDEX('TABELA DE PREÇOS'!$C$3:$C$1000,MATCH(B627,IF('TABELA DE PREÇOS'!$B$3:$B$1000=G627,'TABELA DE PREÇOS'!$D$3:$D$1000),1)),IF(F627="PRODUTOS",INDEX('TABELA DE PREÇOS'!$G$3:$G$1000,MATCH(B627,IF('TABELA DE PREÇOS'!$F$3:$F$1000=G627,'TABELA DE PREÇOS'!$H$3:$H$1000),1)))))),"")</f>
        <v/>
      </c>
      <c r="I627" s="74"/>
      <c r="J627" s="20" t="str">
        <f>IFERROR(IF(ATENDIMENTOS!$I627="",ATENDIMENTOS!$H627,IF(AND(ATENDIMENTOS!$H627="",ATENDIMENTOS!$I627=""),"",ATENDIMENTOS!$H627-ATENDIMENTOS!$I627)),"")</f>
        <v/>
      </c>
      <c r="K627" s="77"/>
    </row>
    <row r="628" spans="1:11" x14ac:dyDescent="0.3">
      <c r="A628" s="12" t="str">
        <f t="shared" si="9"/>
        <v/>
      </c>
      <c r="B628" s="66"/>
      <c r="C628" s="70"/>
      <c r="D628" s="71"/>
      <c r="E628" s="71"/>
      <c r="F628" s="71"/>
      <c r="G628" s="71"/>
      <c r="H628" s="19" t="str" cm="1">
        <f t="array" ref="H628">IFERROR(IF(B628="","",IF(F628="","",IF(F628="SERVIÇOS",INDEX('TABELA DE PREÇOS'!$C$3:$C$1000,MATCH(B628,IF('TABELA DE PREÇOS'!$B$3:$B$1000=G628,'TABELA DE PREÇOS'!$D$3:$D$1000),1)),IF(F628="PRODUTOS",INDEX('TABELA DE PREÇOS'!$G$3:$G$1000,MATCH(B628,IF('TABELA DE PREÇOS'!$F$3:$F$1000=G628,'TABELA DE PREÇOS'!$H$3:$H$1000),1)))))),"")</f>
        <v/>
      </c>
      <c r="I628" s="75"/>
      <c r="J628" s="19" t="str">
        <f>IFERROR(IF(ATENDIMENTOS!$I628="",ATENDIMENTOS!$H628,IF(AND(ATENDIMENTOS!$H628="",ATENDIMENTOS!$I628=""),"",ATENDIMENTOS!$H628-ATENDIMENTOS!$I628)),"")</f>
        <v/>
      </c>
      <c r="K628" s="78"/>
    </row>
    <row r="629" spans="1:11" x14ac:dyDescent="0.3">
      <c r="A629" s="12" t="str">
        <f t="shared" si="9"/>
        <v/>
      </c>
      <c r="B629" s="65"/>
      <c r="C629" s="68"/>
      <c r="D629" s="69"/>
      <c r="E629" s="69"/>
      <c r="F629" s="69"/>
      <c r="G629" s="69"/>
      <c r="H629" s="20" t="str" cm="1">
        <f t="array" ref="H629">IFERROR(IF(B629="","",IF(F629="","",IF(F629="SERVIÇOS",INDEX('TABELA DE PREÇOS'!$C$3:$C$1000,MATCH(B629,IF('TABELA DE PREÇOS'!$B$3:$B$1000=G629,'TABELA DE PREÇOS'!$D$3:$D$1000),1)),IF(F629="PRODUTOS",INDEX('TABELA DE PREÇOS'!$G$3:$G$1000,MATCH(B629,IF('TABELA DE PREÇOS'!$F$3:$F$1000=G629,'TABELA DE PREÇOS'!$H$3:$H$1000),1)))))),"")</f>
        <v/>
      </c>
      <c r="I629" s="74"/>
      <c r="J629" s="20" t="str">
        <f>IFERROR(IF(ATENDIMENTOS!$I629="",ATENDIMENTOS!$H629,IF(AND(ATENDIMENTOS!$H629="",ATENDIMENTOS!$I629=""),"",ATENDIMENTOS!$H629-ATENDIMENTOS!$I629)),"")</f>
        <v/>
      </c>
      <c r="K629" s="77"/>
    </row>
    <row r="630" spans="1:11" x14ac:dyDescent="0.3">
      <c r="A630" s="12" t="str">
        <f t="shared" si="9"/>
        <v/>
      </c>
      <c r="B630" s="66"/>
      <c r="C630" s="70"/>
      <c r="D630" s="71"/>
      <c r="E630" s="71"/>
      <c r="F630" s="71"/>
      <c r="G630" s="71"/>
      <c r="H630" s="19" t="str" cm="1">
        <f t="array" ref="H630">IFERROR(IF(B630="","",IF(F630="","",IF(F630="SERVIÇOS",INDEX('TABELA DE PREÇOS'!$C$3:$C$1000,MATCH(B630,IF('TABELA DE PREÇOS'!$B$3:$B$1000=G630,'TABELA DE PREÇOS'!$D$3:$D$1000),1)),IF(F630="PRODUTOS",INDEX('TABELA DE PREÇOS'!$G$3:$G$1000,MATCH(B630,IF('TABELA DE PREÇOS'!$F$3:$F$1000=G630,'TABELA DE PREÇOS'!$H$3:$H$1000),1)))))),"")</f>
        <v/>
      </c>
      <c r="I630" s="75"/>
      <c r="J630" s="19" t="str">
        <f>IFERROR(IF(ATENDIMENTOS!$I630="",ATENDIMENTOS!$H630,IF(AND(ATENDIMENTOS!$H630="",ATENDIMENTOS!$I630=""),"",ATENDIMENTOS!$H630-ATENDIMENTOS!$I630)),"")</f>
        <v/>
      </c>
      <c r="K630" s="78"/>
    </row>
    <row r="631" spans="1:11" x14ac:dyDescent="0.3">
      <c r="A631" s="12" t="str">
        <f t="shared" si="9"/>
        <v/>
      </c>
      <c r="B631" s="65"/>
      <c r="C631" s="68"/>
      <c r="D631" s="69"/>
      <c r="E631" s="69"/>
      <c r="F631" s="69"/>
      <c r="G631" s="69"/>
      <c r="H631" s="20" t="str" cm="1">
        <f t="array" ref="H631">IFERROR(IF(B631="","",IF(F631="","",IF(F631="SERVIÇOS",INDEX('TABELA DE PREÇOS'!$C$3:$C$1000,MATCH(B631,IF('TABELA DE PREÇOS'!$B$3:$B$1000=G631,'TABELA DE PREÇOS'!$D$3:$D$1000),1)),IF(F631="PRODUTOS",INDEX('TABELA DE PREÇOS'!$G$3:$G$1000,MATCH(B631,IF('TABELA DE PREÇOS'!$F$3:$F$1000=G631,'TABELA DE PREÇOS'!$H$3:$H$1000),1)))))),"")</f>
        <v/>
      </c>
      <c r="I631" s="74"/>
      <c r="J631" s="20" t="str">
        <f>IFERROR(IF(ATENDIMENTOS!$I631="",ATENDIMENTOS!$H631,IF(AND(ATENDIMENTOS!$H631="",ATENDIMENTOS!$I631=""),"",ATENDIMENTOS!$H631-ATENDIMENTOS!$I631)),"")</f>
        <v/>
      </c>
      <c r="K631" s="77"/>
    </row>
    <row r="632" spans="1:11" x14ac:dyDescent="0.3">
      <c r="A632" s="12" t="str">
        <f t="shared" si="9"/>
        <v/>
      </c>
      <c r="B632" s="66"/>
      <c r="C632" s="70"/>
      <c r="D632" s="71"/>
      <c r="E632" s="71"/>
      <c r="F632" s="71"/>
      <c r="G632" s="71"/>
      <c r="H632" s="19" t="str" cm="1">
        <f t="array" ref="H632">IFERROR(IF(B632="","",IF(F632="","",IF(F632="SERVIÇOS",INDEX('TABELA DE PREÇOS'!$C$3:$C$1000,MATCH(B632,IF('TABELA DE PREÇOS'!$B$3:$B$1000=G632,'TABELA DE PREÇOS'!$D$3:$D$1000),1)),IF(F632="PRODUTOS",INDEX('TABELA DE PREÇOS'!$G$3:$G$1000,MATCH(B632,IF('TABELA DE PREÇOS'!$F$3:$F$1000=G632,'TABELA DE PREÇOS'!$H$3:$H$1000),1)))))),"")</f>
        <v/>
      </c>
      <c r="I632" s="75"/>
      <c r="J632" s="19" t="str">
        <f>IFERROR(IF(ATENDIMENTOS!$I632="",ATENDIMENTOS!$H632,IF(AND(ATENDIMENTOS!$H632="",ATENDIMENTOS!$I632=""),"",ATENDIMENTOS!$H632-ATENDIMENTOS!$I632)),"")</f>
        <v/>
      </c>
      <c r="K632" s="78"/>
    </row>
    <row r="633" spans="1:11" x14ac:dyDescent="0.3">
      <c r="A633" s="12" t="str">
        <f t="shared" si="9"/>
        <v/>
      </c>
      <c r="B633" s="65"/>
      <c r="C633" s="68"/>
      <c r="D633" s="69"/>
      <c r="E633" s="69"/>
      <c r="F633" s="69"/>
      <c r="G633" s="69"/>
      <c r="H633" s="20" t="str" cm="1">
        <f t="array" ref="H633">IFERROR(IF(B633="","",IF(F633="","",IF(F633="SERVIÇOS",INDEX('TABELA DE PREÇOS'!$C$3:$C$1000,MATCH(B633,IF('TABELA DE PREÇOS'!$B$3:$B$1000=G633,'TABELA DE PREÇOS'!$D$3:$D$1000),1)),IF(F633="PRODUTOS",INDEX('TABELA DE PREÇOS'!$G$3:$G$1000,MATCH(B633,IF('TABELA DE PREÇOS'!$F$3:$F$1000=G633,'TABELA DE PREÇOS'!$H$3:$H$1000),1)))))),"")</f>
        <v/>
      </c>
      <c r="I633" s="74"/>
      <c r="J633" s="20" t="str">
        <f>IFERROR(IF(ATENDIMENTOS!$I633="",ATENDIMENTOS!$H633,IF(AND(ATENDIMENTOS!$H633="",ATENDIMENTOS!$I633=""),"",ATENDIMENTOS!$H633-ATENDIMENTOS!$I633)),"")</f>
        <v/>
      </c>
      <c r="K633" s="77"/>
    </row>
    <row r="634" spans="1:11" x14ac:dyDescent="0.3">
      <c r="A634" s="12" t="str">
        <f t="shared" si="9"/>
        <v/>
      </c>
      <c r="B634" s="66"/>
      <c r="C634" s="70"/>
      <c r="D634" s="71"/>
      <c r="E634" s="71"/>
      <c r="F634" s="71"/>
      <c r="G634" s="71"/>
      <c r="H634" s="19" t="str" cm="1">
        <f t="array" ref="H634">IFERROR(IF(B634="","",IF(F634="","",IF(F634="SERVIÇOS",INDEX('TABELA DE PREÇOS'!$C$3:$C$1000,MATCH(B634,IF('TABELA DE PREÇOS'!$B$3:$B$1000=G634,'TABELA DE PREÇOS'!$D$3:$D$1000),1)),IF(F634="PRODUTOS",INDEX('TABELA DE PREÇOS'!$G$3:$G$1000,MATCH(B634,IF('TABELA DE PREÇOS'!$F$3:$F$1000=G634,'TABELA DE PREÇOS'!$H$3:$H$1000),1)))))),"")</f>
        <v/>
      </c>
      <c r="I634" s="75"/>
      <c r="J634" s="19" t="str">
        <f>IFERROR(IF(ATENDIMENTOS!$I634="",ATENDIMENTOS!$H634,IF(AND(ATENDIMENTOS!$H634="",ATENDIMENTOS!$I634=""),"",ATENDIMENTOS!$H634-ATENDIMENTOS!$I634)),"")</f>
        <v/>
      </c>
      <c r="K634" s="78"/>
    </row>
    <row r="635" spans="1:11" x14ac:dyDescent="0.3">
      <c r="A635" s="12" t="str">
        <f t="shared" si="9"/>
        <v/>
      </c>
      <c r="B635" s="65"/>
      <c r="C635" s="68"/>
      <c r="D635" s="69"/>
      <c r="E635" s="69"/>
      <c r="F635" s="69"/>
      <c r="G635" s="69"/>
      <c r="H635" s="20" t="str" cm="1">
        <f t="array" ref="H635">IFERROR(IF(B635="","",IF(F635="","",IF(F635="SERVIÇOS",INDEX('TABELA DE PREÇOS'!$C$3:$C$1000,MATCH(B635,IF('TABELA DE PREÇOS'!$B$3:$B$1000=G635,'TABELA DE PREÇOS'!$D$3:$D$1000),1)),IF(F635="PRODUTOS",INDEX('TABELA DE PREÇOS'!$G$3:$G$1000,MATCH(B635,IF('TABELA DE PREÇOS'!$F$3:$F$1000=G635,'TABELA DE PREÇOS'!$H$3:$H$1000),1)))))),"")</f>
        <v/>
      </c>
      <c r="I635" s="74"/>
      <c r="J635" s="20" t="str">
        <f>IFERROR(IF(ATENDIMENTOS!$I635="",ATENDIMENTOS!$H635,IF(AND(ATENDIMENTOS!$H635="",ATENDIMENTOS!$I635=""),"",ATENDIMENTOS!$H635-ATENDIMENTOS!$I635)),"")</f>
        <v/>
      </c>
      <c r="K635" s="77"/>
    </row>
    <row r="636" spans="1:11" x14ac:dyDescent="0.3">
      <c r="A636" s="12" t="str">
        <f t="shared" si="9"/>
        <v/>
      </c>
      <c r="B636" s="66"/>
      <c r="C636" s="70"/>
      <c r="D636" s="71"/>
      <c r="E636" s="71"/>
      <c r="F636" s="71"/>
      <c r="G636" s="71"/>
      <c r="H636" s="19" t="str" cm="1">
        <f t="array" ref="H636">IFERROR(IF(B636="","",IF(F636="","",IF(F636="SERVIÇOS",INDEX('TABELA DE PREÇOS'!$C$3:$C$1000,MATCH(B636,IF('TABELA DE PREÇOS'!$B$3:$B$1000=G636,'TABELA DE PREÇOS'!$D$3:$D$1000),1)),IF(F636="PRODUTOS",INDEX('TABELA DE PREÇOS'!$G$3:$G$1000,MATCH(B636,IF('TABELA DE PREÇOS'!$F$3:$F$1000=G636,'TABELA DE PREÇOS'!$H$3:$H$1000),1)))))),"")</f>
        <v/>
      </c>
      <c r="I636" s="75"/>
      <c r="J636" s="19" t="str">
        <f>IFERROR(IF(ATENDIMENTOS!$I636="",ATENDIMENTOS!$H636,IF(AND(ATENDIMENTOS!$H636="",ATENDIMENTOS!$I636=""),"",ATENDIMENTOS!$H636-ATENDIMENTOS!$I636)),"")</f>
        <v/>
      </c>
      <c r="K636" s="78"/>
    </row>
    <row r="637" spans="1:11" x14ac:dyDescent="0.3">
      <c r="A637" s="12" t="str">
        <f t="shared" si="9"/>
        <v/>
      </c>
      <c r="B637" s="65"/>
      <c r="C637" s="68"/>
      <c r="D637" s="69"/>
      <c r="E637" s="69"/>
      <c r="F637" s="69"/>
      <c r="G637" s="69"/>
      <c r="H637" s="20" t="str" cm="1">
        <f t="array" ref="H637">IFERROR(IF(B637="","",IF(F637="","",IF(F637="SERVIÇOS",INDEX('TABELA DE PREÇOS'!$C$3:$C$1000,MATCH(B637,IF('TABELA DE PREÇOS'!$B$3:$B$1000=G637,'TABELA DE PREÇOS'!$D$3:$D$1000),1)),IF(F637="PRODUTOS",INDEX('TABELA DE PREÇOS'!$G$3:$G$1000,MATCH(B637,IF('TABELA DE PREÇOS'!$F$3:$F$1000=G637,'TABELA DE PREÇOS'!$H$3:$H$1000),1)))))),"")</f>
        <v/>
      </c>
      <c r="I637" s="74"/>
      <c r="J637" s="20" t="str">
        <f>IFERROR(IF(ATENDIMENTOS!$I637="",ATENDIMENTOS!$H637,IF(AND(ATENDIMENTOS!$H637="",ATENDIMENTOS!$I637=""),"",ATENDIMENTOS!$H637-ATENDIMENTOS!$I637)),"")</f>
        <v/>
      </c>
      <c r="K637" s="77"/>
    </row>
    <row r="638" spans="1:11" x14ac:dyDescent="0.3">
      <c r="A638" s="12" t="str">
        <f t="shared" si="9"/>
        <v/>
      </c>
      <c r="B638" s="66"/>
      <c r="C638" s="70"/>
      <c r="D638" s="71"/>
      <c r="E638" s="71"/>
      <c r="F638" s="71"/>
      <c r="G638" s="71"/>
      <c r="H638" s="19" t="str" cm="1">
        <f t="array" ref="H638">IFERROR(IF(B638="","",IF(F638="","",IF(F638="SERVIÇOS",INDEX('TABELA DE PREÇOS'!$C$3:$C$1000,MATCH(B638,IF('TABELA DE PREÇOS'!$B$3:$B$1000=G638,'TABELA DE PREÇOS'!$D$3:$D$1000),1)),IF(F638="PRODUTOS",INDEX('TABELA DE PREÇOS'!$G$3:$G$1000,MATCH(B638,IF('TABELA DE PREÇOS'!$F$3:$F$1000=G638,'TABELA DE PREÇOS'!$H$3:$H$1000),1)))))),"")</f>
        <v/>
      </c>
      <c r="I638" s="75"/>
      <c r="J638" s="19" t="str">
        <f>IFERROR(IF(ATENDIMENTOS!$I638="",ATENDIMENTOS!$H638,IF(AND(ATENDIMENTOS!$H638="",ATENDIMENTOS!$I638=""),"",ATENDIMENTOS!$H638-ATENDIMENTOS!$I638)),"")</f>
        <v/>
      </c>
      <c r="K638" s="78"/>
    </row>
    <row r="639" spans="1:11" x14ac:dyDescent="0.3">
      <c r="A639" s="12" t="str">
        <f t="shared" si="9"/>
        <v/>
      </c>
      <c r="B639" s="65"/>
      <c r="C639" s="68"/>
      <c r="D639" s="69"/>
      <c r="E639" s="69"/>
      <c r="F639" s="69"/>
      <c r="G639" s="69"/>
      <c r="H639" s="20" t="str" cm="1">
        <f t="array" ref="H639">IFERROR(IF(B639="","",IF(F639="","",IF(F639="SERVIÇOS",INDEX('TABELA DE PREÇOS'!$C$3:$C$1000,MATCH(B639,IF('TABELA DE PREÇOS'!$B$3:$B$1000=G639,'TABELA DE PREÇOS'!$D$3:$D$1000),1)),IF(F639="PRODUTOS",INDEX('TABELA DE PREÇOS'!$G$3:$G$1000,MATCH(B639,IF('TABELA DE PREÇOS'!$F$3:$F$1000=G639,'TABELA DE PREÇOS'!$H$3:$H$1000),1)))))),"")</f>
        <v/>
      </c>
      <c r="I639" s="74"/>
      <c r="J639" s="20" t="str">
        <f>IFERROR(IF(ATENDIMENTOS!$I639="",ATENDIMENTOS!$H639,IF(AND(ATENDIMENTOS!$H639="",ATENDIMENTOS!$I639=""),"",ATENDIMENTOS!$H639-ATENDIMENTOS!$I639)),"")</f>
        <v/>
      </c>
      <c r="K639" s="77"/>
    </row>
    <row r="640" spans="1:11" x14ac:dyDescent="0.3">
      <c r="A640" s="12" t="str">
        <f t="shared" si="9"/>
        <v/>
      </c>
      <c r="B640" s="66"/>
      <c r="C640" s="70"/>
      <c r="D640" s="71"/>
      <c r="E640" s="71"/>
      <c r="F640" s="71"/>
      <c r="G640" s="71"/>
      <c r="H640" s="19" t="str" cm="1">
        <f t="array" ref="H640">IFERROR(IF(B640="","",IF(F640="","",IF(F640="SERVIÇOS",INDEX('TABELA DE PREÇOS'!$C$3:$C$1000,MATCH(B640,IF('TABELA DE PREÇOS'!$B$3:$B$1000=G640,'TABELA DE PREÇOS'!$D$3:$D$1000),1)),IF(F640="PRODUTOS",INDEX('TABELA DE PREÇOS'!$G$3:$G$1000,MATCH(B640,IF('TABELA DE PREÇOS'!$F$3:$F$1000=G640,'TABELA DE PREÇOS'!$H$3:$H$1000),1)))))),"")</f>
        <v/>
      </c>
      <c r="I640" s="75"/>
      <c r="J640" s="19" t="str">
        <f>IFERROR(IF(ATENDIMENTOS!$I640="",ATENDIMENTOS!$H640,IF(AND(ATENDIMENTOS!$H640="",ATENDIMENTOS!$I640=""),"",ATENDIMENTOS!$H640-ATENDIMENTOS!$I640)),"")</f>
        <v/>
      </c>
      <c r="K640" s="78"/>
    </row>
    <row r="641" spans="1:11" x14ac:dyDescent="0.3">
      <c r="A641" s="12" t="str">
        <f t="shared" si="9"/>
        <v/>
      </c>
      <c r="B641" s="65"/>
      <c r="C641" s="68"/>
      <c r="D641" s="69"/>
      <c r="E641" s="69"/>
      <c r="F641" s="69"/>
      <c r="G641" s="69"/>
      <c r="H641" s="20" t="str" cm="1">
        <f t="array" ref="H641">IFERROR(IF(B641="","",IF(F641="","",IF(F641="SERVIÇOS",INDEX('TABELA DE PREÇOS'!$C$3:$C$1000,MATCH(B641,IF('TABELA DE PREÇOS'!$B$3:$B$1000=G641,'TABELA DE PREÇOS'!$D$3:$D$1000),1)),IF(F641="PRODUTOS",INDEX('TABELA DE PREÇOS'!$G$3:$G$1000,MATCH(B641,IF('TABELA DE PREÇOS'!$F$3:$F$1000=G641,'TABELA DE PREÇOS'!$H$3:$H$1000),1)))))),"")</f>
        <v/>
      </c>
      <c r="I641" s="74"/>
      <c r="J641" s="20" t="str">
        <f>IFERROR(IF(ATENDIMENTOS!$I641="",ATENDIMENTOS!$H641,IF(AND(ATENDIMENTOS!$H641="",ATENDIMENTOS!$I641=""),"",ATENDIMENTOS!$H641-ATENDIMENTOS!$I641)),"")</f>
        <v/>
      </c>
      <c r="K641" s="77"/>
    </row>
    <row r="642" spans="1:11" x14ac:dyDescent="0.3">
      <c r="A642" s="12" t="str">
        <f t="shared" si="9"/>
        <v/>
      </c>
      <c r="B642" s="66"/>
      <c r="C642" s="70"/>
      <c r="D642" s="71"/>
      <c r="E642" s="71"/>
      <c r="F642" s="71"/>
      <c r="G642" s="71"/>
      <c r="H642" s="19" t="str" cm="1">
        <f t="array" ref="H642">IFERROR(IF(B642="","",IF(F642="","",IF(F642="SERVIÇOS",INDEX('TABELA DE PREÇOS'!$C$3:$C$1000,MATCH(B642,IF('TABELA DE PREÇOS'!$B$3:$B$1000=G642,'TABELA DE PREÇOS'!$D$3:$D$1000),1)),IF(F642="PRODUTOS",INDEX('TABELA DE PREÇOS'!$G$3:$G$1000,MATCH(B642,IF('TABELA DE PREÇOS'!$F$3:$F$1000=G642,'TABELA DE PREÇOS'!$H$3:$H$1000),1)))))),"")</f>
        <v/>
      </c>
      <c r="I642" s="75"/>
      <c r="J642" s="19" t="str">
        <f>IFERROR(IF(ATENDIMENTOS!$I642="",ATENDIMENTOS!$H642,IF(AND(ATENDIMENTOS!$H642="",ATENDIMENTOS!$I642=""),"",ATENDIMENTOS!$H642-ATENDIMENTOS!$I642)),"")</f>
        <v/>
      </c>
      <c r="K642" s="78"/>
    </row>
    <row r="643" spans="1:11" x14ac:dyDescent="0.3">
      <c r="A643" s="12" t="str">
        <f t="shared" si="9"/>
        <v/>
      </c>
      <c r="B643" s="65"/>
      <c r="C643" s="68"/>
      <c r="D643" s="69"/>
      <c r="E643" s="69"/>
      <c r="F643" s="69"/>
      <c r="G643" s="69"/>
      <c r="H643" s="20" t="str" cm="1">
        <f t="array" ref="H643">IFERROR(IF(B643="","",IF(F643="","",IF(F643="SERVIÇOS",INDEX('TABELA DE PREÇOS'!$C$3:$C$1000,MATCH(B643,IF('TABELA DE PREÇOS'!$B$3:$B$1000=G643,'TABELA DE PREÇOS'!$D$3:$D$1000),1)),IF(F643="PRODUTOS",INDEX('TABELA DE PREÇOS'!$G$3:$G$1000,MATCH(B643,IF('TABELA DE PREÇOS'!$F$3:$F$1000=G643,'TABELA DE PREÇOS'!$H$3:$H$1000),1)))))),"")</f>
        <v/>
      </c>
      <c r="I643" s="74"/>
      <c r="J643" s="20" t="str">
        <f>IFERROR(IF(ATENDIMENTOS!$I643="",ATENDIMENTOS!$H643,IF(AND(ATENDIMENTOS!$H643="",ATENDIMENTOS!$I643=""),"",ATENDIMENTOS!$H643-ATENDIMENTOS!$I643)),"")</f>
        <v/>
      </c>
      <c r="K643" s="77"/>
    </row>
    <row r="644" spans="1:11" x14ac:dyDescent="0.3">
      <c r="A644" s="12" t="str">
        <f t="shared" ref="A644:A707" si="10">IF(B644="","",F644&amp;E644&amp;B644&amp;C644)</f>
        <v/>
      </c>
      <c r="B644" s="66"/>
      <c r="C644" s="70"/>
      <c r="D644" s="71"/>
      <c r="E644" s="71"/>
      <c r="F644" s="71"/>
      <c r="G644" s="71"/>
      <c r="H644" s="19" t="str" cm="1">
        <f t="array" ref="H644">IFERROR(IF(B644="","",IF(F644="","",IF(F644="SERVIÇOS",INDEX('TABELA DE PREÇOS'!$C$3:$C$1000,MATCH(B644,IF('TABELA DE PREÇOS'!$B$3:$B$1000=G644,'TABELA DE PREÇOS'!$D$3:$D$1000),1)),IF(F644="PRODUTOS",INDEX('TABELA DE PREÇOS'!$G$3:$G$1000,MATCH(B644,IF('TABELA DE PREÇOS'!$F$3:$F$1000=G644,'TABELA DE PREÇOS'!$H$3:$H$1000),1)))))),"")</f>
        <v/>
      </c>
      <c r="I644" s="75"/>
      <c r="J644" s="19" t="str">
        <f>IFERROR(IF(ATENDIMENTOS!$I644="",ATENDIMENTOS!$H644,IF(AND(ATENDIMENTOS!$H644="",ATENDIMENTOS!$I644=""),"",ATENDIMENTOS!$H644-ATENDIMENTOS!$I644)),"")</f>
        <v/>
      </c>
      <c r="K644" s="78"/>
    </row>
    <row r="645" spans="1:11" x14ac:dyDescent="0.3">
      <c r="A645" s="12" t="str">
        <f t="shared" si="10"/>
        <v/>
      </c>
      <c r="B645" s="65"/>
      <c r="C645" s="68"/>
      <c r="D645" s="69"/>
      <c r="E645" s="69"/>
      <c r="F645" s="69"/>
      <c r="G645" s="69"/>
      <c r="H645" s="20" t="str" cm="1">
        <f t="array" ref="H645">IFERROR(IF(B645="","",IF(F645="","",IF(F645="SERVIÇOS",INDEX('TABELA DE PREÇOS'!$C$3:$C$1000,MATCH(B645,IF('TABELA DE PREÇOS'!$B$3:$B$1000=G645,'TABELA DE PREÇOS'!$D$3:$D$1000),1)),IF(F645="PRODUTOS",INDEX('TABELA DE PREÇOS'!$G$3:$G$1000,MATCH(B645,IF('TABELA DE PREÇOS'!$F$3:$F$1000=G645,'TABELA DE PREÇOS'!$H$3:$H$1000),1)))))),"")</f>
        <v/>
      </c>
      <c r="I645" s="74"/>
      <c r="J645" s="20" t="str">
        <f>IFERROR(IF(ATENDIMENTOS!$I645="",ATENDIMENTOS!$H645,IF(AND(ATENDIMENTOS!$H645="",ATENDIMENTOS!$I645=""),"",ATENDIMENTOS!$H645-ATENDIMENTOS!$I645)),"")</f>
        <v/>
      </c>
      <c r="K645" s="77"/>
    </row>
    <row r="646" spans="1:11" x14ac:dyDescent="0.3">
      <c r="A646" s="12" t="str">
        <f t="shared" si="10"/>
        <v/>
      </c>
      <c r="B646" s="66"/>
      <c r="C646" s="70"/>
      <c r="D646" s="71"/>
      <c r="E646" s="71"/>
      <c r="F646" s="71"/>
      <c r="G646" s="71"/>
      <c r="H646" s="19" t="str" cm="1">
        <f t="array" ref="H646">IFERROR(IF(B646="","",IF(F646="","",IF(F646="SERVIÇOS",INDEX('TABELA DE PREÇOS'!$C$3:$C$1000,MATCH(B646,IF('TABELA DE PREÇOS'!$B$3:$B$1000=G646,'TABELA DE PREÇOS'!$D$3:$D$1000),1)),IF(F646="PRODUTOS",INDEX('TABELA DE PREÇOS'!$G$3:$G$1000,MATCH(B646,IF('TABELA DE PREÇOS'!$F$3:$F$1000=G646,'TABELA DE PREÇOS'!$H$3:$H$1000),1)))))),"")</f>
        <v/>
      </c>
      <c r="I646" s="75"/>
      <c r="J646" s="19" t="str">
        <f>IFERROR(IF(ATENDIMENTOS!$I646="",ATENDIMENTOS!$H646,IF(AND(ATENDIMENTOS!$H646="",ATENDIMENTOS!$I646=""),"",ATENDIMENTOS!$H646-ATENDIMENTOS!$I646)),"")</f>
        <v/>
      </c>
      <c r="K646" s="78"/>
    </row>
    <row r="647" spans="1:11" x14ac:dyDescent="0.3">
      <c r="A647" s="12" t="str">
        <f t="shared" si="10"/>
        <v/>
      </c>
      <c r="B647" s="65"/>
      <c r="C647" s="68"/>
      <c r="D647" s="69"/>
      <c r="E647" s="69"/>
      <c r="F647" s="69"/>
      <c r="G647" s="69"/>
      <c r="H647" s="20" t="str" cm="1">
        <f t="array" ref="H647">IFERROR(IF(B647="","",IF(F647="","",IF(F647="SERVIÇOS",INDEX('TABELA DE PREÇOS'!$C$3:$C$1000,MATCH(B647,IF('TABELA DE PREÇOS'!$B$3:$B$1000=G647,'TABELA DE PREÇOS'!$D$3:$D$1000),1)),IF(F647="PRODUTOS",INDEX('TABELA DE PREÇOS'!$G$3:$G$1000,MATCH(B647,IF('TABELA DE PREÇOS'!$F$3:$F$1000=G647,'TABELA DE PREÇOS'!$H$3:$H$1000),1)))))),"")</f>
        <v/>
      </c>
      <c r="I647" s="74"/>
      <c r="J647" s="20" t="str">
        <f>IFERROR(IF(ATENDIMENTOS!$I647="",ATENDIMENTOS!$H647,IF(AND(ATENDIMENTOS!$H647="",ATENDIMENTOS!$I647=""),"",ATENDIMENTOS!$H647-ATENDIMENTOS!$I647)),"")</f>
        <v/>
      </c>
      <c r="K647" s="77"/>
    </row>
    <row r="648" spans="1:11" x14ac:dyDescent="0.3">
      <c r="A648" s="12" t="str">
        <f t="shared" si="10"/>
        <v/>
      </c>
      <c r="B648" s="66"/>
      <c r="C648" s="70"/>
      <c r="D648" s="71"/>
      <c r="E648" s="71"/>
      <c r="F648" s="71"/>
      <c r="G648" s="71"/>
      <c r="H648" s="19" t="str" cm="1">
        <f t="array" ref="H648">IFERROR(IF(B648="","",IF(F648="","",IF(F648="SERVIÇOS",INDEX('TABELA DE PREÇOS'!$C$3:$C$1000,MATCH(B648,IF('TABELA DE PREÇOS'!$B$3:$B$1000=G648,'TABELA DE PREÇOS'!$D$3:$D$1000),1)),IF(F648="PRODUTOS",INDEX('TABELA DE PREÇOS'!$G$3:$G$1000,MATCH(B648,IF('TABELA DE PREÇOS'!$F$3:$F$1000=G648,'TABELA DE PREÇOS'!$H$3:$H$1000),1)))))),"")</f>
        <v/>
      </c>
      <c r="I648" s="75"/>
      <c r="J648" s="19" t="str">
        <f>IFERROR(IF(ATENDIMENTOS!$I648="",ATENDIMENTOS!$H648,IF(AND(ATENDIMENTOS!$H648="",ATENDIMENTOS!$I648=""),"",ATENDIMENTOS!$H648-ATENDIMENTOS!$I648)),"")</f>
        <v/>
      </c>
      <c r="K648" s="78"/>
    </row>
    <row r="649" spans="1:11" x14ac:dyDescent="0.3">
      <c r="A649" s="12" t="str">
        <f t="shared" si="10"/>
        <v/>
      </c>
      <c r="B649" s="65"/>
      <c r="C649" s="68"/>
      <c r="D649" s="69"/>
      <c r="E649" s="69"/>
      <c r="F649" s="69"/>
      <c r="G649" s="69"/>
      <c r="H649" s="20" t="str" cm="1">
        <f t="array" ref="H649">IFERROR(IF(B649="","",IF(F649="","",IF(F649="SERVIÇOS",INDEX('TABELA DE PREÇOS'!$C$3:$C$1000,MATCH(B649,IF('TABELA DE PREÇOS'!$B$3:$B$1000=G649,'TABELA DE PREÇOS'!$D$3:$D$1000),1)),IF(F649="PRODUTOS",INDEX('TABELA DE PREÇOS'!$G$3:$G$1000,MATCH(B649,IF('TABELA DE PREÇOS'!$F$3:$F$1000=G649,'TABELA DE PREÇOS'!$H$3:$H$1000),1)))))),"")</f>
        <v/>
      </c>
      <c r="I649" s="74"/>
      <c r="J649" s="20" t="str">
        <f>IFERROR(IF(ATENDIMENTOS!$I649="",ATENDIMENTOS!$H649,IF(AND(ATENDIMENTOS!$H649="",ATENDIMENTOS!$I649=""),"",ATENDIMENTOS!$H649-ATENDIMENTOS!$I649)),"")</f>
        <v/>
      </c>
      <c r="K649" s="77"/>
    </row>
    <row r="650" spans="1:11" x14ac:dyDescent="0.3">
      <c r="A650" s="12" t="str">
        <f t="shared" si="10"/>
        <v/>
      </c>
      <c r="B650" s="66"/>
      <c r="C650" s="70"/>
      <c r="D650" s="71"/>
      <c r="E650" s="71"/>
      <c r="F650" s="71"/>
      <c r="G650" s="71"/>
      <c r="H650" s="19" t="str" cm="1">
        <f t="array" ref="H650">IFERROR(IF(B650="","",IF(F650="","",IF(F650="SERVIÇOS",INDEX('TABELA DE PREÇOS'!$C$3:$C$1000,MATCH(B650,IF('TABELA DE PREÇOS'!$B$3:$B$1000=G650,'TABELA DE PREÇOS'!$D$3:$D$1000),1)),IF(F650="PRODUTOS",INDEX('TABELA DE PREÇOS'!$G$3:$G$1000,MATCH(B650,IF('TABELA DE PREÇOS'!$F$3:$F$1000=G650,'TABELA DE PREÇOS'!$H$3:$H$1000),1)))))),"")</f>
        <v/>
      </c>
      <c r="I650" s="75"/>
      <c r="J650" s="19" t="str">
        <f>IFERROR(IF(ATENDIMENTOS!$I650="",ATENDIMENTOS!$H650,IF(AND(ATENDIMENTOS!$H650="",ATENDIMENTOS!$I650=""),"",ATENDIMENTOS!$H650-ATENDIMENTOS!$I650)),"")</f>
        <v/>
      </c>
      <c r="K650" s="78"/>
    </row>
    <row r="651" spans="1:11" x14ac:dyDescent="0.3">
      <c r="A651" s="12" t="str">
        <f t="shared" si="10"/>
        <v/>
      </c>
      <c r="B651" s="65"/>
      <c r="C651" s="68"/>
      <c r="D651" s="69"/>
      <c r="E651" s="69"/>
      <c r="F651" s="69"/>
      <c r="G651" s="69"/>
      <c r="H651" s="20" t="str" cm="1">
        <f t="array" ref="H651">IFERROR(IF(B651="","",IF(F651="","",IF(F651="SERVIÇOS",INDEX('TABELA DE PREÇOS'!$C$3:$C$1000,MATCH(B651,IF('TABELA DE PREÇOS'!$B$3:$B$1000=G651,'TABELA DE PREÇOS'!$D$3:$D$1000),1)),IF(F651="PRODUTOS",INDEX('TABELA DE PREÇOS'!$G$3:$G$1000,MATCH(B651,IF('TABELA DE PREÇOS'!$F$3:$F$1000=G651,'TABELA DE PREÇOS'!$H$3:$H$1000),1)))))),"")</f>
        <v/>
      </c>
      <c r="I651" s="74"/>
      <c r="J651" s="20" t="str">
        <f>IFERROR(IF(ATENDIMENTOS!$I651="",ATENDIMENTOS!$H651,IF(AND(ATENDIMENTOS!$H651="",ATENDIMENTOS!$I651=""),"",ATENDIMENTOS!$H651-ATENDIMENTOS!$I651)),"")</f>
        <v/>
      </c>
      <c r="K651" s="77"/>
    </row>
    <row r="652" spans="1:11" x14ac:dyDescent="0.3">
      <c r="A652" s="12" t="str">
        <f t="shared" si="10"/>
        <v/>
      </c>
      <c r="B652" s="66"/>
      <c r="C652" s="70"/>
      <c r="D652" s="71"/>
      <c r="E652" s="71"/>
      <c r="F652" s="71"/>
      <c r="G652" s="71"/>
      <c r="H652" s="19" t="str" cm="1">
        <f t="array" ref="H652">IFERROR(IF(B652="","",IF(F652="","",IF(F652="SERVIÇOS",INDEX('TABELA DE PREÇOS'!$C$3:$C$1000,MATCH(B652,IF('TABELA DE PREÇOS'!$B$3:$B$1000=G652,'TABELA DE PREÇOS'!$D$3:$D$1000),1)),IF(F652="PRODUTOS",INDEX('TABELA DE PREÇOS'!$G$3:$G$1000,MATCH(B652,IF('TABELA DE PREÇOS'!$F$3:$F$1000=G652,'TABELA DE PREÇOS'!$H$3:$H$1000),1)))))),"")</f>
        <v/>
      </c>
      <c r="I652" s="75"/>
      <c r="J652" s="19" t="str">
        <f>IFERROR(IF(ATENDIMENTOS!$I652="",ATENDIMENTOS!$H652,IF(AND(ATENDIMENTOS!$H652="",ATENDIMENTOS!$I652=""),"",ATENDIMENTOS!$H652-ATENDIMENTOS!$I652)),"")</f>
        <v/>
      </c>
      <c r="K652" s="78"/>
    </row>
    <row r="653" spans="1:11" x14ac:dyDescent="0.3">
      <c r="A653" s="12" t="str">
        <f t="shared" si="10"/>
        <v/>
      </c>
      <c r="B653" s="65"/>
      <c r="C653" s="68"/>
      <c r="D653" s="69"/>
      <c r="E653" s="69"/>
      <c r="F653" s="69"/>
      <c r="G653" s="69"/>
      <c r="H653" s="20" t="str" cm="1">
        <f t="array" ref="H653">IFERROR(IF(B653="","",IF(F653="","",IF(F653="SERVIÇOS",INDEX('TABELA DE PREÇOS'!$C$3:$C$1000,MATCH(B653,IF('TABELA DE PREÇOS'!$B$3:$B$1000=G653,'TABELA DE PREÇOS'!$D$3:$D$1000),1)),IF(F653="PRODUTOS",INDEX('TABELA DE PREÇOS'!$G$3:$G$1000,MATCH(B653,IF('TABELA DE PREÇOS'!$F$3:$F$1000=G653,'TABELA DE PREÇOS'!$H$3:$H$1000),1)))))),"")</f>
        <v/>
      </c>
      <c r="I653" s="74"/>
      <c r="J653" s="20" t="str">
        <f>IFERROR(IF(ATENDIMENTOS!$I653="",ATENDIMENTOS!$H653,IF(AND(ATENDIMENTOS!$H653="",ATENDIMENTOS!$I653=""),"",ATENDIMENTOS!$H653-ATENDIMENTOS!$I653)),"")</f>
        <v/>
      </c>
      <c r="K653" s="77"/>
    </row>
    <row r="654" spans="1:11" x14ac:dyDescent="0.3">
      <c r="A654" s="12" t="str">
        <f t="shared" si="10"/>
        <v/>
      </c>
      <c r="B654" s="66"/>
      <c r="C654" s="70"/>
      <c r="D654" s="71"/>
      <c r="E654" s="71"/>
      <c r="F654" s="71"/>
      <c r="G654" s="71"/>
      <c r="H654" s="19" t="str" cm="1">
        <f t="array" ref="H654">IFERROR(IF(B654="","",IF(F654="","",IF(F654="SERVIÇOS",INDEX('TABELA DE PREÇOS'!$C$3:$C$1000,MATCH(B654,IF('TABELA DE PREÇOS'!$B$3:$B$1000=G654,'TABELA DE PREÇOS'!$D$3:$D$1000),1)),IF(F654="PRODUTOS",INDEX('TABELA DE PREÇOS'!$G$3:$G$1000,MATCH(B654,IF('TABELA DE PREÇOS'!$F$3:$F$1000=G654,'TABELA DE PREÇOS'!$H$3:$H$1000),1)))))),"")</f>
        <v/>
      </c>
      <c r="I654" s="75"/>
      <c r="J654" s="19" t="str">
        <f>IFERROR(IF(ATENDIMENTOS!$I654="",ATENDIMENTOS!$H654,IF(AND(ATENDIMENTOS!$H654="",ATENDIMENTOS!$I654=""),"",ATENDIMENTOS!$H654-ATENDIMENTOS!$I654)),"")</f>
        <v/>
      </c>
      <c r="K654" s="78"/>
    </row>
    <row r="655" spans="1:11" x14ac:dyDescent="0.3">
      <c r="A655" s="12" t="str">
        <f t="shared" si="10"/>
        <v/>
      </c>
      <c r="B655" s="65"/>
      <c r="C655" s="68"/>
      <c r="D655" s="69"/>
      <c r="E655" s="69"/>
      <c r="F655" s="69"/>
      <c r="G655" s="69"/>
      <c r="H655" s="20" t="str" cm="1">
        <f t="array" ref="H655">IFERROR(IF(B655="","",IF(F655="","",IF(F655="SERVIÇOS",INDEX('TABELA DE PREÇOS'!$C$3:$C$1000,MATCH(B655,IF('TABELA DE PREÇOS'!$B$3:$B$1000=G655,'TABELA DE PREÇOS'!$D$3:$D$1000),1)),IF(F655="PRODUTOS",INDEX('TABELA DE PREÇOS'!$G$3:$G$1000,MATCH(B655,IF('TABELA DE PREÇOS'!$F$3:$F$1000=G655,'TABELA DE PREÇOS'!$H$3:$H$1000),1)))))),"")</f>
        <v/>
      </c>
      <c r="I655" s="74"/>
      <c r="J655" s="20" t="str">
        <f>IFERROR(IF(ATENDIMENTOS!$I655="",ATENDIMENTOS!$H655,IF(AND(ATENDIMENTOS!$H655="",ATENDIMENTOS!$I655=""),"",ATENDIMENTOS!$H655-ATENDIMENTOS!$I655)),"")</f>
        <v/>
      </c>
      <c r="K655" s="77"/>
    </row>
    <row r="656" spans="1:11" x14ac:dyDescent="0.3">
      <c r="A656" s="12" t="str">
        <f t="shared" si="10"/>
        <v/>
      </c>
      <c r="B656" s="66"/>
      <c r="C656" s="70"/>
      <c r="D656" s="71"/>
      <c r="E656" s="71"/>
      <c r="F656" s="71"/>
      <c r="G656" s="71"/>
      <c r="H656" s="19" t="str" cm="1">
        <f t="array" ref="H656">IFERROR(IF(B656="","",IF(F656="","",IF(F656="SERVIÇOS",INDEX('TABELA DE PREÇOS'!$C$3:$C$1000,MATCH(B656,IF('TABELA DE PREÇOS'!$B$3:$B$1000=G656,'TABELA DE PREÇOS'!$D$3:$D$1000),1)),IF(F656="PRODUTOS",INDEX('TABELA DE PREÇOS'!$G$3:$G$1000,MATCH(B656,IF('TABELA DE PREÇOS'!$F$3:$F$1000=G656,'TABELA DE PREÇOS'!$H$3:$H$1000),1)))))),"")</f>
        <v/>
      </c>
      <c r="I656" s="75"/>
      <c r="J656" s="19" t="str">
        <f>IFERROR(IF(ATENDIMENTOS!$I656="",ATENDIMENTOS!$H656,IF(AND(ATENDIMENTOS!$H656="",ATENDIMENTOS!$I656=""),"",ATENDIMENTOS!$H656-ATENDIMENTOS!$I656)),"")</f>
        <v/>
      </c>
      <c r="K656" s="78"/>
    </row>
    <row r="657" spans="1:11" x14ac:dyDescent="0.3">
      <c r="A657" s="12" t="str">
        <f t="shared" si="10"/>
        <v/>
      </c>
      <c r="B657" s="65"/>
      <c r="C657" s="68"/>
      <c r="D657" s="69"/>
      <c r="E657" s="69"/>
      <c r="F657" s="69"/>
      <c r="G657" s="69"/>
      <c r="H657" s="20" t="str" cm="1">
        <f t="array" ref="H657">IFERROR(IF(B657="","",IF(F657="","",IF(F657="SERVIÇOS",INDEX('TABELA DE PREÇOS'!$C$3:$C$1000,MATCH(B657,IF('TABELA DE PREÇOS'!$B$3:$B$1000=G657,'TABELA DE PREÇOS'!$D$3:$D$1000),1)),IF(F657="PRODUTOS",INDEX('TABELA DE PREÇOS'!$G$3:$G$1000,MATCH(B657,IF('TABELA DE PREÇOS'!$F$3:$F$1000=G657,'TABELA DE PREÇOS'!$H$3:$H$1000),1)))))),"")</f>
        <v/>
      </c>
      <c r="I657" s="74"/>
      <c r="J657" s="20" t="str">
        <f>IFERROR(IF(ATENDIMENTOS!$I657="",ATENDIMENTOS!$H657,IF(AND(ATENDIMENTOS!$H657="",ATENDIMENTOS!$I657=""),"",ATENDIMENTOS!$H657-ATENDIMENTOS!$I657)),"")</f>
        <v/>
      </c>
      <c r="K657" s="77"/>
    </row>
    <row r="658" spans="1:11" x14ac:dyDescent="0.3">
      <c r="A658" s="12" t="str">
        <f t="shared" si="10"/>
        <v/>
      </c>
      <c r="B658" s="66"/>
      <c r="C658" s="70"/>
      <c r="D658" s="71"/>
      <c r="E658" s="71"/>
      <c r="F658" s="71"/>
      <c r="G658" s="71"/>
      <c r="H658" s="19" t="str" cm="1">
        <f t="array" ref="H658">IFERROR(IF(B658="","",IF(F658="","",IF(F658="SERVIÇOS",INDEX('TABELA DE PREÇOS'!$C$3:$C$1000,MATCH(B658,IF('TABELA DE PREÇOS'!$B$3:$B$1000=G658,'TABELA DE PREÇOS'!$D$3:$D$1000),1)),IF(F658="PRODUTOS",INDEX('TABELA DE PREÇOS'!$G$3:$G$1000,MATCH(B658,IF('TABELA DE PREÇOS'!$F$3:$F$1000=G658,'TABELA DE PREÇOS'!$H$3:$H$1000),1)))))),"")</f>
        <v/>
      </c>
      <c r="I658" s="75"/>
      <c r="J658" s="19" t="str">
        <f>IFERROR(IF(ATENDIMENTOS!$I658="",ATENDIMENTOS!$H658,IF(AND(ATENDIMENTOS!$H658="",ATENDIMENTOS!$I658=""),"",ATENDIMENTOS!$H658-ATENDIMENTOS!$I658)),"")</f>
        <v/>
      </c>
      <c r="K658" s="78"/>
    </row>
    <row r="659" spans="1:11" x14ac:dyDescent="0.3">
      <c r="A659" s="12" t="str">
        <f t="shared" si="10"/>
        <v/>
      </c>
      <c r="B659" s="65"/>
      <c r="C659" s="68"/>
      <c r="D659" s="69"/>
      <c r="E659" s="69"/>
      <c r="F659" s="69"/>
      <c r="G659" s="69"/>
      <c r="H659" s="20" t="str" cm="1">
        <f t="array" ref="H659">IFERROR(IF(B659="","",IF(F659="","",IF(F659="SERVIÇOS",INDEX('TABELA DE PREÇOS'!$C$3:$C$1000,MATCH(B659,IF('TABELA DE PREÇOS'!$B$3:$B$1000=G659,'TABELA DE PREÇOS'!$D$3:$D$1000),1)),IF(F659="PRODUTOS",INDEX('TABELA DE PREÇOS'!$G$3:$G$1000,MATCH(B659,IF('TABELA DE PREÇOS'!$F$3:$F$1000=G659,'TABELA DE PREÇOS'!$H$3:$H$1000),1)))))),"")</f>
        <v/>
      </c>
      <c r="I659" s="74"/>
      <c r="J659" s="20" t="str">
        <f>IFERROR(IF(ATENDIMENTOS!$I659="",ATENDIMENTOS!$H659,IF(AND(ATENDIMENTOS!$H659="",ATENDIMENTOS!$I659=""),"",ATENDIMENTOS!$H659-ATENDIMENTOS!$I659)),"")</f>
        <v/>
      </c>
      <c r="K659" s="77"/>
    </row>
    <row r="660" spans="1:11" x14ac:dyDescent="0.3">
      <c r="A660" s="12" t="str">
        <f t="shared" si="10"/>
        <v/>
      </c>
      <c r="B660" s="66"/>
      <c r="C660" s="70"/>
      <c r="D660" s="71"/>
      <c r="E660" s="71"/>
      <c r="F660" s="71"/>
      <c r="G660" s="71"/>
      <c r="H660" s="19" t="str" cm="1">
        <f t="array" ref="H660">IFERROR(IF(B660="","",IF(F660="","",IF(F660="SERVIÇOS",INDEX('TABELA DE PREÇOS'!$C$3:$C$1000,MATCH(B660,IF('TABELA DE PREÇOS'!$B$3:$B$1000=G660,'TABELA DE PREÇOS'!$D$3:$D$1000),1)),IF(F660="PRODUTOS",INDEX('TABELA DE PREÇOS'!$G$3:$G$1000,MATCH(B660,IF('TABELA DE PREÇOS'!$F$3:$F$1000=G660,'TABELA DE PREÇOS'!$H$3:$H$1000),1)))))),"")</f>
        <v/>
      </c>
      <c r="I660" s="75"/>
      <c r="J660" s="19" t="str">
        <f>IFERROR(IF(ATENDIMENTOS!$I660="",ATENDIMENTOS!$H660,IF(AND(ATENDIMENTOS!$H660="",ATENDIMENTOS!$I660=""),"",ATENDIMENTOS!$H660-ATENDIMENTOS!$I660)),"")</f>
        <v/>
      </c>
      <c r="K660" s="78"/>
    </row>
    <row r="661" spans="1:11" x14ac:dyDescent="0.3">
      <c r="A661" s="12" t="str">
        <f t="shared" si="10"/>
        <v/>
      </c>
      <c r="B661" s="65"/>
      <c r="C661" s="68"/>
      <c r="D661" s="69"/>
      <c r="E661" s="69"/>
      <c r="F661" s="69"/>
      <c r="G661" s="69"/>
      <c r="H661" s="20" t="str" cm="1">
        <f t="array" ref="H661">IFERROR(IF(B661="","",IF(F661="","",IF(F661="SERVIÇOS",INDEX('TABELA DE PREÇOS'!$C$3:$C$1000,MATCH(B661,IF('TABELA DE PREÇOS'!$B$3:$B$1000=G661,'TABELA DE PREÇOS'!$D$3:$D$1000),1)),IF(F661="PRODUTOS",INDEX('TABELA DE PREÇOS'!$G$3:$G$1000,MATCH(B661,IF('TABELA DE PREÇOS'!$F$3:$F$1000=G661,'TABELA DE PREÇOS'!$H$3:$H$1000),1)))))),"")</f>
        <v/>
      </c>
      <c r="I661" s="74"/>
      <c r="J661" s="20" t="str">
        <f>IFERROR(IF(ATENDIMENTOS!$I661="",ATENDIMENTOS!$H661,IF(AND(ATENDIMENTOS!$H661="",ATENDIMENTOS!$I661=""),"",ATENDIMENTOS!$H661-ATENDIMENTOS!$I661)),"")</f>
        <v/>
      </c>
      <c r="K661" s="77"/>
    </row>
    <row r="662" spans="1:11" x14ac:dyDescent="0.3">
      <c r="A662" s="12" t="str">
        <f t="shared" si="10"/>
        <v/>
      </c>
      <c r="B662" s="66"/>
      <c r="C662" s="70"/>
      <c r="D662" s="71"/>
      <c r="E662" s="71"/>
      <c r="F662" s="71"/>
      <c r="G662" s="71"/>
      <c r="H662" s="19" t="str" cm="1">
        <f t="array" ref="H662">IFERROR(IF(B662="","",IF(F662="","",IF(F662="SERVIÇOS",INDEX('TABELA DE PREÇOS'!$C$3:$C$1000,MATCH(B662,IF('TABELA DE PREÇOS'!$B$3:$B$1000=G662,'TABELA DE PREÇOS'!$D$3:$D$1000),1)),IF(F662="PRODUTOS",INDEX('TABELA DE PREÇOS'!$G$3:$G$1000,MATCH(B662,IF('TABELA DE PREÇOS'!$F$3:$F$1000=G662,'TABELA DE PREÇOS'!$H$3:$H$1000),1)))))),"")</f>
        <v/>
      </c>
      <c r="I662" s="75"/>
      <c r="J662" s="19" t="str">
        <f>IFERROR(IF(ATENDIMENTOS!$I662="",ATENDIMENTOS!$H662,IF(AND(ATENDIMENTOS!$H662="",ATENDIMENTOS!$I662=""),"",ATENDIMENTOS!$H662-ATENDIMENTOS!$I662)),"")</f>
        <v/>
      </c>
      <c r="K662" s="78"/>
    </row>
    <row r="663" spans="1:11" x14ac:dyDescent="0.3">
      <c r="A663" s="12" t="str">
        <f t="shared" si="10"/>
        <v/>
      </c>
      <c r="B663" s="65"/>
      <c r="C663" s="68"/>
      <c r="D663" s="69"/>
      <c r="E663" s="69"/>
      <c r="F663" s="69"/>
      <c r="G663" s="69"/>
      <c r="H663" s="20" t="str" cm="1">
        <f t="array" ref="H663">IFERROR(IF(B663="","",IF(F663="","",IF(F663="SERVIÇOS",INDEX('TABELA DE PREÇOS'!$C$3:$C$1000,MATCH(B663,IF('TABELA DE PREÇOS'!$B$3:$B$1000=G663,'TABELA DE PREÇOS'!$D$3:$D$1000),1)),IF(F663="PRODUTOS",INDEX('TABELA DE PREÇOS'!$G$3:$G$1000,MATCH(B663,IF('TABELA DE PREÇOS'!$F$3:$F$1000=G663,'TABELA DE PREÇOS'!$H$3:$H$1000),1)))))),"")</f>
        <v/>
      </c>
      <c r="I663" s="74"/>
      <c r="J663" s="20" t="str">
        <f>IFERROR(IF(ATENDIMENTOS!$I663="",ATENDIMENTOS!$H663,IF(AND(ATENDIMENTOS!$H663="",ATENDIMENTOS!$I663=""),"",ATENDIMENTOS!$H663-ATENDIMENTOS!$I663)),"")</f>
        <v/>
      </c>
      <c r="K663" s="77"/>
    </row>
    <row r="664" spans="1:11" x14ac:dyDescent="0.3">
      <c r="A664" s="12" t="str">
        <f t="shared" si="10"/>
        <v/>
      </c>
      <c r="B664" s="66"/>
      <c r="C664" s="70"/>
      <c r="D664" s="71"/>
      <c r="E664" s="71"/>
      <c r="F664" s="71"/>
      <c r="G664" s="71"/>
      <c r="H664" s="19" t="str" cm="1">
        <f t="array" ref="H664">IFERROR(IF(B664="","",IF(F664="","",IF(F664="SERVIÇOS",INDEX('TABELA DE PREÇOS'!$C$3:$C$1000,MATCH(B664,IF('TABELA DE PREÇOS'!$B$3:$B$1000=G664,'TABELA DE PREÇOS'!$D$3:$D$1000),1)),IF(F664="PRODUTOS",INDEX('TABELA DE PREÇOS'!$G$3:$G$1000,MATCH(B664,IF('TABELA DE PREÇOS'!$F$3:$F$1000=G664,'TABELA DE PREÇOS'!$H$3:$H$1000),1)))))),"")</f>
        <v/>
      </c>
      <c r="I664" s="75"/>
      <c r="J664" s="19" t="str">
        <f>IFERROR(IF(ATENDIMENTOS!$I664="",ATENDIMENTOS!$H664,IF(AND(ATENDIMENTOS!$H664="",ATENDIMENTOS!$I664=""),"",ATENDIMENTOS!$H664-ATENDIMENTOS!$I664)),"")</f>
        <v/>
      </c>
      <c r="K664" s="78"/>
    </row>
    <row r="665" spans="1:11" x14ac:dyDescent="0.3">
      <c r="A665" s="12" t="str">
        <f t="shared" si="10"/>
        <v/>
      </c>
      <c r="B665" s="65"/>
      <c r="C665" s="68"/>
      <c r="D665" s="69"/>
      <c r="E665" s="69"/>
      <c r="F665" s="69"/>
      <c r="G665" s="69"/>
      <c r="H665" s="20" t="str" cm="1">
        <f t="array" ref="H665">IFERROR(IF(B665="","",IF(F665="","",IF(F665="SERVIÇOS",INDEX('TABELA DE PREÇOS'!$C$3:$C$1000,MATCH(B665,IF('TABELA DE PREÇOS'!$B$3:$B$1000=G665,'TABELA DE PREÇOS'!$D$3:$D$1000),1)),IF(F665="PRODUTOS",INDEX('TABELA DE PREÇOS'!$G$3:$G$1000,MATCH(B665,IF('TABELA DE PREÇOS'!$F$3:$F$1000=G665,'TABELA DE PREÇOS'!$H$3:$H$1000),1)))))),"")</f>
        <v/>
      </c>
      <c r="I665" s="74"/>
      <c r="J665" s="20" t="str">
        <f>IFERROR(IF(ATENDIMENTOS!$I665="",ATENDIMENTOS!$H665,IF(AND(ATENDIMENTOS!$H665="",ATENDIMENTOS!$I665=""),"",ATENDIMENTOS!$H665-ATENDIMENTOS!$I665)),"")</f>
        <v/>
      </c>
      <c r="K665" s="77"/>
    </row>
    <row r="666" spans="1:11" x14ac:dyDescent="0.3">
      <c r="A666" s="12" t="str">
        <f t="shared" si="10"/>
        <v/>
      </c>
      <c r="B666" s="66"/>
      <c r="C666" s="70"/>
      <c r="D666" s="71"/>
      <c r="E666" s="71"/>
      <c r="F666" s="71"/>
      <c r="G666" s="71"/>
      <c r="H666" s="19" t="str" cm="1">
        <f t="array" ref="H666">IFERROR(IF(B666="","",IF(F666="","",IF(F666="SERVIÇOS",INDEX('TABELA DE PREÇOS'!$C$3:$C$1000,MATCH(B666,IF('TABELA DE PREÇOS'!$B$3:$B$1000=G666,'TABELA DE PREÇOS'!$D$3:$D$1000),1)),IF(F666="PRODUTOS",INDEX('TABELA DE PREÇOS'!$G$3:$G$1000,MATCH(B666,IF('TABELA DE PREÇOS'!$F$3:$F$1000=G666,'TABELA DE PREÇOS'!$H$3:$H$1000),1)))))),"")</f>
        <v/>
      </c>
      <c r="I666" s="75"/>
      <c r="J666" s="19" t="str">
        <f>IFERROR(IF(ATENDIMENTOS!$I666="",ATENDIMENTOS!$H666,IF(AND(ATENDIMENTOS!$H666="",ATENDIMENTOS!$I666=""),"",ATENDIMENTOS!$H666-ATENDIMENTOS!$I666)),"")</f>
        <v/>
      </c>
      <c r="K666" s="78"/>
    </row>
    <row r="667" spans="1:11" x14ac:dyDescent="0.3">
      <c r="A667" s="12" t="str">
        <f t="shared" si="10"/>
        <v/>
      </c>
      <c r="B667" s="65"/>
      <c r="C667" s="68"/>
      <c r="D667" s="69"/>
      <c r="E667" s="69"/>
      <c r="F667" s="69"/>
      <c r="G667" s="69"/>
      <c r="H667" s="20" t="str" cm="1">
        <f t="array" ref="H667">IFERROR(IF(B667="","",IF(F667="","",IF(F667="SERVIÇOS",INDEX('TABELA DE PREÇOS'!$C$3:$C$1000,MATCH(B667,IF('TABELA DE PREÇOS'!$B$3:$B$1000=G667,'TABELA DE PREÇOS'!$D$3:$D$1000),1)),IF(F667="PRODUTOS",INDEX('TABELA DE PREÇOS'!$G$3:$G$1000,MATCH(B667,IF('TABELA DE PREÇOS'!$F$3:$F$1000=G667,'TABELA DE PREÇOS'!$H$3:$H$1000),1)))))),"")</f>
        <v/>
      </c>
      <c r="I667" s="74"/>
      <c r="J667" s="20" t="str">
        <f>IFERROR(IF(ATENDIMENTOS!$I667="",ATENDIMENTOS!$H667,IF(AND(ATENDIMENTOS!$H667="",ATENDIMENTOS!$I667=""),"",ATENDIMENTOS!$H667-ATENDIMENTOS!$I667)),"")</f>
        <v/>
      </c>
      <c r="K667" s="77"/>
    </row>
    <row r="668" spans="1:11" x14ac:dyDescent="0.3">
      <c r="A668" s="12" t="str">
        <f t="shared" si="10"/>
        <v/>
      </c>
      <c r="B668" s="66"/>
      <c r="C668" s="70"/>
      <c r="D668" s="71"/>
      <c r="E668" s="71"/>
      <c r="F668" s="71"/>
      <c r="G668" s="71"/>
      <c r="H668" s="19" t="str" cm="1">
        <f t="array" ref="H668">IFERROR(IF(B668="","",IF(F668="","",IF(F668="SERVIÇOS",INDEX('TABELA DE PREÇOS'!$C$3:$C$1000,MATCH(B668,IF('TABELA DE PREÇOS'!$B$3:$B$1000=G668,'TABELA DE PREÇOS'!$D$3:$D$1000),1)),IF(F668="PRODUTOS",INDEX('TABELA DE PREÇOS'!$G$3:$G$1000,MATCH(B668,IF('TABELA DE PREÇOS'!$F$3:$F$1000=G668,'TABELA DE PREÇOS'!$H$3:$H$1000),1)))))),"")</f>
        <v/>
      </c>
      <c r="I668" s="75"/>
      <c r="J668" s="19" t="str">
        <f>IFERROR(IF(ATENDIMENTOS!$I668="",ATENDIMENTOS!$H668,IF(AND(ATENDIMENTOS!$H668="",ATENDIMENTOS!$I668=""),"",ATENDIMENTOS!$H668-ATENDIMENTOS!$I668)),"")</f>
        <v/>
      </c>
      <c r="K668" s="78"/>
    </row>
    <row r="669" spans="1:11" x14ac:dyDescent="0.3">
      <c r="A669" s="12" t="str">
        <f t="shared" si="10"/>
        <v/>
      </c>
      <c r="B669" s="65"/>
      <c r="C669" s="68"/>
      <c r="D669" s="69"/>
      <c r="E669" s="69"/>
      <c r="F669" s="69"/>
      <c r="G669" s="69"/>
      <c r="H669" s="20" t="str" cm="1">
        <f t="array" ref="H669">IFERROR(IF(B669="","",IF(F669="","",IF(F669="SERVIÇOS",INDEX('TABELA DE PREÇOS'!$C$3:$C$1000,MATCH(B669,IF('TABELA DE PREÇOS'!$B$3:$B$1000=G669,'TABELA DE PREÇOS'!$D$3:$D$1000),1)),IF(F669="PRODUTOS",INDEX('TABELA DE PREÇOS'!$G$3:$G$1000,MATCH(B669,IF('TABELA DE PREÇOS'!$F$3:$F$1000=G669,'TABELA DE PREÇOS'!$H$3:$H$1000),1)))))),"")</f>
        <v/>
      </c>
      <c r="I669" s="74"/>
      <c r="J669" s="20" t="str">
        <f>IFERROR(IF(ATENDIMENTOS!$I669="",ATENDIMENTOS!$H669,IF(AND(ATENDIMENTOS!$H669="",ATENDIMENTOS!$I669=""),"",ATENDIMENTOS!$H669-ATENDIMENTOS!$I669)),"")</f>
        <v/>
      </c>
      <c r="K669" s="77"/>
    </row>
    <row r="670" spans="1:11" x14ac:dyDescent="0.3">
      <c r="A670" s="12" t="str">
        <f t="shared" si="10"/>
        <v/>
      </c>
      <c r="B670" s="66"/>
      <c r="C670" s="70"/>
      <c r="D670" s="71"/>
      <c r="E670" s="71"/>
      <c r="F670" s="71"/>
      <c r="G670" s="71"/>
      <c r="H670" s="19" t="str" cm="1">
        <f t="array" ref="H670">IFERROR(IF(B670="","",IF(F670="","",IF(F670="SERVIÇOS",INDEX('TABELA DE PREÇOS'!$C$3:$C$1000,MATCH(B670,IF('TABELA DE PREÇOS'!$B$3:$B$1000=G670,'TABELA DE PREÇOS'!$D$3:$D$1000),1)),IF(F670="PRODUTOS",INDEX('TABELA DE PREÇOS'!$G$3:$G$1000,MATCH(B670,IF('TABELA DE PREÇOS'!$F$3:$F$1000=G670,'TABELA DE PREÇOS'!$H$3:$H$1000),1)))))),"")</f>
        <v/>
      </c>
      <c r="I670" s="75"/>
      <c r="J670" s="19" t="str">
        <f>IFERROR(IF(ATENDIMENTOS!$I670="",ATENDIMENTOS!$H670,IF(AND(ATENDIMENTOS!$H670="",ATENDIMENTOS!$I670=""),"",ATENDIMENTOS!$H670-ATENDIMENTOS!$I670)),"")</f>
        <v/>
      </c>
      <c r="K670" s="78"/>
    </row>
    <row r="671" spans="1:11" x14ac:dyDescent="0.3">
      <c r="A671" s="12" t="str">
        <f t="shared" si="10"/>
        <v/>
      </c>
      <c r="B671" s="65"/>
      <c r="C671" s="68"/>
      <c r="D671" s="69"/>
      <c r="E671" s="69"/>
      <c r="F671" s="69"/>
      <c r="G671" s="69"/>
      <c r="H671" s="20" t="str" cm="1">
        <f t="array" ref="H671">IFERROR(IF(B671="","",IF(F671="","",IF(F671="SERVIÇOS",INDEX('TABELA DE PREÇOS'!$C$3:$C$1000,MATCH(B671,IF('TABELA DE PREÇOS'!$B$3:$B$1000=G671,'TABELA DE PREÇOS'!$D$3:$D$1000),1)),IF(F671="PRODUTOS",INDEX('TABELA DE PREÇOS'!$G$3:$G$1000,MATCH(B671,IF('TABELA DE PREÇOS'!$F$3:$F$1000=G671,'TABELA DE PREÇOS'!$H$3:$H$1000),1)))))),"")</f>
        <v/>
      </c>
      <c r="I671" s="74"/>
      <c r="J671" s="20" t="str">
        <f>IFERROR(IF(ATENDIMENTOS!$I671="",ATENDIMENTOS!$H671,IF(AND(ATENDIMENTOS!$H671="",ATENDIMENTOS!$I671=""),"",ATENDIMENTOS!$H671-ATENDIMENTOS!$I671)),"")</f>
        <v/>
      </c>
      <c r="K671" s="77"/>
    </row>
    <row r="672" spans="1:11" x14ac:dyDescent="0.3">
      <c r="A672" s="12" t="str">
        <f t="shared" si="10"/>
        <v/>
      </c>
      <c r="B672" s="66"/>
      <c r="C672" s="70"/>
      <c r="D672" s="71"/>
      <c r="E672" s="71"/>
      <c r="F672" s="71"/>
      <c r="G672" s="71"/>
      <c r="H672" s="19" t="str" cm="1">
        <f t="array" ref="H672">IFERROR(IF(B672="","",IF(F672="","",IF(F672="SERVIÇOS",INDEX('TABELA DE PREÇOS'!$C$3:$C$1000,MATCH(B672,IF('TABELA DE PREÇOS'!$B$3:$B$1000=G672,'TABELA DE PREÇOS'!$D$3:$D$1000),1)),IF(F672="PRODUTOS",INDEX('TABELA DE PREÇOS'!$G$3:$G$1000,MATCH(B672,IF('TABELA DE PREÇOS'!$F$3:$F$1000=G672,'TABELA DE PREÇOS'!$H$3:$H$1000),1)))))),"")</f>
        <v/>
      </c>
      <c r="I672" s="75"/>
      <c r="J672" s="19" t="str">
        <f>IFERROR(IF(ATENDIMENTOS!$I672="",ATENDIMENTOS!$H672,IF(AND(ATENDIMENTOS!$H672="",ATENDIMENTOS!$I672=""),"",ATENDIMENTOS!$H672-ATENDIMENTOS!$I672)),"")</f>
        <v/>
      </c>
      <c r="K672" s="78"/>
    </row>
    <row r="673" spans="1:11" x14ac:dyDescent="0.3">
      <c r="A673" s="12" t="str">
        <f t="shared" si="10"/>
        <v/>
      </c>
      <c r="B673" s="65"/>
      <c r="C673" s="68"/>
      <c r="D673" s="69"/>
      <c r="E673" s="69"/>
      <c r="F673" s="69"/>
      <c r="G673" s="69"/>
      <c r="H673" s="20" t="str" cm="1">
        <f t="array" ref="H673">IFERROR(IF(B673="","",IF(F673="","",IF(F673="SERVIÇOS",INDEX('TABELA DE PREÇOS'!$C$3:$C$1000,MATCH(B673,IF('TABELA DE PREÇOS'!$B$3:$B$1000=G673,'TABELA DE PREÇOS'!$D$3:$D$1000),1)),IF(F673="PRODUTOS",INDEX('TABELA DE PREÇOS'!$G$3:$G$1000,MATCH(B673,IF('TABELA DE PREÇOS'!$F$3:$F$1000=G673,'TABELA DE PREÇOS'!$H$3:$H$1000),1)))))),"")</f>
        <v/>
      </c>
      <c r="I673" s="74"/>
      <c r="J673" s="20" t="str">
        <f>IFERROR(IF(ATENDIMENTOS!$I673="",ATENDIMENTOS!$H673,IF(AND(ATENDIMENTOS!$H673="",ATENDIMENTOS!$I673=""),"",ATENDIMENTOS!$H673-ATENDIMENTOS!$I673)),"")</f>
        <v/>
      </c>
      <c r="K673" s="77"/>
    </row>
    <row r="674" spans="1:11" x14ac:dyDescent="0.3">
      <c r="A674" s="12" t="str">
        <f t="shared" si="10"/>
        <v/>
      </c>
      <c r="B674" s="66"/>
      <c r="C674" s="70"/>
      <c r="D674" s="71"/>
      <c r="E674" s="71"/>
      <c r="F674" s="71"/>
      <c r="G674" s="71"/>
      <c r="H674" s="19" t="str" cm="1">
        <f t="array" ref="H674">IFERROR(IF(B674="","",IF(F674="","",IF(F674="SERVIÇOS",INDEX('TABELA DE PREÇOS'!$C$3:$C$1000,MATCH(B674,IF('TABELA DE PREÇOS'!$B$3:$B$1000=G674,'TABELA DE PREÇOS'!$D$3:$D$1000),1)),IF(F674="PRODUTOS",INDEX('TABELA DE PREÇOS'!$G$3:$G$1000,MATCH(B674,IF('TABELA DE PREÇOS'!$F$3:$F$1000=G674,'TABELA DE PREÇOS'!$H$3:$H$1000),1)))))),"")</f>
        <v/>
      </c>
      <c r="I674" s="75"/>
      <c r="J674" s="19" t="str">
        <f>IFERROR(IF(ATENDIMENTOS!$I674="",ATENDIMENTOS!$H674,IF(AND(ATENDIMENTOS!$H674="",ATENDIMENTOS!$I674=""),"",ATENDIMENTOS!$H674-ATENDIMENTOS!$I674)),"")</f>
        <v/>
      </c>
      <c r="K674" s="78"/>
    </row>
    <row r="675" spans="1:11" x14ac:dyDescent="0.3">
      <c r="A675" s="12" t="str">
        <f t="shared" si="10"/>
        <v/>
      </c>
      <c r="B675" s="65"/>
      <c r="C675" s="68"/>
      <c r="D675" s="69"/>
      <c r="E675" s="69"/>
      <c r="F675" s="69"/>
      <c r="G675" s="69"/>
      <c r="H675" s="20" t="str" cm="1">
        <f t="array" ref="H675">IFERROR(IF(B675="","",IF(F675="","",IF(F675="SERVIÇOS",INDEX('TABELA DE PREÇOS'!$C$3:$C$1000,MATCH(B675,IF('TABELA DE PREÇOS'!$B$3:$B$1000=G675,'TABELA DE PREÇOS'!$D$3:$D$1000),1)),IF(F675="PRODUTOS",INDEX('TABELA DE PREÇOS'!$G$3:$G$1000,MATCH(B675,IF('TABELA DE PREÇOS'!$F$3:$F$1000=G675,'TABELA DE PREÇOS'!$H$3:$H$1000),1)))))),"")</f>
        <v/>
      </c>
      <c r="I675" s="74"/>
      <c r="J675" s="20" t="str">
        <f>IFERROR(IF(ATENDIMENTOS!$I675="",ATENDIMENTOS!$H675,IF(AND(ATENDIMENTOS!$H675="",ATENDIMENTOS!$I675=""),"",ATENDIMENTOS!$H675-ATENDIMENTOS!$I675)),"")</f>
        <v/>
      </c>
      <c r="K675" s="77"/>
    </row>
    <row r="676" spans="1:11" x14ac:dyDescent="0.3">
      <c r="A676" s="12" t="str">
        <f t="shared" si="10"/>
        <v/>
      </c>
      <c r="B676" s="66"/>
      <c r="C676" s="70"/>
      <c r="D676" s="71"/>
      <c r="E676" s="71"/>
      <c r="F676" s="71"/>
      <c r="G676" s="71"/>
      <c r="H676" s="19" t="str" cm="1">
        <f t="array" ref="H676">IFERROR(IF(B676="","",IF(F676="","",IF(F676="SERVIÇOS",INDEX('TABELA DE PREÇOS'!$C$3:$C$1000,MATCH(B676,IF('TABELA DE PREÇOS'!$B$3:$B$1000=G676,'TABELA DE PREÇOS'!$D$3:$D$1000),1)),IF(F676="PRODUTOS",INDEX('TABELA DE PREÇOS'!$G$3:$G$1000,MATCH(B676,IF('TABELA DE PREÇOS'!$F$3:$F$1000=G676,'TABELA DE PREÇOS'!$H$3:$H$1000),1)))))),"")</f>
        <v/>
      </c>
      <c r="I676" s="75"/>
      <c r="J676" s="19" t="str">
        <f>IFERROR(IF(ATENDIMENTOS!$I676="",ATENDIMENTOS!$H676,IF(AND(ATENDIMENTOS!$H676="",ATENDIMENTOS!$I676=""),"",ATENDIMENTOS!$H676-ATENDIMENTOS!$I676)),"")</f>
        <v/>
      </c>
      <c r="K676" s="78"/>
    </row>
    <row r="677" spans="1:11" x14ac:dyDescent="0.3">
      <c r="A677" s="12" t="str">
        <f t="shared" si="10"/>
        <v/>
      </c>
      <c r="B677" s="65"/>
      <c r="C677" s="68"/>
      <c r="D677" s="69"/>
      <c r="E677" s="69"/>
      <c r="F677" s="69"/>
      <c r="G677" s="69"/>
      <c r="H677" s="20" t="str" cm="1">
        <f t="array" ref="H677">IFERROR(IF(B677="","",IF(F677="","",IF(F677="SERVIÇOS",INDEX('TABELA DE PREÇOS'!$C$3:$C$1000,MATCH(B677,IF('TABELA DE PREÇOS'!$B$3:$B$1000=G677,'TABELA DE PREÇOS'!$D$3:$D$1000),1)),IF(F677="PRODUTOS",INDEX('TABELA DE PREÇOS'!$G$3:$G$1000,MATCH(B677,IF('TABELA DE PREÇOS'!$F$3:$F$1000=G677,'TABELA DE PREÇOS'!$H$3:$H$1000),1)))))),"")</f>
        <v/>
      </c>
      <c r="I677" s="74"/>
      <c r="J677" s="20" t="str">
        <f>IFERROR(IF(ATENDIMENTOS!$I677="",ATENDIMENTOS!$H677,IF(AND(ATENDIMENTOS!$H677="",ATENDIMENTOS!$I677=""),"",ATENDIMENTOS!$H677-ATENDIMENTOS!$I677)),"")</f>
        <v/>
      </c>
      <c r="K677" s="77"/>
    </row>
    <row r="678" spans="1:11" x14ac:dyDescent="0.3">
      <c r="A678" s="12" t="str">
        <f t="shared" si="10"/>
        <v/>
      </c>
      <c r="B678" s="66"/>
      <c r="C678" s="70"/>
      <c r="D678" s="71"/>
      <c r="E678" s="71"/>
      <c r="F678" s="71"/>
      <c r="G678" s="71"/>
      <c r="H678" s="19" t="str" cm="1">
        <f t="array" ref="H678">IFERROR(IF(B678="","",IF(F678="","",IF(F678="SERVIÇOS",INDEX('TABELA DE PREÇOS'!$C$3:$C$1000,MATCH(B678,IF('TABELA DE PREÇOS'!$B$3:$B$1000=G678,'TABELA DE PREÇOS'!$D$3:$D$1000),1)),IF(F678="PRODUTOS",INDEX('TABELA DE PREÇOS'!$G$3:$G$1000,MATCH(B678,IF('TABELA DE PREÇOS'!$F$3:$F$1000=G678,'TABELA DE PREÇOS'!$H$3:$H$1000),1)))))),"")</f>
        <v/>
      </c>
      <c r="I678" s="75"/>
      <c r="J678" s="19" t="str">
        <f>IFERROR(IF(ATENDIMENTOS!$I678="",ATENDIMENTOS!$H678,IF(AND(ATENDIMENTOS!$H678="",ATENDIMENTOS!$I678=""),"",ATENDIMENTOS!$H678-ATENDIMENTOS!$I678)),"")</f>
        <v/>
      </c>
      <c r="K678" s="78"/>
    </row>
    <row r="679" spans="1:11" x14ac:dyDescent="0.3">
      <c r="A679" s="12" t="str">
        <f t="shared" si="10"/>
        <v/>
      </c>
      <c r="B679" s="65"/>
      <c r="C679" s="68"/>
      <c r="D679" s="69"/>
      <c r="E679" s="69"/>
      <c r="F679" s="69"/>
      <c r="G679" s="69"/>
      <c r="H679" s="20" t="str" cm="1">
        <f t="array" ref="H679">IFERROR(IF(B679="","",IF(F679="","",IF(F679="SERVIÇOS",INDEX('TABELA DE PREÇOS'!$C$3:$C$1000,MATCH(B679,IF('TABELA DE PREÇOS'!$B$3:$B$1000=G679,'TABELA DE PREÇOS'!$D$3:$D$1000),1)),IF(F679="PRODUTOS",INDEX('TABELA DE PREÇOS'!$G$3:$G$1000,MATCH(B679,IF('TABELA DE PREÇOS'!$F$3:$F$1000=G679,'TABELA DE PREÇOS'!$H$3:$H$1000),1)))))),"")</f>
        <v/>
      </c>
      <c r="I679" s="74"/>
      <c r="J679" s="20" t="str">
        <f>IFERROR(IF(ATENDIMENTOS!$I679="",ATENDIMENTOS!$H679,IF(AND(ATENDIMENTOS!$H679="",ATENDIMENTOS!$I679=""),"",ATENDIMENTOS!$H679-ATENDIMENTOS!$I679)),"")</f>
        <v/>
      </c>
      <c r="K679" s="77"/>
    </row>
    <row r="680" spans="1:11" x14ac:dyDescent="0.3">
      <c r="A680" s="12" t="str">
        <f t="shared" si="10"/>
        <v/>
      </c>
      <c r="B680" s="66"/>
      <c r="C680" s="70"/>
      <c r="D680" s="71"/>
      <c r="E680" s="71"/>
      <c r="F680" s="71"/>
      <c r="G680" s="71"/>
      <c r="H680" s="19" t="str" cm="1">
        <f t="array" ref="H680">IFERROR(IF(B680="","",IF(F680="","",IF(F680="SERVIÇOS",INDEX('TABELA DE PREÇOS'!$C$3:$C$1000,MATCH(B680,IF('TABELA DE PREÇOS'!$B$3:$B$1000=G680,'TABELA DE PREÇOS'!$D$3:$D$1000),1)),IF(F680="PRODUTOS",INDEX('TABELA DE PREÇOS'!$G$3:$G$1000,MATCH(B680,IF('TABELA DE PREÇOS'!$F$3:$F$1000=G680,'TABELA DE PREÇOS'!$H$3:$H$1000),1)))))),"")</f>
        <v/>
      </c>
      <c r="I680" s="75"/>
      <c r="J680" s="19" t="str">
        <f>IFERROR(IF(ATENDIMENTOS!$I680="",ATENDIMENTOS!$H680,IF(AND(ATENDIMENTOS!$H680="",ATENDIMENTOS!$I680=""),"",ATENDIMENTOS!$H680-ATENDIMENTOS!$I680)),"")</f>
        <v/>
      </c>
      <c r="K680" s="78"/>
    </row>
    <row r="681" spans="1:11" x14ac:dyDescent="0.3">
      <c r="A681" s="12" t="str">
        <f t="shared" si="10"/>
        <v/>
      </c>
      <c r="B681" s="65"/>
      <c r="C681" s="68"/>
      <c r="D681" s="69"/>
      <c r="E681" s="69"/>
      <c r="F681" s="69"/>
      <c r="G681" s="69"/>
      <c r="H681" s="20" t="str" cm="1">
        <f t="array" ref="H681">IFERROR(IF(B681="","",IF(F681="","",IF(F681="SERVIÇOS",INDEX('TABELA DE PREÇOS'!$C$3:$C$1000,MATCH(B681,IF('TABELA DE PREÇOS'!$B$3:$B$1000=G681,'TABELA DE PREÇOS'!$D$3:$D$1000),1)),IF(F681="PRODUTOS",INDEX('TABELA DE PREÇOS'!$G$3:$G$1000,MATCH(B681,IF('TABELA DE PREÇOS'!$F$3:$F$1000=G681,'TABELA DE PREÇOS'!$H$3:$H$1000),1)))))),"")</f>
        <v/>
      </c>
      <c r="I681" s="74"/>
      <c r="J681" s="20" t="str">
        <f>IFERROR(IF(ATENDIMENTOS!$I681="",ATENDIMENTOS!$H681,IF(AND(ATENDIMENTOS!$H681="",ATENDIMENTOS!$I681=""),"",ATENDIMENTOS!$H681-ATENDIMENTOS!$I681)),"")</f>
        <v/>
      </c>
      <c r="K681" s="77"/>
    </row>
    <row r="682" spans="1:11" x14ac:dyDescent="0.3">
      <c r="A682" s="12" t="str">
        <f t="shared" si="10"/>
        <v/>
      </c>
      <c r="B682" s="66"/>
      <c r="C682" s="70"/>
      <c r="D682" s="71"/>
      <c r="E682" s="71"/>
      <c r="F682" s="71"/>
      <c r="G682" s="71"/>
      <c r="H682" s="19" t="str" cm="1">
        <f t="array" ref="H682">IFERROR(IF(B682="","",IF(F682="","",IF(F682="SERVIÇOS",INDEX('TABELA DE PREÇOS'!$C$3:$C$1000,MATCH(B682,IF('TABELA DE PREÇOS'!$B$3:$B$1000=G682,'TABELA DE PREÇOS'!$D$3:$D$1000),1)),IF(F682="PRODUTOS",INDEX('TABELA DE PREÇOS'!$G$3:$G$1000,MATCH(B682,IF('TABELA DE PREÇOS'!$F$3:$F$1000=G682,'TABELA DE PREÇOS'!$H$3:$H$1000),1)))))),"")</f>
        <v/>
      </c>
      <c r="I682" s="75"/>
      <c r="J682" s="19" t="str">
        <f>IFERROR(IF(ATENDIMENTOS!$I682="",ATENDIMENTOS!$H682,IF(AND(ATENDIMENTOS!$H682="",ATENDIMENTOS!$I682=""),"",ATENDIMENTOS!$H682-ATENDIMENTOS!$I682)),"")</f>
        <v/>
      </c>
      <c r="K682" s="78"/>
    </row>
    <row r="683" spans="1:11" x14ac:dyDescent="0.3">
      <c r="A683" s="12" t="str">
        <f t="shared" si="10"/>
        <v/>
      </c>
      <c r="B683" s="65"/>
      <c r="C683" s="68"/>
      <c r="D683" s="69"/>
      <c r="E683" s="69"/>
      <c r="F683" s="69"/>
      <c r="G683" s="69"/>
      <c r="H683" s="20" t="str" cm="1">
        <f t="array" ref="H683">IFERROR(IF(B683="","",IF(F683="","",IF(F683="SERVIÇOS",INDEX('TABELA DE PREÇOS'!$C$3:$C$1000,MATCH(B683,IF('TABELA DE PREÇOS'!$B$3:$B$1000=G683,'TABELA DE PREÇOS'!$D$3:$D$1000),1)),IF(F683="PRODUTOS",INDEX('TABELA DE PREÇOS'!$G$3:$G$1000,MATCH(B683,IF('TABELA DE PREÇOS'!$F$3:$F$1000=G683,'TABELA DE PREÇOS'!$H$3:$H$1000),1)))))),"")</f>
        <v/>
      </c>
      <c r="I683" s="74"/>
      <c r="J683" s="20" t="str">
        <f>IFERROR(IF(ATENDIMENTOS!$I683="",ATENDIMENTOS!$H683,IF(AND(ATENDIMENTOS!$H683="",ATENDIMENTOS!$I683=""),"",ATENDIMENTOS!$H683-ATENDIMENTOS!$I683)),"")</f>
        <v/>
      </c>
      <c r="K683" s="77"/>
    </row>
    <row r="684" spans="1:11" x14ac:dyDescent="0.3">
      <c r="A684" s="12" t="str">
        <f t="shared" si="10"/>
        <v/>
      </c>
      <c r="B684" s="66"/>
      <c r="C684" s="70"/>
      <c r="D684" s="71"/>
      <c r="E684" s="71"/>
      <c r="F684" s="71"/>
      <c r="G684" s="71"/>
      <c r="H684" s="19" t="str" cm="1">
        <f t="array" ref="H684">IFERROR(IF(B684="","",IF(F684="","",IF(F684="SERVIÇOS",INDEX('TABELA DE PREÇOS'!$C$3:$C$1000,MATCH(B684,IF('TABELA DE PREÇOS'!$B$3:$B$1000=G684,'TABELA DE PREÇOS'!$D$3:$D$1000),1)),IF(F684="PRODUTOS",INDEX('TABELA DE PREÇOS'!$G$3:$G$1000,MATCH(B684,IF('TABELA DE PREÇOS'!$F$3:$F$1000=G684,'TABELA DE PREÇOS'!$H$3:$H$1000),1)))))),"")</f>
        <v/>
      </c>
      <c r="I684" s="75"/>
      <c r="J684" s="19" t="str">
        <f>IFERROR(IF(ATENDIMENTOS!$I684="",ATENDIMENTOS!$H684,IF(AND(ATENDIMENTOS!$H684="",ATENDIMENTOS!$I684=""),"",ATENDIMENTOS!$H684-ATENDIMENTOS!$I684)),"")</f>
        <v/>
      </c>
      <c r="K684" s="78"/>
    </row>
    <row r="685" spans="1:11" x14ac:dyDescent="0.3">
      <c r="A685" s="12" t="str">
        <f t="shared" si="10"/>
        <v/>
      </c>
      <c r="B685" s="65"/>
      <c r="C685" s="68"/>
      <c r="D685" s="69"/>
      <c r="E685" s="69"/>
      <c r="F685" s="69"/>
      <c r="G685" s="69"/>
      <c r="H685" s="20" t="str" cm="1">
        <f t="array" ref="H685">IFERROR(IF(B685="","",IF(F685="","",IF(F685="SERVIÇOS",INDEX('TABELA DE PREÇOS'!$C$3:$C$1000,MATCH(B685,IF('TABELA DE PREÇOS'!$B$3:$B$1000=G685,'TABELA DE PREÇOS'!$D$3:$D$1000),1)),IF(F685="PRODUTOS",INDEX('TABELA DE PREÇOS'!$G$3:$G$1000,MATCH(B685,IF('TABELA DE PREÇOS'!$F$3:$F$1000=G685,'TABELA DE PREÇOS'!$H$3:$H$1000),1)))))),"")</f>
        <v/>
      </c>
      <c r="I685" s="74"/>
      <c r="J685" s="20" t="str">
        <f>IFERROR(IF(ATENDIMENTOS!$I685="",ATENDIMENTOS!$H685,IF(AND(ATENDIMENTOS!$H685="",ATENDIMENTOS!$I685=""),"",ATENDIMENTOS!$H685-ATENDIMENTOS!$I685)),"")</f>
        <v/>
      </c>
      <c r="K685" s="77"/>
    </row>
    <row r="686" spans="1:11" x14ac:dyDescent="0.3">
      <c r="A686" s="12" t="str">
        <f t="shared" si="10"/>
        <v/>
      </c>
      <c r="B686" s="66"/>
      <c r="C686" s="70"/>
      <c r="D686" s="71"/>
      <c r="E686" s="71"/>
      <c r="F686" s="71"/>
      <c r="G686" s="71"/>
      <c r="H686" s="19" t="str" cm="1">
        <f t="array" ref="H686">IFERROR(IF(B686="","",IF(F686="","",IF(F686="SERVIÇOS",INDEX('TABELA DE PREÇOS'!$C$3:$C$1000,MATCH(B686,IF('TABELA DE PREÇOS'!$B$3:$B$1000=G686,'TABELA DE PREÇOS'!$D$3:$D$1000),1)),IF(F686="PRODUTOS",INDEX('TABELA DE PREÇOS'!$G$3:$G$1000,MATCH(B686,IF('TABELA DE PREÇOS'!$F$3:$F$1000=G686,'TABELA DE PREÇOS'!$H$3:$H$1000),1)))))),"")</f>
        <v/>
      </c>
      <c r="I686" s="75"/>
      <c r="J686" s="19" t="str">
        <f>IFERROR(IF(ATENDIMENTOS!$I686="",ATENDIMENTOS!$H686,IF(AND(ATENDIMENTOS!$H686="",ATENDIMENTOS!$I686=""),"",ATENDIMENTOS!$H686-ATENDIMENTOS!$I686)),"")</f>
        <v/>
      </c>
      <c r="K686" s="78"/>
    </row>
    <row r="687" spans="1:11" x14ac:dyDescent="0.3">
      <c r="A687" s="12" t="str">
        <f t="shared" si="10"/>
        <v/>
      </c>
      <c r="B687" s="65"/>
      <c r="C687" s="68"/>
      <c r="D687" s="69"/>
      <c r="E687" s="69"/>
      <c r="F687" s="69"/>
      <c r="G687" s="69"/>
      <c r="H687" s="20" t="str" cm="1">
        <f t="array" ref="H687">IFERROR(IF(B687="","",IF(F687="","",IF(F687="SERVIÇOS",INDEX('TABELA DE PREÇOS'!$C$3:$C$1000,MATCH(B687,IF('TABELA DE PREÇOS'!$B$3:$B$1000=G687,'TABELA DE PREÇOS'!$D$3:$D$1000),1)),IF(F687="PRODUTOS",INDEX('TABELA DE PREÇOS'!$G$3:$G$1000,MATCH(B687,IF('TABELA DE PREÇOS'!$F$3:$F$1000=G687,'TABELA DE PREÇOS'!$H$3:$H$1000),1)))))),"")</f>
        <v/>
      </c>
      <c r="I687" s="74"/>
      <c r="J687" s="20" t="str">
        <f>IFERROR(IF(ATENDIMENTOS!$I687="",ATENDIMENTOS!$H687,IF(AND(ATENDIMENTOS!$H687="",ATENDIMENTOS!$I687=""),"",ATENDIMENTOS!$H687-ATENDIMENTOS!$I687)),"")</f>
        <v/>
      </c>
      <c r="K687" s="77"/>
    </row>
    <row r="688" spans="1:11" x14ac:dyDescent="0.3">
      <c r="A688" s="12" t="str">
        <f t="shared" si="10"/>
        <v/>
      </c>
      <c r="B688" s="66"/>
      <c r="C688" s="70"/>
      <c r="D688" s="71"/>
      <c r="E688" s="71"/>
      <c r="F688" s="71"/>
      <c r="G688" s="71"/>
      <c r="H688" s="19" t="str" cm="1">
        <f t="array" ref="H688">IFERROR(IF(B688="","",IF(F688="","",IF(F688="SERVIÇOS",INDEX('TABELA DE PREÇOS'!$C$3:$C$1000,MATCH(B688,IF('TABELA DE PREÇOS'!$B$3:$B$1000=G688,'TABELA DE PREÇOS'!$D$3:$D$1000),1)),IF(F688="PRODUTOS",INDEX('TABELA DE PREÇOS'!$G$3:$G$1000,MATCH(B688,IF('TABELA DE PREÇOS'!$F$3:$F$1000=G688,'TABELA DE PREÇOS'!$H$3:$H$1000),1)))))),"")</f>
        <v/>
      </c>
      <c r="I688" s="75"/>
      <c r="J688" s="19" t="str">
        <f>IFERROR(IF(ATENDIMENTOS!$I688="",ATENDIMENTOS!$H688,IF(AND(ATENDIMENTOS!$H688="",ATENDIMENTOS!$I688=""),"",ATENDIMENTOS!$H688-ATENDIMENTOS!$I688)),"")</f>
        <v/>
      </c>
      <c r="K688" s="78"/>
    </row>
    <row r="689" spans="1:11" x14ac:dyDescent="0.3">
      <c r="A689" s="12" t="str">
        <f t="shared" si="10"/>
        <v/>
      </c>
      <c r="B689" s="65"/>
      <c r="C689" s="68"/>
      <c r="D689" s="69"/>
      <c r="E689" s="69"/>
      <c r="F689" s="69"/>
      <c r="G689" s="69"/>
      <c r="H689" s="20" t="str" cm="1">
        <f t="array" ref="H689">IFERROR(IF(B689="","",IF(F689="","",IF(F689="SERVIÇOS",INDEX('TABELA DE PREÇOS'!$C$3:$C$1000,MATCH(B689,IF('TABELA DE PREÇOS'!$B$3:$B$1000=G689,'TABELA DE PREÇOS'!$D$3:$D$1000),1)),IF(F689="PRODUTOS",INDEX('TABELA DE PREÇOS'!$G$3:$G$1000,MATCH(B689,IF('TABELA DE PREÇOS'!$F$3:$F$1000=G689,'TABELA DE PREÇOS'!$H$3:$H$1000),1)))))),"")</f>
        <v/>
      </c>
      <c r="I689" s="74"/>
      <c r="J689" s="20" t="str">
        <f>IFERROR(IF(ATENDIMENTOS!$I689="",ATENDIMENTOS!$H689,IF(AND(ATENDIMENTOS!$H689="",ATENDIMENTOS!$I689=""),"",ATENDIMENTOS!$H689-ATENDIMENTOS!$I689)),"")</f>
        <v/>
      </c>
      <c r="K689" s="77"/>
    </row>
    <row r="690" spans="1:11" x14ac:dyDescent="0.3">
      <c r="A690" s="12" t="str">
        <f t="shared" si="10"/>
        <v/>
      </c>
      <c r="B690" s="66"/>
      <c r="C690" s="70"/>
      <c r="D690" s="71"/>
      <c r="E690" s="71"/>
      <c r="F690" s="71"/>
      <c r="G690" s="71"/>
      <c r="H690" s="19" t="str" cm="1">
        <f t="array" ref="H690">IFERROR(IF(B690="","",IF(F690="","",IF(F690="SERVIÇOS",INDEX('TABELA DE PREÇOS'!$C$3:$C$1000,MATCH(B690,IF('TABELA DE PREÇOS'!$B$3:$B$1000=G690,'TABELA DE PREÇOS'!$D$3:$D$1000),1)),IF(F690="PRODUTOS",INDEX('TABELA DE PREÇOS'!$G$3:$G$1000,MATCH(B690,IF('TABELA DE PREÇOS'!$F$3:$F$1000=G690,'TABELA DE PREÇOS'!$H$3:$H$1000),1)))))),"")</f>
        <v/>
      </c>
      <c r="I690" s="75"/>
      <c r="J690" s="19" t="str">
        <f>IFERROR(IF(ATENDIMENTOS!$I690="",ATENDIMENTOS!$H690,IF(AND(ATENDIMENTOS!$H690="",ATENDIMENTOS!$I690=""),"",ATENDIMENTOS!$H690-ATENDIMENTOS!$I690)),"")</f>
        <v/>
      </c>
      <c r="K690" s="78"/>
    </row>
    <row r="691" spans="1:11" x14ac:dyDescent="0.3">
      <c r="A691" s="12" t="str">
        <f t="shared" si="10"/>
        <v/>
      </c>
      <c r="B691" s="65"/>
      <c r="C691" s="68"/>
      <c r="D691" s="69"/>
      <c r="E691" s="69"/>
      <c r="F691" s="69"/>
      <c r="G691" s="69"/>
      <c r="H691" s="20" t="str" cm="1">
        <f t="array" ref="H691">IFERROR(IF(B691="","",IF(F691="","",IF(F691="SERVIÇOS",INDEX('TABELA DE PREÇOS'!$C$3:$C$1000,MATCH(B691,IF('TABELA DE PREÇOS'!$B$3:$B$1000=G691,'TABELA DE PREÇOS'!$D$3:$D$1000),1)),IF(F691="PRODUTOS",INDEX('TABELA DE PREÇOS'!$G$3:$G$1000,MATCH(B691,IF('TABELA DE PREÇOS'!$F$3:$F$1000=G691,'TABELA DE PREÇOS'!$H$3:$H$1000),1)))))),"")</f>
        <v/>
      </c>
      <c r="I691" s="74"/>
      <c r="J691" s="20" t="str">
        <f>IFERROR(IF(ATENDIMENTOS!$I691="",ATENDIMENTOS!$H691,IF(AND(ATENDIMENTOS!$H691="",ATENDIMENTOS!$I691=""),"",ATENDIMENTOS!$H691-ATENDIMENTOS!$I691)),"")</f>
        <v/>
      </c>
      <c r="K691" s="77"/>
    </row>
    <row r="692" spans="1:11" x14ac:dyDescent="0.3">
      <c r="A692" s="12" t="str">
        <f t="shared" si="10"/>
        <v/>
      </c>
      <c r="B692" s="66"/>
      <c r="C692" s="70"/>
      <c r="D692" s="71"/>
      <c r="E692" s="71"/>
      <c r="F692" s="71"/>
      <c r="G692" s="71"/>
      <c r="H692" s="19" t="str" cm="1">
        <f t="array" ref="H692">IFERROR(IF(B692="","",IF(F692="","",IF(F692="SERVIÇOS",INDEX('TABELA DE PREÇOS'!$C$3:$C$1000,MATCH(B692,IF('TABELA DE PREÇOS'!$B$3:$B$1000=G692,'TABELA DE PREÇOS'!$D$3:$D$1000),1)),IF(F692="PRODUTOS",INDEX('TABELA DE PREÇOS'!$G$3:$G$1000,MATCH(B692,IF('TABELA DE PREÇOS'!$F$3:$F$1000=G692,'TABELA DE PREÇOS'!$H$3:$H$1000),1)))))),"")</f>
        <v/>
      </c>
      <c r="I692" s="75"/>
      <c r="J692" s="19" t="str">
        <f>IFERROR(IF(ATENDIMENTOS!$I692="",ATENDIMENTOS!$H692,IF(AND(ATENDIMENTOS!$H692="",ATENDIMENTOS!$I692=""),"",ATENDIMENTOS!$H692-ATENDIMENTOS!$I692)),"")</f>
        <v/>
      </c>
      <c r="K692" s="78"/>
    </row>
    <row r="693" spans="1:11" x14ac:dyDescent="0.3">
      <c r="A693" s="12" t="str">
        <f t="shared" si="10"/>
        <v/>
      </c>
      <c r="B693" s="65"/>
      <c r="C693" s="68"/>
      <c r="D693" s="69"/>
      <c r="E693" s="69"/>
      <c r="F693" s="69"/>
      <c r="G693" s="69"/>
      <c r="H693" s="20" t="str" cm="1">
        <f t="array" ref="H693">IFERROR(IF(B693="","",IF(F693="","",IF(F693="SERVIÇOS",INDEX('TABELA DE PREÇOS'!$C$3:$C$1000,MATCH(B693,IF('TABELA DE PREÇOS'!$B$3:$B$1000=G693,'TABELA DE PREÇOS'!$D$3:$D$1000),1)),IF(F693="PRODUTOS",INDEX('TABELA DE PREÇOS'!$G$3:$G$1000,MATCH(B693,IF('TABELA DE PREÇOS'!$F$3:$F$1000=G693,'TABELA DE PREÇOS'!$H$3:$H$1000),1)))))),"")</f>
        <v/>
      </c>
      <c r="I693" s="74"/>
      <c r="J693" s="20" t="str">
        <f>IFERROR(IF(ATENDIMENTOS!$I693="",ATENDIMENTOS!$H693,IF(AND(ATENDIMENTOS!$H693="",ATENDIMENTOS!$I693=""),"",ATENDIMENTOS!$H693-ATENDIMENTOS!$I693)),"")</f>
        <v/>
      </c>
      <c r="K693" s="77"/>
    </row>
    <row r="694" spans="1:11" x14ac:dyDescent="0.3">
      <c r="A694" s="12" t="str">
        <f t="shared" si="10"/>
        <v/>
      </c>
      <c r="B694" s="66"/>
      <c r="C694" s="70"/>
      <c r="D694" s="71"/>
      <c r="E694" s="71"/>
      <c r="F694" s="71"/>
      <c r="G694" s="71"/>
      <c r="H694" s="19" t="str" cm="1">
        <f t="array" ref="H694">IFERROR(IF(B694="","",IF(F694="","",IF(F694="SERVIÇOS",INDEX('TABELA DE PREÇOS'!$C$3:$C$1000,MATCH(B694,IF('TABELA DE PREÇOS'!$B$3:$B$1000=G694,'TABELA DE PREÇOS'!$D$3:$D$1000),1)),IF(F694="PRODUTOS",INDEX('TABELA DE PREÇOS'!$G$3:$G$1000,MATCH(B694,IF('TABELA DE PREÇOS'!$F$3:$F$1000=G694,'TABELA DE PREÇOS'!$H$3:$H$1000),1)))))),"")</f>
        <v/>
      </c>
      <c r="I694" s="75"/>
      <c r="J694" s="19" t="str">
        <f>IFERROR(IF(ATENDIMENTOS!$I694="",ATENDIMENTOS!$H694,IF(AND(ATENDIMENTOS!$H694="",ATENDIMENTOS!$I694=""),"",ATENDIMENTOS!$H694-ATENDIMENTOS!$I694)),"")</f>
        <v/>
      </c>
      <c r="K694" s="78"/>
    </row>
    <row r="695" spans="1:11" x14ac:dyDescent="0.3">
      <c r="A695" s="12" t="str">
        <f t="shared" si="10"/>
        <v/>
      </c>
      <c r="B695" s="65"/>
      <c r="C695" s="68"/>
      <c r="D695" s="69"/>
      <c r="E695" s="69"/>
      <c r="F695" s="69"/>
      <c r="G695" s="69"/>
      <c r="H695" s="20" t="str" cm="1">
        <f t="array" ref="H695">IFERROR(IF(B695="","",IF(F695="","",IF(F695="SERVIÇOS",INDEX('TABELA DE PREÇOS'!$C$3:$C$1000,MATCH(B695,IF('TABELA DE PREÇOS'!$B$3:$B$1000=G695,'TABELA DE PREÇOS'!$D$3:$D$1000),1)),IF(F695="PRODUTOS",INDEX('TABELA DE PREÇOS'!$G$3:$G$1000,MATCH(B695,IF('TABELA DE PREÇOS'!$F$3:$F$1000=G695,'TABELA DE PREÇOS'!$H$3:$H$1000),1)))))),"")</f>
        <v/>
      </c>
      <c r="I695" s="74"/>
      <c r="J695" s="20" t="str">
        <f>IFERROR(IF(ATENDIMENTOS!$I695="",ATENDIMENTOS!$H695,IF(AND(ATENDIMENTOS!$H695="",ATENDIMENTOS!$I695=""),"",ATENDIMENTOS!$H695-ATENDIMENTOS!$I695)),"")</f>
        <v/>
      </c>
      <c r="K695" s="77"/>
    </row>
    <row r="696" spans="1:11" x14ac:dyDescent="0.3">
      <c r="A696" s="12" t="str">
        <f t="shared" si="10"/>
        <v/>
      </c>
      <c r="B696" s="66"/>
      <c r="C696" s="70"/>
      <c r="D696" s="71"/>
      <c r="E696" s="71"/>
      <c r="F696" s="71"/>
      <c r="G696" s="71"/>
      <c r="H696" s="19" t="str" cm="1">
        <f t="array" ref="H696">IFERROR(IF(B696="","",IF(F696="","",IF(F696="SERVIÇOS",INDEX('TABELA DE PREÇOS'!$C$3:$C$1000,MATCH(B696,IF('TABELA DE PREÇOS'!$B$3:$B$1000=G696,'TABELA DE PREÇOS'!$D$3:$D$1000),1)),IF(F696="PRODUTOS",INDEX('TABELA DE PREÇOS'!$G$3:$G$1000,MATCH(B696,IF('TABELA DE PREÇOS'!$F$3:$F$1000=G696,'TABELA DE PREÇOS'!$H$3:$H$1000),1)))))),"")</f>
        <v/>
      </c>
      <c r="I696" s="75"/>
      <c r="J696" s="19" t="str">
        <f>IFERROR(IF(ATENDIMENTOS!$I696="",ATENDIMENTOS!$H696,IF(AND(ATENDIMENTOS!$H696="",ATENDIMENTOS!$I696=""),"",ATENDIMENTOS!$H696-ATENDIMENTOS!$I696)),"")</f>
        <v/>
      </c>
      <c r="K696" s="78"/>
    </row>
    <row r="697" spans="1:11" x14ac:dyDescent="0.3">
      <c r="A697" s="12" t="str">
        <f t="shared" si="10"/>
        <v/>
      </c>
      <c r="B697" s="65"/>
      <c r="C697" s="68"/>
      <c r="D697" s="69"/>
      <c r="E697" s="69"/>
      <c r="F697" s="69"/>
      <c r="G697" s="69"/>
      <c r="H697" s="20" t="str" cm="1">
        <f t="array" ref="H697">IFERROR(IF(B697="","",IF(F697="","",IF(F697="SERVIÇOS",INDEX('TABELA DE PREÇOS'!$C$3:$C$1000,MATCH(B697,IF('TABELA DE PREÇOS'!$B$3:$B$1000=G697,'TABELA DE PREÇOS'!$D$3:$D$1000),1)),IF(F697="PRODUTOS",INDEX('TABELA DE PREÇOS'!$G$3:$G$1000,MATCH(B697,IF('TABELA DE PREÇOS'!$F$3:$F$1000=G697,'TABELA DE PREÇOS'!$H$3:$H$1000),1)))))),"")</f>
        <v/>
      </c>
      <c r="I697" s="74"/>
      <c r="J697" s="20" t="str">
        <f>IFERROR(IF(ATENDIMENTOS!$I697="",ATENDIMENTOS!$H697,IF(AND(ATENDIMENTOS!$H697="",ATENDIMENTOS!$I697=""),"",ATENDIMENTOS!$H697-ATENDIMENTOS!$I697)),"")</f>
        <v/>
      </c>
      <c r="K697" s="77"/>
    </row>
    <row r="698" spans="1:11" x14ac:dyDescent="0.3">
      <c r="A698" s="12" t="str">
        <f t="shared" si="10"/>
        <v/>
      </c>
      <c r="B698" s="66"/>
      <c r="C698" s="70"/>
      <c r="D698" s="71"/>
      <c r="E698" s="71"/>
      <c r="F698" s="71"/>
      <c r="G698" s="71"/>
      <c r="H698" s="19" t="str" cm="1">
        <f t="array" ref="H698">IFERROR(IF(B698="","",IF(F698="","",IF(F698="SERVIÇOS",INDEX('TABELA DE PREÇOS'!$C$3:$C$1000,MATCH(B698,IF('TABELA DE PREÇOS'!$B$3:$B$1000=G698,'TABELA DE PREÇOS'!$D$3:$D$1000),1)),IF(F698="PRODUTOS",INDEX('TABELA DE PREÇOS'!$G$3:$G$1000,MATCH(B698,IF('TABELA DE PREÇOS'!$F$3:$F$1000=G698,'TABELA DE PREÇOS'!$H$3:$H$1000),1)))))),"")</f>
        <v/>
      </c>
      <c r="I698" s="75"/>
      <c r="J698" s="19" t="str">
        <f>IFERROR(IF(ATENDIMENTOS!$I698="",ATENDIMENTOS!$H698,IF(AND(ATENDIMENTOS!$H698="",ATENDIMENTOS!$I698=""),"",ATENDIMENTOS!$H698-ATENDIMENTOS!$I698)),"")</f>
        <v/>
      </c>
      <c r="K698" s="78"/>
    </row>
    <row r="699" spans="1:11" x14ac:dyDescent="0.3">
      <c r="A699" s="12" t="str">
        <f t="shared" si="10"/>
        <v/>
      </c>
      <c r="B699" s="65"/>
      <c r="C699" s="68"/>
      <c r="D699" s="69"/>
      <c r="E699" s="69"/>
      <c r="F699" s="69"/>
      <c r="G699" s="69"/>
      <c r="H699" s="20" t="str" cm="1">
        <f t="array" ref="H699">IFERROR(IF(B699="","",IF(F699="","",IF(F699="SERVIÇOS",INDEX('TABELA DE PREÇOS'!$C$3:$C$1000,MATCH(B699,IF('TABELA DE PREÇOS'!$B$3:$B$1000=G699,'TABELA DE PREÇOS'!$D$3:$D$1000),1)),IF(F699="PRODUTOS",INDEX('TABELA DE PREÇOS'!$G$3:$G$1000,MATCH(B699,IF('TABELA DE PREÇOS'!$F$3:$F$1000=G699,'TABELA DE PREÇOS'!$H$3:$H$1000),1)))))),"")</f>
        <v/>
      </c>
      <c r="I699" s="74"/>
      <c r="J699" s="20" t="str">
        <f>IFERROR(IF(ATENDIMENTOS!$I699="",ATENDIMENTOS!$H699,IF(AND(ATENDIMENTOS!$H699="",ATENDIMENTOS!$I699=""),"",ATENDIMENTOS!$H699-ATENDIMENTOS!$I699)),"")</f>
        <v/>
      </c>
      <c r="K699" s="77"/>
    </row>
    <row r="700" spans="1:11" x14ac:dyDescent="0.3">
      <c r="A700" s="12" t="str">
        <f t="shared" si="10"/>
        <v/>
      </c>
      <c r="B700" s="66"/>
      <c r="C700" s="70"/>
      <c r="D700" s="71"/>
      <c r="E700" s="71"/>
      <c r="F700" s="71"/>
      <c r="G700" s="71"/>
      <c r="H700" s="19" t="str" cm="1">
        <f t="array" ref="H700">IFERROR(IF(B700="","",IF(F700="","",IF(F700="SERVIÇOS",INDEX('TABELA DE PREÇOS'!$C$3:$C$1000,MATCH(B700,IF('TABELA DE PREÇOS'!$B$3:$B$1000=G700,'TABELA DE PREÇOS'!$D$3:$D$1000),1)),IF(F700="PRODUTOS",INDEX('TABELA DE PREÇOS'!$G$3:$G$1000,MATCH(B700,IF('TABELA DE PREÇOS'!$F$3:$F$1000=G700,'TABELA DE PREÇOS'!$H$3:$H$1000),1)))))),"")</f>
        <v/>
      </c>
      <c r="I700" s="75"/>
      <c r="J700" s="19" t="str">
        <f>IFERROR(IF(ATENDIMENTOS!$I700="",ATENDIMENTOS!$H700,IF(AND(ATENDIMENTOS!$H700="",ATENDIMENTOS!$I700=""),"",ATENDIMENTOS!$H700-ATENDIMENTOS!$I700)),"")</f>
        <v/>
      </c>
      <c r="K700" s="78"/>
    </row>
    <row r="701" spans="1:11" x14ac:dyDescent="0.3">
      <c r="A701" s="12" t="str">
        <f t="shared" si="10"/>
        <v/>
      </c>
      <c r="B701" s="65"/>
      <c r="C701" s="68"/>
      <c r="D701" s="69"/>
      <c r="E701" s="69"/>
      <c r="F701" s="69"/>
      <c r="G701" s="69"/>
      <c r="H701" s="20" t="str" cm="1">
        <f t="array" ref="H701">IFERROR(IF(B701="","",IF(F701="","",IF(F701="SERVIÇOS",INDEX('TABELA DE PREÇOS'!$C$3:$C$1000,MATCH(B701,IF('TABELA DE PREÇOS'!$B$3:$B$1000=G701,'TABELA DE PREÇOS'!$D$3:$D$1000),1)),IF(F701="PRODUTOS",INDEX('TABELA DE PREÇOS'!$G$3:$G$1000,MATCH(B701,IF('TABELA DE PREÇOS'!$F$3:$F$1000=G701,'TABELA DE PREÇOS'!$H$3:$H$1000),1)))))),"")</f>
        <v/>
      </c>
      <c r="I701" s="74"/>
      <c r="J701" s="20" t="str">
        <f>IFERROR(IF(ATENDIMENTOS!$I701="",ATENDIMENTOS!$H701,IF(AND(ATENDIMENTOS!$H701="",ATENDIMENTOS!$I701=""),"",ATENDIMENTOS!$H701-ATENDIMENTOS!$I701)),"")</f>
        <v/>
      </c>
      <c r="K701" s="77"/>
    </row>
    <row r="702" spans="1:11" x14ac:dyDescent="0.3">
      <c r="A702" s="12" t="str">
        <f t="shared" si="10"/>
        <v/>
      </c>
      <c r="B702" s="66"/>
      <c r="C702" s="70"/>
      <c r="D702" s="71"/>
      <c r="E702" s="71"/>
      <c r="F702" s="71"/>
      <c r="G702" s="71"/>
      <c r="H702" s="19" t="str" cm="1">
        <f t="array" ref="H702">IFERROR(IF(B702="","",IF(F702="","",IF(F702="SERVIÇOS",INDEX('TABELA DE PREÇOS'!$C$3:$C$1000,MATCH(B702,IF('TABELA DE PREÇOS'!$B$3:$B$1000=G702,'TABELA DE PREÇOS'!$D$3:$D$1000),1)),IF(F702="PRODUTOS",INDEX('TABELA DE PREÇOS'!$G$3:$G$1000,MATCH(B702,IF('TABELA DE PREÇOS'!$F$3:$F$1000=G702,'TABELA DE PREÇOS'!$H$3:$H$1000),1)))))),"")</f>
        <v/>
      </c>
      <c r="I702" s="75"/>
      <c r="J702" s="19" t="str">
        <f>IFERROR(IF(ATENDIMENTOS!$I702="",ATENDIMENTOS!$H702,IF(AND(ATENDIMENTOS!$H702="",ATENDIMENTOS!$I702=""),"",ATENDIMENTOS!$H702-ATENDIMENTOS!$I702)),"")</f>
        <v/>
      </c>
      <c r="K702" s="78"/>
    </row>
    <row r="703" spans="1:11" x14ac:dyDescent="0.3">
      <c r="A703" s="12" t="str">
        <f t="shared" si="10"/>
        <v/>
      </c>
      <c r="B703" s="65"/>
      <c r="C703" s="68"/>
      <c r="D703" s="69"/>
      <c r="E703" s="69"/>
      <c r="F703" s="69"/>
      <c r="G703" s="69"/>
      <c r="H703" s="20" t="str" cm="1">
        <f t="array" ref="H703">IFERROR(IF(B703="","",IF(F703="","",IF(F703="SERVIÇOS",INDEX('TABELA DE PREÇOS'!$C$3:$C$1000,MATCH(B703,IF('TABELA DE PREÇOS'!$B$3:$B$1000=G703,'TABELA DE PREÇOS'!$D$3:$D$1000),1)),IF(F703="PRODUTOS",INDEX('TABELA DE PREÇOS'!$G$3:$G$1000,MATCH(B703,IF('TABELA DE PREÇOS'!$F$3:$F$1000=G703,'TABELA DE PREÇOS'!$H$3:$H$1000),1)))))),"")</f>
        <v/>
      </c>
      <c r="I703" s="74"/>
      <c r="J703" s="20" t="str">
        <f>IFERROR(IF(ATENDIMENTOS!$I703="",ATENDIMENTOS!$H703,IF(AND(ATENDIMENTOS!$H703="",ATENDIMENTOS!$I703=""),"",ATENDIMENTOS!$H703-ATENDIMENTOS!$I703)),"")</f>
        <v/>
      </c>
      <c r="K703" s="77"/>
    </row>
    <row r="704" spans="1:11" x14ac:dyDescent="0.3">
      <c r="A704" s="12" t="str">
        <f t="shared" si="10"/>
        <v/>
      </c>
      <c r="B704" s="66"/>
      <c r="C704" s="70"/>
      <c r="D704" s="71"/>
      <c r="E704" s="71"/>
      <c r="F704" s="71"/>
      <c r="G704" s="71"/>
      <c r="H704" s="19" t="str" cm="1">
        <f t="array" ref="H704">IFERROR(IF(B704="","",IF(F704="","",IF(F704="SERVIÇOS",INDEX('TABELA DE PREÇOS'!$C$3:$C$1000,MATCH(B704,IF('TABELA DE PREÇOS'!$B$3:$B$1000=G704,'TABELA DE PREÇOS'!$D$3:$D$1000),1)),IF(F704="PRODUTOS",INDEX('TABELA DE PREÇOS'!$G$3:$G$1000,MATCH(B704,IF('TABELA DE PREÇOS'!$F$3:$F$1000=G704,'TABELA DE PREÇOS'!$H$3:$H$1000),1)))))),"")</f>
        <v/>
      </c>
      <c r="I704" s="75"/>
      <c r="J704" s="19" t="str">
        <f>IFERROR(IF(ATENDIMENTOS!$I704="",ATENDIMENTOS!$H704,IF(AND(ATENDIMENTOS!$H704="",ATENDIMENTOS!$I704=""),"",ATENDIMENTOS!$H704-ATENDIMENTOS!$I704)),"")</f>
        <v/>
      </c>
      <c r="K704" s="78"/>
    </row>
    <row r="705" spans="1:11" x14ac:dyDescent="0.3">
      <c r="A705" s="12" t="str">
        <f t="shared" si="10"/>
        <v/>
      </c>
      <c r="B705" s="65"/>
      <c r="C705" s="68"/>
      <c r="D705" s="69"/>
      <c r="E705" s="69"/>
      <c r="F705" s="69"/>
      <c r="G705" s="69"/>
      <c r="H705" s="20" t="str" cm="1">
        <f t="array" ref="H705">IFERROR(IF(B705="","",IF(F705="","",IF(F705="SERVIÇOS",INDEX('TABELA DE PREÇOS'!$C$3:$C$1000,MATCH(B705,IF('TABELA DE PREÇOS'!$B$3:$B$1000=G705,'TABELA DE PREÇOS'!$D$3:$D$1000),1)),IF(F705="PRODUTOS",INDEX('TABELA DE PREÇOS'!$G$3:$G$1000,MATCH(B705,IF('TABELA DE PREÇOS'!$F$3:$F$1000=G705,'TABELA DE PREÇOS'!$H$3:$H$1000),1)))))),"")</f>
        <v/>
      </c>
      <c r="I705" s="74"/>
      <c r="J705" s="20" t="str">
        <f>IFERROR(IF(ATENDIMENTOS!$I705="",ATENDIMENTOS!$H705,IF(AND(ATENDIMENTOS!$H705="",ATENDIMENTOS!$I705=""),"",ATENDIMENTOS!$H705-ATENDIMENTOS!$I705)),"")</f>
        <v/>
      </c>
      <c r="K705" s="77"/>
    </row>
    <row r="706" spans="1:11" x14ac:dyDescent="0.3">
      <c r="A706" s="12" t="str">
        <f t="shared" si="10"/>
        <v/>
      </c>
      <c r="B706" s="66"/>
      <c r="C706" s="70"/>
      <c r="D706" s="71"/>
      <c r="E706" s="71"/>
      <c r="F706" s="71"/>
      <c r="G706" s="71"/>
      <c r="H706" s="19" t="str" cm="1">
        <f t="array" ref="H706">IFERROR(IF(B706="","",IF(F706="","",IF(F706="SERVIÇOS",INDEX('TABELA DE PREÇOS'!$C$3:$C$1000,MATCH(B706,IF('TABELA DE PREÇOS'!$B$3:$B$1000=G706,'TABELA DE PREÇOS'!$D$3:$D$1000),1)),IF(F706="PRODUTOS",INDEX('TABELA DE PREÇOS'!$G$3:$G$1000,MATCH(B706,IF('TABELA DE PREÇOS'!$F$3:$F$1000=G706,'TABELA DE PREÇOS'!$H$3:$H$1000),1)))))),"")</f>
        <v/>
      </c>
      <c r="I706" s="75"/>
      <c r="J706" s="19" t="str">
        <f>IFERROR(IF(ATENDIMENTOS!$I706="",ATENDIMENTOS!$H706,IF(AND(ATENDIMENTOS!$H706="",ATENDIMENTOS!$I706=""),"",ATENDIMENTOS!$H706-ATENDIMENTOS!$I706)),"")</f>
        <v/>
      </c>
      <c r="K706" s="78"/>
    </row>
    <row r="707" spans="1:11" x14ac:dyDescent="0.3">
      <c r="A707" s="12" t="str">
        <f t="shared" si="10"/>
        <v/>
      </c>
      <c r="B707" s="65"/>
      <c r="C707" s="68"/>
      <c r="D707" s="69"/>
      <c r="E707" s="69"/>
      <c r="F707" s="69"/>
      <c r="G707" s="69"/>
      <c r="H707" s="20" t="str" cm="1">
        <f t="array" ref="H707">IFERROR(IF(B707="","",IF(F707="","",IF(F707="SERVIÇOS",INDEX('TABELA DE PREÇOS'!$C$3:$C$1000,MATCH(B707,IF('TABELA DE PREÇOS'!$B$3:$B$1000=G707,'TABELA DE PREÇOS'!$D$3:$D$1000),1)),IF(F707="PRODUTOS",INDEX('TABELA DE PREÇOS'!$G$3:$G$1000,MATCH(B707,IF('TABELA DE PREÇOS'!$F$3:$F$1000=G707,'TABELA DE PREÇOS'!$H$3:$H$1000),1)))))),"")</f>
        <v/>
      </c>
      <c r="I707" s="74"/>
      <c r="J707" s="20" t="str">
        <f>IFERROR(IF(ATENDIMENTOS!$I707="",ATENDIMENTOS!$H707,IF(AND(ATENDIMENTOS!$H707="",ATENDIMENTOS!$I707=""),"",ATENDIMENTOS!$H707-ATENDIMENTOS!$I707)),"")</f>
        <v/>
      </c>
      <c r="K707" s="77"/>
    </row>
    <row r="708" spans="1:11" x14ac:dyDescent="0.3">
      <c r="A708" s="12" t="str">
        <f t="shared" ref="A708:A771" si="11">IF(B708="","",F708&amp;E708&amp;B708&amp;C708)</f>
        <v/>
      </c>
      <c r="B708" s="66"/>
      <c r="C708" s="70"/>
      <c r="D708" s="71"/>
      <c r="E708" s="71"/>
      <c r="F708" s="71"/>
      <c r="G708" s="71"/>
      <c r="H708" s="19" t="str" cm="1">
        <f t="array" ref="H708">IFERROR(IF(B708="","",IF(F708="","",IF(F708="SERVIÇOS",INDEX('TABELA DE PREÇOS'!$C$3:$C$1000,MATCH(B708,IF('TABELA DE PREÇOS'!$B$3:$B$1000=G708,'TABELA DE PREÇOS'!$D$3:$D$1000),1)),IF(F708="PRODUTOS",INDEX('TABELA DE PREÇOS'!$G$3:$G$1000,MATCH(B708,IF('TABELA DE PREÇOS'!$F$3:$F$1000=G708,'TABELA DE PREÇOS'!$H$3:$H$1000),1)))))),"")</f>
        <v/>
      </c>
      <c r="I708" s="75"/>
      <c r="J708" s="19" t="str">
        <f>IFERROR(IF(ATENDIMENTOS!$I708="",ATENDIMENTOS!$H708,IF(AND(ATENDIMENTOS!$H708="",ATENDIMENTOS!$I708=""),"",ATENDIMENTOS!$H708-ATENDIMENTOS!$I708)),"")</f>
        <v/>
      </c>
      <c r="K708" s="78"/>
    </row>
    <row r="709" spans="1:11" x14ac:dyDescent="0.3">
      <c r="A709" s="12" t="str">
        <f t="shared" si="11"/>
        <v/>
      </c>
      <c r="B709" s="65"/>
      <c r="C709" s="68"/>
      <c r="D709" s="69"/>
      <c r="E709" s="69"/>
      <c r="F709" s="69"/>
      <c r="G709" s="69"/>
      <c r="H709" s="20" t="str" cm="1">
        <f t="array" ref="H709">IFERROR(IF(B709="","",IF(F709="","",IF(F709="SERVIÇOS",INDEX('TABELA DE PREÇOS'!$C$3:$C$1000,MATCH(B709,IF('TABELA DE PREÇOS'!$B$3:$B$1000=G709,'TABELA DE PREÇOS'!$D$3:$D$1000),1)),IF(F709="PRODUTOS",INDEX('TABELA DE PREÇOS'!$G$3:$G$1000,MATCH(B709,IF('TABELA DE PREÇOS'!$F$3:$F$1000=G709,'TABELA DE PREÇOS'!$H$3:$H$1000),1)))))),"")</f>
        <v/>
      </c>
      <c r="I709" s="74"/>
      <c r="J709" s="20" t="str">
        <f>IFERROR(IF(ATENDIMENTOS!$I709="",ATENDIMENTOS!$H709,IF(AND(ATENDIMENTOS!$H709="",ATENDIMENTOS!$I709=""),"",ATENDIMENTOS!$H709-ATENDIMENTOS!$I709)),"")</f>
        <v/>
      </c>
      <c r="K709" s="77"/>
    </row>
    <row r="710" spans="1:11" x14ac:dyDescent="0.3">
      <c r="A710" s="12" t="str">
        <f t="shared" si="11"/>
        <v/>
      </c>
      <c r="B710" s="66"/>
      <c r="C710" s="70"/>
      <c r="D710" s="71"/>
      <c r="E710" s="71"/>
      <c r="F710" s="71"/>
      <c r="G710" s="71"/>
      <c r="H710" s="19" t="str" cm="1">
        <f t="array" ref="H710">IFERROR(IF(B710="","",IF(F710="","",IF(F710="SERVIÇOS",INDEX('TABELA DE PREÇOS'!$C$3:$C$1000,MATCH(B710,IF('TABELA DE PREÇOS'!$B$3:$B$1000=G710,'TABELA DE PREÇOS'!$D$3:$D$1000),1)),IF(F710="PRODUTOS",INDEX('TABELA DE PREÇOS'!$G$3:$G$1000,MATCH(B710,IF('TABELA DE PREÇOS'!$F$3:$F$1000=G710,'TABELA DE PREÇOS'!$H$3:$H$1000),1)))))),"")</f>
        <v/>
      </c>
      <c r="I710" s="75"/>
      <c r="J710" s="19" t="str">
        <f>IFERROR(IF(ATENDIMENTOS!$I710="",ATENDIMENTOS!$H710,IF(AND(ATENDIMENTOS!$H710="",ATENDIMENTOS!$I710=""),"",ATENDIMENTOS!$H710-ATENDIMENTOS!$I710)),"")</f>
        <v/>
      </c>
      <c r="K710" s="78"/>
    </row>
    <row r="711" spans="1:11" x14ac:dyDescent="0.3">
      <c r="A711" s="12" t="str">
        <f t="shared" si="11"/>
        <v/>
      </c>
      <c r="B711" s="65"/>
      <c r="C711" s="68"/>
      <c r="D711" s="69"/>
      <c r="E711" s="69"/>
      <c r="F711" s="69"/>
      <c r="G711" s="69"/>
      <c r="H711" s="20" t="str" cm="1">
        <f t="array" ref="H711">IFERROR(IF(B711="","",IF(F711="","",IF(F711="SERVIÇOS",INDEX('TABELA DE PREÇOS'!$C$3:$C$1000,MATCH(B711,IF('TABELA DE PREÇOS'!$B$3:$B$1000=G711,'TABELA DE PREÇOS'!$D$3:$D$1000),1)),IF(F711="PRODUTOS",INDEX('TABELA DE PREÇOS'!$G$3:$G$1000,MATCH(B711,IF('TABELA DE PREÇOS'!$F$3:$F$1000=G711,'TABELA DE PREÇOS'!$H$3:$H$1000),1)))))),"")</f>
        <v/>
      </c>
      <c r="I711" s="74"/>
      <c r="J711" s="20" t="str">
        <f>IFERROR(IF(ATENDIMENTOS!$I711="",ATENDIMENTOS!$H711,IF(AND(ATENDIMENTOS!$H711="",ATENDIMENTOS!$I711=""),"",ATENDIMENTOS!$H711-ATENDIMENTOS!$I711)),"")</f>
        <v/>
      </c>
      <c r="K711" s="77"/>
    </row>
    <row r="712" spans="1:11" x14ac:dyDescent="0.3">
      <c r="A712" s="12" t="str">
        <f t="shared" si="11"/>
        <v/>
      </c>
      <c r="B712" s="66"/>
      <c r="C712" s="70"/>
      <c r="D712" s="71"/>
      <c r="E712" s="71"/>
      <c r="F712" s="71"/>
      <c r="G712" s="71"/>
      <c r="H712" s="19" t="str" cm="1">
        <f t="array" ref="H712">IFERROR(IF(B712="","",IF(F712="","",IF(F712="SERVIÇOS",INDEX('TABELA DE PREÇOS'!$C$3:$C$1000,MATCH(B712,IF('TABELA DE PREÇOS'!$B$3:$B$1000=G712,'TABELA DE PREÇOS'!$D$3:$D$1000),1)),IF(F712="PRODUTOS",INDEX('TABELA DE PREÇOS'!$G$3:$G$1000,MATCH(B712,IF('TABELA DE PREÇOS'!$F$3:$F$1000=G712,'TABELA DE PREÇOS'!$H$3:$H$1000),1)))))),"")</f>
        <v/>
      </c>
      <c r="I712" s="75"/>
      <c r="J712" s="19" t="str">
        <f>IFERROR(IF(ATENDIMENTOS!$I712="",ATENDIMENTOS!$H712,IF(AND(ATENDIMENTOS!$H712="",ATENDIMENTOS!$I712=""),"",ATENDIMENTOS!$H712-ATENDIMENTOS!$I712)),"")</f>
        <v/>
      </c>
      <c r="K712" s="78"/>
    </row>
    <row r="713" spans="1:11" x14ac:dyDescent="0.3">
      <c r="A713" s="12" t="str">
        <f t="shared" si="11"/>
        <v/>
      </c>
      <c r="B713" s="65"/>
      <c r="C713" s="68"/>
      <c r="D713" s="69"/>
      <c r="E713" s="69"/>
      <c r="F713" s="69"/>
      <c r="G713" s="69"/>
      <c r="H713" s="20" t="str" cm="1">
        <f t="array" ref="H713">IFERROR(IF(B713="","",IF(F713="","",IF(F713="SERVIÇOS",INDEX('TABELA DE PREÇOS'!$C$3:$C$1000,MATCH(B713,IF('TABELA DE PREÇOS'!$B$3:$B$1000=G713,'TABELA DE PREÇOS'!$D$3:$D$1000),1)),IF(F713="PRODUTOS",INDEX('TABELA DE PREÇOS'!$G$3:$G$1000,MATCH(B713,IF('TABELA DE PREÇOS'!$F$3:$F$1000=G713,'TABELA DE PREÇOS'!$H$3:$H$1000),1)))))),"")</f>
        <v/>
      </c>
      <c r="I713" s="74"/>
      <c r="J713" s="20" t="str">
        <f>IFERROR(IF(ATENDIMENTOS!$I713="",ATENDIMENTOS!$H713,IF(AND(ATENDIMENTOS!$H713="",ATENDIMENTOS!$I713=""),"",ATENDIMENTOS!$H713-ATENDIMENTOS!$I713)),"")</f>
        <v/>
      </c>
      <c r="K713" s="77"/>
    </row>
    <row r="714" spans="1:11" x14ac:dyDescent="0.3">
      <c r="A714" s="12" t="str">
        <f t="shared" si="11"/>
        <v/>
      </c>
      <c r="B714" s="66"/>
      <c r="C714" s="70"/>
      <c r="D714" s="71"/>
      <c r="E714" s="71"/>
      <c r="F714" s="71"/>
      <c r="G714" s="71"/>
      <c r="H714" s="19" t="str" cm="1">
        <f t="array" ref="H714">IFERROR(IF(B714="","",IF(F714="","",IF(F714="SERVIÇOS",INDEX('TABELA DE PREÇOS'!$C$3:$C$1000,MATCH(B714,IF('TABELA DE PREÇOS'!$B$3:$B$1000=G714,'TABELA DE PREÇOS'!$D$3:$D$1000),1)),IF(F714="PRODUTOS",INDEX('TABELA DE PREÇOS'!$G$3:$G$1000,MATCH(B714,IF('TABELA DE PREÇOS'!$F$3:$F$1000=G714,'TABELA DE PREÇOS'!$H$3:$H$1000),1)))))),"")</f>
        <v/>
      </c>
      <c r="I714" s="75"/>
      <c r="J714" s="19" t="str">
        <f>IFERROR(IF(ATENDIMENTOS!$I714="",ATENDIMENTOS!$H714,IF(AND(ATENDIMENTOS!$H714="",ATENDIMENTOS!$I714=""),"",ATENDIMENTOS!$H714-ATENDIMENTOS!$I714)),"")</f>
        <v/>
      </c>
      <c r="K714" s="78"/>
    </row>
    <row r="715" spans="1:11" x14ac:dyDescent="0.3">
      <c r="A715" s="12" t="str">
        <f t="shared" si="11"/>
        <v/>
      </c>
      <c r="B715" s="65"/>
      <c r="C715" s="68"/>
      <c r="D715" s="69"/>
      <c r="E715" s="69"/>
      <c r="F715" s="69"/>
      <c r="G715" s="69"/>
      <c r="H715" s="20" t="str" cm="1">
        <f t="array" ref="H715">IFERROR(IF(B715="","",IF(F715="","",IF(F715="SERVIÇOS",INDEX('TABELA DE PREÇOS'!$C$3:$C$1000,MATCH(B715,IF('TABELA DE PREÇOS'!$B$3:$B$1000=G715,'TABELA DE PREÇOS'!$D$3:$D$1000),1)),IF(F715="PRODUTOS",INDEX('TABELA DE PREÇOS'!$G$3:$G$1000,MATCH(B715,IF('TABELA DE PREÇOS'!$F$3:$F$1000=G715,'TABELA DE PREÇOS'!$H$3:$H$1000),1)))))),"")</f>
        <v/>
      </c>
      <c r="I715" s="74"/>
      <c r="J715" s="20" t="str">
        <f>IFERROR(IF(ATENDIMENTOS!$I715="",ATENDIMENTOS!$H715,IF(AND(ATENDIMENTOS!$H715="",ATENDIMENTOS!$I715=""),"",ATENDIMENTOS!$H715-ATENDIMENTOS!$I715)),"")</f>
        <v/>
      </c>
      <c r="K715" s="77"/>
    </row>
    <row r="716" spans="1:11" x14ac:dyDescent="0.3">
      <c r="A716" s="12" t="str">
        <f t="shared" si="11"/>
        <v/>
      </c>
      <c r="B716" s="66"/>
      <c r="C716" s="70"/>
      <c r="D716" s="71"/>
      <c r="E716" s="71"/>
      <c r="F716" s="71"/>
      <c r="G716" s="71"/>
      <c r="H716" s="19" t="str" cm="1">
        <f t="array" ref="H716">IFERROR(IF(B716="","",IF(F716="","",IF(F716="SERVIÇOS",INDEX('TABELA DE PREÇOS'!$C$3:$C$1000,MATCH(B716,IF('TABELA DE PREÇOS'!$B$3:$B$1000=G716,'TABELA DE PREÇOS'!$D$3:$D$1000),1)),IF(F716="PRODUTOS",INDEX('TABELA DE PREÇOS'!$G$3:$G$1000,MATCH(B716,IF('TABELA DE PREÇOS'!$F$3:$F$1000=G716,'TABELA DE PREÇOS'!$H$3:$H$1000),1)))))),"")</f>
        <v/>
      </c>
      <c r="I716" s="75"/>
      <c r="J716" s="19" t="str">
        <f>IFERROR(IF(ATENDIMENTOS!$I716="",ATENDIMENTOS!$H716,IF(AND(ATENDIMENTOS!$H716="",ATENDIMENTOS!$I716=""),"",ATENDIMENTOS!$H716-ATENDIMENTOS!$I716)),"")</f>
        <v/>
      </c>
      <c r="K716" s="78"/>
    </row>
    <row r="717" spans="1:11" x14ac:dyDescent="0.3">
      <c r="A717" s="12" t="str">
        <f t="shared" si="11"/>
        <v/>
      </c>
      <c r="B717" s="65"/>
      <c r="C717" s="68"/>
      <c r="D717" s="69"/>
      <c r="E717" s="69"/>
      <c r="F717" s="69"/>
      <c r="G717" s="69"/>
      <c r="H717" s="20" t="str" cm="1">
        <f t="array" ref="H717">IFERROR(IF(B717="","",IF(F717="","",IF(F717="SERVIÇOS",INDEX('TABELA DE PREÇOS'!$C$3:$C$1000,MATCH(B717,IF('TABELA DE PREÇOS'!$B$3:$B$1000=G717,'TABELA DE PREÇOS'!$D$3:$D$1000),1)),IF(F717="PRODUTOS",INDEX('TABELA DE PREÇOS'!$G$3:$G$1000,MATCH(B717,IF('TABELA DE PREÇOS'!$F$3:$F$1000=G717,'TABELA DE PREÇOS'!$H$3:$H$1000),1)))))),"")</f>
        <v/>
      </c>
      <c r="I717" s="74"/>
      <c r="J717" s="20" t="str">
        <f>IFERROR(IF(ATENDIMENTOS!$I717="",ATENDIMENTOS!$H717,IF(AND(ATENDIMENTOS!$H717="",ATENDIMENTOS!$I717=""),"",ATENDIMENTOS!$H717-ATENDIMENTOS!$I717)),"")</f>
        <v/>
      </c>
      <c r="K717" s="77"/>
    </row>
    <row r="718" spans="1:11" x14ac:dyDescent="0.3">
      <c r="A718" s="12" t="str">
        <f t="shared" si="11"/>
        <v/>
      </c>
      <c r="B718" s="66"/>
      <c r="C718" s="70"/>
      <c r="D718" s="71"/>
      <c r="E718" s="71"/>
      <c r="F718" s="71"/>
      <c r="G718" s="71"/>
      <c r="H718" s="19" t="str" cm="1">
        <f t="array" ref="H718">IFERROR(IF(B718="","",IF(F718="","",IF(F718="SERVIÇOS",INDEX('TABELA DE PREÇOS'!$C$3:$C$1000,MATCH(B718,IF('TABELA DE PREÇOS'!$B$3:$B$1000=G718,'TABELA DE PREÇOS'!$D$3:$D$1000),1)),IF(F718="PRODUTOS",INDEX('TABELA DE PREÇOS'!$G$3:$G$1000,MATCH(B718,IF('TABELA DE PREÇOS'!$F$3:$F$1000=G718,'TABELA DE PREÇOS'!$H$3:$H$1000),1)))))),"")</f>
        <v/>
      </c>
      <c r="I718" s="75"/>
      <c r="J718" s="19" t="str">
        <f>IFERROR(IF(ATENDIMENTOS!$I718="",ATENDIMENTOS!$H718,IF(AND(ATENDIMENTOS!$H718="",ATENDIMENTOS!$I718=""),"",ATENDIMENTOS!$H718-ATENDIMENTOS!$I718)),"")</f>
        <v/>
      </c>
      <c r="K718" s="78"/>
    </row>
    <row r="719" spans="1:11" x14ac:dyDescent="0.3">
      <c r="A719" s="12" t="str">
        <f t="shared" si="11"/>
        <v/>
      </c>
      <c r="B719" s="65"/>
      <c r="C719" s="68"/>
      <c r="D719" s="69"/>
      <c r="E719" s="69"/>
      <c r="F719" s="69"/>
      <c r="G719" s="69"/>
      <c r="H719" s="20" t="str" cm="1">
        <f t="array" ref="H719">IFERROR(IF(B719="","",IF(F719="","",IF(F719="SERVIÇOS",INDEX('TABELA DE PREÇOS'!$C$3:$C$1000,MATCH(B719,IF('TABELA DE PREÇOS'!$B$3:$B$1000=G719,'TABELA DE PREÇOS'!$D$3:$D$1000),1)),IF(F719="PRODUTOS",INDEX('TABELA DE PREÇOS'!$G$3:$G$1000,MATCH(B719,IF('TABELA DE PREÇOS'!$F$3:$F$1000=G719,'TABELA DE PREÇOS'!$H$3:$H$1000),1)))))),"")</f>
        <v/>
      </c>
      <c r="I719" s="74"/>
      <c r="J719" s="20" t="str">
        <f>IFERROR(IF(ATENDIMENTOS!$I719="",ATENDIMENTOS!$H719,IF(AND(ATENDIMENTOS!$H719="",ATENDIMENTOS!$I719=""),"",ATENDIMENTOS!$H719-ATENDIMENTOS!$I719)),"")</f>
        <v/>
      </c>
      <c r="K719" s="77"/>
    </row>
    <row r="720" spans="1:11" x14ac:dyDescent="0.3">
      <c r="A720" s="12" t="str">
        <f t="shared" si="11"/>
        <v/>
      </c>
      <c r="B720" s="66"/>
      <c r="C720" s="70"/>
      <c r="D720" s="71"/>
      <c r="E720" s="71"/>
      <c r="F720" s="71"/>
      <c r="G720" s="71"/>
      <c r="H720" s="19" t="str" cm="1">
        <f t="array" ref="H720">IFERROR(IF(B720="","",IF(F720="","",IF(F720="SERVIÇOS",INDEX('TABELA DE PREÇOS'!$C$3:$C$1000,MATCH(B720,IF('TABELA DE PREÇOS'!$B$3:$B$1000=G720,'TABELA DE PREÇOS'!$D$3:$D$1000),1)),IF(F720="PRODUTOS",INDEX('TABELA DE PREÇOS'!$G$3:$G$1000,MATCH(B720,IF('TABELA DE PREÇOS'!$F$3:$F$1000=G720,'TABELA DE PREÇOS'!$H$3:$H$1000),1)))))),"")</f>
        <v/>
      </c>
      <c r="I720" s="75"/>
      <c r="J720" s="19" t="str">
        <f>IFERROR(IF(ATENDIMENTOS!$I720="",ATENDIMENTOS!$H720,IF(AND(ATENDIMENTOS!$H720="",ATENDIMENTOS!$I720=""),"",ATENDIMENTOS!$H720-ATENDIMENTOS!$I720)),"")</f>
        <v/>
      </c>
      <c r="K720" s="78"/>
    </row>
    <row r="721" spans="1:11" x14ac:dyDescent="0.3">
      <c r="A721" s="12" t="str">
        <f t="shared" si="11"/>
        <v/>
      </c>
      <c r="B721" s="65"/>
      <c r="C721" s="68"/>
      <c r="D721" s="69"/>
      <c r="E721" s="69"/>
      <c r="F721" s="69"/>
      <c r="G721" s="69"/>
      <c r="H721" s="20" t="str" cm="1">
        <f t="array" ref="H721">IFERROR(IF(B721="","",IF(F721="","",IF(F721="SERVIÇOS",INDEX('TABELA DE PREÇOS'!$C$3:$C$1000,MATCH(B721,IF('TABELA DE PREÇOS'!$B$3:$B$1000=G721,'TABELA DE PREÇOS'!$D$3:$D$1000),1)),IF(F721="PRODUTOS",INDEX('TABELA DE PREÇOS'!$G$3:$G$1000,MATCH(B721,IF('TABELA DE PREÇOS'!$F$3:$F$1000=G721,'TABELA DE PREÇOS'!$H$3:$H$1000),1)))))),"")</f>
        <v/>
      </c>
      <c r="I721" s="74"/>
      <c r="J721" s="20" t="str">
        <f>IFERROR(IF(ATENDIMENTOS!$I721="",ATENDIMENTOS!$H721,IF(AND(ATENDIMENTOS!$H721="",ATENDIMENTOS!$I721=""),"",ATENDIMENTOS!$H721-ATENDIMENTOS!$I721)),"")</f>
        <v/>
      </c>
      <c r="K721" s="77"/>
    </row>
    <row r="722" spans="1:11" x14ac:dyDescent="0.3">
      <c r="A722" s="12" t="str">
        <f t="shared" si="11"/>
        <v/>
      </c>
      <c r="B722" s="66"/>
      <c r="C722" s="70"/>
      <c r="D722" s="71"/>
      <c r="E722" s="71"/>
      <c r="F722" s="71"/>
      <c r="G722" s="71"/>
      <c r="H722" s="19" t="str" cm="1">
        <f t="array" ref="H722">IFERROR(IF(B722="","",IF(F722="","",IF(F722="SERVIÇOS",INDEX('TABELA DE PREÇOS'!$C$3:$C$1000,MATCH(B722,IF('TABELA DE PREÇOS'!$B$3:$B$1000=G722,'TABELA DE PREÇOS'!$D$3:$D$1000),1)),IF(F722="PRODUTOS",INDEX('TABELA DE PREÇOS'!$G$3:$G$1000,MATCH(B722,IF('TABELA DE PREÇOS'!$F$3:$F$1000=G722,'TABELA DE PREÇOS'!$H$3:$H$1000),1)))))),"")</f>
        <v/>
      </c>
      <c r="I722" s="75"/>
      <c r="J722" s="19" t="str">
        <f>IFERROR(IF(ATENDIMENTOS!$I722="",ATENDIMENTOS!$H722,IF(AND(ATENDIMENTOS!$H722="",ATENDIMENTOS!$I722=""),"",ATENDIMENTOS!$H722-ATENDIMENTOS!$I722)),"")</f>
        <v/>
      </c>
      <c r="K722" s="78"/>
    </row>
    <row r="723" spans="1:11" x14ac:dyDescent="0.3">
      <c r="A723" s="12" t="str">
        <f t="shared" si="11"/>
        <v/>
      </c>
      <c r="B723" s="65"/>
      <c r="C723" s="68"/>
      <c r="D723" s="69"/>
      <c r="E723" s="69"/>
      <c r="F723" s="69"/>
      <c r="G723" s="69"/>
      <c r="H723" s="20" t="str" cm="1">
        <f t="array" ref="H723">IFERROR(IF(B723="","",IF(F723="","",IF(F723="SERVIÇOS",INDEX('TABELA DE PREÇOS'!$C$3:$C$1000,MATCH(B723,IF('TABELA DE PREÇOS'!$B$3:$B$1000=G723,'TABELA DE PREÇOS'!$D$3:$D$1000),1)),IF(F723="PRODUTOS",INDEX('TABELA DE PREÇOS'!$G$3:$G$1000,MATCH(B723,IF('TABELA DE PREÇOS'!$F$3:$F$1000=G723,'TABELA DE PREÇOS'!$H$3:$H$1000),1)))))),"")</f>
        <v/>
      </c>
      <c r="I723" s="74"/>
      <c r="J723" s="20" t="str">
        <f>IFERROR(IF(ATENDIMENTOS!$I723="",ATENDIMENTOS!$H723,IF(AND(ATENDIMENTOS!$H723="",ATENDIMENTOS!$I723=""),"",ATENDIMENTOS!$H723-ATENDIMENTOS!$I723)),"")</f>
        <v/>
      </c>
      <c r="K723" s="77"/>
    </row>
    <row r="724" spans="1:11" x14ac:dyDescent="0.3">
      <c r="A724" s="12" t="str">
        <f t="shared" si="11"/>
        <v/>
      </c>
      <c r="B724" s="66"/>
      <c r="C724" s="70"/>
      <c r="D724" s="71"/>
      <c r="E724" s="71"/>
      <c r="F724" s="71"/>
      <c r="G724" s="71"/>
      <c r="H724" s="19" t="str" cm="1">
        <f t="array" ref="H724">IFERROR(IF(B724="","",IF(F724="","",IF(F724="SERVIÇOS",INDEX('TABELA DE PREÇOS'!$C$3:$C$1000,MATCH(B724,IF('TABELA DE PREÇOS'!$B$3:$B$1000=G724,'TABELA DE PREÇOS'!$D$3:$D$1000),1)),IF(F724="PRODUTOS",INDEX('TABELA DE PREÇOS'!$G$3:$G$1000,MATCH(B724,IF('TABELA DE PREÇOS'!$F$3:$F$1000=G724,'TABELA DE PREÇOS'!$H$3:$H$1000),1)))))),"")</f>
        <v/>
      </c>
      <c r="I724" s="75"/>
      <c r="J724" s="19" t="str">
        <f>IFERROR(IF(ATENDIMENTOS!$I724="",ATENDIMENTOS!$H724,IF(AND(ATENDIMENTOS!$H724="",ATENDIMENTOS!$I724=""),"",ATENDIMENTOS!$H724-ATENDIMENTOS!$I724)),"")</f>
        <v/>
      </c>
      <c r="K724" s="78"/>
    </row>
    <row r="725" spans="1:11" x14ac:dyDescent="0.3">
      <c r="A725" s="12" t="str">
        <f t="shared" si="11"/>
        <v/>
      </c>
      <c r="B725" s="65"/>
      <c r="C725" s="68"/>
      <c r="D725" s="69"/>
      <c r="E725" s="69"/>
      <c r="F725" s="69"/>
      <c r="G725" s="69"/>
      <c r="H725" s="20" t="str" cm="1">
        <f t="array" ref="H725">IFERROR(IF(B725="","",IF(F725="","",IF(F725="SERVIÇOS",INDEX('TABELA DE PREÇOS'!$C$3:$C$1000,MATCH(B725,IF('TABELA DE PREÇOS'!$B$3:$B$1000=G725,'TABELA DE PREÇOS'!$D$3:$D$1000),1)),IF(F725="PRODUTOS",INDEX('TABELA DE PREÇOS'!$G$3:$G$1000,MATCH(B725,IF('TABELA DE PREÇOS'!$F$3:$F$1000=G725,'TABELA DE PREÇOS'!$H$3:$H$1000),1)))))),"")</f>
        <v/>
      </c>
      <c r="I725" s="74"/>
      <c r="J725" s="20" t="str">
        <f>IFERROR(IF(ATENDIMENTOS!$I725="",ATENDIMENTOS!$H725,IF(AND(ATENDIMENTOS!$H725="",ATENDIMENTOS!$I725=""),"",ATENDIMENTOS!$H725-ATENDIMENTOS!$I725)),"")</f>
        <v/>
      </c>
      <c r="K725" s="77"/>
    </row>
    <row r="726" spans="1:11" x14ac:dyDescent="0.3">
      <c r="A726" s="12" t="str">
        <f t="shared" si="11"/>
        <v/>
      </c>
      <c r="B726" s="66"/>
      <c r="C726" s="70"/>
      <c r="D726" s="71"/>
      <c r="E726" s="71"/>
      <c r="F726" s="71"/>
      <c r="G726" s="71"/>
      <c r="H726" s="19" t="str" cm="1">
        <f t="array" ref="H726">IFERROR(IF(B726="","",IF(F726="","",IF(F726="SERVIÇOS",INDEX('TABELA DE PREÇOS'!$C$3:$C$1000,MATCH(B726,IF('TABELA DE PREÇOS'!$B$3:$B$1000=G726,'TABELA DE PREÇOS'!$D$3:$D$1000),1)),IF(F726="PRODUTOS",INDEX('TABELA DE PREÇOS'!$G$3:$G$1000,MATCH(B726,IF('TABELA DE PREÇOS'!$F$3:$F$1000=G726,'TABELA DE PREÇOS'!$H$3:$H$1000),1)))))),"")</f>
        <v/>
      </c>
      <c r="I726" s="75"/>
      <c r="J726" s="19" t="str">
        <f>IFERROR(IF(ATENDIMENTOS!$I726="",ATENDIMENTOS!$H726,IF(AND(ATENDIMENTOS!$H726="",ATENDIMENTOS!$I726=""),"",ATENDIMENTOS!$H726-ATENDIMENTOS!$I726)),"")</f>
        <v/>
      </c>
      <c r="K726" s="78"/>
    </row>
    <row r="727" spans="1:11" x14ac:dyDescent="0.3">
      <c r="A727" s="12" t="str">
        <f t="shared" si="11"/>
        <v/>
      </c>
      <c r="B727" s="65"/>
      <c r="C727" s="68"/>
      <c r="D727" s="69"/>
      <c r="E727" s="69"/>
      <c r="F727" s="69"/>
      <c r="G727" s="69"/>
      <c r="H727" s="20" t="str" cm="1">
        <f t="array" ref="H727">IFERROR(IF(B727="","",IF(F727="","",IF(F727="SERVIÇOS",INDEX('TABELA DE PREÇOS'!$C$3:$C$1000,MATCH(B727,IF('TABELA DE PREÇOS'!$B$3:$B$1000=G727,'TABELA DE PREÇOS'!$D$3:$D$1000),1)),IF(F727="PRODUTOS",INDEX('TABELA DE PREÇOS'!$G$3:$G$1000,MATCH(B727,IF('TABELA DE PREÇOS'!$F$3:$F$1000=G727,'TABELA DE PREÇOS'!$H$3:$H$1000),1)))))),"")</f>
        <v/>
      </c>
      <c r="I727" s="74"/>
      <c r="J727" s="20" t="str">
        <f>IFERROR(IF(ATENDIMENTOS!$I727="",ATENDIMENTOS!$H727,IF(AND(ATENDIMENTOS!$H727="",ATENDIMENTOS!$I727=""),"",ATENDIMENTOS!$H727-ATENDIMENTOS!$I727)),"")</f>
        <v/>
      </c>
      <c r="K727" s="77"/>
    </row>
    <row r="728" spans="1:11" x14ac:dyDescent="0.3">
      <c r="A728" s="12" t="str">
        <f t="shared" si="11"/>
        <v/>
      </c>
      <c r="B728" s="66"/>
      <c r="C728" s="70"/>
      <c r="D728" s="71"/>
      <c r="E728" s="71"/>
      <c r="F728" s="71"/>
      <c r="G728" s="71"/>
      <c r="H728" s="19" t="str" cm="1">
        <f t="array" ref="H728">IFERROR(IF(B728="","",IF(F728="","",IF(F728="SERVIÇOS",INDEX('TABELA DE PREÇOS'!$C$3:$C$1000,MATCH(B728,IF('TABELA DE PREÇOS'!$B$3:$B$1000=G728,'TABELA DE PREÇOS'!$D$3:$D$1000),1)),IF(F728="PRODUTOS",INDEX('TABELA DE PREÇOS'!$G$3:$G$1000,MATCH(B728,IF('TABELA DE PREÇOS'!$F$3:$F$1000=G728,'TABELA DE PREÇOS'!$H$3:$H$1000),1)))))),"")</f>
        <v/>
      </c>
      <c r="I728" s="75"/>
      <c r="J728" s="19" t="str">
        <f>IFERROR(IF(ATENDIMENTOS!$I728="",ATENDIMENTOS!$H728,IF(AND(ATENDIMENTOS!$H728="",ATENDIMENTOS!$I728=""),"",ATENDIMENTOS!$H728-ATENDIMENTOS!$I728)),"")</f>
        <v/>
      </c>
      <c r="K728" s="78"/>
    </row>
    <row r="729" spans="1:11" x14ac:dyDescent="0.3">
      <c r="A729" s="12" t="str">
        <f t="shared" si="11"/>
        <v/>
      </c>
      <c r="B729" s="65"/>
      <c r="C729" s="68"/>
      <c r="D729" s="69"/>
      <c r="E729" s="69"/>
      <c r="F729" s="69"/>
      <c r="G729" s="69"/>
      <c r="H729" s="20" t="str" cm="1">
        <f t="array" ref="H729">IFERROR(IF(B729="","",IF(F729="","",IF(F729="SERVIÇOS",INDEX('TABELA DE PREÇOS'!$C$3:$C$1000,MATCH(B729,IF('TABELA DE PREÇOS'!$B$3:$B$1000=G729,'TABELA DE PREÇOS'!$D$3:$D$1000),1)),IF(F729="PRODUTOS",INDEX('TABELA DE PREÇOS'!$G$3:$G$1000,MATCH(B729,IF('TABELA DE PREÇOS'!$F$3:$F$1000=G729,'TABELA DE PREÇOS'!$H$3:$H$1000),1)))))),"")</f>
        <v/>
      </c>
      <c r="I729" s="74"/>
      <c r="J729" s="20" t="str">
        <f>IFERROR(IF(ATENDIMENTOS!$I729="",ATENDIMENTOS!$H729,IF(AND(ATENDIMENTOS!$H729="",ATENDIMENTOS!$I729=""),"",ATENDIMENTOS!$H729-ATENDIMENTOS!$I729)),"")</f>
        <v/>
      </c>
      <c r="K729" s="77"/>
    </row>
    <row r="730" spans="1:11" x14ac:dyDescent="0.3">
      <c r="A730" s="12" t="str">
        <f t="shared" si="11"/>
        <v/>
      </c>
      <c r="B730" s="66"/>
      <c r="C730" s="70"/>
      <c r="D730" s="71"/>
      <c r="E730" s="71"/>
      <c r="F730" s="71"/>
      <c r="G730" s="71"/>
      <c r="H730" s="19" t="str" cm="1">
        <f t="array" ref="H730">IFERROR(IF(B730="","",IF(F730="","",IF(F730="SERVIÇOS",INDEX('TABELA DE PREÇOS'!$C$3:$C$1000,MATCH(B730,IF('TABELA DE PREÇOS'!$B$3:$B$1000=G730,'TABELA DE PREÇOS'!$D$3:$D$1000),1)),IF(F730="PRODUTOS",INDEX('TABELA DE PREÇOS'!$G$3:$G$1000,MATCH(B730,IF('TABELA DE PREÇOS'!$F$3:$F$1000=G730,'TABELA DE PREÇOS'!$H$3:$H$1000),1)))))),"")</f>
        <v/>
      </c>
      <c r="I730" s="75"/>
      <c r="J730" s="19" t="str">
        <f>IFERROR(IF(ATENDIMENTOS!$I730="",ATENDIMENTOS!$H730,IF(AND(ATENDIMENTOS!$H730="",ATENDIMENTOS!$I730=""),"",ATENDIMENTOS!$H730-ATENDIMENTOS!$I730)),"")</f>
        <v/>
      </c>
      <c r="K730" s="78"/>
    </row>
    <row r="731" spans="1:11" x14ac:dyDescent="0.3">
      <c r="A731" s="12" t="str">
        <f t="shared" si="11"/>
        <v/>
      </c>
      <c r="B731" s="65"/>
      <c r="C731" s="68"/>
      <c r="D731" s="69"/>
      <c r="E731" s="69"/>
      <c r="F731" s="69"/>
      <c r="G731" s="69"/>
      <c r="H731" s="20" t="str" cm="1">
        <f t="array" ref="H731">IFERROR(IF(B731="","",IF(F731="","",IF(F731="SERVIÇOS",INDEX('TABELA DE PREÇOS'!$C$3:$C$1000,MATCH(B731,IF('TABELA DE PREÇOS'!$B$3:$B$1000=G731,'TABELA DE PREÇOS'!$D$3:$D$1000),1)),IF(F731="PRODUTOS",INDEX('TABELA DE PREÇOS'!$G$3:$G$1000,MATCH(B731,IF('TABELA DE PREÇOS'!$F$3:$F$1000=G731,'TABELA DE PREÇOS'!$H$3:$H$1000),1)))))),"")</f>
        <v/>
      </c>
      <c r="I731" s="74"/>
      <c r="J731" s="20" t="str">
        <f>IFERROR(IF(ATENDIMENTOS!$I731="",ATENDIMENTOS!$H731,IF(AND(ATENDIMENTOS!$H731="",ATENDIMENTOS!$I731=""),"",ATENDIMENTOS!$H731-ATENDIMENTOS!$I731)),"")</f>
        <v/>
      </c>
      <c r="K731" s="77"/>
    </row>
    <row r="732" spans="1:11" x14ac:dyDescent="0.3">
      <c r="A732" s="12" t="str">
        <f t="shared" si="11"/>
        <v/>
      </c>
      <c r="B732" s="66"/>
      <c r="C732" s="70"/>
      <c r="D732" s="71"/>
      <c r="E732" s="71"/>
      <c r="F732" s="71"/>
      <c r="G732" s="71"/>
      <c r="H732" s="19" t="str" cm="1">
        <f t="array" ref="H732">IFERROR(IF(B732="","",IF(F732="","",IF(F732="SERVIÇOS",INDEX('TABELA DE PREÇOS'!$C$3:$C$1000,MATCH(B732,IF('TABELA DE PREÇOS'!$B$3:$B$1000=G732,'TABELA DE PREÇOS'!$D$3:$D$1000),1)),IF(F732="PRODUTOS",INDEX('TABELA DE PREÇOS'!$G$3:$G$1000,MATCH(B732,IF('TABELA DE PREÇOS'!$F$3:$F$1000=G732,'TABELA DE PREÇOS'!$H$3:$H$1000),1)))))),"")</f>
        <v/>
      </c>
      <c r="I732" s="75"/>
      <c r="J732" s="19" t="str">
        <f>IFERROR(IF(ATENDIMENTOS!$I732="",ATENDIMENTOS!$H732,IF(AND(ATENDIMENTOS!$H732="",ATENDIMENTOS!$I732=""),"",ATENDIMENTOS!$H732-ATENDIMENTOS!$I732)),"")</f>
        <v/>
      </c>
      <c r="K732" s="78"/>
    </row>
    <row r="733" spans="1:11" x14ac:dyDescent="0.3">
      <c r="A733" s="12" t="str">
        <f t="shared" si="11"/>
        <v/>
      </c>
      <c r="B733" s="65"/>
      <c r="C733" s="68"/>
      <c r="D733" s="69"/>
      <c r="E733" s="69"/>
      <c r="F733" s="69"/>
      <c r="G733" s="69"/>
      <c r="H733" s="20" t="str" cm="1">
        <f t="array" ref="H733">IFERROR(IF(B733="","",IF(F733="","",IF(F733="SERVIÇOS",INDEX('TABELA DE PREÇOS'!$C$3:$C$1000,MATCH(B733,IF('TABELA DE PREÇOS'!$B$3:$B$1000=G733,'TABELA DE PREÇOS'!$D$3:$D$1000),1)),IF(F733="PRODUTOS",INDEX('TABELA DE PREÇOS'!$G$3:$G$1000,MATCH(B733,IF('TABELA DE PREÇOS'!$F$3:$F$1000=G733,'TABELA DE PREÇOS'!$H$3:$H$1000),1)))))),"")</f>
        <v/>
      </c>
      <c r="I733" s="74"/>
      <c r="J733" s="20" t="str">
        <f>IFERROR(IF(ATENDIMENTOS!$I733="",ATENDIMENTOS!$H733,IF(AND(ATENDIMENTOS!$H733="",ATENDIMENTOS!$I733=""),"",ATENDIMENTOS!$H733-ATENDIMENTOS!$I733)),"")</f>
        <v/>
      </c>
      <c r="K733" s="77"/>
    </row>
    <row r="734" spans="1:11" x14ac:dyDescent="0.3">
      <c r="A734" s="12" t="str">
        <f t="shared" si="11"/>
        <v/>
      </c>
      <c r="B734" s="66"/>
      <c r="C734" s="70"/>
      <c r="D734" s="71"/>
      <c r="E734" s="71"/>
      <c r="F734" s="71"/>
      <c r="G734" s="71"/>
      <c r="H734" s="19" t="str" cm="1">
        <f t="array" ref="H734">IFERROR(IF(B734="","",IF(F734="","",IF(F734="SERVIÇOS",INDEX('TABELA DE PREÇOS'!$C$3:$C$1000,MATCH(B734,IF('TABELA DE PREÇOS'!$B$3:$B$1000=G734,'TABELA DE PREÇOS'!$D$3:$D$1000),1)),IF(F734="PRODUTOS",INDEX('TABELA DE PREÇOS'!$G$3:$G$1000,MATCH(B734,IF('TABELA DE PREÇOS'!$F$3:$F$1000=G734,'TABELA DE PREÇOS'!$H$3:$H$1000),1)))))),"")</f>
        <v/>
      </c>
      <c r="I734" s="75"/>
      <c r="J734" s="19" t="str">
        <f>IFERROR(IF(ATENDIMENTOS!$I734="",ATENDIMENTOS!$H734,IF(AND(ATENDIMENTOS!$H734="",ATENDIMENTOS!$I734=""),"",ATENDIMENTOS!$H734-ATENDIMENTOS!$I734)),"")</f>
        <v/>
      </c>
      <c r="K734" s="78"/>
    </row>
    <row r="735" spans="1:11" x14ac:dyDescent="0.3">
      <c r="A735" s="12" t="str">
        <f t="shared" si="11"/>
        <v/>
      </c>
      <c r="B735" s="65"/>
      <c r="C735" s="68"/>
      <c r="D735" s="69"/>
      <c r="E735" s="69"/>
      <c r="F735" s="69"/>
      <c r="G735" s="69"/>
      <c r="H735" s="20" t="str" cm="1">
        <f t="array" ref="H735">IFERROR(IF(B735="","",IF(F735="","",IF(F735="SERVIÇOS",INDEX('TABELA DE PREÇOS'!$C$3:$C$1000,MATCH(B735,IF('TABELA DE PREÇOS'!$B$3:$B$1000=G735,'TABELA DE PREÇOS'!$D$3:$D$1000),1)),IF(F735="PRODUTOS",INDEX('TABELA DE PREÇOS'!$G$3:$G$1000,MATCH(B735,IF('TABELA DE PREÇOS'!$F$3:$F$1000=G735,'TABELA DE PREÇOS'!$H$3:$H$1000),1)))))),"")</f>
        <v/>
      </c>
      <c r="I735" s="74"/>
      <c r="J735" s="20" t="str">
        <f>IFERROR(IF(ATENDIMENTOS!$I735="",ATENDIMENTOS!$H735,IF(AND(ATENDIMENTOS!$H735="",ATENDIMENTOS!$I735=""),"",ATENDIMENTOS!$H735-ATENDIMENTOS!$I735)),"")</f>
        <v/>
      </c>
      <c r="K735" s="77"/>
    </row>
    <row r="736" spans="1:11" x14ac:dyDescent="0.3">
      <c r="A736" s="12" t="str">
        <f t="shared" si="11"/>
        <v/>
      </c>
      <c r="B736" s="66"/>
      <c r="C736" s="70"/>
      <c r="D736" s="71"/>
      <c r="E736" s="71"/>
      <c r="F736" s="71"/>
      <c r="G736" s="71"/>
      <c r="H736" s="19" t="str" cm="1">
        <f t="array" ref="H736">IFERROR(IF(B736="","",IF(F736="","",IF(F736="SERVIÇOS",INDEX('TABELA DE PREÇOS'!$C$3:$C$1000,MATCH(B736,IF('TABELA DE PREÇOS'!$B$3:$B$1000=G736,'TABELA DE PREÇOS'!$D$3:$D$1000),1)),IF(F736="PRODUTOS",INDEX('TABELA DE PREÇOS'!$G$3:$G$1000,MATCH(B736,IF('TABELA DE PREÇOS'!$F$3:$F$1000=G736,'TABELA DE PREÇOS'!$H$3:$H$1000),1)))))),"")</f>
        <v/>
      </c>
      <c r="I736" s="75"/>
      <c r="J736" s="19" t="str">
        <f>IFERROR(IF(ATENDIMENTOS!$I736="",ATENDIMENTOS!$H736,IF(AND(ATENDIMENTOS!$H736="",ATENDIMENTOS!$I736=""),"",ATENDIMENTOS!$H736-ATENDIMENTOS!$I736)),"")</f>
        <v/>
      </c>
      <c r="K736" s="78"/>
    </row>
    <row r="737" spans="1:11" x14ac:dyDescent="0.3">
      <c r="A737" s="12" t="str">
        <f t="shared" si="11"/>
        <v/>
      </c>
      <c r="B737" s="65"/>
      <c r="C737" s="68"/>
      <c r="D737" s="69"/>
      <c r="E737" s="69"/>
      <c r="F737" s="69"/>
      <c r="G737" s="69"/>
      <c r="H737" s="20" t="str" cm="1">
        <f t="array" ref="H737">IFERROR(IF(B737="","",IF(F737="","",IF(F737="SERVIÇOS",INDEX('TABELA DE PREÇOS'!$C$3:$C$1000,MATCH(B737,IF('TABELA DE PREÇOS'!$B$3:$B$1000=G737,'TABELA DE PREÇOS'!$D$3:$D$1000),1)),IF(F737="PRODUTOS",INDEX('TABELA DE PREÇOS'!$G$3:$G$1000,MATCH(B737,IF('TABELA DE PREÇOS'!$F$3:$F$1000=G737,'TABELA DE PREÇOS'!$H$3:$H$1000),1)))))),"")</f>
        <v/>
      </c>
      <c r="I737" s="74"/>
      <c r="J737" s="20" t="str">
        <f>IFERROR(IF(ATENDIMENTOS!$I737="",ATENDIMENTOS!$H737,IF(AND(ATENDIMENTOS!$H737="",ATENDIMENTOS!$I737=""),"",ATENDIMENTOS!$H737-ATENDIMENTOS!$I737)),"")</f>
        <v/>
      </c>
      <c r="K737" s="77"/>
    </row>
    <row r="738" spans="1:11" x14ac:dyDescent="0.3">
      <c r="A738" s="12" t="str">
        <f t="shared" si="11"/>
        <v/>
      </c>
      <c r="B738" s="66"/>
      <c r="C738" s="70"/>
      <c r="D738" s="71"/>
      <c r="E738" s="71"/>
      <c r="F738" s="71"/>
      <c r="G738" s="71"/>
      <c r="H738" s="19" t="str" cm="1">
        <f t="array" ref="H738">IFERROR(IF(B738="","",IF(F738="","",IF(F738="SERVIÇOS",INDEX('TABELA DE PREÇOS'!$C$3:$C$1000,MATCH(B738,IF('TABELA DE PREÇOS'!$B$3:$B$1000=G738,'TABELA DE PREÇOS'!$D$3:$D$1000),1)),IF(F738="PRODUTOS",INDEX('TABELA DE PREÇOS'!$G$3:$G$1000,MATCH(B738,IF('TABELA DE PREÇOS'!$F$3:$F$1000=G738,'TABELA DE PREÇOS'!$H$3:$H$1000),1)))))),"")</f>
        <v/>
      </c>
      <c r="I738" s="75"/>
      <c r="J738" s="19" t="str">
        <f>IFERROR(IF(ATENDIMENTOS!$I738="",ATENDIMENTOS!$H738,IF(AND(ATENDIMENTOS!$H738="",ATENDIMENTOS!$I738=""),"",ATENDIMENTOS!$H738-ATENDIMENTOS!$I738)),"")</f>
        <v/>
      </c>
      <c r="K738" s="78"/>
    </row>
    <row r="739" spans="1:11" x14ac:dyDescent="0.3">
      <c r="A739" s="12" t="str">
        <f t="shared" si="11"/>
        <v/>
      </c>
      <c r="B739" s="65"/>
      <c r="C739" s="68"/>
      <c r="D739" s="69"/>
      <c r="E739" s="69"/>
      <c r="F739" s="69"/>
      <c r="G739" s="69"/>
      <c r="H739" s="20" t="str" cm="1">
        <f t="array" ref="H739">IFERROR(IF(B739="","",IF(F739="","",IF(F739="SERVIÇOS",INDEX('TABELA DE PREÇOS'!$C$3:$C$1000,MATCH(B739,IF('TABELA DE PREÇOS'!$B$3:$B$1000=G739,'TABELA DE PREÇOS'!$D$3:$D$1000),1)),IF(F739="PRODUTOS",INDEX('TABELA DE PREÇOS'!$G$3:$G$1000,MATCH(B739,IF('TABELA DE PREÇOS'!$F$3:$F$1000=G739,'TABELA DE PREÇOS'!$H$3:$H$1000),1)))))),"")</f>
        <v/>
      </c>
      <c r="I739" s="74"/>
      <c r="J739" s="20" t="str">
        <f>IFERROR(IF(ATENDIMENTOS!$I739="",ATENDIMENTOS!$H739,IF(AND(ATENDIMENTOS!$H739="",ATENDIMENTOS!$I739=""),"",ATENDIMENTOS!$H739-ATENDIMENTOS!$I739)),"")</f>
        <v/>
      </c>
      <c r="K739" s="77"/>
    </row>
    <row r="740" spans="1:11" x14ac:dyDescent="0.3">
      <c r="A740" s="12" t="str">
        <f t="shared" si="11"/>
        <v/>
      </c>
      <c r="B740" s="66"/>
      <c r="C740" s="70"/>
      <c r="D740" s="71"/>
      <c r="E740" s="71"/>
      <c r="F740" s="71"/>
      <c r="G740" s="71"/>
      <c r="H740" s="19" t="str" cm="1">
        <f t="array" ref="H740">IFERROR(IF(B740="","",IF(F740="","",IF(F740="SERVIÇOS",INDEX('TABELA DE PREÇOS'!$C$3:$C$1000,MATCH(B740,IF('TABELA DE PREÇOS'!$B$3:$B$1000=G740,'TABELA DE PREÇOS'!$D$3:$D$1000),1)),IF(F740="PRODUTOS",INDEX('TABELA DE PREÇOS'!$G$3:$G$1000,MATCH(B740,IF('TABELA DE PREÇOS'!$F$3:$F$1000=G740,'TABELA DE PREÇOS'!$H$3:$H$1000),1)))))),"")</f>
        <v/>
      </c>
      <c r="I740" s="75"/>
      <c r="J740" s="19" t="str">
        <f>IFERROR(IF(ATENDIMENTOS!$I740="",ATENDIMENTOS!$H740,IF(AND(ATENDIMENTOS!$H740="",ATENDIMENTOS!$I740=""),"",ATENDIMENTOS!$H740-ATENDIMENTOS!$I740)),"")</f>
        <v/>
      </c>
      <c r="K740" s="78"/>
    </row>
    <row r="741" spans="1:11" x14ac:dyDescent="0.3">
      <c r="A741" s="12" t="str">
        <f t="shared" si="11"/>
        <v/>
      </c>
      <c r="B741" s="65"/>
      <c r="C741" s="68"/>
      <c r="D741" s="69"/>
      <c r="E741" s="69"/>
      <c r="F741" s="69"/>
      <c r="G741" s="69"/>
      <c r="H741" s="20" t="str" cm="1">
        <f t="array" ref="H741">IFERROR(IF(B741="","",IF(F741="","",IF(F741="SERVIÇOS",INDEX('TABELA DE PREÇOS'!$C$3:$C$1000,MATCH(B741,IF('TABELA DE PREÇOS'!$B$3:$B$1000=G741,'TABELA DE PREÇOS'!$D$3:$D$1000),1)),IF(F741="PRODUTOS",INDEX('TABELA DE PREÇOS'!$G$3:$G$1000,MATCH(B741,IF('TABELA DE PREÇOS'!$F$3:$F$1000=G741,'TABELA DE PREÇOS'!$H$3:$H$1000),1)))))),"")</f>
        <v/>
      </c>
      <c r="I741" s="74"/>
      <c r="J741" s="20" t="str">
        <f>IFERROR(IF(ATENDIMENTOS!$I741="",ATENDIMENTOS!$H741,IF(AND(ATENDIMENTOS!$H741="",ATENDIMENTOS!$I741=""),"",ATENDIMENTOS!$H741-ATENDIMENTOS!$I741)),"")</f>
        <v/>
      </c>
      <c r="K741" s="77"/>
    </row>
    <row r="742" spans="1:11" x14ac:dyDescent="0.3">
      <c r="A742" s="12" t="str">
        <f t="shared" si="11"/>
        <v/>
      </c>
      <c r="B742" s="66"/>
      <c r="C742" s="70"/>
      <c r="D742" s="71"/>
      <c r="E742" s="71"/>
      <c r="F742" s="71"/>
      <c r="G742" s="71"/>
      <c r="H742" s="19" t="str" cm="1">
        <f t="array" ref="H742">IFERROR(IF(B742="","",IF(F742="","",IF(F742="SERVIÇOS",INDEX('TABELA DE PREÇOS'!$C$3:$C$1000,MATCH(B742,IF('TABELA DE PREÇOS'!$B$3:$B$1000=G742,'TABELA DE PREÇOS'!$D$3:$D$1000),1)),IF(F742="PRODUTOS",INDEX('TABELA DE PREÇOS'!$G$3:$G$1000,MATCH(B742,IF('TABELA DE PREÇOS'!$F$3:$F$1000=G742,'TABELA DE PREÇOS'!$H$3:$H$1000),1)))))),"")</f>
        <v/>
      </c>
      <c r="I742" s="75"/>
      <c r="J742" s="19" t="str">
        <f>IFERROR(IF(ATENDIMENTOS!$I742="",ATENDIMENTOS!$H742,IF(AND(ATENDIMENTOS!$H742="",ATENDIMENTOS!$I742=""),"",ATENDIMENTOS!$H742-ATENDIMENTOS!$I742)),"")</f>
        <v/>
      </c>
      <c r="K742" s="78"/>
    </row>
    <row r="743" spans="1:11" x14ac:dyDescent="0.3">
      <c r="A743" s="12" t="str">
        <f t="shared" si="11"/>
        <v/>
      </c>
      <c r="B743" s="65"/>
      <c r="C743" s="68"/>
      <c r="D743" s="69"/>
      <c r="E743" s="69"/>
      <c r="F743" s="69"/>
      <c r="G743" s="69"/>
      <c r="H743" s="20" t="str" cm="1">
        <f t="array" ref="H743">IFERROR(IF(B743="","",IF(F743="","",IF(F743="SERVIÇOS",INDEX('TABELA DE PREÇOS'!$C$3:$C$1000,MATCH(B743,IF('TABELA DE PREÇOS'!$B$3:$B$1000=G743,'TABELA DE PREÇOS'!$D$3:$D$1000),1)),IF(F743="PRODUTOS",INDEX('TABELA DE PREÇOS'!$G$3:$G$1000,MATCH(B743,IF('TABELA DE PREÇOS'!$F$3:$F$1000=G743,'TABELA DE PREÇOS'!$H$3:$H$1000),1)))))),"")</f>
        <v/>
      </c>
      <c r="I743" s="74"/>
      <c r="J743" s="20" t="str">
        <f>IFERROR(IF(ATENDIMENTOS!$I743="",ATENDIMENTOS!$H743,IF(AND(ATENDIMENTOS!$H743="",ATENDIMENTOS!$I743=""),"",ATENDIMENTOS!$H743-ATENDIMENTOS!$I743)),"")</f>
        <v/>
      </c>
      <c r="K743" s="77"/>
    </row>
    <row r="744" spans="1:11" x14ac:dyDescent="0.3">
      <c r="A744" s="12" t="str">
        <f t="shared" si="11"/>
        <v/>
      </c>
      <c r="B744" s="66"/>
      <c r="C744" s="70"/>
      <c r="D744" s="71"/>
      <c r="E744" s="71"/>
      <c r="F744" s="71"/>
      <c r="G744" s="71"/>
      <c r="H744" s="19" t="str" cm="1">
        <f t="array" ref="H744">IFERROR(IF(B744="","",IF(F744="","",IF(F744="SERVIÇOS",INDEX('TABELA DE PREÇOS'!$C$3:$C$1000,MATCH(B744,IF('TABELA DE PREÇOS'!$B$3:$B$1000=G744,'TABELA DE PREÇOS'!$D$3:$D$1000),1)),IF(F744="PRODUTOS",INDEX('TABELA DE PREÇOS'!$G$3:$G$1000,MATCH(B744,IF('TABELA DE PREÇOS'!$F$3:$F$1000=G744,'TABELA DE PREÇOS'!$H$3:$H$1000),1)))))),"")</f>
        <v/>
      </c>
      <c r="I744" s="75"/>
      <c r="J744" s="19" t="str">
        <f>IFERROR(IF(ATENDIMENTOS!$I744="",ATENDIMENTOS!$H744,IF(AND(ATENDIMENTOS!$H744="",ATENDIMENTOS!$I744=""),"",ATENDIMENTOS!$H744-ATENDIMENTOS!$I744)),"")</f>
        <v/>
      </c>
      <c r="K744" s="78"/>
    </row>
    <row r="745" spans="1:11" x14ac:dyDescent="0.3">
      <c r="A745" s="12" t="str">
        <f t="shared" si="11"/>
        <v/>
      </c>
      <c r="B745" s="65"/>
      <c r="C745" s="68"/>
      <c r="D745" s="69"/>
      <c r="E745" s="69"/>
      <c r="F745" s="69"/>
      <c r="G745" s="69"/>
      <c r="H745" s="20" t="str" cm="1">
        <f t="array" ref="H745">IFERROR(IF(B745="","",IF(F745="","",IF(F745="SERVIÇOS",INDEX('TABELA DE PREÇOS'!$C$3:$C$1000,MATCH(B745,IF('TABELA DE PREÇOS'!$B$3:$B$1000=G745,'TABELA DE PREÇOS'!$D$3:$D$1000),1)),IF(F745="PRODUTOS",INDEX('TABELA DE PREÇOS'!$G$3:$G$1000,MATCH(B745,IF('TABELA DE PREÇOS'!$F$3:$F$1000=G745,'TABELA DE PREÇOS'!$H$3:$H$1000),1)))))),"")</f>
        <v/>
      </c>
      <c r="I745" s="74"/>
      <c r="J745" s="20" t="str">
        <f>IFERROR(IF(ATENDIMENTOS!$I745="",ATENDIMENTOS!$H745,IF(AND(ATENDIMENTOS!$H745="",ATENDIMENTOS!$I745=""),"",ATENDIMENTOS!$H745-ATENDIMENTOS!$I745)),"")</f>
        <v/>
      </c>
      <c r="K745" s="77"/>
    </row>
    <row r="746" spans="1:11" x14ac:dyDescent="0.3">
      <c r="A746" s="12" t="str">
        <f t="shared" si="11"/>
        <v/>
      </c>
      <c r="B746" s="66"/>
      <c r="C746" s="70"/>
      <c r="D746" s="71"/>
      <c r="E746" s="71"/>
      <c r="F746" s="71"/>
      <c r="G746" s="71"/>
      <c r="H746" s="19" t="str" cm="1">
        <f t="array" ref="H746">IFERROR(IF(B746="","",IF(F746="","",IF(F746="SERVIÇOS",INDEX('TABELA DE PREÇOS'!$C$3:$C$1000,MATCH(B746,IF('TABELA DE PREÇOS'!$B$3:$B$1000=G746,'TABELA DE PREÇOS'!$D$3:$D$1000),1)),IF(F746="PRODUTOS",INDEX('TABELA DE PREÇOS'!$G$3:$G$1000,MATCH(B746,IF('TABELA DE PREÇOS'!$F$3:$F$1000=G746,'TABELA DE PREÇOS'!$H$3:$H$1000),1)))))),"")</f>
        <v/>
      </c>
      <c r="I746" s="75"/>
      <c r="J746" s="19" t="str">
        <f>IFERROR(IF(ATENDIMENTOS!$I746="",ATENDIMENTOS!$H746,IF(AND(ATENDIMENTOS!$H746="",ATENDIMENTOS!$I746=""),"",ATENDIMENTOS!$H746-ATENDIMENTOS!$I746)),"")</f>
        <v/>
      </c>
      <c r="K746" s="78"/>
    </row>
    <row r="747" spans="1:11" x14ac:dyDescent="0.3">
      <c r="A747" s="12" t="str">
        <f t="shared" si="11"/>
        <v/>
      </c>
      <c r="B747" s="65"/>
      <c r="C747" s="68"/>
      <c r="D747" s="69"/>
      <c r="E747" s="69"/>
      <c r="F747" s="69"/>
      <c r="G747" s="69"/>
      <c r="H747" s="20" t="str" cm="1">
        <f t="array" ref="H747">IFERROR(IF(B747="","",IF(F747="","",IF(F747="SERVIÇOS",INDEX('TABELA DE PREÇOS'!$C$3:$C$1000,MATCH(B747,IF('TABELA DE PREÇOS'!$B$3:$B$1000=G747,'TABELA DE PREÇOS'!$D$3:$D$1000),1)),IF(F747="PRODUTOS",INDEX('TABELA DE PREÇOS'!$G$3:$G$1000,MATCH(B747,IF('TABELA DE PREÇOS'!$F$3:$F$1000=G747,'TABELA DE PREÇOS'!$H$3:$H$1000),1)))))),"")</f>
        <v/>
      </c>
      <c r="I747" s="74"/>
      <c r="J747" s="20" t="str">
        <f>IFERROR(IF(ATENDIMENTOS!$I747="",ATENDIMENTOS!$H747,IF(AND(ATENDIMENTOS!$H747="",ATENDIMENTOS!$I747=""),"",ATENDIMENTOS!$H747-ATENDIMENTOS!$I747)),"")</f>
        <v/>
      </c>
      <c r="K747" s="77"/>
    </row>
    <row r="748" spans="1:11" x14ac:dyDescent="0.3">
      <c r="A748" s="12" t="str">
        <f t="shared" si="11"/>
        <v/>
      </c>
      <c r="B748" s="66"/>
      <c r="C748" s="70"/>
      <c r="D748" s="71"/>
      <c r="E748" s="71"/>
      <c r="F748" s="71"/>
      <c r="G748" s="71"/>
      <c r="H748" s="19" t="str" cm="1">
        <f t="array" ref="H748">IFERROR(IF(B748="","",IF(F748="","",IF(F748="SERVIÇOS",INDEX('TABELA DE PREÇOS'!$C$3:$C$1000,MATCH(B748,IF('TABELA DE PREÇOS'!$B$3:$B$1000=G748,'TABELA DE PREÇOS'!$D$3:$D$1000),1)),IF(F748="PRODUTOS",INDEX('TABELA DE PREÇOS'!$G$3:$G$1000,MATCH(B748,IF('TABELA DE PREÇOS'!$F$3:$F$1000=G748,'TABELA DE PREÇOS'!$H$3:$H$1000),1)))))),"")</f>
        <v/>
      </c>
      <c r="I748" s="75"/>
      <c r="J748" s="19" t="str">
        <f>IFERROR(IF(ATENDIMENTOS!$I748="",ATENDIMENTOS!$H748,IF(AND(ATENDIMENTOS!$H748="",ATENDIMENTOS!$I748=""),"",ATENDIMENTOS!$H748-ATENDIMENTOS!$I748)),"")</f>
        <v/>
      </c>
      <c r="K748" s="78"/>
    </row>
    <row r="749" spans="1:11" x14ac:dyDescent="0.3">
      <c r="A749" s="12" t="str">
        <f t="shared" si="11"/>
        <v/>
      </c>
      <c r="B749" s="65"/>
      <c r="C749" s="68"/>
      <c r="D749" s="69"/>
      <c r="E749" s="69"/>
      <c r="F749" s="69"/>
      <c r="G749" s="69"/>
      <c r="H749" s="20" t="str" cm="1">
        <f t="array" ref="H749">IFERROR(IF(B749="","",IF(F749="","",IF(F749="SERVIÇOS",INDEX('TABELA DE PREÇOS'!$C$3:$C$1000,MATCH(B749,IF('TABELA DE PREÇOS'!$B$3:$B$1000=G749,'TABELA DE PREÇOS'!$D$3:$D$1000),1)),IF(F749="PRODUTOS",INDEX('TABELA DE PREÇOS'!$G$3:$G$1000,MATCH(B749,IF('TABELA DE PREÇOS'!$F$3:$F$1000=G749,'TABELA DE PREÇOS'!$H$3:$H$1000),1)))))),"")</f>
        <v/>
      </c>
      <c r="I749" s="74"/>
      <c r="J749" s="20" t="str">
        <f>IFERROR(IF(ATENDIMENTOS!$I749="",ATENDIMENTOS!$H749,IF(AND(ATENDIMENTOS!$H749="",ATENDIMENTOS!$I749=""),"",ATENDIMENTOS!$H749-ATENDIMENTOS!$I749)),"")</f>
        <v/>
      </c>
      <c r="K749" s="77"/>
    </row>
    <row r="750" spans="1:11" x14ac:dyDescent="0.3">
      <c r="A750" s="12" t="str">
        <f t="shared" si="11"/>
        <v/>
      </c>
      <c r="B750" s="66"/>
      <c r="C750" s="70"/>
      <c r="D750" s="71"/>
      <c r="E750" s="71"/>
      <c r="F750" s="71"/>
      <c r="G750" s="71"/>
      <c r="H750" s="19" t="str" cm="1">
        <f t="array" ref="H750">IFERROR(IF(B750="","",IF(F750="","",IF(F750="SERVIÇOS",INDEX('TABELA DE PREÇOS'!$C$3:$C$1000,MATCH(B750,IF('TABELA DE PREÇOS'!$B$3:$B$1000=G750,'TABELA DE PREÇOS'!$D$3:$D$1000),1)),IF(F750="PRODUTOS",INDEX('TABELA DE PREÇOS'!$G$3:$G$1000,MATCH(B750,IF('TABELA DE PREÇOS'!$F$3:$F$1000=G750,'TABELA DE PREÇOS'!$H$3:$H$1000),1)))))),"")</f>
        <v/>
      </c>
      <c r="I750" s="75"/>
      <c r="J750" s="19" t="str">
        <f>IFERROR(IF(ATENDIMENTOS!$I750="",ATENDIMENTOS!$H750,IF(AND(ATENDIMENTOS!$H750="",ATENDIMENTOS!$I750=""),"",ATENDIMENTOS!$H750-ATENDIMENTOS!$I750)),"")</f>
        <v/>
      </c>
      <c r="K750" s="78"/>
    </row>
    <row r="751" spans="1:11" x14ac:dyDescent="0.3">
      <c r="A751" s="12" t="str">
        <f t="shared" si="11"/>
        <v/>
      </c>
      <c r="B751" s="65"/>
      <c r="C751" s="68"/>
      <c r="D751" s="69"/>
      <c r="E751" s="69"/>
      <c r="F751" s="69"/>
      <c r="G751" s="69"/>
      <c r="H751" s="20" t="str" cm="1">
        <f t="array" ref="H751">IFERROR(IF(B751="","",IF(F751="","",IF(F751="SERVIÇOS",INDEX('TABELA DE PREÇOS'!$C$3:$C$1000,MATCH(B751,IF('TABELA DE PREÇOS'!$B$3:$B$1000=G751,'TABELA DE PREÇOS'!$D$3:$D$1000),1)),IF(F751="PRODUTOS",INDEX('TABELA DE PREÇOS'!$G$3:$G$1000,MATCH(B751,IF('TABELA DE PREÇOS'!$F$3:$F$1000=G751,'TABELA DE PREÇOS'!$H$3:$H$1000),1)))))),"")</f>
        <v/>
      </c>
      <c r="I751" s="74"/>
      <c r="J751" s="20" t="str">
        <f>IFERROR(IF(ATENDIMENTOS!$I751="",ATENDIMENTOS!$H751,IF(AND(ATENDIMENTOS!$H751="",ATENDIMENTOS!$I751=""),"",ATENDIMENTOS!$H751-ATENDIMENTOS!$I751)),"")</f>
        <v/>
      </c>
      <c r="K751" s="77"/>
    </row>
    <row r="752" spans="1:11" x14ac:dyDescent="0.3">
      <c r="A752" s="12" t="str">
        <f t="shared" si="11"/>
        <v/>
      </c>
      <c r="B752" s="66"/>
      <c r="C752" s="70"/>
      <c r="D752" s="71"/>
      <c r="E752" s="71"/>
      <c r="F752" s="71"/>
      <c r="G752" s="71"/>
      <c r="H752" s="19" t="str" cm="1">
        <f t="array" ref="H752">IFERROR(IF(B752="","",IF(F752="","",IF(F752="SERVIÇOS",INDEX('TABELA DE PREÇOS'!$C$3:$C$1000,MATCH(B752,IF('TABELA DE PREÇOS'!$B$3:$B$1000=G752,'TABELA DE PREÇOS'!$D$3:$D$1000),1)),IF(F752="PRODUTOS",INDEX('TABELA DE PREÇOS'!$G$3:$G$1000,MATCH(B752,IF('TABELA DE PREÇOS'!$F$3:$F$1000=G752,'TABELA DE PREÇOS'!$H$3:$H$1000),1)))))),"")</f>
        <v/>
      </c>
      <c r="I752" s="75"/>
      <c r="J752" s="19" t="str">
        <f>IFERROR(IF(ATENDIMENTOS!$I752="",ATENDIMENTOS!$H752,IF(AND(ATENDIMENTOS!$H752="",ATENDIMENTOS!$I752=""),"",ATENDIMENTOS!$H752-ATENDIMENTOS!$I752)),"")</f>
        <v/>
      </c>
      <c r="K752" s="78"/>
    </row>
    <row r="753" spans="1:11" x14ac:dyDescent="0.3">
      <c r="A753" s="12" t="str">
        <f t="shared" si="11"/>
        <v/>
      </c>
      <c r="B753" s="65"/>
      <c r="C753" s="68"/>
      <c r="D753" s="69"/>
      <c r="E753" s="69"/>
      <c r="F753" s="69"/>
      <c r="G753" s="69"/>
      <c r="H753" s="20" t="str" cm="1">
        <f t="array" ref="H753">IFERROR(IF(B753="","",IF(F753="","",IF(F753="SERVIÇOS",INDEX('TABELA DE PREÇOS'!$C$3:$C$1000,MATCH(B753,IF('TABELA DE PREÇOS'!$B$3:$B$1000=G753,'TABELA DE PREÇOS'!$D$3:$D$1000),1)),IF(F753="PRODUTOS",INDEX('TABELA DE PREÇOS'!$G$3:$G$1000,MATCH(B753,IF('TABELA DE PREÇOS'!$F$3:$F$1000=G753,'TABELA DE PREÇOS'!$H$3:$H$1000),1)))))),"")</f>
        <v/>
      </c>
      <c r="I753" s="74"/>
      <c r="J753" s="20" t="str">
        <f>IFERROR(IF(ATENDIMENTOS!$I753="",ATENDIMENTOS!$H753,IF(AND(ATENDIMENTOS!$H753="",ATENDIMENTOS!$I753=""),"",ATENDIMENTOS!$H753-ATENDIMENTOS!$I753)),"")</f>
        <v/>
      </c>
      <c r="K753" s="77"/>
    </row>
    <row r="754" spans="1:11" x14ac:dyDescent="0.3">
      <c r="A754" s="12" t="str">
        <f t="shared" si="11"/>
        <v/>
      </c>
      <c r="B754" s="66"/>
      <c r="C754" s="70"/>
      <c r="D754" s="71"/>
      <c r="E754" s="71"/>
      <c r="F754" s="71"/>
      <c r="G754" s="71"/>
      <c r="H754" s="19" t="str" cm="1">
        <f t="array" ref="H754">IFERROR(IF(B754="","",IF(F754="","",IF(F754="SERVIÇOS",INDEX('TABELA DE PREÇOS'!$C$3:$C$1000,MATCH(B754,IF('TABELA DE PREÇOS'!$B$3:$B$1000=G754,'TABELA DE PREÇOS'!$D$3:$D$1000),1)),IF(F754="PRODUTOS",INDEX('TABELA DE PREÇOS'!$G$3:$G$1000,MATCH(B754,IF('TABELA DE PREÇOS'!$F$3:$F$1000=G754,'TABELA DE PREÇOS'!$H$3:$H$1000),1)))))),"")</f>
        <v/>
      </c>
      <c r="I754" s="75"/>
      <c r="J754" s="19" t="str">
        <f>IFERROR(IF(ATENDIMENTOS!$I754="",ATENDIMENTOS!$H754,IF(AND(ATENDIMENTOS!$H754="",ATENDIMENTOS!$I754=""),"",ATENDIMENTOS!$H754-ATENDIMENTOS!$I754)),"")</f>
        <v/>
      </c>
      <c r="K754" s="78"/>
    </row>
    <row r="755" spans="1:11" x14ac:dyDescent="0.3">
      <c r="A755" s="12" t="str">
        <f t="shared" si="11"/>
        <v/>
      </c>
      <c r="B755" s="65"/>
      <c r="C755" s="68"/>
      <c r="D755" s="69"/>
      <c r="E755" s="69"/>
      <c r="F755" s="69"/>
      <c r="G755" s="69"/>
      <c r="H755" s="20" t="str" cm="1">
        <f t="array" ref="H755">IFERROR(IF(B755="","",IF(F755="","",IF(F755="SERVIÇOS",INDEX('TABELA DE PREÇOS'!$C$3:$C$1000,MATCH(B755,IF('TABELA DE PREÇOS'!$B$3:$B$1000=G755,'TABELA DE PREÇOS'!$D$3:$D$1000),1)),IF(F755="PRODUTOS",INDEX('TABELA DE PREÇOS'!$G$3:$G$1000,MATCH(B755,IF('TABELA DE PREÇOS'!$F$3:$F$1000=G755,'TABELA DE PREÇOS'!$H$3:$H$1000),1)))))),"")</f>
        <v/>
      </c>
      <c r="I755" s="74"/>
      <c r="J755" s="20" t="str">
        <f>IFERROR(IF(ATENDIMENTOS!$I755="",ATENDIMENTOS!$H755,IF(AND(ATENDIMENTOS!$H755="",ATENDIMENTOS!$I755=""),"",ATENDIMENTOS!$H755-ATENDIMENTOS!$I755)),"")</f>
        <v/>
      </c>
      <c r="K755" s="77"/>
    </row>
    <row r="756" spans="1:11" x14ac:dyDescent="0.3">
      <c r="A756" s="12" t="str">
        <f t="shared" si="11"/>
        <v/>
      </c>
      <c r="B756" s="66"/>
      <c r="C756" s="70"/>
      <c r="D756" s="71"/>
      <c r="E756" s="71"/>
      <c r="F756" s="71"/>
      <c r="G756" s="71"/>
      <c r="H756" s="19" t="str" cm="1">
        <f t="array" ref="H756">IFERROR(IF(B756="","",IF(F756="","",IF(F756="SERVIÇOS",INDEX('TABELA DE PREÇOS'!$C$3:$C$1000,MATCH(B756,IF('TABELA DE PREÇOS'!$B$3:$B$1000=G756,'TABELA DE PREÇOS'!$D$3:$D$1000),1)),IF(F756="PRODUTOS",INDEX('TABELA DE PREÇOS'!$G$3:$G$1000,MATCH(B756,IF('TABELA DE PREÇOS'!$F$3:$F$1000=G756,'TABELA DE PREÇOS'!$H$3:$H$1000),1)))))),"")</f>
        <v/>
      </c>
      <c r="I756" s="75"/>
      <c r="J756" s="19" t="str">
        <f>IFERROR(IF(ATENDIMENTOS!$I756="",ATENDIMENTOS!$H756,IF(AND(ATENDIMENTOS!$H756="",ATENDIMENTOS!$I756=""),"",ATENDIMENTOS!$H756-ATENDIMENTOS!$I756)),"")</f>
        <v/>
      </c>
      <c r="K756" s="78"/>
    </row>
    <row r="757" spans="1:11" x14ac:dyDescent="0.3">
      <c r="A757" s="12" t="str">
        <f t="shared" si="11"/>
        <v/>
      </c>
      <c r="B757" s="65"/>
      <c r="C757" s="68"/>
      <c r="D757" s="69"/>
      <c r="E757" s="69"/>
      <c r="F757" s="69"/>
      <c r="G757" s="69"/>
      <c r="H757" s="20" t="str" cm="1">
        <f t="array" ref="H757">IFERROR(IF(B757="","",IF(F757="","",IF(F757="SERVIÇOS",INDEX('TABELA DE PREÇOS'!$C$3:$C$1000,MATCH(B757,IF('TABELA DE PREÇOS'!$B$3:$B$1000=G757,'TABELA DE PREÇOS'!$D$3:$D$1000),1)),IF(F757="PRODUTOS",INDEX('TABELA DE PREÇOS'!$G$3:$G$1000,MATCH(B757,IF('TABELA DE PREÇOS'!$F$3:$F$1000=G757,'TABELA DE PREÇOS'!$H$3:$H$1000),1)))))),"")</f>
        <v/>
      </c>
      <c r="I757" s="74"/>
      <c r="J757" s="20" t="str">
        <f>IFERROR(IF(ATENDIMENTOS!$I757="",ATENDIMENTOS!$H757,IF(AND(ATENDIMENTOS!$H757="",ATENDIMENTOS!$I757=""),"",ATENDIMENTOS!$H757-ATENDIMENTOS!$I757)),"")</f>
        <v/>
      </c>
      <c r="K757" s="77"/>
    </row>
    <row r="758" spans="1:11" x14ac:dyDescent="0.3">
      <c r="A758" s="12" t="str">
        <f t="shared" si="11"/>
        <v/>
      </c>
      <c r="B758" s="66"/>
      <c r="C758" s="70"/>
      <c r="D758" s="71"/>
      <c r="E758" s="71"/>
      <c r="F758" s="71"/>
      <c r="G758" s="71"/>
      <c r="H758" s="19" t="str" cm="1">
        <f t="array" ref="H758">IFERROR(IF(B758="","",IF(F758="","",IF(F758="SERVIÇOS",INDEX('TABELA DE PREÇOS'!$C$3:$C$1000,MATCH(B758,IF('TABELA DE PREÇOS'!$B$3:$B$1000=G758,'TABELA DE PREÇOS'!$D$3:$D$1000),1)),IF(F758="PRODUTOS",INDEX('TABELA DE PREÇOS'!$G$3:$G$1000,MATCH(B758,IF('TABELA DE PREÇOS'!$F$3:$F$1000=G758,'TABELA DE PREÇOS'!$H$3:$H$1000),1)))))),"")</f>
        <v/>
      </c>
      <c r="I758" s="75"/>
      <c r="J758" s="19" t="str">
        <f>IFERROR(IF(ATENDIMENTOS!$I758="",ATENDIMENTOS!$H758,IF(AND(ATENDIMENTOS!$H758="",ATENDIMENTOS!$I758=""),"",ATENDIMENTOS!$H758-ATENDIMENTOS!$I758)),"")</f>
        <v/>
      </c>
      <c r="K758" s="78"/>
    </row>
    <row r="759" spans="1:11" x14ac:dyDescent="0.3">
      <c r="A759" s="12" t="str">
        <f t="shared" si="11"/>
        <v/>
      </c>
      <c r="B759" s="65"/>
      <c r="C759" s="68"/>
      <c r="D759" s="69"/>
      <c r="E759" s="69"/>
      <c r="F759" s="69"/>
      <c r="G759" s="69"/>
      <c r="H759" s="20" t="str" cm="1">
        <f t="array" ref="H759">IFERROR(IF(B759="","",IF(F759="","",IF(F759="SERVIÇOS",INDEX('TABELA DE PREÇOS'!$C$3:$C$1000,MATCH(B759,IF('TABELA DE PREÇOS'!$B$3:$B$1000=G759,'TABELA DE PREÇOS'!$D$3:$D$1000),1)),IF(F759="PRODUTOS",INDEX('TABELA DE PREÇOS'!$G$3:$G$1000,MATCH(B759,IF('TABELA DE PREÇOS'!$F$3:$F$1000=G759,'TABELA DE PREÇOS'!$H$3:$H$1000),1)))))),"")</f>
        <v/>
      </c>
      <c r="I759" s="74"/>
      <c r="J759" s="20" t="str">
        <f>IFERROR(IF(ATENDIMENTOS!$I759="",ATENDIMENTOS!$H759,IF(AND(ATENDIMENTOS!$H759="",ATENDIMENTOS!$I759=""),"",ATENDIMENTOS!$H759-ATENDIMENTOS!$I759)),"")</f>
        <v/>
      </c>
      <c r="K759" s="77"/>
    </row>
    <row r="760" spans="1:11" x14ac:dyDescent="0.3">
      <c r="A760" s="12" t="str">
        <f t="shared" si="11"/>
        <v/>
      </c>
      <c r="B760" s="66"/>
      <c r="C760" s="70"/>
      <c r="D760" s="71"/>
      <c r="E760" s="71"/>
      <c r="F760" s="71"/>
      <c r="G760" s="71"/>
      <c r="H760" s="19" t="str" cm="1">
        <f t="array" ref="H760">IFERROR(IF(B760="","",IF(F760="","",IF(F760="SERVIÇOS",INDEX('TABELA DE PREÇOS'!$C$3:$C$1000,MATCH(B760,IF('TABELA DE PREÇOS'!$B$3:$B$1000=G760,'TABELA DE PREÇOS'!$D$3:$D$1000),1)),IF(F760="PRODUTOS",INDEX('TABELA DE PREÇOS'!$G$3:$G$1000,MATCH(B760,IF('TABELA DE PREÇOS'!$F$3:$F$1000=G760,'TABELA DE PREÇOS'!$H$3:$H$1000),1)))))),"")</f>
        <v/>
      </c>
      <c r="I760" s="75"/>
      <c r="J760" s="19" t="str">
        <f>IFERROR(IF(ATENDIMENTOS!$I760="",ATENDIMENTOS!$H760,IF(AND(ATENDIMENTOS!$H760="",ATENDIMENTOS!$I760=""),"",ATENDIMENTOS!$H760-ATENDIMENTOS!$I760)),"")</f>
        <v/>
      </c>
      <c r="K760" s="78"/>
    </row>
    <row r="761" spans="1:11" x14ac:dyDescent="0.3">
      <c r="A761" s="12" t="str">
        <f t="shared" si="11"/>
        <v/>
      </c>
      <c r="B761" s="65"/>
      <c r="C761" s="68"/>
      <c r="D761" s="69"/>
      <c r="E761" s="69"/>
      <c r="F761" s="69"/>
      <c r="G761" s="69"/>
      <c r="H761" s="20" t="str" cm="1">
        <f t="array" ref="H761">IFERROR(IF(B761="","",IF(F761="","",IF(F761="SERVIÇOS",INDEX('TABELA DE PREÇOS'!$C$3:$C$1000,MATCH(B761,IF('TABELA DE PREÇOS'!$B$3:$B$1000=G761,'TABELA DE PREÇOS'!$D$3:$D$1000),1)),IF(F761="PRODUTOS",INDEX('TABELA DE PREÇOS'!$G$3:$G$1000,MATCH(B761,IF('TABELA DE PREÇOS'!$F$3:$F$1000=G761,'TABELA DE PREÇOS'!$H$3:$H$1000),1)))))),"")</f>
        <v/>
      </c>
      <c r="I761" s="74"/>
      <c r="J761" s="20" t="str">
        <f>IFERROR(IF(ATENDIMENTOS!$I761="",ATENDIMENTOS!$H761,IF(AND(ATENDIMENTOS!$H761="",ATENDIMENTOS!$I761=""),"",ATENDIMENTOS!$H761-ATENDIMENTOS!$I761)),"")</f>
        <v/>
      </c>
      <c r="K761" s="77"/>
    </row>
    <row r="762" spans="1:11" x14ac:dyDescent="0.3">
      <c r="A762" s="12" t="str">
        <f t="shared" si="11"/>
        <v/>
      </c>
      <c r="B762" s="66"/>
      <c r="C762" s="70"/>
      <c r="D762" s="71"/>
      <c r="E762" s="71"/>
      <c r="F762" s="71"/>
      <c r="G762" s="71"/>
      <c r="H762" s="19" t="str" cm="1">
        <f t="array" ref="H762">IFERROR(IF(B762="","",IF(F762="","",IF(F762="SERVIÇOS",INDEX('TABELA DE PREÇOS'!$C$3:$C$1000,MATCH(B762,IF('TABELA DE PREÇOS'!$B$3:$B$1000=G762,'TABELA DE PREÇOS'!$D$3:$D$1000),1)),IF(F762="PRODUTOS",INDEX('TABELA DE PREÇOS'!$G$3:$G$1000,MATCH(B762,IF('TABELA DE PREÇOS'!$F$3:$F$1000=G762,'TABELA DE PREÇOS'!$H$3:$H$1000),1)))))),"")</f>
        <v/>
      </c>
      <c r="I762" s="75"/>
      <c r="J762" s="19" t="str">
        <f>IFERROR(IF(ATENDIMENTOS!$I762="",ATENDIMENTOS!$H762,IF(AND(ATENDIMENTOS!$H762="",ATENDIMENTOS!$I762=""),"",ATENDIMENTOS!$H762-ATENDIMENTOS!$I762)),"")</f>
        <v/>
      </c>
      <c r="K762" s="78"/>
    </row>
    <row r="763" spans="1:11" x14ac:dyDescent="0.3">
      <c r="A763" s="12" t="str">
        <f t="shared" si="11"/>
        <v/>
      </c>
      <c r="B763" s="65"/>
      <c r="C763" s="68"/>
      <c r="D763" s="69"/>
      <c r="E763" s="69"/>
      <c r="F763" s="69"/>
      <c r="G763" s="69"/>
      <c r="H763" s="20" t="str" cm="1">
        <f t="array" ref="H763">IFERROR(IF(B763="","",IF(F763="","",IF(F763="SERVIÇOS",INDEX('TABELA DE PREÇOS'!$C$3:$C$1000,MATCH(B763,IF('TABELA DE PREÇOS'!$B$3:$B$1000=G763,'TABELA DE PREÇOS'!$D$3:$D$1000),1)),IF(F763="PRODUTOS",INDEX('TABELA DE PREÇOS'!$G$3:$G$1000,MATCH(B763,IF('TABELA DE PREÇOS'!$F$3:$F$1000=G763,'TABELA DE PREÇOS'!$H$3:$H$1000),1)))))),"")</f>
        <v/>
      </c>
      <c r="I763" s="74"/>
      <c r="J763" s="20" t="str">
        <f>IFERROR(IF(ATENDIMENTOS!$I763="",ATENDIMENTOS!$H763,IF(AND(ATENDIMENTOS!$H763="",ATENDIMENTOS!$I763=""),"",ATENDIMENTOS!$H763-ATENDIMENTOS!$I763)),"")</f>
        <v/>
      </c>
      <c r="K763" s="77"/>
    </row>
    <row r="764" spans="1:11" x14ac:dyDescent="0.3">
      <c r="A764" s="12" t="str">
        <f t="shared" si="11"/>
        <v/>
      </c>
      <c r="B764" s="66"/>
      <c r="C764" s="70"/>
      <c r="D764" s="71"/>
      <c r="E764" s="71"/>
      <c r="F764" s="71"/>
      <c r="G764" s="71"/>
      <c r="H764" s="19" t="str" cm="1">
        <f t="array" ref="H764">IFERROR(IF(B764="","",IF(F764="","",IF(F764="SERVIÇOS",INDEX('TABELA DE PREÇOS'!$C$3:$C$1000,MATCH(B764,IF('TABELA DE PREÇOS'!$B$3:$B$1000=G764,'TABELA DE PREÇOS'!$D$3:$D$1000),1)),IF(F764="PRODUTOS",INDEX('TABELA DE PREÇOS'!$G$3:$G$1000,MATCH(B764,IF('TABELA DE PREÇOS'!$F$3:$F$1000=G764,'TABELA DE PREÇOS'!$H$3:$H$1000),1)))))),"")</f>
        <v/>
      </c>
      <c r="I764" s="75"/>
      <c r="J764" s="19" t="str">
        <f>IFERROR(IF(ATENDIMENTOS!$I764="",ATENDIMENTOS!$H764,IF(AND(ATENDIMENTOS!$H764="",ATENDIMENTOS!$I764=""),"",ATENDIMENTOS!$H764-ATENDIMENTOS!$I764)),"")</f>
        <v/>
      </c>
      <c r="K764" s="78"/>
    </row>
    <row r="765" spans="1:11" x14ac:dyDescent="0.3">
      <c r="A765" s="12" t="str">
        <f t="shared" si="11"/>
        <v/>
      </c>
      <c r="B765" s="65"/>
      <c r="C765" s="68"/>
      <c r="D765" s="69"/>
      <c r="E765" s="69"/>
      <c r="F765" s="69"/>
      <c r="G765" s="69"/>
      <c r="H765" s="20" t="str" cm="1">
        <f t="array" ref="H765">IFERROR(IF(B765="","",IF(F765="","",IF(F765="SERVIÇOS",INDEX('TABELA DE PREÇOS'!$C$3:$C$1000,MATCH(B765,IF('TABELA DE PREÇOS'!$B$3:$B$1000=G765,'TABELA DE PREÇOS'!$D$3:$D$1000),1)),IF(F765="PRODUTOS",INDEX('TABELA DE PREÇOS'!$G$3:$G$1000,MATCH(B765,IF('TABELA DE PREÇOS'!$F$3:$F$1000=G765,'TABELA DE PREÇOS'!$H$3:$H$1000),1)))))),"")</f>
        <v/>
      </c>
      <c r="I765" s="74"/>
      <c r="J765" s="20" t="str">
        <f>IFERROR(IF(ATENDIMENTOS!$I765="",ATENDIMENTOS!$H765,IF(AND(ATENDIMENTOS!$H765="",ATENDIMENTOS!$I765=""),"",ATENDIMENTOS!$H765-ATENDIMENTOS!$I765)),"")</f>
        <v/>
      </c>
      <c r="K765" s="77"/>
    </row>
    <row r="766" spans="1:11" x14ac:dyDescent="0.3">
      <c r="A766" s="12" t="str">
        <f t="shared" si="11"/>
        <v/>
      </c>
      <c r="B766" s="66"/>
      <c r="C766" s="70"/>
      <c r="D766" s="71"/>
      <c r="E766" s="71"/>
      <c r="F766" s="71"/>
      <c r="G766" s="71"/>
      <c r="H766" s="19" t="str" cm="1">
        <f t="array" ref="H766">IFERROR(IF(B766="","",IF(F766="","",IF(F766="SERVIÇOS",INDEX('TABELA DE PREÇOS'!$C$3:$C$1000,MATCH(B766,IF('TABELA DE PREÇOS'!$B$3:$B$1000=G766,'TABELA DE PREÇOS'!$D$3:$D$1000),1)),IF(F766="PRODUTOS",INDEX('TABELA DE PREÇOS'!$G$3:$G$1000,MATCH(B766,IF('TABELA DE PREÇOS'!$F$3:$F$1000=G766,'TABELA DE PREÇOS'!$H$3:$H$1000),1)))))),"")</f>
        <v/>
      </c>
      <c r="I766" s="75"/>
      <c r="J766" s="19" t="str">
        <f>IFERROR(IF(ATENDIMENTOS!$I766="",ATENDIMENTOS!$H766,IF(AND(ATENDIMENTOS!$H766="",ATENDIMENTOS!$I766=""),"",ATENDIMENTOS!$H766-ATENDIMENTOS!$I766)),"")</f>
        <v/>
      </c>
      <c r="K766" s="78"/>
    </row>
    <row r="767" spans="1:11" x14ac:dyDescent="0.3">
      <c r="A767" s="12" t="str">
        <f t="shared" si="11"/>
        <v/>
      </c>
      <c r="B767" s="65"/>
      <c r="C767" s="68"/>
      <c r="D767" s="69"/>
      <c r="E767" s="69"/>
      <c r="F767" s="69"/>
      <c r="G767" s="69"/>
      <c r="H767" s="20" t="str" cm="1">
        <f t="array" ref="H767">IFERROR(IF(B767="","",IF(F767="","",IF(F767="SERVIÇOS",INDEX('TABELA DE PREÇOS'!$C$3:$C$1000,MATCH(B767,IF('TABELA DE PREÇOS'!$B$3:$B$1000=G767,'TABELA DE PREÇOS'!$D$3:$D$1000),1)),IF(F767="PRODUTOS",INDEX('TABELA DE PREÇOS'!$G$3:$G$1000,MATCH(B767,IF('TABELA DE PREÇOS'!$F$3:$F$1000=G767,'TABELA DE PREÇOS'!$H$3:$H$1000),1)))))),"")</f>
        <v/>
      </c>
      <c r="I767" s="74"/>
      <c r="J767" s="20" t="str">
        <f>IFERROR(IF(ATENDIMENTOS!$I767="",ATENDIMENTOS!$H767,IF(AND(ATENDIMENTOS!$H767="",ATENDIMENTOS!$I767=""),"",ATENDIMENTOS!$H767-ATENDIMENTOS!$I767)),"")</f>
        <v/>
      </c>
      <c r="K767" s="77"/>
    </row>
    <row r="768" spans="1:11" x14ac:dyDescent="0.3">
      <c r="A768" s="12" t="str">
        <f t="shared" si="11"/>
        <v/>
      </c>
      <c r="B768" s="66"/>
      <c r="C768" s="70"/>
      <c r="D768" s="71"/>
      <c r="E768" s="71"/>
      <c r="F768" s="71"/>
      <c r="G768" s="71"/>
      <c r="H768" s="19" t="str" cm="1">
        <f t="array" ref="H768">IFERROR(IF(B768="","",IF(F768="","",IF(F768="SERVIÇOS",INDEX('TABELA DE PREÇOS'!$C$3:$C$1000,MATCH(B768,IF('TABELA DE PREÇOS'!$B$3:$B$1000=G768,'TABELA DE PREÇOS'!$D$3:$D$1000),1)),IF(F768="PRODUTOS",INDEX('TABELA DE PREÇOS'!$G$3:$G$1000,MATCH(B768,IF('TABELA DE PREÇOS'!$F$3:$F$1000=G768,'TABELA DE PREÇOS'!$H$3:$H$1000),1)))))),"")</f>
        <v/>
      </c>
      <c r="I768" s="75"/>
      <c r="J768" s="19" t="str">
        <f>IFERROR(IF(ATENDIMENTOS!$I768="",ATENDIMENTOS!$H768,IF(AND(ATENDIMENTOS!$H768="",ATENDIMENTOS!$I768=""),"",ATENDIMENTOS!$H768-ATENDIMENTOS!$I768)),"")</f>
        <v/>
      </c>
      <c r="K768" s="78"/>
    </row>
    <row r="769" spans="1:11" x14ac:dyDescent="0.3">
      <c r="A769" s="12" t="str">
        <f t="shared" si="11"/>
        <v/>
      </c>
      <c r="B769" s="65"/>
      <c r="C769" s="68"/>
      <c r="D769" s="69"/>
      <c r="E769" s="69"/>
      <c r="F769" s="69"/>
      <c r="G769" s="69"/>
      <c r="H769" s="20" t="str" cm="1">
        <f t="array" ref="H769">IFERROR(IF(B769="","",IF(F769="","",IF(F769="SERVIÇOS",INDEX('TABELA DE PREÇOS'!$C$3:$C$1000,MATCH(B769,IF('TABELA DE PREÇOS'!$B$3:$B$1000=G769,'TABELA DE PREÇOS'!$D$3:$D$1000),1)),IF(F769="PRODUTOS",INDEX('TABELA DE PREÇOS'!$G$3:$G$1000,MATCH(B769,IF('TABELA DE PREÇOS'!$F$3:$F$1000=G769,'TABELA DE PREÇOS'!$H$3:$H$1000),1)))))),"")</f>
        <v/>
      </c>
      <c r="I769" s="74"/>
      <c r="J769" s="20" t="str">
        <f>IFERROR(IF(ATENDIMENTOS!$I769="",ATENDIMENTOS!$H769,IF(AND(ATENDIMENTOS!$H769="",ATENDIMENTOS!$I769=""),"",ATENDIMENTOS!$H769-ATENDIMENTOS!$I769)),"")</f>
        <v/>
      </c>
      <c r="K769" s="77"/>
    </row>
    <row r="770" spans="1:11" x14ac:dyDescent="0.3">
      <c r="A770" s="12" t="str">
        <f t="shared" si="11"/>
        <v/>
      </c>
      <c r="B770" s="66"/>
      <c r="C770" s="70"/>
      <c r="D770" s="71"/>
      <c r="E770" s="71"/>
      <c r="F770" s="71"/>
      <c r="G770" s="71"/>
      <c r="H770" s="19" t="str" cm="1">
        <f t="array" ref="H770">IFERROR(IF(B770="","",IF(F770="","",IF(F770="SERVIÇOS",INDEX('TABELA DE PREÇOS'!$C$3:$C$1000,MATCH(B770,IF('TABELA DE PREÇOS'!$B$3:$B$1000=G770,'TABELA DE PREÇOS'!$D$3:$D$1000),1)),IF(F770="PRODUTOS",INDEX('TABELA DE PREÇOS'!$G$3:$G$1000,MATCH(B770,IF('TABELA DE PREÇOS'!$F$3:$F$1000=G770,'TABELA DE PREÇOS'!$H$3:$H$1000),1)))))),"")</f>
        <v/>
      </c>
      <c r="I770" s="75"/>
      <c r="J770" s="19" t="str">
        <f>IFERROR(IF(ATENDIMENTOS!$I770="",ATENDIMENTOS!$H770,IF(AND(ATENDIMENTOS!$H770="",ATENDIMENTOS!$I770=""),"",ATENDIMENTOS!$H770-ATENDIMENTOS!$I770)),"")</f>
        <v/>
      </c>
      <c r="K770" s="78"/>
    </row>
    <row r="771" spans="1:11" x14ac:dyDescent="0.3">
      <c r="A771" s="12" t="str">
        <f t="shared" si="11"/>
        <v/>
      </c>
      <c r="B771" s="65"/>
      <c r="C771" s="68"/>
      <c r="D771" s="69"/>
      <c r="E771" s="69"/>
      <c r="F771" s="69"/>
      <c r="G771" s="69"/>
      <c r="H771" s="20" t="str" cm="1">
        <f t="array" ref="H771">IFERROR(IF(B771="","",IF(F771="","",IF(F771="SERVIÇOS",INDEX('TABELA DE PREÇOS'!$C$3:$C$1000,MATCH(B771,IF('TABELA DE PREÇOS'!$B$3:$B$1000=G771,'TABELA DE PREÇOS'!$D$3:$D$1000),1)),IF(F771="PRODUTOS",INDEX('TABELA DE PREÇOS'!$G$3:$G$1000,MATCH(B771,IF('TABELA DE PREÇOS'!$F$3:$F$1000=G771,'TABELA DE PREÇOS'!$H$3:$H$1000),1)))))),"")</f>
        <v/>
      </c>
      <c r="I771" s="74"/>
      <c r="J771" s="20" t="str">
        <f>IFERROR(IF(ATENDIMENTOS!$I771="",ATENDIMENTOS!$H771,IF(AND(ATENDIMENTOS!$H771="",ATENDIMENTOS!$I771=""),"",ATENDIMENTOS!$H771-ATENDIMENTOS!$I771)),"")</f>
        <v/>
      </c>
      <c r="K771" s="77"/>
    </row>
    <row r="772" spans="1:11" x14ac:dyDescent="0.3">
      <c r="A772" s="12" t="str">
        <f t="shared" ref="A772:A835" si="12">IF(B772="","",F772&amp;E772&amp;B772&amp;C772)</f>
        <v/>
      </c>
      <c r="B772" s="66"/>
      <c r="C772" s="70"/>
      <c r="D772" s="71"/>
      <c r="E772" s="71"/>
      <c r="F772" s="71"/>
      <c r="G772" s="71"/>
      <c r="H772" s="19" t="str" cm="1">
        <f t="array" ref="H772">IFERROR(IF(B772="","",IF(F772="","",IF(F772="SERVIÇOS",INDEX('TABELA DE PREÇOS'!$C$3:$C$1000,MATCH(B772,IF('TABELA DE PREÇOS'!$B$3:$B$1000=G772,'TABELA DE PREÇOS'!$D$3:$D$1000),1)),IF(F772="PRODUTOS",INDEX('TABELA DE PREÇOS'!$G$3:$G$1000,MATCH(B772,IF('TABELA DE PREÇOS'!$F$3:$F$1000=G772,'TABELA DE PREÇOS'!$H$3:$H$1000),1)))))),"")</f>
        <v/>
      </c>
      <c r="I772" s="75"/>
      <c r="J772" s="19" t="str">
        <f>IFERROR(IF(ATENDIMENTOS!$I772="",ATENDIMENTOS!$H772,IF(AND(ATENDIMENTOS!$H772="",ATENDIMENTOS!$I772=""),"",ATENDIMENTOS!$H772-ATENDIMENTOS!$I772)),"")</f>
        <v/>
      </c>
      <c r="K772" s="78"/>
    </row>
    <row r="773" spans="1:11" x14ac:dyDescent="0.3">
      <c r="A773" s="12" t="str">
        <f t="shared" si="12"/>
        <v/>
      </c>
      <c r="B773" s="65"/>
      <c r="C773" s="68"/>
      <c r="D773" s="69"/>
      <c r="E773" s="69"/>
      <c r="F773" s="69"/>
      <c r="G773" s="69"/>
      <c r="H773" s="20" t="str" cm="1">
        <f t="array" ref="H773">IFERROR(IF(B773="","",IF(F773="","",IF(F773="SERVIÇOS",INDEX('TABELA DE PREÇOS'!$C$3:$C$1000,MATCH(B773,IF('TABELA DE PREÇOS'!$B$3:$B$1000=G773,'TABELA DE PREÇOS'!$D$3:$D$1000),1)),IF(F773="PRODUTOS",INDEX('TABELA DE PREÇOS'!$G$3:$G$1000,MATCH(B773,IF('TABELA DE PREÇOS'!$F$3:$F$1000=G773,'TABELA DE PREÇOS'!$H$3:$H$1000),1)))))),"")</f>
        <v/>
      </c>
      <c r="I773" s="74"/>
      <c r="J773" s="20" t="str">
        <f>IFERROR(IF(ATENDIMENTOS!$I773="",ATENDIMENTOS!$H773,IF(AND(ATENDIMENTOS!$H773="",ATENDIMENTOS!$I773=""),"",ATENDIMENTOS!$H773-ATENDIMENTOS!$I773)),"")</f>
        <v/>
      </c>
      <c r="K773" s="77"/>
    </row>
    <row r="774" spans="1:11" x14ac:dyDescent="0.3">
      <c r="A774" s="12" t="str">
        <f t="shared" si="12"/>
        <v/>
      </c>
      <c r="B774" s="66"/>
      <c r="C774" s="70"/>
      <c r="D774" s="71"/>
      <c r="E774" s="71"/>
      <c r="F774" s="71"/>
      <c r="G774" s="71"/>
      <c r="H774" s="19" t="str" cm="1">
        <f t="array" ref="H774">IFERROR(IF(B774="","",IF(F774="","",IF(F774="SERVIÇOS",INDEX('TABELA DE PREÇOS'!$C$3:$C$1000,MATCH(B774,IF('TABELA DE PREÇOS'!$B$3:$B$1000=G774,'TABELA DE PREÇOS'!$D$3:$D$1000),1)),IF(F774="PRODUTOS",INDEX('TABELA DE PREÇOS'!$G$3:$G$1000,MATCH(B774,IF('TABELA DE PREÇOS'!$F$3:$F$1000=G774,'TABELA DE PREÇOS'!$H$3:$H$1000),1)))))),"")</f>
        <v/>
      </c>
      <c r="I774" s="75"/>
      <c r="J774" s="19" t="str">
        <f>IFERROR(IF(ATENDIMENTOS!$I774="",ATENDIMENTOS!$H774,IF(AND(ATENDIMENTOS!$H774="",ATENDIMENTOS!$I774=""),"",ATENDIMENTOS!$H774-ATENDIMENTOS!$I774)),"")</f>
        <v/>
      </c>
      <c r="K774" s="78"/>
    </row>
    <row r="775" spans="1:11" x14ac:dyDescent="0.3">
      <c r="A775" s="12" t="str">
        <f t="shared" si="12"/>
        <v/>
      </c>
      <c r="B775" s="65"/>
      <c r="C775" s="68"/>
      <c r="D775" s="69"/>
      <c r="E775" s="69"/>
      <c r="F775" s="69"/>
      <c r="G775" s="69"/>
      <c r="H775" s="20" t="str" cm="1">
        <f t="array" ref="H775">IFERROR(IF(B775="","",IF(F775="","",IF(F775="SERVIÇOS",INDEX('TABELA DE PREÇOS'!$C$3:$C$1000,MATCH(B775,IF('TABELA DE PREÇOS'!$B$3:$B$1000=G775,'TABELA DE PREÇOS'!$D$3:$D$1000),1)),IF(F775="PRODUTOS",INDEX('TABELA DE PREÇOS'!$G$3:$G$1000,MATCH(B775,IF('TABELA DE PREÇOS'!$F$3:$F$1000=G775,'TABELA DE PREÇOS'!$H$3:$H$1000),1)))))),"")</f>
        <v/>
      </c>
      <c r="I775" s="74"/>
      <c r="J775" s="20" t="str">
        <f>IFERROR(IF(ATENDIMENTOS!$I775="",ATENDIMENTOS!$H775,IF(AND(ATENDIMENTOS!$H775="",ATENDIMENTOS!$I775=""),"",ATENDIMENTOS!$H775-ATENDIMENTOS!$I775)),"")</f>
        <v/>
      </c>
      <c r="K775" s="77"/>
    </row>
    <row r="776" spans="1:11" x14ac:dyDescent="0.3">
      <c r="A776" s="12" t="str">
        <f t="shared" si="12"/>
        <v/>
      </c>
      <c r="B776" s="66"/>
      <c r="C776" s="70"/>
      <c r="D776" s="71"/>
      <c r="E776" s="71"/>
      <c r="F776" s="71"/>
      <c r="G776" s="71"/>
      <c r="H776" s="19" t="str" cm="1">
        <f t="array" ref="H776">IFERROR(IF(B776="","",IF(F776="","",IF(F776="SERVIÇOS",INDEX('TABELA DE PREÇOS'!$C$3:$C$1000,MATCH(B776,IF('TABELA DE PREÇOS'!$B$3:$B$1000=G776,'TABELA DE PREÇOS'!$D$3:$D$1000),1)),IF(F776="PRODUTOS",INDEX('TABELA DE PREÇOS'!$G$3:$G$1000,MATCH(B776,IF('TABELA DE PREÇOS'!$F$3:$F$1000=G776,'TABELA DE PREÇOS'!$H$3:$H$1000),1)))))),"")</f>
        <v/>
      </c>
      <c r="I776" s="75"/>
      <c r="J776" s="19" t="str">
        <f>IFERROR(IF(ATENDIMENTOS!$I776="",ATENDIMENTOS!$H776,IF(AND(ATENDIMENTOS!$H776="",ATENDIMENTOS!$I776=""),"",ATENDIMENTOS!$H776-ATENDIMENTOS!$I776)),"")</f>
        <v/>
      </c>
      <c r="K776" s="78"/>
    </row>
    <row r="777" spans="1:11" x14ac:dyDescent="0.3">
      <c r="A777" s="12" t="str">
        <f t="shared" si="12"/>
        <v/>
      </c>
      <c r="B777" s="65"/>
      <c r="C777" s="68"/>
      <c r="D777" s="69"/>
      <c r="E777" s="69"/>
      <c r="F777" s="69"/>
      <c r="G777" s="69"/>
      <c r="H777" s="20" t="str" cm="1">
        <f t="array" ref="H777">IFERROR(IF(B777="","",IF(F777="","",IF(F777="SERVIÇOS",INDEX('TABELA DE PREÇOS'!$C$3:$C$1000,MATCH(B777,IF('TABELA DE PREÇOS'!$B$3:$B$1000=G777,'TABELA DE PREÇOS'!$D$3:$D$1000),1)),IF(F777="PRODUTOS",INDEX('TABELA DE PREÇOS'!$G$3:$G$1000,MATCH(B777,IF('TABELA DE PREÇOS'!$F$3:$F$1000=G777,'TABELA DE PREÇOS'!$H$3:$H$1000),1)))))),"")</f>
        <v/>
      </c>
      <c r="I777" s="74"/>
      <c r="J777" s="20" t="str">
        <f>IFERROR(IF(ATENDIMENTOS!$I777="",ATENDIMENTOS!$H777,IF(AND(ATENDIMENTOS!$H777="",ATENDIMENTOS!$I777=""),"",ATENDIMENTOS!$H777-ATENDIMENTOS!$I777)),"")</f>
        <v/>
      </c>
      <c r="K777" s="77"/>
    </row>
    <row r="778" spans="1:11" x14ac:dyDescent="0.3">
      <c r="A778" s="12" t="str">
        <f t="shared" si="12"/>
        <v/>
      </c>
      <c r="B778" s="66"/>
      <c r="C778" s="70"/>
      <c r="D778" s="71"/>
      <c r="E778" s="71"/>
      <c r="F778" s="71"/>
      <c r="G778" s="71"/>
      <c r="H778" s="19" t="str" cm="1">
        <f t="array" ref="H778">IFERROR(IF(B778="","",IF(F778="","",IF(F778="SERVIÇOS",INDEX('TABELA DE PREÇOS'!$C$3:$C$1000,MATCH(B778,IF('TABELA DE PREÇOS'!$B$3:$B$1000=G778,'TABELA DE PREÇOS'!$D$3:$D$1000),1)),IF(F778="PRODUTOS",INDEX('TABELA DE PREÇOS'!$G$3:$G$1000,MATCH(B778,IF('TABELA DE PREÇOS'!$F$3:$F$1000=G778,'TABELA DE PREÇOS'!$H$3:$H$1000),1)))))),"")</f>
        <v/>
      </c>
      <c r="I778" s="75"/>
      <c r="J778" s="19" t="str">
        <f>IFERROR(IF(ATENDIMENTOS!$I778="",ATENDIMENTOS!$H778,IF(AND(ATENDIMENTOS!$H778="",ATENDIMENTOS!$I778=""),"",ATENDIMENTOS!$H778-ATENDIMENTOS!$I778)),"")</f>
        <v/>
      </c>
      <c r="K778" s="78"/>
    </row>
    <row r="779" spans="1:11" x14ac:dyDescent="0.3">
      <c r="A779" s="12" t="str">
        <f t="shared" si="12"/>
        <v/>
      </c>
      <c r="B779" s="65"/>
      <c r="C779" s="68"/>
      <c r="D779" s="69"/>
      <c r="E779" s="69"/>
      <c r="F779" s="69"/>
      <c r="G779" s="69"/>
      <c r="H779" s="20" t="str" cm="1">
        <f t="array" ref="H779">IFERROR(IF(B779="","",IF(F779="","",IF(F779="SERVIÇOS",INDEX('TABELA DE PREÇOS'!$C$3:$C$1000,MATCH(B779,IF('TABELA DE PREÇOS'!$B$3:$B$1000=G779,'TABELA DE PREÇOS'!$D$3:$D$1000),1)),IF(F779="PRODUTOS",INDEX('TABELA DE PREÇOS'!$G$3:$G$1000,MATCH(B779,IF('TABELA DE PREÇOS'!$F$3:$F$1000=G779,'TABELA DE PREÇOS'!$H$3:$H$1000),1)))))),"")</f>
        <v/>
      </c>
      <c r="I779" s="74"/>
      <c r="J779" s="20" t="str">
        <f>IFERROR(IF(ATENDIMENTOS!$I779="",ATENDIMENTOS!$H779,IF(AND(ATENDIMENTOS!$H779="",ATENDIMENTOS!$I779=""),"",ATENDIMENTOS!$H779-ATENDIMENTOS!$I779)),"")</f>
        <v/>
      </c>
      <c r="K779" s="77"/>
    </row>
    <row r="780" spans="1:11" x14ac:dyDescent="0.3">
      <c r="A780" s="12" t="str">
        <f t="shared" si="12"/>
        <v/>
      </c>
      <c r="B780" s="66"/>
      <c r="C780" s="70"/>
      <c r="D780" s="71"/>
      <c r="E780" s="71"/>
      <c r="F780" s="71"/>
      <c r="G780" s="71"/>
      <c r="H780" s="19" t="str" cm="1">
        <f t="array" ref="H780">IFERROR(IF(B780="","",IF(F780="","",IF(F780="SERVIÇOS",INDEX('TABELA DE PREÇOS'!$C$3:$C$1000,MATCH(B780,IF('TABELA DE PREÇOS'!$B$3:$B$1000=G780,'TABELA DE PREÇOS'!$D$3:$D$1000),1)),IF(F780="PRODUTOS",INDEX('TABELA DE PREÇOS'!$G$3:$G$1000,MATCH(B780,IF('TABELA DE PREÇOS'!$F$3:$F$1000=G780,'TABELA DE PREÇOS'!$H$3:$H$1000),1)))))),"")</f>
        <v/>
      </c>
      <c r="I780" s="75"/>
      <c r="J780" s="19" t="str">
        <f>IFERROR(IF(ATENDIMENTOS!$I780="",ATENDIMENTOS!$H780,IF(AND(ATENDIMENTOS!$H780="",ATENDIMENTOS!$I780=""),"",ATENDIMENTOS!$H780-ATENDIMENTOS!$I780)),"")</f>
        <v/>
      </c>
      <c r="K780" s="78"/>
    </row>
    <row r="781" spans="1:11" x14ac:dyDescent="0.3">
      <c r="A781" s="12" t="str">
        <f t="shared" si="12"/>
        <v/>
      </c>
      <c r="B781" s="65"/>
      <c r="C781" s="68"/>
      <c r="D781" s="69"/>
      <c r="E781" s="69"/>
      <c r="F781" s="69"/>
      <c r="G781" s="69"/>
      <c r="H781" s="20" t="str" cm="1">
        <f t="array" ref="H781">IFERROR(IF(B781="","",IF(F781="","",IF(F781="SERVIÇOS",INDEX('TABELA DE PREÇOS'!$C$3:$C$1000,MATCH(B781,IF('TABELA DE PREÇOS'!$B$3:$B$1000=G781,'TABELA DE PREÇOS'!$D$3:$D$1000),1)),IF(F781="PRODUTOS",INDEX('TABELA DE PREÇOS'!$G$3:$G$1000,MATCH(B781,IF('TABELA DE PREÇOS'!$F$3:$F$1000=G781,'TABELA DE PREÇOS'!$H$3:$H$1000),1)))))),"")</f>
        <v/>
      </c>
      <c r="I781" s="74"/>
      <c r="J781" s="20" t="str">
        <f>IFERROR(IF(ATENDIMENTOS!$I781="",ATENDIMENTOS!$H781,IF(AND(ATENDIMENTOS!$H781="",ATENDIMENTOS!$I781=""),"",ATENDIMENTOS!$H781-ATENDIMENTOS!$I781)),"")</f>
        <v/>
      </c>
      <c r="K781" s="77"/>
    </row>
    <row r="782" spans="1:11" x14ac:dyDescent="0.3">
      <c r="A782" s="12" t="str">
        <f t="shared" si="12"/>
        <v/>
      </c>
      <c r="B782" s="66"/>
      <c r="C782" s="70"/>
      <c r="D782" s="71"/>
      <c r="E782" s="71"/>
      <c r="F782" s="71"/>
      <c r="G782" s="71"/>
      <c r="H782" s="19" t="str" cm="1">
        <f t="array" ref="H782">IFERROR(IF(B782="","",IF(F782="","",IF(F782="SERVIÇOS",INDEX('TABELA DE PREÇOS'!$C$3:$C$1000,MATCH(B782,IF('TABELA DE PREÇOS'!$B$3:$B$1000=G782,'TABELA DE PREÇOS'!$D$3:$D$1000),1)),IF(F782="PRODUTOS",INDEX('TABELA DE PREÇOS'!$G$3:$G$1000,MATCH(B782,IF('TABELA DE PREÇOS'!$F$3:$F$1000=G782,'TABELA DE PREÇOS'!$H$3:$H$1000),1)))))),"")</f>
        <v/>
      </c>
      <c r="I782" s="75"/>
      <c r="J782" s="19" t="str">
        <f>IFERROR(IF(ATENDIMENTOS!$I782="",ATENDIMENTOS!$H782,IF(AND(ATENDIMENTOS!$H782="",ATENDIMENTOS!$I782=""),"",ATENDIMENTOS!$H782-ATENDIMENTOS!$I782)),"")</f>
        <v/>
      </c>
      <c r="K782" s="78"/>
    </row>
    <row r="783" spans="1:11" x14ac:dyDescent="0.3">
      <c r="A783" s="12" t="str">
        <f t="shared" si="12"/>
        <v/>
      </c>
      <c r="B783" s="65"/>
      <c r="C783" s="68"/>
      <c r="D783" s="69"/>
      <c r="E783" s="69"/>
      <c r="F783" s="69"/>
      <c r="G783" s="69"/>
      <c r="H783" s="20" t="str" cm="1">
        <f t="array" ref="H783">IFERROR(IF(B783="","",IF(F783="","",IF(F783="SERVIÇOS",INDEX('TABELA DE PREÇOS'!$C$3:$C$1000,MATCH(B783,IF('TABELA DE PREÇOS'!$B$3:$B$1000=G783,'TABELA DE PREÇOS'!$D$3:$D$1000),1)),IF(F783="PRODUTOS",INDEX('TABELA DE PREÇOS'!$G$3:$G$1000,MATCH(B783,IF('TABELA DE PREÇOS'!$F$3:$F$1000=G783,'TABELA DE PREÇOS'!$H$3:$H$1000),1)))))),"")</f>
        <v/>
      </c>
      <c r="I783" s="74"/>
      <c r="J783" s="20" t="str">
        <f>IFERROR(IF(ATENDIMENTOS!$I783="",ATENDIMENTOS!$H783,IF(AND(ATENDIMENTOS!$H783="",ATENDIMENTOS!$I783=""),"",ATENDIMENTOS!$H783-ATENDIMENTOS!$I783)),"")</f>
        <v/>
      </c>
      <c r="K783" s="77"/>
    </row>
    <row r="784" spans="1:11" x14ac:dyDescent="0.3">
      <c r="A784" s="12" t="str">
        <f t="shared" si="12"/>
        <v/>
      </c>
      <c r="B784" s="66"/>
      <c r="C784" s="70"/>
      <c r="D784" s="71"/>
      <c r="E784" s="71"/>
      <c r="F784" s="71"/>
      <c r="G784" s="71"/>
      <c r="H784" s="19" t="str" cm="1">
        <f t="array" ref="H784">IFERROR(IF(B784="","",IF(F784="","",IF(F784="SERVIÇOS",INDEX('TABELA DE PREÇOS'!$C$3:$C$1000,MATCH(B784,IF('TABELA DE PREÇOS'!$B$3:$B$1000=G784,'TABELA DE PREÇOS'!$D$3:$D$1000),1)),IF(F784="PRODUTOS",INDEX('TABELA DE PREÇOS'!$G$3:$G$1000,MATCH(B784,IF('TABELA DE PREÇOS'!$F$3:$F$1000=G784,'TABELA DE PREÇOS'!$H$3:$H$1000),1)))))),"")</f>
        <v/>
      </c>
      <c r="I784" s="75"/>
      <c r="J784" s="19" t="str">
        <f>IFERROR(IF(ATENDIMENTOS!$I784="",ATENDIMENTOS!$H784,IF(AND(ATENDIMENTOS!$H784="",ATENDIMENTOS!$I784=""),"",ATENDIMENTOS!$H784-ATENDIMENTOS!$I784)),"")</f>
        <v/>
      </c>
      <c r="K784" s="78"/>
    </row>
    <row r="785" spans="1:11" x14ac:dyDescent="0.3">
      <c r="A785" s="12" t="str">
        <f t="shared" si="12"/>
        <v/>
      </c>
      <c r="B785" s="65"/>
      <c r="C785" s="68"/>
      <c r="D785" s="69"/>
      <c r="E785" s="69"/>
      <c r="F785" s="69"/>
      <c r="G785" s="69"/>
      <c r="H785" s="20" t="str" cm="1">
        <f t="array" ref="H785">IFERROR(IF(B785="","",IF(F785="","",IF(F785="SERVIÇOS",INDEX('TABELA DE PREÇOS'!$C$3:$C$1000,MATCH(B785,IF('TABELA DE PREÇOS'!$B$3:$B$1000=G785,'TABELA DE PREÇOS'!$D$3:$D$1000),1)),IF(F785="PRODUTOS",INDEX('TABELA DE PREÇOS'!$G$3:$G$1000,MATCH(B785,IF('TABELA DE PREÇOS'!$F$3:$F$1000=G785,'TABELA DE PREÇOS'!$H$3:$H$1000),1)))))),"")</f>
        <v/>
      </c>
      <c r="I785" s="74"/>
      <c r="J785" s="20" t="str">
        <f>IFERROR(IF(ATENDIMENTOS!$I785="",ATENDIMENTOS!$H785,IF(AND(ATENDIMENTOS!$H785="",ATENDIMENTOS!$I785=""),"",ATENDIMENTOS!$H785-ATENDIMENTOS!$I785)),"")</f>
        <v/>
      </c>
      <c r="K785" s="77"/>
    </row>
    <row r="786" spans="1:11" x14ac:dyDescent="0.3">
      <c r="A786" s="12" t="str">
        <f t="shared" si="12"/>
        <v/>
      </c>
      <c r="B786" s="66"/>
      <c r="C786" s="70"/>
      <c r="D786" s="71"/>
      <c r="E786" s="71"/>
      <c r="F786" s="71"/>
      <c r="G786" s="71"/>
      <c r="H786" s="19" t="str" cm="1">
        <f t="array" ref="H786">IFERROR(IF(B786="","",IF(F786="","",IF(F786="SERVIÇOS",INDEX('TABELA DE PREÇOS'!$C$3:$C$1000,MATCH(B786,IF('TABELA DE PREÇOS'!$B$3:$B$1000=G786,'TABELA DE PREÇOS'!$D$3:$D$1000),1)),IF(F786="PRODUTOS",INDEX('TABELA DE PREÇOS'!$G$3:$G$1000,MATCH(B786,IF('TABELA DE PREÇOS'!$F$3:$F$1000=G786,'TABELA DE PREÇOS'!$H$3:$H$1000),1)))))),"")</f>
        <v/>
      </c>
      <c r="I786" s="75"/>
      <c r="J786" s="19" t="str">
        <f>IFERROR(IF(ATENDIMENTOS!$I786="",ATENDIMENTOS!$H786,IF(AND(ATENDIMENTOS!$H786="",ATENDIMENTOS!$I786=""),"",ATENDIMENTOS!$H786-ATENDIMENTOS!$I786)),"")</f>
        <v/>
      </c>
      <c r="K786" s="78"/>
    </row>
    <row r="787" spans="1:11" x14ac:dyDescent="0.3">
      <c r="A787" s="12" t="str">
        <f t="shared" si="12"/>
        <v/>
      </c>
      <c r="B787" s="65"/>
      <c r="C787" s="68"/>
      <c r="D787" s="69"/>
      <c r="E787" s="69"/>
      <c r="F787" s="69"/>
      <c r="G787" s="69"/>
      <c r="H787" s="20" t="str" cm="1">
        <f t="array" ref="H787">IFERROR(IF(B787="","",IF(F787="","",IF(F787="SERVIÇOS",INDEX('TABELA DE PREÇOS'!$C$3:$C$1000,MATCH(B787,IF('TABELA DE PREÇOS'!$B$3:$B$1000=G787,'TABELA DE PREÇOS'!$D$3:$D$1000),1)),IF(F787="PRODUTOS",INDEX('TABELA DE PREÇOS'!$G$3:$G$1000,MATCH(B787,IF('TABELA DE PREÇOS'!$F$3:$F$1000=G787,'TABELA DE PREÇOS'!$H$3:$H$1000),1)))))),"")</f>
        <v/>
      </c>
      <c r="I787" s="74"/>
      <c r="J787" s="20" t="str">
        <f>IFERROR(IF(ATENDIMENTOS!$I787="",ATENDIMENTOS!$H787,IF(AND(ATENDIMENTOS!$H787="",ATENDIMENTOS!$I787=""),"",ATENDIMENTOS!$H787-ATENDIMENTOS!$I787)),"")</f>
        <v/>
      </c>
      <c r="K787" s="77"/>
    </row>
    <row r="788" spans="1:11" x14ac:dyDescent="0.3">
      <c r="A788" s="12" t="str">
        <f t="shared" si="12"/>
        <v/>
      </c>
      <c r="B788" s="66"/>
      <c r="C788" s="70"/>
      <c r="D788" s="71"/>
      <c r="E788" s="71"/>
      <c r="F788" s="71"/>
      <c r="G788" s="71"/>
      <c r="H788" s="19" t="str" cm="1">
        <f t="array" ref="H788">IFERROR(IF(B788="","",IF(F788="","",IF(F788="SERVIÇOS",INDEX('TABELA DE PREÇOS'!$C$3:$C$1000,MATCH(B788,IF('TABELA DE PREÇOS'!$B$3:$B$1000=G788,'TABELA DE PREÇOS'!$D$3:$D$1000),1)),IF(F788="PRODUTOS",INDEX('TABELA DE PREÇOS'!$G$3:$G$1000,MATCH(B788,IF('TABELA DE PREÇOS'!$F$3:$F$1000=G788,'TABELA DE PREÇOS'!$H$3:$H$1000),1)))))),"")</f>
        <v/>
      </c>
      <c r="I788" s="75"/>
      <c r="J788" s="19" t="str">
        <f>IFERROR(IF(ATENDIMENTOS!$I788="",ATENDIMENTOS!$H788,IF(AND(ATENDIMENTOS!$H788="",ATENDIMENTOS!$I788=""),"",ATENDIMENTOS!$H788-ATENDIMENTOS!$I788)),"")</f>
        <v/>
      </c>
      <c r="K788" s="78"/>
    </row>
    <row r="789" spans="1:11" x14ac:dyDescent="0.3">
      <c r="A789" s="12" t="str">
        <f t="shared" si="12"/>
        <v/>
      </c>
      <c r="B789" s="65"/>
      <c r="C789" s="68"/>
      <c r="D789" s="69"/>
      <c r="E789" s="69"/>
      <c r="F789" s="69"/>
      <c r="G789" s="69"/>
      <c r="H789" s="20" t="str" cm="1">
        <f t="array" ref="H789">IFERROR(IF(B789="","",IF(F789="","",IF(F789="SERVIÇOS",INDEX('TABELA DE PREÇOS'!$C$3:$C$1000,MATCH(B789,IF('TABELA DE PREÇOS'!$B$3:$B$1000=G789,'TABELA DE PREÇOS'!$D$3:$D$1000),1)),IF(F789="PRODUTOS",INDEX('TABELA DE PREÇOS'!$G$3:$G$1000,MATCH(B789,IF('TABELA DE PREÇOS'!$F$3:$F$1000=G789,'TABELA DE PREÇOS'!$H$3:$H$1000),1)))))),"")</f>
        <v/>
      </c>
      <c r="I789" s="74"/>
      <c r="J789" s="20" t="str">
        <f>IFERROR(IF(ATENDIMENTOS!$I789="",ATENDIMENTOS!$H789,IF(AND(ATENDIMENTOS!$H789="",ATENDIMENTOS!$I789=""),"",ATENDIMENTOS!$H789-ATENDIMENTOS!$I789)),"")</f>
        <v/>
      </c>
      <c r="K789" s="77"/>
    </row>
    <row r="790" spans="1:11" x14ac:dyDescent="0.3">
      <c r="A790" s="12" t="str">
        <f t="shared" si="12"/>
        <v/>
      </c>
      <c r="B790" s="66"/>
      <c r="C790" s="70"/>
      <c r="D790" s="71"/>
      <c r="E790" s="71"/>
      <c r="F790" s="71"/>
      <c r="G790" s="71"/>
      <c r="H790" s="19" t="str" cm="1">
        <f t="array" ref="H790">IFERROR(IF(B790="","",IF(F790="","",IF(F790="SERVIÇOS",INDEX('TABELA DE PREÇOS'!$C$3:$C$1000,MATCH(B790,IF('TABELA DE PREÇOS'!$B$3:$B$1000=G790,'TABELA DE PREÇOS'!$D$3:$D$1000),1)),IF(F790="PRODUTOS",INDEX('TABELA DE PREÇOS'!$G$3:$G$1000,MATCH(B790,IF('TABELA DE PREÇOS'!$F$3:$F$1000=G790,'TABELA DE PREÇOS'!$H$3:$H$1000),1)))))),"")</f>
        <v/>
      </c>
      <c r="I790" s="75"/>
      <c r="J790" s="19" t="str">
        <f>IFERROR(IF(ATENDIMENTOS!$I790="",ATENDIMENTOS!$H790,IF(AND(ATENDIMENTOS!$H790="",ATENDIMENTOS!$I790=""),"",ATENDIMENTOS!$H790-ATENDIMENTOS!$I790)),"")</f>
        <v/>
      </c>
      <c r="K790" s="78"/>
    </row>
    <row r="791" spans="1:11" x14ac:dyDescent="0.3">
      <c r="A791" s="12" t="str">
        <f t="shared" si="12"/>
        <v/>
      </c>
      <c r="B791" s="65"/>
      <c r="C791" s="68"/>
      <c r="D791" s="69"/>
      <c r="E791" s="69"/>
      <c r="F791" s="69"/>
      <c r="G791" s="69"/>
      <c r="H791" s="20" t="str" cm="1">
        <f t="array" ref="H791">IFERROR(IF(B791="","",IF(F791="","",IF(F791="SERVIÇOS",INDEX('TABELA DE PREÇOS'!$C$3:$C$1000,MATCH(B791,IF('TABELA DE PREÇOS'!$B$3:$B$1000=G791,'TABELA DE PREÇOS'!$D$3:$D$1000),1)),IF(F791="PRODUTOS",INDEX('TABELA DE PREÇOS'!$G$3:$G$1000,MATCH(B791,IF('TABELA DE PREÇOS'!$F$3:$F$1000=G791,'TABELA DE PREÇOS'!$H$3:$H$1000),1)))))),"")</f>
        <v/>
      </c>
      <c r="I791" s="74"/>
      <c r="J791" s="20" t="str">
        <f>IFERROR(IF(ATENDIMENTOS!$I791="",ATENDIMENTOS!$H791,IF(AND(ATENDIMENTOS!$H791="",ATENDIMENTOS!$I791=""),"",ATENDIMENTOS!$H791-ATENDIMENTOS!$I791)),"")</f>
        <v/>
      </c>
      <c r="K791" s="77"/>
    </row>
    <row r="792" spans="1:11" x14ac:dyDescent="0.3">
      <c r="A792" s="12" t="str">
        <f t="shared" si="12"/>
        <v/>
      </c>
      <c r="B792" s="66"/>
      <c r="C792" s="70"/>
      <c r="D792" s="71"/>
      <c r="E792" s="71"/>
      <c r="F792" s="71"/>
      <c r="G792" s="71"/>
      <c r="H792" s="19" t="str" cm="1">
        <f t="array" ref="H792">IFERROR(IF(B792="","",IF(F792="","",IF(F792="SERVIÇOS",INDEX('TABELA DE PREÇOS'!$C$3:$C$1000,MATCH(B792,IF('TABELA DE PREÇOS'!$B$3:$B$1000=G792,'TABELA DE PREÇOS'!$D$3:$D$1000),1)),IF(F792="PRODUTOS",INDEX('TABELA DE PREÇOS'!$G$3:$G$1000,MATCH(B792,IF('TABELA DE PREÇOS'!$F$3:$F$1000=G792,'TABELA DE PREÇOS'!$H$3:$H$1000),1)))))),"")</f>
        <v/>
      </c>
      <c r="I792" s="75"/>
      <c r="J792" s="19" t="str">
        <f>IFERROR(IF(ATENDIMENTOS!$I792="",ATENDIMENTOS!$H792,IF(AND(ATENDIMENTOS!$H792="",ATENDIMENTOS!$I792=""),"",ATENDIMENTOS!$H792-ATENDIMENTOS!$I792)),"")</f>
        <v/>
      </c>
      <c r="K792" s="78"/>
    </row>
    <row r="793" spans="1:11" x14ac:dyDescent="0.3">
      <c r="A793" s="12" t="str">
        <f t="shared" si="12"/>
        <v/>
      </c>
      <c r="B793" s="65"/>
      <c r="C793" s="68"/>
      <c r="D793" s="69"/>
      <c r="E793" s="69"/>
      <c r="F793" s="69"/>
      <c r="G793" s="69"/>
      <c r="H793" s="20" t="str" cm="1">
        <f t="array" ref="H793">IFERROR(IF(B793="","",IF(F793="","",IF(F793="SERVIÇOS",INDEX('TABELA DE PREÇOS'!$C$3:$C$1000,MATCH(B793,IF('TABELA DE PREÇOS'!$B$3:$B$1000=G793,'TABELA DE PREÇOS'!$D$3:$D$1000),1)),IF(F793="PRODUTOS",INDEX('TABELA DE PREÇOS'!$G$3:$G$1000,MATCH(B793,IF('TABELA DE PREÇOS'!$F$3:$F$1000=G793,'TABELA DE PREÇOS'!$H$3:$H$1000),1)))))),"")</f>
        <v/>
      </c>
      <c r="I793" s="74"/>
      <c r="J793" s="20" t="str">
        <f>IFERROR(IF(ATENDIMENTOS!$I793="",ATENDIMENTOS!$H793,IF(AND(ATENDIMENTOS!$H793="",ATENDIMENTOS!$I793=""),"",ATENDIMENTOS!$H793-ATENDIMENTOS!$I793)),"")</f>
        <v/>
      </c>
      <c r="K793" s="77"/>
    </row>
    <row r="794" spans="1:11" x14ac:dyDescent="0.3">
      <c r="A794" s="12" t="str">
        <f t="shared" si="12"/>
        <v/>
      </c>
      <c r="B794" s="66"/>
      <c r="C794" s="70"/>
      <c r="D794" s="71"/>
      <c r="E794" s="71"/>
      <c r="F794" s="71"/>
      <c r="G794" s="71"/>
      <c r="H794" s="19" t="str" cm="1">
        <f t="array" ref="H794">IFERROR(IF(B794="","",IF(F794="","",IF(F794="SERVIÇOS",INDEX('TABELA DE PREÇOS'!$C$3:$C$1000,MATCH(B794,IF('TABELA DE PREÇOS'!$B$3:$B$1000=G794,'TABELA DE PREÇOS'!$D$3:$D$1000),1)),IF(F794="PRODUTOS",INDEX('TABELA DE PREÇOS'!$G$3:$G$1000,MATCH(B794,IF('TABELA DE PREÇOS'!$F$3:$F$1000=G794,'TABELA DE PREÇOS'!$H$3:$H$1000),1)))))),"")</f>
        <v/>
      </c>
      <c r="I794" s="75"/>
      <c r="J794" s="19" t="str">
        <f>IFERROR(IF(ATENDIMENTOS!$I794="",ATENDIMENTOS!$H794,IF(AND(ATENDIMENTOS!$H794="",ATENDIMENTOS!$I794=""),"",ATENDIMENTOS!$H794-ATENDIMENTOS!$I794)),"")</f>
        <v/>
      </c>
      <c r="K794" s="78"/>
    </row>
    <row r="795" spans="1:11" x14ac:dyDescent="0.3">
      <c r="A795" s="12" t="str">
        <f t="shared" si="12"/>
        <v/>
      </c>
      <c r="B795" s="65"/>
      <c r="C795" s="68"/>
      <c r="D795" s="69"/>
      <c r="E795" s="69"/>
      <c r="F795" s="69"/>
      <c r="G795" s="69"/>
      <c r="H795" s="20" t="str" cm="1">
        <f t="array" ref="H795">IFERROR(IF(B795="","",IF(F795="","",IF(F795="SERVIÇOS",INDEX('TABELA DE PREÇOS'!$C$3:$C$1000,MATCH(B795,IF('TABELA DE PREÇOS'!$B$3:$B$1000=G795,'TABELA DE PREÇOS'!$D$3:$D$1000),1)),IF(F795="PRODUTOS",INDEX('TABELA DE PREÇOS'!$G$3:$G$1000,MATCH(B795,IF('TABELA DE PREÇOS'!$F$3:$F$1000=G795,'TABELA DE PREÇOS'!$H$3:$H$1000),1)))))),"")</f>
        <v/>
      </c>
      <c r="I795" s="74"/>
      <c r="J795" s="20" t="str">
        <f>IFERROR(IF(ATENDIMENTOS!$I795="",ATENDIMENTOS!$H795,IF(AND(ATENDIMENTOS!$H795="",ATENDIMENTOS!$I795=""),"",ATENDIMENTOS!$H795-ATENDIMENTOS!$I795)),"")</f>
        <v/>
      </c>
      <c r="K795" s="77"/>
    </row>
    <row r="796" spans="1:11" x14ac:dyDescent="0.3">
      <c r="A796" s="12" t="str">
        <f t="shared" si="12"/>
        <v/>
      </c>
      <c r="B796" s="66"/>
      <c r="C796" s="70"/>
      <c r="D796" s="71"/>
      <c r="E796" s="71"/>
      <c r="F796" s="71"/>
      <c r="G796" s="71"/>
      <c r="H796" s="19" t="str" cm="1">
        <f t="array" ref="H796">IFERROR(IF(B796="","",IF(F796="","",IF(F796="SERVIÇOS",INDEX('TABELA DE PREÇOS'!$C$3:$C$1000,MATCH(B796,IF('TABELA DE PREÇOS'!$B$3:$B$1000=G796,'TABELA DE PREÇOS'!$D$3:$D$1000),1)),IF(F796="PRODUTOS",INDEX('TABELA DE PREÇOS'!$G$3:$G$1000,MATCH(B796,IF('TABELA DE PREÇOS'!$F$3:$F$1000=G796,'TABELA DE PREÇOS'!$H$3:$H$1000),1)))))),"")</f>
        <v/>
      </c>
      <c r="I796" s="75"/>
      <c r="J796" s="19" t="str">
        <f>IFERROR(IF(ATENDIMENTOS!$I796="",ATENDIMENTOS!$H796,IF(AND(ATENDIMENTOS!$H796="",ATENDIMENTOS!$I796=""),"",ATENDIMENTOS!$H796-ATENDIMENTOS!$I796)),"")</f>
        <v/>
      </c>
      <c r="K796" s="78"/>
    </row>
    <row r="797" spans="1:11" x14ac:dyDescent="0.3">
      <c r="A797" s="12" t="str">
        <f t="shared" si="12"/>
        <v/>
      </c>
      <c r="B797" s="65"/>
      <c r="C797" s="68"/>
      <c r="D797" s="69"/>
      <c r="E797" s="69"/>
      <c r="F797" s="69"/>
      <c r="G797" s="69"/>
      <c r="H797" s="20" t="str" cm="1">
        <f t="array" ref="H797">IFERROR(IF(B797="","",IF(F797="","",IF(F797="SERVIÇOS",INDEX('TABELA DE PREÇOS'!$C$3:$C$1000,MATCH(B797,IF('TABELA DE PREÇOS'!$B$3:$B$1000=G797,'TABELA DE PREÇOS'!$D$3:$D$1000),1)),IF(F797="PRODUTOS",INDEX('TABELA DE PREÇOS'!$G$3:$G$1000,MATCH(B797,IF('TABELA DE PREÇOS'!$F$3:$F$1000=G797,'TABELA DE PREÇOS'!$H$3:$H$1000),1)))))),"")</f>
        <v/>
      </c>
      <c r="I797" s="74"/>
      <c r="J797" s="20" t="str">
        <f>IFERROR(IF(ATENDIMENTOS!$I797="",ATENDIMENTOS!$H797,IF(AND(ATENDIMENTOS!$H797="",ATENDIMENTOS!$I797=""),"",ATENDIMENTOS!$H797-ATENDIMENTOS!$I797)),"")</f>
        <v/>
      </c>
      <c r="K797" s="77"/>
    </row>
    <row r="798" spans="1:11" x14ac:dyDescent="0.3">
      <c r="A798" s="12" t="str">
        <f t="shared" si="12"/>
        <v/>
      </c>
      <c r="B798" s="66"/>
      <c r="C798" s="70"/>
      <c r="D798" s="71"/>
      <c r="E798" s="71"/>
      <c r="F798" s="71"/>
      <c r="G798" s="71"/>
      <c r="H798" s="19" t="str" cm="1">
        <f t="array" ref="H798">IFERROR(IF(B798="","",IF(F798="","",IF(F798="SERVIÇOS",INDEX('TABELA DE PREÇOS'!$C$3:$C$1000,MATCH(B798,IF('TABELA DE PREÇOS'!$B$3:$B$1000=G798,'TABELA DE PREÇOS'!$D$3:$D$1000),1)),IF(F798="PRODUTOS",INDEX('TABELA DE PREÇOS'!$G$3:$G$1000,MATCH(B798,IF('TABELA DE PREÇOS'!$F$3:$F$1000=G798,'TABELA DE PREÇOS'!$H$3:$H$1000),1)))))),"")</f>
        <v/>
      </c>
      <c r="I798" s="75"/>
      <c r="J798" s="19" t="str">
        <f>IFERROR(IF(ATENDIMENTOS!$I798="",ATENDIMENTOS!$H798,IF(AND(ATENDIMENTOS!$H798="",ATENDIMENTOS!$I798=""),"",ATENDIMENTOS!$H798-ATENDIMENTOS!$I798)),"")</f>
        <v/>
      </c>
      <c r="K798" s="78"/>
    </row>
    <row r="799" spans="1:11" x14ac:dyDescent="0.3">
      <c r="A799" s="12" t="str">
        <f t="shared" si="12"/>
        <v/>
      </c>
      <c r="B799" s="65"/>
      <c r="C799" s="68"/>
      <c r="D799" s="69"/>
      <c r="E799" s="69"/>
      <c r="F799" s="69"/>
      <c r="G799" s="69"/>
      <c r="H799" s="20" t="str" cm="1">
        <f t="array" ref="H799">IFERROR(IF(B799="","",IF(F799="","",IF(F799="SERVIÇOS",INDEX('TABELA DE PREÇOS'!$C$3:$C$1000,MATCH(B799,IF('TABELA DE PREÇOS'!$B$3:$B$1000=G799,'TABELA DE PREÇOS'!$D$3:$D$1000),1)),IF(F799="PRODUTOS",INDEX('TABELA DE PREÇOS'!$G$3:$G$1000,MATCH(B799,IF('TABELA DE PREÇOS'!$F$3:$F$1000=G799,'TABELA DE PREÇOS'!$H$3:$H$1000),1)))))),"")</f>
        <v/>
      </c>
      <c r="I799" s="74"/>
      <c r="J799" s="20" t="str">
        <f>IFERROR(IF(ATENDIMENTOS!$I799="",ATENDIMENTOS!$H799,IF(AND(ATENDIMENTOS!$H799="",ATENDIMENTOS!$I799=""),"",ATENDIMENTOS!$H799-ATENDIMENTOS!$I799)),"")</f>
        <v/>
      </c>
      <c r="K799" s="77"/>
    </row>
    <row r="800" spans="1:11" x14ac:dyDescent="0.3">
      <c r="A800" s="12" t="str">
        <f t="shared" si="12"/>
        <v/>
      </c>
      <c r="B800" s="66"/>
      <c r="C800" s="70"/>
      <c r="D800" s="71"/>
      <c r="E800" s="71"/>
      <c r="F800" s="71"/>
      <c r="G800" s="71"/>
      <c r="H800" s="19" t="str" cm="1">
        <f t="array" ref="H800">IFERROR(IF(B800="","",IF(F800="","",IF(F800="SERVIÇOS",INDEX('TABELA DE PREÇOS'!$C$3:$C$1000,MATCH(B800,IF('TABELA DE PREÇOS'!$B$3:$B$1000=G800,'TABELA DE PREÇOS'!$D$3:$D$1000),1)),IF(F800="PRODUTOS",INDEX('TABELA DE PREÇOS'!$G$3:$G$1000,MATCH(B800,IF('TABELA DE PREÇOS'!$F$3:$F$1000=G800,'TABELA DE PREÇOS'!$H$3:$H$1000),1)))))),"")</f>
        <v/>
      </c>
      <c r="I800" s="75"/>
      <c r="J800" s="19" t="str">
        <f>IFERROR(IF(ATENDIMENTOS!$I800="",ATENDIMENTOS!$H800,IF(AND(ATENDIMENTOS!$H800="",ATENDIMENTOS!$I800=""),"",ATENDIMENTOS!$H800-ATENDIMENTOS!$I800)),"")</f>
        <v/>
      </c>
      <c r="K800" s="78"/>
    </row>
    <row r="801" spans="1:11" x14ac:dyDescent="0.3">
      <c r="A801" s="12" t="str">
        <f t="shared" si="12"/>
        <v/>
      </c>
      <c r="B801" s="65"/>
      <c r="C801" s="68"/>
      <c r="D801" s="69"/>
      <c r="E801" s="69"/>
      <c r="F801" s="69"/>
      <c r="G801" s="69"/>
      <c r="H801" s="20" t="str" cm="1">
        <f t="array" ref="H801">IFERROR(IF(B801="","",IF(F801="","",IF(F801="SERVIÇOS",INDEX('TABELA DE PREÇOS'!$C$3:$C$1000,MATCH(B801,IF('TABELA DE PREÇOS'!$B$3:$B$1000=G801,'TABELA DE PREÇOS'!$D$3:$D$1000),1)),IF(F801="PRODUTOS",INDEX('TABELA DE PREÇOS'!$G$3:$G$1000,MATCH(B801,IF('TABELA DE PREÇOS'!$F$3:$F$1000=G801,'TABELA DE PREÇOS'!$H$3:$H$1000),1)))))),"")</f>
        <v/>
      </c>
      <c r="I801" s="74"/>
      <c r="J801" s="20" t="str">
        <f>IFERROR(IF(ATENDIMENTOS!$I801="",ATENDIMENTOS!$H801,IF(AND(ATENDIMENTOS!$H801="",ATENDIMENTOS!$I801=""),"",ATENDIMENTOS!$H801-ATENDIMENTOS!$I801)),"")</f>
        <v/>
      </c>
      <c r="K801" s="77"/>
    </row>
    <row r="802" spans="1:11" x14ac:dyDescent="0.3">
      <c r="A802" s="12" t="str">
        <f t="shared" si="12"/>
        <v/>
      </c>
      <c r="B802" s="66"/>
      <c r="C802" s="70"/>
      <c r="D802" s="71"/>
      <c r="E802" s="71"/>
      <c r="F802" s="71"/>
      <c r="G802" s="71"/>
      <c r="H802" s="19" t="str" cm="1">
        <f t="array" ref="H802">IFERROR(IF(B802="","",IF(F802="","",IF(F802="SERVIÇOS",INDEX('TABELA DE PREÇOS'!$C$3:$C$1000,MATCH(B802,IF('TABELA DE PREÇOS'!$B$3:$B$1000=G802,'TABELA DE PREÇOS'!$D$3:$D$1000),1)),IF(F802="PRODUTOS",INDEX('TABELA DE PREÇOS'!$G$3:$G$1000,MATCH(B802,IF('TABELA DE PREÇOS'!$F$3:$F$1000=G802,'TABELA DE PREÇOS'!$H$3:$H$1000),1)))))),"")</f>
        <v/>
      </c>
      <c r="I802" s="75"/>
      <c r="J802" s="19" t="str">
        <f>IFERROR(IF(ATENDIMENTOS!$I802="",ATENDIMENTOS!$H802,IF(AND(ATENDIMENTOS!$H802="",ATENDIMENTOS!$I802=""),"",ATENDIMENTOS!$H802-ATENDIMENTOS!$I802)),"")</f>
        <v/>
      </c>
      <c r="K802" s="78"/>
    </row>
    <row r="803" spans="1:11" x14ac:dyDescent="0.3">
      <c r="A803" s="12" t="str">
        <f t="shared" si="12"/>
        <v/>
      </c>
      <c r="B803" s="65"/>
      <c r="C803" s="68"/>
      <c r="D803" s="69"/>
      <c r="E803" s="69"/>
      <c r="F803" s="69"/>
      <c r="G803" s="69"/>
      <c r="H803" s="20" t="str" cm="1">
        <f t="array" ref="H803">IFERROR(IF(B803="","",IF(F803="","",IF(F803="SERVIÇOS",INDEX('TABELA DE PREÇOS'!$C$3:$C$1000,MATCH(B803,IF('TABELA DE PREÇOS'!$B$3:$B$1000=G803,'TABELA DE PREÇOS'!$D$3:$D$1000),1)),IF(F803="PRODUTOS",INDEX('TABELA DE PREÇOS'!$G$3:$G$1000,MATCH(B803,IF('TABELA DE PREÇOS'!$F$3:$F$1000=G803,'TABELA DE PREÇOS'!$H$3:$H$1000),1)))))),"")</f>
        <v/>
      </c>
      <c r="I803" s="74"/>
      <c r="J803" s="20" t="str">
        <f>IFERROR(IF(ATENDIMENTOS!$I803="",ATENDIMENTOS!$H803,IF(AND(ATENDIMENTOS!$H803="",ATENDIMENTOS!$I803=""),"",ATENDIMENTOS!$H803-ATENDIMENTOS!$I803)),"")</f>
        <v/>
      </c>
      <c r="K803" s="77"/>
    </row>
    <row r="804" spans="1:11" x14ac:dyDescent="0.3">
      <c r="A804" s="12" t="str">
        <f t="shared" si="12"/>
        <v/>
      </c>
      <c r="B804" s="66"/>
      <c r="C804" s="70"/>
      <c r="D804" s="71"/>
      <c r="E804" s="71"/>
      <c r="F804" s="71"/>
      <c r="G804" s="71"/>
      <c r="H804" s="19" t="str" cm="1">
        <f t="array" ref="H804">IFERROR(IF(B804="","",IF(F804="","",IF(F804="SERVIÇOS",INDEX('TABELA DE PREÇOS'!$C$3:$C$1000,MATCH(B804,IF('TABELA DE PREÇOS'!$B$3:$B$1000=G804,'TABELA DE PREÇOS'!$D$3:$D$1000),1)),IF(F804="PRODUTOS",INDEX('TABELA DE PREÇOS'!$G$3:$G$1000,MATCH(B804,IF('TABELA DE PREÇOS'!$F$3:$F$1000=G804,'TABELA DE PREÇOS'!$H$3:$H$1000),1)))))),"")</f>
        <v/>
      </c>
      <c r="I804" s="75"/>
      <c r="J804" s="19" t="str">
        <f>IFERROR(IF(ATENDIMENTOS!$I804="",ATENDIMENTOS!$H804,IF(AND(ATENDIMENTOS!$H804="",ATENDIMENTOS!$I804=""),"",ATENDIMENTOS!$H804-ATENDIMENTOS!$I804)),"")</f>
        <v/>
      </c>
      <c r="K804" s="78"/>
    </row>
    <row r="805" spans="1:11" x14ac:dyDescent="0.3">
      <c r="A805" s="12" t="str">
        <f t="shared" si="12"/>
        <v/>
      </c>
      <c r="B805" s="65"/>
      <c r="C805" s="68"/>
      <c r="D805" s="69"/>
      <c r="E805" s="69"/>
      <c r="F805" s="69"/>
      <c r="G805" s="69"/>
      <c r="H805" s="20" t="str" cm="1">
        <f t="array" ref="H805">IFERROR(IF(B805="","",IF(F805="","",IF(F805="SERVIÇOS",INDEX('TABELA DE PREÇOS'!$C$3:$C$1000,MATCH(B805,IF('TABELA DE PREÇOS'!$B$3:$B$1000=G805,'TABELA DE PREÇOS'!$D$3:$D$1000),1)),IF(F805="PRODUTOS",INDEX('TABELA DE PREÇOS'!$G$3:$G$1000,MATCH(B805,IF('TABELA DE PREÇOS'!$F$3:$F$1000=G805,'TABELA DE PREÇOS'!$H$3:$H$1000),1)))))),"")</f>
        <v/>
      </c>
      <c r="I805" s="74"/>
      <c r="J805" s="20" t="str">
        <f>IFERROR(IF(ATENDIMENTOS!$I805="",ATENDIMENTOS!$H805,IF(AND(ATENDIMENTOS!$H805="",ATENDIMENTOS!$I805=""),"",ATENDIMENTOS!$H805-ATENDIMENTOS!$I805)),"")</f>
        <v/>
      </c>
      <c r="K805" s="77"/>
    </row>
    <row r="806" spans="1:11" x14ac:dyDescent="0.3">
      <c r="A806" s="12" t="str">
        <f t="shared" si="12"/>
        <v/>
      </c>
      <c r="B806" s="66"/>
      <c r="C806" s="70"/>
      <c r="D806" s="71"/>
      <c r="E806" s="71"/>
      <c r="F806" s="71"/>
      <c r="G806" s="71"/>
      <c r="H806" s="19" t="str" cm="1">
        <f t="array" ref="H806">IFERROR(IF(B806="","",IF(F806="","",IF(F806="SERVIÇOS",INDEX('TABELA DE PREÇOS'!$C$3:$C$1000,MATCH(B806,IF('TABELA DE PREÇOS'!$B$3:$B$1000=G806,'TABELA DE PREÇOS'!$D$3:$D$1000),1)),IF(F806="PRODUTOS",INDEX('TABELA DE PREÇOS'!$G$3:$G$1000,MATCH(B806,IF('TABELA DE PREÇOS'!$F$3:$F$1000=G806,'TABELA DE PREÇOS'!$H$3:$H$1000),1)))))),"")</f>
        <v/>
      </c>
      <c r="I806" s="75"/>
      <c r="J806" s="19" t="str">
        <f>IFERROR(IF(ATENDIMENTOS!$I806="",ATENDIMENTOS!$H806,IF(AND(ATENDIMENTOS!$H806="",ATENDIMENTOS!$I806=""),"",ATENDIMENTOS!$H806-ATENDIMENTOS!$I806)),"")</f>
        <v/>
      </c>
      <c r="K806" s="78"/>
    </row>
    <row r="807" spans="1:11" x14ac:dyDescent="0.3">
      <c r="A807" s="12" t="str">
        <f t="shared" si="12"/>
        <v/>
      </c>
      <c r="B807" s="65"/>
      <c r="C807" s="68"/>
      <c r="D807" s="69"/>
      <c r="E807" s="69"/>
      <c r="F807" s="69"/>
      <c r="G807" s="69"/>
      <c r="H807" s="20" t="str" cm="1">
        <f t="array" ref="H807">IFERROR(IF(B807="","",IF(F807="","",IF(F807="SERVIÇOS",INDEX('TABELA DE PREÇOS'!$C$3:$C$1000,MATCH(B807,IF('TABELA DE PREÇOS'!$B$3:$B$1000=G807,'TABELA DE PREÇOS'!$D$3:$D$1000),1)),IF(F807="PRODUTOS",INDEX('TABELA DE PREÇOS'!$G$3:$G$1000,MATCH(B807,IF('TABELA DE PREÇOS'!$F$3:$F$1000=G807,'TABELA DE PREÇOS'!$H$3:$H$1000),1)))))),"")</f>
        <v/>
      </c>
      <c r="I807" s="74"/>
      <c r="J807" s="20" t="str">
        <f>IFERROR(IF(ATENDIMENTOS!$I807="",ATENDIMENTOS!$H807,IF(AND(ATENDIMENTOS!$H807="",ATENDIMENTOS!$I807=""),"",ATENDIMENTOS!$H807-ATENDIMENTOS!$I807)),"")</f>
        <v/>
      </c>
      <c r="K807" s="77"/>
    </row>
    <row r="808" spans="1:11" x14ac:dyDescent="0.3">
      <c r="A808" s="12" t="str">
        <f t="shared" si="12"/>
        <v/>
      </c>
      <c r="B808" s="66"/>
      <c r="C808" s="70"/>
      <c r="D808" s="71"/>
      <c r="E808" s="71"/>
      <c r="F808" s="71"/>
      <c r="G808" s="71"/>
      <c r="H808" s="19" t="str" cm="1">
        <f t="array" ref="H808">IFERROR(IF(B808="","",IF(F808="","",IF(F808="SERVIÇOS",INDEX('TABELA DE PREÇOS'!$C$3:$C$1000,MATCH(B808,IF('TABELA DE PREÇOS'!$B$3:$B$1000=G808,'TABELA DE PREÇOS'!$D$3:$D$1000),1)),IF(F808="PRODUTOS",INDEX('TABELA DE PREÇOS'!$G$3:$G$1000,MATCH(B808,IF('TABELA DE PREÇOS'!$F$3:$F$1000=G808,'TABELA DE PREÇOS'!$H$3:$H$1000),1)))))),"")</f>
        <v/>
      </c>
      <c r="I808" s="75"/>
      <c r="J808" s="19" t="str">
        <f>IFERROR(IF(ATENDIMENTOS!$I808="",ATENDIMENTOS!$H808,IF(AND(ATENDIMENTOS!$H808="",ATENDIMENTOS!$I808=""),"",ATENDIMENTOS!$H808-ATENDIMENTOS!$I808)),"")</f>
        <v/>
      </c>
      <c r="K808" s="78"/>
    </row>
    <row r="809" spans="1:11" x14ac:dyDescent="0.3">
      <c r="A809" s="12" t="str">
        <f t="shared" si="12"/>
        <v/>
      </c>
      <c r="B809" s="65"/>
      <c r="C809" s="68"/>
      <c r="D809" s="69"/>
      <c r="E809" s="69"/>
      <c r="F809" s="69"/>
      <c r="G809" s="69"/>
      <c r="H809" s="20" t="str" cm="1">
        <f t="array" ref="H809">IFERROR(IF(B809="","",IF(F809="","",IF(F809="SERVIÇOS",INDEX('TABELA DE PREÇOS'!$C$3:$C$1000,MATCH(B809,IF('TABELA DE PREÇOS'!$B$3:$B$1000=G809,'TABELA DE PREÇOS'!$D$3:$D$1000),1)),IF(F809="PRODUTOS",INDEX('TABELA DE PREÇOS'!$G$3:$G$1000,MATCH(B809,IF('TABELA DE PREÇOS'!$F$3:$F$1000=G809,'TABELA DE PREÇOS'!$H$3:$H$1000),1)))))),"")</f>
        <v/>
      </c>
      <c r="I809" s="74"/>
      <c r="J809" s="20" t="str">
        <f>IFERROR(IF(ATENDIMENTOS!$I809="",ATENDIMENTOS!$H809,IF(AND(ATENDIMENTOS!$H809="",ATENDIMENTOS!$I809=""),"",ATENDIMENTOS!$H809-ATENDIMENTOS!$I809)),"")</f>
        <v/>
      </c>
      <c r="K809" s="77"/>
    </row>
    <row r="810" spans="1:11" x14ac:dyDescent="0.3">
      <c r="A810" s="12" t="str">
        <f t="shared" si="12"/>
        <v/>
      </c>
      <c r="B810" s="66"/>
      <c r="C810" s="70"/>
      <c r="D810" s="71"/>
      <c r="E810" s="71"/>
      <c r="F810" s="71"/>
      <c r="G810" s="71"/>
      <c r="H810" s="19" t="str" cm="1">
        <f t="array" ref="H810">IFERROR(IF(B810="","",IF(F810="","",IF(F810="SERVIÇOS",INDEX('TABELA DE PREÇOS'!$C$3:$C$1000,MATCH(B810,IF('TABELA DE PREÇOS'!$B$3:$B$1000=G810,'TABELA DE PREÇOS'!$D$3:$D$1000),1)),IF(F810="PRODUTOS",INDEX('TABELA DE PREÇOS'!$G$3:$G$1000,MATCH(B810,IF('TABELA DE PREÇOS'!$F$3:$F$1000=G810,'TABELA DE PREÇOS'!$H$3:$H$1000),1)))))),"")</f>
        <v/>
      </c>
      <c r="I810" s="75"/>
      <c r="J810" s="19" t="str">
        <f>IFERROR(IF(ATENDIMENTOS!$I810="",ATENDIMENTOS!$H810,IF(AND(ATENDIMENTOS!$H810="",ATENDIMENTOS!$I810=""),"",ATENDIMENTOS!$H810-ATENDIMENTOS!$I810)),"")</f>
        <v/>
      </c>
      <c r="K810" s="78"/>
    </row>
    <row r="811" spans="1:11" x14ac:dyDescent="0.3">
      <c r="A811" s="12" t="str">
        <f t="shared" si="12"/>
        <v/>
      </c>
      <c r="B811" s="65"/>
      <c r="C811" s="68"/>
      <c r="D811" s="69"/>
      <c r="E811" s="69"/>
      <c r="F811" s="69"/>
      <c r="G811" s="69"/>
      <c r="H811" s="20" t="str" cm="1">
        <f t="array" ref="H811">IFERROR(IF(B811="","",IF(F811="","",IF(F811="SERVIÇOS",INDEX('TABELA DE PREÇOS'!$C$3:$C$1000,MATCH(B811,IF('TABELA DE PREÇOS'!$B$3:$B$1000=G811,'TABELA DE PREÇOS'!$D$3:$D$1000),1)),IF(F811="PRODUTOS",INDEX('TABELA DE PREÇOS'!$G$3:$G$1000,MATCH(B811,IF('TABELA DE PREÇOS'!$F$3:$F$1000=G811,'TABELA DE PREÇOS'!$H$3:$H$1000),1)))))),"")</f>
        <v/>
      </c>
      <c r="I811" s="74"/>
      <c r="J811" s="20" t="str">
        <f>IFERROR(IF(ATENDIMENTOS!$I811="",ATENDIMENTOS!$H811,IF(AND(ATENDIMENTOS!$H811="",ATENDIMENTOS!$I811=""),"",ATENDIMENTOS!$H811-ATENDIMENTOS!$I811)),"")</f>
        <v/>
      </c>
      <c r="K811" s="77"/>
    </row>
    <row r="812" spans="1:11" x14ac:dyDescent="0.3">
      <c r="A812" s="12" t="str">
        <f t="shared" si="12"/>
        <v/>
      </c>
      <c r="B812" s="66"/>
      <c r="C812" s="70"/>
      <c r="D812" s="71"/>
      <c r="E812" s="71"/>
      <c r="F812" s="71"/>
      <c r="G812" s="71"/>
      <c r="H812" s="19" t="str" cm="1">
        <f t="array" ref="H812">IFERROR(IF(B812="","",IF(F812="","",IF(F812="SERVIÇOS",INDEX('TABELA DE PREÇOS'!$C$3:$C$1000,MATCH(B812,IF('TABELA DE PREÇOS'!$B$3:$B$1000=G812,'TABELA DE PREÇOS'!$D$3:$D$1000),1)),IF(F812="PRODUTOS",INDEX('TABELA DE PREÇOS'!$G$3:$G$1000,MATCH(B812,IF('TABELA DE PREÇOS'!$F$3:$F$1000=G812,'TABELA DE PREÇOS'!$H$3:$H$1000),1)))))),"")</f>
        <v/>
      </c>
      <c r="I812" s="75"/>
      <c r="J812" s="19" t="str">
        <f>IFERROR(IF(ATENDIMENTOS!$I812="",ATENDIMENTOS!$H812,IF(AND(ATENDIMENTOS!$H812="",ATENDIMENTOS!$I812=""),"",ATENDIMENTOS!$H812-ATENDIMENTOS!$I812)),"")</f>
        <v/>
      </c>
      <c r="K812" s="78"/>
    </row>
    <row r="813" spans="1:11" x14ac:dyDescent="0.3">
      <c r="A813" s="12" t="str">
        <f t="shared" si="12"/>
        <v/>
      </c>
      <c r="B813" s="65"/>
      <c r="C813" s="68"/>
      <c r="D813" s="69"/>
      <c r="E813" s="69"/>
      <c r="F813" s="69"/>
      <c r="G813" s="69"/>
      <c r="H813" s="20" t="str" cm="1">
        <f t="array" ref="H813">IFERROR(IF(B813="","",IF(F813="","",IF(F813="SERVIÇOS",INDEX('TABELA DE PREÇOS'!$C$3:$C$1000,MATCH(B813,IF('TABELA DE PREÇOS'!$B$3:$B$1000=G813,'TABELA DE PREÇOS'!$D$3:$D$1000),1)),IF(F813="PRODUTOS",INDEX('TABELA DE PREÇOS'!$G$3:$G$1000,MATCH(B813,IF('TABELA DE PREÇOS'!$F$3:$F$1000=G813,'TABELA DE PREÇOS'!$H$3:$H$1000),1)))))),"")</f>
        <v/>
      </c>
      <c r="I813" s="74"/>
      <c r="J813" s="20" t="str">
        <f>IFERROR(IF(ATENDIMENTOS!$I813="",ATENDIMENTOS!$H813,IF(AND(ATENDIMENTOS!$H813="",ATENDIMENTOS!$I813=""),"",ATENDIMENTOS!$H813-ATENDIMENTOS!$I813)),"")</f>
        <v/>
      </c>
      <c r="K813" s="77"/>
    </row>
    <row r="814" spans="1:11" x14ac:dyDescent="0.3">
      <c r="A814" s="12" t="str">
        <f t="shared" si="12"/>
        <v/>
      </c>
      <c r="B814" s="66"/>
      <c r="C814" s="70"/>
      <c r="D814" s="71"/>
      <c r="E814" s="71"/>
      <c r="F814" s="71"/>
      <c r="G814" s="71"/>
      <c r="H814" s="19" t="str" cm="1">
        <f t="array" ref="H814">IFERROR(IF(B814="","",IF(F814="","",IF(F814="SERVIÇOS",INDEX('TABELA DE PREÇOS'!$C$3:$C$1000,MATCH(B814,IF('TABELA DE PREÇOS'!$B$3:$B$1000=G814,'TABELA DE PREÇOS'!$D$3:$D$1000),1)),IF(F814="PRODUTOS",INDEX('TABELA DE PREÇOS'!$G$3:$G$1000,MATCH(B814,IF('TABELA DE PREÇOS'!$F$3:$F$1000=G814,'TABELA DE PREÇOS'!$H$3:$H$1000),1)))))),"")</f>
        <v/>
      </c>
      <c r="I814" s="75"/>
      <c r="J814" s="19" t="str">
        <f>IFERROR(IF(ATENDIMENTOS!$I814="",ATENDIMENTOS!$H814,IF(AND(ATENDIMENTOS!$H814="",ATENDIMENTOS!$I814=""),"",ATENDIMENTOS!$H814-ATENDIMENTOS!$I814)),"")</f>
        <v/>
      </c>
      <c r="K814" s="78"/>
    </row>
    <row r="815" spans="1:11" x14ac:dyDescent="0.3">
      <c r="A815" s="12" t="str">
        <f t="shared" si="12"/>
        <v/>
      </c>
      <c r="B815" s="65"/>
      <c r="C815" s="68"/>
      <c r="D815" s="69"/>
      <c r="E815" s="69"/>
      <c r="F815" s="69"/>
      <c r="G815" s="69"/>
      <c r="H815" s="20" t="str" cm="1">
        <f t="array" ref="H815">IFERROR(IF(B815="","",IF(F815="","",IF(F815="SERVIÇOS",INDEX('TABELA DE PREÇOS'!$C$3:$C$1000,MATCH(B815,IF('TABELA DE PREÇOS'!$B$3:$B$1000=G815,'TABELA DE PREÇOS'!$D$3:$D$1000),1)),IF(F815="PRODUTOS",INDEX('TABELA DE PREÇOS'!$G$3:$G$1000,MATCH(B815,IF('TABELA DE PREÇOS'!$F$3:$F$1000=G815,'TABELA DE PREÇOS'!$H$3:$H$1000),1)))))),"")</f>
        <v/>
      </c>
      <c r="I815" s="74"/>
      <c r="J815" s="20" t="str">
        <f>IFERROR(IF(ATENDIMENTOS!$I815="",ATENDIMENTOS!$H815,IF(AND(ATENDIMENTOS!$H815="",ATENDIMENTOS!$I815=""),"",ATENDIMENTOS!$H815-ATENDIMENTOS!$I815)),"")</f>
        <v/>
      </c>
      <c r="K815" s="77"/>
    </row>
    <row r="816" spans="1:11" x14ac:dyDescent="0.3">
      <c r="A816" s="12" t="str">
        <f t="shared" si="12"/>
        <v/>
      </c>
      <c r="B816" s="66"/>
      <c r="C816" s="70"/>
      <c r="D816" s="71"/>
      <c r="E816" s="71"/>
      <c r="F816" s="71"/>
      <c r="G816" s="71"/>
      <c r="H816" s="19" t="str" cm="1">
        <f t="array" ref="H816">IFERROR(IF(B816="","",IF(F816="","",IF(F816="SERVIÇOS",INDEX('TABELA DE PREÇOS'!$C$3:$C$1000,MATCH(B816,IF('TABELA DE PREÇOS'!$B$3:$B$1000=G816,'TABELA DE PREÇOS'!$D$3:$D$1000),1)),IF(F816="PRODUTOS",INDEX('TABELA DE PREÇOS'!$G$3:$G$1000,MATCH(B816,IF('TABELA DE PREÇOS'!$F$3:$F$1000=G816,'TABELA DE PREÇOS'!$H$3:$H$1000),1)))))),"")</f>
        <v/>
      </c>
      <c r="I816" s="75"/>
      <c r="J816" s="19" t="str">
        <f>IFERROR(IF(ATENDIMENTOS!$I816="",ATENDIMENTOS!$H816,IF(AND(ATENDIMENTOS!$H816="",ATENDIMENTOS!$I816=""),"",ATENDIMENTOS!$H816-ATENDIMENTOS!$I816)),"")</f>
        <v/>
      </c>
      <c r="K816" s="78"/>
    </row>
    <row r="817" spans="1:11" x14ac:dyDescent="0.3">
      <c r="A817" s="12" t="str">
        <f t="shared" si="12"/>
        <v/>
      </c>
      <c r="B817" s="65"/>
      <c r="C817" s="68"/>
      <c r="D817" s="69"/>
      <c r="E817" s="69"/>
      <c r="F817" s="69"/>
      <c r="G817" s="69"/>
      <c r="H817" s="20" t="str" cm="1">
        <f t="array" ref="H817">IFERROR(IF(B817="","",IF(F817="","",IF(F817="SERVIÇOS",INDEX('TABELA DE PREÇOS'!$C$3:$C$1000,MATCH(B817,IF('TABELA DE PREÇOS'!$B$3:$B$1000=G817,'TABELA DE PREÇOS'!$D$3:$D$1000),1)),IF(F817="PRODUTOS",INDEX('TABELA DE PREÇOS'!$G$3:$G$1000,MATCH(B817,IF('TABELA DE PREÇOS'!$F$3:$F$1000=G817,'TABELA DE PREÇOS'!$H$3:$H$1000),1)))))),"")</f>
        <v/>
      </c>
      <c r="I817" s="74"/>
      <c r="J817" s="20" t="str">
        <f>IFERROR(IF(ATENDIMENTOS!$I817="",ATENDIMENTOS!$H817,IF(AND(ATENDIMENTOS!$H817="",ATENDIMENTOS!$I817=""),"",ATENDIMENTOS!$H817-ATENDIMENTOS!$I817)),"")</f>
        <v/>
      </c>
      <c r="K817" s="77"/>
    </row>
    <row r="818" spans="1:11" x14ac:dyDescent="0.3">
      <c r="A818" s="12" t="str">
        <f t="shared" si="12"/>
        <v/>
      </c>
      <c r="B818" s="66"/>
      <c r="C818" s="70"/>
      <c r="D818" s="71"/>
      <c r="E818" s="71"/>
      <c r="F818" s="71"/>
      <c r="G818" s="71"/>
      <c r="H818" s="19" t="str" cm="1">
        <f t="array" ref="H818">IFERROR(IF(B818="","",IF(F818="","",IF(F818="SERVIÇOS",INDEX('TABELA DE PREÇOS'!$C$3:$C$1000,MATCH(B818,IF('TABELA DE PREÇOS'!$B$3:$B$1000=G818,'TABELA DE PREÇOS'!$D$3:$D$1000),1)),IF(F818="PRODUTOS",INDEX('TABELA DE PREÇOS'!$G$3:$G$1000,MATCH(B818,IF('TABELA DE PREÇOS'!$F$3:$F$1000=G818,'TABELA DE PREÇOS'!$H$3:$H$1000),1)))))),"")</f>
        <v/>
      </c>
      <c r="I818" s="75"/>
      <c r="J818" s="19" t="str">
        <f>IFERROR(IF(ATENDIMENTOS!$I818="",ATENDIMENTOS!$H818,IF(AND(ATENDIMENTOS!$H818="",ATENDIMENTOS!$I818=""),"",ATENDIMENTOS!$H818-ATENDIMENTOS!$I818)),"")</f>
        <v/>
      </c>
      <c r="K818" s="78"/>
    </row>
    <row r="819" spans="1:11" x14ac:dyDescent="0.3">
      <c r="A819" s="12" t="str">
        <f t="shared" si="12"/>
        <v/>
      </c>
      <c r="B819" s="65"/>
      <c r="C819" s="68"/>
      <c r="D819" s="69"/>
      <c r="E819" s="69"/>
      <c r="F819" s="69"/>
      <c r="G819" s="69"/>
      <c r="H819" s="20" t="str" cm="1">
        <f t="array" ref="H819">IFERROR(IF(B819="","",IF(F819="","",IF(F819="SERVIÇOS",INDEX('TABELA DE PREÇOS'!$C$3:$C$1000,MATCH(B819,IF('TABELA DE PREÇOS'!$B$3:$B$1000=G819,'TABELA DE PREÇOS'!$D$3:$D$1000),1)),IF(F819="PRODUTOS",INDEX('TABELA DE PREÇOS'!$G$3:$G$1000,MATCH(B819,IF('TABELA DE PREÇOS'!$F$3:$F$1000=G819,'TABELA DE PREÇOS'!$H$3:$H$1000),1)))))),"")</f>
        <v/>
      </c>
      <c r="I819" s="74"/>
      <c r="J819" s="20" t="str">
        <f>IFERROR(IF(ATENDIMENTOS!$I819="",ATENDIMENTOS!$H819,IF(AND(ATENDIMENTOS!$H819="",ATENDIMENTOS!$I819=""),"",ATENDIMENTOS!$H819-ATENDIMENTOS!$I819)),"")</f>
        <v/>
      </c>
      <c r="K819" s="77"/>
    </row>
    <row r="820" spans="1:11" x14ac:dyDescent="0.3">
      <c r="A820" s="12" t="str">
        <f t="shared" si="12"/>
        <v/>
      </c>
      <c r="B820" s="66"/>
      <c r="C820" s="70"/>
      <c r="D820" s="71"/>
      <c r="E820" s="71"/>
      <c r="F820" s="71"/>
      <c r="G820" s="71"/>
      <c r="H820" s="19" t="str" cm="1">
        <f t="array" ref="H820">IFERROR(IF(B820="","",IF(F820="","",IF(F820="SERVIÇOS",INDEX('TABELA DE PREÇOS'!$C$3:$C$1000,MATCH(B820,IF('TABELA DE PREÇOS'!$B$3:$B$1000=G820,'TABELA DE PREÇOS'!$D$3:$D$1000),1)),IF(F820="PRODUTOS",INDEX('TABELA DE PREÇOS'!$G$3:$G$1000,MATCH(B820,IF('TABELA DE PREÇOS'!$F$3:$F$1000=G820,'TABELA DE PREÇOS'!$H$3:$H$1000),1)))))),"")</f>
        <v/>
      </c>
      <c r="I820" s="75"/>
      <c r="J820" s="19" t="str">
        <f>IFERROR(IF(ATENDIMENTOS!$I820="",ATENDIMENTOS!$H820,IF(AND(ATENDIMENTOS!$H820="",ATENDIMENTOS!$I820=""),"",ATENDIMENTOS!$H820-ATENDIMENTOS!$I820)),"")</f>
        <v/>
      </c>
      <c r="K820" s="78"/>
    </row>
    <row r="821" spans="1:11" x14ac:dyDescent="0.3">
      <c r="A821" s="12" t="str">
        <f t="shared" si="12"/>
        <v/>
      </c>
      <c r="B821" s="65"/>
      <c r="C821" s="68"/>
      <c r="D821" s="69"/>
      <c r="E821" s="69"/>
      <c r="F821" s="69"/>
      <c r="G821" s="69"/>
      <c r="H821" s="20" t="str" cm="1">
        <f t="array" ref="H821">IFERROR(IF(B821="","",IF(F821="","",IF(F821="SERVIÇOS",INDEX('TABELA DE PREÇOS'!$C$3:$C$1000,MATCH(B821,IF('TABELA DE PREÇOS'!$B$3:$B$1000=G821,'TABELA DE PREÇOS'!$D$3:$D$1000),1)),IF(F821="PRODUTOS",INDEX('TABELA DE PREÇOS'!$G$3:$G$1000,MATCH(B821,IF('TABELA DE PREÇOS'!$F$3:$F$1000=G821,'TABELA DE PREÇOS'!$H$3:$H$1000),1)))))),"")</f>
        <v/>
      </c>
      <c r="I821" s="74"/>
      <c r="J821" s="20" t="str">
        <f>IFERROR(IF(ATENDIMENTOS!$I821="",ATENDIMENTOS!$H821,IF(AND(ATENDIMENTOS!$H821="",ATENDIMENTOS!$I821=""),"",ATENDIMENTOS!$H821-ATENDIMENTOS!$I821)),"")</f>
        <v/>
      </c>
      <c r="K821" s="77"/>
    </row>
    <row r="822" spans="1:11" x14ac:dyDescent="0.3">
      <c r="A822" s="12" t="str">
        <f t="shared" si="12"/>
        <v/>
      </c>
      <c r="B822" s="66"/>
      <c r="C822" s="70"/>
      <c r="D822" s="71"/>
      <c r="E822" s="71"/>
      <c r="F822" s="71"/>
      <c r="G822" s="71"/>
      <c r="H822" s="19" t="str" cm="1">
        <f t="array" ref="H822">IFERROR(IF(B822="","",IF(F822="","",IF(F822="SERVIÇOS",INDEX('TABELA DE PREÇOS'!$C$3:$C$1000,MATCH(B822,IF('TABELA DE PREÇOS'!$B$3:$B$1000=G822,'TABELA DE PREÇOS'!$D$3:$D$1000),1)),IF(F822="PRODUTOS",INDEX('TABELA DE PREÇOS'!$G$3:$G$1000,MATCH(B822,IF('TABELA DE PREÇOS'!$F$3:$F$1000=G822,'TABELA DE PREÇOS'!$H$3:$H$1000),1)))))),"")</f>
        <v/>
      </c>
      <c r="I822" s="75"/>
      <c r="J822" s="19" t="str">
        <f>IFERROR(IF(ATENDIMENTOS!$I822="",ATENDIMENTOS!$H822,IF(AND(ATENDIMENTOS!$H822="",ATENDIMENTOS!$I822=""),"",ATENDIMENTOS!$H822-ATENDIMENTOS!$I822)),"")</f>
        <v/>
      </c>
      <c r="K822" s="78"/>
    </row>
    <row r="823" spans="1:11" x14ac:dyDescent="0.3">
      <c r="A823" s="12" t="str">
        <f t="shared" si="12"/>
        <v/>
      </c>
      <c r="B823" s="65"/>
      <c r="C823" s="68"/>
      <c r="D823" s="69"/>
      <c r="E823" s="69"/>
      <c r="F823" s="69"/>
      <c r="G823" s="69"/>
      <c r="H823" s="20" t="str" cm="1">
        <f t="array" ref="H823">IFERROR(IF(B823="","",IF(F823="","",IF(F823="SERVIÇOS",INDEX('TABELA DE PREÇOS'!$C$3:$C$1000,MATCH(B823,IF('TABELA DE PREÇOS'!$B$3:$B$1000=G823,'TABELA DE PREÇOS'!$D$3:$D$1000),1)),IF(F823="PRODUTOS",INDEX('TABELA DE PREÇOS'!$G$3:$G$1000,MATCH(B823,IF('TABELA DE PREÇOS'!$F$3:$F$1000=G823,'TABELA DE PREÇOS'!$H$3:$H$1000),1)))))),"")</f>
        <v/>
      </c>
      <c r="I823" s="74"/>
      <c r="J823" s="20" t="str">
        <f>IFERROR(IF(ATENDIMENTOS!$I823="",ATENDIMENTOS!$H823,IF(AND(ATENDIMENTOS!$H823="",ATENDIMENTOS!$I823=""),"",ATENDIMENTOS!$H823-ATENDIMENTOS!$I823)),"")</f>
        <v/>
      </c>
      <c r="K823" s="77"/>
    </row>
    <row r="824" spans="1:11" x14ac:dyDescent="0.3">
      <c r="A824" s="12" t="str">
        <f t="shared" si="12"/>
        <v/>
      </c>
      <c r="B824" s="66"/>
      <c r="C824" s="70"/>
      <c r="D824" s="71"/>
      <c r="E824" s="71"/>
      <c r="F824" s="71"/>
      <c r="G824" s="71"/>
      <c r="H824" s="19" t="str" cm="1">
        <f t="array" ref="H824">IFERROR(IF(B824="","",IF(F824="","",IF(F824="SERVIÇOS",INDEX('TABELA DE PREÇOS'!$C$3:$C$1000,MATCH(B824,IF('TABELA DE PREÇOS'!$B$3:$B$1000=G824,'TABELA DE PREÇOS'!$D$3:$D$1000),1)),IF(F824="PRODUTOS",INDEX('TABELA DE PREÇOS'!$G$3:$G$1000,MATCH(B824,IF('TABELA DE PREÇOS'!$F$3:$F$1000=G824,'TABELA DE PREÇOS'!$H$3:$H$1000),1)))))),"")</f>
        <v/>
      </c>
      <c r="I824" s="75"/>
      <c r="J824" s="19" t="str">
        <f>IFERROR(IF(ATENDIMENTOS!$I824="",ATENDIMENTOS!$H824,IF(AND(ATENDIMENTOS!$H824="",ATENDIMENTOS!$I824=""),"",ATENDIMENTOS!$H824-ATENDIMENTOS!$I824)),"")</f>
        <v/>
      </c>
      <c r="K824" s="78"/>
    </row>
    <row r="825" spans="1:11" x14ac:dyDescent="0.3">
      <c r="A825" s="12" t="str">
        <f t="shared" si="12"/>
        <v/>
      </c>
      <c r="B825" s="65"/>
      <c r="C825" s="68"/>
      <c r="D825" s="69"/>
      <c r="E825" s="69"/>
      <c r="F825" s="69"/>
      <c r="G825" s="69"/>
      <c r="H825" s="20" t="str" cm="1">
        <f t="array" ref="H825">IFERROR(IF(B825="","",IF(F825="","",IF(F825="SERVIÇOS",INDEX('TABELA DE PREÇOS'!$C$3:$C$1000,MATCH(B825,IF('TABELA DE PREÇOS'!$B$3:$B$1000=G825,'TABELA DE PREÇOS'!$D$3:$D$1000),1)),IF(F825="PRODUTOS",INDEX('TABELA DE PREÇOS'!$G$3:$G$1000,MATCH(B825,IF('TABELA DE PREÇOS'!$F$3:$F$1000=G825,'TABELA DE PREÇOS'!$H$3:$H$1000),1)))))),"")</f>
        <v/>
      </c>
      <c r="I825" s="74"/>
      <c r="J825" s="20" t="str">
        <f>IFERROR(IF(ATENDIMENTOS!$I825="",ATENDIMENTOS!$H825,IF(AND(ATENDIMENTOS!$H825="",ATENDIMENTOS!$I825=""),"",ATENDIMENTOS!$H825-ATENDIMENTOS!$I825)),"")</f>
        <v/>
      </c>
      <c r="K825" s="77"/>
    </row>
    <row r="826" spans="1:11" x14ac:dyDescent="0.3">
      <c r="A826" s="12" t="str">
        <f t="shared" si="12"/>
        <v/>
      </c>
      <c r="B826" s="66"/>
      <c r="C826" s="70"/>
      <c r="D826" s="71"/>
      <c r="E826" s="71"/>
      <c r="F826" s="71"/>
      <c r="G826" s="71"/>
      <c r="H826" s="19" t="str" cm="1">
        <f t="array" ref="H826">IFERROR(IF(B826="","",IF(F826="","",IF(F826="SERVIÇOS",INDEX('TABELA DE PREÇOS'!$C$3:$C$1000,MATCH(B826,IF('TABELA DE PREÇOS'!$B$3:$B$1000=G826,'TABELA DE PREÇOS'!$D$3:$D$1000),1)),IF(F826="PRODUTOS",INDEX('TABELA DE PREÇOS'!$G$3:$G$1000,MATCH(B826,IF('TABELA DE PREÇOS'!$F$3:$F$1000=G826,'TABELA DE PREÇOS'!$H$3:$H$1000),1)))))),"")</f>
        <v/>
      </c>
      <c r="I826" s="75"/>
      <c r="J826" s="19" t="str">
        <f>IFERROR(IF(ATENDIMENTOS!$I826="",ATENDIMENTOS!$H826,IF(AND(ATENDIMENTOS!$H826="",ATENDIMENTOS!$I826=""),"",ATENDIMENTOS!$H826-ATENDIMENTOS!$I826)),"")</f>
        <v/>
      </c>
      <c r="K826" s="78"/>
    </row>
    <row r="827" spans="1:11" x14ac:dyDescent="0.3">
      <c r="A827" s="12" t="str">
        <f t="shared" si="12"/>
        <v/>
      </c>
      <c r="B827" s="65"/>
      <c r="C827" s="68"/>
      <c r="D827" s="69"/>
      <c r="E827" s="69"/>
      <c r="F827" s="69"/>
      <c r="G827" s="69"/>
      <c r="H827" s="20" t="str" cm="1">
        <f t="array" ref="H827">IFERROR(IF(B827="","",IF(F827="","",IF(F827="SERVIÇOS",INDEX('TABELA DE PREÇOS'!$C$3:$C$1000,MATCH(B827,IF('TABELA DE PREÇOS'!$B$3:$B$1000=G827,'TABELA DE PREÇOS'!$D$3:$D$1000),1)),IF(F827="PRODUTOS",INDEX('TABELA DE PREÇOS'!$G$3:$G$1000,MATCH(B827,IF('TABELA DE PREÇOS'!$F$3:$F$1000=G827,'TABELA DE PREÇOS'!$H$3:$H$1000),1)))))),"")</f>
        <v/>
      </c>
      <c r="I827" s="74"/>
      <c r="J827" s="20" t="str">
        <f>IFERROR(IF(ATENDIMENTOS!$I827="",ATENDIMENTOS!$H827,IF(AND(ATENDIMENTOS!$H827="",ATENDIMENTOS!$I827=""),"",ATENDIMENTOS!$H827-ATENDIMENTOS!$I827)),"")</f>
        <v/>
      </c>
      <c r="K827" s="77"/>
    </row>
    <row r="828" spans="1:11" x14ac:dyDescent="0.3">
      <c r="A828" s="12" t="str">
        <f t="shared" si="12"/>
        <v/>
      </c>
      <c r="B828" s="66"/>
      <c r="C828" s="70"/>
      <c r="D828" s="71"/>
      <c r="E828" s="71"/>
      <c r="F828" s="71"/>
      <c r="G828" s="71"/>
      <c r="H828" s="19" t="str" cm="1">
        <f t="array" ref="H828">IFERROR(IF(B828="","",IF(F828="","",IF(F828="SERVIÇOS",INDEX('TABELA DE PREÇOS'!$C$3:$C$1000,MATCH(B828,IF('TABELA DE PREÇOS'!$B$3:$B$1000=G828,'TABELA DE PREÇOS'!$D$3:$D$1000),1)),IF(F828="PRODUTOS",INDEX('TABELA DE PREÇOS'!$G$3:$G$1000,MATCH(B828,IF('TABELA DE PREÇOS'!$F$3:$F$1000=G828,'TABELA DE PREÇOS'!$H$3:$H$1000),1)))))),"")</f>
        <v/>
      </c>
      <c r="I828" s="75"/>
      <c r="J828" s="19" t="str">
        <f>IFERROR(IF(ATENDIMENTOS!$I828="",ATENDIMENTOS!$H828,IF(AND(ATENDIMENTOS!$H828="",ATENDIMENTOS!$I828=""),"",ATENDIMENTOS!$H828-ATENDIMENTOS!$I828)),"")</f>
        <v/>
      </c>
      <c r="K828" s="78"/>
    </row>
    <row r="829" spans="1:11" x14ac:dyDescent="0.3">
      <c r="A829" s="12" t="str">
        <f t="shared" si="12"/>
        <v/>
      </c>
      <c r="B829" s="65"/>
      <c r="C829" s="68"/>
      <c r="D829" s="69"/>
      <c r="E829" s="69"/>
      <c r="F829" s="69"/>
      <c r="G829" s="69"/>
      <c r="H829" s="20" t="str" cm="1">
        <f t="array" ref="H829">IFERROR(IF(B829="","",IF(F829="","",IF(F829="SERVIÇOS",INDEX('TABELA DE PREÇOS'!$C$3:$C$1000,MATCH(B829,IF('TABELA DE PREÇOS'!$B$3:$B$1000=G829,'TABELA DE PREÇOS'!$D$3:$D$1000),1)),IF(F829="PRODUTOS",INDEX('TABELA DE PREÇOS'!$G$3:$G$1000,MATCH(B829,IF('TABELA DE PREÇOS'!$F$3:$F$1000=G829,'TABELA DE PREÇOS'!$H$3:$H$1000),1)))))),"")</f>
        <v/>
      </c>
      <c r="I829" s="74"/>
      <c r="J829" s="20" t="str">
        <f>IFERROR(IF(ATENDIMENTOS!$I829="",ATENDIMENTOS!$H829,IF(AND(ATENDIMENTOS!$H829="",ATENDIMENTOS!$I829=""),"",ATENDIMENTOS!$H829-ATENDIMENTOS!$I829)),"")</f>
        <v/>
      </c>
      <c r="K829" s="77"/>
    </row>
    <row r="830" spans="1:11" x14ac:dyDescent="0.3">
      <c r="A830" s="12" t="str">
        <f t="shared" si="12"/>
        <v/>
      </c>
      <c r="B830" s="66"/>
      <c r="C830" s="70"/>
      <c r="D830" s="71"/>
      <c r="E830" s="71"/>
      <c r="F830" s="71"/>
      <c r="G830" s="71"/>
      <c r="H830" s="19" t="str" cm="1">
        <f t="array" ref="H830">IFERROR(IF(B830="","",IF(F830="","",IF(F830="SERVIÇOS",INDEX('TABELA DE PREÇOS'!$C$3:$C$1000,MATCH(B830,IF('TABELA DE PREÇOS'!$B$3:$B$1000=G830,'TABELA DE PREÇOS'!$D$3:$D$1000),1)),IF(F830="PRODUTOS",INDEX('TABELA DE PREÇOS'!$G$3:$G$1000,MATCH(B830,IF('TABELA DE PREÇOS'!$F$3:$F$1000=G830,'TABELA DE PREÇOS'!$H$3:$H$1000),1)))))),"")</f>
        <v/>
      </c>
      <c r="I830" s="75"/>
      <c r="J830" s="19" t="str">
        <f>IFERROR(IF(ATENDIMENTOS!$I830="",ATENDIMENTOS!$H830,IF(AND(ATENDIMENTOS!$H830="",ATENDIMENTOS!$I830=""),"",ATENDIMENTOS!$H830-ATENDIMENTOS!$I830)),"")</f>
        <v/>
      </c>
      <c r="K830" s="78"/>
    </row>
    <row r="831" spans="1:11" x14ac:dyDescent="0.3">
      <c r="A831" s="12" t="str">
        <f t="shared" si="12"/>
        <v/>
      </c>
      <c r="B831" s="65"/>
      <c r="C831" s="68"/>
      <c r="D831" s="69"/>
      <c r="E831" s="69"/>
      <c r="F831" s="69"/>
      <c r="G831" s="69"/>
      <c r="H831" s="20" t="str" cm="1">
        <f t="array" ref="H831">IFERROR(IF(B831="","",IF(F831="","",IF(F831="SERVIÇOS",INDEX('TABELA DE PREÇOS'!$C$3:$C$1000,MATCH(B831,IF('TABELA DE PREÇOS'!$B$3:$B$1000=G831,'TABELA DE PREÇOS'!$D$3:$D$1000),1)),IF(F831="PRODUTOS",INDEX('TABELA DE PREÇOS'!$G$3:$G$1000,MATCH(B831,IF('TABELA DE PREÇOS'!$F$3:$F$1000=G831,'TABELA DE PREÇOS'!$H$3:$H$1000),1)))))),"")</f>
        <v/>
      </c>
      <c r="I831" s="74"/>
      <c r="J831" s="20" t="str">
        <f>IFERROR(IF(ATENDIMENTOS!$I831="",ATENDIMENTOS!$H831,IF(AND(ATENDIMENTOS!$H831="",ATENDIMENTOS!$I831=""),"",ATENDIMENTOS!$H831-ATENDIMENTOS!$I831)),"")</f>
        <v/>
      </c>
      <c r="K831" s="77"/>
    </row>
    <row r="832" spans="1:11" x14ac:dyDescent="0.3">
      <c r="A832" s="12" t="str">
        <f t="shared" si="12"/>
        <v/>
      </c>
      <c r="B832" s="66"/>
      <c r="C832" s="70"/>
      <c r="D832" s="71"/>
      <c r="E832" s="71"/>
      <c r="F832" s="71"/>
      <c r="G832" s="71"/>
      <c r="H832" s="19" t="str" cm="1">
        <f t="array" ref="H832">IFERROR(IF(B832="","",IF(F832="","",IF(F832="SERVIÇOS",INDEX('TABELA DE PREÇOS'!$C$3:$C$1000,MATCH(B832,IF('TABELA DE PREÇOS'!$B$3:$B$1000=G832,'TABELA DE PREÇOS'!$D$3:$D$1000),1)),IF(F832="PRODUTOS",INDEX('TABELA DE PREÇOS'!$G$3:$G$1000,MATCH(B832,IF('TABELA DE PREÇOS'!$F$3:$F$1000=G832,'TABELA DE PREÇOS'!$H$3:$H$1000),1)))))),"")</f>
        <v/>
      </c>
      <c r="I832" s="75"/>
      <c r="J832" s="19" t="str">
        <f>IFERROR(IF(ATENDIMENTOS!$I832="",ATENDIMENTOS!$H832,IF(AND(ATENDIMENTOS!$H832="",ATENDIMENTOS!$I832=""),"",ATENDIMENTOS!$H832-ATENDIMENTOS!$I832)),"")</f>
        <v/>
      </c>
      <c r="K832" s="78"/>
    </row>
    <row r="833" spans="1:11" x14ac:dyDescent="0.3">
      <c r="A833" s="12" t="str">
        <f t="shared" si="12"/>
        <v/>
      </c>
      <c r="B833" s="65"/>
      <c r="C833" s="68"/>
      <c r="D833" s="69"/>
      <c r="E833" s="69"/>
      <c r="F833" s="69"/>
      <c r="G833" s="69"/>
      <c r="H833" s="20" t="str" cm="1">
        <f t="array" ref="H833">IFERROR(IF(B833="","",IF(F833="","",IF(F833="SERVIÇOS",INDEX('TABELA DE PREÇOS'!$C$3:$C$1000,MATCH(B833,IF('TABELA DE PREÇOS'!$B$3:$B$1000=G833,'TABELA DE PREÇOS'!$D$3:$D$1000),1)),IF(F833="PRODUTOS",INDEX('TABELA DE PREÇOS'!$G$3:$G$1000,MATCH(B833,IF('TABELA DE PREÇOS'!$F$3:$F$1000=G833,'TABELA DE PREÇOS'!$H$3:$H$1000),1)))))),"")</f>
        <v/>
      </c>
      <c r="I833" s="74"/>
      <c r="J833" s="20" t="str">
        <f>IFERROR(IF(ATENDIMENTOS!$I833="",ATENDIMENTOS!$H833,IF(AND(ATENDIMENTOS!$H833="",ATENDIMENTOS!$I833=""),"",ATENDIMENTOS!$H833-ATENDIMENTOS!$I833)),"")</f>
        <v/>
      </c>
      <c r="K833" s="77"/>
    </row>
    <row r="834" spans="1:11" x14ac:dyDescent="0.3">
      <c r="A834" s="12" t="str">
        <f t="shared" si="12"/>
        <v/>
      </c>
      <c r="B834" s="66"/>
      <c r="C834" s="70"/>
      <c r="D834" s="71"/>
      <c r="E834" s="71"/>
      <c r="F834" s="71"/>
      <c r="G834" s="71"/>
      <c r="H834" s="19" t="str" cm="1">
        <f t="array" ref="H834">IFERROR(IF(B834="","",IF(F834="","",IF(F834="SERVIÇOS",INDEX('TABELA DE PREÇOS'!$C$3:$C$1000,MATCH(B834,IF('TABELA DE PREÇOS'!$B$3:$B$1000=G834,'TABELA DE PREÇOS'!$D$3:$D$1000),1)),IF(F834="PRODUTOS",INDEX('TABELA DE PREÇOS'!$G$3:$G$1000,MATCH(B834,IF('TABELA DE PREÇOS'!$F$3:$F$1000=G834,'TABELA DE PREÇOS'!$H$3:$H$1000),1)))))),"")</f>
        <v/>
      </c>
      <c r="I834" s="75"/>
      <c r="J834" s="19" t="str">
        <f>IFERROR(IF(ATENDIMENTOS!$I834="",ATENDIMENTOS!$H834,IF(AND(ATENDIMENTOS!$H834="",ATENDIMENTOS!$I834=""),"",ATENDIMENTOS!$H834-ATENDIMENTOS!$I834)),"")</f>
        <v/>
      </c>
      <c r="K834" s="78"/>
    </row>
    <row r="835" spans="1:11" x14ac:dyDescent="0.3">
      <c r="A835" s="12" t="str">
        <f t="shared" si="12"/>
        <v/>
      </c>
      <c r="B835" s="65"/>
      <c r="C835" s="68"/>
      <c r="D835" s="69"/>
      <c r="E835" s="69"/>
      <c r="F835" s="69"/>
      <c r="G835" s="69"/>
      <c r="H835" s="20" t="str" cm="1">
        <f t="array" ref="H835">IFERROR(IF(B835="","",IF(F835="","",IF(F835="SERVIÇOS",INDEX('TABELA DE PREÇOS'!$C$3:$C$1000,MATCH(B835,IF('TABELA DE PREÇOS'!$B$3:$B$1000=G835,'TABELA DE PREÇOS'!$D$3:$D$1000),1)),IF(F835="PRODUTOS",INDEX('TABELA DE PREÇOS'!$G$3:$G$1000,MATCH(B835,IF('TABELA DE PREÇOS'!$F$3:$F$1000=G835,'TABELA DE PREÇOS'!$H$3:$H$1000),1)))))),"")</f>
        <v/>
      </c>
      <c r="I835" s="74"/>
      <c r="J835" s="20" t="str">
        <f>IFERROR(IF(ATENDIMENTOS!$I835="",ATENDIMENTOS!$H835,IF(AND(ATENDIMENTOS!$H835="",ATENDIMENTOS!$I835=""),"",ATENDIMENTOS!$H835-ATENDIMENTOS!$I835)),"")</f>
        <v/>
      </c>
      <c r="K835" s="77"/>
    </row>
    <row r="836" spans="1:11" x14ac:dyDescent="0.3">
      <c r="A836" s="12" t="str">
        <f t="shared" ref="A836:A899" si="13">IF(B836="","",F836&amp;E836&amp;B836&amp;C836)</f>
        <v/>
      </c>
      <c r="B836" s="66"/>
      <c r="C836" s="70"/>
      <c r="D836" s="71"/>
      <c r="E836" s="71"/>
      <c r="F836" s="71"/>
      <c r="G836" s="71"/>
      <c r="H836" s="19" t="str" cm="1">
        <f t="array" ref="H836">IFERROR(IF(B836="","",IF(F836="","",IF(F836="SERVIÇOS",INDEX('TABELA DE PREÇOS'!$C$3:$C$1000,MATCH(B836,IF('TABELA DE PREÇOS'!$B$3:$B$1000=G836,'TABELA DE PREÇOS'!$D$3:$D$1000),1)),IF(F836="PRODUTOS",INDEX('TABELA DE PREÇOS'!$G$3:$G$1000,MATCH(B836,IF('TABELA DE PREÇOS'!$F$3:$F$1000=G836,'TABELA DE PREÇOS'!$H$3:$H$1000),1)))))),"")</f>
        <v/>
      </c>
      <c r="I836" s="75"/>
      <c r="J836" s="19" t="str">
        <f>IFERROR(IF(ATENDIMENTOS!$I836="",ATENDIMENTOS!$H836,IF(AND(ATENDIMENTOS!$H836="",ATENDIMENTOS!$I836=""),"",ATENDIMENTOS!$H836-ATENDIMENTOS!$I836)),"")</f>
        <v/>
      </c>
      <c r="K836" s="78"/>
    </row>
    <row r="837" spans="1:11" x14ac:dyDescent="0.3">
      <c r="A837" s="12" t="str">
        <f t="shared" si="13"/>
        <v/>
      </c>
      <c r="B837" s="65"/>
      <c r="C837" s="68"/>
      <c r="D837" s="69"/>
      <c r="E837" s="69"/>
      <c r="F837" s="69"/>
      <c r="G837" s="69"/>
      <c r="H837" s="20" t="str" cm="1">
        <f t="array" ref="H837">IFERROR(IF(B837="","",IF(F837="","",IF(F837="SERVIÇOS",INDEX('TABELA DE PREÇOS'!$C$3:$C$1000,MATCH(B837,IF('TABELA DE PREÇOS'!$B$3:$B$1000=G837,'TABELA DE PREÇOS'!$D$3:$D$1000),1)),IF(F837="PRODUTOS",INDEX('TABELA DE PREÇOS'!$G$3:$G$1000,MATCH(B837,IF('TABELA DE PREÇOS'!$F$3:$F$1000=G837,'TABELA DE PREÇOS'!$H$3:$H$1000),1)))))),"")</f>
        <v/>
      </c>
      <c r="I837" s="74"/>
      <c r="J837" s="20" t="str">
        <f>IFERROR(IF(ATENDIMENTOS!$I837="",ATENDIMENTOS!$H837,IF(AND(ATENDIMENTOS!$H837="",ATENDIMENTOS!$I837=""),"",ATENDIMENTOS!$H837-ATENDIMENTOS!$I837)),"")</f>
        <v/>
      </c>
      <c r="K837" s="77"/>
    </row>
    <row r="838" spans="1:11" x14ac:dyDescent="0.3">
      <c r="A838" s="12" t="str">
        <f t="shared" si="13"/>
        <v/>
      </c>
      <c r="B838" s="66"/>
      <c r="C838" s="70"/>
      <c r="D838" s="71"/>
      <c r="E838" s="71"/>
      <c r="F838" s="71"/>
      <c r="G838" s="71"/>
      <c r="H838" s="19" t="str" cm="1">
        <f t="array" ref="H838">IFERROR(IF(B838="","",IF(F838="","",IF(F838="SERVIÇOS",INDEX('TABELA DE PREÇOS'!$C$3:$C$1000,MATCH(B838,IF('TABELA DE PREÇOS'!$B$3:$B$1000=G838,'TABELA DE PREÇOS'!$D$3:$D$1000),1)),IF(F838="PRODUTOS",INDEX('TABELA DE PREÇOS'!$G$3:$G$1000,MATCH(B838,IF('TABELA DE PREÇOS'!$F$3:$F$1000=G838,'TABELA DE PREÇOS'!$H$3:$H$1000),1)))))),"")</f>
        <v/>
      </c>
      <c r="I838" s="75"/>
      <c r="J838" s="19" t="str">
        <f>IFERROR(IF(ATENDIMENTOS!$I838="",ATENDIMENTOS!$H838,IF(AND(ATENDIMENTOS!$H838="",ATENDIMENTOS!$I838=""),"",ATENDIMENTOS!$H838-ATENDIMENTOS!$I838)),"")</f>
        <v/>
      </c>
      <c r="K838" s="78"/>
    </row>
    <row r="839" spans="1:11" x14ac:dyDescent="0.3">
      <c r="A839" s="12" t="str">
        <f t="shared" si="13"/>
        <v/>
      </c>
      <c r="B839" s="65"/>
      <c r="C839" s="68"/>
      <c r="D839" s="69"/>
      <c r="E839" s="69"/>
      <c r="F839" s="69"/>
      <c r="G839" s="69"/>
      <c r="H839" s="20" t="str" cm="1">
        <f t="array" ref="H839">IFERROR(IF(B839="","",IF(F839="","",IF(F839="SERVIÇOS",INDEX('TABELA DE PREÇOS'!$C$3:$C$1000,MATCH(B839,IF('TABELA DE PREÇOS'!$B$3:$B$1000=G839,'TABELA DE PREÇOS'!$D$3:$D$1000),1)),IF(F839="PRODUTOS",INDEX('TABELA DE PREÇOS'!$G$3:$G$1000,MATCH(B839,IF('TABELA DE PREÇOS'!$F$3:$F$1000=G839,'TABELA DE PREÇOS'!$H$3:$H$1000),1)))))),"")</f>
        <v/>
      </c>
      <c r="I839" s="74"/>
      <c r="J839" s="20" t="str">
        <f>IFERROR(IF(ATENDIMENTOS!$I839="",ATENDIMENTOS!$H839,IF(AND(ATENDIMENTOS!$H839="",ATENDIMENTOS!$I839=""),"",ATENDIMENTOS!$H839-ATENDIMENTOS!$I839)),"")</f>
        <v/>
      </c>
      <c r="K839" s="77"/>
    </row>
    <row r="840" spans="1:11" x14ac:dyDescent="0.3">
      <c r="A840" s="12" t="str">
        <f t="shared" si="13"/>
        <v/>
      </c>
      <c r="B840" s="66"/>
      <c r="C840" s="70"/>
      <c r="D840" s="71"/>
      <c r="E840" s="71"/>
      <c r="F840" s="71"/>
      <c r="G840" s="71"/>
      <c r="H840" s="19" t="str" cm="1">
        <f t="array" ref="H840">IFERROR(IF(B840="","",IF(F840="","",IF(F840="SERVIÇOS",INDEX('TABELA DE PREÇOS'!$C$3:$C$1000,MATCH(B840,IF('TABELA DE PREÇOS'!$B$3:$B$1000=G840,'TABELA DE PREÇOS'!$D$3:$D$1000),1)),IF(F840="PRODUTOS",INDEX('TABELA DE PREÇOS'!$G$3:$G$1000,MATCH(B840,IF('TABELA DE PREÇOS'!$F$3:$F$1000=G840,'TABELA DE PREÇOS'!$H$3:$H$1000),1)))))),"")</f>
        <v/>
      </c>
      <c r="I840" s="75"/>
      <c r="J840" s="19" t="str">
        <f>IFERROR(IF(ATENDIMENTOS!$I840="",ATENDIMENTOS!$H840,IF(AND(ATENDIMENTOS!$H840="",ATENDIMENTOS!$I840=""),"",ATENDIMENTOS!$H840-ATENDIMENTOS!$I840)),"")</f>
        <v/>
      </c>
      <c r="K840" s="78"/>
    </row>
    <row r="841" spans="1:11" x14ac:dyDescent="0.3">
      <c r="A841" s="12" t="str">
        <f t="shared" si="13"/>
        <v/>
      </c>
      <c r="B841" s="65"/>
      <c r="C841" s="68"/>
      <c r="D841" s="69"/>
      <c r="E841" s="69"/>
      <c r="F841" s="69"/>
      <c r="G841" s="69"/>
      <c r="H841" s="20" t="str" cm="1">
        <f t="array" ref="H841">IFERROR(IF(B841="","",IF(F841="","",IF(F841="SERVIÇOS",INDEX('TABELA DE PREÇOS'!$C$3:$C$1000,MATCH(B841,IF('TABELA DE PREÇOS'!$B$3:$B$1000=G841,'TABELA DE PREÇOS'!$D$3:$D$1000),1)),IF(F841="PRODUTOS",INDEX('TABELA DE PREÇOS'!$G$3:$G$1000,MATCH(B841,IF('TABELA DE PREÇOS'!$F$3:$F$1000=G841,'TABELA DE PREÇOS'!$H$3:$H$1000),1)))))),"")</f>
        <v/>
      </c>
      <c r="I841" s="74"/>
      <c r="J841" s="20" t="str">
        <f>IFERROR(IF(ATENDIMENTOS!$I841="",ATENDIMENTOS!$H841,IF(AND(ATENDIMENTOS!$H841="",ATENDIMENTOS!$I841=""),"",ATENDIMENTOS!$H841-ATENDIMENTOS!$I841)),"")</f>
        <v/>
      </c>
      <c r="K841" s="77"/>
    </row>
    <row r="842" spans="1:11" x14ac:dyDescent="0.3">
      <c r="A842" s="12" t="str">
        <f t="shared" si="13"/>
        <v/>
      </c>
      <c r="B842" s="66"/>
      <c r="C842" s="70"/>
      <c r="D842" s="71"/>
      <c r="E842" s="71"/>
      <c r="F842" s="71"/>
      <c r="G842" s="71"/>
      <c r="H842" s="19" t="str" cm="1">
        <f t="array" ref="H842">IFERROR(IF(B842="","",IF(F842="","",IF(F842="SERVIÇOS",INDEX('TABELA DE PREÇOS'!$C$3:$C$1000,MATCH(B842,IF('TABELA DE PREÇOS'!$B$3:$B$1000=G842,'TABELA DE PREÇOS'!$D$3:$D$1000),1)),IF(F842="PRODUTOS",INDEX('TABELA DE PREÇOS'!$G$3:$G$1000,MATCH(B842,IF('TABELA DE PREÇOS'!$F$3:$F$1000=G842,'TABELA DE PREÇOS'!$H$3:$H$1000),1)))))),"")</f>
        <v/>
      </c>
      <c r="I842" s="75"/>
      <c r="J842" s="19" t="str">
        <f>IFERROR(IF(ATENDIMENTOS!$I842="",ATENDIMENTOS!$H842,IF(AND(ATENDIMENTOS!$H842="",ATENDIMENTOS!$I842=""),"",ATENDIMENTOS!$H842-ATENDIMENTOS!$I842)),"")</f>
        <v/>
      </c>
      <c r="K842" s="78"/>
    </row>
    <row r="843" spans="1:11" x14ac:dyDescent="0.3">
      <c r="A843" s="12" t="str">
        <f t="shared" si="13"/>
        <v/>
      </c>
      <c r="B843" s="65"/>
      <c r="C843" s="68"/>
      <c r="D843" s="69"/>
      <c r="E843" s="69"/>
      <c r="F843" s="69"/>
      <c r="G843" s="69"/>
      <c r="H843" s="20" t="str" cm="1">
        <f t="array" ref="H843">IFERROR(IF(B843="","",IF(F843="","",IF(F843="SERVIÇOS",INDEX('TABELA DE PREÇOS'!$C$3:$C$1000,MATCH(B843,IF('TABELA DE PREÇOS'!$B$3:$B$1000=G843,'TABELA DE PREÇOS'!$D$3:$D$1000),1)),IF(F843="PRODUTOS",INDEX('TABELA DE PREÇOS'!$G$3:$G$1000,MATCH(B843,IF('TABELA DE PREÇOS'!$F$3:$F$1000=G843,'TABELA DE PREÇOS'!$H$3:$H$1000),1)))))),"")</f>
        <v/>
      </c>
      <c r="I843" s="74"/>
      <c r="J843" s="20" t="str">
        <f>IFERROR(IF(ATENDIMENTOS!$I843="",ATENDIMENTOS!$H843,IF(AND(ATENDIMENTOS!$H843="",ATENDIMENTOS!$I843=""),"",ATENDIMENTOS!$H843-ATENDIMENTOS!$I843)),"")</f>
        <v/>
      </c>
      <c r="K843" s="77"/>
    </row>
    <row r="844" spans="1:11" x14ac:dyDescent="0.3">
      <c r="A844" s="12" t="str">
        <f t="shared" si="13"/>
        <v/>
      </c>
      <c r="B844" s="66"/>
      <c r="C844" s="70"/>
      <c r="D844" s="71"/>
      <c r="E844" s="71"/>
      <c r="F844" s="71"/>
      <c r="G844" s="71"/>
      <c r="H844" s="19" t="str" cm="1">
        <f t="array" ref="H844">IFERROR(IF(B844="","",IF(F844="","",IF(F844="SERVIÇOS",INDEX('TABELA DE PREÇOS'!$C$3:$C$1000,MATCH(B844,IF('TABELA DE PREÇOS'!$B$3:$B$1000=G844,'TABELA DE PREÇOS'!$D$3:$D$1000),1)),IF(F844="PRODUTOS",INDEX('TABELA DE PREÇOS'!$G$3:$G$1000,MATCH(B844,IF('TABELA DE PREÇOS'!$F$3:$F$1000=G844,'TABELA DE PREÇOS'!$H$3:$H$1000),1)))))),"")</f>
        <v/>
      </c>
      <c r="I844" s="75"/>
      <c r="J844" s="19" t="str">
        <f>IFERROR(IF(ATENDIMENTOS!$I844="",ATENDIMENTOS!$H844,IF(AND(ATENDIMENTOS!$H844="",ATENDIMENTOS!$I844=""),"",ATENDIMENTOS!$H844-ATENDIMENTOS!$I844)),"")</f>
        <v/>
      </c>
      <c r="K844" s="78"/>
    </row>
    <row r="845" spans="1:11" x14ac:dyDescent="0.3">
      <c r="A845" s="12" t="str">
        <f t="shared" si="13"/>
        <v/>
      </c>
      <c r="B845" s="65"/>
      <c r="C845" s="68"/>
      <c r="D845" s="69"/>
      <c r="E845" s="69"/>
      <c r="F845" s="69"/>
      <c r="G845" s="69"/>
      <c r="H845" s="20" t="str" cm="1">
        <f t="array" ref="H845">IFERROR(IF(B845="","",IF(F845="","",IF(F845="SERVIÇOS",INDEX('TABELA DE PREÇOS'!$C$3:$C$1000,MATCH(B845,IF('TABELA DE PREÇOS'!$B$3:$B$1000=G845,'TABELA DE PREÇOS'!$D$3:$D$1000),1)),IF(F845="PRODUTOS",INDEX('TABELA DE PREÇOS'!$G$3:$G$1000,MATCH(B845,IF('TABELA DE PREÇOS'!$F$3:$F$1000=G845,'TABELA DE PREÇOS'!$H$3:$H$1000),1)))))),"")</f>
        <v/>
      </c>
      <c r="I845" s="74"/>
      <c r="J845" s="20" t="str">
        <f>IFERROR(IF(ATENDIMENTOS!$I845="",ATENDIMENTOS!$H845,IF(AND(ATENDIMENTOS!$H845="",ATENDIMENTOS!$I845=""),"",ATENDIMENTOS!$H845-ATENDIMENTOS!$I845)),"")</f>
        <v/>
      </c>
      <c r="K845" s="77"/>
    </row>
    <row r="846" spans="1:11" x14ac:dyDescent="0.3">
      <c r="A846" s="12" t="str">
        <f t="shared" si="13"/>
        <v/>
      </c>
      <c r="B846" s="66"/>
      <c r="C846" s="70"/>
      <c r="D846" s="71"/>
      <c r="E846" s="71"/>
      <c r="F846" s="71"/>
      <c r="G846" s="71"/>
      <c r="H846" s="19" t="str" cm="1">
        <f t="array" ref="H846">IFERROR(IF(B846="","",IF(F846="","",IF(F846="SERVIÇOS",INDEX('TABELA DE PREÇOS'!$C$3:$C$1000,MATCH(B846,IF('TABELA DE PREÇOS'!$B$3:$B$1000=G846,'TABELA DE PREÇOS'!$D$3:$D$1000),1)),IF(F846="PRODUTOS",INDEX('TABELA DE PREÇOS'!$G$3:$G$1000,MATCH(B846,IF('TABELA DE PREÇOS'!$F$3:$F$1000=G846,'TABELA DE PREÇOS'!$H$3:$H$1000),1)))))),"")</f>
        <v/>
      </c>
      <c r="I846" s="75"/>
      <c r="J846" s="19" t="str">
        <f>IFERROR(IF(ATENDIMENTOS!$I846="",ATENDIMENTOS!$H846,IF(AND(ATENDIMENTOS!$H846="",ATENDIMENTOS!$I846=""),"",ATENDIMENTOS!$H846-ATENDIMENTOS!$I846)),"")</f>
        <v/>
      </c>
      <c r="K846" s="78"/>
    </row>
    <row r="847" spans="1:11" x14ac:dyDescent="0.3">
      <c r="A847" s="12" t="str">
        <f t="shared" si="13"/>
        <v/>
      </c>
      <c r="B847" s="65"/>
      <c r="C847" s="68"/>
      <c r="D847" s="69"/>
      <c r="E847" s="69"/>
      <c r="F847" s="69"/>
      <c r="G847" s="69"/>
      <c r="H847" s="20" t="str" cm="1">
        <f t="array" ref="H847">IFERROR(IF(B847="","",IF(F847="","",IF(F847="SERVIÇOS",INDEX('TABELA DE PREÇOS'!$C$3:$C$1000,MATCH(B847,IF('TABELA DE PREÇOS'!$B$3:$B$1000=G847,'TABELA DE PREÇOS'!$D$3:$D$1000),1)),IF(F847="PRODUTOS",INDEX('TABELA DE PREÇOS'!$G$3:$G$1000,MATCH(B847,IF('TABELA DE PREÇOS'!$F$3:$F$1000=G847,'TABELA DE PREÇOS'!$H$3:$H$1000),1)))))),"")</f>
        <v/>
      </c>
      <c r="I847" s="74"/>
      <c r="J847" s="20" t="str">
        <f>IFERROR(IF(ATENDIMENTOS!$I847="",ATENDIMENTOS!$H847,IF(AND(ATENDIMENTOS!$H847="",ATENDIMENTOS!$I847=""),"",ATENDIMENTOS!$H847-ATENDIMENTOS!$I847)),"")</f>
        <v/>
      </c>
      <c r="K847" s="77"/>
    </row>
    <row r="848" spans="1:11" x14ac:dyDescent="0.3">
      <c r="A848" s="12" t="str">
        <f t="shared" si="13"/>
        <v/>
      </c>
      <c r="B848" s="66"/>
      <c r="C848" s="70"/>
      <c r="D848" s="71"/>
      <c r="E848" s="71"/>
      <c r="F848" s="71"/>
      <c r="G848" s="71"/>
      <c r="H848" s="19" t="str" cm="1">
        <f t="array" ref="H848">IFERROR(IF(B848="","",IF(F848="","",IF(F848="SERVIÇOS",INDEX('TABELA DE PREÇOS'!$C$3:$C$1000,MATCH(B848,IF('TABELA DE PREÇOS'!$B$3:$B$1000=G848,'TABELA DE PREÇOS'!$D$3:$D$1000),1)),IF(F848="PRODUTOS",INDEX('TABELA DE PREÇOS'!$G$3:$G$1000,MATCH(B848,IF('TABELA DE PREÇOS'!$F$3:$F$1000=G848,'TABELA DE PREÇOS'!$H$3:$H$1000),1)))))),"")</f>
        <v/>
      </c>
      <c r="I848" s="75"/>
      <c r="J848" s="19" t="str">
        <f>IFERROR(IF(ATENDIMENTOS!$I848="",ATENDIMENTOS!$H848,IF(AND(ATENDIMENTOS!$H848="",ATENDIMENTOS!$I848=""),"",ATENDIMENTOS!$H848-ATENDIMENTOS!$I848)),"")</f>
        <v/>
      </c>
      <c r="K848" s="78"/>
    </row>
    <row r="849" spans="1:11" x14ac:dyDescent="0.3">
      <c r="A849" s="12" t="str">
        <f t="shared" si="13"/>
        <v/>
      </c>
      <c r="B849" s="65"/>
      <c r="C849" s="68"/>
      <c r="D849" s="69"/>
      <c r="E849" s="69"/>
      <c r="F849" s="69"/>
      <c r="G849" s="69"/>
      <c r="H849" s="20" t="str" cm="1">
        <f t="array" ref="H849">IFERROR(IF(B849="","",IF(F849="","",IF(F849="SERVIÇOS",INDEX('TABELA DE PREÇOS'!$C$3:$C$1000,MATCH(B849,IF('TABELA DE PREÇOS'!$B$3:$B$1000=G849,'TABELA DE PREÇOS'!$D$3:$D$1000),1)),IF(F849="PRODUTOS",INDEX('TABELA DE PREÇOS'!$G$3:$G$1000,MATCH(B849,IF('TABELA DE PREÇOS'!$F$3:$F$1000=G849,'TABELA DE PREÇOS'!$H$3:$H$1000),1)))))),"")</f>
        <v/>
      </c>
      <c r="I849" s="74"/>
      <c r="J849" s="20" t="str">
        <f>IFERROR(IF(ATENDIMENTOS!$I849="",ATENDIMENTOS!$H849,IF(AND(ATENDIMENTOS!$H849="",ATENDIMENTOS!$I849=""),"",ATENDIMENTOS!$H849-ATENDIMENTOS!$I849)),"")</f>
        <v/>
      </c>
      <c r="K849" s="77"/>
    </row>
    <row r="850" spans="1:11" x14ac:dyDescent="0.3">
      <c r="A850" s="12" t="str">
        <f t="shared" si="13"/>
        <v/>
      </c>
      <c r="B850" s="66"/>
      <c r="C850" s="70"/>
      <c r="D850" s="71"/>
      <c r="E850" s="71"/>
      <c r="F850" s="71"/>
      <c r="G850" s="71"/>
      <c r="H850" s="19" t="str" cm="1">
        <f t="array" ref="H850">IFERROR(IF(B850="","",IF(F850="","",IF(F850="SERVIÇOS",INDEX('TABELA DE PREÇOS'!$C$3:$C$1000,MATCH(B850,IF('TABELA DE PREÇOS'!$B$3:$B$1000=G850,'TABELA DE PREÇOS'!$D$3:$D$1000),1)),IF(F850="PRODUTOS",INDEX('TABELA DE PREÇOS'!$G$3:$G$1000,MATCH(B850,IF('TABELA DE PREÇOS'!$F$3:$F$1000=G850,'TABELA DE PREÇOS'!$H$3:$H$1000),1)))))),"")</f>
        <v/>
      </c>
      <c r="I850" s="75"/>
      <c r="J850" s="19" t="str">
        <f>IFERROR(IF(ATENDIMENTOS!$I850="",ATENDIMENTOS!$H850,IF(AND(ATENDIMENTOS!$H850="",ATENDIMENTOS!$I850=""),"",ATENDIMENTOS!$H850-ATENDIMENTOS!$I850)),"")</f>
        <v/>
      </c>
      <c r="K850" s="78"/>
    </row>
    <row r="851" spans="1:11" x14ac:dyDescent="0.3">
      <c r="A851" s="12" t="str">
        <f t="shared" si="13"/>
        <v/>
      </c>
      <c r="B851" s="65"/>
      <c r="C851" s="68"/>
      <c r="D851" s="69"/>
      <c r="E851" s="69"/>
      <c r="F851" s="69"/>
      <c r="G851" s="69"/>
      <c r="H851" s="20" t="str" cm="1">
        <f t="array" ref="H851">IFERROR(IF(B851="","",IF(F851="","",IF(F851="SERVIÇOS",INDEX('TABELA DE PREÇOS'!$C$3:$C$1000,MATCH(B851,IF('TABELA DE PREÇOS'!$B$3:$B$1000=G851,'TABELA DE PREÇOS'!$D$3:$D$1000),1)),IF(F851="PRODUTOS",INDEX('TABELA DE PREÇOS'!$G$3:$G$1000,MATCH(B851,IF('TABELA DE PREÇOS'!$F$3:$F$1000=G851,'TABELA DE PREÇOS'!$H$3:$H$1000),1)))))),"")</f>
        <v/>
      </c>
      <c r="I851" s="74"/>
      <c r="J851" s="20" t="str">
        <f>IFERROR(IF(ATENDIMENTOS!$I851="",ATENDIMENTOS!$H851,IF(AND(ATENDIMENTOS!$H851="",ATENDIMENTOS!$I851=""),"",ATENDIMENTOS!$H851-ATENDIMENTOS!$I851)),"")</f>
        <v/>
      </c>
      <c r="K851" s="77"/>
    </row>
    <row r="852" spans="1:11" x14ac:dyDescent="0.3">
      <c r="A852" s="12" t="str">
        <f t="shared" si="13"/>
        <v/>
      </c>
      <c r="B852" s="66"/>
      <c r="C852" s="70"/>
      <c r="D852" s="71"/>
      <c r="E852" s="71"/>
      <c r="F852" s="71"/>
      <c r="G852" s="71"/>
      <c r="H852" s="19" t="str" cm="1">
        <f t="array" ref="H852">IFERROR(IF(B852="","",IF(F852="","",IF(F852="SERVIÇOS",INDEX('TABELA DE PREÇOS'!$C$3:$C$1000,MATCH(B852,IF('TABELA DE PREÇOS'!$B$3:$B$1000=G852,'TABELA DE PREÇOS'!$D$3:$D$1000),1)),IF(F852="PRODUTOS",INDEX('TABELA DE PREÇOS'!$G$3:$G$1000,MATCH(B852,IF('TABELA DE PREÇOS'!$F$3:$F$1000=G852,'TABELA DE PREÇOS'!$H$3:$H$1000),1)))))),"")</f>
        <v/>
      </c>
      <c r="I852" s="75"/>
      <c r="J852" s="19" t="str">
        <f>IFERROR(IF(ATENDIMENTOS!$I852="",ATENDIMENTOS!$H852,IF(AND(ATENDIMENTOS!$H852="",ATENDIMENTOS!$I852=""),"",ATENDIMENTOS!$H852-ATENDIMENTOS!$I852)),"")</f>
        <v/>
      </c>
      <c r="K852" s="78"/>
    </row>
    <row r="853" spans="1:11" x14ac:dyDescent="0.3">
      <c r="A853" s="12" t="str">
        <f t="shared" si="13"/>
        <v/>
      </c>
      <c r="B853" s="65"/>
      <c r="C853" s="68"/>
      <c r="D853" s="69"/>
      <c r="E853" s="69"/>
      <c r="F853" s="69"/>
      <c r="G853" s="69"/>
      <c r="H853" s="20" t="str" cm="1">
        <f t="array" ref="H853">IFERROR(IF(B853="","",IF(F853="","",IF(F853="SERVIÇOS",INDEX('TABELA DE PREÇOS'!$C$3:$C$1000,MATCH(B853,IF('TABELA DE PREÇOS'!$B$3:$B$1000=G853,'TABELA DE PREÇOS'!$D$3:$D$1000),1)),IF(F853="PRODUTOS",INDEX('TABELA DE PREÇOS'!$G$3:$G$1000,MATCH(B853,IF('TABELA DE PREÇOS'!$F$3:$F$1000=G853,'TABELA DE PREÇOS'!$H$3:$H$1000),1)))))),"")</f>
        <v/>
      </c>
      <c r="I853" s="74"/>
      <c r="J853" s="20" t="str">
        <f>IFERROR(IF(ATENDIMENTOS!$I853="",ATENDIMENTOS!$H853,IF(AND(ATENDIMENTOS!$H853="",ATENDIMENTOS!$I853=""),"",ATENDIMENTOS!$H853-ATENDIMENTOS!$I853)),"")</f>
        <v/>
      </c>
      <c r="K853" s="77"/>
    </row>
    <row r="854" spans="1:11" x14ac:dyDescent="0.3">
      <c r="A854" s="12" t="str">
        <f t="shared" si="13"/>
        <v/>
      </c>
      <c r="B854" s="66"/>
      <c r="C854" s="70"/>
      <c r="D854" s="71"/>
      <c r="E854" s="71"/>
      <c r="F854" s="71"/>
      <c r="G854" s="71"/>
      <c r="H854" s="19" t="str" cm="1">
        <f t="array" ref="H854">IFERROR(IF(B854="","",IF(F854="","",IF(F854="SERVIÇOS",INDEX('TABELA DE PREÇOS'!$C$3:$C$1000,MATCH(B854,IF('TABELA DE PREÇOS'!$B$3:$B$1000=G854,'TABELA DE PREÇOS'!$D$3:$D$1000),1)),IF(F854="PRODUTOS",INDEX('TABELA DE PREÇOS'!$G$3:$G$1000,MATCH(B854,IF('TABELA DE PREÇOS'!$F$3:$F$1000=G854,'TABELA DE PREÇOS'!$H$3:$H$1000),1)))))),"")</f>
        <v/>
      </c>
      <c r="I854" s="75"/>
      <c r="J854" s="19" t="str">
        <f>IFERROR(IF(ATENDIMENTOS!$I854="",ATENDIMENTOS!$H854,IF(AND(ATENDIMENTOS!$H854="",ATENDIMENTOS!$I854=""),"",ATENDIMENTOS!$H854-ATENDIMENTOS!$I854)),"")</f>
        <v/>
      </c>
      <c r="K854" s="78"/>
    </row>
    <row r="855" spans="1:11" x14ac:dyDescent="0.3">
      <c r="A855" s="12" t="str">
        <f t="shared" si="13"/>
        <v/>
      </c>
      <c r="B855" s="65"/>
      <c r="C855" s="68"/>
      <c r="D855" s="69"/>
      <c r="E855" s="69"/>
      <c r="F855" s="69"/>
      <c r="G855" s="69"/>
      <c r="H855" s="20" t="str" cm="1">
        <f t="array" ref="H855">IFERROR(IF(B855="","",IF(F855="","",IF(F855="SERVIÇOS",INDEX('TABELA DE PREÇOS'!$C$3:$C$1000,MATCH(B855,IF('TABELA DE PREÇOS'!$B$3:$B$1000=G855,'TABELA DE PREÇOS'!$D$3:$D$1000),1)),IF(F855="PRODUTOS",INDEX('TABELA DE PREÇOS'!$G$3:$G$1000,MATCH(B855,IF('TABELA DE PREÇOS'!$F$3:$F$1000=G855,'TABELA DE PREÇOS'!$H$3:$H$1000),1)))))),"")</f>
        <v/>
      </c>
      <c r="I855" s="74"/>
      <c r="J855" s="20" t="str">
        <f>IFERROR(IF(ATENDIMENTOS!$I855="",ATENDIMENTOS!$H855,IF(AND(ATENDIMENTOS!$H855="",ATENDIMENTOS!$I855=""),"",ATENDIMENTOS!$H855-ATENDIMENTOS!$I855)),"")</f>
        <v/>
      </c>
      <c r="K855" s="77"/>
    </row>
    <row r="856" spans="1:11" x14ac:dyDescent="0.3">
      <c r="A856" s="12" t="str">
        <f t="shared" si="13"/>
        <v/>
      </c>
      <c r="B856" s="66"/>
      <c r="C856" s="70"/>
      <c r="D856" s="71"/>
      <c r="E856" s="71"/>
      <c r="F856" s="71"/>
      <c r="G856" s="71"/>
      <c r="H856" s="19" t="str" cm="1">
        <f t="array" ref="H856">IFERROR(IF(B856="","",IF(F856="","",IF(F856="SERVIÇOS",INDEX('TABELA DE PREÇOS'!$C$3:$C$1000,MATCH(B856,IF('TABELA DE PREÇOS'!$B$3:$B$1000=G856,'TABELA DE PREÇOS'!$D$3:$D$1000),1)),IF(F856="PRODUTOS",INDEX('TABELA DE PREÇOS'!$G$3:$G$1000,MATCH(B856,IF('TABELA DE PREÇOS'!$F$3:$F$1000=G856,'TABELA DE PREÇOS'!$H$3:$H$1000),1)))))),"")</f>
        <v/>
      </c>
      <c r="I856" s="75"/>
      <c r="J856" s="19" t="str">
        <f>IFERROR(IF(ATENDIMENTOS!$I856="",ATENDIMENTOS!$H856,IF(AND(ATENDIMENTOS!$H856="",ATENDIMENTOS!$I856=""),"",ATENDIMENTOS!$H856-ATENDIMENTOS!$I856)),"")</f>
        <v/>
      </c>
      <c r="K856" s="78"/>
    </row>
    <row r="857" spans="1:11" x14ac:dyDescent="0.3">
      <c r="A857" s="12" t="str">
        <f t="shared" si="13"/>
        <v/>
      </c>
      <c r="B857" s="65"/>
      <c r="C857" s="68"/>
      <c r="D857" s="69"/>
      <c r="E857" s="69"/>
      <c r="F857" s="69"/>
      <c r="G857" s="69"/>
      <c r="H857" s="20" t="str" cm="1">
        <f t="array" ref="H857">IFERROR(IF(B857="","",IF(F857="","",IF(F857="SERVIÇOS",INDEX('TABELA DE PREÇOS'!$C$3:$C$1000,MATCH(B857,IF('TABELA DE PREÇOS'!$B$3:$B$1000=G857,'TABELA DE PREÇOS'!$D$3:$D$1000),1)),IF(F857="PRODUTOS",INDEX('TABELA DE PREÇOS'!$G$3:$G$1000,MATCH(B857,IF('TABELA DE PREÇOS'!$F$3:$F$1000=G857,'TABELA DE PREÇOS'!$H$3:$H$1000),1)))))),"")</f>
        <v/>
      </c>
      <c r="I857" s="74"/>
      <c r="J857" s="20" t="str">
        <f>IFERROR(IF(ATENDIMENTOS!$I857="",ATENDIMENTOS!$H857,IF(AND(ATENDIMENTOS!$H857="",ATENDIMENTOS!$I857=""),"",ATENDIMENTOS!$H857-ATENDIMENTOS!$I857)),"")</f>
        <v/>
      </c>
      <c r="K857" s="77"/>
    </row>
    <row r="858" spans="1:11" x14ac:dyDescent="0.3">
      <c r="A858" s="12" t="str">
        <f t="shared" si="13"/>
        <v/>
      </c>
      <c r="B858" s="66"/>
      <c r="C858" s="70"/>
      <c r="D858" s="71"/>
      <c r="E858" s="71"/>
      <c r="F858" s="71"/>
      <c r="G858" s="71"/>
      <c r="H858" s="19" t="str" cm="1">
        <f t="array" ref="H858">IFERROR(IF(B858="","",IF(F858="","",IF(F858="SERVIÇOS",INDEX('TABELA DE PREÇOS'!$C$3:$C$1000,MATCH(B858,IF('TABELA DE PREÇOS'!$B$3:$B$1000=G858,'TABELA DE PREÇOS'!$D$3:$D$1000),1)),IF(F858="PRODUTOS",INDEX('TABELA DE PREÇOS'!$G$3:$G$1000,MATCH(B858,IF('TABELA DE PREÇOS'!$F$3:$F$1000=G858,'TABELA DE PREÇOS'!$H$3:$H$1000),1)))))),"")</f>
        <v/>
      </c>
      <c r="I858" s="75"/>
      <c r="J858" s="19" t="str">
        <f>IFERROR(IF(ATENDIMENTOS!$I858="",ATENDIMENTOS!$H858,IF(AND(ATENDIMENTOS!$H858="",ATENDIMENTOS!$I858=""),"",ATENDIMENTOS!$H858-ATENDIMENTOS!$I858)),"")</f>
        <v/>
      </c>
      <c r="K858" s="78"/>
    </row>
    <row r="859" spans="1:11" x14ac:dyDescent="0.3">
      <c r="A859" s="12" t="str">
        <f t="shared" si="13"/>
        <v/>
      </c>
      <c r="B859" s="65"/>
      <c r="C859" s="68"/>
      <c r="D859" s="69"/>
      <c r="E859" s="69"/>
      <c r="F859" s="69"/>
      <c r="G859" s="69"/>
      <c r="H859" s="20" t="str" cm="1">
        <f t="array" ref="H859">IFERROR(IF(B859="","",IF(F859="","",IF(F859="SERVIÇOS",INDEX('TABELA DE PREÇOS'!$C$3:$C$1000,MATCH(B859,IF('TABELA DE PREÇOS'!$B$3:$B$1000=G859,'TABELA DE PREÇOS'!$D$3:$D$1000),1)),IF(F859="PRODUTOS",INDEX('TABELA DE PREÇOS'!$G$3:$G$1000,MATCH(B859,IF('TABELA DE PREÇOS'!$F$3:$F$1000=G859,'TABELA DE PREÇOS'!$H$3:$H$1000),1)))))),"")</f>
        <v/>
      </c>
      <c r="I859" s="74"/>
      <c r="J859" s="20" t="str">
        <f>IFERROR(IF(ATENDIMENTOS!$I859="",ATENDIMENTOS!$H859,IF(AND(ATENDIMENTOS!$H859="",ATENDIMENTOS!$I859=""),"",ATENDIMENTOS!$H859-ATENDIMENTOS!$I859)),"")</f>
        <v/>
      </c>
      <c r="K859" s="77"/>
    </row>
    <row r="860" spans="1:11" x14ac:dyDescent="0.3">
      <c r="A860" s="12" t="str">
        <f t="shared" si="13"/>
        <v/>
      </c>
      <c r="B860" s="66"/>
      <c r="C860" s="70"/>
      <c r="D860" s="71"/>
      <c r="E860" s="71"/>
      <c r="F860" s="71"/>
      <c r="G860" s="71"/>
      <c r="H860" s="19" t="str" cm="1">
        <f t="array" ref="H860">IFERROR(IF(B860="","",IF(F860="","",IF(F860="SERVIÇOS",INDEX('TABELA DE PREÇOS'!$C$3:$C$1000,MATCH(B860,IF('TABELA DE PREÇOS'!$B$3:$B$1000=G860,'TABELA DE PREÇOS'!$D$3:$D$1000),1)),IF(F860="PRODUTOS",INDEX('TABELA DE PREÇOS'!$G$3:$G$1000,MATCH(B860,IF('TABELA DE PREÇOS'!$F$3:$F$1000=G860,'TABELA DE PREÇOS'!$H$3:$H$1000),1)))))),"")</f>
        <v/>
      </c>
      <c r="I860" s="75"/>
      <c r="J860" s="19" t="str">
        <f>IFERROR(IF(ATENDIMENTOS!$I860="",ATENDIMENTOS!$H860,IF(AND(ATENDIMENTOS!$H860="",ATENDIMENTOS!$I860=""),"",ATENDIMENTOS!$H860-ATENDIMENTOS!$I860)),"")</f>
        <v/>
      </c>
      <c r="K860" s="78"/>
    </row>
    <row r="861" spans="1:11" x14ac:dyDescent="0.3">
      <c r="A861" s="12" t="str">
        <f t="shared" si="13"/>
        <v/>
      </c>
      <c r="B861" s="65"/>
      <c r="C861" s="68"/>
      <c r="D861" s="69"/>
      <c r="E861" s="69"/>
      <c r="F861" s="69"/>
      <c r="G861" s="69"/>
      <c r="H861" s="20" t="str" cm="1">
        <f t="array" ref="H861">IFERROR(IF(B861="","",IF(F861="","",IF(F861="SERVIÇOS",INDEX('TABELA DE PREÇOS'!$C$3:$C$1000,MATCH(B861,IF('TABELA DE PREÇOS'!$B$3:$B$1000=G861,'TABELA DE PREÇOS'!$D$3:$D$1000),1)),IF(F861="PRODUTOS",INDEX('TABELA DE PREÇOS'!$G$3:$G$1000,MATCH(B861,IF('TABELA DE PREÇOS'!$F$3:$F$1000=G861,'TABELA DE PREÇOS'!$H$3:$H$1000),1)))))),"")</f>
        <v/>
      </c>
      <c r="I861" s="74"/>
      <c r="J861" s="20" t="str">
        <f>IFERROR(IF(ATENDIMENTOS!$I861="",ATENDIMENTOS!$H861,IF(AND(ATENDIMENTOS!$H861="",ATENDIMENTOS!$I861=""),"",ATENDIMENTOS!$H861-ATENDIMENTOS!$I861)),"")</f>
        <v/>
      </c>
      <c r="K861" s="77"/>
    </row>
    <row r="862" spans="1:11" x14ac:dyDescent="0.3">
      <c r="A862" s="12" t="str">
        <f t="shared" si="13"/>
        <v/>
      </c>
      <c r="B862" s="66"/>
      <c r="C862" s="70"/>
      <c r="D862" s="71"/>
      <c r="E862" s="71"/>
      <c r="F862" s="71"/>
      <c r="G862" s="71"/>
      <c r="H862" s="19" t="str" cm="1">
        <f t="array" ref="H862">IFERROR(IF(B862="","",IF(F862="","",IF(F862="SERVIÇOS",INDEX('TABELA DE PREÇOS'!$C$3:$C$1000,MATCH(B862,IF('TABELA DE PREÇOS'!$B$3:$B$1000=G862,'TABELA DE PREÇOS'!$D$3:$D$1000),1)),IF(F862="PRODUTOS",INDEX('TABELA DE PREÇOS'!$G$3:$G$1000,MATCH(B862,IF('TABELA DE PREÇOS'!$F$3:$F$1000=G862,'TABELA DE PREÇOS'!$H$3:$H$1000),1)))))),"")</f>
        <v/>
      </c>
      <c r="I862" s="75"/>
      <c r="J862" s="19" t="str">
        <f>IFERROR(IF(ATENDIMENTOS!$I862="",ATENDIMENTOS!$H862,IF(AND(ATENDIMENTOS!$H862="",ATENDIMENTOS!$I862=""),"",ATENDIMENTOS!$H862-ATENDIMENTOS!$I862)),"")</f>
        <v/>
      </c>
      <c r="K862" s="78"/>
    </row>
    <row r="863" spans="1:11" x14ac:dyDescent="0.3">
      <c r="A863" s="12" t="str">
        <f t="shared" si="13"/>
        <v/>
      </c>
      <c r="B863" s="65"/>
      <c r="C863" s="68"/>
      <c r="D863" s="69"/>
      <c r="E863" s="69"/>
      <c r="F863" s="69"/>
      <c r="G863" s="69"/>
      <c r="H863" s="20" t="str" cm="1">
        <f t="array" ref="H863">IFERROR(IF(B863="","",IF(F863="","",IF(F863="SERVIÇOS",INDEX('TABELA DE PREÇOS'!$C$3:$C$1000,MATCH(B863,IF('TABELA DE PREÇOS'!$B$3:$B$1000=G863,'TABELA DE PREÇOS'!$D$3:$D$1000),1)),IF(F863="PRODUTOS",INDEX('TABELA DE PREÇOS'!$G$3:$G$1000,MATCH(B863,IF('TABELA DE PREÇOS'!$F$3:$F$1000=G863,'TABELA DE PREÇOS'!$H$3:$H$1000),1)))))),"")</f>
        <v/>
      </c>
      <c r="I863" s="74"/>
      <c r="J863" s="20" t="str">
        <f>IFERROR(IF(ATENDIMENTOS!$I863="",ATENDIMENTOS!$H863,IF(AND(ATENDIMENTOS!$H863="",ATENDIMENTOS!$I863=""),"",ATENDIMENTOS!$H863-ATENDIMENTOS!$I863)),"")</f>
        <v/>
      </c>
      <c r="K863" s="77"/>
    </row>
    <row r="864" spans="1:11" x14ac:dyDescent="0.3">
      <c r="A864" s="12" t="str">
        <f t="shared" si="13"/>
        <v/>
      </c>
      <c r="B864" s="66"/>
      <c r="C864" s="70"/>
      <c r="D864" s="71"/>
      <c r="E864" s="71"/>
      <c r="F864" s="71"/>
      <c r="G864" s="71"/>
      <c r="H864" s="19" t="str" cm="1">
        <f t="array" ref="H864">IFERROR(IF(B864="","",IF(F864="","",IF(F864="SERVIÇOS",INDEX('TABELA DE PREÇOS'!$C$3:$C$1000,MATCH(B864,IF('TABELA DE PREÇOS'!$B$3:$B$1000=G864,'TABELA DE PREÇOS'!$D$3:$D$1000),1)),IF(F864="PRODUTOS",INDEX('TABELA DE PREÇOS'!$G$3:$G$1000,MATCH(B864,IF('TABELA DE PREÇOS'!$F$3:$F$1000=G864,'TABELA DE PREÇOS'!$H$3:$H$1000),1)))))),"")</f>
        <v/>
      </c>
      <c r="I864" s="75"/>
      <c r="J864" s="19" t="str">
        <f>IFERROR(IF(ATENDIMENTOS!$I864="",ATENDIMENTOS!$H864,IF(AND(ATENDIMENTOS!$H864="",ATENDIMENTOS!$I864=""),"",ATENDIMENTOS!$H864-ATENDIMENTOS!$I864)),"")</f>
        <v/>
      </c>
      <c r="K864" s="78"/>
    </row>
    <row r="865" spans="1:11" x14ac:dyDescent="0.3">
      <c r="A865" s="12" t="str">
        <f t="shared" si="13"/>
        <v/>
      </c>
      <c r="B865" s="65"/>
      <c r="C865" s="68"/>
      <c r="D865" s="69"/>
      <c r="E865" s="69"/>
      <c r="F865" s="69"/>
      <c r="G865" s="69"/>
      <c r="H865" s="20" t="str" cm="1">
        <f t="array" ref="H865">IFERROR(IF(B865="","",IF(F865="","",IF(F865="SERVIÇOS",INDEX('TABELA DE PREÇOS'!$C$3:$C$1000,MATCH(B865,IF('TABELA DE PREÇOS'!$B$3:$B$1000=G865,'TABELA DE PREÇOS'!$D$3:$D$1000),1)),IF(F865="PRODUTOS",INDEX('TABELA DE PREÇOS'!$G$3:$G$1000,MATCH(B865,IF('TABELA DE PREÇOS'!$F$3:$F$1000=G865,'TABELA DE PREÇOS'!$H$3:$H$1000),1)))))),"")</f>
        <v/>
      </c>
      <c r="I865" s="74"/>
      <c r="J865" s="20" t="str">
        <f>IFERROR(IF(ATENDIMENTOS!$I865="",ATENDIMENTOS!$H865,IF(AND(ATENDIMENTOS!$H865="",ATENDIMENTOS!$I865=""),"",ATENDIMENTOS!$H865-ATENDIMENTOS!$I865)),"")</f>
        <v/>
      </c>
      <c r="K865" s="77"/>
    </row>
    <row r="866" spans="1:11" x14ac:dyDescent="0.3">
      <c r="A866" s="12" t="str">
        <f t="shared" si="13"/>
        <v/>
      </c>
      <c r="B866" s="66"/>
      <c r="C866" s="70"/>
      <c r="D866" s="71"/>
      <c r="E866" s="71"/>
      <c r="F866" s="71"/>
      <c r="G866" s="71"/>
      <c r="H866" s="19" t="str" cm="1">
        <f t="array" ref="H866">IFERROR(IF(B866="","",IF(F866="","",IF(F866="SERVIÇOS",INDEX('TABELA DE PREÇOS'!$C$3:$C$1000,MATCH(B866,IF('TABELA DE PREÇOS'!$B$3:$B$1000=G866,'TABELA DE PREÇOS'!$D$3:$D$1000),1)),IF(F866="PRODUTOS",INDEX('TABELA DE PREÇOS'!$G$3:$G$1000,MATCH(B866,IF('TABELA DE PREÇOS'!$F$3:$F$1000=G866,'TABELA DE PREÇOS'!$H$3:$H$1000),1)))))),"")</f>
        <v/>
      </c>
      <c r="I866" s="75"/>
      <c r="J866" s="19" t="str">
        <f>IFERROR(IF(ATENDIMENTOS!$I866="",ATENDIMENTOS!$H866,IF(AND(ATENDIMENTOS!$H866="",ATENDIMENTOS!$I866=""),"",ATENDIMENTOS!$H866-ATENDIMENTOS!$I866)),"")</f>
        <v/>
      </c>
      <c r="K866" s="78"/>
    </row>
    <row r="867" spans="1:11" x14ac:dyDescent="0.3">
      <c r="A867" s="12" t="str">
        <f t="shared" si="13"/>
        <v/>
      </c>
      <c r="B867" s="65"/>
      <c r="C867" s="68"/>
      <c r="D867" s="69"/>
      <c r="E867" s="69"/>
      <c r="F867" s="69"/>
      <c r="G867" s="69"/>
      <c r="H867" s="20" t="str" cm="1">
        <f t="array" ref="H867">IFERROR(IF(B867="","",IF(F867="","",IF(F867="SERVIÇOS",INDEX('TABELA DE PREÇOS'!$C$3:$C$1000,MATCH(B867,IF('TABELA DE PREÇOS'!$B$3:$B$1000=G867,'TABELA DE PREÇOS'!$D$3:$D$1000),1)),IF(F867="PRODUTOS",INDEX('TABELA DE PREÇOS'!$G$3:$G$1000,MATCH(B867,IF('TABELA DE PREÇOS'!$F$3:$F$1000=G867,'TABELA DE PREÇOS'!$H$3:$H$1000),1)))))),"")</f>
        <v/>
      </c>
      <c r="I867" s="74"/>
      <c r="J867" s="20" t="str">
        <f>IFERROR(IF(ATENDIMENTOS!$I867="",ATENDIMENTOS!$H867,IF(AND(ATENDIMENTOS!$H867="",ATENDIMENTOS!$I867=""),"",ATENDIMENTOS!$H867-ATENDIMENTOS!$I867)),"")</f>
        <v/>
      </c>
      <c r="K867" s="77"/>
    </row>
    <row r="868" spans="1:11" x14ac:dyDescent="0.3">
      <c r="A868" s="12" t="str">
        <f t="shared" si="13"/>
        <v/>
      </c>
      <c r="B868" s="66"/>
      <c r="C868" s="70"/>
      <c r="D868" s="71"/>
      <c r="E868" s="71"/>
      <c r="F868" s="71"/>
      <c r="G868" s="71"/>
      <c r="H868" s="19" t="str" cm="1">
        <f t="array" ref="H868">IFERROR(IF(B868="","",IF(F868="","",IF(F868="SERVIÇOS",INDEX('TABELA DE PREÇOS'!$C$3:$C$1000,MATCH(B868,IF('TABELA DE PREÇOS'!$B$3:$B$1000=G868,'TABELA DE PREÇOS'!$D$3:$D$1000),1)),IF(F868="PRODUTOS",INDEX('TABELA DE PREÇOS'!$G$3:$G$1000,MATCH(B868,IF('TABELA DE PREÇOS'!$F$3:$F$1000=G868,'TABELA DE PREÇOS'!$H$3:$H$1000),1)))))),"")</f>
        <v/>
      </c>
      <c r="I868" s="75"/>
      <c r="J868" s="19" t="str">
        <f>IFERROR(IF(ATENDIMENTOS!$I868="",ATENDIMENTOS!$H868,IF(AND(ATENDIMENTOS!$H868="",ATENDIMENTOS!$I868=""),"",ATENDIMENTOS!$H868-ATENDIMENTOS!$I868)),"")</f>
        <v/>
      </c>
      <c r="K868" s="78"/>
    </row>
    <row r="869" spans="1:11" x14ac:dyDescent="0.3">
      <c r="A869" s="12" t="str">
        <f t="shared" si="13"/>
        <v/>
      </c>
      <c r="B869" s="65"/>
      <c r="C869" s="68"/>
      <c r="D869" s="69"/>
      <c r="E869" s="69"/>
      <c r="F869" s="69"/>
      <c r="G869" s="69"/>
      <c r="H869" s="20" t="str" cm="1">
        <f t="array" ref="H869">IFERROR(IF(B869="","",IF(F869="","",IF(F869="SERVIÇOS",INDEX('TABELA DE PREÇOS'!$C$3:$C$1000,MATCH(B869,IF('TABELA DE PREÇOS'!$B$3:$B$1000=G869,'TABELA DE PREÇOS'!$D$3:$D$1000),1)),IF(F869="PRODUTOS",INDEX('TABELA DE PREÇOS'!$G$3:$G$1000,MATCH(B869,IF('TABELA DE PREÇOS'!$F$3:$F$1000=G869,'TABELA DE PREÇOS'!$H$3:$H$1000),1)))))),"")</f>
        <v/>
      </c>
      <c r="I869" s="74"/>
      <c r="J869" s="20" t="str">
        <f>IFERROR(IF(ATENDIMENTOS!$I869="",ATENDIMENTOS!$H869,IF(AND(ATENDIMENTOS!$H869="",ATENDIMENTOS!$I869=""),"",ATENDIMENTOS!$H869-ATENDIMENTOS!$I869)),"")</f>
        <v/>
      </c>
      <c r="K869" s="77"/>
    </row>
    <row r="870" spans="1:11" x14ac:dyDescent="0.3">
      <c r="A870" s="12" t="str">
        <f t="shared" si="13"/>
        <v/>
      </c>
      <c r="B870" s="66"/>
      <c r="C870" s="70"/>
      <c r="D870" s="71"/>
      <c r="E870" s="71"/>
      <c r="F870" s="71"/>
      <c r="G870" s="71"/>
      <c r="H870" s="19" t="str" cm="1">
        <f t="array" ref="H870">IFERROR(IF(B870="","",IF(F870="","",IF(F870="SERVIÇOS",INDEX('TABELA DE PREÇOS'!$C$3:$C$1000,MATCH(B870,IF('TABELA DE PREÇOS'!$B$3:$B$1000=G870,'TABELA DE PREÇOS'!$D$3:$D$1000),1)),IF(F870="PRODUTOS",INDEX('TABELA DE PREÇOS'!$G$3:$G$1000,MATCH(B870,IF('TABELA DE PREÇOS'!$F$3:$F$1000=G870,'TABELA DE PREÇOS'!$H$3:$H$1000),1)))))),"")</f>
        <v/>
      </c>
      <c r="I870" s="75"/>
      <c r="J870" s="19" t="str">
        <f>IFERROR(IF(ATENDIMENTOS!$I870="",ATENDIMENTOS!$H870,IF(AND(ATENDIMENTOS!$H870="",ATENDIMENTOS!$I870=""),"",ATENDIMENTOS!$H870-ATENDIMENTOS!$I870)),"")</f>
        <v/>
      </c>
      <c r="K870" s="78"/>
    </row>
    <row r="871" spans="1:11" x14ac:dyDescent="0.3">
      <c r="A871" s="12" t="str">
        <f t="shared" si="13"/>
        <v/>
      </c>
      <c r="B871" s="65"/>
      <c r="C871" s="68"/>
      <c r="D871" s="69"/>
      <c r="E871" s="69"/>
      <c r="F871" s="69"/>
      <c r="G871" s="69"/>
      <c r="H871" s="20" t="str" cm="1">
        <f t="array" ref="H871">IFERROR(IF(B871="","",IF(F871="","",IF(F871="SERVIÇOS",INDEX('TABELA DE PREÇOS'!$C$3:$C$1000,MATCH(B871,IF('TABELA DE PREÇOS'!$B$3:$B$1000=G871,'TABELA DE PREÇOS'!$D$3:$D$1000),1)),IF(F871="PRODUTOS",INDEX('TABELA DE PREÇOS'!$G$3:$G$1000,MATCH(B871,IF('TABELA DE PREÇOS'!$F$3:$F$1000=G871,'TABELA DE PREÇOS'!$H$3:$H$1000),1)))))),"")</f>
        <v/>
      </c>
      <c r="I871" s="74"/>
      <c r="J871" s="20" t="str">
        <f>IFERROR(IF(ATENDIMENTOS!$I871="",ATENDIMENTOS!$H871,IF(AND(ATENDIMENTOS!$H871="",ATENDIMENTOS!$I871=""),"",ATENDIMENTOS!$H871-ATENDIMENTOS!$I871)),"")</f>
        <v/>
      </c>
      <c r="K871" s="77"/>
    </row>
    <row r="872" spans="1:11" x14ac:dyDescent="0.3">
      <c r="A872" s="12" t="str">
        <f t="shared" si="13"/>
        <v/>
      </c>
      <c r="B872" s="66"/>
      <c r="C872" s="70"/>
      <c r="D872" s="71"/>
      <c r="E872" s="71"/>
      <c r="F872" s="71"/>
      <c r="G872" s="71"/>
      <c r="H872" s="19" t="str" cm="1">
        <f t="array" ref="H872">IFERROR(IF(B872="","",IF(F872="","",IF(F872="SERVIÇOS",INDEX('TABELA DE PREÇOS'!$C$3:$C$1000,MATCH(B872,IF('TABELA DE PREÇOS'!$B$3:$B$1000=G872,'TABELA DE PREÇOS'!$D$3:$D$1000),1)),IF(F872="PRODUTOS",INDEX('TABELA DE PREÇOS'!$G$3:$G$1000,MATCH(B872,IF('TABELA DE PREÇOS'!$F$3:$F$1000=G872,'TABELA DE PREÇOS'!$H$3:$H$1000),1)))))),"")</f>
        <v/>
      </c>
      <c r="I872" s="75"/>
      <c r="J872" s="19" t="str">
        <f>IFERROR(IF(ATENDIMENTOS!$I872="",ATENDIMENTOS!$H872,IF(AND(ATENDIMENTOS!$H872="",ATENDIMENTOS!$I872=""),"",ATENDIMENTOS!$H872-ATENDIMENTOS!$I872)),"")</f>
        <v/>
      </c>
      <c r="K872" s="78"/>
    </row>
    <row r="873" spans="1:11" x14ac:dyDescent="0.3">
      <c r="A873" s="12" t="str">
        <f t="shared" si="13"/>
        <v/>
      </c>
      <c r="B873" s="65"/>
      <c r="C873" s="68"/>
      <c r="D873" s="69"/>
      <c r="E873" s="69"/>
      <c r="F873" s="69"/>
      <c r="G873" s="69"/>
      <c r="H873" s="20" t="str" cm="1">
        <f t="array" ref="H873">IFERROR(IF(B873="","",IF(F873="","",IF(F873="SERVIÇOS",INDEX('TABELA DE PREÇOS'!$C$3:$C$1000,MATCH(B873,IF('TABELA DE PREÇOS'!$B$3:$B$1000=G873,'TABELA DE PREÇOS'!$D$3:$D$1000),1)),IF(F873="PRODUTOS",INDEX('TABELA DE PREÇOS'!$G$3:$G$1000,MATCH(B873,IF('TABELA DE PREÇOS'!$F$3:$F$1000=G873,'TABELA DE PREÇOS'!$H$3:$H$1000),1)))))),"")</f>
        <v/>
      </c>
      <c r="I873" s="74"/>
      <c r="J873" s="20" t="str">
        <f>IFERROR(IF(ATENDIMENTOS!$I873="",ATENDIMENTOS!$H873,IF(AND(ATENDIMENTOS!$H873="",ATENDIMENTOS!$I873=""),"",ATENDIMENTOS!$H873-ATENDIMENTOS!$I873)),"")</f>
        <v/>
      </c>
      <c r="K873" s="77"/>
    </row>
    <row r="874" spans="1:11" x14ac:dyDescent="0.3">
      <c r="A874" s="12" t="str">
        <f t="shared" si="13"/>
        <v/>
      </c>
      <c r="B874" s="66"/>
      <c r="C874" s="70"/>
      <c r="D874" s="71"/>
      <c r="E874" s="71"/>
      <c r="F874" s="71"/>
      <c r="G874" s="71"/>
      <c r="H874" s="19" t="str" cm="1">
        <f t="array" ref="H874">IFERROR(IF(B874="","",IF(F874="","",IF(F874="SERVIÇOS",INDEX('TABELA DE PREÇOS'!$C$3:$C$1000,MATCH(B874,IF('TABELA DE PREÇOS'!$B$3:$B$1000=G874,'TABELA DE PREÇOS'!$D$3:$D$1000),1)),IF(F874="PRODUTOS",INDEX('TABELA DE PREÇOS'!$G$3:$G$1000,MATCH(B874,IF('TABELA DE PREÇOS'!$F$3:$F$1000=G874,'TABELA DE PREÇOS'!$H$3:$H$1000),1)))))),"")</f>
        <v/>
      </c>
      <c r="I874" s="75"/>
      <c r="J874" s="19" t="str">
        <f>IFERROR(IF(ATENDIMENTOS!$I874="",ATENDIMENTOS!$H874,IF(AND(ATENDIMENTOS!$H874="",ATENDIMENTOS!$I874=""),"",ATENDIMENTOS!$H874-ATENDIMENTOS!$I874)),"")</f>
        <v/>
      </c>
      <c r="K874" s="78"/>
    </row>
    <row r="875" spans="1:11" x14ac:dyDescent="0.3">
      <c r="A875" s="12" t="str">
        <f t="shared" si="13"/>
        <v/>
      </c>
      <c r="B875" s="65"/>
      <c r="C875" s="68"/>
      <c r="D875" s="69"/>
      <c r="E875" s="69"/>
      <c r="F875" s="69"/>
      <c r="G875" s="69"/>
      <c r="H875" s="20" t="str" cm="1">
        <f t="array" ref="H875">IFERROR(IF(B875="","",IF(F875="","",IF(F875="SERVIÇOS",INDEX('TABELA DE PREÇOS'!$C$3:$C$1000,MATCH(B875,IF('TABELA DE PREÇOS'!$B$3:$B$1000=G875,'TABELA DE PREÇOS'!$D$3:$D$1000),1)),IF(F875="PRODUTOS",INDEX('TABELA DE PREÇOS'!$G$3:$G$1000,MATCH(B875,IF('TABELA DE PREÇOS'!$F$3:$F$1000=G875,'TABELA DE PREÇOS'!$H$3:$H$1000),1)))))),"")</f>
        <v/>
      </c>
      <c r="I875" s="74"/>
      <c r="J875" s="20" t="str">
        <f>IFERROR(IF(ATENDIMENTOS!$I875="",ATENDIMENTOS!$H875,IF(AND(ATENDIMENTOS!$H875="",ATENDIMENTOS!$I875=""),"",ATENDIMENTOS!$H875-ATENDIMENTOS!$I875)),"")</f>
        <v/>
      </c>
      <c r="K875" s="77"/>
    </row>
    <row r="876" spans="1:11" x14ac:dyDescent="0.3">
      <c r="A876" s="12" t="str">
        <f t="shared" si="13"/>
        <v/>
      </c>
      <c r="B876" s="66"/>
      <c r="C876" s="70"/>
      <c r="D876" s="71"/>
      <c r="E876" s="71"/>
      <c r="F876" s="71"/>
      <c r="G876" s="71"/>
      <c r="H876" s="19" t="str" cm="1">
        <f t="array" ref="H876">IFERROR(IF(B876="","",IF(F876="","",IF(F876="SERVIÇOS",INDEX('TABELA DE PREÇOS'!$C$3:$C$1000,MATCH(B876,IF('TABELA DE PREÇOS'!$B$3:$B$1000=G876,'TABELA DE PREÇOS'!$D$3:$D$1000),1)),IF(F876="PRODUTOS",INDEX('TABELA DE PREÇOS'!$G$3:$G$1000,MATCH(B876,IF('TABELA DE PREÇOS'!$F$3:$F$1000=G876,'TABELA DE PREÇOS'!$H$3:$H$1000),1)))))),"")</f>
        <v/>
      </c>
      <c r="I876" s="75"/>
      <c r="J876" s="19" t="str">
        <f>IFERROR(IF(ATENDIMENTOS!$I876="",ATENDIMENTOS!$H876,IF(AND(ATENDIMENTOS!$H876="",ATENDIMENTOS!$I876=""),"",ATENDIMENTOS!$H876-ATENDIMENTOS!$I876)),"")</f>
        <v/>
      </c>
      <c r="K876" s="78"/>
    </row>
    <row r="877" spans="1:11" x14ac:dyDescent="0.3">
      <c r="A877" s="12" t="str">
        <f t="shared" si="13"/>
        <v/>
      </c>
      <c r="B877" s="65"/>
      <c r="C877" s="68"/>
      <c r="D877" s="69"/>
      <c r="E877" s="69"/>
      <c r="F877" s="69"/>
      <c r="G877" s="69"/>
      <c r="H877" s="20" t="str" cm="1">
        <f t="array" ref="H877">IFERROR(IF(B877="","",IF(F877="","",IF(F877="SERVIÇOS",INDEX('TABELA DE PREÇOS'!$C$3:$C$1000,MATCH(B877,IF('TABELA DE PREÇOS'!$B$3:$B$1000=G877,'TABELA DE PREÇOS'!$D$3:$D$1000),1)),IF(F877="PRODUTOS",INDEX('TABELA DE PREÇOS'!$G$3:$G$1000,MATCH(B877,IF('TABELA DE PREÇOS'!$F$3:$F$1000=G877,'TABELA DE PREÇOS'!$H$3:$H$1000),1)))))),"")</f>
        <v/>
      </c>
      <c r="I877" s="74"/>
      <c r="J877" s="20" t="str">
        <f>IFERROR(IF(ATENDIMENTOS!$I877="",ATENDIMENTOS!$H877,IF(AND(ATENDIMENTOS!$H877="",ATENDIMENTOS!$I877=""),"",ATENDIMENTOS!$H877-ATENDIMENTOS!$I877)),"")</f>
        <v/>
      </c>
      <c r="K877" s="77"/>
    </row>
    <row r="878" spans="1:11" x14ac:dyDescent="0.3">
      <c r="A878" s="12" t="str">
        <f t="shared" si="13"/>
        <v/>
      </c>
      <c r="B878" s="66"/>
      <c r="C878" s="70"/>
      <c r="D878" s="71"/>
      <c r="E878" s="71"/>
      <c r="F878" s="71"/>
      <c r="G878" s="71"/>
      <c r="H878" s="19" t="str" cm="1">
        <f t="array" ref="H878">IFERROR(IF(B878="","",IF(F878="","",IF(F878="SERVIÇOS",INDEX('TABELA DE PREÇOS'!$C$3:$C$1000,MATCH(B878,IF('TABELA DE PREÇOS'!$B$3:$B$1000=G878,'TABELA DE PREÇOS'!$D$3:$D$1000),1)),IF(F878="PRODUTOS",INDEX('TABELA DE PREÇOS'!$G$3:$G$1000,MATCH(B878,IF('TABELA DE PREÇOS'!$F$3:$F$1000=G878,'TABELA DE PREÇOS'!$H$3:$H$1000),1)))))),"")</f>
        <v/>
      </c>
      <c r="I878" s="75"/>
      <c r="J878" s="19" t="str">
        <f>IFERROR(IF(ATENDIMENTOS!$I878="",ATENDIMENTOS!$H878,IF(AND(ATENDIMENTOS!$H878="",ATENDIMENTOS!$I878=""),"",ATENDIMENTOS!$H878-ATENDIMENTOS!$I878)),"")</f>
        <v/>
      </c>
      <c r="K878" s="78"/>
    </row>
    <row r="879" spans="1:11" x14ac:dyDescent="0.3">
      <c r="A879" s="12" t="str">
        <f t="shared" si="13"/>
        <v/>
      </c>
      <c r="B879" s="65"/>
      <c r="C879" s="68"/>
      <c r="D879" s="69"/>
      <c r="E879" s="69"/>
      <c r="F879" s="69"/>
      <c r="G879" s="69"/>
      <c r="H879" s="20" t="str" cm="1">
        <f t="array" ref="H879">IFERROR(IF(B879="","",IF(F879="","",IF(F879="SERVIÇOS",INDEX('TABELA DE PREÇOS'!$C$3:$C$1000,MATCH(B879,IF('TABELA DE PREÇOS'!$B$3:$B$1000=G879,'TABELA DE PREÇOS'!$D$3:$D$1000),1)),IF(F879="PRODUTOS",INDEX('TABELA DE PREÇOS'!$G$3:$G$1000,MATCH(B879,IF('TABELA DE PREÇOS'!$F$3:$F$1000=G879,'TABELA DE PREÇOS'!$H$3:$H$1000),1)))))),"")</f>
        <v/>
      </c>
      <c r="I879" s="74"/>
      <c r="J879" s="20" t="str">
        <f>IFERROR(IF(ATENDIMENTOS!$I879="",ATENDIMENTOS!$H879,IF(AND(ATENDIMENTOS!$H879="",ATENDIMENTOS!$I879=""),"",ATENDIMENTOS!$H879-ATENDIMENTOS!$I879)),"")</f>
        <v/>
      </c>
      <c r="K879" s="77"/>
    </row>
    <row r="880" spans="1:11" x14ac:dyDescent="0.3">
      <c r="A880" s="12" t="str">
        <f t="shared" si="13"/>
        <v/>
      </c>
      <c r="B880" s="66"/>
      <c r="C880" s="70"/>
      <c r="D880" s="71"/>
      <c r="E880" s="71"/>
      <c r="F880" s="71"/>
      <c r="G880" s="71"/>
      <c r="H880" s="19" t="str" cm="1">
        <f t="array" ref="H880">IFERROR(IF(B880="","",IF(F880="","",IF(F880="SERVIÇOS",INDEX('TABELA DE PREÇOS'!$C$3:$C$1000,MATCH(B880,IF('TABELA DE PREÇOS'!$B$3:$B$1000=G880,'TABELA DE PREÇOS'!$D$3:$D$1000),1)),IF(F880="PRODUTOS",INDEX('TABELA DE PREÇOS'!$G$3:$G$1000,MATCH(B880,IF('TABELA DE PREÇOS'!$F$3:$F$1000=G880,'TABELA DE PREÇOS'!$H$3:$H$1000),1)))))),"")</f>
        <v/>
      </c>
      <c r="I880" s="75"/>
      <c r="J880" s="19" t="str">
        <f>IFERROR(IF(ATENDIMENTOS!$I880="",ATENDIMENTOS!$H880,IF(AND(ATENDIMENTOS!$H880="",ATENDIMENTOS!$I880=""),"",ATENDIMENTOS!$H880-ATENDIMENTOS!$I880)),"")</f>
        <v/>
      </c>
      <c r="K880" s="78"/>
    </row>
    <row r="881" spans="1:11" x14ac:dyDescent="0.3">
      <c r="A881" s="12" t="str">
        <f t="shared" si="13"/>
        <v/>
      </c>
      <c r="B881" s="65"/>
      <c r="C881" s="68"/>
      <c r="D881" s="69"/>
      <c r="E881" s="69"/>
      <c r="F881" s="69"/>
      <c r="G881" s="69"/>
      <c r="H881" s="20" t="str" cm="1">
        <f t="array" ref="H881">IFERROR(IF(B881="","",IF(F881="","",IF(F881="SERVIÇOS",INDEX('TABELA DE PREÇOS'!$C$3:$C$1000,MATCH(B881,IF('TABELA DE PREÇOS'!$B$3:$B$1000=G881,'TABELA DE PREÇOS'!$D$3:$D$1000),1)),IF(F881="PRODUTOS",INDEX('TABELA DE PREÇOS'!$G$3:$G$1000,MATCH(B881,IF('TABELA DE PREÇOS'!$F$3:$F$1000=G881,'TABELA DE PREÇOS'!$H$3:$H$1000),1)))))),"")</f>
        <v/>
      </c>
      <c r="I881" s="74"/>
      <c r="J881" s="20" t="str">
        <f>IFERROR(IF(ATENDIMENTOS!$I881="",ATENDIMENTOS!$H881,IF(AND(ATENDIMENTOS!$H881="",ATENDIMENTOS!$I881=""),"",ATENDIMENTOS!$H881-ATENDIMENTOS!$I881)),"")</f>
        <v/>
      </c>
      <c r="K881" s="77"/>
    </row>
    <row r="882" spans="1:11" x14ac:dyDescent="0.3">
      <c r="A882" s="12" t="str">
        <f t="shared" si="13"/>
        <v/>
      </c>
      <c r="B882" s="66"/>
      <c r="C882" s="70"/>
      <c r="D882" s="71"/>
      <c r="E882" s="71"/>
      <c r="F882" s="71"/>
      <c r="G882" s="71"/>
      <c r="H882" s="19" t="str" cm="1">
        <f t="array" ref="H882">IFERROR(IF(B882="","",IF(F882="","",IF(F882="SERVIÇOS",INDEX('TABELA DE PREÇOS'!$C$3:$C$1000,MATCH(B882,IF('TABELA DE PREÇOS'!$B$3:$B$1000=G882,'TABELA DE PREÇOS'!$D$3:$D$1000),1)),IF(F882="PRODUTOS",INDEX('TABELA DE PREÇOS'!$G$3:$G$1000,MATCH(B882,IF('TABELA DE PREÇOS'!$F$3:$F$1000=G882,'TABELA DE PREÇOS'!$H$3:$H$1000),1)))))),"")</f>
        <v/>
      </c>
      <c r="I882" s="75"/>
      <c r="J882" s="19" t="str">
        <f>IFERROR(IF(ATENDIMENTOS!$I882="",ATENDIMENTOS!$H882,IF(AND(ATENDIMENTOS!$H882="",ATENDIMENTOS!$I882=""),"",ATENDIMENTOS!$H882-ATENDIMENTOS!$I882)),"")</f>
        <v/>
      </c>
      <c r="K882" s="78"/>
    </row>
    <row r="883" spans="1:11" x14ac:dyDescent="0.3">
      <c r="A883" s="12" t="str">
        <f t="shared" si="13"/>
        <v/>
      </c>
      <c r="B883" s="65"/>
      <c r="C883" s="68"/>
      <c r="D883" s="69"/>
      <c r="E883" s="69"/>
      <c r="F883" s="69"/>
      <c r="G883" s="69"/>
      <c r="H883" s="20" t="str" cm="1">
        <f t="array" ref="H883">IFERROR(IF(B883="","",IF(F883="","",IF(F883="SERVIÇOS",INDEX('TABELA DE PREÇOS'!$C$3:$C$1000,MATCH(B883,IF('TABELA DE PREÇOS'!$B$3:$B$1000=G883,'TABELA DE PREÇOS'!$D$3:$D$1000),1)),IF(F883="PRODUTOS",INDEX('TABELA DE PREÇOS'!$G$3:$G$1000,MATCH(B883,IF('TABELA DE PREÇOS'!$F$3:$F$1000=G883,'TABELA DE PREÇOS'!$H$3:$H$1000),1)))))),"")</f>
        <v/>
      </c>
      <c r="I883" s="74"/>
      <c r="J883" s="20" t="str">
        <f>IFERROR(IF(ATENDIMENTOS!$I883="",ATENDIMENTOS!$H883,IF(AND(ATENDIMENTOS!$H883="",ATENDIMENTOS!$I883=""),"",ATENDIMENTOS!$H883-ATENDIMENTOS!$I883)),"")</f>
        <v/>
      </c>
      <c r="K883" s="77"/>
    </row>
    <row r="884" spans="1:11" x14ac:dyDescent="0.3">
      <c r="A884" s="12" t="str">
        <f t="shared" si="13"/>
        <v/>
      </c>
      <c r="B884" s="66"/>
      <c r="C884" s="70"/>
      <c r="D884" s="71"/>
      <c r="E884" s="71"/>
      <c r="F884" s="71"/>
      <c r="G884" s="71"/>
      <c r="H884" s="19" t="str" cm="1">
        <f t="array" ref="H884">IFERROR(IF(B884="","",IF(F884="","",IF(F884="SERVIÇOS",INDEX('TABELA DE PREÇOS'!$C$3:$C$1000,MATCH(B884,IF('TABELA DE PREÇOS'!$B$3:$B$1000=G884,'TABELA DE PREÇOS'!$D$3:$D$1000),1)),IF(F884="PRODUTOS",INDEX('TABELA DE PREÇOS'!$G$3:$G$1000,MATCH(B884,IF('TABELA DE PREÇOS'!$F$3:$F$1000=G884,'TABELA DE PREÇOS'!$H$3:$H$1000),1)))))),"")</f>
        <v/>
      </c>
      <c r="I884" s="75"/>
      <c r="J884" s="19" t="str">
        <f>IFERROR(IF(ATENDIMENTOS!$I884="",ATENDIMENTOS!$H884,IF(AND(ATENDIMENTOS!$H884="",ATENDIMENTOS!$I884=""),"",ATENDIMENTOS!$H884-ATENDIMENTOS!$I884)),"")</f>
        <v/>
      </c>
      <c r="K884" s="78"/>
    </row>
    <row r="885" spans="1:11" x14ac:dyDescent="0.3">
      <c r="A885" s="12" t="str">
        <f t="shared" si="13"/>
        <v/>
      </c>
      <c r="B885" s="65"/>
      <c r="C885" s="68"/>
      <c r="D885" s="69"/>
      <c r="E885" s="69"/>
      <c r="F885" s="69"/>
      <c r="G885" s="69"/>
      <c r="H885" s="20" t="str" cm="1">
        <f t="array" ref="H885">IFERROR(IF(B885="","",IF(F885="","",IF(F885="SERVIÇOS",INDEX('TABELA DE PREÇOS'!$C$3:$C$1000,MATCH(B885,IF('TABELA DE PREÇOS'!$B$3:$B$1000=G885,'TABELA DE PREÇOS'!$D$3:$D$1000),1)),IF(F885="PRODUTOS",INDEX('TABELA DE PREÇOS'!$G$3:$G$1000,MATCH(B885,IF('TABELA DE PREÇOS'!$F$3:$F$1000=G885,'TABELA DE PREÇOS'!$H$3:$H$1000),1)))))),"")</f>
        <v/>
      </c>
      <c r="I885" s="74"/>
      <c r="J885" s="20" t="str">
        <f>IFERROR(IF(ATENDIMENTOS!$I885="",ATENDIMENTOS!$H885,IF(AND(ATENDIMENTOS!$H885="",ATENDIMENTOS!$I885=""),"",ATENDIMENTOS!$H885-ATENDIMENTOS!$I885)),"")</f>
        <v/>
      </c>
      <c r="K885" s="77"/>
    </row>
    <row r="886" spans="1:11" x14ac:dyDescent="0.3">
      <c r="A886" s="12" t="str">
        <f t="shared" si="13"/>
        <v/>
      </c>
      <c r="B886" s="66"/>
      <c r="C886" s="70"/>
      <c r="D886" s="71"/>
      <c r="E886" s="71"/>
      <c r="F886" s="71"/>
      <c r="G886" s="71"/>
      <c r="H886" s="19" t="str" cm="1">
        <f t="array" ref="H886">IFERROR(IF(B886="","",IF(F886="","",IF(F886="SERVIÇOS",INDEX('TABELA DE PREÇOS'!$C$3:$C$1000,MATCH(B886,IF('TABELA DE PREÇOS'!$B$3:$B$1000=G886,'TABELA DE PREÇOS'!$D$3:$D$1000),1)),IF(F886="PRODUTOS",INDEX('TABELA DE PREÇOS'!$G$3:$G$1000,MATCH(B886,IF('TABELA DE PREÇOS'!$F$3:$F$1000=G886,'TABELA DE PREÇOS'!$H$3:$H$1000),1)))))),"")</f>
        <v/>
      </c>
      <c r="I886" s="75"/>
      <c r="J886" s="19" t="str">
        <f>IFERROR(IF(ATENDIMENTOS!$I886="",ATENDIMENTOS!$H886,IF(AND(ATENDIMENTOS!$H886="",ATENDIMENTOS!$I886=""),"",ATENDIMENTOS!$H886-ATENDIMENTOS!$I886)),"")</f>
        <v/>
      </c>
      <c r="K886" s="78"/>
    </row>
    <row r="887" spans="1:11" x14ac:dyDescent="0.3">
      <c r="A887" s="12" t="str">
        <f t="shared" si="13"/>
        <v/>
      </c>
      <c r="B887" s="65"/>
      <c r="C887" s="68"/>
      <c r="D887" s="69"/>
      <c r="E887" s="69"/>
      <c r="F887" s="69"/>
      <c r="G887" s="69"/>
      <c r="H887" s="20" t="str" cm="1">
        <f t="array" ref="H887">IFERROR(IF(B887="","",IF(F887="","",IF(F887="SERVIÇOS",INDEX('TABELA DE PREÇOS'!$C$3:$C$1000,MATCH(B887,IF('TABELA DE PREÇOS'!$B$3:$B$1000=G887,'TABELA DE PREÇOS'!$D$3:$D$1000),1)),IF(F887="PRODUTOS",INDEX('TABELA DE PREÇOS'!$G$3:$G$1000,MATCH(B887,IF('TABELA DE PREÇOS'!$F$3:$F$1000=G887,'TABELA DE PREÇOS'!$H$3:$H$1000),1)))))),"")</f>
        <v/>
      </c>
      <c r="I887" s="74"/>
      <c r="J887" s="20" t="str">
        <f>IFERROR(IF(ATENDIMENTOS!$I887="",ATENDIMENTOS!$H887,IF(AND(ATENDIMENTOS!$H887="",ATENDIMENTOS!$I887=""),"",ATENDIMENTOS!$H887-ATENDIMENTOS!$I887)),"")</f>
        <v/>
      </c>
      <c r="K887" s="77"/>
    </row>
    <row r="888" spans="1:11" x14ac:dyDescent="0.3">
      <c r="A888" s="12" t="str">
        <f t="shared" si="13"/>
        <v/>
      </c>
      <c r="B888" s="66"/>
      <c r="C888" s="70"/>
      <c r="D888" s="71"/>
      <c r="E888" s="71"/>
      <c r="F888" s="71"/>
      <c r="G888" s="71"/>
      <c r="H888" s="19" t="str" cm="1">
        <f t="array" ref="H888">IFERROR(IF(B888="","",IF(F888="","",IF(F888="SERVIÇOS",INDEX('TABELA DE PREÇOS'!$C$3:$C$1000,MATCH(B888,IF('TABELA DE PREÇOS'!$B$3:$B$1000=G888,'TABELA DE PREÇOS'!$D$3:$D$1000),1)),IF(F888="PRODUTOS",INDEX('TABELA DE PREÇOS'!$G$3:$G$1000,MATCH(B888,IF('TABELA DE PREÇOS'!$F$3:$F$1000=G888,'TABELA DE PREÇOS'!$H$3:$H$1000),1)))))),"")</f>
        <v/>
      </c>
      <c r="I888" s="75"/>
      <c r="J888" s="19" t="str">
        <f>IFERROR(IF(ATENDIMENTOS!$I888="",ATENDIMENTOS!$H888,IF(AND(ATENDIMENTOS!$H888="",ATENDIMENTOS!$I888=""),"",ATENDIMENTOS!$H888-ATENDIMENTOS!$I888)),"")</f>
        <v/>
      </c>
      <c r="K888" s="78"/>
    </row>
    <row r="889" spans="1:11" x14ac:dyDescent="0.3">
      <c r="A889" s="12" t="str">
        <f t="shared" si="13"/>
        <v/>
      </c>
      <c r="B889" s="65"/>
      <c r="C889" s="68"/>
      <c r="D889" s="69"/>
      <c r="E889" s="69"/>
      <c r="F889" s="69"/>
      <c r="G889" s="69"/>
      <c r="H889" s="20" t="str" cm="1">
        <f t="array" ref="H889">IFERROR(IF(B889="","",IF(F889="","",IF(F889="SERVIÇOS",INDEX('TABELA DE PREÇOS'!$C$3:$C$1000,MATCH(B889,IF('TABELA DE PREÇOS'!$B$3:$B$1000=G889,'TABELA DE PREÇOS'!$D$3:$D$1000),1)),IF(F889="PRODUTOS",INDEX('TABELA DE PREÇOS'!$G$3:$G$1000,MATCH(B889,IF('TABELA DE PREÇOS'!$F$3:$F$1000=G889,'TABELA DE PREÇOS'!$H$3:$H$1000),1)))))),"")</f>
        <v/>
      </c>
      <c r="I889" s="74"/>
      <c r="J889" s="20" t="str">
        <f>IFERROR(IF(ATENDIMENTOS!$I889="",ATENDIMENTOS!$H889,IF(AND(ATENDIMENTOS!$H889="",ATENDIMENTOS!$I889=""),"",ATENDIMENTOS!$H889-ATENDIMENTOS!$I889)),"")</f>
        <v/>
      </c>
      <c r="K889" s="77"/>
    </row>
    <row r="890" spans="1:11" x14ac:dyDescent="0.3">
      <c r="A890" s="12" t="str">
        <f t="shared" si="13"/>
        <v/>
      </c>
      <c r="B890" s="66"/>
      <c r="C890" s="70"/>
      <c r="D890" s="71"/>
      <c r="E890" s="71"/>
      <c r="F890" s="71"/>
      <c r="G890" s="71"/>
      <c r="H890" s="19" t="str" cm="1">
        <f t="array" ref="H890">IFERROR(IF(B890="","",IF(F890="","",IF(F890="SERVIÇOS",INDEX('TABELA DE PREÇOS'!$C$3:$C$1000,MATCH(B890,IF('TABELA DE PREÇOS'!$B$3:$B$1000=G890,'TABELA DE PREÇOS'!$D$3:$D$1000),1)),IF(F890="PRODUTOS",INDEX('TABELA DE PREÇOS'!$G$3:$G$1000,MATCH(B890,IF('TABELA DE PREÇOS'!$F$3:$F$1000=G890,'TABELA DE PREÇOS'!$H$3:$H$1000),1)))))),"")</f>
        <v/>
      </c>
      <c r="I890" s="75"/>
      <c r="J890" s="19" t="str">
        <f>IFERROR(IF(ATENDIMENTOS!$I890="",ATENDIMENTOS!$H890,IF(AND(ATENDIMENTOS!$H890="",ATENDIMENTOS!$I890=""),"",ATENDIMENTOS!$H890-ATENDIMENTOS!$I890)),"")</f>
        <v/>
      </c>
      <c r="K890" s="78"/>
    </row>
    <row r="891" spans="1:11" x14ac:dyDescent="0.3">
      <c r="A891" s="12" t="str">
        <f t="shared" si="13"/>
        <v/>
      </c>
      <c r="B891" s="65"/>
      <c r="C891" s="68"/>
      <c r="D891" s="69"/>
      <c r="E891" s="69"/>
      <c r="F891" s="69"/>
      <c r="G891" s="69"/>
      <c r="H891" s="20" t="str" cm="1">
        <f t="array" ref="H891">IFERROR(IF(B891="","",IF(F891="","",IF(F891="SERVIÇOS",INDEX('TABELA DE PREÇOS'!$C$3:$C$1000,MATCH(B891,IF('TABELA DE PREÇOS'!$B$3:$B$1000=G891,'TABELA DE PREÇOS'!$D$3:$D$1000),1)),IF(F891="PRODUTOS",INDEX('TABELA DE PREÇOS'!$G$3:$G$1000,MATCH(B891,IF('TABELA DE PREÇOS'!$F$3:$F$1000=G891,'TABELA DE PREÇOS'!$H$3:$H$1000),1)))))),"")</f>
        <v/>
      </c>
      <c r="I891" s="74"/>
      <c r="J891" s="20" t="str">
        <f>IFERROR(IF(ATENDIMENTOS!$I891="",ATENDIMENTOS!$H891,IF(AND(ATENDIMENTOS!$H891="",ATENDIMENTOS!$I891=""),"",ATENDIMENTOS!$H891-ATENDIMENTOS!$I891)),"")</f>
        <v/>
      </c>
      <c r="K891" s="77"/>
    </row>
    <row r="892" spans="1:11" x14ac:dyDescent="0.3">
      <c r="A892" s="12" t="str">
        <f t="shared" si="13"/>
        <v/>
      </c>
      <c r="B892" s="66"/>
      <c r="C892" s="70"/>
      <c r="D892" s="71"/>
      <c r="E892" s="71"/>
      <c r="F892" s="71"/>
      <c r="G892" s="71"/>
      <c r="H892" s="19" t="str" cm="1">
        <f t="array" ref="H892">IFERROR(IF(B892="","",IF(F892="","",IF(F892="SERVIÇOS",INDEX('TABELA DE PREÇOS'!$C$3:$C$1000,MATCH(B892,IF('TABELA DE PREÇOS'!$B$3:$B$1000=G892,'TABELA DE PREÇOS'!$D$3:$D$1000),1)),IF(F892="PRODUTOS",INDEX('TABELA DE PREÇOS'!$G$3:$G$1000,MATCH(B892,IF('TABELA DE PREÇOS'!$F$3:$F$1000=G892,'TABELA DE PREÇOS'!$H$3:$H$1000),1)))))),"")</f>
        <v/>
      </c>
      <c r="I892" s="75"/>
      <c r="J892" s="19" t="str">
        <f>IFERROR(IF(ATENDIMENTOS!$I892="",ATENDIMENTOS!$H892,IF(AND(ATENDIMENTOS!$H892="",ATENDIMENTOS!$I892=""),"",ATENDIMENTOS!$H892-ATENDIMENTOS!$I892)),"")</f>
        <v/>
      </c>
      <c r="K892" s="78"/>
    </row>
    <row r="893" spans="1:11" x14ac:dyDescent="0.3">
      <c r="A893" s="12" t="str">
        <f t="shared" si="13"/>
        <v/>
      </c>
      <c r="B893" s="65"/>
      <c r="C893" s="68"/>
      <c r="D893" s="69"/>
      <c r="E893" s="69"/>
      <c r="F893" s="69"/>
      <c r="G893" s="69"/>
      <c r="H893" s="20" t="str" cm="1">
        <f t="array" ref="H893">IFERROR(IF(B893="","",IF(F893="","",IF(F893="SERVIÇOS",INDEX('TABELA DE PREÇOS'!$C$3:$C$1000,MATCH(B893,IF('TABELA DE PREÇOS'!$B$3:$B$1000=G893,'TABELA DE PREÇOS'!$D$3:$D$1000),1)),IF(F893="PRODUTOS",INDEX('TABELA DE PREÇOS'!$G$3:$G$1000,MATCH(B893,IF('TABELA DE PREÇOS'!$F$3:$F$1000=G893,'TABELA DE PREÇOS'!$H$3:$H$1000),1)))))),"")</f>
        <v/>
      </c>
      <c r="I893" s="74"/>
      <c r="J893" s="20" t="str">
        <f>IFERROR(IF(ATENDIMENTOS!$I893="",ATENDIMENTOS!$H893,IF(AND(ATENDIMENTOS!$H893="",ATENDIMENTOS!$I893=""),"",ATENDIMENTOS!$H893-ATENDIMENTOS!$I893)),"")</f>
        <v/>
      </c>
      <c r="K893" s="77"/>
    </row>
    <row r="894" spans="1:11" x14ac:dyDescent="0.3">
      <c r="A894" s="12" t="str">
        <f t="shared" si="13"/>
        <v/>
      </c>
      <c r="B894" s="66"/>
      <c r="C894" s="70"/>
      <c r="D894" s="71"/>
      <c r="E894" s="71"/>
      <c r="F894" s="71"/>
      <c r="G894" s="71"/>
      <c r="H894" s="19" t="str" cm="1">
        <f t="array" ref="H894">IFERROR(IF(B894="","",IF(F894="","",IF(F894="SERVIÇOS",INDEX('TABELA DE PREÇOS'!$C$3:$C$1000,MATCH(B894,IF('TABELA DE PREÇOS'!$B$3:$B$1000=G894,'TABELA DE PREÇOS'!$D$3:$D$1000),1)),IF(F894="PRODUTOS",INDEX('TABELA DE PREÇOS'!$G$3:$G$1000,MATCH(B894,IF('TABELA DE PREÇOS'!$F$3:$F$1000=G894,'TABELA DE PREÇOS'!$H$3:$H$1000),1)))))),"")</f>
        <v/>
      </c>
      <c r="I894" s="75"/>
      <c r="J894" s="19" t="str">
        <f>IFERROR(IF(ATENDIMENTOS!$I894="",ATENDIMENTOS!$H894,IF(AND(ATENDIMENTOS!$H894="",ATENDIMENTOS!$I894=""),"",ATENDIMENTOS!$H894-ATENDIMENTOS!$I894)),"")</f>
        <v/>
      </c>
      <c r="K894" s="78"/>
    </row>
    <row r="895" spans="1:11" x14ac:dyDescent="0.3">
      <c r="A895" s="12" t="str">
        <f t="shared" si="13"/>
        <v/>
      </c>
      <c r="B895" s="65"/>
      <c r="C895" s="68"/>
      <c r="D895" s="69"/>
      <c r="E895" s="69"/>
      <c r="F895" s="69"/>
      <c r="G895" s="69"/>
      <c r="H895" s="20" t="str" cm="1">
        <f t="array" ref="H895">IFERROR(IF(B895="","",IF(F895="","",IF(F895="SERVIÇOS",INDEX('TABELA DE PREÇOS'!$C$3:$C$1000,MATCH(B895,IF('TABELA DE PREÇOS'!$B$3:$B$1000=G895,'TABELA DE PREÇOS'!$D$3:$D$1000),1)),IF(F895="PRODUTOS",INDEX('TABELA DE PREÇOS'!$G$3:$G$1000,MATCH(B895,IF('TABELA DE PREÇOS'!$F$3:$F$1000=G895,'TABELA DE PREÇOS'!$H$3:$H$1000),1)))))),"")</f>
        <v/>
      </c>
      <c r="I895" s="74"/>
      <c r="J895" s="20" t="str">
        <f>IFERROR(IF(ATENDIMENTOS!$I895="",ATENDIMENTOS!$H895,IF(AND(ATENDIMENTOS!$H895="",ATENDIMENTOS!$I895=""),"",ATENDIMENTOS!$H895-ATENDIMENTOS!$I895)),"")</f>
        <v/>
      </c>
      <c r="K895" s="77"/>
    </row>
    <row r="896" spans="1:11" x14ac:dyDescent="0.3">
      <c r="A896" s="12" t="str">
        <f t="shared" si="13"/>
        <v/>
      </c>
      <c r="B896" s="66"/>
      <c r="C896" s="70"/>
      <c r="D896" s="71"/>
      <c r="E896" s="71"/>
      <c r="F896" s="71"/>
      <c r="G896" s="71"/>
      <c r="H896" s="19" t="str" cm="1">
        <f t="array" ref="H896">IFERROR(IF(B896="","",IF(F896="","",IF(F896="SERVIÇOS",INDEX('TABELA DE PREÇOS'!$C$3:$C$1000,MATCH(B896,IF('TABELA DE PREÇOS'!$B$3:$B$1000=G896,'TABELA DE PREÇOS'!$D$3:$D$1000),1)),IF(F896="PRODUTOS",INDEX('TABELA DE PREÇOS'!$G$3:$G$1000,MATCH(B896,IF('TABELA DE PREÇOS'!$F$3:$F$1000=G896,'TABELA DE PREÇOS'!$H$3:$H$1000),1)))))),"")</f>
        <v/>
      </c>
      <c r="I896" s="75"/>
      <c r="J896" s="19" t="str">
        <f>IFERROR(IF(ATENDIMENTOS!$I896="",ATENDIMENTOS!$H896,IF(AND(ATENDIMENTOS!$H896="",ATENDIMENTOS!$I896=""),"",ATENDIMENTOS!$H896-ATENDIMENTOS!$I896)),"")</f>
        <v/>
      </c>
      <c r="K896" s="78"/>
    </row>
    <row r="897" spans="1:11" x14ac:dyDescent="0.3">
      <c r="A897" s="12" t="str">
        <f t="shared" si="13"/>
        <v/>
      </c>
      <c r="B897" s="65"/>
      <c r="C897" s="68"/>
      <c r="D897" s="69"/>
      <c r="E897" s="69"/>
      <c r="F897" s="69"/>
      <c r="G897" s="69"/>
      <c r="H897" s="20" t="str" cm="1">
        <f t="array" ref="H897">IFERROR(IF(B897="","",IF(F897="","",IF(F897="SERVIÇOS",INDEX('TABELA DE PREÇOS'!$C$3:$C$1000,MATCH(B897,IF('TABELA DE PREÇOS'!$B$3:$B$1000=G897,'TABELA DE PREÇOS'!$D$3:$D$1000),1)),IF(F897="PRODUTOS",INDEX('TABELA DE PREÇOS'!$G$3:$G$1000,MATCH(B897,IF('TABELA DE PREÇOS'!$F$3:$F$1000=G897,'TABELA DE PREÇOS'!$H$3:$H$1000),1)))))),"")</f>
        <v/>
      </c>
      <c r="I897" s="74"/>
      <c r="J897" s="20" t="str">
        <f>IFERROR(IF(ATENDIMENTOS!$I897="",ATENDIMENTOS!$H897,IF(AND(ATENDIMENTOS!$H897="",ATENDIMENTOS!$I897=""),"",ATENDIMENTOS!$H897-ATENDIMENTOS!$I897)),"")</f>
        <v/>
      </c>
      <c r="K897" s="77"/>
    </row>
    <row r="898" spans="1:11" x14ac:dyDescent="0.3">
      <c r="A898" s="12" t="str">
        <f t="shared" si="13"/>
        <v/>
      </c>
      <c r="B898" s="66"/>
      <c r="C898" s="70"/>
      <c r="D898" s="71"/>
      <c r="E898" s="71"/>
      <c r="F898" s="71"/>
      <c r="G898" s="71"/>
      <c r="H898" s="19" t="str" cm="1">
        <f t="array" ref="H898">IFERROR(IF(B898="","",IF(F898="","",IF(F898="SERVIÇOS",INDEX('TABELA DE PREÇOS'!$C$3:$C$1000,MATCH(B898,IF('TABELA DE PREÇOS'!$B$3:$B$1000=G898,'TABELA DE PREÇOS'!$D$3:$D$1000),1)),IF(F898="PRODUTOS",INDEX('TABELA DE PREÇOS'!$G$3:$G$1000,MATCH(B898,IF('TABELA DE PREÇOS'!$F$3:$F$1000=G898,'TABELA DE PREÇOS'!$H$3:$H$1000),1)))))),"")</f>
        <v/>
      </c>
      <c r="I898" s="75"/>
      <c r="J898" s="19" t="str">
        <f>IFERROR(IF(ATENDIMENTOS!$I898="",ATENDIMENTOS!$H898,IF(AND(ATENDIMENTOS!$H898="",ATENDIMENTOS!$I898=""),"",ATENDIMENTOS!$H898-ATENDIMENTOS!$I898)),"")</f>
        <v/>
      </c>
      <c r="K898" s="78"/>
    </row>
    <row r="899" spans="1:11" x14ac:dyDescent="0.3">
      <c r="A899" s="12" t="str">
        <f t="shared" si="13"/>
        <v/>
      </c>
      <c r="B899" s="65"/>
      <c r="C899" s="68"/>
      <c r="D899" s="69"/>
      <c r="E899" s="69"/>
      <c r="F899" s="69"/>
      <c r="G899" s="69"/>
      <c r="H899" s="20" t="str" cm="1">
        <f t="array" ref="H899">IFERROR(IF(B899="","",IF(F899="","",IF(F899="SERVIÇOS",INDEX('TABELA DE PREÇOS'!$C$3:$C$1000,MATCH(B899,IF('TABELA DE PREÇOS'!$B$3:$B$1000=G899,'TABELA DE PREÇOS'!$D$3:$D$1000),1)),IF(F899="PRODUTOS",INDEX('TABELA DE PREÇOS'!$G$3:$G$1000,MATCH(B899,IF('TABELA DE PREÇOS'!$F$3:$F$1000=G899,'TABELA DE PREÇOS'!$H$3:$H$1000),1)))))),"")</f>
        <v/>
      </c>
      <c r="I899" s="74"/>
      <c r="J899" s="20" t="str">
        <f>IFERROR(IF(ATENDIMENTOS!$I899="",ATENDIMENTOS!$H899,IF(AND(ATENDIMENTOS!$H899="",ATENDIMENTOS!$I899=""),"",ATENDIMENTOS!$H899-ATENDIMENTOS!$I899)),"")</f>
        <v/>
      </c>
      <c r="K899" s="77"/>
    </row>
    <row r="900" spans="1:11" x14ac:dyDescent="0.3">
      <c r="A900" s="12" t="str">
        <f t="shared" ref="A900:A963" si="14">IF(B900="","",F900&amp;E900&amp;B900&amp;C900)</f>
        <v/>
      </c>
      <c r="B900" s="66"/>
      <c r="C900" s="70"/>
      <c r="D900" s="71"/>
      <c r="E900" s="71"/>
      <c r="F900" s="71"/>
      <c r="G900" s="71"/>
      <c r="H900" s="19" t="str" cm="1">
        <f t="array" ref="H900">IFERROR(IF(B900="","",IF(F900="","",IF(F900="SERVIÇOS",INDEX('TABELA DE PREÇOS'!$C$3:$C$1000,MATCH(B900,IF('TABELA DE PREÇOS'!$B$3:$B$1000=G900,'TABELA DE PREÇOS'!$D$3:$D$1000),1)),IF(F900="PRODUTOS",INDEX('TABELA DE PREÇOS'!$G$3:$G$1000,MATCH(B900,IF('TABELA DE PREÇOS'!$F$3:$F$1000=G900,'TABELA DE PREÇOS'!$H$3:$H$1000),1)))))),"")</f>
        <v/>
      </c>
      <c r="I900" s="75"/>
      <c r="J900" s="19" t="str">
        <f>IFERROR(IF(ATENDIMENTOS!$I900="",ATENDIMENTOS!$H900,IF(AND(ATENDIMENTOS!$H900="",ATENDIMENTOS!$I900=""),"",ATENDIMENTOS!$H900-ATENDIMENTOS!$I900)),"")</f>
        <v/>
      </c>
      <c r="K900" s="78"/>
    </row>
    <row r="901" spans="1:11" x14ac:dyDescent="0.3">
      <c r="A901" s="12" t="str">
        <f t="shared" si="14"/>
        <v/>
      </c>
      <c r="B901" s="65"/>
      <c r="C901" s="68"/>
      <c r="D901" s="69"/>
      <c r="E901" s="69"/>
      <c r="F901" s="69"/>
      <c r="G901" s="69"/>
      <c r="H901" s="20" t="str" cm="1">
        <f t="array" ref="H901">IFERROR(IF(B901="","",IF(F901="","",IF(F901="SERVIÇOS",INDEX('TABELA DE PREÇOS'!$C$3:$C$1000,MATCH(B901,IF('TABELA DE PREÇOS'!$B$3:$B$1000=G901,'TABELA DE PREÇOS'!$D$3:$D$1000),1)),IF(F901="PRODUTOS",INDEX('TABELA DE PREÇOS'!$G$3:$G$1000,MATCH(B901,IF('TABELA DE PREÇOS'!$F$3:$F$1000=G901,'TABELA DE PREÇOS'!$H$3:$H$1000),1)))))),"")</f>
        <v/>
      </c>
      <c r="I901" s="74"/>
      <c r="J901" s="20" t="str">
        <f>IFERROR(IF(ATENDIMENTOS!$I901="",ATENDIMENTOS!$H901,IF(AND(ATENDIMENTOS!$H901="",ATENDIMENTOS!$I901=""),"",ATENDIMENTOS!$H901-ATENDIMENTOS!$I901)),"")</f>
        <v/>
      </c>
      <c r="K901" s="77"/>
    </row>
    <row r="902" spans="1:11" x14ac:dyDescent="0.3">
      <c r="A902" s="12" t="str">
        <f t="shared" si="14"/>
        <v/>
      </c>
      <c r="B902" s="66"/>
      <c r="C902" s="70"/>
      <c r="D902" s="71"/>
      <c r="E902" s="71"/>
      <c r="F902" s="71"/>
      <c r="G902" s="71"/>
      <c r="H902" s="19" t="str" cm="1">
        <f t="array" ref="H902">IFERROR(IF(B902="","",IF(F902="","",IF(F902="SERVIÇOS",INDEX('TABELA DE PREÇOS'!$C$3:$C$1000,MATCH(B902,IF('TABELA DE PREÇOS'!$B$3:$B$1000=G902,'TABELA DE PREÇOS'!$D$3:$D$1000),1)),IF(F902="PRODUTOS",INDEX('TABELA DE PREÇOS'!$G$3:$G$1000,MATCH(B902,IF('TABELA DE PREÇOS'!$F$3:$F$1000=G902,'TABELA DE PREÇOS'!$H$3:$H$1000),1)))))),"")</f>
        <v/>
      </c>
      <c r="I902" s="75"/>
      <c r="J902" s="19" t="str">
        <f>IFERROR(IF(ATENDIMENTOS!$I902="",ATENDIMENTOS!$H902,IF(AND(ATENDIMENTOS!$H902="",ATENDIMENTOS!$I902=""),"",ATENDIMENTOS!$H902-ATENDIMENTOS!$I902)),"")</f>
        <v/>
      </c>
      <c r="K902" s="78"/>
    </row>
    <row r="903" spans="1:11" x14ac:dyDescent="0.3">
      <c r="A903" s="12" t="str">
        <f t="shared" si="14"/>
        <v/>
      </c>
      <c r="B903" s="65"/>
      <c r="C903" s="68"/>
      <c r="D903" s="69"/>
      <c r="E903" s="69"/>
      <c r="F903" s="69"/>
      <c r="G903" s="69"/>
      <c r="H903" s="20" t="str" cm="1">
        <f t="array" ref="H903">IFERROR(IF(B903="","",IF(F903="","",IF(F903="SERVIÇOS",INDEX('TABELA DE PREÇOS'!$C$3:$C$1000,MATCH(B903,IF('TABELA DE PREÇOS'!$B$3:$B$1000=G903,'TABELA DE PREÇOS'!$D$3:$D$1000),1)),IF(F903="PRODUTOS",INDEX('TABELA DE PREÇOS'!$G$3:$G$1000,MATCH(B903,IF('TABELA DE PREÇOS'!$F$3:$F$1000=G903,'TABELA DE PREÇOS'!$H$3:$H$1000),1)))))),"")</f>
        <v/>
      </c>
      <c r="I903" s="74"/>
      <c r="J903" s="20" t="str">
        <f>IFERROR(IF(ATENDIMENTOS!$I903="",ATENDIMENTOS!$H903,IF(AND(ATENDIMENTOS!$H903="",ATENDIMENTOS!$I903=""),"",ATENDIMENTOS!$H903-ATENDIMENTOS!$I903)),"")</f>
        <v/>
      </c>
      <c r="K903" s="77"/>
    </row>
    <row r="904" spans="1:11" x14ac:dyDescent="0.3">
      <c r="A904" s="12" t="str">
        <f t="shared" si="14"/>
        <v/>
      </c>
      <c r="B904" s="66"/>
      <c r="C904" s="70"/>
      <c r="D904" s="71"/>
      <c r="E904" s="71"/>
      <c r="F904" s="71"/>
      <c r="G904" s="71"/>
      <c r="H904" s="19" t="str" cm="1">
        <f t="array" ref="H904">IFERROR(IF(B904="","",IF(F904="","",IF(F904="SERVIÇOS",INDEX('TABELA DE PREÇOS'!$C$3:$C$1000,MATCH(B904,IF('TABELA DE PREÇOS'!$B$3:$B$1000=G904,'TABELA DE PREÇOS'!$D$3:$D$1000),1)),IF(F904="PRODUTOS",INDEX('TABELA DE PREÇOS'!$G$3:$G$1000,MATCH(B904,IF('TABELA DE PREÇOS'!$F$3:$F$1000=G904,'TABELA DE PREÇOS'!$H$3:$H$1000),1)))))),"")</f>
        <v/>
      </c>
      <c r="I904" s="75"/>
      <c r="J904" s="19" t="str">
        <f>IFERROR(IF(ATENDIMENTOS!$I904="",ATENDIMENTOS!$H904,IF(AND(ATENDIMENTOS!$H904="",ATENDIMENTOS!$I904=""),"",ATENDIMENTOS!$H904-ATENDIMENTOS!$I904)),"")</f>
        <v/>
      </c>
      <c r="K904" s="78"/>
    </row>
    <row r="905" spans="1:11" x14ac:dyDescent="0.3">
      <c r="A905" s="12" t="str">
        <f t="shared" si="14"/>
        <v/>
      </c>
      <c r="B905" s="65"/>
      <c r="C905" s="68"/>
      <c r="D905" s="69"/>
      <c r="E905" s="69"/>
      <c r="F905" s="69"/>
      <c r="G905" s="69"/>
      <c r="H905" s="20" t="str" cm="1">
        <f t="array" ref="H905">IFERROR(IF(B905="","",IF(F905="","",IF(F905="SERVIÇOS",INDEX('TABELA DE PREÇOS'!$C$3:$C$1000,MATCH(B905,IF('TABELA DE PREÇOS'!$B$3:$B$1000=G905,'TABELA DE PREÇOS'!$D$3:$D$1000),1)),IF(F905="PRODUTOS",INDEX('TABELA DE PREÇOS'!$G$3:$G$1000,MATCH(B905,IF('TABELA DE PREÇOS'!$F$3:$F$1000=G905,'TABELA DE PREÇOS'!$H$3:$H$1000),1)))))),"")</f>
        <v/>
      </c>
      <c r="I905" s="74"/>
      <c r="J905" s="20" t="str">
        <f>IFERROR(IF(ATENDIMENTOS!$I905="",ATENDIMENTOS!$H905,IF(AND(ATENDIMENTOS!$H905="",ATENDIMENTOS!$I905=""),"",ATENDIMENTOS!$H905-ATENDIMENTOS!$I905)),"")</f>
        <v/>
      </c>
      <c r="K905" s="77"/>
    </row>
    <row r="906" spans="1:11" x14ac:dyDescent="0.3">
      <c r="A906" s="12" t="str">
        <f t="shared" si="14"/>
        <v/>
      </c>
      <c r="B906" s="66"/>
      <c r="C906" s="70"/>
      <c r="D906" s="71"/>
      <c r="E906" s="71"/>
      <c r="F906" s="71"/>
      <c r="G906" s="71"/>
      <c r="H906" s="19" t="str" cm="1">
        <f t="array" ref="H906">IFERROR(IF(B906="","",IF(F906="","",IF(F906="SERVIÇOS",INDEX('TABELA DE PREÇOS'!$C$3:$C$1000,MATCH(B906,IF('TABELA DE PREÇOS'!$B$3:$B$1000=G906,'TABELA DE PREÇOS'!$D$3:$D$1000),1)),IF(F906="PRODUTOS",INDEX('TABELA DE PREÇOS'!$G$3:$G$1000,MATCH(B906,IF('TABELA DE PREÇOS'!$F$3:$F$1000=G906,'TABELA DE PREÇOS'!$H$3:$H$1000),1)))))),"")</f>
        <v/>
      </c>
      <c r="I906" s="75"/>
      <c r="J906" s="19" t="str">
        <f>IFERROR(IF(ATENDIMENTOS!$I906="",ATENDIMENTOS!$H906,IF(AND(ATENDIMENTOS!$H906="",ATENDIMENTOS!$I906=""),"",ATENDIMENTOS!$H906-ATENDIMENTOS!$I906)),"")</f>
        <v/>
      </c>
      <c r="K906" s="78"/>
    </row>
    <row r="907" spans="1:11" x14ac:dyDescent="0.3">
      <c r="A907" s="12" t="str">
        <f t="shared" si="14"/>
        <v/>
      </c>
      <c r="B907" s="65"/>
      <c r="C907" s="68"/>
      <c r="D907" s="69"/>
      <c r="E907" s="69"/>
      <c r="F907" s="69"/>
      <c r="G907" s="69"/>
      <c r="H907" s="20" t="str" cm="1">
        <f t="array" ref="H907">IFERROR(IF(B907="","",IF(F907="","",IF(F907="SERVIÇOS",INDEX('TABELA DE PREÇOS'!$C$3:$C$1000,MATCH(B907,IF('TABELA DE PREÇOS'!$B$3:$B$1000=G907,'TABELA DE PREÇOS'!$D$3:$D$1000),1)),IF(F907="PRODUTOS",INDEX('TABELA DE PREÇOS'!$G$3:$G$1000,MATCH(B907,IF('TABELA DE PREÇOS'!$F$3:$F$1000=G907,'TABELA DE PREÇOS'!$H$3:$H$1000),1)))))),"")</f>
        <v/>
      </c>
      <c r="I907" s="74"/>
      <c r="J907" s="20" t="str">
        <f>IFERROR(IF(ATENDIMENTOS!$I907="",ATENDIMENTOS!$H907,IF(AND(ATENDIMENTOS!$H907="",ATENDIMENTOS!$I907=""),"",ATENDIMENTOS!$H907-ATENDIMENTOS!$I907)),"")</f>
        <v/>
      </c>
      <c r="K907" s="77"/>
    </row>
    <row r="908" spans="1:11" x14ac:dyDescent="0.3">
      <c r="A908" s="12" t="str">
        <f t="shared" si="14"/>
        <v/>
      </c>
      <c r="B908" s="66"/>
      <c r="C908" s="70"/>
      <c r="D908" s="71"/>
      <c r="E908" s="71"/>
      <c r="F908" s="71"/>
      <c r="G908" s="71"/>
      <c r="H908" s="19" t="str" cm="1">
        <f t="array" ref="H908">IFERROR(IF(B908="","",IF(F908="","",IF(F908="SERVIÇOS",INDEX('TABELA DE PREÇOS'!$C$3:$C$1000,MATCH(B908,IF('TABELA DE PREÇOS'!$B$3:$B$1000=G908,'TABELA DE PREÇOS'!$D$3:$D$1000),1)),IF(F908="PRODUTOS",INDEX('TABELA DE PREÇOS'!$G$3:$G$1000,MATCH(B908,IF('TABELA DE PREÇOS'!$F$3:$F$1000=G908,'TABELA DE PREÇOS'!$H$3:$H$1000),1)))))),"")</f>
        <v/>
      </c>
      <c r="I908" s="75"/>
      <c r="J908" s="19" t="str">
        <f>IFERROR(IF(ATENDIMENTOS!$I908="",ATENDIMENTOS!$H908,IF(AND(ATENDIMENTOS!$H908="",ATENDIMENTOS!$I908=""),"",ATENDIMENTOS!$H908-ATENDIMENTOS!$I908)),"")</f>
        <v/>
      </c>
      <c r="K908" s="78"/>
    </row>
    <row r="909" spans="1:11" x14ac:dyDescent="0.3">
      <c r="A909" s="12" t="str">
        <f t="shared" si="14"/>
        <v/>
      </c>
      <c r="B909" s="65"/>
      <c r="C909" s="68"/>
      <c r="D909" s="69"/>
      <c r="E909" s="69"/>
      <c r="F909" s="69"/>
      <c r="G909" s="69"/>
      <c r="H909" s="20" t="str" cm="1">
        <f t="array" ref="H909">IFERROR(IF(B909="","",IF(F909="","",IF(F909="SERVIÇOS",INDEX('TABELA DE PREÇOS'!$C$3:$C$1000,MATCH(B909,IF('TABELA DE PREÇOS'!$B$3:$B$1000=G909,'TABELA DE PREÇOS'!$D$3:$D$1000),1)),IF(F909="PRODUTOS",INDEX('TABELA DE PREÇOS'!$G$3:$G$1000,MATCH(B909,IF('TABELA DE PREÇOS'!$F$3:$F$1000=G909,'TABELA DE PREÇOS'!$H$3:$H$1000),1)))))),"")</f>
        <v/>
      </c>
      <c r="I909" s="74"/>
      <c r="J909" s="20" t="str">
        <f>IFERROR(IF(ATENDIMENTOS!$I909="",ATENDIMENTOS!$H909,IF(AND(ATENDIMENTOS!$H909="",ATENDIMENTOS!$I909=""),"",ATENDIMENTOS!$H909-ATENDIMENTOS!$I909)),"")</f>
        <v/>
      </c>
      <c r="K909" s="77"/>
    </row>
    <row r="910" spans="1:11" x14ac:dyDescent="0.3">
      <c r="A910" s="12" t="str">
        <f t="shared" si="14"/>
        <v/>
      </c>
      <c r="B910" s="66"/>
      <c r="C910" s="70"/>
      <c r="D910" s="71"/>
      <c r="E910" s="71"/>
      <c r="F910" s="71"/>
      <c r="G910" s="71"/>
      <c r="H910" s="19" t="str" cm="1">
        <f t="array" ref="H910">IFERROR(IF(B910="","",IF(F910="","",IF(F910="SERVIÇOS",INDEX('TABELA DE PREÇOS'!$C$3:$C$1000,MATCH(B910,IF('TABELA DE PREÇOS'!$B$3:$B$1000=G910,'TABELA DE PREÇOS'!$D$3:$D$1000),1)),IF(F910="PRODUTOS",INDEX('TABELA DE PREÇOS'!$G$3:$G$1000,MATCH(B910,IF('TABELA DE PREÇOS'!$F$3:$F$1000=G910,'TABELA DE PREÇOS'!$H$3:$H$1000),1)))))),"")</f>
        <v/>
      </c>
      <c r="I910" s="75"/>
      <c r="J910" s="19" t="str">
        <f>IFERROR(IF(ATENDIMENTOS!$I910="",ATENDIMENTOS!$H910,IF(AND(ATENDIMENTOS!$H910="",ATENDIMENTOS!$I910=""),"",ATENDIMENTOS!$H910-ATENDIMENTOS!$I910)),"")</f>
        <v/>
      </c>
      <c r="K910" s="78"/>
    </row>
    <row r="911" spans="1:11" x14ac:dyDescent="0.3">
      <c r="A911" s="12" t="str">
        <f t="shared" si="14"/>
        <v/>
      </c>
      <c r="B911" s="65"/>
      <c r="C911" s="68"/>
      <c r="D911" s="69"/>
      <c r="E911" s="69"/>
      <c r="F911" s="69"/>
      <c r="G911" s="69"/>
      <c r="H911" s="20" t="str" cm="1">
        <f t="array" ref="H911">IFERROR(IF(B911="","",IF(F911="","",IF(F911="SERVIÇOS",INDEX('TABELA DE PREÇOS'!$C$3:$C$1000,MATCH(B911,IF('TABELA DE PREÇOS'!$B$3:$B$1000=G911,'TABELA DE PREÇOS'!$D$3:$D$1000),1)),IF(F911="PRODUTOS",INDEX('TABELA DE PREÇOS'!$G$3:$G$1000,MATCH(B911,IF('TABELA DE PREÇOS'!$F$3:$F$1000=G911,'TABELA DE PREÇOS'!$H$3:$H$1000),1)))))),"")</f>
        <v/>
      </c>
      <c r="I911" s="74"/>
      <c r="J911" s="20" t="str">
        <f>IFERROR(IF(ATENDIMENTOS!$I911="",ATENDIMENTOS!$H911,IF(AND(ATENDIMENTOS!$H911="",ATENDIMENTOS!$I911=""),"",ATENDIMENTOS!$H911-ATENDIMENTOS!$I911)),"")</f>
        <v/>
      </c>
      <c r="K911" s="77"/>
    </row>
    <row r="912" spans="1:11" x14ac:dyDescent="0.3">
      <c r="A912" s="12" t="str">
        <f t="shared" si="14"/>
        <v/>
      </c>
      <c r="B912" s="66"/>
      <c r="C912" s="70"/>
      <c r="D912" s="71"/>
      <c r="E912" s="71"/>
      <c r="F912" s="71"/>
      <c r="G912" s="71"/>
      <c r="H912" s="19" t="str" cm="1">
        <f t="array" ref="H912">IFERROR(IF(B912="","",IF(F912="","",IF(F912="SERVIÇOS",INDEX('TABELA DE PREÇOS'!$C$3:$C$1000,MATCH(B912,IF('TABELA DE PREÇOS'!$B$3:$B$1000=G912,'TABELA DE PREÇOS'!$D$3:$D$1000),1)),IF(F912="PRODUTOS",INDEX('TABELA DE PREÇOS'!$G$3:$G$1000,MATCH(B912,IF('TABELA DE PREÇOS'!$F$3:$F$1000=G912,'TABELA DE PREÇOS'!$H$3:$H$1000),1)))))),"")</f>
        <v/>
      </c>
      <c r="I912" s="75"/>
      <c r="J912" s="19" t="str">
        <f>IFERROR(IF(ATENDIMENTOS!$I912="",ATENDIMENTOS!$H912,IF(AND(ATENDIMENTOS!$H912="",ATENDIMENTOS!$I912=""),"",ATENDIMENTOS!$H912-ATENDIMENTOS!$I912)),"")</f>
        <v/>
      </c>
      <c r="K912" s="78"/>
    </row>
    <row r="913" spans="1:11" x14ac:dyDescent="0.3">
      <c r="A913" s="12" t="str">
        <f t="shared" si="14"/>
        <v/>
      </c>
      <c r="B913" s="65"/>
      <c r="C913" s="68"/>
      <c r="D913" s="69"/>
      <c r="E913" s="69"/>
      <c r="F913" s="69"/>
      <c r="G913" s="69"/>
      <c r="H913" s="20" t="str" cm="1">
        <f t="array" ref="H913">IFERROR(IF(B913="","",IF(F913="","",IF(F913="SERVIÇOS",INDEX('TABELA DE PREÇOS'!$C$3:$C$1000,MATCH(B913,IF('TABELA DE PREÇOS'!$B$3:$B$1000=G913,'TABELA DE PREÇOS'!$D$3:$D$1000),1)),IF(F913="PRODUTOS",INDEX('TABELA DE PREÇOS'!$G$3:$G$1000,MATCH(B913,IF('TABELA DE PREÇOS'!$F$3:$F$1000=G913,'TABELA DE PREÇOS'!$H$3:$H$1000),1)))))),"")</f>
        <v/>
      </c>
      <c r="I913" s="74"/>
      <c r="J913" s="20" t="str">
        <f>IFERROR(IF(ATENDIMENTOS!$I913="",ATENDIMENTOS!$H913,IF(AND(ATENDIMENTOS!$H913="",ATENDIMENTOS!$I913=""),"",ATENDIMENTOS!$H913-ATENDIMENTOS!$I913)),"")</f>
        <v/>
      </c>
      <c r="K913" s="77"/>
    </row>
    <row r="914" spans="1:11" x14ac:dyDescent="0.3">
      <c r="A914" s="12" t="str">
        <f t="shared" si="14"/>
        <v/>
      </c>
      <c r="B914" s="66"/>
      <c r="C914" s="70"/>
      <c r="D914" s="71"/>
      <c r="E914" s="71"/>
      <c r="F914" s="71"/>
      <c r="G914" s="71"/>
      <c r="H914" s="19" t="str" cm="1">
        <f t="array" ref="H914">IFERROR(IF(B914="","",IF(F914="","",IF(F914="SERVIÇOS",INDEX('TABELA DE PREÇOS'!$C$3:$C$1000,MATCH(B914,IF('TABELA DE PREÇOS'!$B$3:$B$1000=G914,'TABELA DE PREÇOS'!$D$3:$D$1000),1)),IF(F914="PRODUTOS",INDEX('TABELA DE PREÇOS'!$G$3:$G$1000,MATCH(B914,IF('TABELA DE PREÇOS'!$F$3:$F$1000=G914,'TABELA DE PREÇOS'!$H$3:$H$1000),1)))))),"")</f>
        <v/>
      </c>
      <c r="I914" s="75"/>
      <c r="J914" s="19" t="str">
        <f>IFERROR(IF(ATENDIMENTOS!$I914="",ATENDIMENTOS!$H914,IF(AND(ATENDIMENTOS!$H914="",ATENDIMENTOS!$I914=""),"",ATENDIMENTOS!$H914-ATENDIMENTOS!$I914)),"")</f>
        <v/>
      </c>
      <c r="K914" s="78"/>
    </row>
    <row r="915" spans="1:11" x14ac:dyDescent="0.3">
      <c r="A915" s="12" t="str">
        <f t="shared" si="14"/>
        <v/>
      </c>
      <c r="B915" s="65"/>
      <c r="C915" s="68"/>
      <c r="D915" s="69"/>
      <c r="E915" s="69"/>
      <c r="F915" s="69"/>
      <c r="G915" s="69"/>
      <c r="H915" s="20" t="str" cm="1">
        <f t="array" ref="H915">IFERROR(IF(B915="","",IF(F915="","",IF(F915="SERVIÇOS",INDEX('TABELA DE PREÇOS'!$C$3:$C$1000,MATCH(B915,IF('TABELA DE PREÇOS'!$B$3:$B$1000=G915,'TABELA DE PREÇOS'!$D$3:$D$1000),1)),IF(F915="PRODUTOS",INDEX('TABELA DE PREÇOS'!$G$3:$G$1000,MATCH(B915,IF('TABELA DE PREÇOS'!$F$3:$F$1000=G915,'TABELA DE PREÇOS'!$H$3:$H$1000),1)))))),"")</f>
        <v/>
      </c>
      <c r="I915" s="74"/>
      <c r="J915" s="20" t="str">
        <f>IFERROR(IF(ATENDIMENTOS!$I915="",ATENDIMENTOS!$H915,IF(AND(ATENDIMENTOS!$H915="",ATENDIMENTOS!$I915=""),"",ATENDIMENTOS!$H915-ATENDIMENTOS!$I915)),"")</f>
        <v/>
      </c>
      <c r="K915" s="77"/>
    </row>
    <row r="916" spans="1:11" x14ac:dyDescent="0.3">
      <c r="A916" s="12" t="str">
        <f t="shared" si="14"/>
        <v/>
      </c>
      <c r="B916" s="66"/>
      <c r="C916" s="70"/>
      <c r="D916" s="71"/>
      <c r="E916" s="71"/>
      <c r="F916" s="71"/>
      <c r="G916" s="71"/>
      <c r="H916" s="19" t="str" cm="1">
        <f t="array" ref="H916">IFERROR(IF(B916="","",IF(F916="","",IF(F916="SERVIÇOS",INDEX('TABELA DE PREÇOS'!$C$3:$C$1000,MATCH(B916,IF('TABELA DE PREÇOS'!$B$3:$B$1000=G916,'TABELA DE PREÇOS'!$D$3:$D$1000),1)),IF(F916="PRODUTOS",INDEX('TABELA DE PREÇOS'!$G$3:$G$1000,MATCH(B916,IF('TABELA DE PREÇOS'!$F$3:$F$1000=G916,'TABELA DE PREÇOS'!$H$3:$H$1000),1)))))),"")</f>
        <v/>
      </c>
      <c r="I916" s="75"/>
      <c r="J916" s="19" t="str">
        <f>IFERROR(IF(ATENDIMENTOS!$I916="",ATENDIMENTOS!$H916,IF(AND(ATENDIMENTOS!$H916="",ATENDIMENTOS!$I916=""),"",ATENDIMENTOS!$H916-ATENDIMENTOS!$I916)),"")</f>
        <v/>
      </c>
      <c r="K916" s="78"/>
    </row>
    <row r="917" spans="1:11" x14ac:dyDescent="0.3">
      <c r="A917" s="12" t="str">
        <f t="shared" si="14"/>
        <v/>
      </c>
      <c r="B917" s="65"/>
      <c r="C917" s="68"/>
      <c r="D917" s="69"/>
      <c r="E917" s="69"/>
      <c r="F917" s="69"/>
      <c r="G917" s="69"/>
      <c r="H917" s="20" t="str" cm="1">
        <f t="array" ref="H917">IFERROR(IF(B917="","",IF(F917="","",IF(F917="SERVIÇOS",INDEX('TABELA DE PREÇOS'!$C$3:$C$1000,MATCH(B917,IF('TABELA DE PREÇOS'!$B$3:$B$1000=G917,'TABELA DE PREÇOS'!$D$3:$D$1000),1)),IF(F917="PRODUTOS",INDEX('TABELA DE PREÇOS'!$G$3:$G$1000,MATCH(B917,IF('TABELA DE PREÇOS'!$F$3:$F$1000=G917,'TABELA DE PREÇOS'!$H$3:$H$1000),1)))))),"")</f>
        <v/>
      </c>
      <c r="I917" s="74"/>
      <c r="J917" s="20" t="str">
        <f>IFERROR(IF(ATENDIMENTOS!$I917="",ATENDIMENTOS!$H917,IF(AND(ATENDIMENTOS!$H917="",ATENDIMENTOS!$I917=""),"",ATENDIMENTOS!$H917-ATENDIMENTOS!$I917)),"")</f>
        <v/>
      </c>
      <c r="K917" s="77"/>
    </row>
    <row r="918" spans="1:11" x14ac:dyDescent="0.3">
      <c r="A918" s="12" t="str">
        <f t="shared" si="14"/>
        <v/>
      </c>
      <c r="B918" s="66"/>
      <c r="C918" s="70"/>
      <c r="D918" s="71"/>
      <c r="E918" s="71"/>
      <c r="F918" s="71"/>
      <c r="G918" s="71"/>
      <c r="H918" s="19" t="str" cm="1">
        <f t="array" ref="H918">IFERROR(IF(B918="","",IF(F918="","",IF(F918="SERVIÇOS",INDEX('TABELA DE PREÇOS'!$C$3:$C$1000,MATCH(B918,IF('TABELA DE PREÇOS'!$B$3:$B$1000=G918,'TABELA DE PREÇOS'!$D$3:$D$1000),1)),IF(F918="PRODUTOS",INDEX('TABELA DE PREÇOS'!$G$3:$G$1000,MATCH(B918,IF('TABELA DE PREÇOS'!$F$3:$F$1000=G918,'TABELA DE PREÇOS'!$H$3:$H$1000),1)))))),"")</f>
        <v/>
      </c>
      <c r="I918" s="75"/>
      <c r="J918" s="19" t="str">
        <f>IFERROR(IF(ATENDIMENTOS!$I918="",ATENDIMENTOS!$H918,IF(AND(ATENDIMENTOS!$H918="",ATENDIMENTOS!$I918=""),"",ATENDIMENTOS!$H918-ATENDIMENTOS!$I918)),"")</f>
        <v/>
      </c>
      <c r="K918" s="78"/>
    </row>
    <row r="919" spans="1:11" x14ac:dyDescent="0.3">
      <c r="A919" s="12" t="str">
        <f t="shared" si="14"/>
        <v/>
      </c>
      <c r="B919" s="65"/>
      <c r="C919" s="68"/>
      <c r="D919" s="69"/>
      <c r="E919" s="69"/>
      <c r="F919" s="69"/>
      <c r="G919" s="69"/>
      <c r="H919" s="20" t="str" cm="1">
        <f t="array" ref="H919">IFERROR(IF(B919="","",IF(F919="","",IF(F919="SERVIÇOS",INDEX('TABELA DE PREÇOS'!$C$3:$C$1000,MATCH(B919,IF('TABELA DE PREÇOS'!$B$3:$B$1000=G919,'TABELA DE PREÇOS'!$D$3:$D$1000),1)),IF(F919="PRODUTOS",INDEX('TABELA DE PREÇOS'!$G$3:$G$1000,MATCH(B919,IF('TABELA DE PREÇOS'!$F$3:$F$1000=G919,'TABELA DE PREÇOS'!$H$3:$H$1000),1)))))),"")</f>
        <v/>
      </c>
      <c r="I919" s="74"/>
      <c r="J919" s="20" t="str">
        <f>IFERROR(IF(ATENDIMENTOS!$I919="",ATENDIMENTOS!$H919,IF(AND(ATENDIMENTOS!$H919="",ATENDIMENTOS!$I919=""),"",ATENDIMENTOS!$H919-ATENDIMENTOS!$I919)),"")</f>
        <v/>
      </c>
      <c r="K919" s="77"/>
    </row>
    <row r="920" spans="1:11" x14ac:dyDescent="0.3">
      <c r="A920" s="12" t="str">
        <f t="shared" si="14"/>
        <v/>
      </c>
      <c r="B920" s="66"/>
      <c r="C920" s="70"/>
      <c r="D920" s="71"/>
      <c r="E920" s="71"/>
      <c r="F920" s="71"/>
      <c r="G920" s="71"/>
      <c r="H920" s="19" t="str" cm="1">
        <f t="array" ref="H920">IFERROR(IF(B920="","",IF(F920="","",IF(F920="SERVIÇOS",INDEX('TABELA DE PREÇOS'!$C$3:$C$1000,MATCH(B920,IF('TABELA DE PREÇOS'!$B$3:$B$1000=G920,'TABELA DE PREÇOS'!$D$3:$D$1000),1)),IF(F920="PRODUTOS",INDEX('TABELA DE PREÇOS'!$G$3:$G$1000,MATCH(B920,IF('TABELA DE PREÇOS'!$F$3:$F$1000=G920,'TABELA DE PREÇOS'!$H$3:$H$1000),1)))))),"")</f>
        <v/>
      </c>
      <c r="I920" s="75"/>
      <c r="J920" s="19" t="str">
        <f>IFERROR(IF(ATENDIMENTOS!$I920="",ATENDIMENTOS!$H920,IF(AND(ATENDIMENTOS!$H920="",ATENDIMENTOS!$I920=""),"",ATENDIMENTOS!$H920-ATENDIMENTOS!$I920)),"")</f>
        <v/>
      </c>
      <c r="K920" s="78"/>
    </row>
    <row r="921" spans="1:11" x14ac:dyDescent="0.3">
      <c r="A921" s="12" t="str">
        <f t="shared" si="14"/>
        <v/>
      </c>
      <c r="B921" s="65"/>
      <c r="C921" s="68"/>
      <c r="D921" s="69"/>
      <c r="E921" s="69"/>
      <c r="F921" s="69"/>
      <c r="G921" s="69"/>
      <c r="H921" s="20" t="str" cm="1">
        <f t="array" ref="H921">IFERROR(IF(B921="","",IF(F921="","",IF(F921="SERVIÇOS",INDEX('TABELA DE PREÇOS'!$C$3:$C$1000,MATCH(B921,IF('TABELA DE PREÇOS'!$B$3:$B$1000=G921,'TABELA DE PREÇOS'!$D$3:$D$1000),1)),IF(F921="PRODUTOS",INDEX('TABELA DE PREÇOS'!$G$3:$G$1000,MATCH(B921,IF('TABELA DE PREÇOS'!$F$3:$F$1000=G921,'TABELA DE PREÇOS'!$H$3:$H$1000),1)))))),"")</f>
        <v/>
      </c>
      <c r="I921" s="74"/>
      <c r="J921" s="20" t="str">
        <f>IFERROR(IF(ATENDIMENTOS!$I921="",ATENDIMENTOS!$H921,IF(AND(ATENDIMENTOS!$H921="",ATENDIMENTOS!$I921=""),"",ATENDIMENTOS!$H921-ATENDIMENTOS!$I921)),"")</f>
        <v/>
      </c>
      <c r="K921" s="77"/>
    </row>
    <row r="922" spans="1:11" x14ac:dyDescent="0.3">
      <c r="A922" s="12" t="str">
        <f t="shared" si="14"/>
        <v/>
      </c>
      <c r="B922" s="66"/>
      <c r="C922" s="70"/>
      <c r="D922" s="71"/>
      <c r="E922" s="71"/>
      <c r="F922" s="71"/>
      <c r="G922" s="71"/>
      <c r="H922" s="19" t="str" cm="1">
        <f t="array" ref="H922">IFERROR(IF(B922="","",IF(F922="","",IF(F922="SERVIÇOS",INDEX('TABELA DE PREÇOS'!$C$3:$C$1000,MATCH(B922,IF('TABELA DE PREÇOS'!$B$3:$B$1000=G922,'TABELA DE PREÇOS'!$D$3:$D$1000),1)),IF(F922="PRODUTOS",INDEX('TABELA DE PREÇOS'!$G$3:$G$1000,MATCH(B922,IF('TABELA DE PREÇOS'!$F$3:$F$1000=G922,'TABELA DE PREÇOS'!$H$3:$H$1000),1)))))),"")</f>
        <v/>
      </c>
      <c r="I922" s="75"/>
      <c r="J922" s="19" t="str">
        <f>IFERROR(IF(ATENDIMENTOS!$I922="",ATENDIMENTOS!$H922,IF(AND(ATENDIMENTOS!$H922="",ATENDIMENTOS!$I922=""),"",ATENDIMENTOS!$H922-ATENDIMENTOS!$I922)),"")</f>
        <v/>
      </c>
      <c r="K922" s="78"/>
    </row>
    <row r="923" spans="1:11" x14ac:dyDescent="0.3">
      <c r="A923" s="12" t="str">
        <f t="shared" si="14"/>
        <v/>
      </c>
      <c r="B923" s="65"/>
      <c r="C923" s="68"/>
      <c r="D923" s="69"/>
      <c r="E923" s="69"/>
      <c r="F923" s="69"/>
      <c r="G923" s="69"/>
      <c r="H923" s="20" t="str" cm="1">
        <f t="array" ref="H923">IFERROR(IF(B923="","",IF(F923="","",IF(F923="SERVIÇOS",INDEX('TABELA DE PREÇOS'!$C$3:$C$1000,MATCH(B923,IF('TABELA DE PREÇOS'!$B$3:$B$1000=G923,'TABELA DE PREÇOS'!$D$3:$D$1000),1)),IF(F923="PRODUTOS",INDEX('TABELA DE PREÇOS'!$G$3:$G$1000,MATCH(B923,IF('TABELA DE PREÇOS'!$F$3:$F$1000=G923,'TABELA DE PREÇOS'!$H$3:$H$1000),1)))))),"")</f>
        <v/>
      </c>
      <c r="I923" s="74"/>
      <c r="J923" s="20" t="str">
        <f>IFERROR(IF(ATENDIMENTOS!$I923="",ATENDIMENTOS!$H923,IF(AND(ATENDIMENTOS!$H923="",ATENDIMENTOS!$I923=""),"",ATENDIMENTOS!$H923-ATENDIMENTOS!$I923)),"")</f>
        <v/>
      </c>
      <c r="K923" s="77"/>
    </row>
    <row r="924" spans="1:11" x14ac:dyDescent="0.3">
      <c r="A924" s="12" t="str">
        <f t="shared" si="14"/>
        <v/>
      </c>
      <c r="B924" s="66"/>
      <c r="C924" s="70"/>
      <c r="D924" s="71"/>
      <c r="E924" s="71"/>
      <c r="F924" s="71"/>
      <c r="G924" s="71"/>
      <c r="H924" s="19" t="str" cm="1">
        <f t="array" ref="H924">IFERROR(IF(B924="","",IF(F924="","",IF(F924="SERVIÇOS",INDEX('TABELA DE PREÇOS'!$C$3:$C$1000,MATCH(B924,IF('TABELA DE PREÇOS'!$B$3:$B$1000=G924,'TABELA DE PREÇOS'!$D$3:$D$1000),1)),IF(F924="PRODUTOS",INDEX('TABELA DE PREÇOS'!$G$3:$G$1000,MATCH(B924,IF('TABELA DE PREÇOS'!$F$3:$F$1000=G924,'TABELA DE PREÇOS'!$H$3:$H$1000),1)))))),"")</f>
        <v/>
      </c>
      <c r="I924" s="75"/>
      <c r="J924" s="19" t="str">
        <f>IFERROR(IF(ATENDIMENTOS!$I924="",ATENDIMENTOS!$H924,IF(AND(ATENDIMENTOS!$H924="",ATENDIMENTOS!$I924=""),"",ATENDIMENTOS!$H924-ATENDIMENTOS!$I924)),"")</f>
        <v/>
      </c>
      <c r="K924" s="78"/>
    </row>
    <row r="925" spans="1:11" x14ac:dyDescent="0.3">
      <c r="A925" s="12" t="str">
        <f t="shared" si="14"/>
        <v/>
      </c>
      <c r="B925" s="65"/>
      <c r="C925" s="68"/>
      <c r="D925" s="69"/>
      <c r="E925" s="69"/>
      <c r="F925" s="69"/>
      <c r="G925" s="69"/>
      <c r="H925" s="20" t="str" cm="1">
        <f t="array" ref="H925">IFERROR(IF(B925="","",IF(F925="","",IF(F925="SERVIÇOS",INDEX('TABELA DE PREÇOS'!$C$3:$C$1000,MATCH(B925,IF('TABELA DE PREÇOS'!$B$3:$B$1000=G925,'TABELA DE PREÇOS'!$D$3:$D$1000),1)),IF(F925="PRODUTOS",INDEX('TABELA DE PREÇOS'!$G$3:$G$1000,MATCH(B925,IF('TABELA DE PREÇOS'!$F$3:$F$1000=G925,'TABELA DE PREÇOS'!$H$3:$H$1000),1)))))),"")</f>
        <v/>
      </c>
      <c r="I925" s="74"/>
      <c r="J925" s="20" t="str">
        <f>IFERROR(IF(ATENDIMENTOS!$I925="",ATENDIMENTOS!$H925,IF(AND(ATENDIMENTOS!$H925="",ATENDIMENTOS!$I925=""),"",ATENDIMENTOS!$H925-ATENDIMENTOS!$I925)),"")</f>
        <v/>
      </c>
      <c r="K925" s="77"/>
    </row>
    <row r="926" spans="1:11" x14ac:dyDescent="0.3">
      <c r="A926" s="12" t="str">
        <f t="shared" si="14"/>
        <v/>
      </c>
      <c r="B926" s="66"/>
      <c r="C926" s="70"/>
      <c r="D926" s="71"/>
      <c r="E926" s="71"/>
      <c r="F926" s="71"/>
      <c r="G926" s="71"/>
      <c r="H926" s="19" t="str" cm="1">
        <f t="array" ref="H926">IFERROR(IF(B926="","",IF(F926="","",IF(F926="SERVIÇOS",INDEX('TABELA DE PREÇOS'!$C$3:$C$1000,MATCH(B926,IF('TABELA DE PREÇOS'!$B$3:$B$1000=G926,'TABELA DE PREÇOS'!$D$3:$D$1000),1)),IF(F926="PRODUTOS",INDEX('TABELA DE PREÇOS'!$G$3:$G$1000,MATCH(B926,IF('TABELA DE PREÇOS'!$F$3:$F$1000=G926,'TABELA DE PREÇOS'!$H$3:$H$1000),1)))))),"")</f>
        <v/>
      </c>
      <c r="I926" s="75"/>
      <c r="J926" s="19" t="str">
        <f>IFERROR(IF(ATENDIMENTOS!$I926="",ATENDIMENTOS!$H926,IF(AND(ATENDIMENTOS!$H926="",ATENDIMENTOS!$I926=""),"",ATENDIMENTOS!$H926-ATENDIMENTOS!$I926)),"")</f>
        <v/>
      </c>
      <c r="K926" s="78"/>
    </row>
    <row r="927" spans="1:11" x14ac:dyDescent="0.3">
      <c r="A927" s="12" t="str">
        <f t="shared" si="14"/>
        <v/>
      </c>
      <c r="B927" s="65"/>
      <c r="C927" s="68"/>
      <c r="D927" s="69"/>
      <c r="E927" s="69"/>
      <c r="F927" s="69"/>
      <c r="G927" s="69"/>
      <c r="H927" s="20" t="str" cm="1">
        <f t="array" ref="H927">IFERROR(IF(B927="","",IF(F927="","",IF(F927="SERVIÇOS",INDEX('TABELA DE PREÇOS'!$C$3:$C$1000,MATCH(B927,IF('TABELA DE PREÇOS'!$B$3:$B$1000=G927,'TABELA DE PREÇOS'!$D$3:$D$1000),1)),IF(F927="PRODUTOS",INDEX('TABELA DE PREÇOS'!$G$3:$G$1000,MATCH(B927,IF('TABELA DE PREÇOS'!$F$3:$F$1000=G927,'TABELA DE PREÇOS'!$H$3:$H$1000),1)))))),"")</f>
        <v/>
      </c>
      <c r="I927" s="74"/>
      <c r="J927" s="20" t="str">
        <f>IFERROR(IF(ATENDIMENTOS!$I927="",ATENDIMENTOS!$H927,IF(AND(ATENDIMENTOS!$H927="",ATENDIMENTOS!$I927=""),"",ATENDIMENTOS!$H927-ATENDIMENTOS!$I927)),"")</f>
        <v/>
      </c>
      <c r="K927" s="77"/>
    </row>
    <row r="928" spans="1:11" x14ac:dyDescent="0.3">
      <c r="A928" s="12" t="str">
        <f t="shared" si="14"/>
        <v/>
      </c>
      <c r="B928" s="66"/>
      <c r="C928" s="70"/>
      <c r="D928" s="71"/>
      <c r="E928" s="71"/>
      <c r="F928" s="71"/>
      <c r="G928" s="71"/>
      <c r="H928" s="19" t="str" cm="1">
        <f t="array" ref="H928">IFERROR(IF(B928="","",IF(F928="","",IF(F928="SERVIÇOS",INDEX('TABELA DE PREÇOS'!$C$3:$C$1000,MATCH(B928,IF('TABELA DE PREÇOS'!$B$3:$B$1000=G928,'TABELA DE PREÇOS'!$D$3:$D$1000),1)),IF(F928="PRODUTOS",INDEX('TABELA DE PREÇOS'!$G$3:$G$1000,MATCH(B928,IF('TABELA DE PREÇOS'!$F$3:$F$1000=G928,'TABELA DE PREÇOS'!$H$3:$H$1000),1)))))),"")</f>
        <v/>
      </c>
      <c r="I928" s="75"/>
      <c r="J928" s="19" t="str">
        <f>IFERROR(IF(ATENDIMENTOS!$I928="",ATENDIMENTOS!$H928,IF(AND(ATENDIMENTOS!$H928="",ATENDIMENTOS!$I928=""),"",ATENDIMENTOS!$H928-ATENDIMENTOS!$I928)),"")</f>
        <v/>
      </c>
      <c r="K928" s="78"/>
    </row>
    <row r="929" spans="1:11" x14ac:dyDescent="0.3">
      <c r="A929" s="12" t="str">
        <f t="shared" si="14"/>
        <v/>
      </c>
      <c r="B929" s="65"/>
      <c r="C929" s="68"/>
      <c r="D929" s="69"/>
      <c r="E929" s="69"/>
      <c r="F929" s="69"/>
      <c r="G929" s="69"/>
      <c r="H929" s="20" t="str" cm="1">
        <f t="array" ref="H929">IFERROR(IF(B929="","",IF(F929="","",IF(F929="SERVIÇOS",INDEX('TABELA DE PREÇOS'!$C$3:$C$1000,MATCH(B929,IF('TABELA DE PREÇOS'!$B$3:$B$1000=G929,'TABELA DE PREÇOS'!$D$3:$D$1000),1)),IF(F929="PRODUTOS",INDEX('TABELA DE PREÇOS'!$G$3:$G$1000,MATCH(B929,IF('TABELA DE PREÇOS'!$F$3:$F$1000=G929,'TABELA DE PREÇOS'!$H$3:$H$1000),1)))))),"")</f>
        <v/>
      </c>
      <c r="I929" s="74"/>
      <c r="J929" s="20" t="str">
        <f>IFERROR(IF(ATENDIMENTOS!$I929="",ATENDIMENTOS!$H929,IF(AND(ATENDIMENTOS!$H929="",ATENDIMENTOS!$I929=""),"",ATENDIMENTOS!$H929-ATENDIMENTOS!$I929)),"")</f>
        <v/>
      </c>
      <c r="K929" s="77"/>
    </row>
    <row r="930" spans="1:11" x14ac:dyDescent="0.3">
      <c r="A930" s="12" t="str">
        <f t="shared" si="14"/>
        <v/>
      </c>
      <c r="B930" s="66"/>
      <c r="C930" s="70"/>
      <c r="D930" s="71"/>
      <c r="E930" s="71"/>
      <c r="F930" s="71"/>
      <c r="G930" s="71"/>
      <c r="H930" s="19" t="str" cm="1">
        <f t="array" ref="H930">IFERROR(IF(B930="","",IF(F930="","",IF(F930="SERVIÇOS",INDEX('TABELA DE PREÇOS'!$C$3:$C$1000,MATCH(B930,IF('TABELA DE PREÇOS'!$B$3:$B$1000=G930,'TABELA DE PREÇOS'!$D$3:$D$1000),1)),IF(F930="PRODUTOS",INDEX('TABELA DE PREÇOS'!$G$3:$G$1000,MATCH(B930,IF('TABELA DE PREÇOS'!$F$3:$F$1000=G930,'TABELA DE PREÇOS'!$H$3:$H$1000),1)))))),"")</f>
        <v/>
      </c>
      <c r="I930" s="75"/>
      <c r="J930" s="19" t="str">
        <f>IFERROR(IF(ATENDIMENTOS!$I930="",ATENDIMENTOS!$H930,IF(AND(ATENDIMENTOS!$H930="",ATENDIMENTOS!$I930=""),"",ATENDIMENTOS!$H930-ATENDIMENTOS!$I930)),"")</f>
        <v/>
      </c>
      <c r="K930" s="78"/>
    </row>
    <row r="931" spans="1:11" x14ac:dyDescent="0.3">
      <c r="A931" s="12" t="str">
        <f t="shared" si="14"/>
        <v/>
      </c>
      <c r="B931" s="65"/>
      <c r="C931" s="68"/>
      <c r="D931" s="69"/>
      <c r="E931" s="69"/>
      <c r="F931" s="69"/>
      <c r="G931" s="69"/>
      <c r="H931" s="20" t="str" cm="1">
        <f t="array" ref="H931">IFERROR(IF(B931="","",IF(F931="","",IF(F931="SERVIÇOS",INDEX('TABELA DE PREÇOS'!$C$3:$C$1000,MATCH(B931,IF('TABELA DE PREÇOS'!$B$3:$B$1000=G931,'TABELA DE PREÇOS'!$D$3:$D$1000),1)),IF(F931="PRODUTOS",INDEX('TABELA DE PREÇOS'!$G$3:$G$1000,MATCH(B931,IF('TABELA DE PREÇOS'!$F$3:$F$1000=G931,'TABELA DE PREÇOS'!$H$3:$H$1000),1)))))),"")</f>
        <v/>
      </c>
      <c r="I931" s="74"/>
      <c r="J931" s="20" t="str">
        <f>IFERROR(IF(ATENDIMENTOS!$I931="",ATENDIMENTOS!$H931,IF(AND(ATENDIMENTOS!$H931="",ATENDIMENTOS!$I931=""),"",ATENDIMENTOS!$H931-ATENDIMENTOS!$I931)),"")</f>
        <v/>
      </c>
      <c r="K931" s="77"/>
    </row>
    <row r="932" spans="1:11" x14ac:dyDescent="0.3">
      <c r="A932" s="12" t="str">
        <f t="shared" si="14"/>
        <v/>
      </c>
      <c r="B932" s="66"/>
      <c r="C932" s="70"/>
      <c r="D932" s="71"/>
      <c r="E932" s="71"/>
      <c r="F932" s="71"/>
      <c r="G932" s="71"/>
      <c r="H932" s="19" t="str" cm="1">
        <f t="array" ref="H932">IFERROR(IF(B932="","",IF(F932="","",IF(F932="SERVIÇOS",INDEX('TABELA DE PREÇOS'!$C$3:$C$1000,MATCH(B932,IF('TABELA DE PREÇOS'!$B$3:$B$1000=G932,'TABELA DE PREÇOS'!$D$3:$D$1000),1)),IF(F932="PRODUTOS",INDEX('TABELA DE PREÇOS'!$G$3:$G$1000,MATCH(B932,IF('TABELA DE PREÇOS'!$F$3:$F$1000=G932,'TABELA DE PREÇOS'!$H$3:$H$1000),1)))))),"")</f>
        <v/>
      </c>
      <c r="I932" s="75"/>
      <c r="J932" s="19" t="str">
        <f>IFERROR(IF(ATENDIMENTOS!$I932="",ATENDIMENTOS!$H932,IF(AND(ATENDIMENTOS!$H932="",ATENDIMENTOS!$I932=""),"",ATENDIMENTOS!$H932-ATENDIMENTOS!$I932)),"")</f>
        <v/>
      </c>
      <c r="K932" s="78"/>
    </row>
    <row r="933" spans="1:11" x14ac:dyDescent="0.3">
      <c r="A933" s="12" t="str">
        <f t="shared" si="14"/>
        <v/>
      </c>
      <c r="B933" s="65"/>
      <c r="C933" s="68"/>
      <c r="D933" s="69"/>
      <c r="E933" s="69"/>
      <c r="F933" s="69"/>
      <c r="G933" s="69"/>
      <c r="H933" s="20" t="str" cm="1">
        <f t="array" ref="H933">IFERROR(IF(B933="","",IF(F933="","",IF(F933="SERVIÇOS",INDEX('TABELA DE PREÇOS'!$C$3:$C$1000,MATCH(B933,IF('TABELA DE PREÇOS'!$B$3:$B$1000=G933,'TABELA DE PREÇOS'!$D$3:$D$1000),1)),IF(F933="PRODUTOS",INDEX('TABELA DE PREÇOS'!$G$3:$G$1000,MATCH(B933,IF('TABELA DE PREÇOS'!$F$3:$F$1000=G933,'TABELA DE PREÇOS'!$H$3:$H$1000),1)))))),"")</f>
        <v/>
      </c>
      <c r="I933" s="74"/>
      <c r="J933" s="20" t="str">
        <f>IFERROR(IF(ATENDIMENTOS!$I933="",ATENDIMENTOS!$H933,IF(AND(ATENDIMENTOS!$H933="",ATENDIMENTOS!$I933=""),"",ATENDIMENTOS!$H933-ATENDIMENTOS!$I933)),"")</f>
        <v/>
      </c>
      <c r="K933" s="77"/>
    </row>
    <row r="934" spans="1:11" x14ac:dyDescent="0.3">
      <c r="A934" s="12" t="str">
        <f t="shared" si="14"/>
        <v/>
      </c>
      <c r="B934" s="66"/>
      <c r="C934" s="70"/>
      <c r="D934" s="71"/>
      <c r="E934" s="71"/>
      <c r="F934" s="71"/>
      <c r="G934" s="71"/>
      <c r="H934" s="19" t="str" cm="1">
        <f t="array" ref="H934">IFERROR(IF(B934="","",IF(F934="","",IF(F934="SERVIÇOS",INDEX('TABELA DE PREÇOS'!$C$3:$C$1000,MATCH(B934,IF('TABELA DE PREÇOS'!$B$3:$B$1000=G934,'TABELA DE PREÇOS'!$D$3:$D$1000),1)),IF(F934="PRODUTOS",INDEX('TABELA DE PREÇOS'!$G$3:$G$1000,MATCH(B934,IF('TABELA DE PREÇOS'!$F$3:$F$1000=G934,'TABELA DE PREÇOS'!$H$3:$H$1000),1)))))),"")</f>
        <v/>
      </c>
      <c r="I934" s="75"/>
      <c r="J934" s="19" t="str">
        <f>IFERROR(IF(ATENDIMENTOS!$I934="",ATENDIMENTOS!$H934,IF(AND(ATENDIMENTOS!$H934="",ATENDIMENTOS!$I934=""),"",ATENDIMENTOS!$H934-ATENDIMENTOS!$I934)),"")</f>
        <v/>
      </c>
      <c r="K934" s="78"/>
    </row>
    <row r="935" spans="1:11" x14ac:dyDescent="0.3">
      <c r="A935" s="12" t="str">
        <f t="shared" si="14"/>
        <v/>
      </c>
      <c r="B935" s="65"/>
      <c r="C935" s="68"/>
      <c r="D935" s="69"/>
      <c r="E935" s="69"/>
      <c r="F935" s="69"/>
      <c r="G935" s="69"/>
      <c r="H935" s="20" t="str" cm="1">
        <f t="array" ref="H935">IFERROR(IF(B935="","",IF(F935="","",IF(F935="SERVIÇOS",INDEX('TABELA DE PREÇOS'!$C$3:$C$1000,MATCH(B935,IF('TABELA DE PREÇOS'!$B$3:$B$1000=G935,'TABELA DE PREÇOS'!$D$3:$D$1000),1)),IF(F935="PRODUTOS",INDEX('TABELA DE PREÇOS'!$G$3:$G$1000,MATCH(B935,IF('TABELA DE PREÇOS'!$F$3:$F$1000=G935,'TABELA DE PREÇOS'!$H$3:$H$1000),1)))))),"")</f>
        <v/>
      </c>
      <c r="I935" s="74"/>
      <c r="J935" s="20" t="str">
        <f>IFERROR(IF(ATENDIMENTOS!$I935="",ATENDIMENTOS!$H935,IF(AND(ATENDIMENTOS!$H935="",ATENDIMENTOS!$I935=""),"",ATENDIMENTOS!$H935-ATENDIMENTOS!$I935)),"")</f>
        <v/>
      </c>
      <c r="K935" s="77"/>
    </row>
    <row r="936" spans="1:11" x14ac:dyDescent="0.3">
      <c r="A936" s="12" t="str">
        <f t="shared" si="14"/>
        <v/>
      </c>
      <c r="B936" s="66"/>
      <c r="C936" s="70"/>
      <c r="D936" s="71"/>
      <c r="E936" s="71"/>
      <c r="F936" s="71"/>
      <c r="G936" s="71"/>
      <c r="H936" s="19" t="str" cm="1">
        <f t="array" ref="H936">IFERROR(IF(B936="","",IF(F936="","",IF(F936="SERVIÇOS",INDEX('TABELA DE PREÇOS'!$C$3:$C$1000,MATCH(B936,IF('TABELA DE PREÇOS'!$B$3:$B$1000=G936,'TABELA DE PREÇOS'!$D$3:$D$1000),1)),IF(F936="PRODUTOS",INDEX('TABELA DE PREÇOS'!$G$3:$G$1000,MATCH(B936,IF('TABELA DE PREÇOS'!$F$3:$F$1000=G936,'TABELA DE PREÇOS'!$H$3:$H$1000),1)))))),"")</f>
        <v/>
      </c>
      <c r="I936" s="75"/>
      <c r="J936" s="19" t="str">
        <f>IFERROR(IF(ATENDIMENTOS!$I936="",ATENDIMENTOS!$H936,IF(AND(ATENDIMENTOS!$H936="",ATENDIMENTOS!$I936=""),"",ATENDIMENTOS!$H936-ATENDIMENTOS!$I936)),"")</f>
        <v/>
      </c>
      <c r="K936" s="78"/>
    </row>
    <row r="937" spans="1:11" x14ac:dyDescent="0.3">
      <c r="A937" s="12" t="str">
        <f t="shared" si="14"/>
        <v/>
      </c>
      <c r="B937" s="65"/>
      <c r="C937" s="68"/>
      <c r="D937" s="69"/>
      <c r="E937" s="69"/>
      <c r="F937" s="69"/>
      <c r="G937" s="69"/>
      <c r="H937" s="20" t="str" cm="1">
        <f t="array" ref="H937">IFERROR(IF(B937="","",IF(F937="","",IF(F937="SERVIÇOS",INDEX('TABELA DE PREÇOS'!$C$3:$C$1000,MATCH(B937,IF('TABELA DE PREÇOS'!$B$3:$B$1000=G937,'TABELA DE PREÇOS'!$D$3:$D$1000),1)),IF(F937="PRODUTOS",INDEX('TABELA DE PREÇOS'!$G$3:$G$1000,MATCH(B937,IF('TABELA DE PREÇOS'!$F$3:$F$1000=G937,'TABELA DE PREÇOS'!$H$3:$H$1000),1)))))),"")</f>
        <v/>
      </c>
      <c r="I937" s="74"/>
      <c r="J937" s="20" t="str">
        <f>IFERROR(IF(ATENDIMENTOS!$I937="",ATENDIMENTOS!$H937,IF(AND(ATENDIMENTOS!$H937="",ATENDIMENTOS!$I937=""),"",ATENDIMENTOS!$H937-ATENDIMENTOS!$I937)),"")</f>
        <v/>
      </c>
      <c r="K937" s="77"/>
    </row>
    <row r="938" spans="1:11" x14ac:dyDescent="0.3">
      <c r="A938" s="12" t="str">
        <f t="shared" si="14"/>
        <v/>
      </c>
      <c r="B938" s="66"/>
      <c r="C938" s="70"/>
      <c r="D938" s="71"/>
      <c r="E938" s="71"/>
      <c r="F938" s="71"/>
      <c r="G938" s="71"/>
      <c r="H938" s="19" t="str" cm="1">
        <f t="array" ref="H938">IFERROR(IF(B938="","",IF(F938="","",IF(F938="SERVIÇOS",INDEX('TABELA DE PREÇOS'!$C$3:$C$1000,MATCH(B938,IF('TABELA DE PREÇOS'!$B$3:$B$1000=G938,'TABELA DE PREÇOS'!$D$3:$D$1000),1)),IF(F938="PRODUTOS",INDEX('TABELA DE PREÇOS'!$G$3:$G$1000,MATCH(B938,IF('TABELA DE PREÇOS'!$F$3:$F$1000=G938,'TABELA DE PREÇOS'!$H$3:$H$1000),1)))))),"")</f>
        <v/>
      </c>
      <c r="I938" s="75"/>
      <c r="J938" s="19" t="str">
        <f>IFERROR(IF(ATENDIMENTOS!$I938="",ATENDIMENTOS!$H938,IF(AND(ATENDIMENTOS!$H938="",ATENDIMENTOS!$I938=""),"",ATENDIMENTOS!$H938-ATENDIMENTOS!$I938)),"")</f>
        <v/>
      </c>
      <c r="K938" s="78"/>
    </row>
    <row r="939" spans="1:11" x14ac:dyDescent="0.3">
      <c r="A939" s="12" t="str">
        <f t="shared" si="14"/>
        <v/>
      </c>
      <c r="B939" s="65"/>
      <c r="C939" s="68"/>
      <c r="D939" s="69"/>
      <c r="E939" s="69"/>
      <c r="F939" s="69"/>
      <c r="G939" s="69"/>
      <c r="H939" s="20" t="str" cm="1">
        <f t="array" ref="H939">IFERROR(IF(B939="","",IF(F939="","",IF(F939="SERVIÇOS",INDEX('TABELA DE PREÇOS'!$C$3:$C$1000,MATCH(B939,IF('TABELA DE PREÇOS'!$B$3:$B$1000=G939,'TABELA DE PREÇOS'!$D$3:$D$1000),1)),IF(F939="PRODUTOS",INDEX('TABELA DE PREÇOS'!$G$3:$G$1000,MATCH(B939,IF('TABELA DE PREÇOS'!$F$3:$F$1000=G939,'TABELA DE PREÇOS'!$H$3:$H$1000),1)))))),"")</f>
        <v/>
      </c>
      <c r="I939" s="74"/>
      <c r="J939" s="20" t="str">
        <f>IFERROR(IF(ATENDIMENTOS!$I939="",ATENDIMENTOS!$H939,IF(AND(ATENDIMENTOS!$H939="",ATENDIMENTOS!$I939=""),"",ATENDIMENTOS!$H939-ATENDIMENTOS!$I939)),"")</f>
        <v/>
      </c>
      <c r="K939" s="77"/>
    </row>
    <row r="940" spans="1:11" x14ac:dyDescent="0.3">
      <c r="A940" s="12" t="str">
        <f t="shared" si="14"/>
        <v/>
      </c>
      <c r="B940" s="66"/>
      <c r="C940" s="70"/>
      <c r="D940" s="71"/>
      <c r="E940" s="71"/>
      <c r="F940" s="71"/>
      <c r="G940" s="71"/>
      <c r="H940" s="19" t="str" cm="1">
        <f t="array" ref="H940">IFERROR(IF(B940="","",IF(F940="","",IF(F940="SERVIÇOS",INDEX('TABELA DE PREÇOS'!$C$3:$C$1000,MATCH(B940,IF('TABELA DE PREÇOS'!$B$3:$B$1000=G940,'TABELA DE PREÇOS'!$D$3:$D$1000),1)),IF(F940="PRODUTOS",INDEX('TABELA DE PREÇOS'!$G$3:$G$1000,MATCH(B940,IF('TABELA DE PREÇOS'!$F$3:$F$1000=G940,'TABELA DE PREÇOS'!$H$3:$H$1000),1)))))),"")</f>
        <v/>
      </c>
      <c r="I940" s="75"/>
      <c r="J940" s="19" t="str">
        <f>IFERROR(IF(ATENDIMENTOS!$I940="",ATENDIMENTOS!$H940,IF(AND(ATENDIMENTOS!$H940="",ATENDIMENTOS!$I940=""),"",ATENDIMENTOS!$H940-ATENDIMENTOS!$I940)),"")</f>
        <v/>
      </c>
      <c r="K940" s="78"/>
    </row>
    <row r="941" spans="1:11" x14ac:dyDescent="0.3">
      <c r="A941" s="12" t="str">
        <f t="shared" si="14"/>
        <v/>
      </c>
      <c r="B941" s="65"/>
      <c r="C941" s="68"/>
      <c r="D941" s="69"/>
      <c r="E941" s="69"/>
      <c r="F941" s="69"/>
      <c r="G941" s="69"/>
      <c r="H941" s="20" t="str" cm="1">
        <f t="array" ref="H941">IFERROR(IF(B941="","",IF(F941="","",IF(F941="SERVIÇOS",INDEX('TABELA DE PREÇOS'!$C$3:$C$1000,MATCH(B941,IF('TABELA DE PREÇOS'!$B$3:$B$1000=G941,'TABELA DE PREÇOS'!$D$3:$D$1000),1)),IF(F941="PRODUTOS",INDEX('TABELA DE PREÇOS'!$G$3:$G$1000,MATCH(B941,IF('TABELA DE PREÇOS'!$F$3:$F$1000=G941,'TABELA DE PREÇOS'!$H$3:$H$1000),1)))))),"")</f>
        <v/>
      </c>
      <c r="I941" s="74"/>
      <c r="J941" s="20" t="str">
        <f>IFERROR(IF(ATENDIMENTOS!$I941="",ATENDIMENTOS!$H941,IF(AND(ATENDIMENTOS!$H941="",ATENDIMENTOS!$I941=""),"",ATENDIMENTOS!$H941-ATENDIMENTOS!$I941)),"")</f>
        <v/>
      </c>
      <c r="K941" s="77"/>
    </row>
    <row r="942" spans="1:11" x14ac:dyDescent="0.3">
      <c r="A942" s="12" t="str">
        <f t="shared" si="14"/>
        <v/>
      </c>
      <c r="B942" s="66"/>
      <c r="C942" s="70"/>
      <c r="D942" s="71"/>
      <c r="E942" s="71"/>
      <c r="F942" s="71"/>
      <c r="G942" s="71"/>
      <c r="H942" s="19" t="str" cm="1">
        <f t="array" ref="H942">IFERROR(IF(B942="","",IF(F942="","",IF(F942="SERVIÇOS",INDEX('TABELA DE PREÇOS'!$C$3:$C$1000,MATCH(B942,IF('TABELA DE PREÇOS'!$B$3:$B$1000=G942,'TABELA DE PREÇOS'!$D$3:$D$1000),1)),IF(F942="PRODUTOS",INDEX('TABELA DE PREÇOS'!$G$3:$G$1000,MATCH(B942,IF('TABELA DE PREÇOS'!$F$3:$F$1000=G942,'TABELA DE PREÇOS'!$H$3:$H$1000),1)))))),"")</f>
        <v/>
      </c>
      <c r="I942" s="75"/>
      <c r="J942" s="19" t="str">
        <f>IFERROR(IF(ATENDIMENTOS!$I942="",ATENDIMENTOS!$H942,IF(AND(ATENDIMENTOS!$H942="",ATENDIMENTOS!$I942=""),"",ATENDIMENTOS!$H942-ATENDIMENTOS!$I942)),"")</f>
        <v/>
      </c>
      <c r="K942" s="78"/>
    </row>
    <row r="943" spans="1:11" x14ac:dyDescent="0.3">
      <c r="A943" s="12" t="str">
        <f t="shared" si="14"/>
        <v/>
      </c>
      <c r="B943" s="65"/>
      <c r="C943" s="68"/>
      <c r="D943" s="69"/>
      <c r="E943" s="69"/>
      <c r="F943" s="69"/>
      <c r="G943" s="69"/>
      <c r="H943" s="20" t="str" cm="1">
        <f t="array" ref="H943">IFERROR(IF(B943="","",IF(F943="","",IF(F943="SERVIÇOS",INDEX('TABELA DE PREÇOS'!$C$3:$C$1000,MATCH(B943,IF('TABELA DE PREÇOS'!$B$3:$B$1000=G943,'TABELA DE PREÇOS'!$D$3:$D$1000),1)),IF(F943="PRODUTOS",INDEX('TABELA DE PREÇOS'!$G$3:$G$1000,MATCH(B943,IF('TABELA DE PREÇOS'!$F$3:$F$1000=G943,'TABELA DE PREÇOS'!$H$3:$H$1000),1)))))),"")</f>
        <v/>
      </c>
      <c r="I943" s="74"/>
      <c r="J943" s="20" t="str">
        <f>IFERROR(IF(ATENDIMENTOS!$I943="",ATENDIMENTOS!$H943,IF(AND(ATENDIMENTOS!$H943="",ATENDIMENTOS!$I943=""),"",ATENDIMENTOS!$H943-ATENDIMENTOS!$I943)),"")</f>
        <v/>
      </c>
      <c r="K943" s="77"/>
    </row>
    <row r="944" spans="1:11" x14ac:dyDescent="0.3">
      <c r="A944" s="12" t="str">
        <f t="shared" si="14"/>
        <v/>
      </c>
      <c r="B944" s="66"/>
      <c r="C944" s="70"/>
      <c r="D944" s="71"/>
      <c r="E944" s="71"/>
      <c r="F944" s="71"/>
      <c r="G944" s="71"/>
      <c r="H944" s="19" t="str" cm="1">
        <f t="array" ref="H944">IFERROR(IF(B944="","",IF(F944="","",IF(F944="SERVIÇOS",INDEX('TABELA DE PREÇOS'!$C$3:$C$1000,MATCH(B944,IF('TABELA DE PREÇOS'!$B$3:$B$1000=G944,'TABELA DE PREÇOS'!$D$3:$D$1000),1)),IF(F944="PRODUTOS",INDEX('TABELA DE PREÇOS'!$G$3:$G$1000,MATCH(B944,IF('TABELA DE PREÇOS'!$F$3:$F$1000=G944,'TABELA DE PREÇOS'!$H$3:$H$1000),1)))))),"")</f>
        <v/>
      </c>
      <c r="I944" s="75"/>
      <c r="J944" s="19" t="str">
        <f>IFERROR(IF(ATENDIMENTOS!$I944="",ATENDIMENTOS!$H944,IF(AND(ATENDIMENTOS!$H944="",ATENDIMENTOS!$I944=""),"",ATENDIMENTOS!$H944-ATENDIMENTOS!$I944)),"")</f>
        <v/>
      </c>
      <c r="K944" s="78"/>
    </row>
    <row r="945" spans="1:11" x14ac:dyDescent="0.3">
      <c r="A945" s="12" t="str">
        <f t="shared" si="14"/>
        <v/>
      </c>
      <c r="B945" s="65"/>
      <c r="C945" s="68"/>
      <c r="D945" s="69"/>
      <c r="E945" s="69"/>
      <c r="F945" s="69"/>
      <c r="G945" s="69"/>
      <c r="H945" s="20" t="str" cm="1">
        <f t="array" ref="H945">IFERROR(IF(B945="","",IF(F945="","",IF(F945="SERVIÇOS",INDEX('TABELA DE PREÇOS'!$C$3:$C$1000,MATCH(B945,IF('TABELA DE PREÇOS'!$B$3:$B$1000=G945,'TABELA DE PREÇOS'!$D$3:$D$1000),1)),IF(F945="PRODUTOS",INDEX('TABELA DE PREÇOS'!$G$3:$G$1000,MATCH(B945,IF('TABELA DE PREÇOS'!$F$3:$F$1000=G945,'TABELA DE PREÇOS'!$H$3:$H$1000),1)))))),"")</f>
        <v/>
      </c>
      <c r="I945" s="74"/>
      <c r="J945" s="20" t="str">
        <f>IFERROR(IF(ATENDIMENTOS!$I945="",ATENDIMENTOS!$H945,IF(AND(ATENDIMENTOS!$H945="",ATENDIMENTOS!$I945=""),"",ATENDIMENTOS!$H945-ATENDIMENTOS!$I945)),"")</f>
        <v/>
      </c>
      <c r="K945" s="77"/>
    </row>
    <row r="946" spans="1:11" x14ac:dyDescent="0.3">
      <c r="A946" s="12" t="str">
        <f t="shared" si="14"/>
        <v/>
      </c>
      <c r="B946" s="66"/>
      <c r="C946" s="70"/>
      <c r="D946" s="71"/>
      <c r="E946" s="71"/>
      <c r="F946" s="71"/>
      <c r="G946" s="71"/>
      <c r="H946" s="19" t="str" cm="1">
        <f t="array" ref="H946">IFERROR(IF(B946="","",IF(F946="","",IF(F946="SERVIÇOS",INDEX('TABELA DE PREÇOS'!$C$3:$C$1000,MATCH(B946,IF('TABELA DE PREÇOS'!$B$3:$B$1000=G946,'TABELA DE PREÇOS'!$D$3:$D$1000),1)),IF(F946="PRODUTOS",INDEX('TABELA DE PREÇOS'!$G$3:$G$1000,MATCH(B946,IF('TABELA DE PREÇOS'!$F$3:$F$1000=G946,'TABELA DE PREÇOS'!$H$3:$H$1000),1)))))),"")</f>
        <v/>
      </c>
      <c r="I946" s="75"/>
      <c r="J946" s="19" t="str">
        <f>IFERROR(IF(ATENDIMENTOS!$I946="",ATENDIMENTOS!$H946,IF(AND(ATENDIMENTOS!$H946="",ATENDIMENTOS!$I946=""),"",ATENDIMENTOS!$H946-ATENDIMENTOS!$I946)),"")</f>
        <v/>
      </c>
      <c r="K946" s="78"/>
    </row>
    <row r="947" spans="1:11" x14ac:dyDescent="0.3">
      <c r="A947" s="12" t="str">
        <f t="shared" si="14"/>
        <v/>
      </c>
      <c r="B947" s="65"/>
      <c r="C947" s="68"/>
      <c r="D947" s="69"/>
      <c r="E947" s="69"/>
      <c r="F947" s="69"/>
      <c r="G947" s="69"/>
      <c r="H947" s="20" t="str" cm="1">
        <f t="array" ref="H947">IFERROR(IF(B947="","",IF(F947="","",IF(F947="SERVIÇOS",INDEX('TABELA DE PREÇOS'!$C$3:$C$1000,MATCH(B947,IF('TABELA DE PREÇOS'!$B$3:$B$1000=G947,'TABELA DE PREÇOS'!$D$3:$D$1000),1)),IF(F947="PRODUTOS",INDEX('TABELA DE PREÇOS'!$G$3:$G$1000,MATCH(B947,IF('TABELA DE PREÇOS'!$F$3:$F$1000=G947,'TABELA DE PREÇOS'!$H$3:$H$1000),1)))))),"")</f>
        <v/>
      </c>
      <c r="I947" s="74"/>
      <c r="J947" s="20" t="str">
        <f>IFERROR(IF(ATENDIMENTOS!$I947="",ATENDIMENTOS!$H947,IF(AND(ATENDIMENTOS!$H947="",ATENDIMENTOS!$I947=""),"",ATENDIMENTOS!$H947-ATENDIMENTOS!$I947)),"")</f>
        <v/>
      </c>
      <c r="K947" s="77"/>
    </row>
    <row r="948" spans="1:11" x14ac:dyDescent="0.3">
      <c r="A948" s="12" t="str">
        <f t="shared" si="14"/>
        <v/>
      </c>
      <c r="B948" s="66"/>
      <c r="C948" s="70"/>
      <c r="D948" s="71"/>
      <c r="E948" s="71"/>
      <c r="F948" s="71"/>
      <c r="G948" s="71"/>
      <c r="H948" s="19" t="str" cm="1">
        <f t="array" ref="H948">IFERROR(IF(B948="","",IF(F948="","",IF(F948="SERVIÇOS",INDEX('TABELA DE PREÇOS'!$C$3:$C$1000,MATCH(B948,IF('TABELA DE PREÇOS'!$B$3:$B$1000=G948,'TABELA DE PREÇOS'!$D$3:$D$1000),1)),IF(F948="PRODUTOS",INDEX('TABELA DE PREÇOS'!$G$3:$G$1000,MATCH(B948,IF('TABELA DE PREÇOS'!$F$3:$F$1000=G948,'TABELA DE PREÇOS'!$H$3:$H$1000),1)))))),"")</f>
        <v/>
      </c>
      <c r="I948" s="75"/>
      <c r="J948" s="19" t="str">
        <f>IFERROR(IF(ATENDIMENTOS!$I948="",ATENDIMENTOS!$H948,IF(AND(ATENDIMENTOS!$H948="",ATENDIMENTOS!$I948=""),"",ATENDIMENTOS!$H948-ATENDIMENTOS!$I948)),"")</f>
        <v/>
      </c>
      <c r="K948" s="78"/>
    </row>
    <row r="949" spans="1:11" x14ac:dyDescent="0.3">
      <c r="A949" s="12" t="str">
        <f t="shared" si="14"/>
        <v/>
      </c>
      <c r="B949" s="65"/>
      <c r="C949" s="68"/>
      <c r="D949" s="69"/>
      <c r="E949" s="69"/>
      <c r="F949" s="69"/>
      <c r="G949" s="69"/>
      <c r="H949" s="20" t="str" cm="1">
        <f t="array" ref="H949">IFERROR(IF(B949="","",IF(F949="","",IF(F949="SERVIÇOS",INDEX('TABELA DE PREÇOS'!$C$3:$C$1000,MATCH(B949,IF('TABELA DE PREÇOS'!$B$3:$B$1000=G949,'TABELA DE PREÇOS'!$D$3:$D$1000),1)),IF(F949="PRODUTOS",INDEX('TABELA DE PREÇOS'!$G$3:$G$1000,MATCH(B949,IF('TABELA DE PREÇOS'!$F$3:$F$1000=G949,'TABELA DE PREÇOS'!$H$3:$H$1000),1)))))),"")</f>
        <v/>
      </c>
      <c r="I949" s="74"/>
      <c r="J949" s="20" t="str">
        <f>IFERROR(IF(ATENDIMENTOS!$I949="",ATENDIMENTOS!$H949,IF(AND(ATENDIMENTOS!$H949="",ATENDIMENTOS!$I949=""),"",ATENDIMENTOS!$H949-ATENDIMENTOS!$I949)),"")</f>
        <v/>
      </c>
      <c r="K949" s="77"/>
    </row>
    <row r="950" spans="1:11" x14ac:dyDescent="0.3">
      <c r="A950" s="12" t="str">
        <f t="shared" si="14"/>
        <v/>
      </c>
      <c r="B950" s="66"/>
      <c r="C950" s="70"/>
      <c r="D950" s="71"/>
      <c r="E950" s="71"/>
      <c r="F950" s="71"/>
      <c r="G950" s="71"/>
      <c r="H950" s="19" t="str" cm="1">
        <f t="array" ref="H950">IFERROR(IF(B950="","",IF(F950="","",IF(F950="SERVIÇOS",INDEX('TABELA DE PREÇOS'!$C$3:$C$1000,MATCH(B950,IF('TABELA DE PREÇOS'!$B$3:$B$1000=G950,'TABELA DE PREÇOS'!$D$3:$D$1000),1)),IF(F950="PRODUTOS",INDEX('TABELA DE PREÇOS'!$G$3:$G$1000,MATCH(B950,IF('TABELA DE PREÇOS'!$F$3:$F$1000=G950,'TABELA DE PREÇOS'!$H$3:$H$1000),1)))))),"")</f>
        <v/>
      </c>
      <c r="I950" s="75"/>
      <c r="J950" s="19" t="str">
        <f>IFERROR(IF(ATENDIMENTOS!$I950="",ATENDIMENTOS!$H950,IF(AND(ATENDIMENTOS!$H950="",ATENDIMENTOS!$I950=""),"",ATENDIMENTOS!$H950-ATENDIMENTOS!$I950)),"")</f>
        <v/>
      </c>
      <c r="K950" s="78"/>
    </row>
    <row r="951" spans="1:11" x14ac:dyDescent="0.3">
      <c r="A951" s="12" t="str">
        <f t="shared" si="14"/>
        <v/>
      </c>
      <c r="B951" s="65"/>
      <c r="C951" s="68"/>
      <c r="D951" s="69"/>
      <c r="E951" s="69"/>
      <c r="F951" s="69"/>
      <c r="G951" s="69"/>
      <c r="H951" s="20" t="str" cm="1">
        <f t="array" ref="H951">IFERROR(IF(B951="","",IF(F951="","",IF(F951="SERVIÇOS",INDEX('TABELA DE PREÇOS'!$C$3:$C$1000,MATCH(B951,IF('TABELA DE PREÇOS'!$B$3:$B$1000=G951,'TABELA DE PREÇOS'!$D$3:$D$1000),1)),IF(F951="PRODUTOS",INDEX('TABELA DE PREÇOS'!$G$3:$G$1000,MATCH(B951,IF('TABELA DE PREÇOS'!$F$3:$F$1000=G951,'TABELA DE PREÇOS'!$H$3:$H$1000),1)))))),"")</f>
        <v/>
      </c>
      <c r="I951" s="74"/>
      <c r="J951" s="20" t="str">
        <f>IFERROR(IF(ATENDIMENTOS!$I951="",ATENDIMENTOS!$H951,IF(AND(ATENDIMENTOS!$H951="",ATENDIMENTOS!$I951=""),"",ATENDIMENTOS!$H951-ATENDIMENTOS!$I951)),"")</f>
        <v/>
      </c>
      <c r="K951" s="77"/>
    </row>
    <row r="952" spans="1:11" x14ac:dyDescent="0.3">
      <c r="A952" s="12" t="str">
        <f t="shared" si="14"/>
        <v/>
      </c>
      <c r="B952" s="66"/>
      <c r="C952" s="70"/>
      <c r="D952" s="71"/>
      <c r="E952" s="71"/>
      <c r="F952" s="71"/>
      <c r="G952" s="71"/>
      <c r="H952" s="19" t="str" cm="1">
        <f t="array" ref="H952">IFERROR(IF(B952="","",IF(F952="","",IF(F952="SERVIÇOS",INDEX('TABELA DE PREÇOS'!$C$3:$C$1000,MATCH(B952,IF('TABELA DE PREÇOS'!$B$3:$B$1000=G952,'TABELA DE PREÇOS'!$D$3:$D$1000),1)),IF(F952="PRODUTOS",INDEX('TABELA DE PREÇOS'!$G$3:$G$1000,MATCH(B952,IF('TABELA DE PREÇOS'!$F$3:$F$1000=G952,'TABELA DE PREÇOS'!$H$3:$H$1000),1)))))),"")</f>
        <v/>
      </c>
      <c r="I952" s="75"/>
      <c r="J952" s="19" t="str">
        <f>IFERROR(IF(ATENDIMENTOS!$I952="",ATENDIMENTOS!$H952,IF(AND(ATENDIMENTOS!$H952="",ATENDIMENTOS!$I952=""),"",ATENDIMENTOS!$H952-ATENDIMENTOS!$I952)),"")</f>
        <v/>
      </c>
      <c r="K952" s="78"/>
    </row>
    <row r="953" spans="1:11" x14ac:dyDescent="0.3">
      <c r="A953" s="12" t="str">
        <f t="shared" si="14"/>
        <v/>
      </c>
      <c r="B953" s="65"/>
      <c r="C953" s="68"/>
      <c r="D953" s="69"/>
      <c r="E953" s="69"/>
      <c r="F953" s="69"/>
      <c r="G953" s="69"/>
      <c r="H953" s="20" t="str" cm="1">
        <f t="array" ref="H953">IFERROR(IF(B953="","",IF(F953="","",IF(F953="SERVIÇOS",INDEX('TABELA DE PREÇOS'!$C$3:$C$1000,MATCH(B953,IF('TABELA DE PREÇOS'!$B$3:$B$1000=G953,'TABELA DE PREÇOS'!$D$3:$D$1000),1)),IF(F953="PRODUTOS",INDEX('TABELA DE PREÇOS'!$G$3:$G$1000,MATCH(B953,IF('TABELA DE PREÇOS'!$F$3:$F$1000=G953,'TABELA DE PREÇOS'!$H$3:$H$1000),1)))))),"")</f>
        <v/>
      </c>
      <c r="I953" s="74"/>
      <c r="J953" s="20" t="str">
        <f>IFERROR(IF(ATENDIMENTOS!$I953="",ATENDIMENTOS!$H953,IF(AND(ATENDIMENTOS!$H953="",ATENDIMENTOS!$I953=""),"",ATENDIMENTOS!$H953-ATENDIMENTOS!$I953)),"")</f>
        <v/>
      </c>
      <c r="K953" s="77"/>
    </row>
    <row r="954" spans="1:11" x14ac:dyDescent="0.3">
      <c r="A954" s="12" t="str">
        <f t="shared" si="14"/>
        <v/>
      </c>
      <c r="B954" s="66"/>
      <c r="C954" s="70"/>
      <c r="D954" s="71"/>
      <c r="E954" s="71"/>
      <c r="F954" s="71"/>
      <c r="G954" s="71"/>
      <c r="H954" s="19" t="str" cm="1">
        <f t="array" ref="H954">IFERROR(IF(B954="","",IF(F954="","",IF(F954="SERVIÇOS",INDEX('TABELA DE PREÇOS'!$C$3:$C$1000,MATCH(B954,IF('TABELA DE PREÇOS'!$B$3:$B$1000=G954,'TABELA DE PREÇOS'!$D$3:$D$1000),1)),IF(F954="PRODUTOS",INDEX('TABELA DE PREÇOS'!$G$3:$G$1000,MATCH(B954,IF('TABELA DE PREÇOS'!$F$3:$F$1000=G954,'TABELA DE PREÇOS'!$H$3:$H$1000),1)))))),"")</f>
        <v/>
      </c>
      <c r="I954" s="75"/>
      <c r="J954" s="19" t="str">
        <f>IFERROR(IF(ATENDIMENTOS!$I954="",ATENDIMENTOS!$H954,IF(AND(ATENDIMENTOS!$H954="",ATENDIMENTOS!$I954=""),"",ATENDIMENTOS!$H954-ATENDIMENTOS!$I954)),"")</f>
        <v/>
      </c>
      <c r="K954" s="78"/>
    </row>
    <row r="955" spans="1:11" x14ac:dyDescent="0.3">
      <c r="A955" s="12" t="str">
        <f t="shared" si="14"/>
        <v/>
      </c>
      <c r="B955" s="65"/>
      <c r="C955" s="68"/>
      <c r="D955" s="69"/>
      <c r="E955" s="69"/>
      <c r="F955" s="69"/>
      <c r="G955" s="69"/>
      <c r="H955" s="20" t="str" cm="1">
        <f t="array" ref="H955">IFERROR(IF(B955="","",IF(F955="","",IF(F955="SERVIÇOS",INDEX('TABELA DE PREÇOS'!$C$3:$C$1000,MATCH(B955,IF('TABELA DE PREÇOS'!$B$3:$B$1000=G955,'TABELA DE PREÇOS'!$D$3:$D$1000),1)),IF(F955="PRODUTOS",INDEX('TABELA DE PREÇOS'!$G$3:$G$1000,MATCH(B955,IF('TABELA DE PREÇOS'!$F$3:$F$1000=G955,'TABELA DE PREÇOS'!$H$3:$H$1000),1)))))),"")</f>
        <v/>
      </c>
      <c r="I955" s="74"/>
      <c r="J955" s="20" t="str">
        <f>IFERROR(IF(ATENDIMENTOS!$I955="",ATENDIMENTOS!$H955,IF(AND(ATENDIMENTOS!$H955="",ATENDIMENTOS!$I955=""),"",ATENDIMENTOS!$H955-ATENDIMENTOS!$I955)),"")</f>
        <v/>
      </c>
      <c r="K955" s="77"/>
    </row>
    <row r="956" spans="1:11" x14ac:dyDescent="0.3">
      <c r="A956" s="12" t="str">
        <f t="shared" si="14"/>
        <v/>
      </c>
      <c r="B956" s="66"/>
      <c r="C956" s="70"/>
      <c r="D956" s="71"/>
      <c r="E956" s="71"/>
      <c r="F956" s="71"/>
      <c r="G956" s="71"/>
      <c r="H956" s="19" t="str" cm="1">
        <f t="array" ref="H956">IFERROR(IF(B956="","",IF(F956="","",IF(F956="SERVIÇOS",INDEX('TABELA DE PREÇOS'!$C$3:$C$1000,MATCH(B956,IF('TABELA DE PREÇOS'!$B$3:$B$1000=G956,'TABELA DE PREÇOS'!$D$3:$D$1000),1)),IF(F956="PRODUTOS",INDEX('TABELA DE PREÇOS'!$G$3:$G$1000,MATCH(B956,IF('TABELA DE PREÇOS'!$F$3:$F$1000=G956,'TABELA DE PREÇOS'!$H$3:$H$1000),1)))))),"")</f>
        <v/>
      </c>
      <c r="I956" s="75"/>
      <c r="J956" s="19" t="str">
        <f>IFERROR(IF(ATENDIMENTOS!$I956="",ATENDIMENTOS!$H956,IF(AND(ATENDIMENTOS!$H956="",ATENDIMENTOS!$I956=""),"",ATENDIMENTOS!$H956-ATENDIMENTOS!$I956)),"")</f>
        <v/>
      </c>
      <c r="K956" s="78"/>
    </row>
    <row r="957" spans="1:11" x14ac:dyDescent="0.3">
      <c r="A957" s="12" t="str">
        <f t="shared" si="14"/>
        <v/>
      </c>
      <c r="B957" s="65"/>
      <c r="C957" s="68"/>
      <c r="D957" s="69"/>
      <c r="E957" s="69"/>
      <c r="F957" s="69"/>
      <c r="G957" s="69"/>
      <c r="H957" s="20" t="str" cm="1">
        <f t="array" ref="H957">IFERROR(IF(B957="","",IF(F957="","",IF(F957="SERVIÇOS",INDEX('TABELA DE PREÇOS'!$C$3:$C$1000,MATCH(B957,IF('TABELA DE PREÇOS'!$B$3:$B$1000=G957,'TABELA DE PREÇOS'!$D$3:$D$1000),1)),IF(F957="PRODUTOS",INDEX('TABELA DE PREÇOS'!$G$3:$G$1000,MATCH(B957,IF('TABELA DE PREÇOS'!$F$3:$F$1000=G957,'TABELA DE PREÇOS'!$H$3:$H$1000),1)))))),"")</f>
        <v/>
      </c>
      <c r="I957" s="74"/>
      <c r="J957" s="20" t="str">
        <f>IFERROR(IF(ATENDIMENTOS!$I957="",ATENDIMENTOS!$H957,IF(AND(ATENDIMENTOS!$H957="",ATENDIMENTOS!$I957=""),"",ATENDIMENTOS!$H957-ATENDIMENTOS!$I957)),"")</f>
        <v/>
      </c>
      <c r="K957" s="77"/>
    </row>
    <row r="958" spans="1:11" x14ac:dyDescent="0.3">
      <c r="A958" s="12" t="str">
        <f t="shared" si="14"/>
        <v/>
      </c>
      <c r="B958" s="66"/>
      <c r="C958" s="70"/>
      <c r="D958" s="71"/>
      <c r="E958" s="71"/>
      <c r="F958" s="71"/>
      <c r="G958" s="71"/>
      <c r="H958" s="19" t="str" cm="1">
        <f t="array" ref="H958">IFERROR(IF(B958="","",IF(F958="","",IF(F958="SERVIÇOS",INDEX('TABELA DE PREÇOS'!$C$3:$C$1000,MATCH(B958,IF('TABELA DE PREÇOS'!$B$3:$B$1000=G958,'TABELA DE PREÇOS'!$D$3:$D$1000),1)),IF(F958="PRODUTOS",INDEX('TABELA DE PREÇOS'!$G$3:$G$1000,MATCH(B958,IF('TABELA DE PREÇOS'!$F$3:$F$1000=G958,'TABELA DE PREÇOS'!$H$3:$H$1000),1)))))),"")</f>
        <v/>
      </c>
      <c r="I958" s="75"/>
      <c r="J958" s="19" t="str">
        <f>IFERROR(IF(ATENDIMENTOS!$I958="",ATENDIMENTOS!$H958,IF(AND(ATENDIMENTOS!$H958="",ATENDIMENTOS!$I958=""),"",ATENDIMENTOS!$H958-ATENDIMENTOS!$I958)),"")</f>
        <v/>
      </c>
      <c r="K958" s="78"/>
    </row>
    <row r="959" spans="1:11" x14ac:dyDescent="0.3">
      <c r="A959" s="12" t="str">
        <f t="shared" si="14"/>
        <v/>
      </c>
      <c r="B959" s="65"/>
      <c r="C959" s="68"/>
      <c r="D959" s="69"/>
      <c r="E959" s="69"/>
      <c r="F959" s="69"/>
      <c r="G959" s="69"/>
      <c r="H959" s="20" t="str" cm="1">
        <f t="array" ref="H959">IFERROR(IF(B959="","",IF(F959="","",IF(F959="SERVIÇOS",INDEX('TABELA DE PREÇOS'!$C$3:$C$1000,MATCH(B959,IF('TABELA DE PREÇOS'!$B$3:$B$1000=G959,'TABELA DE PREÇOS'!$D$3:$D$1000),1)),IF(F959="PRODUTOS",INDEX('TABELA DE PREÇOS'!$G$3:$G$1000,MATCH(B959,IF('TABELA DE PREÇOS'!$F$3:$F$1000=G959,'TABELA DE PREÇOS'!$H$3:$H$1000),1)))))),"")</f>
        <v/>
      </c>
      <c r="I959" s="74"/>
      <c r="J959" s="20" t="str">
        <f>IFERROR(IF(ATENDIMENTOS!$I959="",ATENDIMENTOS!$H959,IF(AND(ATENDIMENTOS!$H959="",ATENDIMENTOS!$I959=""),"",ATENDIMENTOS!$H959-ATENDIMENTOS!$I959)),"")</f>
        <v/>
      </c>
      <c r="K959" s="77"/>
    </row>
    <row r="960" spans="1:11" x14ac:dyDescent="0.3">
      <c r="A960" s="12" t="str">
        <f t="shared" si="14"/>
        <v/>
      </c>
      <c r="B960" s="66"/>
      <c r="C960" s="70"/>
      <c r="D960" s="71"/>
      <c r="E960" s="71"/>
      <c r="F960" s="71"/>
      <c r="G960" s="71"/>
      <c r="H960" s="19" t="str" cm="1">
        <f t="array" ref="H960">IFERROR(IF(B960="","",IF(F960="","",IF(F960="SERVIÇOS",INDEX('TABELA DE PREÇOS'!$C$3:$C$1000,MATCH(B960,IF('TABELA DE PREÇOS'!$B$3:$B$1000=G960,'TABELA DE PREÇOS'!$D$3:$D$1000),1)),IF(F960="PRODUTOS",INDEX('TABELA DE PREÇOS'!$G$3:$G$1000,MATCH(B960,IF('TABELA DE PREÇOS'!$F$3:$F$1000=G960,'TABELA DE PREÇOS'!$H$3:$H$1000),1)))))),"")</f>
        <v/>
      </c>
      <c r="I960" s="75"/>
      <c r="J960" s="19" t="str">
        <f>IFERROR(IF(ATENDIMENTOS!$I960="",ATENDIMENTOS!$H960,IF(AND(ATENDIMENTOS!$H960="",ATENDIMENTOS!$I960=""),"",ATENDIMENTOS!$H960-ATENDIMENTOS!$I960)),"")</f>
        <v/>
      </c>
      <c r="K960" s="78"/>
    </row>
    <row r="961" spans="1:11" x14ac:dyDescent="0.3">
      <c r="A961" s="12" t="str">
        <f t="shared" si="14"/>
        <v/>
      </c>
      <c r="B961" s="65"/>
      <c r="C961" s="68"/>
      <c r="D961" s="69"/>
      <c r="E961" s="69"/>
      <c r="F961" s="69"/>
      <c r="G961" s="69"/>
      <c r="H961" s="20" t="str" cm="1">
        <f t="array" ref="H961">IFERROR(IF(B961="","",IF(F961="","",IF(F961="SERVIÇOS",INDEX('TABELA DE PREÇOS'!$C$3:$C$1000,MATCH(B961,IF('TABELA DE PREÇOS'!$B$3:$B$1000=G961,'TABELA DE PREÇOS'!$D$3:$D$1000),1)),IF(F961="PRODUTOS",INDEX('TABELA DE PREÇOS'!$G$3:$G$1000,MATCH(B961,IF('TABELA DE PREÇOS'!$F$3:$F$1000=G961,'TABELA DE PREÇOS'!$H$3:$H$1000),1)))))),"")</f>
        <v/>
      </c>
      <c r="I961" s="74"/>
      <c r="J961" s="20" t="str">
        <f>IFERROR(IF(ATENDIMENTOS!$I961="",ATENDIMENTOS!$H961,IF(AND(ATENDIMENTOS!$H961="",ATENDIMENTOS!$I961=""),"",ATENDIMENTOS!$H961-ATENDIMENTOS!$I961)),"")</f>
        <v/>
      </c>
      <c r="K961" s="77"/>
    </row>
    <row r="962" spans="1:11" x14ac:dyDescent="0.3">
      <c r="A962" s="12" t="str">
        <f t="shared" si="14"/>
        <v/>
      </c>
      <c r="B962" s="66"/>
      <c r="C962" s="70"/>
      <c r="D962" s="71"/>
      <c r="E962" s="71"/>
      <c r="F962" s="71"/>
      <c r="G962" s="71"/>
      <c r="H962" s="19" t="str" cm="1">
        <f t="array" ref="H962">IFERROR(IF(B962="","",IF(F962="","",IF(F962="SERVIÇOS",INDEX('TABELA DE PREÇOS'!$C$3:$C$1000,MATCH(B962,IF('TABELA DE PREÇOS'!$B$3:$B$1000=G962,'TABELA DE PREÇOS'!$D$3:$D$1000),1)),IF(F962="PRODUTOS",INDEX('TABELA DE PREÇOS'!$G$3:$G$1000,MATCH(B962,IF('TABELA DE PREÇOS'!$F$3:$F$1000=G962,'TABELA DE PREÇOS'!$H$3:$H$1000),1)))))),"")</f>
        <v/>
      </c>
      <c r="I962" s="75"/>
      <c r="J962" s="19" t="str">
        <f>IFERROR(IF(ATENDIMENTOS!$I962="",ATENDIMENTOS!$H962,IF(AND(ATENDIMENTOS!$H962="",ATENDIMENTOS!$I962=""),"",ATENDIMENTOS!$H962-ATENDIMENTOS!$I962)),"")</f>
        <v/>
      </c>
      <c r="K962" s="78"/>
    </row>
    <row r="963" spans="1:11" x14ac:dyDescent="0.3">
      <c r="A963" s="12" t="str">
        <f t="shared" si="14"/>
        <v/>
      </c>
      <c r="B963" s="65"/>
      <c r="C963" s="68"/>
      <c r="D963" s="69"/>
      <c r="E963" s="69"/>
      <c r="F963" s="69"/>
      <c r="G963" s="69"/>
      <c r="H963" s="20" t="str" cm="1">
        <f t="array" ref="H963">IFERROR(IF(B963="","",IF(F963="","",IF(F963="SERVIÇOS",INDEX('TABELA DE PREÇOS'!$C$3:$C$1000,MATCH(B963,IF('TABELA DE PREÇOS'!$B$3:$B$1000=G963,'TABELA DE PREÇOS'!$D$3:$D$1000),1)),IF(F963="PRODUTOS",INDEX('TABELA DE PREÇOS'!$G$3:$G$1000,MATCH(B963,IF('TABELA DE PREÇOS'!$F$3:$F$1000=G963,'TABELA DE PREÇOS'!$H$3:$H$1000),1)))))),"")</f>
        <v/>
      </c>
      <c r="I963" s="74"/>
      <c r="J963" s="20" t="str">
        <f>IFERROR(IF(ATENDIMENTOS!$I963="",ATENDIMENTOS!$H963,IF(AND(ATENDIMENTOS!$H963="",ATENDIMENTOS!$I963=""),"",ATENDIMENTOS!$H963-ATENDIMENTOS!$I963)),"")</f>
        <v/>
      </c>
      <c r="K963" s="77"/>
    </row>
    <row r="964" spans="1:11" x14ac:dyDescent="0.3">
      <c r="A964" s="12" t="str">
        <f t="shared" ref="A964:A1027" si="15">IF(B964="","",F964&amp;E964&amp;B964&amp;C964)</f>
        <v/>
      </c>
      <c r="B964" s="66"/>
      <c r="C964" s="70"/>
      <c r="D964" s="71"/>
      <c r="E964" s="71"/>
      <c r="F964" s="71"/>
      <c r="G964" s="71"/>
      <c r="H964" s="19" t="str" cm="1">
        <f t="array" ref="H964">IFERROR(IF(B964="","",IF(F964="","",IF(F964="SERVIÇOS",INDEX('TABELA DE PREÇOS'!$C$3:$C$1000,MATCH(B964,IF('TABELA DE PREÇOS'!$B$3:$B$1000=G964,'TABELA DE PREÇOS'!$D$3:$D$1000),1)),IF(F964="PRODUTOS",INDEX('TABELA DE PREÇOS'!$G$3:$G$1000,MATCH(B964,IF('TABELA DE PREÇOS'!$F$3:$F$1000=G964,'TABELA DE PREÇOS'!$H$3:$H$1000),1)))))),"")</f>
        <v/>
      </c>
      <c r="I964" s="75"/>
      <c r="J964" s="19" t="str">
        <f>IFERROR(IF(ATENDIMENTOS!$I964="",ATENDIMENTOS!$H964,IF(AND(ATENDIMENTOS!$H964="",ATENDIMENTOS!$I964=""),"",ATENDIMENTOS!$H964-ATENDIMENTOS!$I964)),"")</f>
        <v/>
      </c>
      <c r="K964" s="78"/>
    </row>
    <row r="965" spans="1:11" x14ac:dyDescent="0.3">
      <c r="A965" s="12" t="str">
        <f t="shared" si="15"/>
        <v/>
      </c>
      <c r="B965" s="65"/>
      <c r="C965" s="68"/>
      <c r="D965" s="69"/>
      <c r="E965" s="69"/>
      <c r="F965" s="69"/>
      <c r="G965" s="69"/>
      <c r="H965" s="20" t="str" cm="1">
        <f t="array" ref="H965">IFERROR(IF(B965="","",IF(F965="","",IF(F965="SERVIÇOS",INDEX('TABELA DE PREÇOS'!$C$3:$C$1000,MATCH(B965,IF('TABELA DE PREÇOS'!$B$3:$B$1000=G965,'TABELA DE PREÇOS'!$D$3:$D$1000),1)),IF(F965="PRODUTOS",INDEX('TABELA DE PREÇOS'!$G$3:$G$1000,MATCH(B965,IF('TABELA DE PREÇOS'!$F$3:$F$1000=G965,'TABELA DE PREÇOS'!$H$3:$H$1000),1)))))),"")</f>
        <v/>
      </c>
      <c r="I965" s="74"/>
      <c r="J965" s="20" t="str">
        <f>IFERROR(IF(ATENDIMENTOS!$I965="",ATENDIMENTOS!$H965,IF(AND(ATENDIMENTOS!$H965="",ATENDIMENTOS!$I965=""),"",ATENDIMENTOS!$H965-ATENDIMENTOS!$I965)),"")</f>
        <v/>
      </c>
      <c r="K965" s="77"/>
    </row>
    <row r="966" spans="1:11" x14ac:dyDescent="0.3">
      <c r="A966" s="12" t="str">
        <f t="shared" si="15"/>
        <v/>
      </c>
      <c r="B966" s="66"/>
      <c r="C966" s="70"/>
      <c r="D966" s="71"/>
      <c r="E966" s="71"/>
      <c r="F966" s="71"/>
      <c r="G966" s="71"/>
      <c r="H966" s="19" t="str" cm="1">
        <f t="array" ref="H966">IFERROR(IF(B966="","",IF(F966="","",IF(F966="SERVIÇOS",INDEX('TABELA DE PREÇOS'!$C$3:$C$1000,MATCH(B966,IF('TABELA DE PREÇOS'!$B$3:$B$1000=G966,'TABELA DE PREÇOS'!$D$3:$D$1000),1)),IF(F966="PRODUTOS",INDEX('TABELA DE PREÇOS'!$G$3:$G$1000,MATCH(B966,IF('TABELA DE PREÇOS'!$F$3:$F$1000=G966,'TABELA DE PREÇOS'!$H$3:$H$1000),1)))))),"")</f>
        <v/>
      </c>
      <c r="I966" s="75"/>
      <c r="J966" s="19" t="str">
        <f>IFERROR(IF(ATENDIMENTOS!$I966="",ATENDIMENTOS!$H966,IF(AND(ATENDIMENTOS!$H966="",ATENDIMENTOS!$I966=""),"",ATENDIMENTOS!$H966-ATENDIMENTOS!$I966)),"")</f>
        <v/>
      </c>
      <c r="K966" s="78"/>
    </row>
    <row r="967" spans="1:11" x14ac:dyDescent="0.3">
      <c r="A967" s="12" t="str">
        <f t="shared" si="15"/>
        <v/>
      </c>
      <c r="B967" s="65"/>
      <c r="C967" s="68"/>
      <c r="D967" s="69"/>
      <c r="E967" s="69"/>
      <c r="F967" s="69"/>
      <c r="G967" s="69"/>
      <c r="H967" s="20" t="str" cm="1">
        <f t="array" ref="H967">IFERROR(IF(B967="","",IF(F967="","",IF(F967="SERVIÇOS",INDEX('TABELA DE PREÇOS'!$C$3:$C$1000,MATCH(B967,IF('TABELA DE PREÇOS'!$B$3:$B$1000=G967,'TABELA DE PREÇOS'!$D$3:$D$1000),1)),IF(F967="PRODUTOS",INDEX('TABELA DE PREÇOS'!$G$3:$G$1000,MATCH(B967,IF('TABELA DE PREÇOS'!$F$3:$F$1000=G967,'TABELA DE PREÇOS'!$H$3:$H$1000),1)))))),"")</f>
        <v/>
      </c>
      <c r="I967" s="74"/>
      <c r="J967" s="20" t="str">
        <f>IFERROR(IF(ATENDIMENTOS!$I967="",ATENDIMENTOS!$H967,IF(AND(ATENDIMENTOS!$H967="",ATENDIMENTOS!$I967=""),"",ATENDIMENTOS!$H967-ATENDIMENTOS!$I967)),"")</f>
        <v/>
      </c>
      <c r="K967" s="77"/>
    </row>
    <row r="968" spans="1:11" x14ac:dyDescent="0.3">
      <c r="A968" s="12" t="str">
        <f t="shared" si="15"/>
        <v/>
      </c>
      <c r="B968" s="66"/>
      <c r="C968" s="70"/>
      <c r="D968" s="71"/>
      <c r="E968" s="71"/>
      <c r="F968" s="71"/>
      <c r="G968" s="71"/>
      <c r="H968" s="19" t="str" cm="1">
        <f t="array" ref="H968">IFERROR(IF(B968="","",IF(F968="","",IF(F968="SERVIÇOS",INDEX('TABELA DE PREÇOS'!$C$3:$C$1000,MATCH(B968,IF('TABELA DE PREÇOS'!$B$3:$B$1000=G968,'TABELA DE PREÇOS'!$D$3:$D$1000),1)),IF(F968="PRODUTOS",INDEX('TABELA DE PREÇOS'!$G$3:$G$1000,MATCH(B968,IF('TABELA DE PREÇOS'!$F$3:$F$1000=G968,'TABELA DE PREÇOS'!$H$3:$H$1000),1)))))),"")</f>
        <v/>
      </c>
      <c r="I968" s="75"/>
      <c r="J968" s="19" t="str">
        <f>IFERROR(IF(ATENDIMENTOS!$I968="",ATENDIMENTOS!$H968,IF(AND(ATENDIMENTOS!$H968="",ATENDIMENTOS!$I968=""),"",ATENDIMENTOS!$H968-ATENDIMENTOS!$I968)),"")</f>
        <v/>
      </c>
      <c r="K968" s="78"/>
    </row>
    <row r="969" spans="1:11" x14ac:dyDescent="0.3">
      <c r="A969" s="12" t="str">
        <f t="shared" si="15"/>
        <v/>
      </c>
      <c r="B969" s="65"/>
      <c r="C969" s="68"/>
      <c r="D969" s="69"/>
      <c r="E969" s="69"/>
      <c r="F969" s="69"/>
      <c r="G969" s="69"/>
      <c r="H969" s="20" t="str" cm="1">
        <f t="array" ref="H969">IFERROR(IF(B969="","",IF(F969="","",IF(F969="SERVIÇOS",INDEX('TABELA DE PREÇOS'!$C$3:$C$1000,MATCH(B969,IF('TABELA DE PREÇOS'!$B$3:$B$1000=G969,'TABELA DE PREÇOS'!$D$3:$D$1000),1)),IF(F969="PRODUTOS",INDEX('TABELA DE PREÇOS'!$G$3:$G$1000,MATCH(B969,IF('TABELA DE PREÇOS'!$F$3:$F$1000=G969,'TABELA DE PREÇOS'!$H$3:$H$1000),1)))))),"")</f>
        <v/>
      </c>
      <c r="I969" s="74"/>
      <c r="J969" s="20" t="str">
        <f>IFERROR(IF(ATENDIMENTOS!$I969="",ATENDIMENTOS!$H969,IF(AND(ATENDIMENTOS!$H969="",ATENDIMENTOS!$I969=""),"",ATENDIMENTOS!$H969-ATENDIMENTOS!$I969)),"")</f>
        <v/>
      </c>
      <c r="K969" s="77"/>
    </row>
    <row r="970" spans="1:11" x14ac:dyDescent="0.3">
      <c r="A970" s="12" t="str">
        <f t="shared" si="15"/>
        <v/>
      </c>
      <c r="B970" s="66"/>
      <c r="C970" s="70"/>
      <c r="D970" s="71"/>
      <c r="E970" s="71"/>
      <c r="F970" s="71"/>
      <c r="G970" s="71"/>
      <c r="H970" s="19" t="str" cm="1">
        <f t="array" ref="H970">IFERROR(IF(B970="","",IF(F970="","",IF(F970="SERVIÇOS",INDEX('TABELA DE PREÇOS'!$C$3:$C$1000,MATCH(B970,IF('TABELA DE PREÇOS'!$B$3:$B$1000=G970,'TABELA DE PREÇOS'!$D$3:$D$1000),1)),IF(F970="PRODUTOS",INDEX('TABELA DE PREÇOS'!$G$3:$G$1000,MATCH(B970,IF('TABELA DE PREÇOS'!$F$3:$F$1000=G970,'TABELA DE PREÇOS'!$H$3:$H$1000),1)))))),"")</f>
        <v/>
      </c>
      <c r="I970" s="75"/>
      <c r="J970" s="19" t="str">
        <f>IFERROR(IF(ATENDIMENTOS!$I970="",ATENDIMENTOS!$H970,IF(AND(ATENDIMENTOS!$H970="",ATENDIMENTOS!$I970=""),"",ATENDIMENTOS!$H970-ATENDIMENTOS!$I970)),"")</f>
        <v/>
      </c>
      <c r="K970" s="78"/>
    </row>
    <row r="971" spans="1:11" x14ac:dyDescent="0.3">
      <c r="A971" s="12" t="str">
        <f t="shared" si="15"/>
        <v/>
      </c>
      <c r="B971" s="65"/>
      <c r="C971" s="68"/>
      <c r="D971" s="69"/>
      <c r="E971" s="69"/>
      <c r="F971" s="69"/>
      <c r="G971" s="69"/>
      <c r="H971" s="20" t="str" cm="1">
        <f t="array" ref="H971">IFERROR(IF(B971="","",IF(F971="","",IF(F971="SERVIÇOS",INDEX('TABELA DE PREÇOS'!$C$3:$C$1000,MATCH(B971,IF('TABELA DE PREÇOS'!$B$3:$B$1000=G971,'TABELA DE PREÇOS'!$D$3:$D$1000),1)),IF(F971="PRODUTOS",INDEX('TABELA DE PREÇOS'!$G$3:$G$1000,MATCH(B971,IF('TABELA DE PREÇOS'!$F$3:$F$1000=G971,'TABELA DE PREÇOS'!$H$3:$H$1000),1)))))),"")</f>
        <v/>
      </c>
      <c r="I971" s="74"/>
      <c r="J971" s="20" t="str">
        <f>IFERROR(IF(ATENDIMENTOS!$I971="",ATENDIMENTOS!$H971,IF(AND(ATENDIMENTOS!$H971="",ATENDIMENTOS!$I971=""),"",ATENDIMENTOS!$H971-ATENDIMENTOS!$I971)),"")</f>
        <v/>
      </c>
      <c r="K971" s="77"/>
    </row>
    <row r="972" spans="1:11" x14ac:dyDescent="0.3">
      <c r="A972" s="12" t="str">
        <f t="shared" si="15"/>
        <v/>
      </c>
      <c r="B972" s="66"/>
      <c r="C972" s="70"/>
      <c r="D972" s="71"/>
      <c r="E972" s="71"/>
      <c r="F972" s="71"/>
      <c r="G972" s="71"/>
      <c r="H972" s="19" t="str" cm="1">
        <f t="array" ref="H972">IFERROR(IF(B972="","",IF(F972="","",IF(F972="SERVIÇOS",INDEX('TABELA DE PREÇOS'!$C$3:$C$1000,MATCH(B972,IF('TABELA DE PREÇOS'!$B$3:$B$1000=G972,'TABELA DE PREÇOS'!$D$3:$D$1000),1)),IF(F972="PRODUTOS",INDEX('TABELA DE PREÇOS'!$G$3:$G$1000,MATCH(B972,IF('TABELA DE PREÇOS'!$F$3:$F$1000=G972,'TABELA DE PREÇOS'!$H$3:$H$1000),1)))))),"")</f>
        <v/>
      </c>
      <c r="I972" s="75"/>
      <c r="J972" s="19" t="str">
        <f>IFERROR(IF(ATENDIMENTOS!$I972="",ATENDIMENTOS!$H972,IF(AND(ATENDIMENTOS!$H972="",ATENDIMENTOS!$I972=""),"",ATENDIMENTOS!$H972-ATENDIMENTOS!$I972)),"")</f>
        <v/>
      </c>
      <c r="K972" s="78"/>
    </row>
    <row r="973" spans="1:11" x14ac:dyDescent="0.3">
      <c r="A973" s="12" t="str">
        <f t="shared" si="15"/>
        <v/>
      </c>
      <c r="B973" s="65"/>
      <c r="C973" s="68"/>
      <c r="D973" s="69"/>
      <c r="E973" s="69"/>
      <c r="F973" s="69"/>
      <c r="G973" s="69"/>
      <c r="H973" s="20" t="str" cm="1">
        <f t="array" ref="H973">IFERROR(IF(B973="","",IF(F973="","",IF(F973="SERVIÇOS",INDEX('TABELA DE PREÇOS'!$C$3:$C$1000,MATCH(B973,IF('TABELA DE PREÇOS'!$B$3:$B$1000=G973,'TABELA DE PREÇOS'!$D$3:$D$1000),1)),IF(F973="PRODUTOS",INDEX('TABELA DE PREÇOS'!$G$3:$G$1000,MATCH(B973,IF('TABELA DE PREÇOS'!$F$3:$F$1000=G973,'TABELA DE PREÇOS'!$H$3:$H$1000),1)))))),"")</f>
        <v/>
      </c>
      <c r="I973" s="74"/>
      <c r="J973" s="20" t="str">
        <f>IFERROR(IF(ATENDIMENTOS!$I973="",ATENDIMENTOS!$H973,IF(AND(ATENDIMENTOS!$H973="",ATENDIMENTOS!$I973=""),"",ATENDIMENTOS!$H973-ATENDIMENTOS!$I973)),"")</f>
        <v/>
      </c>
      <c r="K973" s="77"/>
    </row>
    <row r="974" spans="1:11" x14ac:dyDescent="0.3">
      <c r="A974" s="12" t="str">
        <f t="shared" si="15"/>
        <v/>
      </c>
      <c r="B974" s="66"/>
      <c r="C974" s="70"/>
      <c r="D974" s="71"/>
      <c r="E974" s="71"/>
      <c r="F974" s="71"/>
      <c r="G974" s="71"/>
      <c r="H974" s="19" t="str" cm="1">
        <f t="array" ref="H974">IFERROR(IF(B974="","",IF(F974="","",IF(F974="SERVIÇOS",INDEX('TABELA DE PREÇOS'!$C$3:$C$1000,MATCH(B974,IF('TABELA DE PREÇOS'!$B$3:$B$1000=G974,'TABELA DE PREÇOS'!$D$3:$D$1000),1)),IF(F974="PRODUTOS",INDEX('TABELA DE PREÇOS'!$G$3:$G$1000,MATCH(B974,IF('TABELA DE PREÇOS'!$F$3:$F$1000=G974,'TABELA DE PREÇOS'!$H$3:$H$1000),1)))))),"")</f>
        <v/>
      </c>
      <c r="I974" s="75"/>
      <c r="J974" s="19" t="str">
        <f>IFERROR(IF(ATENDIMENTOS!$I974="",ATENDIMENTOS!$H974,IF(AND(ATENDIMENTOS!$H974="",ATENDIMENTOS!$I974=""),"",ATENDIMENTOS!$H974-ATENDIMENTOS!$I974)),"")</f>
        <v/>
      </c>
      <c r="K974" s="78"/>
    </row>
    <row r="975" spans="1:11" x14ac:dyDescent="0.3">
      <c r="A975" s="12" t="str">
        <f t="shared" si="15"/>
        <v/>
      </c>
      <c r="B975" s="65"/>
      <c r="C975" s="68"/>
      <c r="D975" s="69"/>
      <c r="E975" s="69"/>
      <c r="F975" s="69"/>
      <c r="G975" s="69"/>
      <c r="H975" s="20" t="str" cm="1">
        <f t="array" ref="H975">IFERROR(IF(B975="","",IF(F975="","",IF(F975="SERVIÇOS",INDEX('TABELA DE PREÇOS'!$C$3:$C$1000,MATCH(B975,IF('TABELA DE PREÇOS'!$B$3:$B$1000=G975,'TABELA DE PREÇOS'!$D$3:$D$1000),1)),IF(F975="PRODUTOS",INDEX('TABELA DE PREÇOS'!$G$3:$G$1000,MATCH(B975,IF('TABELA DE PREÇOS'!$F$3:$F$1000=G975,'TABELA DE PREÇOS'!$H$3:$H$1000),1)))))),"")</f>
        <v/>
      </c>
      <c r="I975" s="74"/>
      <c r="J975" s="20" t="str">
        <f>IFERROR(IF(ATENDIMENTOS!$I975="",ATENDIMENTOS!$H975,IF(AND(ATENDIMENTOS!$H975="",ATENDIMENTOS!$I975=""),"",ATENDIMENTOS!$H975-ATENDIMENTOS!$I975)),"")</f>
        <v/>
      </c>
      <c r="K975" s="77"/>
    </row>
    <row r="976" spans="1:11" x14ac:dyDescent="0.3">
      <c r="A976" s="12" t="str">
        <f t="shared" si="15"/>
        <v/>
      </c>
      <c r="B976" s="66"/>
      <c r="C976" s="70"/>
      <c r="D976" s="71"/>
      <c r="E976" s="71"/>
      <c r="F976" s="71"/>
      <c r="G976" s="71"/>
      <c r="H976" s="19" t="str" cm="1">
        <f t="array" ref="H976">IFERROR(IF(B976="","",IF(F976="","",IF(F976="SERVIÇOS",INDEX('TABELA DE PREÇOS'!$C$3:$C$1000,MATCH(B976,IF('TABELA DE PREÇOS'!$B$3:$B$1000=G976,'TABELA DE PREÇOS'!$D$3:$D$1000),1)),IF(F976="PRODUTOS",INDEX('TABELA DE PREÇOS'!$G$3:$G$1000,MATCH(B976,IF('TABELA DE PREÇOS'!$F$3:$F$1000=G976,'TABELA DE PREÇOS'!$H$3:$H$1000),1)))))),"")</f>
        <v/>
      </c>
      <c r="I976" s="75"/>
      <c r="J976" s="19" t="str">
        <f>IFERROR(IF(ATENDIMENTOS!$I976="",ATENDIMENTOS!$H976,IF(AND(ATENDIMENTOS!$H976="",ATENDIMENTOS!$I976=""),"",ATENDIMENTOS!$H976-ATENDIMENTOS!$I976)),"")</f>
        <v/>
      </c>
      <c r="K976" s="78"/>
    </row>
    <row r="977" spans="1:11" x14ac:dyDescent="0.3">
      <c r="A977" s="12" t="str">
        <f t="shared" si="15"/>
        <v/>
      </c>
      <c r="B977" s="65"/>
      <c r="C977" s="68"/>
      <c r="D977" s="69"/>
      <c r="E977" s="69"/>
      <c r="F977" s="69"/>
      <c r="G977" s="69"/>
      <c r="H977" s="20" t="str" cm="1">
        <f t="array" ref="H977">IFERROR(IF(B977="","",IF(F977="","",IF(F977="SERVIÇOS",INDEX('TABELA DE PREÇOS'!$C$3:$C$1000,MATCH(B977,IF('TABELA DE PREÇOS'!$B$3:$B$1000=G977,'TABELA DE PREÇOS'!$D$3:$D$1000),1)),IF(F977="PRODUTOS",INDEX('TABELA DE PREÇOS'!$G$3:$G$1000,MATCH(B977,IF('TABELA DE PREÇOS'!$F$3:$F$1000=G977,'TABELA DE PREÇOS'!$H$3:$H$1000),1)))))),"")</f>
        <v/>
      </c>
      <c r="I977" s="74"/>
      <c r="J977" s="20" t="str">
        <f>IFERROR(IF(ATENDIMENTOS!$I977="",ATENDIMENTOS!$H977,IF(AND(ATENDIMENTOS!$H977="",ATENDIMENTOS!$I977=""),"",ATENDIMENTOS!$H977-ATENDIMENTOS!$I977)),"")</f>
        <v/>
      </c>
      <c r="K977" s="77"/>
    </row>
    <row r="978" spans="1:11" x14ac:dyDescent="0.3">
      <c r="A978" s="12" t="str">
        <f t="shared" si="15"/>
        <v/>
      </c>
      <c r="B978" s="66"/>
      <c r="C978" s="70"/>
      <c r="D978" s="71"/>
      <c r="E978" s="71"/>
      <c r="F978" s="71"/>
      <c r="G978" s="71"/>
      <c r="H978" s="19" t="str" cm="1">
        <f t="array" ref="H978">IFERROR(IF(B978="","",IF(F978="","",IF(F978="SERVIÇOS",INDEX('TABELA DE PREÇOS'!$C$3:$C$1000,MATCH(B978,IF('TABELA DE PREÇOS'!$B$3:$B$1000=G978,'TABELA DE PREÇOS'!$D$3:$D$1000),1)),IF(F978="PRODUTOS",INDEX('TABELA DE PREÇOS'!$G$3:$G$1000,MATCH(B978,IF('TABELA DE PREÇOS'!$F$3:$F$1000=G978,'TABELA DE PREÇOS'!$H$3:$H$1000),1)))))),"")</f>
        <v/>
      </c>
      <c r="I978" s="75"/>
      <c r="J978" s="19" t="str">
        <f>IFERROR(IF(ATENDIMENTOS!$I978="",ATENDIMENTOS!$H978,IF(AND(ATENDIMENTOS!$H978="",ATENDIMENTOS!$I978=""),"",ATENDIMENTOS!$H978-ATENDIMENTOS!$I978)),"")</f>
        <v/>
      </c>
      <c r="K978" s="78"/>
    </row>
    <row r="979" spans="1:11" x14ac:dyDescent="0.3">
      <c r="A979" s="12" t="str">
        <f t="shared" si="15"/>
        <v/>
      </c>
      <c r="B979" s="65"/>
      <c r="C979" s="68"/>
      <c r="D979" s="69"/>
      <c r="E979" s="69"/>
      <c r="F979" s="69"/>
      <c r="G979" s="69"/>
      <c r="H979" s="20" t="str" cm="1">
        <f t="array" ref="H979">IFERROR(IF(B979="","",IF(F979="","",IF(F979="SERVIÇOS",INDEX('TABELA DE PREÇOS'!$C$3:$C$1000,MATCH(B979,IF('TABELA DE PREÇOS'!$B$3:$B$1000=G979,'TABELA DE PREÇOS'!$D$3:$D$1000),1)),IF(F979="PRODUTOS",INDEX('TABELA DE PREÇOS'!$G$3:$G$1000,MATCH(B979,IF('TABELA DE PREÇOS'!$F$3:$F$1000=G979,'TABELA DE PREÇOS'!$H$3:$H$1000),1)))))),"")</f>
        <v/>
      </c>
      <c r="I979" s="74"/>
      <c r="J979" s="20" t="str">
        <f>IFERROR(IF(ATENDIMENTOS!$I979="",ATENDIMENTOS!$H979,IF(AND(ATENDIMENTOS!$H979="",ATENDIMENTOS!$I979=""),"",ATENDIMENTOS!$H979-ATENDIMENTOS!$I979)),"")</f>
        <v/>
      </c>
      <c r="K979" s="77"/>
    </row>
    <row r="980" spans="1:11" x14ac:dyDescent="0.3">
      <c r="A980" s="12" t="str">
        <f t="shared" si="15"/>
        <v/>
      </c>
      <c r="B980" s="66"/>
      <c r="C980" s="70"/>
      <c r="D980" s="71"/>
      <c r="E980" s="71"/>
      <c r="F980" s="71"/>
      <c r="G980" s="71"/>
      <c r="H980" s="19" t="str" cm="1">
        <f t="array" ref="H980">IFERROR(IF(B980="","",IF(F980="","",IF(F980="SERVIÇOS",INDEX('TABELA DE PREÇOS'!$C$3:$C$1000,MATCH(B980,IF('TABELA DE PREÇOS'!$B$3:$B$1000=G980,'TABELA DE PREÇOS'!$D$3:$D$1000),1)),IF(F980="PRODUTOS",INDEX('TABELA DE PREÇOS'!$G$3:$G$1000,MATCH(B980,IF('TABELA DE PREÇOS'!$F$3:$F$1000=G980,'TABELA DE PREÇOS'!$H$3:$H$1000),1)))))),"")</f>
        <v/>
      </c>
      <c r="I980" s="75"/>
      <c r="J980" s="19" t="str">
        <f>IFERROR(IF(ATENDIMENTOS!$I980="",ATENDIMENTOS!$H980,IF(AND(ATENDIMENTOS!$H980="",ATENDIMENTOS!$I980=""),"",ATENDIMENTOS!$H980-ATENDIMENTOS!$I980)),"")</f>
        <v/>
      </c>
      <c r="K980" s="78"/>
    </row>
    <row r="981" spans="1:11" x14ac:dyDescent="0.3">
      <c r="A981" s="12" t="str">
        <f t="shared" si="15"/>
        <v/>
      </c>
      <c r="B981" s="65"/>
      <c r="C981" s="68"/>
      <c r="D981" s="69"/>
      <c r="E981" s="69"/>
      <c r="F981" s="69"/>
      <c r="G981" s="69"/>
      <c r="H981" s="20" t="str" cm="1">
        <f t="array" ref="H981">IFERROR(IF(B981="","",IF(F981="","",IF(F981="SERVIÇOS",INDEX('TABELA DE PREÇOS'!$C$3:$C$1000,MATCH(B981,IF('TABELA DE PREÇOS'!$B$3:$B$1000=G981,'TABELA DE PREÇOS'!$D$3:$D$1000),1)),IF(F981="PRODUTOS",INDEX('TABELA DE PREÇOS'!$G$3:$G$1000,MATCH(B981,IF('TABELA DE PREÇOS'!$F$3:$F$1000=G981,'TABELA DE PREÇOS'!$H$3:$H$1000),1)))))),"")</f>
        <v/>
      </c>
      <c r="I981" s="74"/>
      <c r="J981" s="20" t="str">
        <f>IFERROR(IF(ATENDIMENTOS!$I981="",ATENDIMENTOS!$H981,IF(AND(ATENDIMENTOS!$H981="",ATENDIMENTOS!$I981=""),"",ATENDIMENTOS!$H981-ATENDIMENTOS!$I981)),"")</f>
        <v/>
      </c>
      <c r="K981" s="77"/>
    </row>
    <row r="982" spans="1:11" x14ac:dyDescent="0.3">
      <c r="A982" s="12" t="str">
        <f t="shared" si="15"/>
        <v/>
      </c>
      <c r="B982" s="66"/>
      <c r="C982" s="70"/>
      <c r="D982" s="71"/>
      <c r="E982" s="71"/>
      <c r="F982" s="71"/>
      <c r="G982" s="71"/>
      <c r="H982" s="19" t="str" cm="1">
        <f t="array" ref="H982">IFERROR(IF(B982="","",IF(F982="","",IF(F982="SERVIÇOS",INDEX('TABELA DE PREÇOS'!$C$3:$C$1000,MATCH(B982,IF('TABELA DE PREÇOS'!$B$3:$B$1000=G982,'TABELA DE PREÇOS'!$D$3:$D$1000),1)),IF(F982="PRODUTOS",INDEX('TABELA DE PREÇOS'!$G$3:$G$1000,MATCH(B982,IF('TABELA DE PREÇOS'!$F$3:$F$1000=G982,'TABELA DE PREÇOS'!$H$3:$H$1000),1)))))),"")</f>
        <v/>
      </c>
      <c r="I982" s="75"/>
      <c r="J982" s="19" t="str">
        <f>IFERROR(IF(ATENDIMENTOS!$I982="",ATENDIMENTOS!$H982,IF(AND(ATENDIMENTOS!$H982="",ATENDIMENTOS!$I982=""),"",ATENDIMENTOS!$H982-ATENDIMENTOS!$I982)),"")</f>
        <v/>
      </c>
      <c r="K982" s="78"/>
    </row>
    <row r="983" spans="1:11" x14ac:dyDescent="0.3">
      <c r="A983" s="12" t="str">
        <f t="shared" si="15"/>
        <v/>
      </c>
      <c r="B983" s="65"/>
      <c r="C983" s="68"/>
      <c r="D983" s="69"/>
      <c r="E983" s="69"/>
      <c r="F983" s="69"/>
      <c r="G983" s="69"/>
      <c r="H983" s="20" t="str" cm="1">
        <f t="array" ref="H983">IFERROR(IF(B983="","",IF(F983="","",IF(F983="SERVIÇOS",INDEX('TABELA DE PREÇOS'!$C$3:$C$1000,MATCH(B983,IF('TABELA DE PREÇOS'!$B$3:$B$1000=G983,'TABELA DE PREÇOS'!$D$3:$D$1000),1)),IF(F983="PRODUTOS",INDEX('TABELA DE PREÇOS'!$G$3:$G$1000,MATCH(B983,IF('TABELA DE PREÇOS'!$F$3:$F$1000=G983,'TABELA DE PREÇOS'!$H$3:$H$1000),1)))))),"")</f>
        <v/>
      </c>
      <c r="I983" s="74"/>
      <c r="J983" s="20" t="str">
        <f>IFERROR(IF(ATENDIMENTOS!$I983="",ATENDIMENTOS!$H983,IF(AND(ATENDIMENTOS!$H983="",ATENDIMENTOS!$I983=""),"",ATENDIMENTOS!$H983-ATENDIMENTOS!$I983)),"")</f>
        <v/>
      </c>
      <c r="K983" s="77"/>
    </row>
    <row r="984" spans="1:11" x14ac:dyDescent="0.3">
      <c r="A984" s="12" t="str">
        <f t="shared" si="15"/>
        <v/>
      </c>
      <c r="B984" s="66"/>
      <c r="C984" s="70"/>
      <c r="D984" s="71"/>
      <c r="E984" s="71"/>
      <c r="F984" s="71"/>
      <c r="G984" s="71"/>
      <c r="H984" s="19" t="str" cm="1">
        <f t="array" ref="H984">IFERROR(IF(B984="","",IF(F984="","",IF(F984="SERVIÇOS",INDEX('TABELA DE PREÇOS'!$C$3:$C$1000,MATCH(B984,IF('TABELA DE PREÇOS'!$B$3:$B$1000=G984,'TABELA DE PREÇOS'!$D$3:$D$1000),1)),IF(F984="PRODUTOS",INDEX('TABELA DE PREÇOS'!$G$3:$G$1000,MATCH(B984,IF('TABELA DE PREÇOS'!$F$3:$F$1000=G984,'TABELA DE PREÇOS'!$H$3:$H$1000),1)))))),"")</f>
        <v/>
      </c>
      <c r="I984" s="75"/>
      <c r="J984" s="19" t="str">
        <f>IFERROR(IF(ATENDIMENTOS!$I984="",ATENDIMENTOS!$H984,IF(AND(ATENDIMENTOS!$H984="",ATENDIMENTOS!$I984=""),"",ATENDIMENTOS!$H984-ATENDIMENTOS!$I984)),"")</f>
        <v/>
      </c>
      <c r="K984" s="78"/>
    </row>
    <row r="985" spans="1:11" x14ac:dyDescent="0.3">
      <c r="A985" s="12" t="str">
        <f t="shared" si="15"/>
        <v/>
      </c>
      <c r="B985" s="65"/>
      <c r="C985" s="68"/>
      <c r="D985" s="69"/>
      <c r="E985" s="69"/>
      <c r="F985" s="69"/>
      <c r="G985" s="69"/>
      <c r="H985" s="20" t="str" cm="1">
        <f t="array" ref="H985">IFERROR(IF(B985="","",IF(F985="","",IF(F985="SERVIÇOS",INDEX('TABELA DE PREÇOS'!$C$3:$C$1000,MATCH(B985,IF('TABELA DE PREÇOS'!$B$3:$B$1000=G985,'TABELA DE PREÇOS'!$D$3:$D$1000),1)),IF(F985="PRODUTOS",INDEX('TABELA DE PREÇOS'!$G$3:$G$1000,MATCH(B985,IF('TABELA DE PREÇOS'!$F$3:$F$1000=G985,'TABELA DE PREÇOS'!$H$3:$H$1000),1)))))),"")</f>
        <v/>
      </c>
      <c r="I985" s="74"/>
      <c r="J985" s="20" t="str">
        <f>IFERROR(IF(ATENDIMENTOS!$I985="",ATENDIMENTOS!$H985,IF(AND(ATENDIMENTOS!$H985="",ATENDIMENTOS!$I985=""),"",ATENDIMENTOS!$H985-ATENDIMENTOS!$I985)),"")</f>
        <v/>
      </c>
      <c r="K985" s="77"/>
    </row>
    <row r="986" spans="1:11" x14ac:dyDescent="0.3">
      <c r="A986" s="12" t="str">
        <f t="shared" si="15"/>
        <v/>
      </c>
      <c r="B986" s="66"/>
      <c r="C986" s="70"/>
      <c r="D986" s="71"/>
      <c r="E986" s="71"/>
      <c r="F986" s="71"/>
      <c r="G986" s="71"/>
      <c r="H986" s="19" t="str" cm="1">
        <f t="array" ref="H986">IFERROR(IF(B986="","",IF(F986="","",IF(F986="SERVIÇOS",INDEX('TABELA DE PREÇOS'!$C$3:$C$1000,MATCH(B986,IF('TABELA DE PREÇOS'!$B$3:$B$1000=G986,'TABELA DE PREÇOS'!$D$3:$D$1000),1)),IF(F986="PRODUTOS",INDEX('TABELA DE PREÇOS'!$G$3:$G$1000,MATCH(B986,IF('TABELA DE PREÇOS'!$F$3:$F$1000=G986,'TABELA DE PREÇOS'!$H$3:$H$1000),1)))))),"")</f>
        <v/>
      </c>
      <c r="I986" s="75"/>
      <c r="J986" s="19" t="str">
        <f>IFERROR(IF(ATENDIMENTOS!$I986="",ATENDIMENTOS!$H986,IF(AND(ATENDIMENTOS!$H986="",ATENDIMENTOS!$I986=""),"",ATENDIMENTOS!$H986-ATENDIMENTOS!$I986)),"")</f>
        <v/>
      </c>
      <c r="K986" s="78"/>
    </row>
    <row r="987" spans="1:11" x14ac:dyDescent="0.3">
      <c r="A987" s="12" t="str">
        <f t="shared" si="15"/>
        <v/>
      </c>
      <c r="B987" s="65"/>
      <c r="C987" s="68"/>
      <c r="D987" s="69"/>
      <c r="E987" s="69"/>
      <c r="F987" s="69"/>
      <c r="G987" s="69"/>
      <c r="H987" s="20" t="str" cm="1">
        <f t="array" ref="H987">IFERROR(IF(B987="","",IF(F987="","",IF(F987="SERVIÇOS",INDEX('TABELA DE PREÇOS'!$C$3:$C$1000,MATCH(B987,IF('TABELA DE PREÇOS'!$B$3:$B$1000=G987,'TABELA DE PREÇOS'!$D$3:$D$1000),1)),IF(F987="PRODUTOS",INDEX('TABELA DE PREÇOS'!$G$3:$G$1000,MATCH(B987,IF('TABELA DE PREÇOS'!$F$3:$F$1000=G987,'TABELA DE PREÇOS'!$H$3:$H$1000),1)))))),"")</f>
        <v/>
      </c>
      <c r="I987" s="74"/>
      <c r="J987" s="20" t="str">
        <f>IFERROR(IF(ATENDIMENTOS!$I987="",ATENDIMENTOS!$H987,IF(AND(ATENDIMENTOS!$H987="",ATENDIMENTOS!$I987=""),"",ATENDIMENTOS!$H987-ATENDIMENTOS!$I987)),"")</f>
        <v/>
      </c>
      <c r="K987" s="77"/>
    </row>
    <row r="988" spans="1:11" x14ac:dyDescent="0.3">
      <c r="A988" s="12" t="str">
        <f t="shared" si="15"/>
        <v/>
      </c>
      <c r="B988" s="66"/>
      <c r="C988" s="70"/>
      <c r="D988" s="71"/>
      <c r="E988" s="71"/>
      <c r="F988" s="71"/>
      <c r="G988" s="71"/>
      <c r="H988" s="19" t="str" cm="1">
        <f t="array" ref="H988">IFERROR(IF(B988="","",IF(F988="","",IF(F988="SERVIÇOS",INDEX('TABELA DE PREÇOS'!$C$3:$C$1000,MATCH(B988,IF('TABELA DE PREÇOS'!$B$3:$B$1000=G988,'TABELA DE PREÇOS'!$D$3:$D$1000),1)),IF(F988="PRODUTOS",INDEX('TABELA DE PREÇOS'!$G$3:$G$1000,MATCH(B988,IF('TABELA DE PREÇOS'!$F$3:$F$1000=G988,'TABELA DE PREÇOS'!$H$3:$H$1000),1)))))),"")</f>
        <v/>
      </c>
      <c r="I988" s="75"/>
      <c r="J988" s="19" t="str">
        <f>IFERROR(IF(ATENDIMENTOS!$I988="",ATENDIMENTOS!$H988,IF(AND(ATENDIMENTOS!$H988="",ATENDIMENTOS!$I988=""),"",ATENDIMENTOS!$H988-ATENDIMENTOS!$I988)),"")</f>
        <v/>
      </c>
      <c r="K988" s="78"/>
    </row>
    <row r="989" spans="1:11" x14ac:dyDescent="0.3">
      <c r="A989" s="12" t="str">
        <f t="shared" si="15"/>
        <v/>
      </c>
      <c r="B989" s="65"/>
      <c r="C989" s="68"/>
      <c r="D989" s="69"/>
      <c r="E989" s="69"/>
      <c r="F989" s="69"/>
      <c r="G989" s="69"/>
      <c r="H989" s="20" t="str" cm="1">
        <f t="array" ref="H989">IFERROR(IF(B989="","",IF(F989="","",IF(F989="SERVIÇOS",INDEX('TABELA DE PREÇOS'!$C$3:$C$1000,MATCH(B989,IF('TABELA DE PREÇOS'!$B$3:$B$1000=G989,'TABELA DE PREÇOS'!$D$3:$D$1000),1)),IF(F989="PRODUTOS",INDEX('TABELA DE PREÇOS'!$G$3:$G$1000,MATCH(B989,IF('TABELA DE PREÇOS'!$F$3:$F$1000=G989,'TABELA DE PREÇOS'!$H$3:$H$1000),1)))))),"")</f>
        <v/>
      </c>
      <c r="I989" s="74"/>
      <c r="J989" s="20" t="str">
        <f>IFERROR(IF(ATENDIMENTOS!$I989="",ATENDIMENTOS!$H989,IF(AND(ATENDIMENTOS!$H989="",ATENDIMENTOS!$I989=""),"",ATENDIMENTOS!$H989-ATENDIMENTOS!$I989)),"")</f>
        <v/>
      </c>
      <c r="K989" s="77"/>
    </row>
    <row r="990" spans="1:11" x14ac:dyDescent="0.3">
      <c r="A990" s="12" t="str">
        <f t="shared" si="15"/>
        <v/>
      </c>
      <c r="B990" s="66"/>
      <c r="C990" s="70"/>
      <c r="D990" s="71"/>
      <c r="E990" s="71"/>
      <c r="F990" s="71"/>
      <c r="G990" s="71"/>
      <c r="H990" s="19" t="str" cm="1">
        <f t="array" ref="H990">IFERROR(IF(B990="","",IF(F990="","",IF(F990="SERVIÇOS",INDEX('TABELA DE PREÇOS'!$C$3:$C$1000,MATCH(B990,IF('TABELA DE PREÇOS'!$B$3:$B$1000=G990,'TABELA DE PREÇOS'!$D$3:$D$1000),1)),IF(F990="PRODUTOS",INDEX('TABELA DE PREÇOS'!$G$3:$G$1000,MATCH(B990,IF('TABELA DE PREÇOS'!$F$3:$F$1000=G990,'TABELA DE PREÇOS'!$H$3:$H$1000),1)))))),"")</f>
        <v/>
      </c>
      <c r="I990" s="75"/>
      <c r="J990" s="19" t="str">
        <f>IFERROR(IF(ATENDIMENTOS!$I990="",ATENDIMENTOS!$H990,IF(AND(ATENDIMENTOS!$H990="",ATENDIMENTOS!$I990=""),"",ATENDIMENTOS!$H990-ATENDIMENTOS!$I990)),"")</f>
        <v/>
      </c>
      <c r="K990" s="78"/>
    </row>
    <row r="991" spans="1:11" x14ac:dyDescent="0.3">
      <c r="A991" s="12" t="str">
        <f t="shared" si="15"/>
        <v/>
      </c>
      <c r="B991" s="65"/>
      <c r="C991" s="68"/>
      <c r="D991" s="69"/>
      <c r="E991" s="69"/>
      <c r="F991" s="69"/>
      <c r="G991" s="69"/>
      <c r="H991" s="20" t="str" cm="1">
        <f t="array" ref="H991">IFERROR(IF(B991="","",IF(F991="","",IF(F991="SERVIÇOS",INDEX('TABELA DE PREÇOS'!$C$3:$C$1000,MATCH(B991,IF('TABELA DE PREÇOS'!$B$3:$B$1000=G991,'TABELA DE PREÇOS'!$D$3:$D$1000),1)),IF(F991="PRODUTOS",INDEX('TABELA DE PREÇOS'!$G$3:$G$1000,MATCH(B991,IF('TABELA DE PREÇOS'!$F$3:$F$1000=G991,'TABELA DE PREÇOS'!$H$3:$H$1000),1)))))),"")</f>
        <v/>
      </c>
      <c r="I991" s="74"/>
      <c r="J991" s="20" t="str">
        <f>IFERROR(IF(ATENDIMENTOS!$I991="",ATENDIMENTOS!$H991,IF(AND(ATENDIMENTOS!$H991="",ATENDIMENTOS!$I991=""),"",ATENDIMENTOS!$H991-ATENDIMENTOS!$I991)),"")</f>
        <v/>
      </c>
      <c r="K991" s="77"/>
    </row>
    <row r="992" spans="1:11" x14ac:dyDescent="0.3">
      <c r="A992" s="12" t="str">
        <f t="shared" si="15"/>
        <v/>
      </c>
      <c r="B992" s="66"/>
      <c r="C992" s="70"/>
      <c r="D992" s="71"/>
      <c r="E992" s="71"/>
      <c r="F992" s="71"/>
      <c r="G992" s="71"/>
      <c r="H992" s="19" t="str" cm="1">
        <f t="array" ref="H992">IFERROR(IF(B992="","",IF(F992="","",IF(F992="SERVIÇOS",INDEX('TABELA DE PREÇOS'!$C$3:$C$1000,MATCH(B992,IF('TABELA DE PREÇOS'!$B$3:$B$1000=G992,'TABELA DE PREÇOS'!$D$3:$D$1000),1)),IF(F992="PRODUTOS",INDEX('TABELA DE PREÇOS'!$G$3:$G$1000,MATCH(B992,IF('TABELA DE PREÇOS'!$F$3:$F$1000=G992,'TABELA DE PREÇOS'!$H$3:$H$1000),1)))))),"")</f>
        <v/>
      </c>
      <c r="I992" s="75"/>
      <c r="J992" s="19" t="str">
        <f>IFERROR(IF(ATENDIMENTOS!$I992="",ATENDIMENTOS!$H992,IF(AND(ATENDIMENTOS!$H992="",ATENDIMENTOS!$I992=""),"",ATENDIMENTOS!$H992-ATENDIMENTOS!$I992)),"")</f>
        <v/>
      </c>
      <c r="K992" s="78"/>
    </row>
    <row r="993" spans="1:11" x14ac:dyDescent="0.3">
      <c r="A993" s="12" t="str">
        <f t="shared" si="15"/>
        <v/>
      </c>
      <c r="B993" s="65"/>
      <c r="C993" s="68"/>
      <c r="D993" s="69"/>
      <c r="E993" s="69"/>
      <c r="F993" s="69"/>
      <c r="G993" s="69"/>
      <c r="H993" s="20" t="str" cm="1">
        <f t="array" ref="H993">IFERROR(IF(B993="","",IF(F993="","",IF(F993="SERVIÇOS",INDEX('TABELA DE PREÇOS'!$C$3:$C$1000,MATCH(B993,IF('TABELA DE PREÇOS'!$B$3:$B$1000=G993,'TABELA DE PREÇOS'!$D$3:$D$1000),1)),IF(F993="PRODUTOS",INDEX('TABELA DE PREÇOS'!$G$3:$G$1000,MATCH(B993,IF('TABELA DE PREÇOS'!$F$3:$F$1000=G993,'TABELA DE PREÇOS'!$H$3:$H$1000),1)))))),"")</f>
        <v/>
      </c>
      <c r="I993" s="74"/>
      <c r="J993" s="20" t="str">
        <f>IFERROR(IF(ATENDIMENTOS!$I993="",ATENDIMENTOS!$H993,IF(AND(ATENDIMENTOS!$H993="",ATENDIMENTOS!$I993=""),"",ATENDIMENTOS!$H993-ATENDIMENTOS!$I993)),"")</f>
        <v/>
      </c>
      <c r="K993" s="77"/>
    </row>
    <row r="994" spans="1:11" x14ac:dyDescent="0.3">
      <c r="A994" s="12" t="str">
        <f t="shared" si="15"/>
        <v/>
      </c>
      <c r="B994" s="66"/>
      <c r="C994" s="70"/>
      <c r="D994" s="71"/>
      <c r="E994" s="71"/>
      <c r="F994" s="71"/>
      <c r="G994" s="71"/>
      <c r="H994" s="19" t="str" cm="1">
        <f t="array" ref="H994">IFERROR(IF(B994="","",IF(F994="","",IF(F994="SERVIÇOS",INDEX('TABELA DE PREÇOS'!$C$3:$C$1000,MATCH(B994,IF('TABELA DE PREÇOS'!$B$3:$B$1000=G994,'TABELA DE PREÇOS'!$D$3:$D$1000),1)),IF(F994="PRODUTOS",INDEX('TABELA DE PREÇOS'!$G$3:$G$1000,MATCH(B994,IF('TABELA DE PREÇOS'!$F$3:$F$1000=G994,'TABELA DE PREÇOS'!$H$3:$H$1000),1)))))),"")</f>
        <v/>
      </c>
      <c r="I994" s="75"/>
      <c r="J994" s="19" t="str">
        <f>IFERROR(IF(ATENDIMENTOS!$I994="",ATENDIMENTOS!$H994,IF(AND(ATENDIMENTOS!$H994="",ATENDIMENTOS!$I994=""),"",ATENDIMENTOS!$H994-ATENDIMENTOS!$I994)),"")</f>
        <v/>
      </c>
      <c r="K994" s="78"/>
    </row>
    <row r="995" spans="1:11" x14ac:dyDescent="0.3">
      <c r="A995" s="12" t="str">
        <f t="shared" si="15"/>
        <v/>
      </c>
      <c r="B995" s="65"/>
      <c r="C995" s="68"/>
      <c r="D995" s="69"/>
      <c r="E995" s="69"/>
      <c r="F995" s="69"/>
      <c r="G995" s="69"/>
      <c r="H995" s="20" t="str" cm="1">
        <f t="array" ref="H995">IFERROR(IF(B995="","",IF(F995="","",IF(F995="SERVIÇOS",INDEX('TABELA DE PREÇOS'!$C$3:$C$1000,MATCH(B995,IF('TABELA DE PREÇOS'!$B$3:$B$1000=G995,'TABELA DE PREÇOS'!$D$3:$D$1000),1)),IF(F995="PRODUTOS",INDEX('TABELA DE PREÇOS'!$G$3:$G$1000,MATCH(B995,IF('TABELA DE PREÇOS'!$F$3:$F$1000=G995,'TABELA DE PREÇOS'!$H$3:$H$1000),1)))))),"")</f>
        <v/>
      </c>
      <c r="I995" s="74"/>
      <c r="J995" s="20" t="str">
        <f>IFERROR(IF(ATENDIMENTOS!$I995="",ATENDIMENTOS!$H995,IF(AND(ATENDIMENTOS!$H995="",ATENDIMENTOS!$I995=""),"",ATENDIMENTOS!$H995-ATENDIMENTOS!$I995)),"")</f>
        <v/>
      </c>
      <c r="K995" s="77"/>
    </row>
    <row r="996" spans="1:11" x14ac:dyDescent="0.3">
      <c r="A996" s="12" t="str">
        <f t="shared" si="15"/>
        <v/>
      </c>
      <c r="B996" s="66"/>
      <c r="C996" s="70"/>
      <c r="D996" s="71"/>
      <c r="E996" s="71"/>
      <c r="F996" s="71"/>
      <c r="G996" s="71"/>
      <c r="H996" s="19" t="str" cm="1">
        <f t="array" ref="H996">IFERROR(IF(B996="","",IF(F996="","",IF(F996="SERVIÇOS",INDEX('TABELA DE PREÇOS'!$C$3:$C$1000,MATCH(B996,IF('TABELA DE PREÇOS'!$B$3:$B$1000=G996,'TABELA DE PREÇOS'!$D$3:$D$1000),1)),IF(F996="PRODUTOS",INDEX('TABELA DE PREÇOS'!$G$3:$G$1000,MATCH(B996,IF('TABELA DE PREÇOS'!$F$3:$F$1000=G996,'TABELA DE PREÇOS'!$H$3:$H$1000),1)))))),"")</f>
        <v/>
      </c>
      <c r="I996" s="75"/>
      <c r="J996" s="19" t="str">
        <f>IFERROR(IF(ATENDIMENTOS!$I996="",ATENDIMENTOS!$H996,IF(AND(ATENDIMENTOS!$H996="",ATENDIMENTOS!$I996=""),"",ATENDIMENTOS!$H996-ATENDIMENTOS!$I996)),"")</f>
        <v/>
      </c>
      <c r="K996" s="78"/>
    </row>
    <row r="997" spans="1:11" x14ac:dyDescent="0.3">
      <c r="A997" s="12" t="str">
        <f t="shared" si="15"/>
        <v/>
      </c>
      <c r="B997" s="65"/>
      <c r="C997" s="68"/>
      <c r="D997" s="69"/>
      <c r="E997" s="69"/>
      <c r="F997" s="69"/>
      <c r="G997" s="69"/>
      <c r="H997" s="20" t="str" cm="1">
        <f t="array" ref="H997">IFERROR(IF(B997="","",IF(F997="","",IF(F997="SERVIÇOS",INDEX('TABELA DE PREÇOS'!$C$3:$C$1000,MATCH(B997,IF('TABELA DE PREÇOS'!$B$3:$B$1000=G997,'TABELA DE PREÇOS'!$D$3:$D$1000),1)),IF(F997="PRODUTOS",INDEX('TABELA DE PREÇOS'!$G$3:$G$1000,MATCH(B997,IF('TABELA DE PREÇOS'!$F$3:$F$1000=G997,'TABELA DE PREÇOS'!$H$3:$H$1000),1)))))),"")</f>
        <v/>
      </c>
      <c r="I997" s="74"/>
      <c r="J997" s="20" t="str">
        <f>IFERROR(IF(ATENDIMENTOS!$I997="",ATENDIMENTOS!$H997,IF(AND(ATENDIMENTOS!$H997="",ATENDIMENTOS!$I997=""),"",ATENDIMENTOS!$H997-ATENDIMENTOS!$I997)),"")</f>
        <v/>
      </c>
      <c r="K997" s="77"/>
    </row>
    <row r="998" spans="1:11" x14ac:dyDescent="0.3">
      <c r="A998" s="12" t="str">
        <f t="shared" si="15"/>
        <v/>
      </c>
      <c r="B998" s="66"/>
      <c r="C998" s="70"/>
      <c r="D998" s="71"/>
      <c r="E998" s="71"/>
      <c r="F998" s="71"/>
      <c r="G998" s="71"/>
      <c r="H998" s="19" t="str" cm="1">
        <f t="array" ref="H998">IFERROR(IF(B998="","",IF(F998="","",IF(F998="SERVIÇOS",INDEX('TABELA DE PREÇOS'!$C$3:$C$1000,MATCH(B998,IF('TABELA DE PREÇOS'!$B$3:$B$1000=G998,'TABELA DE PREÇOS'!$D$3:$D$1000),1)),IF(F998="PRODUTOS",INDEX('TABELA DE PREÇOS'!$G$3:$G$1000,MATCH(B998,IF('TABELA DE PREÇOS'!$F$3:$F$1000=G998,'TABELA DE PREÇOS'!$H$3:$H$1000),1)))))),"")</f>
        <v/>
      </c>
      <c r="I998" s="75"/>
      <c r="J998" s="19" t="str">
        <f>IFERROR(IF(ATENDIMENTOS!$I998="",ATENDIMENTOS!$H998,IF(AND(ATENDIMENTOS!$H998="",ATENDIMENTOS!$I998=""),"",ATENDIMENTOS!$H998-ATENDIMENTOS!$I998)),"")</f>
        <v/>
      </c>
      <c r="K998" s="78"/>
    </row>
    <row r="999" spans="1:11" x14ac:dyDescent="0.3">
      <c r="A999" s="12" t="str">
        <f t="shared" si="15"/>
        <v/>
      </c>
      <c r="B999" s="65"/>
      <c r="C999" s="68"/>
      <c r="D999" s="69"/>
      <c r="E999" s="69"/>
      <c r="F999" s="69"/>
      <c r="G999" s="69"/>
      <c r="H999" s="20" t="str" cm="1">
        <f t="array" ref="H999">IFERROR(IF(B999="","",IF(F999="","",IF(F999="SERVIÇOS",INDEX('TABELA DE PREÇOS'!$C$3:$C$1000,MATCH(B999,IF('TABELA DE PREÇOS'!$B$3:$B$1000=G999,'TABELA DE PREÇOS'!$D$3:$D$1000),1)),IF(F999="PRODUTOS",INDEX('TABELA DE PREÇOS'!$G$3:$G$1000,MATCH(B999,IF('TABELA DE PREÇOS'!$F$3:$F$1000=G999,'TABELA DE PREÇOS'!$H$3:$H$1000),1)))))),"")</f>
        <v/>
      </c>
      <c r="I999" s="74"/>
      <c r="J999" s="20" t="str">
        <f>IFERROR(IF(ATENDIMENTOS!$I999="",ATENDIMENTOS!$H999,IF(AND(ATENDIMENTOS!$H999="",ATENDIMENTOS!$I999=""),"",ATENDIMENTOS!$H999-ATENDIMENTOS!$I999)),"")</f>
        <v/>
      </c>
      <c r="K999" s="77"/>
    </row>
    <row r="1000" spans="1:11" x14ac:dyDescent="0.3">
      <c r="A1000" s="12" t="str">
        <f t="shared" si="15"/>
        <v/>
      </c>
      <c r="B1000" s="66"/>
      <c r="C1000" s="70"/>
      <c r="D1000" s="71"/>
      <c r="E1000" s="71"/>
      <c r="F1000" s="71"/>
      <c r="G1000" s="71"/>
      <c r="H1000" s="19" t="str" cm="1">
        <f t="array" ref="H1000">IFERROR(IF(B1000="","",IF(F1000="","",IF(F1000="SERVIÇOS",INDEX('TABELA DE PREÇOS'!$C$3:$C$1000,MATCH(B1000,IF('TABELA DE PREÇOS'!$B$3:$B$1000=G1000,'TABELA DE PREÇOS'!$D$3:$D$1000),1)),IF(F1000="PRODUTOS",INDEX('TABELA DE PREÇOS'!$G$3:$G$1000,MATCH(B1000,IF('TABELA DE PREÇOS'!$F$3:$F$1000=G1000,'TABELA DE PREÇOS'!$H$3:$H$1000),1)))))),"")</f>
        <v/>
      </c>
      <c r="I1000" s="75"/>
      <c r="J1000" s="19" t="str">
        <f>IFERROR(IF(ATENDIMENTOS!$I1000="",ATENDIMENTOS!$H1000,IF(AND(ATENDIMENTOS!$H1000="",ATENDIMENTOS!$I1000=""),"",ATENDIMENTOS!$H1000-ATENDIMENTOS!$I1000)),"")</f>
        <v/>
      </c>
      <c r="K1000" s="78"/>
    </row>
    <row r="1001" spans="1:11" x14ac:dyDescent="0.3">
      <c r="A1001" s="12" t="str">
        <f t="shared" si="15"/>
        <v/>
      </c>
      <c r="B1001" s="65"/>
      <c r="C1001" s="68"/>
      <c r="D1001" s="69"/>
      <c r="E1001" s="69"/>
      <c r="F1001" s="69"/>
      <c r="G1001" s="69"/>
      <c r="H1001" s="20" t="str" cm="1">
        <f t="array" ref="H1001">IFERROR(IF(B1001="","",IF(F1001="","",IF(F1001="SERVIÇOS",INDEX('TABELA DE PREÇOS'!$C$3:$C$1000,MATCH(B1001,IF('TABELA DE PREÇOS'!$B$3:$B$1000=G1001,'TABELA DE PREÇOS'!$D$3:$D$1000),1)),IF(F1001="PRODUTOS",INDEX('TABELA DE PREÇOS'!$G$3:$G$1000,MATCH(B1001,IF('TABELA DE PREÇOS'!$F$3:$F$1000=G1001,'TABELA DE PREÇOS'!$H$3:$H$1000),1)))))),"")</f>
        <v/>
      </c>
      <c r="I1001" s="74"/>
      <c r="J1001" s="20" t="str">
        <f>IFERROR(IF(ATENDIMENTOS!$I1001="",ATENDIMENTOS!$H1001,IF(AND(ATENDIMENTOS!$H1001="",ATENDIMENTOS!$I1001=""),"",ATENDIMENTOS!$H1001-ATENDIMENTOS!$I1001)),"")</f>
        <v/>
      </c>
      <c r="K1001" s="77"/>
    </row>
    <row r="1002" spans="1:11" x14ac:dyDescent="0.3">
      <c r="A1002" s="12" t="str">
        <f t="shared" si="15"/>
        <v/>
      </c>
      <c r="B1002" s="66"/>
      <c r="C1002" s="70"/>
      <c r="D1002" s="71"/>
      <c r="E1002" s="71"/>
      <c r="F1002" s="71"/>
      <c r="G1002" s="71"/>
      <c r="H1002" s="19" t="str" cm="1">
        <f t="array" ref="H1002">IFERROR(IF(B1002="","",IF(F1002="","",IF(F1002="SERVIÇOS",INDEX('TABELA DE PREÇOS'!$C$3:$C$1000,MATCH(B1002,IF('TABELA DE PREÇOS'!$B$3:$B$1000=G1002,'TABELA DE PREÇOS'!$D$3:$D$1000),1)),IF(F1002="PRODUTOS",INDEX('TABELA DE PREÇOS'!$G$3:$G$1000,MATCH(B1002,IF('TABELA DE PREÇOS'!$F$3:$F$1000=G1002,'TABELA DE PREÇOS'!$H$3:$H$1000),1)))))),"")</f>
        <v/>
      </c>
      <c r="I1002" s="75"/>
      <c r="J1002" s="19" t="str">
        <f>IFERROR(IF(ATENDIMENTOS!$I1002="",ATENDIMENTOS!$H1002,IF(AND(ATENDIMENTOS!$H1002="",ATENDIMENTOS!$I1002=""),"",ATENDIMENTOS!$H1002-ATENDIMENTOS!$I1002)),"")</f>
        <v/>
      </c>
      <c r="K1002" s="78"/>
    </row>
    <row r="1003" spans="1:11" x14ac:dyDescent="0.3">
      <c r="A1003" s="12" t="str">
        <f t="shared" si="15"/>
        <v/>
      </c>
      <c r="B1003" s="65"/>
      <c r="C1003" s="68"/>
      <c r="D1003" s="69"/>
      <c r="E1003" s="69"/>
      <c r="F1003" s="69"/>
      <c r="G1003" s="69"/>
      <c r="H1003" s="20" t="str" cm="1">
        <f t="array" ref="H1003">IFERROR(IF(B1003="","",IF(F1003="","",IF(F1003="SERVIÇOS",INDEX('TABELA DE PREÇOS'!$C$3:$C$1000,MATCH(B1003,IF('TABELA DE PREÇOS'!$B$3:$B$1000=G1003,'TABELA DE PREÇOS'!$D$3:$D$1000),1)),IF(F1003="PRODUTOS",INDEX('TABELA DE PREÇOS'!$G$3:$G$1000,MATCH(B1003,IF('TABELA DE PREÇOS'!$F$3:$F$1000=G1003,'TABELA DE PREÇOS'!$H$3:$H$1000),1)))))),"")</f>
        <v/>
      </c>
      <c r="I1003" s="74"/>
      <c r="J1003" s="20" t="str">
        <f>IFERROR(IF(ATENDIMENTOS!$I1003="",ATENDIMENTOS!$H1003,IF(AND(ATENDIMENTOS!$H1003="",ATENDIMENTOS!$I1003=""),"",ATENDIMENTOS!$H1003-ATENDIMENTOS!$I1003)),"")</f>
        <v/>
      </c>
      <c r="K1003" s="77"/>
    </row>
    <row r="1004" spans="1:11" x14ac:dyDescent="0.3">
      <c r="A1004" s="12" t="str">
        <f t="shared" si="15"/>
        <v/>
      </c>
      <c r="B1004" s="66"/>
      <c r="C1004" s="70"/>
      <c r="D1004" s="71"/>
      <c r="E1004" s="71"/>
      <c r="F1004" s="71"/>
      <c r="G1004" s="71"/>
      <c r="H1004" s="19" t="str" cm="1">
        <f t="array" ref="H1004">IFERROR(IF(B1004="","",IF(F1004="","",IF(F1004="SERVIÇOS",INDEX('TABELA DE PREÇOS'!$C$3:$C$1000,MATCH(B1004,IF('TABELA DE PREÇOS'!$B$3:$B$1000=G1004,'TABELA DE PREÇOS'!$D$3:$D$1000),1)),IF(F1004="PRODUTOS",INDEX('TABELA DE PREÇOS'!$G$3:$G$1000,MATCH(B1004,IF('TABELA DE PREÇOS'!$F$3:$F$1000=G1004,'TABELA DE PREÇOS'!$H$3:$H$1000),1)))))),"")</f>
        <v/>
      </c>
      <c r="I1004" s="75"/>
      <c r="J1004" s="19" t="str">
        <f>IFERROR(IF(ATENDIMENTOS!$I1004="",ATENDIMENTOS!$H1004,IF(AND(ATENDIMENTOS!$H1004="",ATENDIMENTOS!$I1004=""),"",ATENDIMENTOS!$H1004-ATENDIMENTOS!$I1004)),"")</f>
        <v/>
      </c>
      <c r="K1004" s="78"/>
    </row>
    <row r="1005" spans="1:11" x14ac:dyDescent="0.3">
      <c r="A1005" s="12" t="str">
        <f t="shared" si="15"/>
        <v/>
      </c>
      <c r="B1005" s="65"/>
      <c r="C1005" s="68"/>
      <c r="D1005" s="69"/>
      <c r="E1005" s="69"/>
      <c r="F1005" s="69"/>
      <c r="G1005" s="69"/>
      <c r="H1005" s="20" t="str" cm="1">
        <f t="array" ref="H1005">IFERROR(IF(B1005="","",IF(F1005="","",IF(F1005="SERVIÇOS",INDEX('TABELA DE PREÇOS'!$C$3:$C$1000,MATCH(B1005,IF('TABELA DE PREÇOS'!$B$3:$B$1000=G1005,'TABELA DE PREÇOS'!$D$3:$D$1000),1)),IF(F1005="PRODUTOS",INDEX('TABELA DE PREÇOS'!$G$3:$G$1000,MATCH(B1005,IF('TABELA DE PREÇOS'!$F$3:$F$1000=G1005,'TABELA DE PREÇOS'!$H$3:$H$1000),1)))))),"")</f>
        <v/>
      </c>
      <c r="I1005" s="74"/>
      <c r="J1005" s="20" t="str">
        <f>IFERROR(IF(ATENDIMENTOS!$I1005="",ATENDIMENTOS!$H1005,IF(AND(ATENDIMENTOS!$H1005="",ATENDIMENTOS!$I1005=""),"",ATENDIMENTOS!$H1005-ATENDIMENTOS!$I1005)),"")</f>
        <v/>
      </c>
      <c r="K1005" s="77"/>
    </row>
    <row r="1006" spans="1:11" x14ac:dyDescent="0.3">
      <c r="A1006" s="12" t="str">
        <f t="shared" si="15"/>
        <v/>
      </c>
      <c r="B1006" s="66"/>
      <c r="C1006" s="70"/>
      <c r="D1006" s="71"/>
      <c r="E1006" s="71"/>
      <c r="F1006" s="71"/>
      <c r="G1006" s="71"/>
      <c r="H1006" s="19" t="str" cm="1">
        <f t="array" ref="H1006">IFERROR(IF(B1006="","",IF(F1006="","",IF(F1006="SERVIÇOS",INDEX('TABELA DE PREÇOS'!$C$3:$C$1000,MATCH(B1006,IF('TABELA DE PREÇOS'!$B$3:$B$1000=G1006,'TABELA DE PREÇOS'!$D$3:$D$1000),1)),IF(F1006="PRODUTOS",INDEX('TABELA DE PREÇOS'!$G$3:$G$1000,MATCH(B1006,IF('TABELA DE PREÇOS'!$F$3:$F$1000=G1006,'TABELA DE PREÇOS'!$H$3:$H$1000),1)))))),"")</f>
        <v/>
      </c>
      <c r="I1006" s="75"/>
      <c r="J1006" s="19" t="str">
        <f>IFERROR(IF(ATENDIMENTOS!$I1006="",ATENDIMENTOS!$H1006,IF(AND(ATENDIMENTOS!$H1006="",ATENDIMENTOS!$I1006=""),"",ATENDIMENTOS!$H1006-ATENDIMENTOS!$I1006)),"")</f>
        <v/>
      </c>
      <c r="K1006" s="78"/>
    </row>
    <row r="1007" spans="1:11" x14ac:dyDescent="0.3">
      <c r="A1007" s="12" t="str">
        <f t="shared" si="15"/>
        <v/>
      </c>
      <c r="B1007" s="65"/>
      <c r="C1007" s="68"/>
      <c r="D1007" s="69"/>
      <c r="E1007" s="69"/>
      <c r="F1007" s="69"/>
      <c r="G1007" s="69"/>
      <c r="H1007" s="20" t="str" cm="1">
        <f t="array" ref="H1007">IFERROR(IF(B1007="","",IF(F1007="","",IF(F1007="SERVIÇOS",INDEX('TABELA DE PREÇOS'!$C$3:$C$1000,MATCH(B1007,IF('TABELA DE PREÇOS'!$B$3:$B$1000=G1007,'TABELA DE PREÇOS'!$D$3:$D$1000),1)),IF(F1007="PRODUTOS",INDEX('TABELA DE PREÇOS'!$G$3:$G$1000,MATCH(B1007,IF('TABELA DE PREÇOS'!$F$3:$F$1000=G1007,'TABELA DE PREÇOS'!$H$3:$H$1000),1)))))),"")</f>
        <v/>
      </c>
      <c r="I1007" s="74"/>
      <c r="J1007" s="20" t="str">
        <f>IFERROR(IF(ATENDIMENTOS!$I1007="",ATENDIMENTOS!$H1007,IF(AND(ATENDIMENTOS!$H1007="",ATENDIMENTOS!$I1007=""),"",ATENDIMENTOS!$H1007-ATENDIMENTOS!$I1007)),"")</f>
        <v/>
      </c>
      <c r="K1007" s="77"/>
    </row>
    <row r="1008" spans="1:11" x14ac:dyDescent="0.3">
      <c r="A1008" s="12" t="str">
        <f t="shared" si="15"/>
        <v/>
      </c>
      <c r="B1008" s="66"/>
      <c r="C1008" s="70"/>
      <c r="D1008" s="71"/>
      <c r="E1008" s="71"/>
      <c r="F1008" s="71"/>
      <c r="G1008" s="71"/>
      <c r="H1008" s="19" t="str" cm="1">
        <f t="array" ref="H1008">IFERROR(IF(B1008="","",IF(F1008="","",IF(F1008="SERVIÇOS",INDEX('TABELA DE PREÇOS'!$C$3:$C$1000,MATCH(B1008,IF('TABELA DE PREÇOS'!$B$3:$B$1000=G1008,'TABELA DE PREÇOS'!$D$3:$D$1000),1)),IF(F1008="PRODUTOS",INDEX('TABELA DE PREÇOS'!$G$3:$G$1000,MATCH(B1008,IF('TABELA DE PREÇOS'!$F$3:$F$1000=G1008,'TABELA DE PREÇOS'!$H$3:$H$1000),1)))))),"")</f>
        <v/>
      </c>
      <c r="I1008" s="75"/>
      <c r="J1008" s="19" t="str">
        <f>IFERROR(IF(ATENDIMENTOS!$I1008="",ATENDIMENTOS!$H1008,IF(AND(ATENDIMENTOS!$H1008="",ATENDIMENTOS!$I1008=""),"",ATENDIMENTOS!$H1008-ATENDIMENTOS!$I1008)),"")</f>
        <v/>
      </c>
      <c r="K1008" s="78"/>
    </row>
    <row r="1009" spans="1:11" x14ac:dyDescent="0.3">
      <c r="A1009" s="12" t="str">
        <f t="shared" si="15"/>
        <v/>
      </c>
      <c r="B1009" s="65"/>
      <c r="C1009" s="68"/>
      <c r="D1009" s="69"/>
      <c r="E1009" s="69"/>
      <c r="F1009" s="69"/>
      <c r="G1009" s="69"/>
      <c r="H1009" s="20" t="str" cm="1">
        <f t="array" ref="H1009">IFERROR(IF(B1009="","",IF(F1009="","",IF(F1009="SERVIÇOS",INDEX('TABELA DE PREÇOS'!$C$3:$C$1000,MATCH(B1009,IF('TABELA DE PREÇOS'!$B$3:$B$1000=G1009,'TABELA DE PREÇOS'!$D$3:$D$1000),1)),IF(F1009="PRODUTOS",INDEX('TABELA DE PREÇOS'!$G$3:$G$1000,MATCH(B1009,IF('TABELA DE PREÇOS'!$F$3:$F$1000=G1009,'TABELA DE PREÇOS'!$H$3:$H$1000),1)))))),"")</f>
        <v/>
      </c>
      <c r="I1009" s="74"/>
      <c r="J1009" s="20" t="str">
        <f>IFERROR(IF(ATENDIMENTOS!$I1009="",ATENDIMENTOS!$H1009,IF(AND(ATENDIMENTOS!$H1009="",ATENDIMENTOS!$I1009=""),"",ATENDIMENTOS!$H1009-ATENDIMENTOS!$I1009)),"")</f>
        <v/>
      </c>
      <c r="K1009" s="77"/>
    </row>
    <row r="1010" spans="1:11" x14ac:dyDescent="0.3">
      <c r="A1010" s="12" t="str">
        <f t="shared" si="15"/>
        <v/>
      </c>
      <c r="B1010" s="66"/>
      <c r="C1010" s="70"/>
      <c r="D1010" s="71"/>
      <c r="E1010" s="71"/>
      <c r="F1010" s="71"/>
      <c r="G1010" s="71"/>
      <c r="H1010" s="19" t="str" cm="1">
        <f t="array" ref="H1010">IFERROR(IF(B1010="","",IF(F1010="","",IF(F1010="SERVIÇOS",INDEX('TABELA DE PREÇOS'!$C$3:$C$1000,MATCH(B1010,IF('TABELA DE PREÇOS'!$B$3:$B$1000=G1010,'TABELA DE PREÇOS'!$D$3:$D$1000),1)),IF(F1010="PRODUTOS",INDEX('TABELA DE PREÇOS'!$G$3:$G$1000,MATCH(B1010,IF('TABELA DE PREÇOS'!$F$3:$F$1000=G1010,'TABELA DE PREÇOS'!$H$3:$H$1000),1)))))),"")</f>
        <v/>
      </c>
      <c r="I1010" s="75"/>
      <c r="J1010" s="19" t="str">
        <f>IFERROR(IF(ATENDIMENTOS!$I1010="",ATENDIMENTOS!$H1010,IF(AND(ATENDIMENTOS!$H1010="",ATENDIMENTOS!$I1010=""),"",ATENDIMENTOS!$H1010-ATENDIMENTOS!$I1010)),"")</f>
        <v/>
      </c>
      <c r="K1010" s="78"/>
    </row>
    <row r="1011" spans="1:11" x14ac:dyDescent="0.3">
      <c r="A1011" s="12" t="str">
        <f t="shared" si="15"/>
        <v/>
      </c>
      <c r="B1011" s="65"/>
      <c r="C1011" s="68"/>
      <c r="D1011" s="69"/>
      <c r="E1011" s="69"/>
      <c r="F1011" s="69"/>
      <c r="G1011" s="69"/>
      <c r="H1011" s="20" t="str" cm="1">
        <f t="array" ref="H1011">IFERROR(IF(B1011="","",IF(F1011="","",IF(F1011="SERVIÇOS",INDEX('TABELA DE PREÇOS'!$C$3:$C$1000,MATCH(B1011,IF('TABELA DE PREÇOS'!$B$3:$B$1000=G1011,'TABELA DE PREÇOS'!$D$3:$D$1000),1)),IF(F1011="PRODUTOS",INDEX('TABELA DE PREÇOS'!$G$3:$G$1000,MATCH(B1011,IF('TABELA DE PREÇOS'!$F$3:$F$1000=G1011,'TABELA DE PREÇOS'!$H$3:$H$1000),1)))))),"")</f>
        <v/>
      </c>
      <c r="I1011" s="74"/>
      <c r="J1011" s="20" t="str">
        <f>IFERROR(IF(ATENDIMENTOS!$I1011="",ATENDIMENTOS!$H1011,IF(AND(ATENDIMENTOS!$H1011="",ATENDIMENTOS!$I1011=""),"",ATENDIMENTOS!$H1011-ATENDIMENTOS!$I1011)),"")</f>
        <v/>
      </c>
      <c r="K1011" s="77"/>
    </row>
    <row r="1012" spans="1:11" x14ac:dyDescent="0.3">
      <c r="A1012" s="12" t="str">
        <f t="shared" si="15"/>
        <v/>
      </c>
      <c r="B1012" s="66"/>
      <c r="C1012" s="70"/>
      <c r="D1012" s="71"/>
      <c r="E1012" s="71"/>
      <c r="F1012" s="71"/>
      <c r="G1012" s="71"/>
      <c r="H1012" s="19" t="str" cm="1">
        <f t="array" ref="H1012">IFERROR(IF(B1012="","",IF(F1012="","",IF(F1012="SERVIÇOS",INDEX('TABELA DE PREÇOS'!$C$3:$C$1000,MATCH(B1012,IF('TABELA DE PREÇOS'!$B$3:$B$1000=G1012,'TABELA DE PREÇOS'!$D$3:$D$1000),1)),IF(F1012="PRODUTOS",INDEX('TABELA DE PREÇOS'!$G$3:$G$1000,MATCH(B1012,IF('TABELA DE PREÇOS'!$F$3:$F$1000=G1012,'TABELA DE PREÇOS'!$H$3:$H$1000),1)))))),"")</f>
        <v/>
      </c>
      <c r="I1012" s="75"/>
      <c r="J1012" s="19" t="str">
        <f>IFERROR(IF(ATENDIMENTOS!$I1012="",ATENDIMENTOS!$H1012,IF(AND(ATENDIMENTOS!$H1012="",ATENDIMENTOS!$I1012=""),"",ATENDIMENTOS!$H1012-ATENDIMENTOS!$I1012)),"")</f>
        <v/>
      </c>
      <c r="K1012" s="78"/>
    </row>
    <row r="1013" spans="1:11" x14ac:dyDescent="0.3">
      <c r="A1013" s="12" t="str">
        <f t="shared" si="15"/>
        <v/>
      </c>
      <c r="B1013" s="65"/>
      <c r="C1013" s="68"/>
      <c r="D1013" s="69"/>
      <c r="E1013" s="69"/>
      <c r="F1013" s="69"/>
      <c r="G1013" s="69"/>
      <c r="H1013" s="20" t="str" cm="1">
        <f t="array" ref="H1013">IFERROR(IF(B1013="","",IF(F1013="","",IF(F1013="SERVIÇOS",INDEX('TABELA DE PREÇOS'!$C$3:$C$1000,MATCH(B1013,IF('TABELA DE PREÇOS'!$B$3:$B$1000=G1013,'TABELA DE PREÇOS'!$D$3:$D$1000),1)),IF(F1013="PRODUTOS",INDEX('TABELA DE PREÇOS'!$G$3:$G$1000,MATCH(B1013,IF('TABELA DE PREÇOS'!$F$3:$F$1000=G1013,'TABELA DE PREÇOS'!$H$3:$H$1000),1)))))),"")</f>
        <v/>
      </c>
      <c r="I1013" s="74"/>
      <c r="J1013" s="20" t="str">
        <f>IFERROR(IF(ATENDIMENTOS!$I1013="",ATENDIMENTOS!$H1013,IF(AND(ATENDIMENTOS!$H1013="",ATENDIMENTOS!$I1013=""),"",ATENDIMENTOS!$H1013-ATENDIMENTOS!$I1013)),"")</f>
        <v/>
      </c>
      <c r="K1013" s="77"/>
    </row>
    <row r="1014" spans="1:11" x14ac:dyDescent="0.3">
      <c r="A1014" s="12" t="str">
        <f t="shared" si="15"/>
        <v/>
      </c>
      <c r="B1014" s="66"/>
      <c r="C1014" s="70"/>
      <c r="D1014" s="71"/>
      <c r="E1014" s="71"/>
      <c r="F1014" s="71"/>
      <c r="G1014" s="71"/>
      <c r="H1014" s="19" t="str" cm="1">
        <f t="array" ref="H1014">IFERROR(IF(B1014="","",IF(F1014="","",IF(F1014="SERVIÇOS",INDEX('TABELA DE PREÇOS'!$C$3:$C$1000,MATCH(B1014,IF('TABELA DE PREÇOS'!$B$3:$B$1000=G1014,'TABELA DE PREÇOS'!$D$3:$D$1000),1)),IF(F1014="PRODUTOS",INDEX('TABELA DE PREÇOS'!$G$3:$G$1000,MATCH(B1014,IF('TABELA DE PREÇOS'!$F$3:$F$1000=G1014,'TABELA DE PREÇOS'!$H$3:$H$1000),1)))))),"")</f>
        <v/>
      </c>
      <c r="I1014" s="75"/>
      <c r="J1014" s="19" t="str">
        <f>IFERROR(IF(ATENDIMENTOS!$I1014="",ATENDIMENTOS!$H1014,IF(AND(ATENDIMENTOS!$H1014="",ATENDIMENTOS!$I1014=""),"",ATENDIMENTOS!$H1014-ATENDIMENTOS!$I1014)),"")</f>
        <v/>
      </c>
      <c r="K1014" s="78"/>
    </row>
    <row r="1015" spans="1:11" x14ac:dyDescent="0.3">
      <c r="A1015" s="12" t="str">
        <f t="shared" si="15"/>
        <v/>
      </c>
      <c r="B1015" s="65"/>
      <c r="C1015" s="68"/>
      <c r="D1015" s="69"/>
      <c r="E1015" s="69"/>
      <c r="F1015" s="69"/>
      <c r="G1015" s="69"/>
      <c r="H1015" s="20" t="str" cm="1">
        <f t="array" ref="H1015">IFERROR(IF(B1015="","",IF(F1015="","",IF(F1015="SERVIÇOS",INDEX('TABELA DE PREÇOS'!$C$3:$C$1000,MATCH(B1015,IF('TABELA DE PREÇOS'!$B$3:$B$1000=G1015,'TABELA DE PREÇOS'!$D$3:$D$1000),1)),IF(F1015="PRODUTOS",INDEX('TABELA DE PREÇOS'!$G$3:$G$1000,MATCH(B1015,IF('TABELA DE PREÇOS'!$F$3:$F$1000=G1015,'TABELA DE PREÇOS'!$H$3:$H$1000),1)))))),"")</f>
        <v/>
      </c>
      <c r="I1015" s="74"/>
      <c r="J1015" s="20" t="str">
        <f>IFERROR(IF(ATENDIMENTOS!$I1015="",ATENDIMENTOS!$H1015,IF(AND(ATENDIMENTOS!$H1015="",ATENDIMENTOS!$I1015=""),"",ATENDIMENTOS!$H1015-ATENDIMENTOS!$I1015)),"")</f>
        <v/>
      </c>
      <c r="K1015" s="77"/>
    </row>
    <row r="1016" spans="1:11" x14ac:dyDescent="0.3">
      <c r="A1016" s="12" t="str">
        <f t="shared" si="15"/>
        <v/>
      </c>
      <c r="B1016" s="66"/>
      <c r="C1016" s="70"/>
      <c r="D1016" s="71"/>
      <c r="E1016" s="71"/>
      <c r="F1016" s="71"/>
      <c r="G1016" s="71"/>
      <c r="H1016" s="19" t="str" cm="1">
        <f t="array" ref="H1016">IFERROR(IF(B1016="","",IF(F1016="","",IF(F1016="SERVIÇOS",INDEX('TABELA DE PREÇOS'!$C$3:$C$1000,MATCH(B1016,IF('TABELA DE PREÇOS'!$B$3:$B$1000=G1016,'TABELA DE PREÇOS'!$D$3:$D$1000),1)),IF(F1016="PRODUTOS",INDEX('TABELA DE PREÇOS'!$G$3:$G$1000,MATCH(B1016,IF('TABELA DE PREÇOS'!$F$3:$F$1000=G1016,'TABELA DE PREÇOS'!$H$3:$H$1000),1)))))),"")</f>
        <v/>
      </c>
      <c r="I1016" s="75"/>
      <c r="J1016" s="19" t="str">
        <f>IFERROR(IF(ATENDIMENTOS!$I1016="",ATENDIMENTOS!$H1016,IF(AND(ATENDIMENTOS!$H1016="",ATENDIMENTOS!$I1016=""),"",ATENDIMENTOS!$H1016-ATENDIMENTOS!$I1016)),"")</f>
        <v/>
      </c>
      <c r="K1016" s="78"/>
    </row>
    <row r="1017" spans="1:11" x14ac:dyDescent="0.3">
      <c r="A1017" s="12" t="str">
        <f t="shared" si="15"/>
        <v/>
      </c>
      <c r="B1017" s="65"/>
      <c r="C1017" s="68"/>
      <c r="D1017" s="69"/>
      <c r="E1017" s="69"/>
      <c r="F1017" s="69"/>
      <c r="G1017" s="69"/>
      <c r="H1017" s="20" t="str" cm="1">
        <f t="array" ref="H1017">IFERROR(IF(B1017="","",IF(F1017="","",IF(F1017="SERVIÇOS",INDEX('TABELA DE PREÇOS'!$C$3:$C$1000,MATCH(B1017,IF('TABELA DE PREÇOS'!$B$3:$B$1000=G1017,'TABELA DE PREÇOS'!$D$3:$D$1000),1)),IF(F1017="PRODUTOS",INDEX('TABELA DE PREÇOS'!$G$3:$G$1000,MATCH(B1017,IF('TABELA DE PREÇOS'!$F$3:$F$1000=G1017,'TABELA DE PREÇOS'!$H$3:$H$1000),1)))))),"")</f>
        <v/>
      </c>
      <c r="I1017" s="74"/>
      <c r="J1017" s="20" t="str">
        <f>IFERROR(IF(ATENDIMENTOS!$I1017="",ATENDIMENTOS!$H1017,IF(AND(ATENDIMENTOS!$H1017="",ATENDIMENTOS!$I1017=""),"",ATENDIMENTOS!$H1017-ATENDIMENTOS!$I1017)),"")</f>
        <v/>
      </c>
      <c r="K1017" s="77"/>
    </row>
    <row r="1018" spans="1:11" x14ac:dyDescent="0.3">
      <c r="A1018" s="12" t="str">
        <f t="shared" si="15"/>
        <v/>
      </c>
      <c r="B1018" s="66"/>
      <c r="C1018" s="70"/>
      <c r="D1018" s="71"/>
      <c r="E1018" s="71"/>
      <c r="F1018" s="71"/>
      <c r="G1018" s="71"/>
      <c r="H1018" s="19" t="str" cm="1">
        <f t="array" ref="H1018">IFERROR(IF(B1018="","",IF(F1018="","",IF(F1018="SERVIÇOS",INDEX('TABELA DE PREÇOS'!$C$3:$C$1000,MATCH(B1018,IF('TABELA DE PREÇOS'!$B$3:$B$1000=G1018,'TABELA DE PREÇOS'!$D$3:$D$1000),1)),IF(F1018="PRODUTOS",INDEX('TABELA DE PREÇOS'!$G$3:$G$1000,MATCH(B1018,IF('TABELA DE PREÇOS'!$F$3:$F$1000=G1018,'TABELA DE PREÇOS'!$H$3:$H$1000),1)))))),"")</f>
        <v/>
      </c>
      <c r="I1018" s="75"/>
      <c r="J1018" s="19" t="str">
        <f>IFERROR(IF(ATENDIMENTOS!$I1018="",ATENDIMENTOS!$H1018,IF(AND(ATENDIMENTOS!$H1018="",ATENDIMENTOS!$I1018=""),"",ATENDIMENTOS!$H1018-ATENDIMENTOS!$I1018)),"")</f>
        <v/>
      </c>
      <c r="K1018" s="78"/>
    </row>
    <row r="1019" spans="1:11" x14ac:dyDescent="0.3">
      <c r="A1019" s="12" t="str">
        <f t="shared" si="15"/>
        <v/>
      </c>
      <c r="B1019" s="65"/>
      <c r="C1019" s="68"/>
      <c r="D1019" s="69"/>
      <c r="E1019" s="69"/>
      <c r="F1019" s="69"/>
      <c r="G1019" s="69"/>
      <c r="H1019" s="20" t="str" cm="1">
        <f t="array" ref="H1019">IFERROR(IF(B1019="","",IF(F1019="","",IF(F1019="SERVIÇOS",INDEX('TABELA DE PREÇOS'!$C$3:$C$1000,MATCH(B1019,IF('TABELA DE PREÇOS'!$B$3:$B$1000=G1019,'TABELA DE PREÇOS'!$D$3:$D$1000),1)),IF(F1019="PRODUTOS",INDEX('TABELA DE PREÇOS'!$G$3:$G$1000,MATCH(B1019,IF('TABELA DE PREÇOS'!$F$3:$F$1000=G1019,'TABELA DE PREÇOS'!$H$3:$H$1000),1)))))),"")</f>
        <v/>
      </c>
      <c r="I1019" s="74"/>
      <c r="J1019" s="20" t="str">
        <f>IFERROR(IF(ATENDIMENTOS!$I1019="",ATENDIMENTOS!$H1019,IF(AND(ATENDIMENTOS!$H1019="",ATENDIMENTOS!$I1019=""),"",ATENDIMENTOS!$H1019-ATENDIMENTOS!$I1019)),"")</f>
        <v/>
      </c>
      <c r="K1019" s="77"/>
    </row>
    <row r="1020" spans="1:11" x14ac:dyDescent="0.3">
      <c r="A1020" s="12" t="str">
        <f t="shared" si="15"/>
        <v/>
      </c>
      <c r="B1020" s="66"/>
      <c r="C1020" s="70"/>
      <c r="D1020" s="71"/>
      <c r="E1020" s="71"/>
      <c r="F1020" s="71"/>
      <c r="G1020" s="71"/>
      <c r="H1020" s="19" t="str" cm="1">
        <f t="array" ref="H1020">IFERROR(IF(B1020="","",IF(F1020="","",IF(F1020="SERVIÇOS",INDEX('TABELA DE PREÇOS'!$C$3:$C$1000,MATCH(B1020,IF('TABELA DE PREÇOS'!$B$3:$B$1000=G1020,'TABELA DE PREÇOS'!$D$3:$D$1000),1)),IF(F1020="PRODUTOS",INDEX('TABELA DE PREÇOS'!$G$3:$G$1000,MATCH(B1020,IF('TABELA DE PREÇOS'!$F$3:$F$1000=G1020,'TABELA DE PREÇOS'!$H$3:$H$1000),1)))))),"")</f>
        <v/>
      </c>
      <c r="I1020" s="75"/>
      <c r="J1020" s="19" t="str">
        <f>IFERROR(IF(ATENDIMENTOS!$I1020="",ATENDIMENTOS!$H1020,IF(AND(ATENDIMENTOS!$H1020="",ATENDIMENTOS!$I1020=""),"",ATENDIMENTOS!$H1020-ATENDIMENTOS!$I1020)),"")</f>
        <v/>
      </c>
      <c r="K1020" s="78"/>
    </row>
    <row r="1021" spans="1:11" x14ac:dyDescent="0.3">
      <c r="A1021" s="12" t="str">
        <f t="shared" si="15"/>
        <v/>
      </c>
      <c r="B1021" s="65"/>
      <c r="C1021" s="68"/>
      <c r="D1021" s="69"/>
      <c r="E1021" s="69"/>
      <c r="F1021" s="69"/>
      <c r="G1021" s="69"/>
      <c r="H1021" s="20" t="str" cm="1">
        <f t="array" ref="H1021">IFERROR(IF(B1021="","",IF(F1021="","",IF(F1021="SERVIÇOS",INDEX('TABELA DE PREÇOS'!$C$3:$C$1000,MATCH(B1021,IF('TABELA DE PREÇOS'!$B$3:$B$1000=G1021,'TABELA DE PREÇOS'!$D$3:$D$1000),1)),IF(F1021="PRODUTOS",INDEX('TABELA DE PREÇOS'!$G$3:$G$1000,MATCH(B1021,IF('TABELA DE PREÇOS'!$F$3:$F$1000=G1021,'TABELA DE PREÇOS'!$H$3:$H$1000),1)))))),"")</f>
        <v/>
      </c>
      <c r="I1021" s="74"/>
      <c r="J1021" s="20" t="str">
        <f>IFERROR(IF(ATENDIMENTOS!$I1021="",ATENDIMENTOS!$H1021,IF(AND(ATENDIMENTOS!$H1021="",ATENDIMENTOS!$I1021=""),"",ATENDIMENTOS!$H1021-ATENDIMENTOS!$I1021)),"")</f>
        <v/>
      </c>
      <c r="K1021" s="77"/>
    </row>
    <row r="1022" spans="1:11" x14ac:dyDescent="0.3">
      <c r="A1022" s="12" t="str">
        <f t="shared" si="15"/>
        <v/>
      </c>
      <c r="B1022" s="66"/>
      <c r="C1022" s="70"/>
      <c r="D1022" s="71"/>
      <c r="E1022" s="71"/>
      <c r="F1022" s="71"/>
      <c r="G1022" s="71"/>
      <c r="H1022" s="19" t="str" cm="1">
        <f t="array" ref="H1022">IFERROR(IF(B1022="","",IF(F1022="","",IF(F1022="SERVIÇOS",INDEX('TABELA DE PREÇOS'!$C$3:$C$1000,MATCH(B1022,IF('TABELA DE PREÇOS'!$B$3:$B$1000=G1022,'TABELA DE PREÇOS'!$D$3:$D$1000),1)),IF(F1022="PRODUTOS",INDEX('TABELA DE PREÇOS'!$G$3:$G$1000,MATCH(B1022,IF('TABELA DE PREÇOS'!$F$3:$F$1000=G1022,'TABELA DE PREÇOS'!$H$3:$H$1000),1)))))),"")</f>
        <v/>
      </c>
      <c r="I1022" s="75"/>
      <c r="J1022" s="19" t="str">
        <f>IFERROR(IF(ATENDIMENTOS!$I1022="",ATENDIMENTOS!$H1022,IF(AND(ATENDIMENTOS!$H1022="",ATENDIMENTOS!$I1022=""),"",ATENDIMENTOS!$H1022-ATENDIMENTOS!$I1022)),"")</f>
        <v/>
      </c>
      <c r="K1022" s="78"/>
    </row>
    <row r="1023" spans="1:11" x14ac:dyDescent="0.3">
      <c r="A1023" s="12" t="str">
        <f t="shared" si="15"/>
        <v/>
      </c>
      <c r="B1023" s="65"/>
      <c r="C1023" s="68"/>
      <c r="D1023" s="69"/>
      <c r="E1023" s="69"/>
      <c r="F1023" s="69"/>
      <c r="G1023" s="69"/>
      <c r="H1023" s="20" t="str" cm="1">
        <f t="array" ref="H1023">IFERROR(IF(B1023="","",IF(F1023="","",IF(F1023="SERVIÇOS",INDEX('TABELA DE PREÇOS'!$C$3:$C$1000,MATCH(B1023,IF('TABELA DE PREÇOS'!$B$3:$B$1000=G1023,'TABELA DE PREÇOS'!$D$3:$D$1000),1)),IF(F1023="PRODUTOS",INDEX('TABELA DE PREÇOS'!$G$3:$G$1000,MATCH(B1023,IF('TABELA DE PREÇOS'!$F$3:$F$1000=G1023,'TABELA DE PREÇOS'!$H$3:$H$1000),1)))))),"")</f>
        <v/>
      </c>
      <c r="I1023" s="74"/>
      <c r="J1023" s="20" t="str">
        <f>IFERROR(IF(ATENDIMENTOS!$I1023="",ATENDIMENTOS!$H1023,IF(AND(ATENDIMENTOS!$H1023="",ATENDIMENTOS!$I1023=""),"",ATENDIMENTOS!$H1023-ATENDIMENTOS!$I1023)),"")</f>
        <v/>
      </c>
      <c r="K1023" s="77"/>
    </row>
    <row r="1024" spans="1:11" x14ac:dyDescent="0.3">
      <c r="A1024" s="12" t="str">
        <f t="shared" si="15"/>
        <v/>
      </c>
      <c r="B1024" s="66"/>
      <c r="C1024" s="70"/>
      <c r="D1024" s="71"/>
      <c r="E1024" s="71"/>
      <c r="F1024" s="71"/>
      <c r="G1024" s="71"/>
      <c r="H1024" s="19" t="str" cm="1">
        <f t="array" ref="H1024">IFERROR(IF(B1024="","",IF(F1024="","",IF(F1024="SERVIÇOS",INDEX('TABELA DE PREÇOS'!$C$3:$C$1000,MATCH(B1024,IF('TABELA DE PREÇOS'!$B$3:$B$1000=G1024,'TABELA DE PREÇOS'!$D$3:$D$1000),1)),IF(F1024="PRODUTOS",INDEX('TABELA DE PREÇOS'!$G$3:$G$1000,MATCH(B1024,IF('TABELA DE PREÇOS'!$F$3:$F$1000=G1024,'TABELA DE PREÇOS'!$H$3:$H$1000),1)))))),"")</f>
        <v/>
      </c>
      <c r="I1024" s="75"/>
      <c r="J1024" s="19" t="str">
        <f>IFERROR(IF(ATENDIMENTOS!$I1024="",ATENDIMENTOS!$H1024,IF(AND(ATENDIMENTOS!$H1024="",ATENDIMENTOS!$I1024=""),"",ATENDIMENTOS!$H1024-ATENDIMENTOS!$I1024)),"")</f>
        <v/>
      </c>
      <c r="K1024" s="78"/>
    </row>
    <row r="1025" spans="1:11" x14ac:dyDescent="0.3">
      <c r="A1025" s="12" t="str">
        <f t="shared" si="15"/>
        <v/>
      </c>
      <c r="B1025" s="65"/>
      <c r="C1025" s="68"/>
      <c r="D1025" s="69"/>
      <c r="E1025" s="69"/>
      <c r="F1025" s="69"/>
      <c r="G1025" s="69"/>
      <c r="H1025" s="20" t="str" cm="1">
        <f t="array" ref="H1025">IFERROR(IF(B1025="","",IF(F1025="","",IF(F1025="SERVIÇOS",INDEX('TABELA DE PREÇOS'!$C$3:$C$1000,MATCH(B1025,IF('TABELA DE PREÇOS'!$B$3:$B$1000=G1025,'TABELA DE PREÇOS'!$D$3:$D$1000),1)),IF(F1025="PRODUTOS",INDEX('TABELA DE PREÇOS'!$G$3:$G$1000,MATCH(B1025,IF('TABELA DE PREÇOS'!$F$3:$F$1000=G1025,'TABELA DE PREÇOS'!$H$3:$H$1000),1)))))),"")</f>
        <v/>
      </c>
      <c r="I1025" s="74"/>
      <c r="J1025" s="20" t="str">
        <f>IFERROR(IF(ATENDIMENTOS!$I1025="",ATENDIMENTOS!$H1025,IF(AND(ATENDIMENTOS!$H1025="",ATENDIMENTOS!$I1025=""),"",ATENDIMENTOS!$H1025-ATENDIMENTOS!$I1025)),"")</f>
        <v/>
      </c>
      <c r="K1025" s="77"/>
    </row>
    <row r="1026" spans="1:11" x14ac:dyDescent="0.3">
      <c r="A1026" s="12" t="str">
        <f t="shared" si="15"/>
        <v/>
      </c>
      <c r="B1026" s="66"/>
      <c r="C1026" s="70"/>
      <c r="D1026" s="71"/>
      <c r="E1026" s="71"/>
      <c r="F1026" s="71"/>
      <c r="G1026" s="71"/>
      <c r="H1026" s="19" t="str" cm="1">
        <f t="array" ref="H1026">IFERROR(IF(B1026="","",IF(F1026="","",IF(F1026="SERVIÇOS",INDEX('TABELA DE PREÇOS'!$C$3:$C$1000,MATCH(B1026,IF('TABELA DE PREÇOS'!$B$3:$B$1000=G1026,'TABELA DE PREÇOS'!$D$3:$D$1000),1)),IF(F1026="PRODUTOS",INDEX('TABELA DE PREÇOS'!$G$3:$G$1000,MATCH(B1026,IF('TABELA DE PREÇOS'!$F$3:$F$1000=G1026,'TABELA DE PREÇOS'!$H$3:$H$1000),1)))))),"")</f>
        <v/>
      </c>
      <c r="I1026" s="75"/>
      <c r="J1026" s="19" t="str">
        <f>IFERROR(IF(ATENDIMENTOS!$I1026="",ATENDIMENTOS!$H1026,IF(AND(ATENDIMENTOS!$H1026="",ATENDIMENTOS!$I1026=""),"",ATENDIMENTOS!$H1026-ATENDIMENTOS!$I1026)),"")</f>
        <v/>
      </c>
      <c r="K1026" s="78"/>
    </row>
    <row r="1027" spans="1:11" x14ac:dyDescent="0.3">
      <c r="A1027" s="12" t="str">
        <f t="shared" si="15"/>
        <v/>
      </c>
      <c r="B1027" s="65"/>
      <c r="C1027" s="68"/>
      <c r="D1027" s="69"/>
      <c r="E1027" s="69"/>
      <c r="F1027" s="69"/>
      <c r="G1027" s="69"/>
      <c r="H1027" s="20" t="str" cm="1">
        <f t="array" ref="H1027">IFERROR(IF(B1027="","",IF(F1027="","",IF(F1027="SERVIÇOS",INDEX('TABELA DE PREÇOS'!$C$3:$C$1000,MATCH(B1027,IF('TABELA DE PREÇOS'!$B$3:$B$1000=G1027,'TABELA DE PREÇOS'!$D$3:$D$1000),1)),IF(F1027="PRODUTOS",INDEX('TABELA DE PREÇOS'!$G$3:$G$1000,MATCH(B1027,IF('TABELA DE PREÇOS'!$F$3:$F$1000=G1027,'TABELA DE PREÇOS'!$H$3:$H$1000),1)))))),"")</f>
        <v/>
      </c>
      <c r="I1027" s="74"/>
      <c r="J1027" s="20" t="str">
        <f>IFERROR(IF(ATENDIMENTOS!$I1027="",ATENDIMENTOS!$H1027,IF(AND(ATENDIMENTOS!$H1027="",ATENDIMENTOS!$I1027=""),"",ATENDIMENTOS!$H1027-ATENDIMENTOS!$I1027)),"")</f>
        <v/>
      </c>
      <c r="K1027" s="77"/>
    </row>
    <row r="1028" spans="1:11" x14ac:dyDescent="0.3">
      <c r="A1028" s="12" t="str">
        <f t="shared" ref="A1028:A1091" si="16">IF(B1028="","",F1028&amp;E1028&amp;B1028&amp;C1028)</f>
        <v/>
      </c>
      <c r="B1028" s="66"/>
      <c r="C1028" s="70"/>
      <c r="D1028" s="71"/>
      <c r="E1028" s="71"/>
      <c r="F1028" s="71"/>
      <c r="G1028" s="71"/>
      <c r="H1028" s="19" t="str" cm="1">
        <f t="array" ref="H1028">IFERROR(IF(B1028="","",IF(F1028="","",IF(F1028="SERVIÇOS",INDEX('TABELA DE PREÇOS'!$C$3:$C$1000,MATCH(B1028,IF('TABELA DE PREÇOS'!$B$3:$B$1000=G1028,'TABELA DE PREÇOS'!$D$3:$D$1000),1)),IF(F1028="PRODUTOS",INDEX('TABELA DE PREÇOS'!$G$3:$G$1000,MATCH(B1028,IF('TABELA DE PREÇOS'!$F$3:$F$1000=G1028,'TABELA DE PREÇOS'!$H$3:$H$1000),1)))))),"")</f>
        <v/>
      </c>
      <c r="I1028" s="75"/>
      <c r="J1028" s="19" t="str">
        <f>IFERROR(IF(ATENDIMENTOS!$I1028="",ATENDIMENTOS!$H1028,IF(AND(ATENDIMENTOS!$H1028="",ATENDIMENTOS!$I1028=""),"",ATENDIMENTOS!$H1028-ATENDIMENTOS!$I1028)),"")</f>
        <v/>
      </c>
      <c r="K1028" s="78"/>
    </row>
    <row r="1029" spans="1:11" x14ac:dyDescent="0.3">
      <c r="A1029" s="12" t="str">
        <f t="shared" si="16"/>
        <v/>
      </c>
      <c r="B1029" s="65"/>
      <c r="C1029" s="68"/>
      <c r="D1029" s="69"/>
      <c r="E1029" s="69"/>
      <c r="F1029" s="69"/>
      <c r="G1029" s="69"/>
      <c r="H1029" s="20" t="str" cm="1">
        <f t="array" ref="H1029">IFERROR(IF(B1029="","",IF(F1029="","",IF(F1029="SERVIÇOS",INDEX('TABELA DE PREÇOS'!$C$3:$C$1000,MATCH(B1029,IF('TABELA DE PREÇOS'!$B$3:$B$1000=G1029,'TABELA DE PREÇOS'!$D$3:$D$1000),1)),IF(F1029="PRODUTOS",INDEX('TABELA DE PREÇOS'!$G$3:$G$1000,MATCH(B1029,IF('TABELA DE PREÇOS'!$F$3:$F$1000=G1029,'TABELA DE PREÇOS'!$H$3:$H$1000),1)))))),"")</f>
        <v/>
      </c>
      <c r="I1029" s="74"/>
      <c r="J1029" s="20" t="str">
        <f>IFERROR(IF(ATENDIMENTOS!$I1029="",ATENDIMENTOS!$H1029,IF(AND(ATENDIMENTOS!$H1029="",ATENDIMENTOS!$I1029=""),"",ATENDIMENTOS!$H1029-ATENDIMENTOS!$I1029)),"")</f>
        <v/>
      </c>
      <c r="K1029" s="77"/>
    </row>
    <row r="1030" spans="1:11" x14ac:dyDescent="0.3">
      <c r="A1030" s="12" t="str">
        <f t="shared" si="16"/>
        <v/>
      </c>
      <c r="B1030" s="66"/>
      <c r="C1030" s="70"/>
      <c r="D1030" s="71"/>
      <c r="E1030" s="71"/>
      <c r="F1030" s="71"/>
      <c r="G1030" s="71"/>
      <c r="H1030" s="19" t="str" cm="1">
        <f t="array" ref="H1030">IFERROR(IF(B1030="","",IF(F1030="","",IF(F1030="SERVIÇOS",INDEX('TABELA DE PREÇOS'!$C$3:$C$1000,MATCH(B1030,IF('TABELA DE PREÇOS'!$B$3:$B$1000=G1030,'TABELA DE PREÇOS'!$D$3:$D$1000),1)),IF(F1030="PRODUTOS",INDEX('TABELA DE PREÇOS'!$G$3:$G$1000,MATCH(B1030,IF('TABELA DE PREÇOS'!$F$3:$F$1000=G1030,'TABELA DE PREÇOS'!$H$3:$H$1000),1)))))),"")</f>
        <v/>
      </c>
      <c r="I1030" s="75"/>
      <c r="J1030" s="19" t="str">
        <f>IFERROR(IF(ATENDIMENTOS!$I1030="",ATENDIMENTOS!$H1030,IF(AND(ATENDIMENTOS!$H1030="",ATENDIMENTOS!$I1030=""),"",ATENDIMENTOS!$H1030-ATENDIMENTOS!$I1030)),"")</f>
        <v/>
      </c>
      <c r="K1030" s="78"/>
    </row>
    <row r="1031" spans="1:11" x14ac:dyDescent="0.3">
      <c r="A1031" s="12" t="str">
        <f t="shared" si="16"/>
        <v/>
      </c>
      <c r="B1031" s="65"/>
      <c r="C1031" s="68"/>
      <c r="D1031" s="69"/>
      <c r="E1031" s="69"/>
      <c r="F1031" s="69"/>
      <c r="G1031" s="69"/>
      <c r="H1031" s="20" t="str" cm="1">
        <f t="array" ref="H1031">IFERROR(IF(B1031="","",IF(F1031="","",IF(F1031="SERVIÇOS",INDEX('TABELA DE PREÇOS'!$C$3:$C$1000,MATCH(B1031,IF('TABELA DE PREÇOS'!$B$3:$B$1000=G1031,'TABELA DE PREÇOS'!$D$3:$D$1000),1)),IF(F1031="PRODUTOS",INDEX('TABELA DE PREÇOS'!$G$3:$G$1000,MATCH(B1031,IF('TABELA DE PREÇOS'!$F$3:$F$1000=G1031,'TABELA DE PREÇOS'!$H$3:$H$1000),1)))))),"")</f>
        <v/>
      </c>
      <c r="I1031" s="74"/>
      <c r="J1031" s="20" t="str">
        <f>IFERROR(IF(ATENDIMENTOS!$I1031="",ATENDIMENTOS!$H1031,IF(AND(ATENDIMENTOS!$H1031="",ATENDIMENTOS!$I1031=""),"",ATENDIMENTOS!$H1031-ATENDIMENTOS!$I1031)),"")</f>
        <v/>
      </c>
      <c r="K1031" s="77"/>
    </row>
    <row r="1032" spans="1:11" x14ac:dyDescent="0.3">
      <c r="A1032" s="12" t="str">
        <f t="shared" si="16"/>
        <v/>
      </c>
      <c r="B1032" s="66"/>
      <c r="C1032" s="70"/>
      <c r="D1032" s="71"/>
      <c r="E1032" s="71"/>
      <c r="F1032" s="71"/>
      <c r="G1032" s="71"/>
      <c r="H1032" s="19" t="str" cm="1">
        <f t="array" ref="H1032">IFERROR(IF(B1032="","",IF(F1032="","",IF(F1032="SERVIÇOS",INDEX('TABELA DE PREÇOS'!$C$3:$C$1000,MATCH(B1032,IF('TABELA DE PREÇOS'!$B$3:$B$1000=G1032,'TABELA DE PREÇOS'!$D$3:$D$1000),1)),IF(F1032="PRODUTOS",INDEX('TABELA DE PREÇOS'!$G$3:$G$1000,MATCH(B1032,IF('TABELA DE PREÇOS'!$F$3:$F$1000=G1032,'TABELA DE PREÇOS'!$H$3:$H$1000),1)))))),"")</f>
        <v/>
      </c>
      <c r="I1032" s="75"/>
      <c r="J1032" s="19" t="str">
        <f>IFERROR(IF(ATENDIMENTOS!$I1032="",ATENDIMENTOS!$H1032,IF(AND(ATENDIMENTOS!$H1032="",ATENDIMENTOS!$I1032=""),"",ATENDIMENTOS!$H1032-ATENDIMENTOS!$I1032)),"")</f>
        <v/>
      </c>
      <c r="K1032" s="78"/>
    </row>
    <row r="1033" spans="1:11" x14ac:dyDescent="0.3">
      <c r="A1033" s="12" t="str">
        <f t="shared" si="16"/>
        <v/>
      </c>
      <c r="B1033" s="65"/>
      <c r="C1033" s="68"/>
      <c r="D1033" s="69"/>
      <c r="E1033" s="69"/>
      <c r="F1033" s="69"/>
      <c r="G1033" s="69"/>
      <c r="H1033" s="20" t="str" cm="1">
        <f t="array" ref="H1033">IFERROR(IF(B1033="","",IF(F1033="","",IF(F1033="SERVIÇOS",INDEX('TABELA DE PREÇOS'!$C$3:$C$1000,MATCH(B1033,IF('TABELA DE PREÇOS'!$B$3:$B$1000=G1033,'TABELA DE PREÇOS'!$D$3:$D$1000),1)),IF(F1033="PRODUTOS",INDEX('TABELA DE PREÇOS'!$G$3:$G$1000,MATCH(B1033,IF('TABELA DE PREÇOS'!$F$3:$F$1000=G1033,'TABELA DE PREÇOS'!$H$3:$H$1000),1)))))),"")</f>
        <v/>
      </c>
      <c r="I1033" s="74"/>
      <c r="J1033" s="20" t="str">
        <f>IFERROR(IF(ATENDIMENTOS!$I1033="",ATENDIMENTOS!$H1033,IF(AND(ATENDIMENTOS!$H1033="",ATENDIMENTOS!$I1033=""),"",ATENDIMENTOS!$H1033-ATENDIMENTOS!$I1033)),"")</f>
        <v/>
      </c>
      <c r="K1033" s="77"/>
    </row>
    <row r="1034" spans="1:11" x14ac:dyDescent="0.3">
      <c r="A1034" s="12" t="str">
        <f t="shared" si="16"/>
        <v/>
      </c>
      <c r="B1034" s="66"/>
      <c r="C1034" s="70"/>
      <c r="D1034" s="71"/>
      <c r="E1034" s="71"/>
      <c r="F1034" s="71"/>
      <c r="G1034" s="71"/>
      <c r="H1034" s="19" t="str" cm="1">
        <f t="array" ref="H1034">IFERROR(IF(B1034="","",IF(F1034="","",IF(F1034="SERVIÇOS",INDEX('TABELA DE PREÇOS'!$C$3:$C$1000,MATCH(B1034,IF('TABELA DE PREÇOS'!$B$3:$B$1000=G1034,'TABELA DE PREÇOS'!$D$3:$D$1000),1)),IF(F1034="PRODUTOS",INDEX('TABELA DE PREÇOS'!$G$3:$G$1000,MATCH(B1034,IF('TABELA DE PREÇOS'!$F$3:$F$1000=G1034,'TABELA DE PREÇOS'!$H$3:$H$1000),1)))))),"")</f>
        <v/>
      </c>
      <c r="I1034" s="75"/>
      <c r="J1034" s="19" t="str">
        <f>IFERROR(IF(ATENDIMENTOS!$I1034="",ATENDIMENTOS!$H1034,IF(AND(ATENDIMENTOS!$H1034="",ATENDIMENTOS!$I1034=""),"",ATENDIMENTOS!$H1034-ATENDIMENTOS!$I1034)),"")</f>
        <v/>
      </c>
      <c r="K1034" s="78"/>
    </row>
    <row r="1035" spans="1:11" x14ac:dyDescent="0.3">
      <c r="A1035" s="12" t="str">
        <f t="shared" si="16"/>
        <v/>
      </c>
      <c r="B1035" s="65"/>
      <c r="C1035" s="68"/>
      <c r="D1035" s="69"/>
      <c r="E1035" s="69"/>
      <c r="F1035" s="69"/>
      <c r="G1035" s="69"/>
      <c r="H1035" s="20" t="str" cm="1">
        <f t="array" ref="H1035">IFERROR(IF(B1035="","",IF(F1035="","",IF(F1035="SERVIÇOS",INDEX('TABELA DE PREÇOS'!$C$3:$C$1000,MATCH(B1035,IF('TABELA DE PREÇOS'!$B$3:$B$1000=G1035,'TABELA DE PREÇOS'!$D$3:$D$1000),1)),IF(F1035="PRODUTOS",INDEX('TABELA DE PREÇOS'!$G$3:$G$1000,MATCH(B1035,IF('TABELA DE PREÇOS'!$F$3:$F$1000=G1035,'TABELA DE PREÇOS'!$H$3:$H$1000),1)))))),"")</f>
        <v/>
      </c>
      <c r="I1035" s="74"/>
      <c r="J1035" s="20" t="str">
        <f>IFERROR(IF(ATENDIMENTOS!$I1035="",ATENDIMENTOS!$H1035,IF(AND(ATENDIMENTOS!$H1035="",ATENDIMENTOS!$I1035=""),"",ATENDIMENTOS!$H1035-ATENDIMENTOS!$I1035)),"")</f>
        <v/>
      </c>
      <c r="K1035" s="77"/>
    </row>
    <row r="1036" spans="1:11" x14ac:dyDescent="0.3">
      <c r="A1036" s="12" t="str">
        <f t="shared" si="16"/>
        <v/>
      </c>
      <c r="B1036" s="66"/>
      <c r="C1036" s="70"/>
      <c r="D1036" s="71"/>
      <c r="E1036" s="71"/>
      <c r="F1036" s="71"/>
      <c r="G1036" s="71"/>
      <c r="H1036" s="19" t="str" cm="1">
        <f t="array" ref="H1036">IFERROR(IF(B1036="","",IF(F1036="","",IF(F1036="SERVIÇOS",INDEX('TABELA DE PREÇOS'!$C$3:$C$1000,MATCH(B1036,IF('TABELA DE PREÇOS'!$B$3:$B$1000=G1036,'TABELA DE PREÇOS'!$D$3:$D$1000),1)),IF(F1036="PRODUTOS",INDEX('TABELA DE PREÇOS'!$G$3:$G$1000,MATCH(B1036,IF('TABELA DE PREÇOS'!$F$3:$F$1000=G1036,'TABELA DE PREÇOS'!$H$3:$H$1000),1)))))),"")</f>
        <v/>
      </c>
      <c r="I1036" s="75"/>
      <c r="J1036" s="19" t="str">
        <f>IFERROR(IF(ATENDIMENTOS!$I1036="",ATENDIMENTOS!$H1036,IF(AND(ATENDIMENTOS!$H1036="",ATENDIMENTOS!$I1036=""),"",ATENDIMENTOS!$H1036-ATENDIMENTOS!$I1036)),"")</f>
        <v/>
      </c>
      <c r="K1036" s="78"/>
    </row>
    <row r="1037" spans="1:11" x14ac:dyDescent="0.3">
      <c r="A1037" s="12" t="str">
        <f t="shared" si="16"/>
        <v/>
      </c>
      <c r="B1037" s="65"/>
      <c r="C1037" s="68"/>
      <c r="D1037" s="69"/>
      <c r="E1037" s="69"/>
      <c r="F1037" s="69"/>
      <c r="G1037" s="69"/>
      <c r="H1037" s="20" t="str" cm="1">
        <f t="array" ref="H1037">IFERROR(IF(B1037="","",IF(F1037="","",IF(F1037="SERVIÇOS",INDEX('TABELA DE PREÇOS'!$C$3:$C$1000,MATCH(B1037,IF('TABELA DE PREÇOS'!$B$3:$B$1000=G1037,'TABELA DE PREÇOS'!$D$3:$D$1000),1)),IF(F1037="PRODUTOS",INDEX('TABELA DE PREÇOS'!$G$3:$G$1000,MATCH(B1037,IF('TABELA DE PREÇOS'!$F$3:$F$1000=G1037,'TABELA DE PREÇOS'!$H$3:$H$1000),1)))))),"")</f>
        <v/>
      </c>
      <c r="I1037" s="74"/>
      <c r="J1037" s="20" t="str">
        <f>IFERROR(IF(ATENDIMENTOS!$I1037="",ATENDIMENTOS!$H1037,IF(AND(ATENDIMENTOS!$H1037="",ATENDIMENTOS!$I1037=""),"",ATENDIMENTOS!$H1037-ATENDIMENTOS!$I1037)),"")</f>
        <v/>
      </c>
      <c r="K1037" s="77"/>
    </row>
    <row r="1038" spans="1:11" x14ac:dyDescent="0.3">
      <c r="A1038" s="12" t="str">
        <f t="shared" si="16"/>
        <v/>
      </c>
      <c r="B1038" s="66"/>
      <c r="C1038" s="70"/>
      <c r="D1038" s="71"/>
      <c r="E1038" s="71"/>
      <c r="F1038" s="71"/>
      <c r="G1038" s="71"/>
      <c r="H1038" s="19" t="str" cm="1">
        <f t="array" ref="H1038">IFERROR(IF(B1038="","",IF(F1038="","",IF(F1038="SERVIÇOS",INDEX('TABELA DE PREÇOS'!$C$3:$C$1000,MATCH(B1038,IF('TABELA DE PREÇOS'!$B$3:$B$1000=G1038,'TABELA DE PREÇOS'!$D$3:$D$1000),1)),IF(F1038="PRODUTOS",INDEX('TABELA DE PREÇOS'!$G$3:$G$1000,MATCH(B1038,IF('TABELA DE PREÇOS'!$F$3:$F$1000=G1038,'TABELA DE PREÇOS'!$H$3:$H$1000),1)))))),"")</f>
        <v/>
      </c>
      <c r="I1038" s="75"/>
      <c r="J1038" s="19" t="str">
        <f>IFERROR(IF(ATENDIMENTOS!$I1038="",ATENDIMENTOS!$H1038,IF(AND(ATENDIMENTOS!$H1038="",ATENDIMENTOS!$I1038=""),"",ATENDIMENTOS!$H1038-ATENDIMENTOS!$I1038)),"")</f>
        <v/>
      </c>
      <c r="K1038" s="78"/>
    </row>
    <row r="1039" spans="1:11" x14ac:dyDescent="0.3">
      <c r="A1039" s="12" t="str">
        <f t="shared" si="16"/>
        <v/>
      </c>
      <c r="B1039" s="65"/>
      <c r="C1039" s="68"/>
      <c r="D1039" s="69"/>
      <c r="E1039" s="69"/>
      <c r="F1039" s="69"/>
      <c r="G1039" s="69"/>
      <c r="H1039" s="20" t="str" cm="1">
        <f t="array" ref="H1039">IFERROR(IF(B1039="","",IF(F1039="","",IF(F1039="SERVIÇOS",INDEX('TABELA DE PREÇOS'!$C$3:$C$1000,MATCH(B1039,IF('TABELA DE PREÇOS'!$B$3:$B$1000=G1039,'TABELA DE PREÇOS'!$D$3:$D$1000),1)),IF(F1039="PRODUTOS",INDEX('TABELA DE PREÇOS'!$G$3:$G$1000,MATCH(B1039,IF('TABELA DE PREÇOS'!$F$3:$F$1000=G1039,'TABELA DE PREÇOS'!$H$3:$H$1000),1)))))),"")</f>
        <v/>
      </c>
      <c r="I1039" s="74"/>
      <c r="J1039" s="20" t="str">
        <f>IFERROR(IF(ATENDIMENTOS!$I1039="",ATENDIMENTOS!$H1039,IF(AND(ATENDIMENTOS!$H1039="",ATENDIMENTOS!$I1039=""),"",ATENDIMENTOS!$H1039-ATENDIMENTOS!$I1039)),"")</f>
        <v/>
      </c>
      <c r="K1039" s="77"/>
    </row>
    <row r="1040" spans="1:11" x14ac:dyDescent="0.3">
      <c r="A1040" s="12" t="str">
        <f t="shared" si="16"/>
        <v/>
      </c>
      <c r="B1040" s="66"/>
      <c r="C1040" s="70"/>
      <c r="D1040" s="71"/>
      <c r="E1040" s="71"/>
      <c r="F1040" s="71"/>
      <c r="G1040" s="71"/>
      <c r="H1040" s="19" t="str" cm="1">
        <f t="array" ref="H1040">IFERROR(IF(B1040="","",IF(F1040="","",IF(F1040="SERVIÇOS",INDEX('TABELA DE PREÇOS'!$C$3:$C$1000,MATCH(B1040,IF('TABELA DE PREÇOS'!$B$3:$B$1000=G1040,'TABELA DE PREÇOS'!$D$3:$D$1000),1)),IF(F1040="PRODUTOS",INDEX('TABELA DE PREÇOS'!$G$3:$G$1000,MATCH(B1040,IF('TABELA DE PREÇOS'!$F$3:$F$1000=G1040,'TABELA DE PREÇOS'!$H$3:$H$1000),1)))))),"")</f>
        <v/>
      </c>
      <c r="I1040" s="75"/>
      <c r="J1040" s="19" t="str">
        <f>IFERROR(IF(ATENDIMENTOS!$I1040="",ATENDIMENTOS!$H1040,IF(AND(ATENDIMENTOS!$H1040="",ATENDIMENTOS!$I1040=""),"",ATENDIMENTOS!$H1040-ATENDIMENTOS!$I1040)),"")</f>
        <v/>
      </c>
      <c r="K1040" s="78"/>
    </row>
    <row r="1041" spans="1:11" x14ac:dyDescent="0.3">
      <c r="A1041" s="12" t="str">
        <f t="shared" si="16"/>
        <v/>
      </c>
      <c r="B1041" s="65"/>
      <c r="C1041" s="68"/>
      <c r="D1041" s="69"/>
      <c r="E1041" s="69"/>
      <c r="F1041" s="69"/>
      <c r="G1041" s="69"/>
      <c r="H1041" s="20" t="str" cm="1">
        <f t="array" ref="H1041">IFERROR(IF(B1041="","",IF(F1041="","",IF(F1041="SERVIÇOS",INDEX('TABELA DE PREÇOS'!$C$3:$C$1000,MATCH(B1041,IF('TABELA DE PREÇOS'!$B$3:$B$1000=G1041,'TABELA DE PREÇOS'!$D$3:$D$1000),1)),IF(F1041="PRODUTOS",INDEX('TABELA DE PREÇOS'!$G$3:$G$1000,MATCH(B1041,IF('TABELA DE PREÇOS'!$F$3:$F$1000=G1041,'TABELA DE PREÇOS'!$H$3:$H$1000),1)))))),"")</f>
        <v/>
      </c>
      <c r="I1041" s="74"/>
      <c r="J1041" s="20" t="str">
        <f>IFERROR(IF(ATENDIMENTOS!$I1041="",ATENDIMENTOS!$H1041,IF(AND(ATENDIMENTOS!$H1041="",ATENDIMENTOS!$I1041=""),"",ATENDIMENTOS!$H1041-ATENDIMENTOS!$I1041)),"")</f>
        <v/>
      </c>
      <c r="K1041" s="77"/>
    </row>
    <row r="1042" spans="1:11" x14ac:dyDescent="0.3">
      <c r="A1042" s="12" t="str">
        <f t="shared" si="16"/>
        <v/>
      </c>
      <c r="B1042" s="66"/>
      <c r="C1042" s="70"/>
      <c r="D1042" s="71"/>
      <c r="E1042" s="71"/>
      <c r="F1042" s="71"/>
      <c r="G1042" s="71"/>
      <c r="H1042" s="19" t="str" cm="1">
        <f t="array" ref="H1042">IFERROR(IF(B1042="","",IF(F1042="","",IF(F1042="SERVIÇOS",INDEX('TABELA DE PREÇOS'!$C$3:$C$1000,MATCH(B1042,IF('TABELA DE PREÇOS'!$B$3:$B$1000=G1042,'TABELA DE PREÇOS'!$D$3:$D$1000),1)),IF(F1042="PRODUTOS",INDEX('TABELA DE PREÇOS'!$G$3:$G$1000,MATCH(B1042,IF('TABELA DE PREÇOS'!$F$3:$F$1000=G1042,'TABELA DE PREÇOS'!$H$3:$H$1000),1)))))),"")</f>
        <v/>
      </c>
      <c r="I1042" s="75"/>
      <c r="J1042" s="19" t="str">
        <f>IFERROR(IF(ATENDIMENTOS!$I1042="",ATENDIMENTOS!$H1042,IF(AND(ATENDIMENTOS!$H1042="",ATENDIMENTOS!$I1042=""),"",ATENDIMENTOS!$H1042-ATENDIMENTOS!$I1042)),"")</f>
        <v/>
      </c>
      <c r="K1042" s="78"/>
    </row>
    <row r="1043" spans="1:11" x14ac:dyDescent="0.3">
      <c r="A1043" s="12" t="str">
        <f t="shared" si="16"/>
        <v/>
      </c>
      <c r="B1043" s="65"/>
      <c r="C1043" s="68"/>
      <c r="D1043" s="69"/>
      <c r="E1043" s="69"/>
      <c r="F1043" s="69"/>
      <c r="G1043" s="69"/>
      <c r="H1043" s="20" t="str" cm="1">
        <f t="array" ref="H1043">IFERROR(IF(B1043="","",IF(F1043="","",IF(F1043="SERVIÇOS",INDEX('TABELA DE PREÇOS'!$C$3:$C$1000,MATCH(B1043,IF('TABELA DE PREÇOS'!$B$3:$B$1000=G1043,'TABELA DE PREÇOS'!$D$3:$D$1000),1)),IF(F1043="PRODUTOS",INDEX('TABELA DE PREÇOS'!$G$3:$G$1000,MATCH(B1043,IF('TABELA DE PREÇOS'!$F$3:$F$1000=G1043,'TABELA DE PREÇOS'!$H$3:$H$1000),1)))))),"")</f>
        <v/>
      </c>
      <c r="I1043" s="74"/>
      <c r="J1043" s="20" t="str">
        <f>IFERROR(IF(ATENDIMENTOS!$I1043="",ATENDIMENTOS!$H1043,IF(AND(ATENDIMENTOS!$H1043="",ATENDIMENTOS!$I1043=""),"",ATENDIMENTOS!$H1043-ATENDIMENTOS!$I1043)),"")</f>
        <v/>
      </c>
      <c r="K1043" s="77"/>
    </row>
    <row r="1044" spans="1:11" x14ac:dyDescent="0.3">
      <c r="A1044" s="12" t="str">
        <f t="shared" si="16"/>
        <v/>
      </c>
      <c r="B1044" s="66"/>
      <c r="C1044" s="70"/>
      <c r="D1044" s="71"/>
      <c r="E1044" s="71"/>
      <c r="F1044" s="71"/>
      <c r="G1044" s="71"/>
      <c r="H1044" s="19" t="str" cm="1">
        <f t="array" ref="H1044">IFERROR(IF(B1044="","",IF(F1044="","",IF(F1044="SERVIÇOS",INDEX('TABELA DE PREÇOS'!$C$3:$C$1000,MATCH(B1044,IF('TABELA DE PREÇOS'!$B$3:$B$1000=G1044,'TABELA DE PREÇOS'!$D$3:$D$1000),1)),IF(F1044="PRODUTOS",INDEX('TABELA DE PREÇOS'!$G$3:$G$1000,MATCH(B1044,IF('TABELA DE PREÇOS'!$F$3:$F$1000=G1044,'TABELA DE PREÇOS'!$H$3:$H$1000),1)))))),"")</f>
        <v/>
      </c>
      <c r="I1044" s="75"/>
      <c r="J1044" s="19" t="str">
        <f>IFERROR(IF(ATENDIMENTOS!$I1044="",ATENDIMENTOS!$H1044,IF(AND(ATENDIMENTOS!$H1044="",ATENDIMENTOS!$I1044=""),"",ATENDIMENTOS!$H1044-ATENDIMENTOS!$I1044)),"")</f>
        <v/>
      </c>
      <c r="K1044" s="78"/>
    </row>
    <row r="1045" spans="1:11" x14ac:dyDescent="0.3">
      <c r="A1045" s="12" t="str">
        <f t="shared" si="16"/>
        <v/>
      </c>
      <c r="B1045" s="65"/>
      <c r="C1045" s="68"/>
      <c r="D1045" s="69"/>
      <c r="E1045" s="69"/>
      <c r="F1045" s="69"/>
      <c r="G1045" s="69"/>
      <c r="H1045" s="20" t="str" cm="1">
        <f t="array" ref="H1045">IFERROR(IF(B1045="","",IF(F1045="","",IF(F1045="SERVIÇOS",INDEX('TABELA DE PREÇOS'!$C$3:$C$1000,MATCH(B1045,IF('TABELA DE PREÇOS'!$B$3:$B$1000=G1045,'TABELA DE PREÇOS'!$D$3:$D$1000),1)),IF(F1045="PRODUTOS",INDEX('TABELA DE PREÇOS'!$G$3:$G$1000,MATCH(B1045,IF('TABELA DE PREÇOS'!$F$3:$F$1000=G1045,'TABELA DE PREÇOS'!$H$3:$H$1000),1)))))),"")</f>
        <v/>
      </c>
      <c r="I1045" s="74"/>
      <c r="J1045" s="20" t="str">
        <f>IFERROR(IF(ATENDIMENTOS!$I1045="",ATENDIMENTOS!$H1045,IF(AND(ATENDIMENTOS!$H1045="",ATENDIMENTOS!$I1045=""),"",ATENDIMENTOS!$H1045-ATENDIMENTOS!$I1045)),"")</f>
        <v/>
      </c>
      <c r="K1045" s="77"/>
    </row>
    <row r="1046" spans="1:11" x14ac:dyDescent="0.3">
      <c r="A1046" s="12" t="str">
        <f t="shared" si="16"/>
        <v/>
      </c>
      <c r="B1046" s="66"/>
      <c r="C1046" s="70"/>
      <c r="D1046" s="71"/>
      <c r="E1046" s="71"/>
      <c r="F1046" s="71"/>
      <c r="G1046" s="71"/>
      <c r="H1046" s="19" t="str" cm="1">
        <f t="array" ref="H1046">IFERROR(IF(B1046="","",IF(F1046="","",IF(F1046="SERVIÇOS",INDEX('TABELA DE PREÇOS'!$C$3:$C$1000,MATCH(B1046,IF('TABELA DE PREÇOS'!$B$3:$B$1000=G1046,'TABELA DE PREÇOS'!$D$3:$D$1000),1)),IF(F1046="PRODUTOS",INDEX('TABELA DE PREÇOS'!$G$3:$G$1000,MATCH(B1046,IF('TABELA DE PREÇOS'!$F$3:$F$1000=G1046,'TABELA DE PREÇOS'!$H$3:$H$1000),1)))))),"")</f>
        <v/>
      </c>
      <c r="I1046" s="75"/>
      <c r="J1046" s="19" t="str">
        <f>IFERROR(IF(ATENDIMENTOS!$I1046="",ATENDIMENTOS!$H1046,IF(AND(ATENDIMENTOS!$H1046="",ATENDIMENTOS!$I1046=""),"",ATENDIMENTOS!$H1046-ATENDIMENTOS!$I1046)),"")</f>
        <v/>
      </c>
      <c r="K1046" s="78"/>
    </row>
    <row r="1047" spans="1:11" x14ac:dyDescent="0.3">
      <c r="A1047" s="12" t="str">
        <f t="shared" si="16"/>
        <v/>
      </c>
      <c r="B1047" s="65"/>
      <c r="C1047" s="68"/>
      <c r="D1047" s="69"/>
      <c r="E1047" s="69"/>
      <c r="F1047" s="69"/>
      <c r="G1047" s="69"/>
      <c r="H1047" s="20" t="str" cm="1">
        <f t="array" ref="H1047">IFERROR(IF(B1047="","",IF(F1047="","",IF(F1047="SERVIÇOS",INDEX('TABELA DE PREÇOS'!$C$3:$C$1000,MATCH(B1047,IF('TABELA DE PREÇOS'!$B$3:$B$1000=G1047,'TABELA DE PREÇOS'!$D$3:$D$1000),1)),IF(F1047="PRODUTOS",INDEX('TABELA DE PREÇOS'!$G$3:$G$1000,MATCH(B1047,IF('TABELA DE PREÇOS'!$F$3:$F$1000=G1047,'TABELA DE PREÇOS'!$H$3:$H$1000),1)))))),"")</f>
        <v/>
      </c>
      <c r="I1047" s="74"/>
      <c r="J1047" s="20" t="str">
        <f>IFERROR(IF(ATENDIMENTOS!$I1047="",ATENDIMENTOS!$H1047,IF(AND(ATENDIMENTOS!$H1047="",ATENDIMENTOS!$I1047=""),"",ATENDIMENTOS!$H1047-ATENDIMENTOS!$I1047)),"")</f>
        <v/>
      </c>
      <c r="K1047" s="77"/>
    </row>
    <row r="1048" spans="1:11" x14ac:dyDescent="0.3">
      <c r="A1048" s="12" t="str">
        <f t="shared" si="16"/>
        <v/>
      </c>
      <c r="B1048" s="66"/>
      <c r="C1048" s="70"/>
      <c r="D1048" s="71"/>
      <c r="E1048" s="71"/>
      <c r="F1048" s="71"/>
      <c r="G1048" s="71"/>
      <c r="H1048" s="19" t="str" cm="1">
        <f t="array" ref="H1048">IFERROR(IF(B1048="","",IF(F1048="","",IF(F1048="SERVIÇOS",INDEX('TABELA DE PREÇOS'!$C$3:$C$1000,MATCH(B1048,IF('TABELA DE PREÇOS'!$B$3:$B$1000=G1048,'TABELA DE PREÇOS'!$D$3:$D$1000),1)),IF(F1048="PRODUTOS",INDEX('TABELA DE PREÇOS'!$G$3:$G$1000,MATCH(B1048,IF('TABELA DE PREÇOS'!$F$3:$F$1000=G1048,'TABELA DE PREÇOS'!$H$3:$H$1000),1)))))),"")</f>
        <v/>
      </c>
      <c r="I1048" s="75"/>
      <c r="J1048" s="19" t="str">
        <f>IFERROR(IF(ATENDIMENTOS!$I1048="",ATENDIMENTOS!$H1048,IF(AND(ATENDIMENTOS!$H1048="",ATENDIMENTOS!$I1048=""),"",ATENDIMENTOS!$H1048-ATENDIMENTOS!$I1048)),"")</f>
        <v/>
      </c>
      <c r="K1048" s="78"/>
    </row>
    <row r="1049" spans="1:11" x14ac:dyDescent="0.3">
      <c r="A1049" s="12" t="str">
        <f t="shared" si="16"/>
        <v/>
      </c>
      <c r="B1049" s="65"/>
      <c r="C1049" s="68"/>
      <c r="D1049" s="69"/>
      <c r="E1049" s="69"/>
      <c r="F1049" s="69"/>
      <c r="G1049" s="69"/>
      <c r="H1049" s="20" t="str" cm="1">
        <f t="array" ref="H1049">IFERROR(IF(B1049="","",IF(F1049="","",IF(F1049="SERVIÇOS",INDEX('TABELA DE PREÇOS'!$C$3:$C$1000,MATCH(B1049,IF('TABELA DE PREÇOS'!$B$3:$B$1000=G1049,'TABELA DE PREÇOS'!$D$3:$D$1000),1)),IF(F1049="PRODUTOS",INDEX('TABELA DE PREÇOS'!$G$3:$G$1000,MATCH(B1049,IF('TABELA DE PREÇOS'!$F$3:$F$1000=G1049,'TABELA DE PREÇOS'!$H$3:$H$1000),1)))))),"")</f>
        <v/>
      </c>
      <c r="I1049" s="74"/>
      <c r="J1049" s="20" t="str">
        <f>IFERROR(IF(ATENDIMENTOS!$I1049="",ATENDIMENTOS!$H1049,IF(AND(ATENDIMENTOS!$H1049="",ATENDIMENTOS!$I1049=""),"",ATENDIMENTOS!$H1049-ATENDIMENTOS!$I1049)),"")</f>
        <v/>
      </c>
      <c r="K1049" s="77"/>
    </row>
    <row r="1050" spans="1:11" x14ac:dyDescent="0.3">
      <c r="A1050" s="12" t="str">
        <f t="shared" si="16"/>
        <v/>
      </c>
      <c r="B1050" s="66"/>
      <c r="C1050" s="70"/>
      <c r="D1050" s="71"/>
      <c r="E1050" s="71"/>
      <c r="F1050" s="71"/>
      <c r="G1050" s="71"/>
      <c r="H1050" s="19" t="str" cm="1">
        <f t="array" ref="H1050">IFERROR(IF(B1050="","",IF(F1050="","",IF(F1050="SERVIÇOS",INDEX('TABELA DE PREÇOS'!$C$3:$C$1000,MATCH(B1050,IF('TABELA DE PREÇOS'!$B$3:$B$1000=G1050,'TABELA DE PREÇOS'!$D$3:$D$1000),1)),IF(F1050="PRODUTOS",INDEX('TABELA DE PREÇOS'!$G$3:$G$1000,MATCH(B1050,IF('TABELA DE PREÇOS'!$F$3:$F$1000=G1050,'TABELA DE PREÇOS'!$H$3:$H$1000),1)))))),"")</f>
        <v/>
      </c>
      <c r="I1050" s="75"/>
      <c r="J1050" s="19" t="str">
        <f>IFERROR(IF(ATENDIMENTOS!$I1050="",ATENDIMENTOS!$H1050,IF(AND(ATENDIMENTOS!$H1050="",ATENDIMENTOS!$I1050=""),"",ATENDIMENTOS!$H1050-ATENDIMENTOS!$I1050)),"")</f>
        <v/>
      </c>
      <c r="K1050" s="78"/>
    </row>
    <row r="1051" spans="1:11" x14ac:dyDescent="0.3">
      <c r="A1051" s="12" t="str">
        <f t="shared" si="16"/>
        <v/>
      </c>
      <c r="B1051" s="65"/>
      <c r="C1051" s="68"/>
      <c r="D1051" s="69"/>
      <c r="E1051" s="69"/>
      <c r="F1051" s="69"/>
      <c r="G1051" s="69"/>
      <c r="H1051" s="20" t="str" cm="1">
        <f t="array" ref="H1051">IFERROR(IF(B1051="","",IF(F1051="","",IF(F1051="SERVIÇOS",INDEX('TABELA DE PREÇOS'!$C$3:$C$1000,MATCH(B1051,IF('TABELA DE PREÇOS'!$B$3:$B$1000=G1051,'TABELA DE PREÇOS'!$D$3:$D$1000),1)),IF(F1051="PRODUTOS",INDEX('TABELA DE PREÇOS'!$G$3:$G$1000,MATCH(B1051,IF('TABELA DE PREÇOS'!$F$3:$F$1000=G1051,'TABELA DE PREÇOS'!$H$3:$H$1000),1)))))),"")</f>
        <v/>
      </c>
      <c r="I1051" s="74"/>
      <c r="J1051" s="20" t="str">
        <f>IFERROR(IF(ATENDIMENTOS!$I1051="",ATENDIMENTOS!$H1051,IF(AND(ATENDIMENTOS!$H1051="",ATENDIMENTOS!$I1051=""),"",ATENDIMENTOS!$H1051-ATENDIMENTOS!$I1051)),"")</f>
        <v/>
      </c>
      <c r="K1051" s="77"/>
    </row>
    <row r="1052" spans="1:11" x14ac:dyDescent="0.3">
      <c r="A1052" s="12" t="str">
        <f t="shared" si="16"/>
        <v/>
      </c>
      <c r="B1052" s="66"/>
      <c r="C1052" s="70"/>
      <c r="D1052" s="71"/>
      <c r="E1052" s="71"/>
      <c r="F1052" s="71"/>
      <c r="G1052" s="71"/>
      <c r="H1052" s="19" t="str" cm="1">
        <f t="array" ref="H1052">IFERROR(IF(B1052="","",IF(F1052="","",IF(F1052="SERVIÇOS",INDEX('TABELA DE PREÇOS'!$C$3:$C$1000,MATCH(B1052,IF('TABELA DE PREÇOS'!$B$3:$B$1000=G1052,'TABELA DE PREÇOS'!$D$3:$D$1000),1)),IF(F1052="PRODUTOS",INDEX('TABELA DE PREÇOS'!$G$3:$G$1000,MATCH(B1052,IF('TABELA DE PREÇOS'!$F$3:$F$1000=G1052,'TABELA DE PREÇOS'!$H$3:$H$1000),1)))))),"")</f>
        <v/>
      </c>
      <c r="I1052" s="75"/>
      <c r="J1052" s="19" t="str">
        <f>IFERROR(IF(ATENDIMENTOS!$I1052="",ATENDIMENTOS!$H1052,IF(AND(ATENDIMENTOS!$H1052="",ATENDIMENTOS!$I1052=""),"",ATENDIMENTOS!$H1052-ATENDIMENTOS!$I1052)),"")</f>
        <v/>
      </c>
      <c r="K1052" s="78"/>
    </row>
    <row r="1053" spans="1:11" x14ac:dyDescent="0.3">
      <c r="A1053" s="12" t="str">
        <f t="shared" si="16"/>
        <v/>
      </c>
      <c r="B1053" s="65"/>
      <c r="C1053" s="68"/>
      <c r="D1053" s="69"/>
      <c r="E1053" s="69"/>
      <c r="F1053" s="69"/>
      <c r="G1053" s="69"/>
      <c r="H1053" s="20" t="str" cm="1">
        <f t="array" ref="H1053">IFERROR(IF(B1053="","",IF(F1053="","",IF(F1053="SERVIÇOS",INDEX('TABELA DE PREÇOS'!$C$3:$C$1000,MATCH(B1053,IF('TABELA DE PREÇOS'!$B$3:$B$1000=G1053,'TABELA DE PREÇOS'!$D$3:$D$1000),1)),IF(F1053="PRODUTOS",INDEX('TABELA DE PREÇOS'!$G$3:$G$1000,MATCH(B1053,IF('TABELA DE PREÇOS'!$F$3:$F$1000=G1053,'TABELA DE PREÇOS'!$H$3:$H$1000),1)))))),"")</f>
        <v/>
      </c>
      <c r="I1053" s="74"/>
      <c r="J1053" s="20" t="str">
        <f>IFERROR(IF(ATENDIMENTOS!$I1053="",ATENDIMENTOS!$H1053,IF(AND(ATENDIMENTOS!$H1053="",ATENDIMENTOS!$I1053=""),"",ATENDIMENTOS!$H1053-ATENDIMENTOS!$I1053)),"")</f>
        <v/>
      </c>
      <c r="K1053" s="77"/>
    </row>
    <row r="1054" spans="1:11" x14ac:dyDescent="0.3">
      <c r="A1054" s="12" t="str">
        <f t="shared" si="16"/>
        <v/>
      </c>
      <c r="B1054" s="66"/>
      <c r="C1054" s="70"/>
      <c r="D1054" s="71"/>
      <c r="E1054" s="71"/>
      <c r="F1054" s="71"/>
      <c r="G1054" s="71"/>
      <c r="H1054" s="19" t="str" cm="1">
        <f t="array" ref="H1054">IFERROR(IF(B1054="","",IF(F1054="","",IF(F1054="SERVIÇOS",INDEX('TABELA DE PREÇOS'!$C$3:$C$1000,MATCH(B1054,IF('TABELA DE PREÇOS'!$B$3:$B$1000=G1054,'TABELA DE PREÇOS'!$D$3:$D$1000),1)),IF(F1054="PRODUTOS",INDEX('TABELA DE PREÇOS'!$G$3:$G$1000,MATCH(B1054,IF('TABELA DE PREÇOS'!$F$3:$F$1000=G1054,'TABELA DE PREÇOS'!$H$3:$H$1000),1)))))),"")</f>
        <v/>
      </c>
      <c r="I1054" s="75"/>
      <c r="J1054" s="19" t="str">
        <f>IFERROR(IF(ATENDIMENTOS!$I1054="",ATENDIMENTOS!$H1054,IF(AND(ATENDIMENTOS!$H1054="",ATENDIMENTOS!$I1054=""),"",ATENDIMENTOS!$H1054-ATENDIMENTOS!$I1054)),"")</f>
        <v/>
      </c>
      <c r="K1054" s="78"/>
    </row>
    <row r="1055" spans="1:11" x14ac:dyDescent="0.3">
      <c r="A1055" s="12" t="str">
        <f t="shared" si="16"/>
        <v/>
      </c>
      <c r="B1055" s="65"/>
      <c r="C1055" s="68"/>
      <c r="D1055" s="69"/>
      <c r="E1055" s="69"/>
      <c r="F1055" s="69"/>
      <c r="G1055" s="69"/>
      <c r="H1055" s="20" t="str" cm="1">
        <f t="array" ref="H1055">IFERROR(IF(B1055="","",IF(F1055="","",IF(F1055="SERVIÇOS",INDEX('TABELA DE PREÇOS'!$C$3:$C$1000,MATCH(B1055,IF('TABELA DE PREÇOS'!$B$3:$B$1000=G1055,'TABELA DE PREÇOS'!$D$3:$D$1000),1)),IF(F1055="PRODUTOS",INDEX('TABELA DE PREÇOS'!$G$3:$G$1000,MATCH(B1055,IF('TABELA DE PREÇOS'!$F$3:$F$1000=G1055,'TABELA DE PREÇOS'!$H$3:$H$1000),1)))))),"")</f>
        <v/>
      </c>
      <c r="I1055" s="74"/>
      <c r="J1055" s="20" t="str">
        <f>IFERROR(IF(ATENDIMENTOS!$I1055="",ATENDIMENTOS!$H1055,IF(AND(ATENDIMENTOS!$H1055="",ATENDIMENTOS!$I1055=""),"",ATENDIMENTOS!$H1055-ATENDIMENTOS!$I1055)),"")</f>
        <v/>
      </c>
      <c r="K1055" s="77"/>
    </row>
    <row r="1056" spans="1:11" x14ac:dyDescent="0.3">
      <c r="A1056" s="12" t="str">
        <f t="shared" si="16"/>
        <v/>
      </c>
      <c r="B1056" s="66"/>
      <c r="C1056" s="70"/>
      <c r="D1056" s="71"/>
      <c r="E1056" s="71"/>
      <c r="F1056" s="71"/>
      <c r="G1056" s="71"/>
      <c r="H1056" s="19" t="str" cm="1">
        <f t="array" ref="H1056">IFERROR(IF(B1056="","",IF(F1056="","",IF(F1056="SERVIÇOS",INDEX('TABELA DE PREÇOS'!$C$3:$C$1000,MATCH(B1056,IF('TABELA DE PREÇOS'!$B$3:$B$1000=G1056,'TABELA DE PREÇOS'!$D$3:$D$1000),1)),IF(F1056="PRODUTOS",INDEX('TABELA DE PREÇOS'!$G$3:$G$1000,MATCH(B1056,IF('TABELA DE PREÇOS'!$F$3:$F$1000=G1056,'TABELA DE PREÇOS'!$H$3:$H$1000),1)))))),"")</f>
        <v/>
      </c>
      <c r="I1056" s="75"/>
      <c r="J1056" s="19" t="str">
        <f>IFERROR(IF(ATENDIMENTOS!$I1056="",ATENDIMENTOS!$H1056,IF(AND(ATENDIMENTOS!$H1056="",ATENDIMENTOS!$I1056=""),"",ATENDIMENTOS!$H1056-ATENDIMENTOS!$I1056)),"")</f>
        <v/>
      </c>
      <c r="K1056" s="78"/>
    </row>
    <row r="1057" spans="1:11" x14ac:dyDescent="0.3">
      <c r="A1057" s="12" t="str">
        <f t="shared" si="16"/>
        <v/>
      </c>
      <c r="B1057" s="65"/>
      <c r="C1057" s="68"/>
      <c r="D1057" s="69"/>
      <c r="E1057" s="69"/>
      <c r="F1057" s="69"/>
      <c r="G1057" s="69"/>
      <c r="H1057" s="20" t="str" cm="1">
        <f t="array" ref="H1057">IFERROR(IF(B1057="","",IF(F1057="","",IF(F1057="SERVIÇOS",INDEX('TABELA DE PREÇOS'!$C$3:$C$1000,MATCH(B1057,IF('TABELA DE PREÇOS'!$B$3:$B$1000=G1057,'TABELA DE PREÇOS'!$D$3:$D$1000),1)),IF(F1057="PRODUTOS",INDEX('TABELA DE PREÇOS'!$G$3:$G$1000,MATCH(B1057,IF('TABELA DE PREÇOS'!$F$3:$F$1000=G1057,'TABELA DE PREÇOS'!$H$3:$H$1000),1)))))),"")</f>
        <v/>
      </c>
      <c r="I1057" s="74"/>
      <c r="J1057" s="20" t="str">
        <f>IFERROR(IF(ATENDIMENTOS!$I1057="",ATENDIMENTOS!$H1057,IF(AND(ATENDIMENTOS!$H1057="",ATENDIMENTOS!$I1057=""),"",ATENDIMENTOS!$H1057-ATENDIMENTOS!$I1057)),"")</f>
        <v/>
      </c>
      <c r="K1057" s="77"/>
    </row>
    <row r="1058" spans="1:11" x14ac:dyDescent="0.3">
      <c r="A1058" s="12" t="str">
        <f t="shared" si="16"/>
        <v/>
      </c>
      <c r="B1058" s="66"/>
      <c r="C1058" s="70"/>
      <c r="D1058" s="71"/>
      <c r="E1058" s="71"/>
      <c r="F1058" s="71"/>
      <c r="G1058" s="71"/>
      <c r="H1058" s="19" t="str" cm="1">
        <f t="array" ref="H1058">IFERROR(IF(B1058="","",IF(F1058="","",IF(F1058="SERVIÇOS",INDEX('TABELA DE PREÇOS'!$C$3:$C$1000,MATCH(B1058,IF('TABELA DE PREÇOS'!$B$3:$B$1000=G1058,'TABELA DE PREÇOS'!$D$3:$D$1000),1)),IF(F1058="PRODUTOS",INDEX('TABELA DE PREÇOS'!$G$3:$G$1000,MATCH(B1058,IF('TABELA DE PREÇOS'!$F$3:$F$1000=G1058,'TABELA DE PREÇOS'!$H$3:$H$1000),1)))))),"")</f>
        <v/>
      </c>
      <c r="I1058" s="75"/>
      <c r="J1058" s="19" t="str">
        <f>IFERROR(IF(ATENDIMENTOS!$I1058="",ATENDIMENTOS!$H1058,IF(AND(ATENDIMENTOS!$H1058="",ATENDIMENTOS!$I1058=""),"",ATENDIMENTOS!$H1058-ATENDIMENTOS!$I1058)),"")</f>
        <v/>
      </c>
      <c r="K1058" s="78"/>
    </row>
    <row r="1059" spans="1:11" x14ac:dyDescent="0.3">
      <c r="A1059" s="12" t="str">
        <f t="shared" si="16"/>
        <v/>
      </c>
      <c r="B1059" s="65"/>
      <c r="C1059" s="68"/>
      <c r="D1059" s="69"/>
      <c r="E1059" s="69"/>
      <c r="F1059" s="69"/>
      <c r="G1059" s="69"/>
      <c r="H1059" s="20" t="str" cm="1">
        <f t="array" ref="H1059">IFERROR(IF(B1059="","",IF(F1059="","",IF(F1059="SERVIÇOS",INDEX('TABELA DE PREÇOS'!$C$3:$C$1000,MATCH(B1059,IF('TABELA DE PREÇOS'!$B$3:$B$1000=G1059,'TABELA DE PREÇOS'!$D$3:$D$1000),1)),IF(F1059="PRODUTOS",INDEX('TABELA DE PREÇOS'!$G$3:$G$1000,MATCH(B1059,IF('TABELA DE PREÇOS'!$F$3:$F$1000=G1059,'TABELA DE PREÇOS'!$H$3:$H$1000),1)))))),"")</f>
        <v/>
      </c>
      <c r="I1059" s="74"/>
      <c r="J1059" s="20" t="str">
        <f>IFERROR(IF(ATENDIMENTOS!$I1059="",ATENDIMENTOS!$H1059,IF(AND(ATENDIMENTOS!$H1059="",ATENDIMENTOS!$I1059=""),"",ATENDIMENTOS!$H1059-ATENDIMENTOS!$I1059)),"")</f>
        <v/>
      </c>
      <c r="K1059" s="77"/>
    </row>
    <row r="1060" spans="1:11" x14ac:dyDescent="0.3">
      <c r="A1060" s="12" t="str">
        <f t="shared" si="16"/>
        <v/>
      </c>
      <c r="B1060" s="66"/>
      <c r="C1060" s="70"/>
      <c r="D1060" s="71"/>
      <c r="E1060" s="71"/>
      <c r="F1060" s="71"/>
      <c r="G1060" s="71"/>
      <c r="H1060" s="19" t="str" cm="1">
        <f t="array" ref="H1060">IFERROR(IF(B1060="","",IF(F1060="","",IF(F1060="SERVIÇOS",INDEX('TABELA DE PREÇOS'!$C$3:$C$1000,MATCH(B1060,IF('TABELA DE PREÇOS'!$B$3:$B$1000=G1060,'TABELA DE PREÇOS'!$D$3:$D$1000),1)),IF(F1060="PRODUTOS",INDEX('TABELA DE PREÇOS'!$G$3:$G$1000,MATCH(B1060,IF('TABELA DE PREÇOS'!$F$3:$F$1000=G1060,'TABELA DE PREÇOS'!$H$3:$H$1000),1)))))),"")</f>
        <v/>
      </c>
      <c r="I1060" s="75"/>
      <c r="J1060" s="19" t="str">
        <f>IFERROR(IF(ATENDIMENTOS!$I1060="",ATENDIMENTOS!$H1060,IF(AND(ATENDIMENTOS!$H1060="",ATENDIMENTOS!$I1060=""),"",ATENDIMENTOS!$H1060-ATENDIMENTOS!$I1060)),"")</f>
        <v/>
      </c>
      <c r="K1060" s="78"/>
    </row>
    <row r="1061" spans="1:11" x14ac:dyDescent="0.3">
      <c r="A1061" s="12" t="str">
        <f t="shared" si="16"/>
        <v/>
      </c>
      <c r="B1061" s="65"/>
      <c r="C1061" s="68"/>
      <c r="D1061" s="69"/>
      <c r="E1061" s="69"/>
      <c r="F1061" s="69"/>
      <c r="G1061" s="69"/>
      <c r="H1061" s="20" t="str" cm="1">
        <f t="array" ref="H1061">IFERROR(IF(B1061="","",IF(F1061="","",IF(F1061="SERVIÇOS",INDEX('TABELA DE PREÇOS'!$C$3:$C$1000,MATCH(B1061,IF('TABELA DE PREÇOS'!$B$3:$B$1000=G1061,'TABELA DE PREÇOS'!$D$3:$D$1000),1)),IF(F1061="PRODUTOS",INDEX('TABELA DE PREÇOS'!$G$3:$G$1000,MATCH(B1061,IF('TABELA DE PREÇOS'!$F$3:$F$1000=G1061,'TABELA DE PREÇOS'!$H$3:$H$1000),1)))))),"")</f>
        <v/>
      </c>
      <c r="I1061" s="74"/>
      <c r="J1061" s="20" t="str">
        <f>IFERROR(IF(ATENDIMENTOS!$I1061="",ATENDIMENTOS!$H1061,IF(AND(ATENDIMENTOS!$H1061="",ATENDIMENTOS!$I1061=""),"",ATENDIMENTOS!$H1061-ATENDIMENTOS!$I1061)),"")</f>
        <v/>
      </c>
      <c r="K1061" s="77"/>
    </row>
    <row r="1062" spans="1:11" x14ac:dyDescent="0.3">
      <c r="A1062" s="12" t="str">
        <f t="shared" si="16"/>
        <v/>
      </c>
      <c r="B1062" s="66"/>
      <c r="C1062" s="70"/>
      <c r="D1062" s="71"/>
      <c r="E1062" s="71"/>
      <c r="F1062" s="71"/>
      <c r="G1062" s="71"/>
      <c r="H1062" s="19" t="str" cm="1">
        <f t="array" ref="H1062">IFERROR(IF(B1062="","",IF(F1062="","",IF(F1062="SERVIÇOS",INDEX('TABELA DE PREÇOS'!$C$3:$C$1000,MATCH(B1062,IF('TABELA DE PREÇOS'!$B$3:$B$1000=G1062,'TABELA DE PREÇOS'!$D$3:$D$1000),1)),IF(F1062="PRODUTOS",INDEX('TABELA DE PREÇOS'!$G$3:$G$1000,MATCH(B1062,IF('TABELA DE PREÇOS'!$F$3:$F$1000=G1062,'TABELA DE PREÇOS'!$H$3:$H$1000),1)))))),"")</f>
        <v/>
      </c>
      <c r="I1062" s="75"/>
      <c r="J1062" s="19" t="str">
        <f>IFERROR(IF(ATENDIMENTOS!$I1062="",ATENDIMENTOS!$H1062,IF(AND(ATENDIMENTOS!$H1062="",ATENDIMENTOS!$I1062=""),"",ATENDIMENTOS!$H1062-ATENDIMENTOS!$I1062)),"")</f>
        <v/>
      </c>
      <c r="K1062" s="78"/>
    </row>
    <row r="1063" spans="1:11" x14ac:dyDescent="0.3">
      <c r="A1063" s="12" t="str">
        <f t="shared" si="16"/>
        <v/>
      </c>
      <c r="B1063" s="65"/>
      <c r="C1063" s="68"/>
      <c r="D1063" s="69"/>
      <c r="E1063" s="69"/>
      <c r="F1063" s="69"/>
      <c r="G1063" s="69"/>
      <c r="H1063" s="20" t="str" cm="1">
        <f t="array" ref="H1063">IFERROR(IF(B1063="","",IF(F1063="","",IF(F1063="SERVIÇOS",INDEX('TABELA DE PREÇOS'!$C$3:$C$1000,MATCH(B1063,IF('TABELA DE PREÇOS'!$B$3:$B$1000=G1063,'TABELA DE PREÇOS'!$D$3:$D$1000),1)),IF(F1063="PRODUTOS",INDEX('TABELA DE PREÇOS'!$G$3:$G$1000,MATCH(B1063,IF('TABELA DE PREÇOS'!$F$3:$F$1000=G1063,'TABELA DE PREÇOS'!$H$3:$H$1000),1)))))),"")</f>
        <v/>
      </c>
      <c r="I1063" s="74"/>
      <c r="J1063" s="20" t="str">
        <f>IFERROR(IF(ATENDIMENTOS!$I1063="",ATENDIMENTOS!$H1063,IF(AND(ATENDIMENTOS!$H1063="",ATENDIMENTOS!$I1063=""),"",ATENDIMENTOS!$H1063-ATENDIMENTOS!$I1063)),"")</f>
        <v/>
      </c>
      <c r="K1063" s="77"/>
    </row>
    <row r="1064" spans="1:11" x14ac:dyDescent="0.3">
      <c r="A1064" s="12" t="str">
        <f t="shared" si="16"/>
        <v/>
      </c>
      <c r="B1064" s="66"/>
      <c r="C1064" s="70"/>
      <c r="D1064" s="71"/>
      <c r="E1064" s="71"/>
      <c r="F1064" s="71"/>
      <c r="G1064" s="71"/>
      <c r="H1064" s="19" t="str" cm="1">
        <f t="array" ref="H1064">IFERROR(IF(B1064="","",IF(F1064="","",IF(F1064="SERVIÇOS",INDEX('TABELA DE PREÇOS'!$C$3:$C$1000,MATCH(B1064,IF('TABELA DE PREÇOS'!$B$3:$B$1000=G1064,'TABELA DE PREÇOS'!$D$3:$D$1000),1)),IF(F1064="PRODUTOS",INDEX('TABELA DE PREÇOS'!$G$3:$G$1000,MATCH(B1064,IF('TABELA DE PREÇOS'!$F$3:$F$1000=G1064,'TABELA DE PREÇOS'!$H$3:$H$1000),1)))))),"")</f>
        <v/>
      </c>
      <c r="I1064" s="75"/>
      <c r="J1064" s="19" t="str">
        <f>IFERROR(IF(ATENDIMENTOS!$I1064="",ATENDIMENTOS!$H1064,IF(AND(ATENDIMENTOS!$H1064="",ATENDIMENTOS!$I1064=""),"",ATENDIMENTOS!$H1064-ATENDIMENTOS!$I1064)),"")</f>
        <v/>
      </c>
      <c r="K1064" s="78"/>
    </row>
    <row r="1065" spans="1:11" x14ac:dyDescent="0.3">
      <c r="A1065" s="12" t="str">
        <f t="shared" si="16"/>
        <v/>
      </c>
      <c r="B1065" s="65"/>
      <c r="C1065" s="68"/>
      <c r="D1065" s="69"/>
      <c r="E1065" s="69"/>
      <c r="F1065" s="69"/>
      <c r="G1065" s="69"/>
      <c r="H1065" s="20" t="str" cm="1">
        <f t="array" ref="H1065">IFERROR(IF(B1065="","",IF(F1065="","",IF(F1065="SERVIÇOS",INDEX('TABELA DE PREÇOS'!$C$3:$C$1000,MATCH(B1065,IF('TABELA DE PREÇOS'!$B$3:$B$1000=G1065,'TABELA DE PREÇOS'!$D$3:$D$1000),1)),IF(F1065="PRODUTOS",INDEX('TABELA DE PREÇOS'!$G$3:$G$1000,MATCH(B1065,IF('TABELA DE PREÇOS'!$F$3:$F$1000=G1065,'TABELA DE PREÇOS'!$H$3:$H$1000),1)))))),"")</f>
        <v/>
      </c>
      <c r="I1065" s="74"/>
      <c r="J1065" s="20" t="str">
        <f>IFERROR(IF(ATENDIMENTOS!$I1065="",ATENDIMENTOS!$H1065,IF(AND(ATENDIMENTOS!$H1065="",ATENDIMENTOS!$I1065=""),"",ATENDIMENTOS!$H1065-ATENDIMENTOS!$I1065)),"")</f>
        <v/>
      </c>
      <c r="K1065" s="77"/>
    </row>
    <row r="1066" spans="1:11" x14ac:dyDescent="0.3">
      <c r="A1066" s="12" t="str">
        <f t="shared" si="16"/>
        <v/>
      </c>
      <c r="B1066" s="66"/>
      <c r="C1066" s="70"/>
      <c r="D1066" s="71"/>
      <c r="E1066" s="71"/>
      <c r="F1066" s="71"/>
      <c r="G1066" s="71"/>
      <c r="H1066" s="19" t="str" cm="1">
        <f t="array" ref="H1066">IFERROR(IF(B1066="","",IF(F1066="","",IF(F1066="SERVIÇOS",INDEX('TABELA DE PREÇOS'!$C$3:$C$1000,MATCH(B1066,IF('TABELA DE PREÇOS'!$B$3:$B$1000=G1066,'TABELA DE PREÇOS'!$D$3:$D$1000),1)),IF(F1066="PRODUTOS",INDEX('TABELA DE PREÇOS'!$G$3:$G$1000,MATCH(B1066,IF('TABELA DE PREÇOS'!$F$3:$F$1000=G1066,'TABELA DE PREÇOS'!$H$3:$H$1000),1)))))),"")</f>
        <v/>
      </c>
      <c r="I1066" s="75"/>
      <c r="J1066" s="19" t="str">
        <f>IFERROR(IF(ATENDIMENTOS!$I1066="",ATENDIMENTOS!$H1066,IF(AND(ATENDIMENTOS!$H1066="",ATENDIMENTOS!$I1066=""),"",ATENDIMENTOS!$H1066-ATENDIMENTOS!$I1066)),"")</f>
        <v/>
      </c>
      <c r="K1066" s="78"/>
    </row>
    <row r="1067" spans="1:11" x14ac:dyDescent="0.3">
      <c r="A1067" s="12" t="str">
        <f t="shared" si="16"/>
        <v/>
      </c>
      <c r="B1067" s="65"/>
      <c r="C1067" s="68"/>
      <c r="D1067" s="69"/>
      <c r="E1067" s="69"/>
      <c r="F1067" s="69"/>
      <c r="G1067" s="69"/>
      <c r="H1067" s="20" t="str" cm="1">
        <f t="array" ref="H1067">IFERROR(IF(B1067="","",IF(F1067="","",IF(F1067="SERVIÇOS",INDEX('TABELA DE PREÇOS'!$C$3:$C$1000,MATCH(B1067,IF('TABELA DE PREÇOS'!$B$3:$B$1000=G1067,'TABELA DE PREÇOS'!$D$3:$D$1000),1)),IF(F1067="PRODUTOS",INDEX('TABELA DE PREÇOS'!$G$3:$G$1000,MATCH(B1067,IF('TABELA DE PREÇOS'!$F$3:$F$1000=G1067,'TABELA DE PREÇOS'!$H$3:$H$1000),1)))))),"")</f>
        <v/>
      </c>
      <c r="I1067" s="74"/>
      <c r="J1067" s="20" t="str">
        <f>IFERROR(IF(ATENDIMENTOS!$I1067="",ATENDIMENTOS!$H1067,IF(AND(ATENDIMENTOS!$H1067="",ATENDIMENTOS!$I1067=""),"",ATENDIMENTOS!$H1067-ATENDIMENTOS!$I1067)),"")</f>
        <v/>
      </c>
      <c r="K1067" s="77"/>
    </row>
    <row r="1068" spans="1:11" x14ac:dyDescent="0.3">
      <c r="A1068" s="12" t="str">
        <f t="shared" si="16"/>
        <v/>
      </c>
      <c r="B1068" s="66"/>
      <c r="C1068" s="70"/>
      <c r="D1068" s="71"/>
      <c r="E1068" s="71"/>
      <c r="F1068" s="71"/>
      <c r="G1068" s="71"/>
      <c r="H1068" s="19" t="str" cm="1">
        <f t="array" ref="H1068">IFERROR(IF(B1068="","",IF(F1068="","",IF(F1068="SERVIÇOS",INDEX('TABELA DE PREÇOS'!$C$3:$C$1000,MATCH(B1068,IF('TABELA DE PREÇOS'!$B$3:$B$1000=G1068,'TABELA DE PREÇOS'!$D$3:$D$1000),1)),IF(F1068="PRODUTOS",INDEX('TABELA DE PREÇOS'!$G$3:$G$1000,MATCH(B1068,IF('TABELA DE PREÇOS'!$F$3:$F$1000=G1068,'TABELA DE PREÇOS'!$H$3:$H$1000),1)))))),"")</f>
        <v/>
      </c>
      <c r="I1068" s="75"/>
      <c r="J1068" s="19" t="str">
        <f>IFERROR(IF(ATENDIMENTOS!$I1068="",ATENDIMENTOS!$H1068,IF(AND(ATENDIMENTOS!$H1068="",ATENDIMENTOS!$I1068=""),"",ATENDIMENTOS!$H1068-ATENDIMENTOS!$I1068)),"")</f>
        <v/>
      </c>
      <c r="K1068" s="78"/>
    </row>
    <row r="1069" spans="1:11" x14ac:dyDescent="0.3">
      <c r="A1069" s="12" t="str">
        <f t="shared" si="16"/>
        <v/>
      </c>
      <c r="B1069" s="65"/>
      <c r="C1069" s="68"/>
      <c r="D1069" s="69"/>
      <c r="E1069" s="69"/>
      <c r="F1069" s="69"/>
      <c r="G1069" s="69"/>
      <c r="H1069" s="20" t="str" cm="1">
        <f t="array" ref="H1069">IFERROR(IF(B1069="","",IF(F1069="","",IF(F1069="SERVIÇOS",INDEX('TABELA DE PREÇOS'!$C$3:$C$1000,MATCH(B1069,IF('TABELA DE PREÇOS'!$B$3:$B$1000=G1069,'TABELA DE PREÇOS'!$D$3:$D$1000),1)),IF(F1069="PRODUTOS",INDEX('TABELA DE PREÇOS'!$G$3:$G$1000,MATCH(B1069,IF('TABELA DE PREÇOS'!$F$3:$F$1000=G1069,'TABELA DE PREÇOS'!$H$3:$H$1000),1)))))),"")</f>
        <v/>
      </c>
      <c r="I1069" s="74"/>
      <c r="J1069" s="20" t="str">
        <f>IFERROR(IF(ATENDIMENTOS!$I1069="",ATENDIMENTOS!$H1069,IF(AND(ATENDIMENTOS!$H1069="",ATENDIMENTOS!$I1069=""),"",ATENDIMENTOS!$H1069-ATENDIMENTOS!$I1069)),"")</f>
        <v/>
      </c>
      <c r="K1069" s="77"/>
    </row>
    <row r="1070" spans="1:11" x14ac:dyDescent="0.3">
      <c r="A1070" s="12" t="str">
        <f t="shared" si="16"/>
        <v/>
      </c>
      <c r="B1070" s="66"/>
      <c r="C1070" s="70"/>
      <c r="D1070" s="71"/>
      <c r="E1070" s="71"/>
      <c r="F1070" s="71"/>
      <c r="G1070" s="71"/>
      <c r="H1070" s="19" t="str" cm="1">
        <f t="array" ref="H1070">IFERROR(IF(B1070="","",IF(F1070="","",IF(F1070="SERVIÇOS",INDEX('TABELA DE PREÇOS'!$C$3:$C$1000,MATCH(B1070,IF('TABELA DE PREÇOS'!$B$3:$B$1000=G1070,'TABELA DE PREÇOS'!$D$3:$D$1000),1)),IF(F1070="PRODUTOS",INDEX('TABELA DE PREÇOS'!$G$3:$G$1000,MATCH(B1070,IF('TABELA DE PREÇOS'!$F$3:$F$1000=G1070,'TABELA DE PREÇOS'!$H$3:$H$1000),1)))))),"")</f>
        <v/>
      </c>
      <c r="I1070" s="75"/>
      <c r="J1070" s="19" t="str">
        <f>IFERROR(IF(ATENDIMENTOS!$I1070="",ATENDIMENTOS!$H1070,IF(AND(ATENDIMENTOS!$H1070="",ATENDIMENTOS!$I1070=""),"",ATENDIMENTOS!$H1070-ATENDIMENTOS!$I1070)),"")</f>
        <v/>
      </c>
      <c r="K1070" s="78"/>
    </row>
    <row r="1071" spans="1:11" x14ac:dyDescent="0.3">
      <c r="A1071" s="12" t="str">
        <f t="shared" si="16"/>
        <v/>
      </c>
      <c r="B1071" s="65"/>
      <c r="C1071" s="68"/>
      <c r="D1071" s="69"/>
      <c r="E1071" s="69"/>
      <c r="F1071" s="69"/>
      <c r="G1071" s="69"/>
      <c r="H1071" s="20" t="str" cm="1">
        <f t="array" ref="H1071">IFERROR(IF(B1071="","",IF(F1071="","",IF(F1071="SERVIÇOS",INDEX('TABELA DE PREÇOS'!$C$3:$C$1000,MATCH(B1071,IF('TABELA DE PREÇOS'!$B$3:$B$1000=G1071,'TABELA DE PREÇOS'!$D$3:$D$1000),1)),IF(F1071="PRODUTOS",INDEX('TABELA DE PREÇOS'!$G$3:$G$1000,MATCH(B1071,IF('TABELA DE PREÇOS'!$F$3:$F$1000=G1071,'TABELA DE PREÇOS'!$H$3:$H$1000),1)))))),"")</f>
        <v/>
      </c>
      <c r="I1071" s="74"/>
      <c r="J1071" s="20" t="str">
        <f>IFERROR(IF(ATENDIMENTOS!$I1071="",ATENDIMENTOS!$H1071,IF(AND(ATENDIMENTOS!$H1071="",ATENDIMENTOS!$I1071=""),"",ATENDIMENTOS!$H1071-ATENDIMENTOS!$I1071)),"")</f>
        <v/>
      </c>
      <c r="K1071" s="77"/>
    </row>
    <row r="1072" spans="1:11" x14ac:dyDescent="0.3">
      <c r="A1072" s="12" t="str">
        <f t="shared" si="16"/>
        <v/>
      </c>
      <c r="B1072" s="66"/>
      <c r="C1072" s="70"/>
      <c r="D1072" s="71"/>
      <c r="E1072" s="71"/>
      <c r="F1072" s="71"/>
      <c r="G1072" s="71"/>
      <c r="H1072" s="19" t="str" cm="1">
        <f t="array" ref="H1072">IFERROR(IF(B1072="","",IF(F1072="","",IF(F1072="SERVIÇOS",INDEX('TABELA DE PREÇOS'!$C$3:$C$1000,MATCH(B1072,IF('TABELA DE PREÇOS'!$B$3:$B$1000=G1072,'TABELA DE PREÇOS'!$D$3:$D$1000),1)),IF(F1072="PRODUTOS",INDEX('TABELA DE PREÇOS'!$G$3:$G$1000,MATCH(B1072,IF('TABELA DE PREÇOS'!$F$3:$F$1000=G1072,'TABELA DE PREÇOS'!$H$3:$H$1000),1)))))),"")</f>
        <v/>
      </c>
      <c r="I1072" s="75"/>
      <c r="J1072" s="19" t="str">
        <f>IFERROR(IF(ATENDIMENTOS!$I1072="",ATENDIMENTOS!$H1072,IF(AND(ATENDIMENTOS!$H1072="",ATENDIMENTOS!$I1072=""),"",ATENDIMENTOS!$H1072-ATENDIMENTOS!$I1072)),"")</f>
        <v/>
      </c>
      <c r="K1072" s="78"/>
    </row>
    <row r="1073" spans="1:11" x14ac:dyDescent="0.3">
      <c r="A1073" s="12" t="str">
        <f t="shared" si="16"/>
        <v/>
      </c>
      <c r="B1073" s="65"/>
      <c r="C1073" s="68"/>
      <c r="D1073" s="69"/>
      <c r="E1073" s="69"/>
      <c r="F1073" s="69"/>
      <c r="G1073" s="69"/>
      <c r="H1073" s="20" t="str" cm="1">
        <f t="array" ref="H1073">IFERROR(IF(B1073="","",IF(F1073="","",IF(F1073="SERVIÇOS",INDEX('TABELA DE PREÇOS'!$C$3:$C$1000,MATCH(B1073,IF('TABELA DE PREÇOS'!$B$3:$B$1000=G1073,'TABELA DE PREÇOS'!$D$3:$D$1000),1)),IF(F1073="PRODUTOS",INDEX('TABELA DE PREÇOS'!$G$3:$G$1000,MATCH(B1073,IF('TABELA DE PREÇOS'!$F$3:$F$1000=G1073,'TABELA DE PREÇOS'!$H$3:$H$1000),1)))))),"")</f>
        <v/>
      </c>
      <c r="I1073" s="74"/>
      <c r="J1073" s="20" t="str">
        <f>IFERROR(IF(ATENDIMENTOS!$I1073="",ATENDIMENTOS!$H1073,IF(AND(ATENDIMENTOS!$H1073="",ATENDIMENTOS!$I1073=""),"",ATENDIMENTOS!$H1073-ATENDIMENTOS!$I1073)),"")</f>
        <v/>
      </c>
      <c r="K1073" s="77"/>
    </row>
    <row r="1074" spans="1:11" x14ac:dyDescent="0.3">
      <c r="A1074" s="12" t="str">
        <f t="shared" si="16"/>
        <v/>
      </c>
      <c r="B1074" s="66"/>
      <c r="C1074" s="70"/>
      <c r="D1074" s="71"/>
      <c r="E1074" s="71"/>
      <c r="F1074" s="71"/>
      <c r="G1074" s="71"/>
      <c r="H1074" s="19" t="str" cm="1">
        <f t="array" ref="H1074">IFERROR(IF(B1074="","",IF(F1074="","",IF(F1074="SERVIÇOS",INDEX('TABELA DE PREÇOS'!$C$3:$C$1000,MATCH(B1074,IF('TABELA DE PREÇOS'!$B$3:$B$1000=G1074,'TABELA DE PREÇOS'!$D$3:$D$1000),1)),IF(F1074="PRODUTOS",INDEX('TABELA DE PREÇOS'!$G$3:$G$1000,MATCH(B1074,IF('TABELA DE PREÇOS'!$F$3:$F$1000=G1074,'TABELA DE PREÇOS'!$H$3:$H$1000),1)))))),"")</f>
        <v/>
      </c>
      <c r="I1074" s="75"/>
      <c r="J1074" s="19" t="str">
        <f>IFERROR(IF(ATENDIMENTOS!$I1074="",ATENDIMENTOS!$H1074,IF(AND(ATENDIMENTOS!$H1074="",ATENDIMENTOS!$I1074=""),"",ATENDIMENTOS!$H1074-ATENDIMENTOS!$I1074)),"")</f>
        <v/>
      </c>
      <c r="K1074" s="78"/>
    </row>
    <row r="1075" spans="1:11" x14ac:dyDescent="0.3">
      <c r="A1075" s="12" t="str">
        <f t="shared" si="16"/>
        <v/>
      </c>
      <c r="B1075" s="65"/>
      <c r="C1075" s="68"/>
      <c r="D1075" s="69"/>
      <c r="E1075" s="69"/>
      <c r="F1075" s="69"/>
      <c r="G1075" s="69"/>
      <c r="H1075" s="20" t="str" cm="1">
        <f t="array" ref="H1075">IFERROR(IF(B1075="","",IF(F1075="","",IF(F1075="SERVIÇOS",INDEX('TABELA DE PREÇOS'!$C$3:$C$1000,MATCH(B1075,IF('TABELA DE PREÇOS'!$B$3:$B$1000=G1075,'TABELA DE PREÇOS'!$D$3:$D$1000),1)),IF(F1075="PRODUTOS",INDEX('TABELA DE PREÇOS'!$G$3:$G$1000,MATCH(B1075,IF('TABELA DE PREÇOS'!$F$3:$F$1000=G1075,'TABELA DE PREÇOS'!$H$3:$H$1000),1)))))),"")</f>
        <v/>
      </c>
      <c r="I1075" s="74"/>
      <c r="J1075" s="20" t="str">
        <f>IFERROR(IF(ATENDIMENTOS!$I1075="",ATENDIMENTOS!$H1075,IF(AND(ATENDIMENTOS!$H1075="",ATENDIMENTOS!$I1075=""),"",ATENDIMENTOS!$H1075-ATENDIMENTOS!$I1075)),"")</f>
        <v/>
      </c>
      <c r="K1075" s="77"/>
    </row>
    <row r="1076" spans="1:11" x14ac:dyDescent="0.3">
      <c r="A1076" s="12" t="str">
        <f t="shared" si="16"/>
        <v/>
      </c>
      <c r="B1076" s="66"/>
      <c r="C1076" s="70"/>
      <c r="D1076" s="71"/>
      <c r="E1076" s="71"/>
      <c r="F1076" s="71"/>
      <c r="G1076" s="71"/>
      <c r="H1076" s="19" t="str" cm="1">
        <f t="array" ref="H1076">IFERROR(IF(B1076="","",IF(F1076="","",IF(F1076="SERVIÇOS",INDEX('TABELA DE PREÇOS'!$C$3:$C$1000,MATCH(B1076,IF('TABELA DE PREÇOS'!$B$3:$B$1000=G1076,'TABELA DE PREÇOS'!$D$3:$D$1000),1)),IF(F1076="PRODUTOS",INDEX('TABELA DE PREÇOS'!$G$3:$G$1000,MATCH(B1076,IF('TABELA DE PREÇOS'!$F$3:$F$1000=G1076,'TABELA DE PREÇOS'!$H$3:$H$1000),1)))))),"")</f>
        <v/>
      </c>
      <c r="I1076" s="75"/>
      <c r="J1076" s="19" t="str">
        <f>IFERROR(IF(ATENDIMENTOS!$I1076="",ATENDIMENTOS!$H1076,IF(AND(ATENDIMENTOS!$H1076="",ATENDIMENTOS!$I1076=""),"",ATENDIMENTOS!$H1076-ATENDIMENTOS!$I1076)),"")</f>
        <v/>
      </c>
      <c r="K1076" s="78"/>
    </row>
    <row r="1077" spans="1:11" x14ac:dyDescent="0.3">
      <c r="A1077" s="12" t="str">
        <f t="shared" si="16"/>
        <v/>
      </c>
      <c r="B1077" s="65"/>
      <c r="C1077" s="68"/>
      <c r="D1077" s="69"/>
      <c r="E1077" s="69"/>
      <c r="F1077" s="69"/>
      <c r="G1077" s="69"/>
      <c r="H1077" s="20" t="str" cm="1">
        <f t="array" ref="H1077">IFERROR(IF(B1077="","",IF(F1077="","",IF(F1077="SERVIÇOS",INDEX('TABELA DE PREÇOS'!$C$3:$C$1000,MATCH(B1077,IF('TABELA DE PREÇOS'!$B$3:$B$1000=G1077,'TABELA DE PREÇOS'!$D$3:$D$1000),1)),IF(F1077="PRODUTOS",INDEX('TABELA DE PREÇOS'!$G$3:$G$1000,MATCH(B1077,IF('TABELA DE PREÇOS'!$F$3:$F$1000=G1077,'TABELA DE PREÇOS'!$H$3:$H$1000),1)))))),"")</f>
        <v/>
      </c>
      <c r="I1077" s="74"/>
      <c r="J1077" s="20" t="str">
        <f>IFERROR(IF(ATENDIMENTOS!$I1077="",ATENDIMENTOS!$H1077,IF(AND(ATENDIMENTOS!$H1077="",ATENDIMENTOS!$I1077=""),"",ATENDIMENTOS!$H1077-ATENDIMENTOS!$I1077)),"")</f>
        <v/>
      </c>
      <c r="K1077" s="77"/>
    </row>
    <row r="1078" spans="1:11" x14ac:dyDescent="0.3">
      <c r="A1078" s="12" t="str">
        <f t="shared" si="16"/>
        <v/>
      </c>
      <c r="B1078" s="66"/>
      <c r="C1078" s="70"/>
      <c r="D1078" s="71"/>
      <c r="E1078" s="71"/>
      <c r="F1078" s="71"/>
      <c r="G1078" s="71"/>
      <c r="H1078" s="19" t="str" cm="1">
        <f t="array" ref="H1078">IFERROR(IF(B1078="","",IF(F1078="","",IF(F1078="SERVIÇOS",INDEX('TABELA DE PREÇOS'!$C$3:$C$1000,MATCH(B1078,IF('TABELA DE PREÇOS'!$B$3:$B$1000=G1078,'TABELA DE PREÇOS'!$D$3:$D$1000),1)),IF(F1078="PRODUTOS",INDEX('TABELA DE PREÇOS'!$G$3:$G$1000,MATCH(B1078,IF('TABELA DE PREÇOS'!$F$3:$F$1000=G1078,'TABELA DE PREÇOS'!$H$3:$H$1000),1)))))),"")</f>
        <v/>
      </c>
      <c r="I1078" s="75"/>
      <c r="J1078" s="19" t="str">
        <f>IFERROR(IF(ATENDIMENTOS!$I1078="",ATENDIMENTOS!$H1078,IF(AND(ATENDIMENTOS!$H1078="",ATENDIMENTOS!$I1078=""),"",ATENDIMENTOS!$H1078-ATENDIMENTOS!$I1078)),"")</f>
        <v/>
      </c>
      <c r="K1078" s="78"/>
    </row>
    <row r="1079" spans="1:11" x14ac:dyDescent="0.3">
      <c r="A1079" s="12" t="str">
        <f t="shared" si="16"/>
        <v/>
      </c>
      <c r="B1079" s="65"/>
      <c r="C1079" s="68"/>
      <c r="D1079" s="69"/>
      <c r="E1079" s="69"/>
      <c r="F1079" s="69"/>
      <c r="G1079" s="69"/>
      <c r="H1079" s="20" t="str" cm="1">
        <f t="array" ref="H1079">IFERROR(IF(B1079="","",IF(F1079="","",IF(F1079="SERVIÇOS",INDEX('TABELA DE PREÇOS'!$C$3:$C$1000,MATCH(B1079,IF('TABELA DE PREÇOS'!$B$3:$B$1000=G1079,'TABELA DE PREÇOS'!$D$3:$D$1000),1)),IF(F1079="PRODUTOS",INDEX('TABELA DE PREÇOS'!$G$3:$G$1000,MATCH(B1079,IF('TABELA DE PREÇOS'!$F$3:$F$1000=G1079,'TABELA DE PREÇOS'!$H$3:$H$1000),1)))))),"")</f>
        <v/>
      </c>
      <c r="I1079" s="74"/>
      <c r="J1079" s="20" t="str">
        <f>IFERROR(IF(ATENDIMENTOS!$I1079="",ATENDIMENTOS!$H1079,IF(AND(ATENDIMENTOS!$H1079="",ATENDIMENTOS!$I1079=""),"",ATENDIMENTOS!$H1079-ATENDIMENTOS!$I1079)),"")</f>
        <v/>
      </c>
      <c r="K1079" s="77"/>
    </row>
    <row r="1080" spans="1:11" x14ac:dyDescent="0.3">
      <c r="A1080" s="12" t="str">
        <f t="shared" si="16"/>
        <v/>
      </c>
      <c r="B1080" s="66"/>
      <c r="C1080" s="70"/>
      <c r="D1080" s="71"/>
      <c r="E1080" s="71"/>
      <c r="F1080" s="71"/>
      <c r="G1080" s="71"/>
      <c r="H1080" s="19" t="str" cm="1">
        <f t="array" ref="H1080">IFERROR(IF(B1080="","",IF(F1080="","",IF(F1080="SERVIÇOS",INDEX('TABELA DE PREÇOS'!$C$3:$C$1000,MATCH(B1080,IF('TABELA DE PREÇOS'!$B$3:$B$1000=G1080,'TABELA DE PREÇOS'!$D$3:$D$1000),1)),IF(F1080="PRODUTOS",INDEX('TABELA DE PREÇOS'!$G$3:$G$1000,MATCH(B1080,IF('TABELA DE PREÇOS'!$F$3:$F$1000=G1080,'TABELA DE PREÇOS'!$H$3:$H$1000),1)))))),"")</f>
        <v/>
      </c>
      <c r="I1080" s="75"/>
      <c r="J1080" s="19" t="str">
        <f>IFERROR(IF(ATENDIMENTOS!$I1080="",ATENDIMENTOS!$H1080,IF(AND(ATENDIMENTOS!$H1080="",ATENDIMENTOS!$I1080=""),"",ATENDIMENTOS!$H1080-ATENDIMENTOS!$I1080)),"")</f>
        <v/>
      </c>
      <c r="K1080" s="78"/>
    </row>
    <row r="1081" spans="1:11" x14ac:dyDescent="0.3">
      <c r="A1081" s="12" t="str">
        <f t="shared" si="16"/>
        <v/>
      </c>
      <c r="B1081" s="65"/>
      <c r="C1081" s="68"/>
      <c r="D1081" s="69"/>
      <c r="E1081" s="69"/>
      <c r="F1081" s="69"/>
      <c r="G1081" s="69"/>
      <c r="H1081" s="20" t="str" cm="1">
        <f t="array" ref="H1081">IFERROR(IF(B1081="","",IF(F1081="","",IF(F1081="SERVIÇOS",INDEX('TABELA DE PREÇOS'!$C$3:$C$1000,MATCH(B1081,IF('TABELA DE PREÇOS'!$B$3:$B$1000=G1081,'TABELA DE PREÇOS'!$D$3:$D$1000),1)),IF(F1081="PRODUTOS",INDEX('TABELA DE PREÇOS'!$G$3:$G$1000,MATCH(B1081,IF('TABELA DE PREÇOS'!$F$3:$F$1000=G1081,'TABELA DE PREÇOS'!$H$3:$H$1000),1)))))),"")</f>
        <v/>
      </c>
      <c r="I1081" s="74"/>
      <c r="J1081" s="20" t="str">
        <f>IFERROR(IF(ATENDIMENTOS!$I1081="",ATENDIMENTOS!$H1081,IF(AND(ATENDIMENTOS!$H1081="",ATENDIMENTOS!$I1081=""),"",ATENDIMENTOS!$H1081-ATENDIMENTOS!$I1081)),"")</f>
        <v/>
      </c>
      <c r="K1081" s="77"/>
    </row>
    <row r="1082" spans="1:11" x14ac:dyDescent="0.3">
      <c r="A1082" s="12" t="str">
        <f t="shared" si="16"/>
        <v/>
      </c>
      <c r="B1082" s="66"/>
      <c r="C1082" s="70"/>
      <c r="D1082" s="71"/>
      <c r="E1082" s="71"/>
      <c r="F1082" s="71"/>
      <c r="G1082" s="71"/>
      <c r="H1082" s="19" t="str" cm="1">
        <f t="array" ref="H1082">IFERROR(IF(B1082="","",IF(F1082="","",IF(F1082="SERVIÇOS",INDEX('TABELA DE PREÇOS'!$C$3:$C$1000,MATCH(B1082,IF('TABELA DE PREÇOS'!$B$3:$B$1000=G1082,'TABELA DE PREÇOS'!$D$3:$D$1000),1)),IF(F1082="PRODUTOS",INDEX('TABELA DE PREÇOS'!$G$3:$G$1000,MATCH(B1082,IF('TABELA DE PREÇOS'!$F$3:$F$1000=G1082,'TABELA DE PREÇOS'!$H$3:$H$1000),1)))))),"")</f>
        <v/>
      </c>
      <c r="I1082" s="75"/>
      <c r="J1082" s="19" t="str">
        <f>IFERROR(IF(ATENDIMENTOS!$I1082="",ATENDIMENTOS!$H1082,IF(AND(ATENDIMENTOS!$H1082="",ATENDIMENTOS!$I1082=""),"",ATENDIMENTOS!$H1082-ATENDIMENTOS!$I1082)),"")</f>
        <v/>
      </c>
      <c r="K1082" s="78"/>
    </row>
    <row r="1083" spans="1:11" x14ac:dyDescent="0.3">
      <c r="A1083" s="12" t="str">
        <f t="shared" si="16"/>
        <v/>
      </c>
      <c r="B1083" s="65"/>
      <c r="C1083" s="68"/>
      <c r="D1083" s="69"/>
      <c r="E1083" s="69"/>
      <c r="F1083" s="69"/>
      <c r="G1083" s="69"/>
      <c r="H1083" s="20" t="str" cm="1">
        <f t="array" ref="H1083">IFERROR(IF(B1083="","",IF(F1083="","",IF(F1083="SERVIÇOS",INDEX('TABELA DE PREÇOS'!$C$3:$C$1000,MATCH(B1083,IF('TABELA DE PREÇOS'!$B$3:$B$1000=G1083,'TABELA DE PREÇOS'!$D$3:$D$1000),1)),IF(F1083="PRODUTOS",INDEX('TABELA DE PREÇOS'!$G$3:$G$1000,MATCH(B1083,IF('TABELA DE PREÇOS'!$F$3:$F$1000=G1083,'TABELA DE PREÇOS'!$H$3:$H$1000),1)))))),"")</f>
        <v/>
      </c>
      <c r="I1083" s="74"/>
      <c r="J1083" s="20" t="str">
        <f>IFERROR(IF(ATENDIMENTOS!$I1083="",ATENDIMENTOS!$H1083,IF(AND(ATENDIMENTOS!$H1083="",ATENDIMENTOS!$I1083=""),"",ATENDIMENTOS!$H1083-ATENDIMENTOS!$I1083)),"")</f>
        <v/>
      </c>
      <c r="K1083" s="77"/>
    </row>
    <row r="1084" spans="1:11" x14ac:dyDescent="0.3">
      <c r="A1084" s="12" t="str">
        <f t="shared" si="16"/>
        <v/>
      </c>
      <c r="B1084" s="66"/>
      <c r="C1084" s="70"/>
      <c r="D1084" s="71"/>
      <c r="E1084" s="71"/>
      <c r="F1084" s="71"/>
      <c r="G1084" s="71"/>
      <c r="H1084" s="19" t="str" cm="1">
        <f t="array" ref="H1084">IFERROR(IF(B1084="","",IF(F1084="","",IF(F1084="SERVIÇOS",INDEX('TABELA DE PREÇOS'!$C$3:$C$1000,MATCH(B1084,IF('TABELA DE PREÇOS'!$B$3:$B$1000=G1084,'TABELA DE PREÇOS'!$D$3:$D$1000),1)),IF(F1084="PRODUTOS",INDEX('TABELA DE PREÇOS'!$G$3:$G$1000,MATCH(B1084,IF('TABELA DE PREÇOS'!$F$3:$F$1000=G1084,'TABELA DE PREÇOS'!$H$3:$H$1000),1)))))),"")</f>
        <v/>
      </c>
      <c r="I1084" s="75"/>
      <c r="J1084" s="19" t="str">
        <f>IFERROR(IF(ATENDIMENTOS!$I1084="",ATENDIMENTOS!$H1084,IF(AND(ATENDIMENTOS!$H1084="",ATENDIMENTOS!$I1084=""),"",ATENDIMENTOS!$H1084-ATENDIMENTOS!$I1084)),"")</f>
        <v/>
      </c>
      <c r="K1084" s="78"/>
    </row>
    <row r="1085" spans="1:11" x14ac:dyDescent="0.3">
      <c r="A1085" s="12" t="str">
        <f t="shared" si="16"/>
        <v/>
      </c>
      <c r="B1085" s="65"/>
      <c r="C1085" s="68"/>
      <c r="D1085" s="69"/>
      <c r="E1085" s="69"/>
      <c r="F1085" s="69"/>
      <c r="G1085" s="69"/>
      <c r="H1085" s="20" t="str" cm="1">
        <f t="array" ref="H1085">IFERROR(IF(B1085="","",IF(F1085="","",IF(F1085="SERVIÇOS",INDEX('TABELA DE PREÇOS'!$C$3:$C$1000,MATCH(B1085,IF('TABELA DE PREÇOS'!$B$3:$B$1000=G1085,'TABELA DE PREÇOS'!$D$3:$D$1000),1)),IF(F1085="PRODUTOS",INDEX('TABELA DE PREÇOS'!$G$3:$G$1000,MATCH(B1085,IF('TABELA DE PREÇOS'!$F$3:$F$1000=G1085,'TABELA DE PREÇOS'!$H$3:$H$1000),1)))))),"")</f>
        <v/>
      </c>
      <c r="I1085" s="74"/>
      <c r="J1085" s="20" t="str">
        <f>IFERROR(IF(ATENDIMENTOS!$I1085="",ATENDIMENTOS!$H1085,IF(AND(ATENDIMENTOS!$H1085="",ATENDIMENTOS!$I1085=""),"",ATENDIMENTOS!$H1085-ATENDIMENTOS!$I1085)),"")</f>
        <v/>
      </c>
      <c r="K1085" s="77"/>
    </row>
    <row r="1086" spans="1:11" x14ac:dyDescent="0.3">
      <c r="A1086" s="12" t="str">
        <f t="shared" si="16"/>
        <v/>
      </c>
      <c r="B1086" s="66"/>
      <c r="C1086" s="70"/>
      <c r="D1086" s="71"/>
      <c r="E1086" s="71"/>
      <c r="F1086" s="71"/>
      <c r="G1086" s="71"/>
      <c r="H1086" s="19" t="str" cm="1">
        <f t="array" ref="H1086">IFERROR(IF(B1086="","",IF(F1086="","",IF(F1086="SERVIÇOS",INDEX('TABELA DE PREÇOS'!$C$3:$C$1000,MATCH(B1086,IF('TABELA DE PREÇOS'!$B$3:$B$1000=G1086,'TABELA DE PREÇOS'!$D$3:$D$1000),1)),IF(F1086="PRODUTOS",INDEX('TABELA DE PREÇOS'!$G$3:$G$1000,MATCH(B1086,IF('TABELA DE PREÇOS'!$F$3:$F$1000=G1086,'TABELA DE PREÇOS'!$H$3:$H$1000),1)))))),"")</f>
        <v/>
      </c>
      <c r="I1086" s="75"/>
      <c r="J1086" s="19" t="str">
        <f>IFERROR(IF(ATENDIMENTOS!$I1086="",ATENDIMENTOS!$H1086,IF(AND(ATENDIMENTOS!$H1086="",ATENDIMENTOS!$I1086=""),"",ATENDIMENTOS!$H1086-ATENDIMENTOS!$I1086)),"")</f>
        <v/>
      </c>
      <c r="K1086" s="78"/>
    </row>
    <row r="1087" spans="1:11" x14ac:dyDescent="0.3">
      <c r="A1087" s="12" t="str">
        <f t="shared" si="16"/>
        <v/>
      </c>
      <c r="B1087" s="65"/>
      <c r="C1087" s="68"/>
      <c r="D1087" s="69"/>
      <c r="E1087" s="69"/>
      <c r="F1087" s="69"/>
      <c r="G1087" s="69"/>
      <c r="H1087" s="20" t="str" cm="1">
        <f t="array" ref="H1087">IFERROR(IF(B1087="","",IF(F1087="","",IF(F1087="SERVIÇOS",INDEX('TABELA DE PREÇOS'!$C$3:$C$1000,MATCH(B1087,IF('TABELA DE PREÇOS'!$B$3:$B$1000=G1087,'TABELA DE PREÇOS'!$D$3:$D$1000),1)),IF(F1087="PRODUTOS",INDEX('TABELA DE PREÇOS'!$G$3:$G$1000,MATCH(B1087,IF('TABELA DE PREÇOS'!$F$3:$F$1000=G1087,'TABELA DE PREÇOS'!$H$3:$H$1000),1)))))),"")</f>
        <v/>
      </c>
      <c r="I1087" s="74"/>
      <c r="J1087" s="20" t="str">
        <f>IFERROR(IF(ATENDIMENTOS!$I1087="",ATENDIMENTOS!$H1087,IF(AND(ATENDIMENTOS!$H1087="",ATENDIMENTOS!$I1087=""),"",ATENDIMENTOS!$H1087-ATENDIMENTOS!$I1087)),"")</f>
        <v/>
      </c>
      <c r="K1087" s="77"/>
    </row>
    <row r="1088" spans="1:11" x14ac:dyDescent="0.3">
      <c r="A1088" s="12" t="str">
        <f t="shared" si="16"/>
        <v/>
      </c>
      <c r="B1088" s="66"/>
      <c r="C1088" s="70"/>
      <c r="D1088" s="71"/>
      <c r="E1088" s="71"/>
      <c r="F1088" s="71"/>
      <c r="G1088" s="71"/>
      <c r="H1088" s="19" t="str" cm="1">
        <f t="array" ref="H1088">IFERROR(IF(B1088="","",IF(F1088="","",IF(F1088="SERVIÇOS",INDEX('TABELA DE PREÇOS'!$C$3:$C$1000,MATCH(B1088,IF('TABELA DE PREÇOS'!$B$3:$B$1000=G1088,'TABELA DE PREÇOS'!$D$3:$D$1000),1)),IF(F1088="PRODUTOS",INDEX('TABELA DE PREÇOS'!$G$3:$G$1000,MATCH(B1088,IF('TABELA DE PREÇOS'!$F$3:$F$1000=G1088,'TABELA DE PREÇOS'!$H$3:$H$1000),1)))))),"")</f>
        <v/>
      </c>
      <c r="I1088" s="75"/>
      <c r="J1088" s="19" t="str">
        <f>IFERROR(IF(ATENDIMENTOS!$I1088="",ATENDIMENTOS!$H1088,IF(AND(ATENDIMENTOS!$H1088="",ATENDIMENTOS!$I1088=""),"",ATENDIMENTOS!$H1088-ATENDIMENTOS!$I1088)),"")</f>
        <v/>
      </c>
      <c r="K1088" s="78"/>
    </row>
    <row r="1089" spans="1:11" x14ac:dyDescent="0.3">
      <c r="A1089" s="12" t="str">
        <f t="shared" si="16"/>
        <v/>
      </c>
      <c r="B1089" s="65"/>
      <c r="C1089" s="68"/>
      <c r="D1089" s="69"/>
      <c r="E1089" s="69"/>
      <c r="F1089" s="69"/>
      <c r="G1089" s="69"/>
      <c r="H1089" s="20" t="str" cm="1">
        <f t="array" ref="H1089">IFERROR(IF(B1089="","",IF(F1089="","",IF(F1089="SERVIÇOS",INDEX('TABELA DE PREÇOS'!$C$3:$C$1000,MATCH(B1089,IF('TABELA DE PREÇOS'!$B$3:$B$1000=G1089,'TABELA DE PREÇOS'!$D$3:$D$1000),1)),IF(F1089="PRODUTOS",INDEX('TABELA DE PREÇOS'!$G$3:$G$1000,MATCH(B1089,IF('TABELA DE PREÇOS'!$F$3:$F$1000=G1089,'TABELA DE PREÇOS'!$H$3:$H$1000),1)))))),"")</f>
        <v/>
      </c>
      <c r="I1089" s="74"/>
      <c r="J1089" s="20" t="str">
        <f>IFERROR(IF(ATENDIMENTOS!$I1089="",ATENDIMENTOS!$H1089,IF(AND(ATENDIMENTOS!$H1089="",ATENDIMENTOS!$I1089=""),"",ATENDIMENTOS!$H1089-ATENDIMENTOS!$I1089)),"")</f>
        <v/>
      </c>
      <c r="K1089" s="77"/>
    </row>
    <row r="1090" spans="1:11" x14ac:dyDescent="0.3">
      <c r="A1090" s="12" t="str">
        <f t="shared" si="16"/>
        <v/>
      </c>
      <c r="B1090" s="66"/>
      <c r="C1090" s="70"/>
      <c r="D1090" s="71"/>
      <c r="E1090" s="71"/>
      <c r="F1090" s="71"/>
      <c r="G1090" s="71"/>
      <c r="H1090" s="19" t="str" cm="1">
        <f t="array" ref="H1090">IFERROR(IF(B1090="","",IF(F1090="","",IF(F1090="SERVIÇOS",INDEX('TABELA DE PREÇOS'!$C$3:$C$1000,MATCH(B1090,IF('TABELA DE PREÇOS'!$B$3:$B$1000=G1090,'TABELA DE PREÇOS'!$D$3:$D$1000),1)),IF(F1090="PRODUTOS",INDEX('TABELA DE PREÇOS'!$G$3:$G$1000,MATCH(B1090,IF('TABELA DE PREÇOS'!$F$3:$F$1000=G1090,'TABELA DE PREÇOS'!$H$3:$H$1000),1)))))),"")</f>
        <v/>
      </c>
      <c r="I1090" s="75"/>
      <c r="J1090" s="19" t="str">
        <f>IFERROR(IF(ATENDIMENTOS!$I1090="",ATENDIMENTOS!$H1090,IF(AND(ATENDIMENTOS!$H1090="",ATENDIMENTOS!$I1090=""),"",ATENDIMENTOS!$H1090-ATENDIMENTOS!$I1090)),"")</f>
        <v/>
      </c>
      <c r="K1090" s="78"/>
    </row>
    <row r="1091" spans="1:11" x14ac:dyDescent="0.3">
      <c r="A1091" s="12" t="str">
        <f t="shared" si="16"/>
        <v/>
      </c>
      <c r="B1091" s="65"/>
      <c r="C1091" s="68"/>
      <c r="D1091" s="69"/>
      <c r="E1091" s="69"/>
      <c r="F1091" s="69"/>
      <c r="G1091" s="69"/>
      <c r="H1091" s="20" t="str" cm="1">
        <f t="array" ref="H1091">IFERROR(IF(B1091="","",IF(F1091="","",IF(F1091="SERVIÇOS",INDEX('TABELA DE PREÇOS'!$C$3:$C$1000,MATCH(B1091,IF('TABELA DE PREÇOS'!$B$3:$B$1000=G1091,'TABELA DE PREÇOS'!$D$3:$D$1000),1)),IF(F1091="PRODUTOS",INDEX('TABELA DE PREÇOS'!$G$3:$G$1000,MATCH(B1091,IF('TABELA DE PREÇOS'!$F$3:$F$1000=G1091,'TABELA DE PREÇOS'!$H$3:$H$1000),1)))))),"")</f>
        <v/>
      </c>
      <c r="I1091" s="74"/>
      <c r="J1091" s="20" t="str">
        <f>IFERROR(IF(ATENDIMENTOS!$I1091="",ATENDIMENTOS!$H1091,IF(AND(ATENDIMENTOS!$H1091="",ATENDIMENTOS!$I1091=""),"",ATENDIMENTOS!$H1091-ATENDIMENTOS!$I1091)),"")</f>
        <v/>
      </c>
      <c r="K1091" s="77"/>
    </row>
    <row r="1092" spans="1:11" x14ac:dyDescent="0.3">
      <c r="A1092" s="12" t="str">
        <f t="shared" ref="A1092:A1155" si="17">IF(B1092="","",F1092&amp;E1092&amp;B1092&amp;C1092)</f>
        <v/>
      </c>
      <c r="B1092" s="66"/>
      <c r="C1092" s="70"/>
      <c r="D1092" s="71"/>
      <c r="E1092" s="71"/>
      <c r="F1092" s="71"/>
      <c r="G1092" s="71"/>
      <c r="H1092" s="19" t="str" cm="1">
        <f t="array" ref="H1092">IFERROR(IF(B1092="","",IF(F1092="","",IF(F1092="SERVIÇOS",INDEX('TABELA DE PREÇOS'!$C$3:$C$1000,MATCH(B1092,IF('TABELA DE PREÇOS'!$B$3:$B$1000=G1092,'TABELA DE PREÇOS'!$D$3:$D$1000),1)),IF(F1092="PRODUTOS",INDEX('TABELA DE PREÇOS'!$G$3:$G$1000,MATCH(B1092,IF('TABELA DE PREÇOS'!$F$3:$F$1000=G1092,'TABELA DE PREÇOS'!$H$3:$H$1000),1)))))),"")</f>
        <v/>
      </c>
      <c r="I1092" s="75"/>
      <c r="J1092" s="19" t="str">
        <f>IFERROR(IF(ATENDIMENTOS!$I1092="",ATENDIMENTOS!$H1092,IF(AND(ATENDIMENTOS!$H1092="",ATENDIMENTOS!$I1092=""),"",ATENDIMENTOS!$H1092-ATENDIMENTOS!$I1092)),"")</f>
        <v/>
      </c>
      <c r="K1092" s="78"/>
    </row>
    <row r="1093" spans="1:11" x14ac:dyDescent="0.3">
      <c r="A1093" s="12" t="str">
        <f t="shared" si="17"/>
        <v/>
      </c>
      <c r="B1093" s="65"/>
      <c r="C1093" s="68"/>
      <c r="D1093" s="69"/>
      <c r="E1093" s="69"/>
      <c r="F1093" s="69"/>
      <c r="G1093" s="69"/>
      <c r="H1093" s="20" t="str" cm="1">
        <f t="array" ref="H1093">IFERROR(IF(B1093="","",IF(F1093="","",IF(F1093="SERVIÇOS",INDEX('TABELA DE PREÇOS'!$C$3:$C$1000,MATCH(B1093,IF('TABELA DE PREÇOS'!$B$3:$B$1000=G1093,'TABELA DE PREÇOS'!$D$3:$D$1000),1)),IF(F1093="PRODUTOS",INDEX('TABELA DE PREÇOS'!$G$3:$G$1000,MATCH(B1093,IF('TABELA DE PREÇOS'!$F$3:$F$1000=G1093,'TABELA DE PREÇOS'!$H$3:$H$1000),1)))))),"")</f>
        <v/>
      </c>
      <c r="I1093" s="74"/>
      <c r="J1093" s="20" t="str">
        <f>IFERROR(IF(ATENDIMENTOS!$I1093="",ATENDIMENTOS!$H1093,IF(AND(ATENDIMENTOS!$H1093="",ATENDIMENTOS!$I1093=""),"",ATENDIMENTOS!$H1093-ATENDIMENTOS!$I1093)),"")</f>
        <v/>
      </c>
      <c r="K1093" s="77"/>
    </row>
    <row r="1094" spans="1:11" x14ac:dyDescent="0.3">
      <c r="A1094" s="12" t="str">
        <f t="shared" si="17"/>
        <v/>
      </c>
      <c r="B1094" s="66"/>
      <c r="C1094" s="70"/>
      <c r="D1094" s="71"/>
      <c r="E1094" s="71"/>
      <c r="F1094" s="71"/>
      <c r="G1094" s="71"/>
      <c r="H1094" s="19" t="str" cm="1">
        <f t="array" ref="H1094">IFERROR(IF(B1094="","",IF(F1094="","",IF(F1094="SERVIÇOS",INDEX('TABELA DE PREÇOS'!$C$3:$C$1000,MATCH(B1094,IF('TABELA DE PREÇOS'!$B$3:$B$1000=G1094,'TABELA DE PREÇOS'!$D$3:$D$1000),1)),IF(F1094="PRODUTOS",INDEX('TABELA DE PREÇOS'!$G$3:$G$1000,MATCH(B1094,IF('TABELA DE PREÇOS'!$F$3:$F$1000=G1094,'TABELA DE PREÇOS'!$H$3:$H$1000),1)))))),"")</f>
        <v/>
      </c>
      <c r="I1094" s="75"/>
      <c r="J1094" s="19" t="str">
        <f>IFERROR(IF(ATENDIMENTOS!$I1094="",ATENDIMENTOS!$H1094,IF(AND(ATENDIMENTOS!$H1094="",ATENDIMENTOS!$I1094=""),"",ATENDIMENTOS!$H1094-ATENDIMENTOS!$I1094)),"")</f>
        <v/>
      </c>
      <c r="K1094" s="78"/>
    </row>
    <row r="1095" spans="1:11" x14ac:dyDescent="0.3">
      <c r="A1095" s="12" t="str">
        <f t="shared" si="17"/>
        <v/>
      </c>
      <c r="B1095" s="65"/>
      <c r="C1095" s="68"/>
      <c r="D1095" s="69"/>
      <c r="E1095" s="69"/>
      <c r="F1095" s="69"/>
      <c r="G1095" s="69"/>
      <c r="H1095" s="20" t="str" cm="1">
        <f t="array" ref="H1095">IFERROR(IF(B1095="","",IF(F1095="","",IF(F1095="SERVIÇOS",INDEX('TABELA DE PREÇOS'!$C$3:$C$1000,MATCH(B1095,IF('TABELA DE PREÇOS'!$B$3:$B$1000=G1095,'TABELA DE PREÇOS'!$D$3:$D$1000),1)),IF(F1095="PRODUTOS",INDEX('TABELA DE PREÇOS'!$G$3:$G$1000,MATCH(B1095,IF('TABELA DE PREÇOS'!$F$3:$F$1000=G1095,'TABELA DE PREÇOS'!$H$3:$H$1000),1)))))),"")</f>
        <v/>
      </c>
      <c r="I1095" s="74"/>
      <c r="J1095" s="20" t="str">
        <f>IFERROR(IF(ATENDIMENTOS!$I1095="",ATENDIMENTOS!$H1095,IF(AND(ATENDIMENTOS!$H1095="",ATENDIMENTOS!$I1095=""),"",ATENDIMENTOS!$H1095-ATENDIMENTOS!$I1095)),"")</f>
        <v/>
      </c>
      <c r="K1095" s="77"/>
    </row>
    <row r="1096" spans="1:11" x14ac:dyDescent="0.3">
      <c r="A1096" s="12" t="str">
        <f t="shared" si="17"/>
        <v/>
      </c>
      <c r="B1096" s="66"/>
      <c r="C1096" s="70"/>
      <c r="D1096" s="71"/>
      <c r="E1096" s="71"/>
      <c r="F1096" s="71"/>
      <c r="G1096" s="71"/>
      <c r="H1096" s="19" t="str" cm="1">
        <f t="array" ref="H1096">IFERROR(IF(B1096="","",IF(F1096="","",IF(F1096="SERVIÇOS",INDEX('TABELA DE PREÇOS'!$C$3:$C$1000,MATCH(B1096,IF('TABELA DE PREÇOS'!$B$3:$B$1000=G1096,'TABELA DE PREÇOS'!$D$3:$D$1000),1)),IF(F1096="PRODUTOS",INDEX('TABELA DE PREÇOS'!$G$3:$G$1000,MATCH(B1096,IF('TABELA DE PREÇOS'!$F$3:$F$1000=G1096,'TABELA DE PREÇOS'!$H$3:$H$1000),1)))))),"")</f>
        <v/>
      </c>
      <c r="I1096" s="75"/>
      <c r="J1096" s="19" t="str">
        <f>IFERROR(IF(ATENDIMENTOS!$I1096="",ATENDIMENTOS!$H1096,IF(AND(ATENDIMENTOS!$H1096="",ATENDIMENTOS!$I1096=""),"",ATENDIMENTOS!$H1096-ATENDIMENTOS!$I1096)),"")</f>
        <v/>
      </c>
      <c r="K1096" s="78"/>
    </row>
    <row r="1097" spans="1:11" x14ac:dyDescent="0.3">
      <c r="A1097" s="12" t="str">
        <f t="shared" si="17"/>
        <v/>
      </c>
      <c r="B1097" s="65"/>
      <c r="C1097" s="68"/>
      <c r="D1097" s="69"/>
      <c r="E1097" s="69"/>
      <c r="F1097" s="69"/>
      <c r="G1097" s="69"/>
      <c r="H1097" s="20" t="str" cm="1">
        <f t="array" ref="H1097">IFERROR(IF(B1097="","",IF(F1097="","",IF(F1097="SERVIÇOS",INDEX('TABELA DE PREÇOS'!$C$3:$C$1000,MATCH(B1097,IF('TABELA DE PREÇOS'!$B$3:$B$1000=G1097,'TABELA DE PREÇOS'!$D$3:$D$1000),1)),IF(F1097="PRODUTOS",INDEX('TABELA DE PREÇOS'!$G$3:$G$1000,MATCH(B1097,IF('TABELA DE PREÇOS'!$F$3:$F$1000=G1097,'TABELA DE PREÇOS'!$H$3:$H$1000),1)))))),"")</f>
        <v/>
      </c>
      <c r="I1097" s="74"/>
      <c r="J1097" s="20" t="str">
        <f>IFERROR(IF(ATENDIMENTOS!$I1097="",ATENDIMENTOS!$H1097,IF(AND(ATENDIMENTOS!$H1097="",ATENDIMENTOS!$I1097=""),"",ATENDIMENTOS!$H1097-ATENDIMENTOS!$I1097)),"")</f>
        <v/>
      </c>
      <c r="K1097" s="77"/>
    </row>
    <row r="1098" spans="1:11" x14ac:dyDescent="0.3">
      <c r="A1098" s="12" t="str">
        <f t="shared" si="17"/>
        <v/>
      </c>
      <c r="B1098" s="66"/>
      <c r="C1098" s="70"/>
      <c r="D1098" s="71"/>
      <c r="E1098" s="71"/>
      <c r="F1098" s="71"/>
      <c r="G1098" s="71"/>
      <c r="H1098" s="19" t="str" cm="1">
        <f t="array" ref="H1098">IFERROR(IF(B1098="","",IF(F1098="","",IF(F1098="SERVIÇOS",INDEX('TABELA DE PREÇOS'!$C$3:$C$1000,MATCH(B1098,IF('TABELA DE PREÇOS'!$B$3:$B$1000=G1098,'TABELA DE PREÇOS'!$D$3:$D$1000),1)),IF(F1098="PRODUTOS",INDEX('TABELA DE PREÇOS'!$G$3:$G$1000,MATCH(B1098,IF('TABELA DE PREÇOS'!$F$3:$F$1000=G1098,'TABELA DE PREÇOS'!$H$3:$H$1000),1)))))),"")</f>
        <v/>
      </c>
      <c r="I1098" s="75"/>
      <c r="J1098" s="19" t="str">
        <f>IFERROR(IF(ATENDIMENTOS!$I1098="",ATENDIMENTOS!$H1098,IF(AND(ATENDIMENTOS!$H1098="",ATENDIMENTOS!$I1098=""),"",ATENDIMENTOS!$H1098-ATENDIMENTOS!$I1098)),"")</f>
        <v/>
      </c>
      <c r="K1098" s="78"/>
    </row>
    <row r="1099" spans="1:11" x14ac:dyDescent="0.3">
      <c r="A1099" s="12" t="str">
        <f t="shared" si="17"/>
        <v/>
      </c>
      <c r="B1099" s="65"/>
      <c r="C1099" s="68"/>
      <c r="D1099" s="69"/>
      <c r="E1099" s="69"/>
      <c r="F1099" s="69"/>
      <c r="G1099" s="69"/>
      <c r="H1099" s="20" t="str" cm="1">
        <f t="array" ref="H1099">IFERROR(IF(B1099="","",IF(F1099="","",IF(F1099="SERVIÇOS",INDEX('TABELA DE PREÇOS'!$C$3:$C$1000,MATCH(B1099,IF('TABELA DE PREÇOS'!$B$3:$B$1000=G1099,'TABELA DE PREÇOS'!$D$3:$D$1000),1)),IF(F1099="PRODUTOS",INDEX('TABELA DE PREÇOS'!$G$3:$G$1000,MATCH(B1099,IF('TABELA DE PREÇOS'!$F$3:$F$1000=G1099,'TABELA DE PREÇOS'!$H$3:$H$1000),1)))))),"")</f>
        <v/>
      </c>
      <c r="I1099" s="74"/>
      <c r="J1099" s="20" t="str">
        <f>IFERROR(IF(ATENDIMENTOS!$I1099="",ATENDIMENTOS!$H1099,IF(AND(ATENDIMENTOS!$H1099="",ATENDIMENTOS!$I1099=""),"",ATENDIMENTOS!$H1099-ATENDIMENTOS!$I1099)),"")</f>
        <v/>
      </c>
      <c r="K1099" s="77"/>
    </row>
    <row r="1100" spans="1:11" x14ac:dyDescent="0.3">
      <c r="A1100" s="12" t="str">
        <f t="shared" si="17"/>
        <v/>
      </c>
      <c r="B1100" s="66"/>
      <c r="C1100" s="70"/>
      <c r="D1100" s="71"/>
      <c r="E1100" s="71"/>
      <c r="F1100" s="71"/>
      <c r="G1100" s="71"/>
      <c r="H1100" s="19" t="str" cm="1">
        <f t="array" ref="H1100">IFERROR(IF(B1100="","",IF(F1100="","",IF(F1100="SERVIÇOS",INDEX('TABELA DE PREÇOS'!$C$3:$C$1000,MATCH(B1100,IF('TABELA DE PREÇOS'!$B$3:$B$1000=G1100,'TABELA DE PREÇOS'!$D$3:$D$1000),1)),IF(F1100="PRODUTOS",INDEX('TABELA DE PREÇOS'!$G$3:$G$1000,MATCH(B1100,IF('TABELA DE PREÇOS'!$F$3:$F$1000=G1100,'TABELA DE PREÇOS'!$H$3:$H$1000),1)))))),"")</f>
        <v/>
      </c>
      <c r="I1100" s="75"/>
      <c r="J1100" s="19" t="str">
        <f>IFERROR(IF(ATENDIMENTOS!$I1100="",ATENDIMENTOS!$H1100,IF(AND(ATENDIMENTOS!$H1100="",ATENDIMENTOS!$I1100=""),"",ATENDIMENTOS!$H1100-ATENDIMENTOS!$I1100)),"")</f>
        <v/>
      </c>
      <c r="K1100" s="78"/>
    </row>
    <row r="1101" spans="1:11" x14ac:dyDescent="0.3">
      <c r="A1101" s="12" t="str">
        <f t="shared" si="17"/>
        <v/>
      </c>
      <c r="B1101" s="65"/>
      <c r="C1101" s="68"/>
      <c r="D1101" s="69"/>
      <c r="E1101" s="69"/>
      <c r="F1101" s="69"/>
      <c r="G1101" s="69"/>
      <c r="H1101" s="20" t="str" cm="1">
        <f t="array" ref="H1101">IFERROR(IF(B1101="","",IF(F1101="","",IF(F1101="SERVIÇOS",INDEX('TABELA DE PREÇOS'!$C$3:$C$1000,MATCH(B1101,IF('TABELA DE PREÇOS'!$B$3:$B$1000=G1101,'TABELA DE PREÇOS'!$D$3:$D$1000),1)),IF(F1101="PRODUTOS",INDEX('TABELA DE PREÇOS'!$G$3:$G$1000,MATCH(B1101,IF('TABELA DE PREÇOS'!$F$3:$F$1000=G1101,'TABELA DE PREÇOS'!$H$3:$H$1000),1)))))),"")</f>
        <v/>
      </c>
      <c r="I1101" s="74"/>
      <c r="J1101" s="20" t="str">
        <f>IFERROR(IF(ATENDIMENTOS!$I1101="",ATENDIMENTOS!$H1101,IF(AND(ATENDIMENTOS!$H1101="",ATENDIMENTOS!$I1101=""),"",ATENDIMENTOS!$H1101-ATENDIMENTOS!$I1101)),"")</f>
        <v/>
      </c>
      <c r="K1101" s="77"/>
    </row>
    <row r="1102" spans="1:11" x14ac:dyDescent="0.3">
      <c r="A1102" s="12" t="str">
        <f t="shared" si="17"/>
        <v/>
      </c>
      <c r="B1102" s="66"/>
      <c r="C1102" s="70"/>
      <c r="D1102" s="71"/>
      <c r="E1102" s="71"/>
      <c r="F1102" s="71"/>
      <c r="G1102" s="71"/>
      <c r="H1102" s="19" t="str" cm="1">
        <f t="array" ref="H1102">IFERROR(IF(B1102="","",IF(F1102="","",IF(F1102="SERVIÇOS",INDEX('TABELA DE PREÇOS'!$C$3:$C$1000,MATCH(B1102,IF('TABELA DE PREÇOS'!$B$3:$B$1000=G1102,'TABELA DE PREÇOS'!$D$3:$D$1000),1)),IF(F1102="PRODUTOS",INDEX('TABELA DE PREÇOS'!$G$3:$G$1000,MATCH(B1102,IF('TABELA DE PREÇOS'!$F$3:$F$1000=G1102,'TABELA DE PREÇOS'!$H$3:$H$1000),1)))))),"")</f>
        <v/>
      </c>
      <c r="I1102" s="75"/>
      <c r="J1102" s="19" t="str">
        <f>IFERROR(IF(ATENDIMENTOS!$I1102="",ATENDIMENTOS!$H1102,IF(AND(ATENDIMENTOS!$H1102="",ATENDIMENTOS!$I1102=""),"",ATENDIMENTOS!$H1102-ATENDIMENTOS!$I1102)),"")</f>
        <v/>
      </c>
      <c r="K1102" s="78"/>
    </row>
    <row r="1103" spans="1:11" x14ac:dyDescent="0.3">
      <c r="A1103" s="12" t="str">
        <f t="shared" si="17"/>
        <v/>
      </c>
      <c r="B1103" s="65"/>
      <c r="C1103" s="68"/>
      <c r="D1103" s="69"/>
      <c r="E1103" s="69"/>
      <c r="F1103" s="69"/>
      <c r="G1103" s="69"/>
      <c r="H1103" s="20" t="str" cm="1">
        <f t="array" ref="H1103">IFERROR(IF(B1103="","",IF(F1103="","",IF(F1103="SERVIÇOS",INDEX('TABELA DE PREÇOS'!$C$3:$C$1000,MATCH(B1103,IF('TABELA DE PREÇOS'!$B$3:$B$1000=G1103,'TABELA DE PREÇOS'!$D$3:$D$1000),1)),IF(F1103="PRODUTOS",INDEX('TABELA DE PREÇOS'!$G$3:$G$1000,MATCH(B1103,IF('TABELA DE PREÇOS'!$F$3:$F$1000=G1103,'TABELA DE PREÇOS'!$H$3:$H$1000),1)))))),"")</f>
        <v/>
      </c>
      <c r="I1103" s="74"/>
      <c r="J1103" s="20" t="str">
        <f>IFERROR(IF(ATENDIMENTOS!$I1103="",ATENDIMENTOS!$H1103,IF(AND(ATENDIMENTOS!$H1103="",ATENDIMENTOS!$I1103=""),"",ATENDIMENTOS!$H1103-ATENDIMENTOS!$I1103)),"")</f>
        <v/>
      </c>
      <c r="K1103" s="77"/>
    </row>
    <row r="1104" spans="1:11" x14ac:dyDescent="0.3">
      <c r="A1104" s="12" t="str">
        <f t="shared" si="17"/>
        <v/>
      </c>
      <c r="B1104" s="66"/>
      <c r="C1104" s="70"/>
      <c r="D1104" s="71"/>
      <c r="E1104" s="71"/>
      <c r="F1104" s="71"/>
      <c r="G1104" s="71"/>
      <c r="H1104" s="19" t="str" cm="1">
        <f t="array" ref="H1104">IFERROR(IF(B1104="","",IF(F1104="","",IF(F1104="SERVIÇOS",INDEX('TABELA DE PREÇOS'!$C$3:$C$1000,MATCH(B1104,IF('TABELA DE PREÇOS'!$B$3:$B$1000=G1104,'TABELA DE PREÇOS'!$D$3:$D$1000),1)),IF(F1104="PRODUTOS",INDEX('TABELA DE PREÇOS'!$G$3:$G$1000,MATCH(B1104,IF('TABELA DE PREÇOS'!$F$3:$F$1000=G1104,'TABELA DE PREÇOS'!$H$3:$H$1000),1)))))),"")</f>
        <v/>
      </c>
      <c r="I1104" s="75"/>
      <c r="J1104" s="19" t="str">
        <f>IFERROR(IF(ATENDIMENTOS!$I1104="",ATENDIMENTOS!$H1104,IF(AND(ATENDIMENTOS!$H1104="",ATENDIMENTOS!$I1104=""),"",ATENDIMENTOS!$H1104-ATENDIMENTOS!$I1104)),"")</f>
        <v/>
      </c>
      <c r="K1104" s="78"/>
    </row>
    <row r="1105" spans="1:11" x14ac:dyDescent="0.3">
      <c r="A1105" s="12" t="str">
        <f t="shared" si="17"/>
        <v/>
      </c>
      <c r="B1105" s="65"/>
      <c r="C1105" s="68"/>
      <c r="D1105" s="69"/>
      <c r="E1105" s="69"/>
      <c r="F1105" s="69"/>
      <c r="G1105" s="69"/>
      <c r="H1105" s="20" t="str" cm="1">
        <f t="array" ref="H1105">IFERROR(IF(B1105="","",IF(F1105="","",IF(F1105="SERVIÇOS",INDEX('TABELA DE PREÇOS'!$C$3:$C$1000,MATCH(B1105,IF('TABELA DE PREÇOS'!$B$3:$B$1000=G1105,'TABELA DE PREÇOS'!$D$3:$D$1000),1)),IF(F1105="PRODUTOS",INDEX('TABELA DE PREÇOS'!$G$3:$G$1000,MATCH(B1105,IF('TABELA DE PREÇOS'!$F$3:$F$1000=G1105,'TABELA DE PREÇOS'!$H$3:$H$1000),1)))))),"")</f>
        <v/>
      </c>
      <c r="I1105" s="74"/>
      <c r="J1105" s="20" t="str">
        <f>IFERROR(IF(ATENDIMENTOS!$I1105="",ATENDIMENTOS!$H1105,IF(AND(ATENDIMENTOS!$H1105="",ATENDIMENTOS!$I1105=""),"",ATENDIMENTOS!$H1105-ATENDIMENTOS!$I1105)),"")</f>
        <v/>
      </c>
      <c r="K1105" s="77"/>
    </row>
    <row r="1106" spans="1:11" x14ac:dyDescent="0.3">
      <c r="A1106" s="12" t="str">
        <f t="shared" si="17"/>
        <v/>
      </c>
      <c r="B1106" s="66"/>
      <c r="C1106" s="70"/>
      <c r="D1106" s="71"/>
      <c r="E1106" s="71"/>
      <c r="F1106" s="71"/>
      <c r="G1106" s="71"/>
      <c r="H1106" s="19" t="str" cm="1">
        <f t="array" ref="H1106">IFERROR(IF(B1106="","",IF(F1106="","",IF(F1106="SERVIÇOS",INDEX('TABELA DE PREÇOS'!$C$3:$C$1000,MATCH(B1106,IF('TABELA DE PREÇOS'!$B$3:$B$1000=G1106,'TABELA DE PREÇOS'!$D$3:$D$1000),1)),IF(F1106="PRODUTOS",INDEX('TABELA DE PREÇOS'!$G$3:$G$1000,MATCH(B1106,IF('TABELA DE PREÇOS'!$F$3:$F$1000=G1106,'TABELA DE PREÇOS'!$H$3:$H$1000),1)))))),"")</f>
        <v/>
      </c>
      <c r="I1106" s="75"/>
      <c r="J1106" s="19" t="str">
        <f>IFERROR(IF(ATENDIMENTOS!$I1106="",ATENDIMENTOS!$H1106,IF(AND(ATENDIMENTOS!$H1106="",ATENDIMENTOS!$I1106=""),"",ATENDIMENTOS!$H1106-ATENDIMENTOS!$I1106)),"")</f>
        <v/>
      </c>
      <c r="K1106" s="78"/>
    </row>
    <row r="1107" spans="1:11" x14ac:dyDescent="0.3">
      <c r="A1107" s="12" t="str">
        <f t="shared" si="17"/>
        <v/>
      </c>
      <c r="B1107" s="65"/>
      <c r="C1107" s="68"/>
      <c r="D1107" s="69"/>
      <c r="E1107" s="69"/>
      <c r="F1107" s="69"/>
      <c r="G1107" s="69"/>
      <c r="H1107" s="20" t="str" cm="1">
        <f t="array" ref="H1107">IFERROR(IF(B1107="","",IF(F1107="","",IF(F1107="SERVIÇOS",INDEX('TABELA DE PREÇOS'!$C$3:$C$1000,MATCH(B1107,IF('TABELA DE PREÇOS'!$B$3:$B$1000=G1107,'TABELA DE PREÇOS'!$D$3:$D$1000),1)),IF(F1107="PRODUTOS",INDEX('TABELA DE PREÇOS'!$G$3:$G$1000,MATCH(B1107,IF('TABELA DE PREÇOS'!$F$3:$F$1000=G1107,'TABELA DE PREÇOS'!$H$3:$H$1000),1)))))),"")</f>
        <v/>
      </c>
      <c r="I1107" s="74"/>
      <c r="J1107" s="20" t="str">
        <f>IFERROR(IF(ATENDIMENTOS!$I1107="",ATENDIMENTOS!$H1107,IF(AND(ATENDIMENTOS!$H1107="",ATENDIMENTOS!$I1107=""),"",ATENDIMENTOS!$H1107-ATENDIMENTOS!$I1107)),"")</f>
        <v/>
      </c>
      <c r="K1107" s="77"/>
    </row>
    <row r="1108" spans="1:11" x14ac:dyDescent="0.3">
      <c r="A1108" s="12" t="str">
        <f t="shared" si="17"/>
        <v/>
      </c>
      <c r="B1108" s="66"/>
      <c r="C1108" s="70"/>
      <c r="D1108" s="71"/>
      <c r="E1108" s="71"/>
      <c r="F1108" s="71"/>
      <c r="G1108" s="71"/>
      <c r="H1108" s="19" t="str" cm="1">
        <f t="array" ref="H1108">IFERROR(IF(B1108="","",IF(F1108="","",IF(F1108="SERVIÇOS",INDEX('TABELA DE PREÇOS'!$C$3:$C$1000,MATCH(B1108,IF('TABELA DE PREÇOS'!$B$3:$B$1000=G1108,'TABELA DE PREÇOS'!$D$3:$D$1000),1)),IF(F1108="PRODUTOS",INDEX('TABELA DE PREÇOS'!$G$3:$G$1000,MATCH(B1108,IF('TABELA DE PREÇOS'!$F$3:$F$1000=G1108,'TABELA DE PREÇOS'!$H$3:$H$1000),1)))))),"")</f>
        <v/>
      </c>
      <c r="I1108" s="75"/>
      <c r="J1108" s="19" t="str">
        <f>IFERROR(IF(ATENDIMENTOS!$I1108="",ATENDIMENTOS!$H1108,IF(AND(ATENDIMENTOS!$H1108="",ATENDIMENTOS!$I1108=""),"",ATENDIMENTOS!$H1108-ATENDIMENTOS!$I1108)),"")</f>
        <v/>
      </c>
      <c r="K1108" s="78"/>
    </row>
    <row r="1109" spans="1:11" x14ac:dyDescent="0.3">
      <c r="A1109" s="12" t="str">
        <f t="shared" si="17"/>
        <v/>
      </c>
      <c r="B1109" s="65"/>
      <c r="C1109" s="68"/>
      <c r="D1109" s="69"/>
      <c r="E1109" s="69"/>
      <c r="F1109" s="69"/>
      <c r="G1109" s="69"/>
      <c r="H1109" s="20" t="str" cm="1">
        <f t="array" ref="H1109">IFERROR(IF(B1109="","",IF(F1109="","",IF(F1109="SERVIÇOS",INDEX('TABELA DE PREÇOS'!$C$3:$C$1000,MATCH(B1109,IF('TABELA DE PREÇOS'!$B$3:$B$1000=G1109,'TABELA DE PREÇOS'!$D$3:$D$1000),1)),IF(F1109="PRODUTOS",INDEX('TABELA DE PREÇOS'!$G$3:$G$1000,MATCH(B1109,IF('TABELA DE PREÇOS'!$F$3:$F$1000=G1109,'TABELA DE PREÇOS'!$H$3:$H$1000),1)))))),"")</f>
        <v/>
      </c>
      <c r="I1109" s="74"/>
      <c r="J1109" s="20" t="str">
        <f>IFERROR(IF(ATENDIMENTOS!$I1109="",ATENDIMENTOS!$H1109,IF(AND(ATENDIMENTOS!$H1109="",ATENDIMENTOS!$I1109=""),"",ATENDIMENTOS!$H1109-ATENDIMENTOS!$I1109)),"")</f>
        <v/>
      </c>
      <c r="K1109" s="77"/>
    </row>
    <row r="1110" spans="1:11" x14ac:dyDescent="0.3">
      <c r="A1110" s="12" t="str">
        <f t="shared" si="17"/>
        <v/>
      </c>
      <c r="B1110" s="66"/>
      <c r="C1110" s="70"/>
      <c r="D1110" s="71"/>
      <c r="E1110" s="71"/>
      <c r="F1110" s="71"/>
      <c r="G1110" s="71"/>
      <c r="H1110" s="19" t="str" cm="1">
        <f t="array" ref="H1110">IFERROR(IF(B1110="","",IF(F1110="","",IF(F1110="SERVIÇOS",INDEX('TABELA DE PREÇOS'!$C$3:$C$1000,MATCH(B1110,IF('TABELA DE PREÇOS'!$B$3:$B$1000=G1110,'TABELA DE PREÇOS'!$D$3:$D$1000),1)),IF(F1110="PRODUTOS",INDEX('TABELA DE PREÇOS'!$G$3:$G$1000,MATCH(B1110,IF('TABELA DE PREÇOS'!$F$3:$F$1000=G1110,'TABELA DE PREÇOS'!$H$3:$H$1000),1)))))),"")</f>
        <v/>
      </c>
      <c r="I1110" s="75"/>
      <c r="J1110" s="19" t="str">
        <f>IFERROR(IF(ATENDIMENTOS!$I1110="",ATENDIMENTOS!$H1110,IF(AND(ATENDIMENTOS!$H1110="",ATENDIMENTOS!$I1110=""),"",ATENDIMENTOS!$H1110-ATENDIMENTOS!$I1110)),"")</f>
        <v/>
      </c>
      <c r="K1110" s="78"/>
    </row>
    <row r="1111" spans="1:11" x14ac:dyDescent="0.3">
      <c r="A1111" s="12" t="str">
        <f t="shared" si="17"/>
        <v/>
      </c>
      <c r="B1111" s="65"/>
      <c r="C1111" s="68"/>
      <c r="D1111" s="69"/>
      <c r="E1111" s="69"/>
      <c r="F1111" s="69"/>
      <c r="G1111" s="69"/>
      <c r="H1111" s="20" t="str" cm="1">
        <f t="array" ref="H1111">IFERROR(IF(B1111="","",IF(F1111="","",IF(F1111="SERVIÇOS",INDEX('TABELA DE PREÇOS'!$C$3:$C$1000,MATCH(B1111,IF('TABELA DE PREÇOS'!$B$3:$B$1000=G1111,'TABELA DE PREÇOS'!$D$3:$D$1000),1)),IF(F1111="PRODUTOS",INDEX('TABELA DE PREÇOS'!$G$3:$G$1000,MATCH(B1111,IF('TABELA DE PREÇOS'!$F$3:$F$1000=G1111,'TABELA DE PREÇOS'!$H$3:$H$1000),1)))))),"")</f>
        <v/>
      </c>
      <c r="I1111" s="74"/>
      <c r="J1111" s="20" t="str">
        <f>IFERROR(IF(ATENDIMENTOS!$I1111="",ATENDIMENTOS!$H1111,IF(AND(ATENDIMENTOS!$H1111="",ATENDIMENTOS!$I1111=""),"",ATENDIMENTOS!$H1111-ATENDIMENTOS!$I1111)),"")</f>
        <v/>
      </c>
      <c r="K1111" s="77"/>
    </row>
    <row r="1112" spans="1:11" x14ac:dyDescent="0.3">
      <c r="A1112" s="12" t="str">
        <f t="shared" si="17"/>
        <v/>
      </c>
      <c r="B1112" s="66"/>
      <c r="C1112" s="70"/>
      <c r="D1112" s="71"/>
      <c r="E1112" s="71"/>
      <c r="F1112" s="71"/>
      <c r="G1112" s="71"/>
      <c r="H1112" s="19" t="str" cm="1">
        <f t="array" ref="H1112">IFERROR(IF(B1112="","",IF(F1112="","",IF(F1112="SERVIÇOS",INDEX('TABELA DE PREÇOS'!$C$3:$C$1000,MATCH(B1112,IF('TABELA DE PREÇOS'!$B$3:$B$1000=G1112,'TABELA DE PREÇOS'!$D$3:$D$1000),1)),IF(F1112="PRODUTOS",INDEX('TABELA DE PREÇOS'!$G$3:$G$1000,MATCH(B1112,IF('TABELA DE PREÇOS'!$F$3:$F$1000=G1112,'TABELA DE PREÇOS'!$H$3:$H$1000),1)))))),"")</f>
        <v/>
      </c>
      <c r="I1112" s="75"/>
      <c r="J1112" s="19" t="str">
        <f>IFERROR(IF(ATENDIMENTOS!$I1112="",ATENDIMENTOS!$H1112,IF(AND(ATENDIMENTOS!$H1112="",ATENDIMENTOS!$I1112=""),"",ATENDIMENTOS!$H1112-ATENDIMENTOS!$I1112)),"")</f>
        <v/>
      </c>
      <c r="K1112" s="78"/>
    </row>
    <row r="1113" spans="1:11" x14ac:dyDescent="0.3">
      <c r="A1113" s="12" t="str">
        <f t="shared" si="17"/>
        <v/>
      </c>
      <c r="B1113" s="65"/>
      <c r="C1113" s="68"/>
      <c r="D1113" s="69"/>
      <c r="E1113" s="69"/>
      <c r="F1113" s="69"/>
      <c r="G1113" s="69"/>
      <c r="H1113" s="20" t="str" cm="1">
        <f t="array" ref="H1113">IFERROR(IF(B1113="","",IF(F1113="","",IF(F1113="SERVIÇOS",INDEX('TABELA DE PREÇOS'!$C$3:$C$1000,MATCH(B1113,IF('TABELA DE PREÇOS'!$B$3:$B$1000=G1113,'TABELA DE PREÇOS'!$D$3:$D$1000),1)),IF(F1113="PRODUTOS",INDEX('TABELA DE PREÇOS'!$G$3:$G$1000,MATCH(B1113,IF('TABELA DE PREÇOS'!$F$3:$F$1000=G1113,'TABELA DE PREÇOS'!$H$3:$H$1000),1)))))),"")</f>
        <v/>
      </c>
      <c r="I1113" s="74"/>
      <c r="J1113" s="20" t="str">
        <f>IFERROR(IF(ATENDIMENTOS!$I1113="",ATENDIMENTOS!$H1113,IF(AND(ATENDIMENTOS!$H1113="",ATENDIMENTOS!$I1113=""),"",ATENDIMENTOS!$H1113-ATENDIMENTOS!$I1113)),"")</f>
        <v/>
      </c>
      <c r="K1113" s="77"/>
    </row>
    <row r="1114" spans="1:11" x14ac:dyDescent="0.3">
      <c r="A1114" s="12" t="str">
        <f t="shared" si="17"/>
        <v/>
      </c>
      <c r="B1114" s="66"/>
      <c r="C1114" s="70"/>
      <c r="D1114" s="71"/>
      <c r="E1114" s="71"/>
      <c r="F1114" s="71"/>
      <c r="G1114" s="71"/>
      <c r="H1114" s="19" t="str" cm="1">
        <f t="array" ref="H1114">IFERROR(IF(B1114="","",IF(F1114="","",IF(F1114="SERVIÇOS",INDEX('TABELA DE PREÇOS'!$C$3:$C$1000,MATCH(B1114,IF('TABELA DE PREÇOS'!$B$3:$B$1000=G1114,'TABELA DE PREÇOS'!$D$3:$D$1000),1)),IF(F1114="PRODUTOS",INDEX('TABELA DE PREÇOS'!$G$3:$G$1000,MATCH(B1114,IF('TABELA DE PREÇOS'!$F$3:$F$1000=G1114,'TABELA DE PREÇOS'!$H$3:$H$1000),1)))))),"")</f>
        <v/>
      </c>
      <c r="I1114" s="75"/>
      <c r="J1114" s="19" t="str">
        <f>IFERROR(IF(ATENDIMENTOS!$I1114="",ATENDIMENTOS!$H1114,IF(AND(ATENDIMENTOS!$H1114="",ATENDIMENTOS!$I1114=""),"",ATENDIMENTOS!$H1114-ATENDIMENTOS!$I1114)),"")</f>
        <v/>
      </c>
      <c r="K1114" s="78"/>
    </row>
    <row r="1115" spans="1:11" x14ac:dyDescent="0.3">
      <c r="A1115" s="12" t="str">
        <f t="shared" si="17"/>
        <v/>
      </c>
      <c r="B1115" s="65"/>
      <c r="C1115" s="68"/>
      <c r="D1115" s="69"/>
      <c r="E1115" s="69"/>
      <c r="F1115" s="69"/>
      <c r="G1115" s="69"/>
      <c r="H1115" s="20" t="str" cm="1">
        <f t="array" ref="H1115">IFERROR(IF(B1115="","",IF(F1115="","",IF(F1115="SERVIÇOS",INDEX('TABELA DE PREÇOS'!$C$3:$C$1000,MATCH(B1115,IF('TABELA DE PREÇOS'!$B$3:$B$1000=G1115,'TABELA DE PREÇOS'!$D$3:$D$1000),1)),IF(F1115="PRODUTOS",INDEX('TABELA DE PREÇOS'!$G$3:$G$1000,MATCH(B1115,IF('TABELA DE PREÇOS'!$F$3:$F$1000=G1115,'TABELA DE PREÇOS'!$H$3:$H$1000),1)))))),"")</f>
        <v/>
      </c>
      <c r="I1115" s="74"/>
      <c r="J1115" s="20" t="str">
        <f>IFERROR(IF(ATENDIMENTOS!$I1115="",ATENDIMENTOS!$H1115,IF(AND(ATENDIMENTOS!$H1115="",ATENDIMENTOS!$I1115=""),"",ATENDIMENTOS!$H1115-ATENDIMENTOS!$I1115)),"")</f>
        <v/>
      </c>
      <c r="K1115" s="77"/>
    </row>
    <row r="1116" spans="1:11" x14ac:dyDescent="0.3">
      <c r="A1116" s="12" t="str">
        <f t="shared" si="17"/>
        <v/>
      </c>
      <c r="B1116" s="66"/>
      <c r="C1116" s="70"/>
      <c r="D1116" s="71"/>
      <c r="E1116" s="71"/>
      <c r="F1116" s="71"/>
      <c r="G1116" s="71"/>
      <c r="H1116" s="19" t="str" cm="1">
        <f t="array" ref="H1116">IFERROR(IF(B1116="","",IF(F1116="","",IF(F1116="SERVIÇOS",INDEX('TABELA DE PREÇOS'!$C$3:$C$1000,MATCH(B1116,IF('TABELA DE PREÇOS'!$B$3:$B$1000=G1116,'TABELA DE PREÇOS'!$D$3:$D$1000),1)),IF(F1116="PRODUTOS",INDEX('TABELA DE PREÇOS'!$G$3:$G$1000,MATCH(B1116,IF('TABELA DE PREÇOS'!$F$3:$F$1000=G1116,'TABELA DE PREÇOS'!$H$3:$H$1000),1)))))),"")</f>
        <v/>
      </c>
      <c r="I1116" s="75"/>
      <c r="J1116" s="19" t="str">
        <f>IFERROR(IF(ATENDIMENTOS!$I1116="",ATENDIMENTOS!$H1116,IF(AND(ATENDIMENTOS!$H1116="",ATENDIMENTOS!$I1116=""),"",ATENDIMENTOS!$H1116-ATENDIMENTOS!$I1116)),"")</f>
        <v/>
      </c>
      <c r="K1116" s="78"/>
    </row>
    <row r="1117" spans="1:11" x14ac:dyDescent="0.3">
      <c r="A1117" s="12" t="str">
        <f t="shared" si="17"/>
        <v/>
      </c>
      <c r="B1117" s="65"/>
      <c r="C1117" s="68"/>
      <c r="D1117" s="69"/>
      <c r="E1117" s="69"/>
      <c r="F1117" s="69"/>
      <c r="G1117" s="69"/>
      <c r="H1117" s="20" t="str" cm="1">
        <f t="array" ref="H1117">IFERROR(IF(B1117="","",IF(F1117="","",IF(F1117="SERVIÇOS",INDEX('TABELA DE PREÇOS'!$C$3:$C$1000,MATCH(B1117,IF('TABELA DE PREÇOS'!$B$3:$B$1000=G1117,'TABELA DE PREÇOS'!$D$3:$D$1000),1)),IF(F1117="PRODUTOS",INDEX('TABELA DE PREÇOS'!$G$3:$G$1000,MATCH(B1117,IF('TABELA DE PREÇOS'!$F$3:$F$1000=G1117,'TABELA DE PREÇOS'!$H$3:$H$1000),1)))))),"")</f>
        <v/>
      </c>
      <c r="I1117" s="74"/>
      <c r="J1117" s="20" t="str">
        <f>IFERROR(IF(ATENDIMENTOS!$I1117="",ATENDIMENTOS!$H1117,IF(AND(ATENDIMENTOS!$H1117="",ATENDIMENTOS!$I1117=""),"",ATENDIMENTOS!$H1117-ATENDIMENTOS!$I1117)),"")</f>
        <v/>
      </c>
      <c r="K1117" s="77"/>
    </row>
    <row r="1118" spans="1:11" x14ac:dyDescent="0.3">
      <c r="A1118" s="12" t="str">
        <f t="shared" si="17"/>
        <v/>
      </c>
      <c r="B1118" s="66"/>
      <c r="C1118" s="70"/>
      <c r="D1118" s="71"/>
      <c r="E1118" s="71"/>
      <c r="F1118" s="71"/>
      <c r="G1118" s="71"/>
      <c r="H1118" s="19" t="str" cm="1">
        <f t="array" ref="H1118">IFERROR(IF(B1118="","",IF(F1118="","",IF(F1118="SERVIÇOS",INDEX('TABELA DE PREÇOS'!$C$3:$C$1000,MATCH(B1118,IF('TABELA DE PREÇOS'!$B$3:$B$1000=G1118,'TABELA DE PREÇOS'!$D$3:$D$1000),1)),IF(F1118="PRODUTOS",INDEX('TABELA DE PREÇOS'!$G$3:$G$1000,MATCH(B1118,IF('TABELA DE PREÇOS'!$F$3:$F$1000=G1118,'TABELA DE PREÇOS'!$H$3:$H$1000),1)))))),"")</f>
        <v/>
      </c>
      <c r="I1118" s="75"/>
      <c r="J1118" s="19" t="str">
        <f>IFERROR(IF(ATENDIMENTOS!$I1118="",ATENDIMENTOS!$H1118,IF(AND(ATENDIMENTOS!$H1118="",ATENDIMENTOS!$I1118=""),"",ATENDIMENTOS!$H1118-ATENDIMENTOS!$I1118)),"")</f>
        <v/>
      </c>
      <c r="K1118" s="78"/>
    </row>
    <row r="1119" spans="1:11" x14ac:dyDescent="0.3">
      <c r="A1119" s="12" t="str">
        <f t="shared" si="17"/>
        <v/>
      </c>
      <c r="B1119" s="65"/>
      <c r="C1119" s="68"/>
      <c r="D1119" s="69"/>
      <c r="E1119" s="69"/>
      <c r="F1119" s="69"/>
      <c r="G1119" s="69"/>
      <c r="H1119" s="20" t="str" cm="1">
        <f t="array" ref="H1119">IFERROR(IF(B1119="","",IF(F1119="","",IF(F1119="SERVIÇOS",INDEX('TABELA DE PREÇOS'!$C$3:$C$1000,MATCH(B1119,IF('TABELA DE PREÇOS'!$B$3:$B$1000=G1119,'TABELA DE PREÇOS'!$D$3:$D$1000),1)),IF(F1119="PRODUTOS",INDEX('TABELA DE PREÇOS'!$G$3:$G$1000,MATCH(B1119,IF('TABELA DE PREÇOS'!$F$3:$F$1000=G1119,'TABELA DE PREÇOS'!$H$3:$H$1000),1)))))),"")</f>
        <v/>
      </c>
      <c r="I1119" s="74"/>
      <c r="J1119" s="20" t="str">
        <f>IFERROR(IF(ATENDIMENTOS!$I1119="",ATENDIMENTOS!$H1119,IF(AND(ATENDIMENTOS!$H1119="",ATENDIMENTOS!$I1119=""),"",ATENDIMENTOS!$H1119-ATENDIMENTOS!$I1119)),"")</f>
        <v/>
      </c>
      <c r="K1119" s="77"/>
    </row>
    <row r="1120" spans="1:11" x14ac:dyDescent="0.3">
      <c r="A1120" s="12" t="str">
        <f t="shared" si="17"/>
        <v/>
      </c>
      <c r="B1120" s="66"/>
      <c r="C1120" s="70"/>
      <c r="D1120" s="71"/>
      <c r="E1120" s="71"/>
      <c r="F1120" s="71"/>
      <c r="G1120" s="71"/>
      <c r="H1120" s="19" t="str" cm="1">
        <f t="array" ref="H1120">IFERROR(IF(B1120="","",IF(F1120="","",IF(F1120="SERVIÇOS",INDEX('TABELA DE PREÇOS'!$C$3:$C$1000,MATCH(B1120,IF('TABELA DE PREÇOS'!$B$3:$B$1000=G1120,'TABELA DE PREÇOS'!$D$3:$D$1000),1)),IF(F1120="PRODUTOS",INDEX('TABELA DE PREÇOS'!$G$3:$G$1000,MATCH(B1120,IF('TABELA DE PREÇOS'!$F$3:$F$1000=G1120,'TABELA DE PREÇOS'!$H$3:$H$1000),1)))))),"")</f>
        <v/>
      </c>
      <c r="I1120" s="75"/>
      <c r="J1120" s="19" t="str">
        <f>IFERROR(IF(ATENDIMENTOS!$I1120="",ATENDIMENTOS!$H1120,IF(AND(ATENDIMENTOS!$H1120="",ATENDIMENTOS!$I1120=""),"",ATENDIMENTOS!$H1120-ATENDIMENTOS!$I1120)),"")</f>
        <v/>
      </c>
      <c r="K1120" s="78"/>
    </row>
    <row r="1121" spans="1:11" x14ac:dyDescent="0.3">
      <c r="A1121" s="12" t="str">
        <f t="shared" si="17"/>
        <v/>
      </c>
      <c r="B1121" s="65"/>
      <c r="C1121" s="68"/>
      <c r="D1121" s="69"/>
      <c r="E1121" s="69"/>
      <c r="F1121" s="69"/>
      <c r="G1121" s="69"/>
      <c r="H1121" s="20" t="str" cm="1">
        <f t="array" ref="H1121">IFERROR(IF(B1121="","",IF(F1121="","",IF(F1121="SERVIÇOS",INDEX('TABELA DE PREÇOS'!$C$3:$C$1000,MATCH(B1121,IF('TABELA DE PREÇOS'!$B$3:$B$1000=G1121,'TABELA DE PREÇOS'!$D$3:$D$1000),1)),IF(F1121="PRODUTOS",INDEX('TABELA DE PREÇOS'!$G$3:$G$1000,MATCH(B1121,IF('TABELA DE PREÇOS'!$F$3:$F$1000=G1121,'TABELA DE PREÇOS'!$H$3:$H$1000),1)))))),"")</f>
        <v/>
      </c>
      <c r="I1121" s="74"/>
      <c r="J1121" s="20" t="str">
        <f>IFERROR(IF(ATENDIMENTOS!$I1121="",ATENDIMENTOS!$H1121,IF(AND(ATENDIMENTOS!$H1121="",ATENDIMENTOS!$I1121=""),"",ATENDIMENTOS!$H1121-ATENDIMENTOS!$I1121)),"")</f>
        <v/>
      </c>
      <c r="K1121" s="77"/>
    </row>
    <row r="1122" spans="1:11" x14ac:dyDescent="0.3">
      <c r="A1122" s="12" t="str">
        <f t="shared" si="17"/>
        <v/>
      </c>
      <c r="B1122" s="66"/>
      <c r="C1122" s="70"/>
      <c r="D1122" s="71"/>
      <c r="E1122" s="71"/>
      <c r="F1122" s="71"/>
      <c r="G1122" s="71"/>
      <c r="H1122" s="19" t="str" cm="1">
        <f t="array" ref="H1122">IFERROR(IF(B1122="","",IF(F1122="","",IF(F1122="SERVIÇOS",INDEX('TABELA DE PREÇOS'!$C$3:$C$1000,MATCH(B1122,IF('TABELA DE PREÇOS'!$B$3:$B$1000=G1122,'TABELA DE PREÇOS'!$D$3:$D$1000),1)),IF(F1122="PRODUTOS",INDEX('TABELA DE PREÇOS'!$G$3:$G$1000,MATCH(B1122,IF('TABELA DE PREÇOS'!$F$3:$F$1000=G1122,'TABELA DE PREÇOS'!$H$3:$H$1000),1)))))),"")</f>
        <v/>
      </c>
      <c r="I1122" s="75"/>
      <c r="J1122" s="19" t="str">
        <f>IFERROR(IF(ATENDIMENTOS!$I1122="",ATENDIMENTOS!$H1122,IF(AND(ATENDIMENTOS!$H1122="",ATENDIMENTOS!$I1122=""),"",ATENDIMENTOS!$H1122-ATENDIMENTOS!$I1122)),"")</f>
        <v/>
      </c>
      <c r="K1122" s="78"/>
    </row>
    <row r="1123" spans="1:11" x14ac:dyDescent="0.3">
      <c r="A1123" s="12" t="str">
        <f t="shared" si="17"/>
        <v/>
      </c>
      <c r="B1123" s="65"/>
      <c r="C1123" s="68"/>
      <c r="D1123" s="69"/>
      <c r="E1123" s="69"/>
      <c r="F1123" s="69"/>
      <c r="G1123" s="69"/>
      <c r="H1123" s="20" t="str" cm="1">
        <f t="array" ref="H1123">IFERROR(IF(B1123="","",IF(F1123="","",IF(F1123="SERVIÇOS",INDEX('TABELA DE PREÇOS'!$C$3:$C$1000,MATCH(B1123,IF('TABELA DE PREÇOS'!$B$3:$B$1000=G1123,'TABELA DE PREÇOS'!$D$3:$D$1000),1)),IF(F1123="PRODUTOS",INDEX('TABELA DE PREÇOS'!$G$3:$G$1000,MATCH(B1123,IF('TABELA DE PREÇOS'!$F$3:$F$1000=G1123,'TABELA DE PREÇOS'!$H$3:$H$1000),1)))))),"")</f>
        <v/>
      </c>
      <c r="I1123" s="74"/>
      <c r="J1123" s="20" t="str">
        <f>IFERROR(IF(ATENDIMENTOS!$I1123="",ATENDIMENTOS!$H1123,IF(AND(ATENDIMENTOS!$H1123="",ATENDIMENTOS!$I1123=""),"",ATENDIMENTOS!$H1123-ATENDIMENTOS!$I1123)),"")</f>
        <v/>
      </c>
      <c r="K1123" s="77"/>
    </row>
    <row r="1124" spans="1:11" x14ac:dyDescent="0.3">
      <c r="A1124" s="12" t="str">
        <f t="shared" si="17"/>
        <v/>
      </c>
      <c r="B1124" s="66"/>
      <c r="C1124" s="70"/>
      <c r="D1124" s="71"/>
      <c r="E1124" s="71"/>
      <c r="F1124" s="71"/>
      <c r="G1124" s="71"/>
      <c r="H1124" s="19" t="str" cm="1">
        <f t="array" ref="H1124">IFERROR(IF(B1124="","",IF(F1124="","",IF(F1124="SERVIÇOS",INDEX('TABELA DE PREÇOS'!$C$3:$C$1000,MATCH(B1124,IF('TABELA DE PREÇOS'!$B$3:$B$1000=G1124,'TABELA DE PREÇOS'!$D$3:$D$1000),1)),IF(F1124="PRODUTOS",INDEX('TABELA DE PREÇOS'!$G$3:$G$1000,MATCH(B1124,IF('TABELA DE PREÇOS'!$F$3:$F$1000=G1124,'TABELA DE PREÇOS'!$H$3:$H$1000),1)))))),"")</f>
        <v/>
      </c>
      <c r="I1124" s="75"/>
      <c r="J1124" s="19" t="str">
        <f>IFERROR(IF(ATENDIMENTOS!$I1124="",ATENDIMENTOS!$H1124,IF(AND(ATENDIMENTOS!$H1124="",ATENDIMENTOS!$I1124=""),"",ATENDIMENTOS!$H1124-ATENDIMENTOS!$I1124)),"")</f>
        <v/>
      </c>
      <c r="K1124" s="78"/>
    </row>
    <row r="1125" spans="1:11" x14ac:dyDescent="0.3">
      <c r="A1125" s="12" t="str">
        <f t="shared" si="17"/>
        <v/>
      </c>
      <c r="B1125" s="65"/>
      <c r="C1125" s="68"/>
      <c r="D1125" s="69"/>
      <c r="E1125" s="69"/>
      <c r="F1125" s="69"/>
      <c r="G1125" s="69"/>
      <c r="H1125" s="20" t="str" cm="1">
        <f t="array" ref="H1125">IFERROR(IF(B1125="","",IF(F1125="","",IF(F1125="SERVIÇOS",INDEX('TABELA DE PREÇOS'!$C$3:$C$1000,MATCH(B1125,IF('TABELA DE PREÇOS'!$B$3:$B$1000=G1125,'TABELA DE PREÇOS'!$D$3:$D$1000),1)),IF(F1125="PRODUTOS",INDEX('TABELA DE PREÇOS'!$G$3:$G$1000,MATCH(B1125,IF('TABELA DE PREÇOS'!$F$3:$F$1000=G1125,'TABELA DE PREÇOS'!$H$3:$H$1000),1)))))),"")</f>
        <v/>
      </c>
      <c r="I1125" s="74"/>
      <c r="J1125" s="20" t="str">
        <f>IFERROR(IF(ATENDIMENTOS!$I1125="",ATENDIMENTOS!$H1125,IF(AND(ATENDIMENTOS!$H1125="",ATENDIMENTOS!$I1125=""),"",ATENDIMENTOS!$H1125-ATENDIMENTOS!$I1125)),"")</f>
        <v/>
      </c>
      <c r="K1125" s="77"/>
    </row>
    <row r="1126" spans="1:11" x14ac:dyDescent="0.3">
      <c r="A1126" s="12" t="str">
        <f t="shared" si="17"/>
        <v/>
      </c>
      <c r="B1126" s="66"/>
      <c r="C1126" s="70"/>
      <c r="D1126" s="71"/>
      <c r="E1126" s="71"/>
      <c r="F1126" s="71"/>
      <c r="G1126" s="71"/>
      <c r="H1126" s="19" t="str" cm="1">
        <f t="array" ref="H1126">IFERROR(IF(B1126="","",IF(F1126="","",IF(F1126="SERVIÇOS",INDEX('TABELA DE PREÇOS'!$C$3:$C$1000,MATCH(B1126,IF('TABELA DE PREÇOS'!$B$3:$B$1000=G1126,'TABELA DE PREÇOS'!$D$3:$D$1000),1)),IF(F1126="PRODUTOS",INDEX('TABELA DE PREÇOS'!$G$3:$G$1000,MATCH(B1126,IF('TABELA DE PREÇOS'!$F$3:$F$1000=G1126,'TABELA DE PREÇOS'!$H$3:$H$1000),1)))))),"")</f>
        <v/>
      </c>
      <c r="I1126" s="75"/>
      <c r="J1126" s="19" t="str">
        <f>IFERROR(IF(ATENDIMENTOS!$I1126="",ATENDIMENTOS!$H1126,IF(AND(ATENDIMENTOS!$H1126="",ATENDIMENTOS!$I1126=""),"",ATENDIMENTOS!$H1126-ATENDIMENTOS!$I1126)),"")</f>
        <v/>
      </c>
      <c r="K1126" s="78"/>
    </row>
    <row r="1127" spans="1:11" x14ac:dyDescent="0.3">
      <c r="A1127" s="12" t="str">
        <f t="shared" si="17"/>
        <v/>
      </c>
      <c r="B1127" s="65"/>
      <c r="C1127" s="68"/>
      <c r="D1127" s="69"/>
      <c r="E1127" s="69"/>
      <c r="F1127" s="69"/>
      <c r="G1127" s="69"/>
      <c r="H1127" s="20" t="str" cm="1">
        <f t="array" ref="H1127">IFERROR(IF(B1127="","",IF(F1127="","",IF(F1127="SERVIÇOS",INDEX('TABELA DE PREÇOS'!$C$3:$C$1000,MATCH(B1127,IF('TABELA DE PREÇOS'!$B$3:$B$1000=G1127,'TABELA DE PREÇOS'!$D$3:$D$1000),1)),IF(F1127="PRODUTOS",INDEX('TABELA DE PREÇOS'!$G$3:$G$1000,MATCH(B1127,IF('TABELA DE PREÇOS'!$F$3:$F$1000=G1127,'TABELA DE PREÇOS'!$H$3:$H$1000),1)))))),"")</f>
        <v/>
      </c>
      <c r="I1127" s="74"/>
      <c r="J1127" s="20" t="str">
        <f>IFERROR(IF(ATENDIMENTOS!$I1127="",ATENDIMENTOS!$H1127,IF(AND(ATENDIMENTOS!$H1127="",ATENDIMENTOS!$I1127=""),"",ATENDIMENTOS!$H1127-ATENDIMENTOS!$I1127)),"")</f>
        <v/>
      </c>
      <c r="K1127" s="77"/>
    </row>
    <row r="1128" spans="1:11" x14ac:dyDescent="0.3">
      <c r="A1128" s="12" t="str">
        <f t="shared" si="17"/>
        <v/>
      </c>
      <c r="B1128" s="66"/>
      <c r="C1128" s="70"/>
      <c r="D1128" s="71"/>
      <c r="E1128" s="71"/>
      <c r="F1128" s="71"/>
      <c r="G1128" s="71"/>
      <c r="H1128" s="19" t="str" cm="1">
        <f t="array" ref="H1128">IFERROR(IF(B1128="","",IF(F1128="","",IF(F1128="SERVIÇOS",INDEX('TABELA DE PREÇOS'!$C$3:$C$1000,MATCH(B1128,IF('TABELA DE PREÇOS'!$B$3:$B$1000=G1128,'TABELA DE PREÇOS'!$D$3:$D$1000),1)),IF(F1128="PRODUTOS",INDEX('TABELA DE PREÇOS'!$G$3:$G$1000,MATCH(B1128,IF('TABELA DE PREÇOS'!$F$3:$F$1000=G1128,'TABELA DE PREÇOS'!$H$3:$H$1000),1)))))),"")</f>
        <v/>
      </c>
      <c r="I1128" s="75"/>
      <c r="J1128" s="19" t="str">
        <f>IFERROR(IF(ATENDIMENTOS!$I1128="",ATENDIMENTOS!$H1128,IF(AND(ATENDIMENTOS!$H1128="",ATENDIMENTOS!$I1128=""),"",ATENDIMENTOS!$H1128-ATENDIMENTOS!$I1128)),"")</f>
        <v/>
      </c>
      <c r="K1128" s="78"/>
    </row>
    <row r="1129" spans="1:11" x14ac:dyDescent="0.3">
      <c r="A1129" s="12" t="str">
        <f t="shared" si="17"/>
        <v/>
      </c>
      <c r="B1129" s="65"/>
      <c r="C1129" s="68"/>
      <c r="D1129" s="69"/>
      <c r="E1129" s="69"/>
      <c r="F1129" s="69"/>
      <c r="G1129" s="69"/>
      <c r="H1129" s="20" t="str" cm="1">
        <f t="array" ref="H1129">IFERROR(IF(B1129="","",IF(F1129="","",IF(F1129="SERVIÇOS",INDEX('TABELA DE PREÇOS'!$C$3:$C$1000,MATCH(B1129,IF('TABELA DE PREÇOS'!$B$3:$B$1000=G1129,'TABELA DE PREÇOS'!$D$3:$D$1000),1)),IF(F1129="PRODUTOS",INDEX('TABELA DE PREÇOS'!$G$3:$G$1000,MATCH(B1129,IF('TABELA DE PREÇOS'!$F$3:$F$1000=G1129,'TABELA DE PREÇOS'!$H$3:$H$1000),1)))))),"")</f>
        <v/>
      </c>
      <c r="I1129" s="74"/>
      <c r="J1129" s="20" t="str">
        <f>IFERROR(IF(ATENDIMENTOS!$I1129="",ATENDIMENTOS!$H1129,IF(AND(ATENDIMENTOS!$H1129="",ATENDIMENTOS!$I1129=""),"",ATENDIMENTOS!$H1129-ATENDIMENTOS!$I1129)),"")</f>
        <v/>
      </c>
      <c r="K1129" s="77"/>
    </row>
    <row r="1130" spans="1:11" x14ac:dyDescent="0.3">
      <c r="A1130" s="12" t="str">
        <f t="shared" si="17"/>
        <v/>
      </c>
      <c r="B1130" s="66"/>
      <c r="C1130" s="70"/>
      <c r="D1130" s="71"/>
      <c r="E1130" s="71"/>
      <c r="F1130" s="71"/>
      <c r="G1130" s="71"/>
      <c r="H1130" s="19" t="str" cm="1">
        <f t="array" ref="H1130">IFERROR(IF(B1130="","",IF(F1130="","",IF(F1130="SERVIÇOS",INDEX('TABELA DE PREÇOS'!$C$3:$C$1000,MATCH(B1130,IF('TABELA DE PREÇOS'!$B$3:$B$1000=G1130,'TABELA DE PREÇOS'!$D$3:$D$1000),1)),IF(F1130="PRODUTOS",INDEX('TABELA DE PREÇOS'!$G$3:$G$1000,MATCH(B1130,IF('TABELA DE PREÇOS'!$F$3:$F$1000=G1130,'TABELA DE PREÇOS'!$H$3:$H$1000),1)))))),"")</f>
        <v/>
      </c>
      <c r="I1130" s="75"/>
      <c r="J1130" s="19" t="str">
        <f>IFERROR(IF(ATENDIMENTOS!$I1130="",ATENDIMENTOS!$H1130,IF(AND(ATENDIMENTOS!$H1130="",ATENDIMENTOS!$I1130=""),"",ATENDIMENTOS!$H1130-ATENDIMENTOS!$I1130)),"")</f>
        <v/>
      </c>
      <c r="K1130" s="78"/>
    </row>
    <row r="1131" spans="1:11" x14ac:dyDescent="0.3">
      <c r="A1131" s="12" t="str">
        <f t="shared" si="17"/>
        <v/>
      </c>
      <c r="B1131" s="65"/>
      <c r="C1131" s="68"/>
      <c r="D1131" s="69"/>
      <c r="E1131" s="69"/>
      <c r="F1131" s="69"/>
      <c r="G1131" s="69"/>
      <c r="H1131" s="20" t="str" cm="1">
        <f t="array" ref="H1131">IFERROR(IF(B1131="","",IF(F1131="","",IF(F1131="SERVIÇOS",INDEX('TABELA DE PREÇOS'!$C$3:$C$1000,MATCH(B1131,IF('TABELA DE PREÇOS'!$B$3:$B$1000=G1131,'TABELA DE PREÇOS'!$D$3:$D$1000),1)),IF(F1131="PRODUTOS",INDEX('TABELA DE PREÇOS'!$G$3:$G$1000,MATCH(B1131,IF('TABELA DE PREÇOS'!$F$3:$F$1000=G1131,'TABELA DE PREÇOS'!$H$3:$H$1000),1)))))),"")</f>
        <v/>
      </c>
      <c r="I1131" s="74"/>
      <c r="J1131" s="20" t="str">
        <f>IFERROR(IF(ATENDIMENTOS!$I1131="",ATENDIMENTOS!$H1131,IF(AND(ATENDIMENTOS!$H1131="",ATENDIMENTOS!$I1131=""),"",ATENDIMENTOS!$H1131-ATENDIMENTOS!$I1131)),"")</f>
        <v/>
      </c>
      <c r="K1131" s="77"/>
    </row>
    <row r="1132" spans="1:11" x14ac:dyDescent="0.3">
      <c r="A1132" s="12" t="str">
        <f t="shared" si="17"/>
        <v/>
      </c>
      <c r="B1132" s="66"/>
      <c r="C1132" s="70"/>
      <c r="D1132" s="71"/>
      <c r="E1132" s="71"/>
      <c r="F1132" s="71"/>
      <c r="G1132" s="71"/>
      <c r="H1132" s="19" t="str" cm="1">
        <f t="array" ref="H1132">IFERROR(IF(B1132="","",IF(F1132="","",IF(F1132="SERVIÇOS",INDEX('TABELA DE PREÇOS'!$C$3:$C$1000,MATCH(B1132,IF('TABELA DE PREÇOS'!$B$3:$B$1000=G1132,'TABELA DE PREÇOS'!$D$3:$D$1000),1)),IF(F1132="PRODUTOS",INDEX('TABELA DE PREÇOS'!$G$3:$G$1000,MATCH(B1132,IF('TABELA DE PREÇOS'!$F$3:$F$1000=G1132,'TABELA DE PREÇOS'!$H$3:$H$1000),1)))))),"")</f>
        <v/>
      </c>
      <c r="I1132" s="75"/>
      <c r="J1132" s="19" t="str">
        <f>IFERROR(IF(ATENDIMENTOS!$I1132="",ATENDIMENTOS!$H1132,IF(AND(ATENDIMENTOS!$H1132="",ATENDIMENTOS!$I1132=""),"",ATENDIMENTOS!$H1132-ATENDIMENTOS!$I1132)),"")</f>
        <v/>
      </c>
      <c r="K1132" s="78"/>
    </row>
    <row r="1133" spans="1:11" x14ac:dyDescent="0.3">
      <c r="A1133" s="12" t="str">
        <f t="shared" si="17"/>
        <v/>
      </c>
      <c r="B1133" s="65"/>
      <c r="C1133" s="68"/>
      <c r="D1133" s="69"/>
      <c r="E1133" s="69"/>
      <c r="F1133" s="69"/>
      <c r="G1133" s="69"/>
      <c r="H1133" s="20" t="str" cm="1">
        <f t="array" ref="H1133">IFERROR(IF(B1133="","",IF(F1133="","",IF(F1133="SERVIÇOS",INDEX('TABELA DE PREÇOS'!$C$3:$C$1000,MATCH(B1133,IF('TABELA DE PREÇOS'!$B$3:$B$1000=G1133,'TABELA DE PREÇOS'!$D$3:$D$1000),1)),IF(F1133="PRODUTOS",INDEX('TABELA DE PREÇOS'!$G$3:$G$1000,MATCH(B1133,IF('TABELA DE PREÇOS'!$F$3:$F$1000=G1133,'TABELA DE PREÇOS'!$H$3:$H$1000),1)))))),"")</f>
        <v/>
      </c>
      <c r="I1133" s="74"/>
      <c r="J1133" s="20" t="str">
        <f>IFERROR(IF(ATENDIMENTOS!$I1133="",ATENDIMENTOS!$H1133,IF(AND(ATENDIMENTOS!$H1133="",ATENDIMENTOS!$I1133=""),"",ATENDIMENTOS!$H1133-ATENDIMENTOS!$I1133)),"")</f>
        <v/>
      </c>
      <c r="K1133" s="77"/>
    </row>
    <row r="1134" spans="1:11" x14ac:dyDescent="0.3">
      <c r="A1134" s="12" t="str">
        <f t="shared" si="17"/>
        <v/>
      </c>
      <c r="B1134" s="66"/>
      <c r="C1134" s="70"/>
      <c r="D1134" s="71"/>
      <c r="E1134" s="71"/>
      <c r="F1134" s="71"/>
      <c r="G1134" s="71"/>
      <c r="H1134" s="19" t="str" cm="1">
        <f t="array" ref="H1134">IFERROR(IF(B1134="","",IF(F1134="","",IF(F1134="SERVIÇOS",INDEX('TABELA DE PREÇOS'!$C$3:$C$1000,MATCH(B1134,IF('TABELA DE PREÇOS'!$B$3:$B$1000=G1134,'TABELA DE PREÇOS'!$D$3:$D$1000),1)),IF(F1134="PRODUTOS",INDEX('TABELA DE PREÇOS'!$G$3:$G$1000,MATCH(B1134,IF('TABELA DE PREÇOS'!$F$3:$F$1000=G1134,'TABELA DE PREÇOS'!$H$3:$H$1000),1)))))),"")</f>
        <v/>
      </c>
      <c r="I1134" s="75"/>
      <c r="J1134" s="19" t="str">
        <f>IFERROR(IF(ATENDIMENTOS!$I1134="",ATENDIMENTOS!$H1134,IF(AND(ATENDIMENTOS!$H1134="",ATENDIMENTOS!$I1134=""),"",ATENDIMENTOS!$H1134-ATENDIMENTOS!$I1134)),"")</f>
        <v/>
      </c>
      <c r="K1134" s="78"/>
    </row>
    <row r="1135" spans="1:11" x14ac:dyDescent="0.3">
      <c r="A1135" s="12" t="str">
        <f t="shared" si="17"/>
        <v/>
      </c>
      <c r="B1135" s="65"/>
      <c r="C1135" s="68"/>
      <c r="D1135" s="69"/>
      <c r="E1135" s="69"/>
      <c r="F1135" s="69"/>
      <c r="G1135" s="69"/>
      <c r="H1135" s="20" t="str" cm="1">
        <f t="array" ref="H1135">IFERROR(IF(B1135="","",IF(F1135="","",IF(F1135="SERVIÇOS",INDEX('TABELA DE PREÇOS'!$C$3:$C$1000,MATCH(B1135,IF('TABELA DE PREÇOS'!$B$3:$B$1000=G1135,'TABELA DE PREÇOS'!$D$3:$D$1000),1)),IF(F1135="PRODUTOS",INDEX('TABELA DE PREÇOS'!$G$3:$G$1000,MATCH(B1135,IF('TABELA DE PREÇOS'!$F$3:$F$1000=G1135,'TABELA DE PREÇOS'!$H$3:$H$1000),1)))))),"")</f>
        <v/>
      </c>
      <c r="I1135" s="74"/>
      <c r="J1135" s="20" t="str">
        <f>IFERROR(IF(ATENDIMENTOS!$I1135="",ATENDIMENTOS!$H1135,IF(AND(ATENDIMENTOS!$H1135="",ATENDIMENTOS!$I1135=""),"",ATENDIMENTOS!$H1135-ATENDIMENTOS!$I1135)),"")</f>
        <v/>
      </c>
      <c r="K1135" s="77"/>
    </row>
    <row r="1136" spans="1:11" x14ac:dyDescent="0.3">
      <c r="A1136" s="12" t="str">
        <f t="shared" si="17"/>
        <v/>
      </c>
      <c r="B1136" s="66"/>
      <c r="C1136" s="70"/>
      <c r="D1136" s="71"/>
      <c r="E1136" s="71"/>
      <c r="F1136" s="71"/>
      <c r="G1136" s="71"/>
      <c r="H1136" s="19" t="str" cm="1">
        <f t="array" ref="H1136">IFERROR(IF(B1136="","",IF(F1136="","",IF(F1136="SERVIÇOS",INDEX('TABELA DE PREÇOS'!$C$3:$C$1000,MATCH(B1136,IF('TABELA DE PREÇOS'!$B$3:$B$1000=G1136,'TABELA DE PREÇOS'!$D$3:$D$1000),1)),IF(F1136="PRODUTOS",INDEX('TABELA DE PREÇOS'!$G$3:$G$1000,MATCH(B1136,IF('TABELA DE PREÇOS'!$F$3:$F$1000=G1136,'TABELA DE PREÇOS'!$H$3:$H$1000),1)))))),"")</f>
        <v/>
      </c>
      <c r="I1136" s="75"/>
      <c r="J1136" s="19" t="str">
        <f>IFERROR(IF(ATENDIMENTOS!$I1136="",ATENDIMENTOS!$H1136,IF(AND(ATENDIMENTOS!$H1136="",ATENDIMENTOS!$I1136=""),"",ATENDIMENTOS!$H1136-ATENDIMENTOS!$I1136)),"")</f>
        <v/>
      </c>
      <c r="K1136" s="78"/>
    </row>
    <row r="1137" spans="1:11" x14ac:dyDescent="0.3">
      <c r="A1137" s="12" t="str">
        <f t="shared" si="17"/>
        <v/>
      </c>
      <c r="B1137" s="65"/>
      <c r="C1137" s="68"/>
      <c r="D1137" s="69"/>
      <c r="E1137" s="69"/>
      <c r="F1137" s="69"/>
      <c r="G1137" s="69"/>
      <c r="H1137" s="20" t="str" cm="1">
        <f t="array" ref="H1137">IFERROR(IF(B1137="","",IF(F1137="","",IF(F1137="SERVIÇOS",INDEX('TABELA DE PREÇOS'!$C$3:$C$1000,MATCH(B1137,IF('TABELA DE PREÇOS'!$B$3:$B$1000=G1137,'TABELA DE PREÇOS'!$D$3:$D$1000),1)),IF(F1137="PRODUTOS",INDEX('TABELA DE PREÇOS'!$G$3:$G$1000,MATCH(B1137,IF('TABELA DE PREÇOS'!$F$3:$F$1000=G1137,'TABELA DE PREÇOS'!$H$3:$H$1000),1)))))),"")</f>
        <v/>
      </c>
      <c r="I1137" s="74"/>
      <c r="J1137" s="20" t="str">
        <f>IFERROR(IF(ATENDIMENTOS!$I1137="",ATENDIMENTOS!$H1137,IF(AND(ATENDIMENTOS!$H1137="",ATENDIMENTOS!$I1137=""),"",ATENDIMENTOS!$H1137-ATENDIMENTOS!$I1137)),"")</f>
        <v/>
      </c>
      <c r="K1137" s="77"/>
    </row>
    <row r="1138" spans="1:11" x14ac:dyDescent="0.3">
      <c r="A1138" s="12" t="str">
        <f t="shared" si="17"/>
        <v/>
      </c>
      <c r="B1138" s="66"/>
      <c r="C1138" s="70"/>
      <c r="D1138" s="71"/>
      <c r="E1138" s="71"/>
      <c r="F1138" s="71"/>
      <c r="G1138" s="71"/>
      <c r="H1138" s="19" t="str" cm="1">
        <f t="array" ref="H1138">IFERROR(IF(B1138="","",IF(F1138="","",IF(F1138="SERVIÇOS",INDEX('TABELA DE PREÇOS'!$C$3:$C$1000,MATCH(B1138,IF('TABELA DE PREÇOS'!$B$3:$B$1000=G1138,'TABELA DE PREÇOS'!$D$3:$D$1000),1)),IF(F1138="PRODUTOS",INDEX('TABELA DE PREÇOS'!$G$3:$G$1000,MATCH(B1138,IF('TABELA DE PREÇOS'!$F$3:$F$1000=G1138,'TABELA DE PREÇOS'!$H$3:$H$1000),1)))))),"")</f>
        <v/>
      </c>
      <c r="I1138" s="75"/>
      <c r="J1138" s="19" t="str">
        <f>IFERROR(IF(ATENDIMENTOS!$I1138="",ATENDIMENTOS!$H1138,IF(AND(ATENDIMENTOS!$H1138="",ATENDIMENTOS!$I1138=""),"",ATENDIMENTOS!$H1138-ATENDIMENTOS!$I1138)),"")</f>
        <v/>
      </c>
      <c r="K1138" s="78"/>
    </row>
    <row r="1139" spans="1:11" x14ac:dyDescent="0.3">
      <c r="A1139" s="12" t="str">
        <f t="shared" si="17"/>
        <v/>
      </c>
      <c r="B1139" s="65"/>
      <c r="C1139" s="68"/>
      <c r="D1139" s="69"/>
      <c r="E1139" s="69"/>
      <c r="F1139" s="69"/>
      <c r="G1139" s="69"/>
      <c r="H1139" s="20" t="str" cm="1">
        <f t="array" ref="H1139">IFERROR(IF(B1139="","",IF(F1139="","",IF(F1139="SERVIÇOS",INDEX('TABELA DE PREÇOS'!$C$3:$C$1000,MATCH(B1139,IF('TABELA DE PREÇOS'!$B$3:$B$1000=G1139,'TABELA DE PREÇOS'!$D$3:$D$1000),1)),IF(F1139="PRODUTOS",INDEX('TABELA DE PREÇOS'!$G$3:$G$1000,MATCH(B1139,IF('TABELA DE PREÇOS'!$F$3:$F$1000=G1139,'TABELA DE PREÇOS'!$H$3:$H$1000),1)))))),"")</f>
        <v/>
      </c>
      <c r="I1139" s="74"/>
      <c r="J1139" s="20" t="str">
        <f>IFERROR(IF(ATENDIMENTOS!$I1139="",ATENDIMENTOS!$H1139,IF(AND(ATENDIMENTOS!$H1139="",ATENDIMENTOS!$I1139=""),"",ATENDIMENTOS!$H1139-ATENDIMENTOS!$I1139)),"")</f>
        <v/>
      </c>
      <c r="K1139" s="77"/>
    </row>
    <row r="1140" spans="1:11" x14ac:dyDescent="0.3">
      <c r="A1140" s="12" t="str">
        <f t="shared" si="17"/>
        <v/>
      </c>
      <c r="B1140" s="66"/>
      <c r="C1140" s="70"/>
      <c r="D1140" s="71"/>
      <c r="E1140" s="71"/>
      <c r="F1140" s="71"/>
      <c r="G1140" s="71"/>
      <c r="H1140" s="19" t="str" cm="1">
        <f t="array" ref="H1140">IFERROR(IF(B1140="","",IF(F1140="","",IF(F1140="SERVIÇOS",INDEX('TABELA DE PREÇOS'!$C$3:$C$1000,MATCH(B1140,IF('TABELA DE PREÇOS'!$B$3:$B$1000=G1140,'TABELA DE PREÇOS'!$D$3:$D$1000),1)),IF(F1140="PRODUTOS",INDEX('TABELA DE PREÇOS'!$G$3:$G$1000,MATCH(B1140,IF('TABELA DE PREÇOS'!$F$3:$F$1000=G1140,'TABELA DE PREÇOS'!$H$3:$H$1000),1)))))),"")</f>
        <v/>
      </c>
      <c r="I1140" s="75"/>
      <c r="J1140" s="19" t="str">
        <f>IFERROR(IF(ATENDIMENTOS!$I1140="",ATENDIMENTOS!$H1140,IF(AND(ATENDIMENTOS!$H1140="",ATENDIMENTOS!$I1140=""),"",ATENDIMENTOS!$H1140-ATENDIMENTOS!$I1140)),"")</f>
        <v/>
      </c>
      <c r="K1140" s="78"/>
    </row>
    <row r="1141" spans="1:11" x14ac:dyDescent="0.3">
      <c r="A1141" s="12" t="str">
        <f t="shared" si="17"/>
        <v/>
      </c>
      <c r="B1141" s="65"/>
      <c r="C1141" s="68"/>
      <c r="D1141" s="69"/>
      <c r="E1141" s="69"/>
      <c r="F1141" s="69"/>
      <c r="G1141" s="69"/>
      <c r="H1141" s="20" t="str" cm="1">
        <f t="array" ref="H1141">IFERROR(IF(B1141="","",IF(F1141="","",IF(F1141="SERVIÇOS",INDEX('TABELA DE PREÇOS'!$C$3:$C$1000,MATCH(B1141,IF('TABELA DE PREÇOS'!$B$3:$B$1000=G1141,'TABELA DE PREÇOS'!$D$3:$D$1000),1)),IF(F1141="PRODUTOS",INDEX('TABELA DE PREÇOS'!$G$3:$G$1000,MATCH(B1141,IF('TABELA DE PREÇOS'!$F$3:$F$1000=G1141,'TABELA DE PREÇOS'!$H$3:$H$1000),1)))))),"")</f>
        <v/>
      </c>
      <c r="I1141" s="74"/>
      <c r="J1141" s="20" t="str">
        <f>IFERROR(IF(ATENDIMENTOS!$I1141="",ATENDIMENTOS!$H1141,IF(AND(ATENDIMENTOS!$H1141="",ATENDIMENTOS!$I1141=""),"",ATENDIMENTOS!$H1141-ATENDIMENTOS!$I1141)),"")</f>
        <v/>
      </c>
      <c r="K1141" s="77"/>
    </row>
    <row r="1142" spans="1:11" x14ac:dyDescent="0.3">
      <c r="A1142" s="12" t="str">
        <f t="shared" si="17"/>
        <v/>
      </c>
      <c r="B1142" s="66"/>
      <c r="C1142" s="70"/>
      <c r="D1142" s="71"/>
      <c r="E1142" s="71"/>
      <c r="F1142" s="71"/>
      <c r="G1142" s="71"/>
      <c r="H1142" s="19" t="str" cm="1">
        <f t="array" ref="H1142">IFERROR(IF(B1142="","",IF(F1142="","",IF(F1142="SERVIÇOS",INDEX('TABELA DE PREÇOS'!$C$3:$C$1000,MATCH(B1142,IF('TABELA DE PREÇOS'!$B$3:$B$1000=G1142,'TABELA DE PREÇOS'!$D$3:$D$1000),1)),IF(F1142="PRODUTOS",INDEX('TABELA DE PREÇOS'!$G$3:$G$1000,MATCH(B1142,IF('TABELA DE PREÇOS'!$F$3:$F$1000=G1142,'TABELA DE PREÇOS'!$H$3:$H$1000),1)))))),"")</f>
        <v/>
      </c>
      <c r="I1142" s="75"/>
      <c r="J1142" s="19" t="str">
        <f>IFERROR(IF(ATENDIMENTOS!$I1142="",ATENDIMENTOS!$H1142,IF(AND(ATENDIMENTOS!$H1142="",ATENDIMENTOS!$I1142=""),"",ATENDIMENTOS!$H1142-ATENDIMENTOS!$I1142)),"")</f>
        <v/>
      </c>
      <c r="K1142" s="78"/>
    </row>
    <row r="1143" spans="1:11" x14ac:dyDescent="0.3">
      <c r="A1143" s="12" t="str">
        <f t="shared" si="17"/>
        <v/>
      </c>
      <c r="B1143" s="65"/>
      <c r="C1143" s="68"/>
      <c r="D1143" s="69"/>
      <c r="E1143" s="69"/>
      <c r="F1143" s="69"/>
      <c r="G1143" s="69"/>
      <c r="H1143" s="20" t="str" cm="1">
        <f t="array" ref="H1143">IFERROR(IF(B1143="","",IF(F1143="","",IF(F1143="SERVIÇOS",INDEX('TABELA DE PREÇOS'!$C$3:$C$1000,MATCH(B1143,IF('TABELA DE PREÇOS'!$B$3:$B$1000=G1143,'TABELA DE PREÇOS'!$D$3:$D$1000),1)),IF(F1143="PRODUTOS",INDEX('TABELA DE PREÇOS'!$G$3:$G$1000,MATCH(B1143,IF('TABELA DE PREÇOS'!$F$3:$F$1000=G1143,'TABELA DE PREÇOS'!$H$3:$H$1000),1)))))),"")</f>
        <v/>
      </c>
      <c r="I1143" s="74"/>
      <c r="J1143" s="20" t="str">
        <f>IFERROR(IF(ATENDIMENTOS!$I1143="",ATENDIMENTOS!$H1143,IF(AND(ATENDIMENTOS!$H1143="",ATENDIMENTOS!$I1143=""),"",ATENDIMENTOS!$H1143-ATENDIMENTOS!$I1143)),"")</f>
        <v/>
      </c>
      <c r="K1143" s="77"/>
    </row>
    <row r="1144" spans="1:11" x14ac:dyDescent="0.3">
      <c r="A1144" s="12" t="str">
        <f t="shared" si="17"/>
        <v/>
      </c>
      <c r="B1144" s="66"/>
      <c r="C1144" s="70"/>
      <c r="D1144" s="71"/>
      <c r="E1144" s="71"/>
      <c r="F1144" s="71"/>
      <c r="G1144" s="71"/>
      <c r="H1144" s="19" t="str" cm="1">
        <f t="array" ref="H1144">IFERROR(IF(B1144="","",IF(F1144="","",IF(F1144="SERVIÇOS",INDEX('TABELA DE PREÇOS'!$C$3:$C$1000,MATCH(B1144,IF('TABELA DE PREÇOS'!$B$3:$B$1000=G1144,'TABELA DE PREÇOS'!$D$3:$D$1000),1)),IF(F1144="PRODUTOS",INDEX('TABELA DE PREÇOS'!$G$3:$G$1000,MATCH(B1144,IF('TABELA DE PREÇOS'!$F$3:$F$1000=G1144,'TABELA DE PREÇOS'!$H$3:$H$1000),1)))))),"")</f>
        <v/>
      </c>
      <c r="I1144" s="75"/>
      <c r="J1144" s="19" t="str">
        <f>IFERROR(IF(ATENDIMENTOS!$I1144="",ATENDIMENTOS!$H1144,IF(AND(ATENDIMENTOS!$H1144="",ATENDIMENTOS!$I1144=""),"",ATENDIMENTOS!$H1144-ATENDIMENTOS!$I1144)),"")</f>
        <v/>
      </c>
      <c r="K1144" s="78"/>
    </row>
    <row r="1145" spans="1:11" x14ac:dyDescent="0.3">
      <c r="A1145" s="12" t="str">
        <f t="shared" si="17"/>
        <v/>
      </c>
      <c r="B1145" s="65"/>
      <c r="C1145" s="68"/>
      <c r="D1145" s="69"/>
      <c r="E1145" s="69"/>
      <c r="F1145" s="69"/>
      <c r="G1145" s="69"/>
      <c r="H1145" s="20" t="str" cm="1">
        <f t="array" ref="H1145">IFERROR(IF(B1145="","",IF(F1145="","",IF(F1145="SERVIÇOS",INDEX('TABELA DE PREÇOS'!$C$3:$C$1000,MATCH(B1145,IF('TABELA DE PREÇOS'!$B$3:$B$1000=G1145,'TABELA DE PREÇOS'!$D$3:$D$1000),1)),IF(F1145="PRODUTOS",INDEX('TABELA DE PREÇOS'!$G$3:$G$1000,MATCH(B1145,IF('TABELA DE PREÇOS'!$F$3:$F$1000=G1145,'TABELA DE PREÇOS'!$H$3:$H$1000),1)))))),"")</f>
        <v/>
      </c>
      <c r="I1145" s="74"/>
      <c r="J1145" s="20" t="str">
        <f>IFERROR(IF(ATENDIMENTOS!$I1145="",ATENDIMENTOS!$H1145,IF(AND(ATENDIMENTOS!$H1145="",ATENDIMENTOS!$I1145=""),"",ATENDIMENTOS!$H1145-ATENDIMENTOS!$I1145)),"")</f>
        <v/>
      </c>
      <c r="K1145" s="77"/>
    </row>
    <row r="1146" spans="1:11" x14ac:dyDescent="0.3">
      <c r="A1146" s="12" t="str">
        <f t="shared" si="17"/>
        <v/>
      </c>
      <c r="B1146" s="66"/>
      <c r="C1146" s="70"/>
      <c r="D1146" s="71"/>
      <c r="E1146" s="71"/>
      <c r="F1146" s="71"/>
      <c r="G1146" s="71"/>
      <c r="H1146" s="19" t="str" cm="1">
        <f t="array" ref="H1146">IFERROR(IF(B1146="","",IF(F1146="","",IF(F1146="SERVIÇOS",INDEX('TABELA DE PREÇOS'!$C$3:$C$1000,MATCH(B1146,IF('TABELA DE PREÇOS'!$B$3:$B$1000=G1146,'TABELA DE PREÇOS'!$D$3:$D$1000),1)),IF(F1146="PRODUTOS",INDEX('TABELA DE PREÇOS'!$G$3:$G$1000,MATCH(B1146,IF('TABELA DE PREÇOS'!$F$3:$F$1000=G1146,'TABELA DE PREÇOS'!$H$3:$H$1000),1)))))),"")</f>
        <v/>
      </c>
      <c r="I1146" s="75"/>
      <c r="J1146" s="19" t="str">
        <f>IFERROR(IF(ATENDIMENTOS!$I1146="",ATENDIMENTOS!$H1146,IF(AND(ATENDIMENTOS!$H1146="",ATENDIMENTOS!$I1146=""),"",ATENDIMENTOS!$H1146-ATENDIMENTOS!$I1146)),"")</f>
        <v/>
      </c>
      <c r="K1146" s="78"/>
    </row>
    <row r="1147" spans="1:11" x14ac:dyDescent="0.3">
      <c r="A1147" s="12" t="str">
        <f t="shared" si="17"/>
        <v/>
      </c>
      <c r="B1147" s="65"/>
      <c r="C1147" s="68"/>
      <c r="D1147" s="69"/>
      <c r="E1147" s="69"/>
      <c r="F1147" s="69"/>
      <c r="G1147" s="69"/>
      <c r="H1147" s="20" t="str" cm="1">
        <f t="array" ref="H1147">IFERROR(IF(B1147="","",IF(F1147="","",IF(F1147="SERVIÇOS",INDEX('TABELA DE PREÇOS'!$C$3:$C$1000,MATCH(B1147,IF('TABELA DE PREÇOS'!$B$3:$B$1000=G1147,'TABELA DE PREÇOS'!$D$3:$D$1000),1)),IF(F1147="PRODUTOS",INDEX('TABELA DE PREÇOS'!$G$3:$G$1000,MATCH(B1147,IF('TABELA DE PREÇOS'!$F$3:$F$1000=G1147,'TABELA DE PREÇOS'!$H$3:$H$1000),1)))))),"")</f>
        <v/>
      </c>
      <c r="I1147" s="74"/>
      <c r="J1147" s="20" t="str">
        <f>IFERROR(IF(ATENDIMENTOS!$I1147="",ATENDIMENTOS!$H1147,IF(AND(ATENDIMENTOS!$H1147="",ATENDIMENTOS!$I1147=""),"",ATENDIMENTOS!$H1147-ATENDIMENTOS!$I1147)),"")</f>
        <v/>
      </c>
      <c r="K1147" s="77"/>
    </row>
    <row r="1148" spans="1:11" x14ac:dyDescent="0.3">
      <c r="A1148" s="12" t="str">
        <f t="shared" si="17"/>
        <v/>
      </c>
      <c r="B1148" s="66"/>
      <c r="C1148" s="70"/>
      <c r="D1148" s="71"/>
      <c r="E1148" s="71"/>
      <c r="F1148" s="71"/>
      <c r="G1148" s="71"/>
      <c r="H1148" s="19" t="str" cm="1">
        <f t="array" ref="H1148">IFERROR(IF(B1148="","",IF(F1148="","",IF(F1148="SERVIÇOS",INDEX('TABELA DE PREÇOS'!$C$3:$C$1000,MATCH(B1148,IF('TABELA DE PREÇOS'!$B$3:$B$1000=G1148,'TABELA DE PREÇOS'!$D$3:$D$1000),1)),IF(F1148="PRODUTOS",INDEX('TABELA DE PREÇOS'!$G$3:$G$1000,MATCH(B1148,IF('TABELA DE PREÇOS'!$F$3:$F$1000=G1148,'TABELA DE PREÇOS'!$H$3:$H$1000),1)))))),"")</f>
        <v/>
      </c>
      <c r="I1148" s="75"/>
      <c r="J1148" s="19" t="str">
        <f>IFERROR(IF(ATENDIMENTOS!$I1148="",ATENDIMENTOS!$H1148,IF(AND(ATENDIMENTOS!$H1148="",ATENDIMENTOS!$I1148=""),"",ATENDIMENTOS!$H1148-ATENDIMENTOS!$I1148)),"")</f>
        <v/>
      </c>
      <c r="K1148" s="78"/>
    </row>
    <row r="1149" spans="1:11" x14ac:dyDescent="0.3">
      <c r="A1149" s="12" t="str">
        <f t="shared" si="17"/>
        <v/>
      </c>
      <c r="B1149" s="65"/>
      <c r="C1149" s="68"/>
      <c r="D1149" s="69"/>
      <c r="E1149" s="69"/>
      <c r="F1149" s="69"/>
      <c r="G1149" s="69"/>
      <c r="H1149" s="20" t="str" cm="1">
        <f t="array" ref="H1149">IFERROR(IF(B1149="","",IF(F1149="","",IF(F1149="SERVIÇOS",INDEX('TABELA DE PREÇOS'!$C$3:$C$1000,MATCH(B1149,IF('TABELA DE PREÇOS'!$B$3:$B$1000=G1149,'TABELA DE PREÇOS'!$D$3:$D$1000),1)),IF(F1149="PRODUTOS",INDEX('TABELA DE PREÇOS'!$G$3:$G$1000,MATCH(B1149,IF('TABELA DE PREÇOS'!$F$3:$F$1000=G1149,'TABELA DE PREÇOS'!$H$3:$H$1000),1)))))),"")</f>
        <v/>
      </c>
      <c r="I1149" s="74"/>
      <c r="J1149" s="20" t="str">
        <f>IFERROR(IF(ATENDIMENTOS!$I1149="",ATENDIMENTOS!$H1149,IF(AND(ATENDIMENTOS!$H1149="",ATENDIMENTOS!$I1149=""),"",ATENDIMENTOS!$H1149-ATENDIMENTOS!$I1149)),"")</f>
        <v/>
      </c>
      <c r="K1149" s="77"/>
    </row>
    <row r="1150" spans="1:11" x14ac:dyDescent="0.3">
      <c r="A1150" s="12" t="str">
        <f t="shared" si="17"/>
        <v/>
      </c>
      <c r="B1150" s="66"/>
      <c r="C1150" s="70"/>
      <c r="D1150" s="71"/>
      <c r="E1150" s="71"/>
      <c r="F1150" s="71"/>
      <c r="G1150" s="71"/>
      <c r="H1150" s="19" t="str" cm="1">
        <f t="array" ref="H1150">IFERROR(IF(B1150="","",IF(F1150="","",IF(F1150="SERVIÇOS",INDEX('TABELA DE PREÇOS'!$C$3:$C$1000,MATCH(B1150,IF('TABELA DE PREÇOS'!$B$3:$B$1000=G1150,'TABELA DE PREÇOS'!$D$3:$D$1000),1)),IF(F1150="PRODUTOS",INDEX('TABELA DE PREÇOS'!$G$3:$G$1000,MATCH(B1150,IF('TABELA DE PREÇOS'!$F$3:$F$1000=G1150,'TABELA DE PREÇOS'!$H$3:$H$1000),1)))))),"")</f>
        <v/>
      </c>
      <c r="I1150" s="75"/>
      <c r="J1150" s="19" t="str">
        <f>IFERROR(IF(ATENDIMENTOS!$I1150="",ATENDIMENTOS!$H1150,IF(AND(ATENDIMENTOS!$H1150="",ATENDIMENTOS!$I1150=""),"",ATENDIMENTOS!$H1150-ATENDIMENTOS!$I1150)),"")</f>
        <v/>
      </c>
      <c r="K1150" s="78"/>
    </row>
    <row r="1151" spans="1:11" x14ac:dyDescent="0.3">
      <c r="A1151" s="12" t="str">
        <f t="shared" si="17"/>
        <v/>
      </c>
      <c r="B1151" s="65"/>
      <c r="C1151" s="68"/>
      <c r="D1151" s="69"/>
      <c r="E1151" s="69"/>
      <c r="F1151" s="69"/>
      <c r="G1151" s="69"/>
      <c r="H1151" s="20" t="str" cm="1">
        <f t="array" ref="H1151">IFERROR(IF(B1151="","",IF(F1151="","",IF(F1151="SERVIÇOS",INDEX('TABELA DE PREÇOS'!$C$3:$C$1000,MATCH(B1151,IF('TABELA DE PREÇOS'!$B$3:$B$1000=G1151,'TABELA DE PREÇOS'!$D$3:$D$1000),1)),IF(F1151="PRODUTOS",INDEX('TABELA DE PREÇOS'!$G$3:$G$1000,MATCH(B1151,IF('TABELA DE PREÇOS'!$F$3:$F$1000=G1151,'TABELA DE PREÇOS'!$H$3:$H$1000),1)))))),"")</f>
        <v/>
      </c>
      <c r="I1151" s="74"/>
      <c r="J1151" s="20" t="str">
        <f>IFERROR(IF(ATENDIMENTOS!$I1151="",ATENDIMENTOS!$H1151,IF(AND(ATENDIMENTOS!$H1151="",ATENDIMENTOS!$I1151=""),"",ATENDIMENTOS!$H1151-ATENDIMENTOS!$I1151)),"")</f>
        <v/>
      </c>
      <c r="K1151" s="77"/>
    </row>
    <row r="1152" spans="1:11" x14ac:dyDescent="0.3">
      <c r="A1152" s="12" t="str">
        <f t="shared" si="17"/>
        <v/>
      </c>
      <c r="B1152" s="66"/>
      <c r="C1152" s="70"/>
      <c r="D1152" s="71"/>
      <c r="E1152" s="71"/>
      <c r="F1152" s="71"/>
      <c r="G1152" s="71"/>
      <c r="H1152" s="19" t="str" cm="1">
        <f t="array" ref="H1152">IFERROR(IF(B1152="","",IF(F1152="","",IF(F1152="SERVIÇOS",INDEX('TABELA DE PREÇOS'!$C$3:$C$1000,MATCH(B1152,IF('TABELA DE PREÇOS'!$B$3:$B$1000=G1152,'TABELA DE PREÇOS'!$D$3:$D$1000),1)),IF(F1152="PRODUTOS",INDEX('TABELA DE PREÇOS'!$G$3:$G$1000,MATCH(B1152,IF('TABELA DE PREÇOS'!$F$3:$F$1000=G1152,'TABELA DE PREÇOS'!$H$3:$H$1000),1)))))),"")</f>
        <v/>
      </c>
      <c r="I1152" s="75"/>
      <c r="J1152" s="19" t="str">
        <f>IFERROR(IF(ATENDIMENTOS!$I1152="",ATENDIMENTOS!$H1152,IF(AND(ATENDIMENTOS!$H1152="",ATENDIMENTOS!$I1152=""),"",ATENDIMENTOS!$H1152-ATENDIMENTOS!$I1152)),"")</f>
        <v/>
      </c>
      <c r="K1152" s="78"/>
    </row>
    <row r="1153" spans="1:11" x14ac:dyDescent="0.3">
      <c r="A1153" s="12" t="str">
        <f t="shared" si="17"/>
        <v/>
      </c>
      <c r="B1153" s="65"/>
      <c r="C1153" s="68"/>
      <c r="D1153" s="69"/>
      <c r="E1153" s="69"/>
      <c r="F1153" s="69"/>
      <c r="G1153" s="69"/>
      <c r="H1153" s="20" t="str" cm="1">
        <f t="array" ref="H1153">IFERROR(IF(B1153="","",IF(F1153="","",IF(F1153="SERVIÇOS",INDEX('TABELA DE PREÇOS'!$C$3:$C$1000,MATCH(B1153,IF('TABELA DE PREÇOS'!$B$3:$B$1000=G1153,'TABELA DE PREÇOS'!$D$3:$D$1000),1)),IF(F1153="PRODUTOS",INDEX('TABELA DE PREÇOS'!$G$3:$G$1000,MATCH(B1153,IF('TABELA DE PREÇOS'!$F$3:$F$1000=G1153,'TABELA DE PREÇOS'!$H$3:$H$1000),1)))))),"")</f>
        <v/>
      </c>
      <c r="I1153" s="74"/>
      <c r="J1153" s="20" t="str">
        <f>IFERROR(IF(ATENDIMENTOS!$I1153="",ATENDIMENTOS!$H1153,IF(AND(ATENDIMENTOS!$H1153="",ATENDIMENTOS!$I1153=""),"",ATENDIMENTOS!$H1153-ATENDIMENTOS!$I1153)),"")</f>
        <v/>
      </c>
      <c r="K1153" s="77"/>
    </row>
    <row r="1154" spans="1:11" x14ac:dyDescent="0.3">
      <c r="A1154" s="12" t="str">
        <f t="shared" si="17"/>
        <v/>
      </c>
      <c r="B1154" s="66"/>
      <c r="C1154" s="70"/>
      <c r="D1154" s="71"/>
      <c r="E1154" s="71"/>
      <c r="F1154" s="71"/>
      <c r="G1154" s="71"/>
      <c r="H1154" s="19" t="str" cm="1">
        <f t="array" ref="H1154">IFERROR(IF(B1154="","",IF(F1154="","",IF(F1154="SERVIÇOS",INDEX('TABELA DE PREÇOS'!$C$3:$C$1000,MATCH(B1154,IF('TABELA DE PREÇOS'!$B$3:$B$1000=G1154,'TABELA DE PREÇOS'!$D$3:$D$1000),1)),IF(F1154="PRODUTOS",INDEX('TABELA DE PREÇOS'!$G$3:$G$1000,MATCH(B1154,IF('TABELA DE PREÇOS'!$F$3:$F$1000=G1154,'TABELA DE PREÇOS'!$H$3:$H$1000),1)))))),"")</f>
        <v/>
      </c>
      <c r="I1154" s="75"/>
      <c r="J1154" s="19" t="str">
        <f>IFERROR(IF(ATENDIMENTOS!$I1154="",ATENDIMENTOS!$H1154,IF(AND(ATENDIMENTOS!$H1154="",ATENDIMENTOS!$I1154=""),"",ATENDIMENTOS!$H1154-ATENDIMENTOS!$I1154)),"")</f>
        <v/>
      </c>
      <c r="K1154" s="78"/>
    </row>
    <row r="1155" spans="1:11" x14ac:dyDescent="0.3">
      <c r="A1155" s="12" t="str">
        <f t="shared" si="17"/>
        <v/>
      </c>
      <c r="B1155" s="65"/>
      <c r="C1155" s="68"/>
      <c r="D1155" s="69"/>
      <c r="E1155" s="69"/>
      <c r="F1155" s="69"/>
      <c r="G1155" s="69"/>
      <c r="H1155" s="20" t="str" cm="1">
        <f t="array" ref="H1155">IFERROR(IF(B1155="","",IF(F1155="","",IF(F1155="SERVIÇOS",INDEX('TABELA DE PREÇOS'!$C$3:$C$1000,MATCH(B1155,IF('TABELA DE PREÇOS'!$B$3:$B$1000=G1155,'TABELA DE PREÇOS'!$D$3:$D$1000),1)),IF(F1155="PRODUTOS",INDEX('TABELA DE PREÇOS'!$G$3:$G$1000,MATCH(B1155,IF('TABELA DE PREÇOS'!$F$3:$F$1000=G1155,'TABELA DE PREÇOS'!$H$3:$H$1000),1)))))),"")</f>
        <v/>
      </c>
      <c r="I1155" s="74"/>
      <c r="J1155" s="20" t="str">
        <f>IFERROR(IF(ATENDIMENTOS!$I1155="",ATENDIMENTOS!$H1155,IF(AND(ATENDIMENTOS!$H1155="",ATENDIMENTOS!$I1155=""),"",ATENDIMENTOS!$H1155-ATENDIMENTOS!$I1155)),"")</f>
        <v/>
      </c>
      <c r="K1155" s="77"/>
    </row>
    <row r="1156" spans="1:11" x14ac:dyDescent="0.3">
      <c r="A1156" s="12" t="str">
        <f t="shared" ref="A1156:A1219" si="18">IF(B1156="","",F1156&amp;E1156&amp;B1156&amp;C1156)</f>
        <v/>
      </c>
      <c r="B1156" s="66"/>
      <c r="C1156" s="70"/>
      <c r="D1156" s="71"/>
      <c r="E1156" s="71"/>
      <c r="F1156" s="71"/>
      <c r="G1156" s="71"/>
      <c r="H1156" s="19" t="str" cm="1">
        <f t="array" ref="H1156">IFERROR(IF(B1156="","",IF(F1156="","",IF(F1156="SERVIÇOS",INDEX('TABELA DE PREÇOS'!$C$3:$C$1000,MATCH(B1156,IF('TABELA DE PREÇOS'!$B$3:$B$1000=G1156,'TABELA DE PREÇOS'!$D$3:$D$1000),1)),IF(F1156="PRODUTOS",INDEX('TABELA DE PREÇOS'!$G$3:$G$1000,MATCH(B1156,IF('TABELA DE PREÇOS'!$F$3:$F$1000=G1156,'TABELA DE PREÇOS'!$H$3:$H$1000),1)))))),"")</f>
        <v/>
      </c>
      <c r="I1156" s="75"/>
      <c r="J1156" s="19" t="str">
        <f>IFERROR(IF(ATENDIMENTOS!$I1156="",ATENDIMENTOS!$H1156,IF(AND(ATENDIMENTOS!$H1156="",ATENDIMENTOS!$I1156=""),"",ATENDIMENTOS!$H1156-ATENDIMENTOS!$I1156)),"")</f>
        <v/>
      </c>
      <c r="K1156" s="78"/>
    </row>
    <row r="1157" spans="1:11" x14ac:dyDescent="0.3">
      <c r="A1157" s="12" t="str">
        <f t="shared" si="18"/>
        <v/>
      </c>
      <c r="B1157" s="65"/>
      <c r="C1157" s="68"/>
      <c r="D1157" s="69"/>
      <c r="E1157" s="69"/>
      <c r="F1157" s="69"/>
      <c r="G1157" s="69"/>
      <c r="H1157" s="20" t="str" cm="1">
        <f t="array" ref="H1157">IFERROR(IF(B1157="","",IF(F1157="","",IF(F1157="SERVIÇOS",INDEX('TABELA DE PREÇOS'!$C$3:$C$1000,MATCH(B1157,IF('TABELA DE PREÇOS'!$B$3:$B$1000=G1157,'TABELA DE PREÇOS'!$D$3:$D$1000),1)),IF(F1157="PRODUTOS",INDEX('TABELA DE PREÇOS'!$G$3:$G$1000,MATCH(B1157,IF('TABELA DE PREÇOS'!$F$3:$F$1000=G1157,'TABELA DE PREÇOS'!$H$3:$H$1000),1)))))),"")</f>
        <v/>
      </c>
      <c r="I1157" s="74"/>
      <c r="J1157" s="20" t="str">
        <f>IFERROR(IF(ATENDIMENTOS!$I1157="",ATENDIMENTOS!$H1157,IF(AND(ATENDIMENTOS!$H1157="",ATENDIMENTOS!$I1157=""),"",ATENDIMENTOS!$H1157-ATENDIMENTOS!$I1157)),"")</f>
        <v/>
      </c>
      <c r="K1157" s="77"/>
    </row>
    <row r="1158" spans="1:11" x14ac:dyDescent="0.3">
      <c r="A1158" s="12" t="str">
        <f t="shared" si="18"/>
        <v/>
      </c>
      <c r="B1158" s="66"/>
      <c r="C1158" s="70"/>
      <c r="D1158" s="71"/>
      <c r="E1158" s="71"/>
      <c r="F1158" s="71"/>
      <c r="G1158" s="71"/>
      <c r="H1158" s="19" t="str" cm="1">
        <f t="array" ref="H1158">IFERROR(IF(B1158="","",IF(F1158="","",IF(F1158="SERVIÇOS",INDEX('TABELA DE PREÇOS'!$C$3:$C$1000,MATCH(B1158,IF('TABELA DE PREÇOS'!$B$3:$B$1000=G1158,'TABELA DE PREÇOS'!$D$3:$D$1000),1)),IF(F1158="PRODUTOS",INDEX('TABELA DE PREÇOS'!$G$3:$G$1000,MATCH(B1158,IF('TABELA DE PREÇOS'!$F$3:$F$1000=G1158,'TABELA DE PREÇOS'!$H$3:$H$1000),1)))))),"")</f>
        <v/>
      </c>
      <c r="I1158" s="75"/>
      <c r="J1158" s="19" t="str">
        <f>IFERROR(IF(ATENDIMENTOS!$I1158="",ATENDIMENTOS!$H1158,IF(AND(ATENDIMENTOS!$H1158="",ATENDIMENTOS!$I1158=""),"",ATENDIMENTOS!$H1158-ATENDIMENTOS!$I1158)),"")</f>
        <v/>
      </c>
      <c r="K1158" s="78"/>
    </row>
    <row r="1159" spans="1:11" x14ac:dyDescent="0.3">
      <c r="A1159" s="12" t="str">
        <f t="shared" si="18"/>
        <v/>
      </c>
      <c r="B1159" s="65"/>
      <c r="C1159" s="68"/>
      <c r="D1159" s="69"/>
      <c r="E1159" s="69"/>
      <c r="F1159" s="69"/>
      <c r="G1159" s="69"/>
      <c r="H1159" s="20" t="str" cm="1">
        <f t="array" ref="H1159">IFERROR(IF(B1159="","",IF(F1159="","",IF(F1159="SERVIÇOS",INDEX('TABELA DE PREÇOS'!$C$3:$C$1000,MATCH(B1159,IF('TABELA DE PREÇOS'!$B$3:$B$1000=G1159,'TABELA DE PREÇOS'!$D$3:$D$1000),1)),IF(F1159="PRODUTOS",INDEX('TABELA DE PREÇOS'!$G$3:$G$1000,MATCH(B1159,IF('TABELA DE PREÇOS'!$F$3:$F$1000=G1159,'TABELA DE PREÇOS'!$H$3:$H$1000),1)))))),"")</f>
        <v/>
      </c>
      <c r="I1159" s="74"/>
      <c r="J1159" s="20" t="str">
        <f>IFERROR(IF(ATENDIMENTOS!$I1159="",ATENDIMENTOS!$H1159,IF(AND(ATENDIMENTOS!$H1159="",ATENDIMENTOS!$I1159=""),"",ATENDIMENTOS!$H1159-ATENDIMENTOS!$I1159)),"")</f>
        <v/>
      </c>
      <c r="K1159" s="77"/>
    </row>
    <row r="1160" spans="1:11" x14ac:dyDescent="0.3">
      <c r="A1160" s="12" t="str">
        <f t="shared" si="18"/>
        <v/>
      </c>
      <c r="B1160" s="66"/>
      <c r="C1160" s="70"/>
      <c r="D1160" s="71"/>
      <c r="E1160" s="71"/>
      <c r="F1160" s="71"/>
      <c r="G1160" s="71"/>
      <c r="H1160" s="19" t="str" cm="1">
        <f t="array" ref="H1160">IFERROR(IF(B1160="","",IF(F1160="","",IF(F1160="SERVIÇOS",INDEX('TABELA DE PREÇOS'!$C$3:$C$1000,MATCH(B1160,IF('TABELA DE PREÇOS'!$B$3:$B$1000=G1160,'TABELA DE PREÇOS'!$D$3:$D$1000),1)),IF(F1160="PRODUTOS",INDEX('TABELA DE PREÇOS'!$G$3:$G$1000,MATCH(B1160,IF('TABELA DE PREÇOS'!$F$3:$F$1000=G1160,'TABELA DE PREÇOS'!$H$3:$H$1000),1)))))),"")</f>
        <v/>
      </c>
      <c r="I1160" s="75"/>
      <c r="J1160" s="19" t="str">
        <f>IFERROR(IF(ATENDIMENTOS!$I1160="",ATENDIMENTOS!$H1160,IF(AND(ATENDIMENTOS!$H1160="",ATENDIMENTOS!$I1160=""),"",ATENDIMENTOS!$H1160-ATENDIMENTOS!$I1160)),"")</f>
        <v/>
      </c>
      <c r="K1160" s="78"/>
    </row>
    <row r="1161" spans="1:11" x14ac:dyDescent="0.3">
      <c r="A1161" s="12" t="str">
        <f t="shared" si="18"/>
        <v/>
      </c>
      <c r="B1161" s="65"/>
      <c r="C1161" s="68"/>
      <c r="D1161" s="69"/>
      <c r="E1161" s="69"/>
      <c r="F1161" s="69"/>
      <c r="G1161" s="69"/>
      <c r="H1161" s="20" t="str" cm="1">
        <f t="array" ref="H1161">IFERROR(IF(B1161="","",IF(F1161="","",IF(F1161="SERVIÇOS",INDEX('TABELA DE PREÇOS'!$C$3:$C$1000,MATCH(B1161,IF('TABELA DE PREÇOS'!$B$3:$B$1000=G1161,'TABELA DE PREÇOS'!$D$3:$D$1000),1)),IF(F1161="PRODUTOS",INDEX('TABELA DE PREÇOS'!$G$3:$G$1000,MATCH(B1161,IF('TABELA DE PREÇOS'!$F$3:$F$1000=G1161,'TABELA DE PREÇOS'!$H$3:$H$1000),1)))))),"")</f>
        <v/>
      </c>
      <c r="I1161" s="74"/>
      <c r="J1161" s="20" t="str">
        <f>IFERROR(IF(ATENDIMENTOS!$I1161="",ATENDIMENTOS!$H1161,IF(AND(ATENDIMENTOS!$H1161="",ATENDIMENTOS!$I1161=""),"",ATENDIMENTOS!$H1161-ATENDIMENTOS!$I1161)),"")</f>
        <v/>
      </c>
      <c r="K1161" s="77"/>
    </row>
    <row r="1162" spans="1:11" x14ac:dyDescent="0.3">
      <c r="A1162" s="12" t="str">
        <f t="shared" si="18"/>
        <v/>
      </c>
      <c r="B1162" s="66"/>
      <c r="C1162" s="70"/>
      <c r="D1162" s="71"/>
      <c r="E1162" s="71"/>
      <c r="F1162" s="71"/>
      <c r="G1162" s="71"/>
      <c r="H1162" s="19" t="str" cm="1">
        <f t="array" ref="H1162">IFERROR(IF(B1162="","",IF(F1162="","",IF(F1162="SERVIÇOS",INDEX('TABELA DE PREÇOS'!$C$3:$C$1000,MATCH(B1162,IF('TABELA DE PREÇOS'!$B$3:$B$1000=G1162,'TABELA DE PREÇOS'!$D$3:$D$1000),1)),IF(F1162="PRODUTOS",INDEX('TABELA DE PREÇOS'!$G$3:$G$1000,MATCH(B1162,IF('TABELA DE PREÇOS'!$F$3:$F$1000=G1162,'TABELA DE PREÇOS'!$H$3:$H$1000),1)))))),"")</f>
        <v/>
      </c>
      <c r="I1162" s="75"/>
      <c r="J1162" s="19" t="str">
        <f>IFERROR(IF(ATENDIMENTOS!$I1162="",ATENDIMENTOS!$H1162,IF(AND(ATENDIMENTOS!$H1162="",ATENDIMENTOS!$I1162=""),"",ATENDIMENTOS!$H1162-ATENDIMENTOS!$I1162)),"")</f>
        <v/>
      </c>
      <c r="K1162" s="78"/>
    </row>
    <row r="1163" spans="1:11" x14ac:dyDescent="0.3">
      <c r="A1163" s="12" t="str">
        <f t="shared" si="18"/>
        <v/>
      </c>
      <c r="B1163" s="65"/>
      <c r="C1163" s="68"/>
      <c r="D1163" s="69"/>
      <c r="E1163" s="69"/>
      <c r="F1163" s="69"/>
      <c r="G1163" s="69"/>
      <c r="H1163" s="20" t="str" cm="1">
        <f t="array" ref="H1163">IFERROR(IF(B1163="","",IF(F1163="","",IF(F1163="SERVIÇOS",INDEX('TABELA DE PREÇOS'!$C$3:$C$1000,MATCH(B1163,IF('TABELA DE PREÇOS'!$B$3:$B$1000=G1163,'TABELA DE PREÇOS'!$D$3:$D$1000),1)),IF(F1163="PRODUTOS",INDEX('TABELA DE PREÇOS'!$G$3:$G$1000,MATCH(B1163,IF('TABELA DE PREÇOS'!$F$3:$F$1000=G1163,'TABELA DE PREÇOS'!$H$3:$H$1000),1)))))),"")</f>
        <v/>
      </c>
      <c r="I1163" s="74"/>
      <c r="J1163" s="20" t="str">
        <f>IFERROR(IF(ATENDIMENTOS!$I1163="",ATENDIMENTOS!$H1163,IF(AND(ATENDIMENTOS!$H1163="",ATENDIMENTOS!$I1163=""),"",ATENDIMENTOS!$H1163-ATENDIMENTOS!$I1163)),"")</f>
        <v/>
      </c>
      <c r="K1163" s="77"/>
    </row>
    <row r="1164" spans="1:11" x14ac:dyDescent="0.3">
      <c r="A1164" s="12" t="str">
        <f t="shared" si="18"/>
        <v/>
      </c>
      <c r="B1164" s="66"/>
      <c r="C1164" s="70"/>
      <c r="D1164" s="71"/>
      <c r="E1164" s="71"/>
      <c r="F1164" s="71"/>
      <c r="G1164" s="71"/>
      <c r="H1164" s="19" t="str" cm="1">
        <f t="array" ref="H1164">IFERROR(IF(B1164="","",IF(F1164="","",IF(F1164="SERVIÇOS",INDEX('TABELA DE PREÇOS'!$C$3:$C$1000,MATCH(B1164,IF('TABELA DE PREÇOS'!$B$3:$B$1000=G1164,'TABELA DE PREÇOS'!$D$3:$D$1000),1)),IF(F1164="PRODUTOS",INDEX('TABELA DE PREÇOS'!$G$3:$G$1000,MATCH(B1164,IF('TABELA DE PREÇOS'!$F$3:$F$1000=G1164,'TABELA DE PREÇOS'!$H$3:$H$1000),1)))))),"")</f>
        <v/>
      </c>
      <c r="I1164" s="75"/>
      <c r="J1164" s="19" t="str">
        <f>IFERROR(IF(ATENDIMENTOS!$I1164="",ATENDIMENTOS!$H1164,IF(AND(ATENDIMENTOS!$H1164="",ATENDIMENTOS!$I1164=""),"",ATENDIMENTOS!$H1164-ATENDIMENTOS!$I1164)),"")</f>
        <v/>
      </c>
      <c r="K1164" s="78"/>
    </row>
    <row r="1165" spans="1:11" x14ac:dyDescent="0.3">
      <c r="A1165" s="12" t="str">
        <f t="shared" si="18"/>
        <v/>
      </c>
      <c r="B1165" s="65"/>
      <c r="C1165" s="68"/>
      <c r="D1165" s="69"/>
      <c r="E1165" s="69"/>
      <c r="F1165" s="69"/>
      <c r="G1165" s="69"/>
      <c r="H1165" s="20" t="str" cm="1">
        <f t="array" ref="H1165">IFERROR(IF(B1165="","",IF(F1165="","",IF(F1165="SERVIÇOS",INDEX('TABELA DE PREÇOS'!$C$3:$C$1000,MATCH(B1165,IF('TABELA DE PREÇOS'!$B$3:$B$1000=G1165,'TABELA DE PREÇOS'!$D$3:$D$1000),1)),IF(F1165="PRODUTOS",INDEX('TABELA DE PREÇOS'!$G$3:$G$1000,MATCH(B1165,IF('TABELA DE PREÇOS'!$F$3:$F$1000=G1165,'TABELA DE PREÇOS'!$H$3:$H$1000),1)))))),"")</f>
        <v/>
      </c>
      <c r="I1165" s="74"/>
      <c r="J1165" s="20" t="str">
        <f>IFERROR(IF(ATENDIMENTOS!$I1165="",ATENDIMENTOS!$H1165,IF(AND(ATENDIMENTOS!$H1165="",ATENDIMENTOS!$I1165=""),"",ATENDIMENTOS!$H1165-ATENDIMENTOS!$I1165)),"")</f>
        <v/>
      </c>
      <c r="K1165" s="77"/>
    </row>
    <row r="1166" spans="1:11" x14ac:dyDescent="0.3">
      <c r="A1166" s="12" t="str">
        <f t="shared" si="18"/>
        <v/>
      </c>
      <c r="B1166" s="66"/>
      <c r="C1166" s="70"/>
      <c r="D1166" s="71"/>
      <c r="E1166" s="71"/>
      <c r="F1166" s="71"/>
      <c r="G1166" s="71"/>
      <c r="H1166" s="19" t="str" cm="1">
        <f t="array" ref="H1166">IFERROR(IF(B1166="","",IF(F1166="","",IF(F1166="SERVIÇOS",INDEX('TABELA DE PREÇOS'!$C$3:$C$1000,MATCH(B1166,IF('TABELA DE PREÇOS'!$B$3:$B$1000=G1166,'TABELA DE PREÇOS'!$D$3:$D$1000),1)),IF(F1166="PRODUTOS",INDEX('TABELA DE PREÇOS'!$G$3:$G$1000,MATCH(B1166,IF('TABELA DE PREÇOS'!$F$3:$F$1000=G1166,'TABELA DE PREÇOS'!$H$3:$H$1000),1)))))),"")</f>
        <v/>
      </c>
      <c r="I1166" s="75"/>
      <c r="J1166" s="19" t="str">
        <f>IFERROR(IF(ATENDIMENTOS!$I1166="",ATENDIMENTOS!$H1166,IF(AND(ATENDIMENTOS!$H1166="",ATENDIMENTOS!$I1166=""),"",ATENDIMENTOS!$H1166-ATENDIMENTOS!$I1166)),"")</f>
        <v/>
      </c>
      <c r="K1166" s="78"/>
    </row>
    <row r="1167" spans="1:11" x14ac:dyDescent="0.3">
      <c r="A1167" s="12" t="str">
        <f t="shared" si="18"/>
        <v/>
      </c>
      <c r="B1167" s="65"/>
      <c r="C1167" s="68"/>
      <c r="D1167" s="69"/>
      <c r="E1167" s="69"/>
      <c r="F1167" s="69"/>
      <c r="G1167" s="69"/>
      <c r="H1167" s="20" t="str" cm="1">
        <f t="array" ref="H1167">IFERROR(IF(B1167="","",IF(F1167="","",IF(F1167="SERVIÇOS",INDEX('TABELA DE PREÇOS'!$C$3:$C$1000,MATCH(B1167,IF('TABELA DE PREÇOS'!$B$3:$B$1000=G1167,'TABELA DE PREÇOS'!$D$3:$D$1000),1)),IF(F1167="PRODUTOS",INDEX('TABELA DE PREÇOS'!$G$3:$G$1000,MATCH(B1167,IF('TABELA DE PREÇOS'!$F$3:$F$1000=G1167,'TABELA DE PREÇOS'!$H$3:$H$1000),1)))))),"")</f>
        <v/>
      </c>
      <c r="I1167" s="74"/>
      <c r="J1167" s="20" t="str">
        <f>IFERROR(IF(ATENDIMENTOS!$I1167="",ATENDIMENTOS!$H1167,IF(AND(ATENDIMENTOS!$H1167="",ATENDIMENTOS!$I1167=""),"",ATENDIMENTOS!$H1167-ATENDIMENTOS!$I1167)),"")</f>
        <v/>
      </c>
      <c r="K1167" s="77"/>
    </row>
    <row r="1168" spans="1:11" x14ac:dyDescent="0.3">
      <c r="A1168" s="12" t="str">
        <f t="shared" si="18"/>
        <v/>
      </c>
      <c r="B1168" s="66"/>
      <c r="C1168" s="70"/>
      <c r="D1168" s="71"/>
      <c r="E1168" s="71"/>
      <c r="F1168" s="71"/>
      <c r="G1168" s="71"/>
      <c r="H1168" s="19" t="str" cm="1">
        <f t="array" ref="H1168">IFERROR(IF(B1168="","",IF(F1168="","",IF(F1168="SERVIÇOS",INDEX('TABELA DE PREÇOS'!$C$3:$C$1000,MATCH(B1168,IF('TABELA DE PREÇOS'!$B$3:$B$1000=G1168,'TABELA DE PREÇOS'!$D$3:$D$1000),1)),IF(F1168="PRODUTOS",INDEX('TABELA DE PREÇOS'!$G$3:$G$1000,MATCH(B1168,IF('TABELA DE PREÇOS'!$F$3:$F$1000=G1168,'TABELA DE PREÇOS'!$H$3:$H$1000),1)))))),"")</f>
        <v/>
      </c>
      <c r="I1168" s="75"/>
      <c r="J1168" s="19" t="str">
        <f>IFERROR(IF(ATENDIMENTOS!$I1168="",ATENDIMENTOS!$H1168,IF(AND(ATENDIMENTOS!$H1168="",ATENDIMENTOS!$I1168=""),"",ATENDIMENTOS!$H1168-ATENDIMENTOS!$I1168)),"")</f>
        <v/>
      </c>
      <c r="K1168" s="78"/>
    </row>
    <row r="1169" spans="1:11" x14ac:dyDescent="0.3">
      <c r="A1169" s="12" t="str">
        <f t="shared" si="18"/>
        <v/>
      </c>
      <c r="B1169" s="65"/>
      <c r="C1169" s="68"/>
      <c r="D1169" s="69"/>
      <c r="E1169" s="69"/>
      <c r="F1169" s="69"/>
      <c r="G1169" s="69"/>
      <c r="H1169" s="20" t="str" cm="1">
        <f t="array" ref="H1169">IFERROR(IF(B1169="","",IF(F1169="","",IF(F1169="SERVIÇOS",INDEX('TABELA DE PREÇOS'!$C$3:$C$1000,MATCH(B1169,IF('TABELA DE PREÇOS'!$B$3:$B$1000=G1169,'TABELA DE PREÇOS'!$D$3:$D$1000),1)),IF(F1169="PRODUTOS",INDEX('TABELA DE PREÇOS'!$G$3:$G$1000,MATCH(B1169,IF('TABELA DE PREÇOS'!$F$3:$F$1000=G1169,'TABELA DE PREÇOS'!$H$3:$H$1000),1)))))),"")</f>
        <v/>
      </c>
      <c r="I1169" s="74"/>
      <c r="J1169" s="20" t="str">
        <f>IFERROR(IF(ATENDIMENTOS!$I1169="",ATENDIMENTOS!$H1169,IF(AND(ATENDIMENTOS!$H1169="",ATENDIMENTOS!$I1169=""),"",ATENDIMENTOS!$H1169-ATENDIMENTOS!$I1169)),"")</f>
        <v/>
      </c>
      <c r="K1169" s="77"/>
    </row>
    <row r="1170" spans="1:11" x14ac:dyDescent="0.3">
      <c r="A1170" s="12" t="str">
        <f t="shared" si="18"/>
        <v/>
      </c>
      <c r="B1170" s="66"/>
      <c r="C1170" s="70"/>
      <c r="D1170" s="71"/>
      <c r="E1170" s="71"/>
      <c r="F1170" s="71"/>
      <c r="G1170" s="71"/>
      <c r="H1170" s="19" t="str" cm="1">
        <f t="array" ref="H1170">IFERROR(IF(B1170="","",IF(F1170="","",IF(F1170="SERVIÇOS",INDEX('TABELA DE PREÇOS'!$C$3:$C$1000,MATCH(B1170,IF('TABELA DE PREÇOS'!$B$3:$B$1000=G1170,'TABELA DE PREÇOS'!$D$3:$D$1000),1)),IF(F1170="PRODUTOS",INDEX('TABELA DE PREÇOS'!$G$3:$G$1000,MATCH(B1170,IF('TABELA DE PREÇOS'!$F$3:$F$1000=G1170,'TABELA DE PREÇOS'!$H$3:$H$1000),1)))))),"")</f>
        <v/>
      </c>
      <c r="I1170" s="75"/>
      <c r="J1170" s="19" t="str">
        <f>IFERROR(IF(ATENDIMENTOS!$I1170="",ATENDIMENTOS!$H1170,IF(AND(ATENDIMENTOS!$H1170="",ATENDIMENTOS!$I1170=""),"",ATENDIMENTOS!$H1170-ATENDIMENTOS!$I1170)),"")</f>
        <v/>
      </c>
      <c r="K1170" s="78"/>
    </row>
    <row r="1171" spans="1:11" x14ac:dyDescent="0.3">
      <c r="A1171" s="12" t="str">
        <f t="shared" si="18"/>
        <v/>
      </c>
      <c r="B1171" s="65"/>
      <c r="C1171" s="68"/>
      <c r="D1171" s="69"/>
      <c r="E1171" s="69"/>
      <c r="F1171" s="69"/>
      <c r="G1171" s="69"/>
      <c r="H1171" s="20" t="str" cm="1">
        <f t="array" ref="H1171">IFERROR(IF(B1171="","",IF(F1171="","",IF(F1171="SERVIÇOS",INDEX('TABELA DE PREÇOS'!$C$3:$C$1000,MATCH(B1171,IF('TABELA DE PREÇOS'!$B$3:$B$1000=G1171,'TABELA DE PREÇOS'!$D$3:$D$1000),1)),IF(F1171="PRODUTOS",INDEX('TABELA DE PREÇOS'!$G$3:$G$1000,MATCH(B1171,IF('TABELA DE PREÇOS'!$F$3:$F$1000=G1171,'TABELA DE PREÇOS'!$H$3:$H$1000),1)))))),"")</f>
        <v/>
      </c>
      <c r="I1171" s="74"/>
      <c r="J1171" s="20" t="str">
        <f>IFERROR(IF(ATENDIMENTOS!$I1171="",ATENDIMENTOS!$H1171,IF(AND(ATENDIMENTOS!$H1171="",ATENDIMENTOS!$I1171=""),"",ATENDIMENTOS!$H1171-ATENDIMENTOS!$I1171)),"")</f>
        <v/>
      </c>
      <c r="K1171" s="77"/>
    </row>
    <row r="1172" spans="1:11" x14ac:dyDescent="0.3">
      <c r="A1172" s="12" t="str">
        <f t="shared" si="18"/>
        <v/>
      </c>
      <c r="B1172" s="66"/>
      <c r="C1172" s="70"/>
      <c r="D1172" s="71"/>
      <c r="E1172" s="71"/>
      <c r="F1172" s="71"/>
      <c r="G1172" s="71"/>
      <c r="H1172" s="19" t="str" cm="1">
        <f t="array" ref="H1172">IFERROR(IF(B1172="","",IF(F1172="","",IF(F1172="SERVIÇOS",INDEX('TABELA DE PREÇOS'!$C$3:$C$1000,MATCH(B1172,IF('TABELA DE PREÇOS'!$B$3:$B$1000=G1172,'TABELA DE PREÇOS'!$D$3:$D$1000),1)),IF(F1172="PRODUTOS",INDEX('TABELA DE PREÇOS'!$G$3:$G$1000,MATCH(B1172,IF('TABELA DE PREÇOS'!$F$3:$F$1000=G1172,'TABELA DE PREÇOS'!$H$3:$H$1000),1)))))),"")</f>
        <v/>
      </c>
      <c r="I1172" s="75"/>
      <c r="J1172" s="19" t="str">
        <f>IFERROR(IF(ATENDIMENTOS!$I1172="",ATENDIMENTOS!$H1172,IF(AND(ATENDIMENTOS!$H1172="",ATENDIMENTOS!$I1172=""),"",ATENDIMENTOS!$H1172-ATENDIMENTOS!$I1172)),"")</f>
        <v/>
      </c>
      <c r="K1172" s="78"/>
    </row>
    <row r="1173" spans="1:11" x14ac:dyDescent="0.3">
      <c r="A1173" s="12" t="str">
        <f t="shared" si="18"/>
        <v/>
      </c>
      <c r="B1173" s="65"/>
      <c r="C1173" s="68"/>
      <c r="D1173" s="69"/>
      <c r="E1173" s="69"/>
      <c r="F1173" s="69"/>
      <c r="G1173" s="69"/>
      <c r="H1173" s="20" t="str" cm="1">
        <f t="array" ref="H1173">IFERROR(IF(B1173="","",IF(F1173="","",IF(F1173="SERVIÇOS",INDEX('TABELA DE PREÇOS'!$C$3:$C$1000,MATCH(B1173,IF('TABELA DE PREÇOS'!$B$3:$B$1000=G1173,'TABELA DE PREÇOS'!$D$3:$D$1000),1)),IF(F1173="PRODUTOS",INDEX('TABELA DE PREÇOS'!$G$3:$G$1000,MATCH(B1173,IF('TABELA DE PREÇOS'!$F$3:$F$1000=G1173,'TABELA DE PREÇOS'!$H$3:$H$1000),1)))))),"")</f>
        <v/>
      </c>
      <c r="I1173" s="74"/>
      <c r="J1173" s="20" t="str">
        <f>IFERROR(IF(ATENDIMENTOS!$I1173="",ATENDIMENTOS!$H1173,IF(AND(ATENDIMENTOS!$H1173="",ATENDIMENTOS!$I1173=""),"",ATENDIMENTOS!$H1173-ATENDIMENTOS!$I1173)),"")</f>
        <v/>
      </c>
      <c r="K1173" s="77"/>
    </row>
    <row r="1174" spans="1:11" x14ac:dyDescent="0.3">
      <c r="A1174" s="12" t="str">
        <f t="shared" si="18"/>
        <v/>
      </c>
      <c r="B1174" s="66"/>
      <c r="C1174" s="70"/>
      <c r="D1174" s="71"/>
      <c r="E1174" s="71"/>
      <c r="F1174" s="71"/>
      <c r="G1174" s="71"/>
      <c r="H1174" s="19" t="str" cm="1">
        <f t="array" ref="H1174">IFERROR(IF(B1174="","",IF(F1174="","",IF(F1174="SERVIÇOS",INDEX('TABELA DE PREÇOS'!$C$3:$C$1000,MATCH(B1174,IF('TABELA DE PREÇOS'!$B$3:$B$1000=G1174,'TABELA DE PREÇOS'!$D$3:$D$1000),1)),IF(F1174="PRODUTOS",INDEX('TABELA DE PREÇOS'!$G$3:$G$1000,MATCH(B1174,IF('TABELA DE PREÇOS'!$F$3:$F$1000=G1174,'TABELA DE PREÇOS'!$H$3:$H$1000),1)))))),"")</f>
        <v/>
      </c>
      <c r="I1174" s="75"/>
      <c r="J1174" s="19" t="str">
        <f>IFERROR(IF(ATENDIMENTOS!$I1174="",ATENDIMENTOS!$H1174,IF(AND(ATENDIMENTOS!$H1174="",ATENDIMENTOS!$I1174=""),"",ATENDIMENTOS!$H1174-ATENDIMENTOS!$I1174)),"")</f>
        <v/>
      </c>
      <c r="K1174" s="78"/>
    </row>
    <row r="1175" spans="1:11" x14ac:dyDescent="0.3">
      <c r="A1175" s="12" t="str">
        <f t="shared" si="18"/>
        <v/>
      </c>
      <c r="B1175" s="65"/>
      <c r="C1175" s="68"/>
      <c r="D1175" s="69"/>
      <c r="E1175" s="69"/>
      <c r="F1175" s="69"/>
      <c r="G1175" s="69"/>
      <c r="H1175" s="20" t="str" cm="1">
        <f t="array" ref="H1175">IFERROR(IF(B1175="","",IF(F1175="","",IF(F1175="SERVIÇOS",INDEX('TABELA DE PREÇOS'!$C$3:$C$1000,MATCH(B1175,IF('TABELA DE PREÇOS'!$B$3:$B$1000=G1175,'TABELA DE PREÇOS'!$D$3:$D$1000),1)),IF(F1175="PRODUTOS",INDEX('TABELA DE PREÇOS'!$G$3:$G$1000,MATCH(B1175,IF('TABELA DE PREÇOS'!$F$3:$F$1000=G1175,'TABELA DE PREÇOS'!$H$3:$H$1000),1)))))),"")</f>
        <v/>
      </c>
      <c r="I1175" s="74"/>
      <c r="J1175" s="20" t="str">
        <f>IFERROR(IF(ATENDIMENTOS!$I1175="",ATENDIMENTOS!$H1175,IF(AND(ATENDIMENTOS!$H1175="",ATENDIMENTOS!$I1175=""),"",ATENDIMENTOS!$H1175-ATENDIMENTOS!$I1175)),"")</f>
        <v/>
      </c>
      <c r="K1175" s="77"/>
    </row>
    <row r="1176" spans="1:11" x14ac:dyDescent="0.3">
      <c r="A1176" s="12" t="str">
        <f t="shared" si="18"/>
        <v/>
      </c>
      <c r="B1176" s="66"/>
      <c r="C1176" s="70"/>
      <c r="D1176" s="71"/>
      <c r="E1176" s="71"/>
      <c r="F1176" s="71"/>
      <c r="G1176" s="71"/>
      <c r="H1176" s="19" t="str" cm="1">
        <f t="array" ref="H1176">IFERROR(IF(B1176="","",IF(F1176="","",IF(F1176="SERVIÇOS",INDEX('TABELA DE PREÇOS'!$C$3:$C$1000,MATCH(B1176,IF('TABELA DE PREÇOS'!$B$3:$B$1000=G1176,'TABELA DE PREÇOS'!$D$3:$D$1000),1)),IF(F1176="PRODUTOS",INDEX('TABELA DE PREÇOS'!$G$3:$G$1000,MATCH(B1176,IF('TABELA DE PREÇOS'!$F$3:$F$1000=G1176,'TABELA DE PREÇOS'!$H$3:$H$1000),1)))))),"")</f>
        <v/>
      </c>
      <c r="I1176" s="75"/>
      <c r="J1176" s="19" t="str">
        <f>IFERROR(IF(ATENDIMENTOS!$I1176="",ATENDIMENTOS!$H1176,IF(AND(ATENDIMENTOS!$H1176="",ATENDIMENTOS!$I1176=""),"",ATENDIMENTOS!$H1176-ATENDIMENTOS!$I1176)),"")</f>
        <v/>
      </c>
      <c r="K1176" s="78"/>
    </row>
    <row r="1177" spans="1:11" x14ac:dyDescent="0.3">
      <c r="A1177" s="12" t="str">
        <f t="shared" si="18"/>
        <v/>
      </c>
      <c r="B1177" s="65"/>
      <c r="C1177" s="68"/>
      <c r="D1177" s="69"/>
      <c r="E1177" s="69"/>
      <c r="F1177" s="69"/>
      <c r="G1177" s="69"/>
      <c r="H1177" s="20" t="str" cm="1">
        <f t="array" ref="H1177">IFERROR(IF(B1177="","",IF(F1177="","",IF(F1177="SERVIÇOS",INDEX('TABELA DE PREÇOS'!$C$3:$C$1000,MATCH(B1177,IF('TABELA DE PREÇOS'!$B$3:$B$1000=G1177,'TABELA DE PREÇOS'!$D$3:$D$1000),1)),IF(F1177="PRODUTOS",INDEX('TABELA DE PREÇOS'!$G$3:$G$1000,MATCH(B1177,IF('TABELA DE PREÇOS'!$F$3:$F$1000=G1177,'TABELA DE PREÇOS'!$H$3:$H$1000),1)))))),"")</f>
        <v/>
      </c>
      <c r="I1177" s="74"/>
      <c r="J1177" s="20" t="str">
        <f>IFERROR(IF(ATENDIMENTOS!$I1177="",ATENDIMENTOS!$H1177,IF(AND(ATENDIMENTOS!$H1177="",ATENDIMENTOS!$I1177=""),"",ATENDIMENTOS!$H1177-ATENDIMENTOS!$I1177)),"")</f>
        <v/>
      </c>
      <c r="K1177" s="77"/>
    </row>
    <row r="1178" spans="1:11" x14ac:dyDescent="0.3">
      <c r="A1178" s="12" t="str">
        <f t="shared" si="18"/>
        <v/>
      </c>
      <c r="B1178" s="66"/>
      <c r="C1178" s="70"/>
      <c r="D1178" s="71"/>
      <c r="E1178" s="71"/>
      <c r="F1178" s="71"/>
      <c r="G1178" s="71"/>
      <c r="H1178" s="19" t="str" cm="1">
        <f t="array" ref="H1178">IFERROR(IF(B1178="","",IF(F1178="","",IF(F1178="SERVIÇOS",INDEX('TABELA DE PREÇOS'!$C$3:$C$1000,MATCH(B1178,IF('TABELA DE PREÇOS'!$B$3:$B$1000=G1178,'TABELA DE PREÇOS'!$D$3:$D$1000),1)),IF(F1178="PRODUTOS",INDEX('TABELA DE PREÇOS'!$G$3:$G$1000,MATCH(B1178,IF('TABELA DE PREÇOS'!$F$3:$F$1000=G1178,'TABELA DE PREÇOS'!$H$3:$H$1000),1)))))),"")</f>
        <v/>
      </c>
      <c r="I1178" s="75"/>
      <c r="J1178" s="19" t="str">
        <f>IFERROR(IF(ATENDIMENTOS!$I1178="",ATENDIMENTOS!$H1178,IF(AND(ATENDIMENTOS!$H1178="",ATENDIMENTOS!$I1178=""),"",ATENDIMENTOS!$H1178-ATENDIMENTOS!$I1178)),"")</f>
        <v/>
      </c>
      <c r="K1178" s="78"/>
    </row>
    <row r="1179" spans="1:11" x14ac:dyDescent="0.3">
      <c r="A1179" s="12" t="str">
        <f t="shared" si="18"/>
        <v/>
      </c>
      <c r="B1179" s="65"/>
      <c r="C1179" s="68"/>
      <c r="D1179" s="69"/>
      <c r="E1179" s="69"/>
      <c r="F1179" s="69"/>
      <c r="G1179" s="69"/>
      <c r="H1179" s="20" t="str" cm="1">
        <f t="array" ref="H1179">IFERROR(IF(B1179="","",IF(F1179="","",IF(F1179="SERVIÇOS",INDEX('TABELA DE PREÇOS'!$C$3:$C$1000,MATCH(B1179,IF('TABELA DE PREÇOS'!$B$3:$B$1000=G1179,'TABELA DE PREÇOS'!$D$3:$D$1000),1)),IF(F1179="PRODUTOS",INDEX('TABELA DE PREÇOS'!$G$3:$G$1000,MATCH(B1179,IF('TABELA DE PREÇOS'!$F$3:$F$1000=G1179,'TABELA DE PREÇOS'!$H$3:$H$1000),1)))))),"")</f>
        <v/>
      </c>
      <c r="I1179" s="74"/>
      <c r="J1179" s="20" t="str">
        <f>IFERROR(IF(ATENDIMENTOS!$I1179="",ATENDIMENTOS!$H1179,IF(AND(ATENDIMENTOS!$H1179="",ATENDIMENTOS!$I1179=""),"",ATENDIMENTOS!$H1179-ATENDIMENTOS!$I1179)),"")</f>
        <v/>
      </c>
      <c r="K1179" s="77"/>
    </row>
    <row r="1180" spans="1:11" x14ac:dyDescent="0.3">
      <c r="A1180" s="12" t="str">
        <f t="shared" si="18"/>
        <v/>
      </c>
      <c r="B1180" s="66"/>
      <c r="C1180" s="70"/>
      <c r="D1180" s="71"/>
      <c r="E1180" s="71"/>
      <c r="F1180" s="71"/>
      <c r="G1180" s="71"/>
      <c r="H1180" s="19" t="str" cm="1">
        <f t="array" ref="H1180">IFERROR(IF(B1180="","",IF(F1180="","",IF(F1180="SERVIÇOS",INDEX('TABELA DE PREÇOS'!$C$3:$C$1000,MATCH(B1180,IF('TABELA DE PREÇOS'!$B$3:$B$1000=G1180,'TABELA DE PREÇOS'!$D$3:$D$1000),1)),IF(F1180="PRODUTOS",INDEX('TABELA DE PREÇOS'!$G$3:$G$1000,MATCH(B1180,IF('TABELA DE PREÇOS'!$F$3:$F$1000=G1180,'TABELA DE PREÇOS'!$H$3:$H$1000),1)))))),"")</f>
        <v/>
      </c>
      <c r="I1180" s="75"/>
      <c r="J1180" s="19" t="str">
        <f>IFERROR(IF(ATENDIMENTOS!$I1180="",ATENDIMENTOS!$H1180,IF(AND(ATENDIMENTOS!$H1180="",ATENDIMENTOS!$I1180=""),"",ATENDIMENTOS!$H1180-ATENDIMENTOS!$I1180)),"")</f>
        <v/>
      </c>
      <c r="K1180" s="78"/>
    </row>
    <row r="1181" spans="1:11" x14ac:dyDescent="0.3">
      <c r="A1181" s="12" t="str">
        <f t="shared" si="18"/>
        <v/>
      </c>
      <c r="B1181" s="65"/>
      <c r="C1181" s="68"/>
      <c r="D1181" s="69"/>
      <c r="E1181" s="69"/>
      <c r="F1181" s="69"/>
      <c r="G1181" s="69"/>
      <c r="H1181" s="20" t="str" cm="1">
        <f t="array" ref="H1181">IFERROR(IF(B1181="","",IF(F1181="","",IF(F1181="SERVIÇOS",INDEX('TABELA DE PREÇOS'!$C$3:$C$1000,MATCH(B1181,IF('TABELA DE PREÇOS'!$B$3:$B$1000=G1181,'TABELA DE PREÇOS'!$D$3:$D$1000),1)),IF(F1181="PRODUTOS",INDEX('TABELA DE PREÇOS'!$G$3:$G$1000,MATCH(B1181,IF('TABELA DE PREÇOS'!$F$3:$F$1000=G1181,'TABELA DE PREÇOS'!$H$3:$H$1000),1)))))),"")</f>
        <v/>
      </c>
      <c r="I1181" s="74"/>
      <c r="J1181" s="20" t="str">
        <f>IFERROR(IF(ATENDIMENTOS!$I1181="",ATENDIMENTOS!$H1181,IF(AND(ATENDIMENTOS!$H1181="",ATENDIMENTOS!$I1181=""),"",ATENDIMENTOS!$H1181-ATENDIMENTOS!$I1181)),"")</f>
        <v/>
      </c>
      <c r="K1181" s="77"/>
    </row>
    <row r="1182" spans="1:11" x14ac:dyDescent="0.3">
      <c r="A1182" s="12" t="str">
        <f t="shared" si="18"/>
        <v/>
      </c>
      <c r="B1182" s="66"/>
      <c r="C1182" s="70"/>
      <c r="D1182" s="71"/>
      <c r="E1182" s="71"/>
      <c r="F1182" s="71"/>
      <c r="G1182" s="71"/>
      <c r="H1182" s="19" t="str" cm="1">
        <f t="array" ref="H1182">IFERROR(IF(B1182="","",IF(F1182="","",IF(F1182="SERVIÇOS",INDEX('TABELA DE PREÇOS'!$C$3:$C$1000,MATCH(B1182,IF('TABELA DE PREÇOS'!$B$3:$B$1000=G1182,'TABELA DE PREÇOS'!$D$3:$D$1000),1)),IF(F1182="PRODUTOS",INDEX('TABELA DE PREÇOS'!$G$3:$G$1000,MATCH(B1182,IF('TABELA DE PREÇOS'!$F$3:$F$1000=G1182,'TABELA DE PREÇOS'!$H$3:$H$1000),1)))))),"")</f>
        <v/>
      </c>
      <c r="I1182" s="75"/>
      <c r="J1182" s="19" t="str">
        <f>IFERROR(IF(ATENDIMENTOS!$I1182="",ATENDIMENTOS!$H1182,IF(AND(ATENDIMENTOS!$H1182="",ATENDIMENTOS!$I1182=""),"",ATENDIMENTOS!$H1182-ATENDIMENTOS!$I1182)),"")</f>
        <v/>
      </c>
      <c r="K1182" s="78"/>
    </row>
    <row r="1183" spans="1:11" x14ac:dyDescent="0.3">
      <c r="A1183" s="12" t="str">
        <f t="shared" si="18"/>
        <v/>
      </c>
      <c r="B1183" s="65"/>
      <c r="C1183" s="68"/>
      <c r="D1183" s="69"/>
      <c r="E1183" s="69"/>
      <c r="F1183" s="69"/>
      <c r="G1183" s="69"/>
      <c r="H1183" s="20" t="str" cm="1">
        <f t="array" ref="H1183">IFERROR(IF(B1183="","",IF(F1183="","",IF(F1183="SERVIÇOS",INDEX('TABELA DE PREÇOS'!$C$3:$C$1000,MATCH(B1183,IF('TABELA DE PREÇOS'!$B$3:$B$1000=G1183,'TABELA DE PREÇOS'!$D$3:$D$1000),1)),IF(F1183="PRODUTOS",INDEX('TABELA DE PREÇOS'!$G$3:$G$1000,MATCH(B1183,IF('TABELA DE PREÇOS'!$F$3:$F$1000=G1183,'TABELA DE PREÇOS'!$H$3:$H$1000),1)))))),"")</f>
        <v/>
      </c>
      <c r="I1183" s="74"/>
      <c r="J1183" s="20" t="str">
        <f>IFERROR(IF(ATENDIMENTOS!$I1183="",ATENDIMENTOS!$H1183,IF(AND(ATENDIMENTOS!$H1183="",ATENDIMENTOS!$I1183=""),"",ATENDIMENTOS!$H1183-ATENDIMENTOS!$I1183)),"")</f>
        <v/>
      </c>
      <c r="K1183" s="77"/>
    </row>
    <row r="1184" spans="1:11" x14ac:dyDescent="0.3">
      <c r="A1184" s="12" t="str">
        <f t="shared" si="18"/>
        <v/>
      </c>
      <c r="B1184" s="66"/>
      <c r="C1184" s="70"/>
      <c r="D1184" s="71"/>
      <c r="E1184" s="71"/>
      <c r="F1184" s="71"/>
      <c r="G1184" s="71"/>
      <c r="H1184" s="19" t="str" cm="1">
        <f t="array" ref="H1184">IFERROR(IF(B1184="","",IF(F1184="","",IF(F1184="SERVIÇOS",INDEX('TABELA DE PREÇOS'!$C$3:$C$1000,MATCH(B1184,IF('TABELA DE PREÇOS'!$B$3:$B$1000=G1184,'TABELA DE PREÇOS'!$D$3:$D$1000),1)),IF(F1184="PRODUTOS",INDEX('TABELA DE PREÇOS'!$G$3:$G$1000,MATCH(B1184,IF('TABELA DE PREÇOS'!$F$3:$F$1000=G1184,'TABELA DE PREÇOS'!$H$3:$H$1000),1)))))),"")</f>
        <v/>
      </c>
      <c r="I1184" s="75"/>
      <c r="J1184" s="19" t="str">
        <f>IFERROR(IF(ATENDIMENTOS!$I1184="",ATENDIMENTOS!$H1184,IF(AND(ATENDIMENTOS!$H1184="",ATENDIMENTOS!$I1184=""),"",ATENDIMENTOS!$H1184-ATENDIMENTOS!$I1184)),"")</f>
        <v/>
      </c>
      <c r="K1184" s="78"/>
    </row>
    <row r="1185" spans="1:11" x14ac:dyDescent="0.3">
      <c r="A1185" s="12" t="str">
        <f t="shared" si="18"/>
        <v/>
      </c>
      <c r="B1185" s="65"/>
      <c r="C1185" s="68"/>
      <c r="D1185" s="69"/>
      <c r="E1185" s="69"/>
      <c r="F1185" s="69"/>
      <c r="G1185" s="69"/>
      <c r="H1185" s="20" t="str" cm="1">
        <f t="array" ref="H1185">IFERROR(IF(B1185="","",IF(F1185="","",IF(F1185="SERVIÇOS",INDEX('TABELA DE PREÇOS'!$C$3:$C$1000,MATCH(B1185,IF('TABELA DE PREÇOS'!$B$3:$B$1000=G1185,'TABELA DE PREÇOS'!$D$3:$D$1000),1)),IF(F1185="PRODUTOS",INDEX('TABELA DE PREÇOS'!$G$3:$G$1000,MATCH(B1185,IF('TABELA DE PREÇOS'!$F$3:$F$1000=G1185,'TABELA DE PREÇOS'!$H$3:$H$1000),1)))))),"")</f>
        <v/>
      </c>
      <c r="I1185" s="74"/>
      <c r="J1185" s="20" t="str">
        <f>IFERROR(IF(ATENDIMENTOS!$I1185="",ATENDIMENTOS!$H1185,IF(AND(ATENDIMENTOS!$H1185="",ATENDIMENTOS!$I1185=""),"",ATENDIMENTOS!$H1185-ATENDIMENTOS!$I1185)),"")</f>
        <v/>
      </c>
      <c r="K1185" s="77"/>
    </row>
    <row r="1186" spans="1:11" x14ac:dyDescent="0.3">
      <c r="A1186" s="12" t="str">
        <f t="shared" si="18"/>
        <v/>
      </c>
      <c r="B1186" s="66"/>
      <c r="C1186" s="70"/>
      <c r="D1186" s="71"/>
      <c r="E1186" s="71"/>
      <c r="F1186" s="71"/>
      <c r="G1186" s="71"/>
      <c r="H1186" s="19" t="str" cm="1">
        <f t="array" ref="H1186">IFERROR(IF(B1186="","",IF(F1186="","",IF(F1186="SERVIÇOS",INDEX('TABELA DE PREÇOS'!$C$3:$C$1000,MATCH(B1186,IF('TABELA DE PREÇOS'!$B$3:$B$1000=G1186,'TABELA DE PREÇOS'!$D$3:$D$1000),1)),IF(F1186="PRODUTOS",INDEX('TABELA DE PREÇOS'!$G$3:$G$1000,MATCH(B1186,IF('TABELA DE PREÇOS'!$F$3:$F$1000=G1186,'TABELA DE PREÇOS'!$H$3:$H$1000),1)))))),"")</f>
        <v/>
      </c>
      <c r="I1186" s="75"/>
      <c r="J1186" s="19" t="str">
        <f>IFERROR(IF(ATENDIMENTOS!$I1186="",ATENDIMENTOS!$H1186,IF(AND(ATENDIMENTOS!$H1186="",ATENDIMENTOS!$I1186=""),"",ATENDIMENTOS!$H1186-ATENDIMENTOS!$I1186)),"")</f>
        <v/>
      </c>
      <c r="K1186" s="78"/>
    </row>
    <row r="1187" spans="1:11" x14ac:dyDescent="0.3">
      <c r="A1187" s="12" t="str">
        <f t="shared" si="18"/>
        <v/>
      </c>
      <c r="B1187" s="65"/>
      <c r="C1187" s="68"/>
      <c r="D1187" s="69"/>
      <c r="E1187" s="69"/>
      <c r="F1187" s="69"/>
      <c r="G1187" s="69"/>
      <c r="H1187" s="20" t="str" cm="1">
        <f t="array" ref="H1187">IFERROR(IF(B1187="","",IF(F1187="","",IF(F1187="SERVIÇOS",INDEX('TABELA DE PREÇOS'!$C$3:$C$1000,MATCH(B1187,IF('TABELA DE PREÇOS'!$B$3:$B$1000=G1187,'TABELA DE PREÇOS'!$D$3:$D$1000),1)),IF(F1187="PRODUTOS",INDEX('TABELA DE PREÇOS'!$G$3:$G$1000,MATCH(B1187,IF('TABELA DE PREÇOS'!$F$3:$F$1000=G1187,'TABELA DE PREÇOS'!$H$3:$H$1000),1)))))),"")</f>
        <v/>
      </c>
      <c r="I1187" s="74"/>
      <c r="J1187" s="20" t="str">
        <f>IFERROR(IF(ATENDIMENTOS!$I1187="",ATENDIMENTOS!$H1187,IF(AND(ATENDIMENTOS!$H1187="",ATENDIMENTOS!$I1187=""),"",ATENDIMENTOS!$H1187-ATENDIMENTOS!$I1187)),"")</f>
        <v/>
      </c>
      <c r="K1187" s="77"/>
    </row>
    <row r="1188" spans="1:11" x14ac:dyDescent="0.3">
      <c r="A1188" s="12" t="str">
        <f t="shared" si="18"/>
        <v/>
      </c>
      <c r="B1188" s="66"/>
      <c r="C1188" s="70"/>
      <c r="D1188" s="71"/>
      <c r="E1188" s="71"/>
      <c r="F1188" s="71"/>
      <c r="G1188" s="71"/>
      <c r="H1188" s="19" t="str" cm="1">
        <f t="array" ref="H1188">IFERROR(IF(B1188="","",IF(F1188="","",IF(F1188="SERVIÇOS",INDEX('TABELA DE PREÇOS'!$C$3:$C$1000,MATCH(B1188,IF('TABELA DE PREÇOS'!$B$3:$B$1000=G1188,'TABELA DE PREÇOS'!$D$3:$D$1000),1)),IF(F1188="PRODUTOS",INDEX('TABELA DE PREÇOS'!$G$3:$G$1000,MATCH(B1188,IF('TABELA DE PREÇOS'!$F$3:$F$1000=G1188,'TABELA DE PREÇOS'!$H$3:$H$1000),1)))))),"")</f>
        <v/>
      </c>
      <c r="I1188" s="75"/>
      <c r="J1188" s="19" t="str">
        <f>IFERROR(IF(ATENDIMENTOS!$I1188="",ATENDIMENTOS!$H1188,IF(AND(ATENDIMENTOS!$H1188="",ATENDIMENTOS!$I1188=""),"",ATENDIMENTOS!$H1188-ATENDIMENTOS!$I1188)),"")</f>
        <v/>
      </c>
      <c r="K1188" s="78"/>
    </row>
    <row r="1189" spans="1:11" x14ac:dyDescent="0.3">
      <c r="A1189" s="12" t="str">
        <f t="shared" si="18"/>
        <v/>
      </c>
      <c r="B1189" s="65"/>
      <c r="C1189" s="68"/>
      <c r="D1189" s="69"/>
      <c r="E1189" s="69"/>
      <c r="F1189" s="69"/>
      <c r="G1189" s="69"/>
      <c r="H1189" s="20" t="str" cm="1">
        <f t="array" ref="H1189">IFERROR(IF(B1189="","",IF(F1189="","",IF(F1189="SERVIÇOS",INDEX('TABELA DE PREÇOS'!$C$3:$C$1000,MATCH(B1189,IF('TABELA DE PREÇOS'!$B$3:$B$1000=G1189,'TABELA DE PREÇOS'!$D$3:$D$1000),1)),IF(F1189="PRODUTOS",INDEX('TABELA DE PREÇOS'!$G$3:$G$1000,MATCH(B1189,IF('TABELA DE PREÇOS'!$F$3:$F$1000=G1189,'TABELA DE PREÇOS'!$H$3:$H$1000),1)))))),"")</f>
        <v/>
      </c>
      <c r="I1189" s="74"/>
      <c r="J1189" s="20" t="str">
        <f>IFERROR(IF(ATENDIMENTOS!$I1189="",ATENDIMENTOS!$H1189,IF(AND(ATENDIMENTOS!$H1189="",ATENDIMENTOS!$I1189=""),"",ATENDIMENTOS!$H1189-ATENDIMENTOS!$I1189)),"")</f>
        <v/>
      </c>
      <c r="K1189" s="77"/>
    </row>
    <row r="1190" spans="1:11" x14ac:dyDescent="0.3">
      <c r="A1190" s="12" t="str">
        <f t="shared" si="18"/>
        <v/>
      </c>
      <c r="B1190" s="66"/>
      <c r="C1190" s="70"/>
      <c r="D1190" s="71"/>
      <c r="E1190" s="71"/>
      <c r="F1190" s="71"/>
      <c r="G1190" s="71"/>
      <c r="H1190" s="19" t="str" cm="1">
        <f t="array" ref="H1190">IFERROR(IF(B1190="","",IF(F1190="","",IF(F1190="SERVIÇOS",INDEX('TABELA DE PREÇOS'!$C$3:$C$1000,MATCH(B1190,IF('TABELA DE PREÇOS'!$B$3:$B$1000=G1190,'TABELA DE PREÇOS'!$D$3:$D$1000),1)),IF(F1190="PRODUTOS",INDEX('TABELA DE PREÇOS'!$G$3:$G$1000,MATCH(B1190,IF('TABELA DE PREÇOS'!$F$3:$F$1000=G1190,'TABELA DE PREÇOS'!$H$3:$H$1000),1)))))),"")</f>
        <v/>
      </c>
      <c r="I1190" s="75"/>
      <c r="J1190" s="19" t="str">
        <f>IFERROR(IF(ATENDIMENTOS!$I1190="",ATENDIMENTOS!$H1190,IF(AND(ATENDIMENTOS!$H1190="",ATENDIMENTOS!$I1190=""),"",ATENDIMENTOS!$H1190-ATENDIMENTOS!$I1190)),"")</f>
        <v/>
      </c>
      <c r="K1190" s="78"/>
    </row>
    <row r="1191" spans="1:11" x14ac:dyDescent="0.3">
      <c r="A1191" s="12" t="str">
        <f t="shared" si="18"/>
        <v/>
      </c>
      <c r="B1191" s="65"/>
      <c r="C1191" s="68"/>
      <c r="D1191" s="69"/>
      <c r="E1191" s="69"/>
      <c r="F1191" s="69"/>
      <c r="G1191" s="69"/>
      <c r="H1191" s="20" t="str" cm="1">
        <f t="array" ref="H1191">IFERROR(IF(B1191="","",IF(F1191="","",IF(F1191="SERVIÇOS",INDEX('TABELA DE PREÇOS'!$C$3:$C$1000,MATCH(B1191,IF('TABELA DE PREÇOS'!$B$3:$B$1000=G1191,'TABELA DE PREÇOS'!$D$3:$D$1000),1)),IF(F1191="PRODUTOS",INDEX('TABELA DE PREÇOS'!$G$3:$G$1000,MATCH(B1191,IF('TABELA DE PREÇOS'!$F$3:$F$1000=G1191,'TABELA DE PREÇOS'!$H$3:$H$1000),1)))))),"")</f>
        <v/>
      </c>
      <c r="I1191" s="74"/>
      <c r="J1191" s="20" t="str">
        <f>IFERROR(IF(ATENDIMENTOS!$I1191="",ATENDIMENTOS!$H1191,IF(AND(ATENDIMENTOS!$H1191="",ATENDIMENTOS!$I1191=""),"",ATENDIMENTOS!$H1191-ATENDIMENTOS!$I1191)),"")</f>
        <v/>
      </c>
      <c r="K1191" s="77"/>
    </row>
    <row r="1192" spans="1:11" x14ac:dyDescent="0.3">
      <c r="A1192" s="12" t="str">
        <f t="shared" si="18"/>
        <v/>
      </c>
      <c r="B1192" s="66"/>
      <c r="C1192" s="70"/>
      <c r="D1192" s="71"/>
      <c r="E1192" s="71"/>
      <c r="F1192" s="71"/>
      <c r="G1192" s="71"/>
      <c r="H1192" s="19" t="str" cm="1">
        <f t="array" ref="H1192">IFERROR(IF(B1192="","",IF(F1192="","",IF(F1192="SERVIÇOS",INDEX('TABELA DE PREÇOS'!$C$3:$C$1000,MATCH(B1192,IF('TABELA DE PREÇOS'!$B$3:$B$1000=G1192,'TABELA DE PREÇOS'!$D$3:$D$1000),1)),IF(F1192="PRODUTOS",INDEX('TABELA DE PREÇOS'!$G$3:$G$1000,MATCH(B1192,IF('TABELA DE PREÇOS'!$F$3:$F$1000=G1192,'TABELA DE PREÇOS'!$H$3:$H$1000),1)))))),"")</f>
        <v/>
      </c>
      <c r="I1192" s="75"/>
      <c r="J1192" s="19" t="str">
        <f>IFERROR(IF(ATENDIMENTOS!$I1192="",ATENDIMENTOS!$H1192,IF(AND(ATENDIMENTOS!$H1192="",ATENDIMENTOS!$I1192=""),"",ATENDIMENTOS!$H1192-ATENDIMENTOS!$I1192)),"")</f>
        <v/>
      </c>
      <c r="K1192" s="78"/>
    </row>
    <row r="1193" spans="1:11" x14ac:dyDescent="0.3">
      <c r="A1193" s="12" t="str">
        <f t="shared" si="18"/>
        <v/>
      </c>
      <c r="B1193" s="65"/>
      <c r="C1193" s="68"/>
      <c r="D1193" s="69"/>
      <c r="E1193" s="69"/>
      <c r="F1193" s="69"/>
      <c r="G1193" s="69"/>
      <c r="H1193" s="20" t="str" cm="1">
        <f t="array" ref="H1193">IFERROR(IF(B1193="","",IF(F1193="","",IF(F1193="SERVIÇOS",INDEX('TABELA DE PREÇOS'!$C$3:$C$1000,MATCH(B1193,IF('TABELA DE PREÇOS'!$B$3:$B$1000=G1193,'TABELA DE PREÇOS'!$D$3:$D$1000),1)),IF(F1193="PRODUTOS",INDEX('TABELA DE PREÇOS'!$G$3:$G$1000,MATCH(B1193,IF('TABELA DE PREÇOS'!$F$3:$F$1000=G1193,'TABELA DE PREÇOS'!$H$3:$H$1000),1)))))),"")</f>
        <v/>
      </c>
      <c r="I1193" s="74"/>
      <c r="J1193" s="20" t="str">
        <f>IFERROR(IF(ATENDIMENTOS!$I1193="",ATENDIMENTOS!$H1193,IF(AND(ATENDIMENTOS!$H1193="",ATENDIMENTOS!$I1193=""),"",ATENDIMENTOS!$H1193-ATENDIMENTOS!$I1193)),"")</f>
        <v/>
      </c>
      <c r="K1193" s="77"/>
    </row>
    <row r="1194" spans="1:11" x14ac:dyDescent="0.3">
      <c r="A1194" s="12" t="str">
        <f t="shared" si="18"/>
        <v/>
      </c>
      <c r="B1194" s="66"/>
      <c r="C1194" s="70"/>
      <c r="D1194" s="71"/>
      <c r="E1194" s="71"/>
      <c r="F1194" s="71"/>
      <c r="G1194" s="71"/>
      <c r="H1194" s="19" t="str" cm="1">
        <f t="array" ref="H1194">IFERROR(IF(B1194="","",IF(F1194="","",IF(F1194="SERVIÇOS",INDEX('TABELA DE PREÇOS'!$C$3:$C$1000,MATCH(B1194,IF('TABELA DE PREÇOS'!$B$3:$B$1000=G1194,'TABELA DE PREÇOS'!$D$3:$D$1000),1)),IF(F1194="PRODUTOS",INDEX('TABELA DE PREÇOS'!$G$3:$G$1000,MATCH(B1194,IF('TABELA DE PREÇOS'!$F$3:$F$1000=G1194,'TABELA DE PREÇOS'!$H$3:$H$1000),1)))))),"")</f>
        <v/>
      </c>
      <c r="I1194" s="75"/>
      <c r="J1194" s="19" t="str">
        <f>IFERROR(IF(ATENDIMENTOS!$I1194="",ATENDIMENTOS!$H1194,IF(AND(ATENDIMENTOS!$H1194="",ATENDIMENTOS!$I1194=""),"",ATENDIMENTOS!$H1194-ATENDIMENTOS!$I1194)),"")</f>
        <v/>
      </c>
      <c r="K1194" s="78"/>
    </row>
    <row r="1195" spans="1:11" x14ac:dyDescent="0.3">
      <c r="A1195" s="12" t="str">
        <f t="shared" si="18"/>
        <v/>
      </c>
      <c r="B1195" s="65"/>
      <c r="C1195" s="68"/>
      <c r="D1195" s="69"/>
      <c r="E1195" s="69"/>
      <c r="F1195" s="69"/>
      <c r="G1195" s="69"/>
      <c r="H1195" s="20" t="str" cm="1">
        <f t="array" ref="H1195">IFERROR(IF(B1195="","",IF(F1195="","",IF(F1195="SERVIÇOS",INDEX('TABELA DE PREÇOS'!$C$3:$C$1000,MATCH(B1195,IF('TABELA DE PREÇOS'!$B$3:$B$1000=G1195,'TABELA DE PREÇOS'!$D$3:$D$1000),1)),IF(F1195="PRODUTOS",INDEX('TABELA DE PREÇOS'!$G$3:$G$1000,MATCH(B1195,IF('TABELA DE PREÇOS'!$F$3:$F$1000=G1195,'TABELA DE PREÇOS'!$H$3:$H$1000),1)))))),"")</f>
        <v/>
      </c>
      <c r="I1195" s="74"/>
      <c r="J1195" s="20" t="str">
        <f>IFERROR(IF(ATENDIMENTOS!$I1195="",ATENDIMENTOS!$H1195,IF(AND(ATENDIMENTOS!$H1195="",ATENDIMENTOS!$I1195=""),"",ATENDIMENTOS!$H1195-ATENDIMENTOS!$I1195)),"")</f>
        <v/>
      </c>
      <c r="K1195" s="77"/>
    </row>
    <row r="1196" spans="1:11" x14ac:dyDescent="0.3">
      <c r="A1196" s="12" t="str">
        <f t="shared" si="18"/>
        <v/>
      </c>
      <c r="B1196" s="66"/>
      <c r="C1196" s="70"/>
      <c r="D1196" s="71"/>
      <c r="E1196" s="71"/>
      <c r="F1196" s="71"/>
      <c r="G1196" s="71"/>
      <c r="H1196" s="19" t="str" cm="1">
        <f t="array" ref="H1196">IFERROR(IF(B1196="","",IF(F1196="","",IF(F1196="SERVIÇOS",INDEX('TABELA DE PREÇOS'!$C$3:$C$1000,MATCH(B1196,IF('TABELA DE PREÇOS'!$B$3:$B$1000=G1196,'TABELA DE PREÇOS'!$D$3:$D$1000),1)),IF(F1196="PRODUTOS",INDEX('TABELA DE PREÇOS'!$G$3:$G$1000,MATCH(B1196,IF('TABELA DE PREÇOS'!$F$3:$F$1000=G1196,'TABELA DE PREÇOS'!$H$3:$H$1000),1)))))),"")</f>
        <v/>
      </c>
      <c r="I1196" s="75"/>
      <c r="J1196" s="19" t="str">
        <f>IFERROR(IF(ATENDIMENTOS!$I1196="",ATENDIMENTOS!$H1196,IF(AND(ATENDIMENTOS!$H1196="",ATENDIMENTOS!$I1196=""),"",ATENDIMENTOS!$H1196-ATENDIMENTOS!$I1196)),"")</f>
        <v/>
      </c>
      <c r="K1196" s="78"/>
    </row>
    <row r="1197" spans="1:11" x14ac:dyDescent="0.3">
      <c r="A1197" s="12" t="str">
        <f t="shared" si="18"/>
        <v/>
      </c>
      <c r="B1197" s="65"/>
      <c r="C1197" s="68"/>
      <c r="D1197" s="69"/>
      <c r="E1197" s="69"/>
      <c r="F1197" s="69"/>
      <c r="G1197" s="69"/>
      <c r="H1197" s="20" t="str" cm="1">
        <f t="array" ref="H1197">IFERROR(IF(B1197="","",IF(F1197="","",IF(F1197="SERVIÇOS",INDEX('TABELA DE PREÇOS'!$C$3:$C$1000,MATCH(B1197,IF('TABELA DE PREÇOS'!$B$3:$B$1000=G1197,'TABELA DE PREÇOS'!$D$3:$D$1000),1)),IF(F1197="PRODUTOS",INDEX('TABELA DE PREÇOS'!$G$3:$G$1000,MATCH(B1197,IF('TABELA DE PREÇOS'!$F$3:$F$1000=G1197,'TABELA DE PREÇOS'!$H$3:$H$1000),1)))))),"")</f>
        <v/>
      </c>
      <c r="I1197" s="74"/>
      <c r="J1197" s="20" t="str">
        <f>IFERROR(IF(ATENDIMENTOS!$I1197="",ATENDIMENTOS!$H1197,IF(AND(ATENDIMENTOS!$H1197="",ATENDIMENTOS!$I1197=""),"",ATENDIMENTOS!$H1197-ATENDIMENTOS!$I1197)),"")</f>
        <v/>
      </c>
      <c r="K1197" s="77"/>
    </row>
    <row r="1198" spans="1:11" x14ac:dyDescent="0.3">
      <c r="A1198" s="12" t="str">
        <f t="shared" si="18"/>
        <v/>
      </c>
      <c r="B1198" s="66"/>
      <c r="C1198" s="70"/>
      <c r="D1198" s="71"/>
      <c r="E1198" s="71"/>
      <c r="F1198" s="71"/>
      <c r="G1198" s="71"/>
      <c r="H1198" s="19" t="str" cm="1">
        <f t="array" ref="H1198">IFERROR(IF(B1198="","",IF(F1198="","",IF(F1198="SERVIÇOS",INDEX('TABELA DE PREÇOS'!$C$3:$C$1000,MATCH(B1198,IF('TABELA DE PREÇOS'!$B$3:$B$1000=G1198,'TABELA DE PREÇOS'!$D$3:$D$1000),1)),IF(F1198="PRODUTOS",INDEX('TABELA DE PREÇOS'!$G$3:$G$1000,MATCH(B1198,IF('TABELA DE PREÇOS'!$F$3:$F$1000=G1198,'TABELA DE PREÇOS'!$H$3:$H$1000),1)))))),"")</f>
        <v/>
      </c>
      <c r="I1198" s="75"/>
      <c r="J1198" s="19" t="str">
        <f>IFERROR(IF(ATENDIMENTOS!$I1198="",ATENDIMENTOS!$H1198,IF(AND(ATENDIMENTOS!$H1198="",ATENDIMENTOS!$I1198=""),"",ATENDIMENTOS!$H1198-ATENDIMENTOS!$I1198)),"")</f>
        <v/>
      </c>
      <c r="K1198" s="78"/>
    </row>
    <row r="1199" spans="1:11" x14ac:dyDescent="0.3">
      <c r="A1199" s="12" t="str">
        <f t="shared" si="18"/>
        <v/>
      </c>
      <c r="B1199" s="65"/>
      <c r="C1199" s="68"/>
      <c r="D1199" s="69"/>
      <c r="E1199" s="69"/>
      <c r="F1199" s="69"/>
      <c r="G1199" s="69"/>
      <c r="H1199" s="20" t="str" cm="1">
        <f t="array" ref="H1199">IFERROR(IF(B1199="","",IF(F1199="","",IF(F1199="SERVIÇOS",INDEX('TABELA DE PREÇOS'!$C$3:$C$1000,MATCH(B1199,IF('TABELA DE PREÇOS'!$B$3:$B$1000=G1199,'TABELA DE PREÇOS'!$D$3:$D$1000),1)),IF(F1199="PRODUTOS",INDEX('TABELA DE PREÇOS'!$G$3:$G$1000,MATCH(B1199,IF('TABELA DE PREÇOS'!$F$3:$F$1000=G1199,'TABELA DE PREÇOS'!$H$3:$H$1000),1)))))),"")</f>
        <v/>
      </c>
      <c r="I1199" s="74"/>
      <c r="J1199" s="20" t="str">
        <f>IFERROR(IF(ATENDIMENTOS!$I1199="",ATENDIMENTOS!$H1199,IF(AND(ATENDIMENTOS!$H1199="",ATENDIMENTOS!$I1199=""),"",ATENDIMENTOS!$H1199-ATENDIMENTOS!$I1199)),"")</f>
        <v/>
      </c>
      <c r="K1199" s="77"/>
    </row>
    <row r="1200" spans="1:11" x14ac:dyDescent="0.3">
      <c r="A1200" s="12" t="str">
        <f t="shared" si="18"/>
        <v/>
      </c>
      <c r="B1200" s="66"/>
      <c r="C1200" s="70"/>
      <c r="D1200" s="71"/>
      <c r="E1200" s="71"/>
      <c r="F1200" s="71"/>
      <c r="G1200" s="71"/>
      <c r="H1200" s="19" t="str" cm="1">
        <f t="array" ref="H1200">IFERROR(IF(B1200="","",IF(F1200="","",IF(F1200="SERVIÇOS",INDEX('TABELA DE PREÇOS'!$C$3:$C$1000,MATCH(B1200,IF('TABELA DE PREÇOS'!$B$3:$B$1000=G1200,'TABELA DE PREÇOS'!$D$3:$D$1000),1)),IF(F1200="PRODUTOS",INDEX('TABELA DE PREÇOS'!$G$3:$G$1000,MATCH(B1200,IF('TABELA DE PREÇOS'!$F$3:$F$1000=G1200,'TABELA DE PREÇOS'!$H$3:$H$1000),1)))))),"")</f>
        <v/>
      </c>
      <c r="I1200" s="75"/>
      <c r="J1200" s="19" t="str">
        <f>IFERROR(IF(ATENDIMENTOS!$I1200="",ATENDIMENTOS!$H1200,IF(AND(ATENDIMENTOS!$H1200="",ATENDIMENTOS!$I1200=""),"",ATENDIMENTOS!$H1200-ATENDIMENTOS!$I1200)),"")</f>
        <v/>
      </c>
      <c r="K1200" s="78"/>
    </row>
    <row r="1201" spans="1:11" x14ac:dyDescent="0.3">
      <c r="A1201" s="12" t="str">
        <f t="shared" si="18"/>
        <v/>
      </c>
      <c r="B1201" s="65"/>
      <c r="C1201" s="68"/>
      <c r="D1201" s="69"/>
      <c r="E1201" s="69"/>
      <c r="F1201" s="69"/>
      <c r="G1201" s="69"/>
      <c r="H1201" s="20" t="str" cm="1">
        <f t="array" ref="H1201">IFERROR(IF(B1201="","",IF(F1201="","",IF(F1201="SERVIÇOS",INDEX('TABELA DE PREÇOS'!$C$3:$C$1000,MATCH(B1201,IF('TABELA DE PREÇOS'!$B$3:$B$1000=G1201,'TABELA DE PREÇOS'!$D$3:$D$1000),1)),IF(F1201="PRODUTOS",INDEX('TABELA DE PREÇOS'!$G$3:$G$1000,MATCH(B1201,IF('TABELA DE PREÇOS'!$F$3:$F$1000=G1201,'TABELA DE PREÇOS'!$H$3:$H$1000),1)))))),"")</f>
        <v/>
      </c>
      <c r="I1201" s="74"/>
      <c r="J1201" s="20" t="str">
        <f>IFERROR(IF(ATENDIMENTOS!$I1201="",ATENDIMENTOS!$H1201,IF(AND(ATENDIMENTOS!$H1201="",ATENDIMENTOS!$I1201=""),"",ATENDIMENTOS!$H1201-ATENDIMENTOS!$I1201)),"")</f>
        <v/>
      </c>
      <c r="K1201" s="77"/>
    </row>
    <row r="1202" spans="1:11" x14ac:dyDescent="0.3">
      <c r="A1202" s="12" t="str">
        <f t="shared" si="18"/>
        <v/>
      </c>
      <c r="B1202" s="66"/>
      <c r="C1202" s="70"/>
      <c r="D1202" s="71"/>
      <c r="E1202" s="71"/>
      <c r="F1202" s="71"/>
      <c r="G1202" s="71"/>
      <c r="H1202" s="19" t="str" cm="1">
        <f t="array" ref="H1202">IFERROR(IF(B1202="","",IF(F1202="","",IF(F1202="SERVIÇOS",INDEX('TABELA DE PREÇOS'!$C$3:$C$1000,MATCH(B1202,IF('TABELA DE PREÇOS'!$B$3:$B$1000=G1202,'TABELA DE PREÇOS'!$D$3:$D$1000),1)),IF(F1202="PRODUTOS",INDEX('TABELA DE PREÇOS'!$G$3:$G$1000,MATCH(B1202,IF('TABELA DE PREÇOS'!$F$3:$F$1000=G1202,'TABELA DE PREÇOS'!$H$3:$H$1000),1)))))),"")</f>
        <v/>
      </c>
      <c r="I1202" s="75"/>
      <c r="J1202" s="19" t="str">
        <f>IFERROR(IF(ATENDIMENTOS!$I1202="",ATENDIMENTOS!$H1202,IF(AND(ATENDIMENTOS!$H1202="",ATENDIMENTOS!$I1202=""),"",ATENDIMENTOS!$H1202-ATENDIMENTOS!$I1202)),"")</f>
        <v/>
      </c>
      <c r="K1202" s="78"/>
    </row>
    <row r="1203" spans="1:11" x14ac:dyDescent="0.3">
      <c r="A1203" s="12" t="str">
        <f t="shared" si="18"/>
        <v/>
      </c>
      <c r="B1203" s="65"/>
      <c r="C1203" s="68"/>
      <c r="D1203" s="69"/>
      <c r="E1203" s="69"/>
      <c r="F1203" s="69"/>
      <c r="G1203" s="69"/>
      <c r="H1203" s="20" t="str" cm="1">
        <f t="array" ref="H1203">IFERROR(IF(B1203="","",IF(F1203="","",IF(F1203="SERVIÇOS",INDEX('TABELA DE PREÇOS'!$C$3:$C$1000,MATCH(B1203,IF('TABELA DE PREÇOS'!$B$3:$B$1000=G1203,'TABELA DE PREÇOS'!$D$3:$D$1000),1)),IF(F1203="PRODUTOS",INDEX('TABELA DE PREÇOS'!$G$3:$G$1000,MATCH(B1203,IF('TABELA DE PREÇOS'!$F$3:$F$1000=G1203,'TABELA DE PREÇOS'!$H$3:$H$1000),1)))))),"")</f>
        <v/>
      </c>
      <c r="I1203" s="74"/>
      <c r="J1203" s="20" t="str">
        <f>IFERROR(IF(ATENDIMENTOS!$I1203="",ATENDIMENTOS!$H1203,IF(AND(ATENDIMENTOS!$H1203="",ATENDIMENTOS!$I1203=""),"",ATENDIMENTOS!$H1203-ATENDIMENTOS!$I1203)),"")</f>
        <v/>
      </c>
      <c r="K1203" s="77"/>
    </row>
    <row r="1204" spans="1:11" x14ac:dyDescent="0.3">
      <c r="A1204" s="12" t="str">
        <f t="shared" si="18"/>
        <v/>
      </c>
      <c r="B1204" s="66"/>
      <c r="C1204" s="70"/>
      <c r="D1204" s="71"/>
      <c r="E1204" s="71"/>
      <c r="F1204" s="71"/>
      <c r="G1204" s="71"/>
      <c r="H1204" s="19" t="str" cm="1">
        <f t="array" ref="H1204">IFERROR(IF(B1204="","",IF(F1204="","",IF(F1204="SERVIÇOS",INDEX('TABELA DE PREÇOS'!$C$3:$C$1000,MATCH(B1204,IF('TABELA DE PREÇOS'!$B$3:$B$1000=G1204,'TABELA DE PREÇOS'!$D$3:$D$1000),1)),IF(F1204="PRODUTOS",INDEX('TABELA DE PREÇOS'!$G$3:$G$1000,MATCH(B1204,IF('TABELA DE PREÇOS'!$F$3:$F$1000=G1204,'TABELA DE PREÇOS'!$H$3:$H$1000),1)))))),"")</f>
        <v/>
      </c>
      <c r="I1204" s="75"/>
      <c r="J1204" s="19" t="str">
        <f>IFERROR(IF(ATENDIMENTOS!$I1204="",ATENDIMENTOS!$H1204,IF(AND(ATENDIMENTOS!$H1204="",ATENDIMENTOS!$I1204=""),"",ATENDIMENTOS!$H1204-ATENDIMENTOS!$I1204)),"")</f>
        <v/>
      </c>
      <c r="K1204" s="78"/>
    </row>
    <row r="1205" spans="1:11" x14ac:dyDescent="0.3">
      <c r="A1205" s="12" t="str">
        <f t="shared" si="18"/>
        <v/>
      </c>
      <c r="B1205" s="65"/>
      <c r="C1205" s="68"/>
      <c r="D1205" s="69"/>
      <c r="E1205" s="69"/>
      <c r="F1205" s="69"/>
      <c r="G1205" s="69"/>
      <c r="H1205" s="20" t="str" cm="1">
        <f t="array" ref="H1205">IFERROR(IF(B1205="","",IF(F1205="","",IF(F1205="SERVIÇOS",INDEX('TABELA DE PREÇOS'!$C$3:$C$1000,MATCH(B1205,IF('TABELA DE PREÇOS'!$B$3:$B$1000=G1205,'TABELA DE PREÇOS'!$D$3:$D$1000),1)),IF(F1205="PRODUTOS",INDEX('TABELA DE PREÇOS'!$G$3:$G$1000,MATCH(B1205,IF('TABELA DE PREÇOS'!$F$3:$F$1000=G1205,'TABELA DE PREÇOS'!$H$3:$H$1000),1)))))),"")</f>
        <v/>
      </c>
      <c r="I1205" s="74"/>
      <c r="J1205" s="20" t="str">
        <f>IFERROR(IF(ATENDIMENTOS!$I1205="",ATENDIMENTOS!$H1205,IF(AND(ATENDIMENTOS!$H1205="",ATENDIMENTOS!$I1205=""),"",ATENDIMENTOS!$H1205-ATENDIMENTOS!$I1205)),"")</f>
        <v/>
      </c>
      <c r="K1205" s="77"/>
    </row>
    <row r="1206" spans="1:11" x14ac:dyDescent="0.3">
      <c r="A1206" s="12" t="str">
        <f t="shared" si="18"/>
        <v/>
      </c>
      <c r="B1206" s="66"/>
      <c r="C1206" s="70"/>
      <c r="D1206" s="71"/>
      <c r="E1206" s="71"/>
      <c r="F1206" s="71"/>
      <c r="G1206" s="71"/>
      <c r="H1206" s="19" t="str" cm="1">
        <f t="array" ref="H1206">IFERROR(IF(B1206="","",IF(F1206="","",IF(F1206="SERVIÇOS",INDEX('TABELA DE PREÇOS'!$C$3:$C$1000,MATCH(B1206,IF('TABELA DE PREÇOS'!$B$3:$B$1000=G1206,'TABELA DE PREÇOS'!$D$3:$D$1000),1)),IF(F1206="PRODUTOS",INDEX('TABELA DE PREÇOS'!$G$3:$G$1000,MATCH(B1206,IF('TABELA DE PREÇOS'!$F$3:$F$1000=G1206,'TABELA DE PREÇOS'!$H$3:$H$1000),1)))))),"")</f>
        <v/>
      </c>
      <c r="I1206" s="75"/>
      <c r="J1206" s="19" t="str">
        <f>IFERROR(IF(ATENDIMENTOS!$I1206="",ATENDIMENTOS!$H1206,IF(AND(ATENDIMENTOS!$H1206="",ATENDIMENTOS!$I1206=""),"",ATENDIMENTOS!$H1206-ATENDIMENTOS!$I1206)),"")</f>
        <v/>
      </c>
      <c r="K1206" s="78"/>
    </row>
    <row r="1207" spans="1:11" x14ac:dyDescent="0.3">
      <c r="A1207" s="12" t="str">
        <f t="shared" si="18"/>
        <v/>
      </c>
      <c r="B1207" s="65"/>
      <c r="C1207" s="68"/>
      <c r="D1207" s="69"/>
      <c r="E1207" s="69"/>
      <c r="F1207" s="69"/>
      <c r="G1207" s="69"/>
      <c r="H1207" s="20" t="str" cm="1">
        <f t="array" ref="H1207">IFERROR(IF(B1207="","",IF(F1207="","",IF(F1207="SERVIÇOS",INDEX('TABELA DE PREÇOS'!$C$3:$C$1000,MATCH(B1207,IF('TABELA DE PREÇOS'!$B$3:$B$1000=G1207,'TABELA DE PREÇOS'!$D$3:$D$1000),1)),IF(F1207="PRODUTOS",INDEX('TABELA DE PREÇOS'!$G$3:$G$1000,MATCH(B1207,IF('TABELA DE PREÇOS'!$F$3:$F$1000=G1207,'TABELA DE PREÇOS'!$H$3:$H$1000),1)))))),"")</f>
        <v/>
      </c>
      <c r="I1207" s="74"/>
      <c r="J1207" s="20" t="str">
        <f>IFERROR(IF(ATENDIMENTOS!$I1207="",ATENDIMENTOS!$H1207,IF(AND(ATENDIMENTOS!$H1207="",ATENDIMENTOS!$I1207=""),"",ATENDIMENTOS!$H1207-ATENDIMENTOS!$I1207)),"")</f>
        <v/>
      </c>
      <c r="K1207" s="77"/>
    </row>
    <row r="1208" spans="1:11" x14ac:dyDescent="0.3">
      <c r="A1208" s="12" t="str">
        <f t="shared" si="18"/>
        <v/>
      </c>
      <c r="B1208" s="66"/>
      <c r="C1208" s="70"/>
      <c r="D1208" s="71"/>
      <c r="E1208" s="71"/>
      <c r="F1208" s="71"/>
      <c r="G1208" s="71"/>
      <c r="H1208" s="19" t="str" cm="1">
        <f t="array" ref="H1208">IFERROR(IF(B1208="","",IF(F1208="","",IF(F1208="SERVIÇOS",INDEX('TABELA DE PREÇOS'!$C$3:$C$1000,MATCH(B1208,IF('TABELA DE PREÇOS'!$B$3:$B$1000=G1208,'TABELA DE PREÇOS'!$D$3:$D$1000),1)),IF(F1208="PRODUTOS",INDEX('TABELA DE PREÇOS'!$G$3:$G$1000,MATCH(B1208,IF('TABELA DE PREÇOS'!$F$3:$F$1000=G1208,'TABELA DE PREÇOS'!$H$3:$H$1000),1)))))),"")</f>
        <v/>
      </c>
      <c r="I1208" s="75"/>
      <c r="J1208" s="19" t="str">
        <f>IFERROR(IF(ATENDIMENTOS!$I1208="",ATENDIMENTOS!$H1208,IF(AND(ATENDIMENTOS!$H1208="",ATENDIMENTOS!$I1208=""),"",ATENDIMENTOS!$H1208-ATENDIMENTOS!$I1208)),"")</f>
        <v/>
      </c>
      <c r="K1208" s="78"/>
    </row>
    <row r="1209" spans="1:11" x14ac:dyDescent="0.3">
      <c r="A1209" s="12" t="str">
        <f t="shared" si="18"/>
        <v/>
      </c>
      <c r="B1209" s="65"/>
      <c r="C1209" s="68"/>
      <c r="D1209" s="69"/>
      <c r="E1209" s="69"/>
      <c r="F1209" s="69"/>
      <c r="G1209" s="69"/>
      <c r="H1209" s="20" t="str" cm="1">
        <f t="array" ref="H1209">IFERROR(IF(B1209="","",IF(F1209="","",IF(F1209="SERVIÇOS",INDEX('TABELA DE PREÇOS'!$C$3:$C$1000,MATCH(B1209,IF('TABELA DE PREÇOS'!$B$3:$B$1000=G1209,'TABELA DE PREÇOS'!$D$3:$D$1000),1)),IF(F1209="PRODUTOS",INDEX('TABELA DE PREÇOS'!$G$3:$G$1000,MATCH(B1209,IF('TABELA DE PREÇOS'!$F$3:$F$1000=G1209,'TABELA DE PREÇOS'!$H$3:$H$1000),1)))))),"")</f>
        <v/>
      </c>
      <c r="I1209" s="74"/>
      <c r="J1209" s="20" t="str">
        <f>IFERROR(IF(ATENDIMENTOS!$I1209="",ATENDIMENTOS!$H1209,IF(AND(ATENDIMENTOS!$H1209="",ATENDIMENTOS!$I1209=""),"",ATENDIMENTOS!$H1209-ATENDIMENTOS!$I1209)),"")</f>
        <v/>
      </c>
      <c r="K1209" s="77"/>
    </row>
    <row r="1210" spans="1:11" x14ac:dyDescent="0.3">
      <c r="A1210" s="12" t="str">
        <f t="shared" si="18"/>
        <v/>
      </c>
      <c r="B1210" s="66"/>
      <c r="C1210" s="70"/>
      <c r="D1210" s="71"/>
      <c r="E1210" s="71"/>
      <c r="F1210" s="71"/>
      <c r="G1210" s="71"/>
      <c r="H1210" s="19" t="str" cm="1">
        <f t="array" ref="H1210">IFERROR(IF(B1210="","",IF(F1210="","",IF(F1210="SERVIÇOS",INDEX('TABELA DE PREÇOS'!$C$3:$C$1000,MATCH(B1210,IF('TABELA DE PREÇOS'!$B$3:$B$1000=G1210,'TABELA DE PREÇOS'!$D$3:$D$1000),1)),IF(F1210="PRODUTOS",INDEX('TABELA DE PREÇOS'!$G$3:$G$1000,MATCH(B1210,IF('TABELA DE PREÇOS'!$F$3:$F$1000=G1210,'TABELA DE PREÇOS'!$H$3:$H$1000),1)))))),"")</f>
        <v/>
      </c>
      <c r="I1210" s="75"/>
      <c r="J1210" s="19" t="str">
        <f>IFERROR(IF(ATENDIMENTOS!$I1210="",ATENDIMENTOS!$H1210,IF(AND(ATENDIMENTOS!$H1210="",ATENDIMENTOS!$I1210=""),"",ATENDIMENTOS!$H1210-ATENDIMENTOS!$I1210)),"")</f>
        <v/>
      </c>
      <c r="K1210" s="78"/>
    </row>
    <row r="1211" spans="1:11" x14ac:dyDescent="0.3">
      <c r="A1211" s="12" t="str">
        <f t="shared" si="18"/>
        <v/>
      </c>
      <c r="B1211" s="65"/>
      <c r="C1211" s="68"/>
      <c r="D1211" s="69"/>
      <c r="E1211" s="69"/>
      <c r="F1211" s="69"/>
      <c r="G1211" s="69"/>
      <c r="H1211" s="20" t="str" cm="1">
        <f t="array" ref="H1211">IFERROR(IF(B1211="","",IF(F1211="","",IF(F1211="SERVIÇOS",INDEX('TABELA DE PREÇOS'!$C$3:$C$1000,MATCH(B1211,IF('TABELA DE PREÇOS'!$B$3:$B$1000=G1211,'TABELA DE PREÇOS'!$D$3:$D$1000),1)),IF(F1211="PRODUTOS",INDEX('TABELA DE PREÇOS'!$G$3:$G$1000,MATCH(B1211,IF('TABELA DE PREÇOS'!$F$3:$F$1000=G1211,'TABELA DE PREÇOS'!$H$3:$H$1000),1)))))),"")</f>
        <v/>
      </c>
      <c r="I1211" s="74"/>
      <c r="J1211" s="20" t="str">
        <f>IFERROR(IF(ATENDIMENTOS!$I1211="",ATENDIMENTOS!$H1211,IF(AND(ATENDIMENTOS!$H1211="",ATENDIMENTOS!$I1211=""),"",ATENDIMENTOS!$H1211-ATENDIMENTOS!$I1211)),"")</f>
        <v/>
      </c>
      <c r="K1211" s="77"/>
    </row>
    <row r="1212" spans="1:11" x14ac:dyDescent="0.3">
      <c r="A1212" s="12" t="str">
        <f t="shared" si="18"/>
        <v/>
      </c>
      <c r="B1212" s="66"/>
      <c r="C1212" s="70"/>
      <c r="D1212" s="71"/>
      <c r="E1212" s="71"/>
      <c r="F1212" s="71"/>
      <c r="G1212" s="71"/>
      <c r="H1212" s="19" t="str" cm="1">
        <f t="array" ref="H1212">IFERROR(IF(B1212="","",IF(F1212="","",IF(F1212="SERVIÇOS",INDEX('TABELA DE PREÇOS'!$C$3:$C$1000,MATCH(B1212,IF('TABELA DE PREÇOS'!$B$3:$B$1000=G1212,'TABELA DE PREÇOS'!$D$3:$D$1000),1)),IF(F1212="PRODUTOS",INDEX('TABELA DE PREÇOS'!$G$3:$G$1000,MATCH(B1212,IF('TABELA DE PREÇOS'!$F$3:$F$1000=G1212,'TABELA DE PREÇOS'!$H$3:$H$1000),1)))))),"")</f>
        <v/>
      </c>
      <c r="I1212" s="75"/>
      <c r="J1212" s="19" t="str">
        <f>IFERROR(IF(ATENDIMENTOS!$I1212="",ATENDIMENTOS!$H1212,IF(AND(ATENDIMENTOS!$H1212="",ATENDIMENTOS!$I1212=""),"",ATENDIMENTOS!$H1212-ATENDIMENTOS!$I1212)),"")</f>
        <v/>
      </c>
      <c r="K1212" s="78"/>
    </row>
    <row r="1213" spans="1:11" x14ac:dyDescent="0.3">
      <c r="A1213" s="12" t="str">
        <f t="shared" si="18"/>
        <v/>
      </c>
      <c r="B1213" s="65"/>
      <c r="C1213" s="68"/>
      <c r="D1213" s="69"/>
      <c r="E1213" s="69"/>
      <c r="F1213" s="69"/>
      <c r="G1213" s="69"/>
      <c r="H1213" s="20" t="str" cm="1">
        <f t="array" ref="H1213">IFERROR(IF(B1213="","",IF(F1213="","",IF(F1213="SERVIÇOS",INDEX('TABELA DE PREÇOS'!$C$3:$C$1000,MATCH(B1213,IF('TABELA DE PREÇOS'!$B$3:$B$1000=G1213,'TABELA DE PREÇOS'!$D$3:$D$1000),1)),IF(F1213="PRODUTOS",INDEX('TABELA DE PREÇOS'!$G$3:$G$1000,MATCH(B1213,IF('TABELA DE PREÇOS'!$F$3:$F$1000=G1213,'TABELA DE PREÇOS'!$H$3:$H$1000),1)))))),"")</f>
        <v/>
      </c>
      <c r="I1213" s="74"/>
      <c r="J1213" s="20" t="str">
        <f>IFERROR(IF(ATENDIMENTOS!$I1213="",ATENDIMENTOS!$H1213,IF(AND(ATENDIMENTOS!$H1213="",ATENDIMENTOS!$I1213=""),"",ATENDIMENTOS!$H1213-ATENDIMENTOS!$I1213)),"")</f>
        <v/>
      </c>
      <c r="K1213" s="77"/>
    </row>
    <row r="1214" spans="1:11" x14ac:dyDescent="0.3">
      <c r="A1214" s="12" t="str">
        <f t="shared" si="18"/>
        <v/>
      </c>
      <c r="B1214" s="66"/>
      <c r="C1214" s="70"/>
      <c r="D1214" s="71"/>
      <c r="E1214" s="71"/>
      <c r="F1214" s="71"/>
      <c r="G1214" s="71"/>
      <c r="H1214" s="19" t="str" cm="1">
        <f t="array" ref="H1214">IFERROR(IF(B1214="","",IF(F1214="","",IF(F1214="SERVIÇOS",INDEX('TABELA DE PREÇOS'!$C$3:$C$1000,MATCH(B1214,IF('TABELA DE PREÇOS'!$B$3:$B$1000=G1214,'TABELA DE PREÇOS'!$D$3:$D$1000),1)),IF(F1214="PRODUTOS",INDEX('TABELA DE PREÇOS'!$G$3:$G$1000,MATCH(B1214,IF('TABELA DE PREÇOS'!$F$3:$F$1000=G1214,'TABELA DE PREÇOS'!$H$3:$H$1000),1)))))),"")</f>
        <v/>
      </c>
      <c r="I1214" s="75"/>
      <c r="J1214" s="19" t="str">
        <f>IFERROR(IF(ATENDIMENTOS!$I1214="",ATENDIMENTOS!$H1214,IF(AND(ATENDIMENTOS!$H1214="",ATENDIMENTOS!$I1214=""),"",ATENDIMENTOS!$H1214-ATENDIMENTOS!$I1214)),"")</f>
        <v/>
      </c>
      <c r="K1214" s="78"/>
    </row>
    <row r="1215" spans="1:11" x14ac:dyDescent="0.3">
      <c r="A1215" s="12" t="str">
        <f t="shared" si="18"/>
        <v/>
      </c>
      <c r="B1215" s="65"/>
      <c r="C1215" s="68"/>
      <c r="D1215" s="69"/>
      <c r="E1215" s="69"/>
      <c r="F1215" s="69"/>
      <c r="G1215" s="69"/>
      <c r="H1215" s="20" t="str" cm="1">
        <f t="array" ref="H1215">IFERROR(IF(B1215="","",IF(F1215="","",IF(F1215="SERVIÇOS",INDEX('TABELA DE PREÇOS'!$C$3:$C$1000,MATCH(B1215,IF('TABELA DE PREÇOS'!$B$3:$B$1000=G1215,'TABELA DE PREÇOS'!$D$3:$D$1000),1)),IF(F1215="PRODUTOS",INDEX('TABELA DE PREÇOS'!$G$3:$G$1000,MATCH(B1215,IF('TABELA DE PREÇOS'!$F$3:$F$1000=G1215,'TABELA DE PREÇOS'!$H$3:$H$1000),1)))))),"")</f>
        <v/>
      </c>
      <c r="I1215" s="74"/>
      <c r="J1215" s="20" t="str">
        <f>IFERROR(IF(ATENDIMENTOS!$I1215="",ATENDIMENTOS!$H1215,IF(AND(ATENDIMENTOS!$H1215="",ATENDIMENTOS!$I1215=""),"",ATENDIMENTOS!$H1215-ATENDIMENTOS!$I1215)),"")</f>
        <v/>
      </c>
      <c r="K1215" s="77"/>
    </row>
    <row r="1216" spans="1:11" x14ac:dyDescent="0.3">
      <c r="A1216" s="12" t="str">
        <f t="shared" si="18"/>
        <v/>
      </c>
      <c r="B1216" s="66"/>
      <c r="C1216" s="70"/>
      <c r="D1216" s="71"/>
      <c r="E1216" s="71"/>
      <c r="F1216" s="71"/>
      <c r="G1216" s="71"/>
      <c r="H1216" s="19" t="str" cm="1">
        <f t="array" ref="H1216">IFERROR(IF(B1216="","",IF(F1216="","",IF(F1216="SERVIÇOS",INDEX('TABELA DE PREÇOS'!$C$3:$C$1000,MATCH(B1216,IF('TABELA DE PREÇOS'!$B$3:$B$1000=G1216,'TABELA DE PREÇOS'!$D$3:$D$1000),1)),IF(F1216="PRODUTOS",INDEX('TABELA DE PREÇOS'!$G$3:$G$1000,MATCH(B1216,IF('TABELA DE PREÇOS'!$F$3:$F$1000=G1216,'TABELA DE PREÇOS'!$H$3:$H$1000),1)))))),"")</f>
        <v/>
      </c>
      <c r="I1216" s="75"/>
      <c r="J1216" s="19" t="str">
        <f>IFERROR(IF(ATENDIMENTOS!$I1216="",ATENDIMENTOS!$H1216,IF(AND(ATENDIMENTOS!$H1216="",ATENDIMENTOS!$I1216=""),"",ATENDIMENTOS!$H1216-ATENDIMENTOS!$I1216)),"")</f>
        <v/>
      </c>
      <c r="K1216" s="78"/>
    </row>
    <row r="1217" spans="1:11" x14ac:dyDescent="0.3">
      <c r="A1217" s="12" t="str">
        <f t="shared" si="18"/>
        <v/>
      </c>
      <c r="B1217" s="65"/>
      <c r="C1217" s="68"/>
      <c r="D1217" s="69"/>
      <c r="E1217" s="69"/>
      <c r="F1217" s="69"/>
      <c r="G1217" s="69"/>
      <c r="H1217" s="20" t="str" cm="1">
        <f t="array" ref="H1217">IFERROR(IF(B1217="","",IF(F1217="","",IF(F1217="SERVIÇOS",INDEX('TABELA DE PREÇOS'!$C$3:$C$1000,MATCH(B1217,IF('TABELA DE PREÇOS'!$B$3:$B$1000=G1217,'TABELA DE PREÇOS'!$D$3:$D$1000),1)),IF(F1217="PRODUTOS",INDEX('TABELA DE PREÇOS'!$G$3:$G$1000,MATCH(B1217,IF('TABELA DE PREÇOS'!$F$3:$F$1000=G1217,'TABELA DE PREÇOS'!$H$3:$H$1000),1)))))),"")</f>
        <v/>
      </c>
      <c r="I1217" s="74"/>
      <c r="J1217" s="20" t="str">
        <f>IFERROR(IF(ATENDIMENTOS!$I1217="",ATENDIMENTOS!$H1217,IF(AND(ATENDIMENTOS!$H1217="",ATENDIMENTOS!$I1217=""),"",ATENDIMENTOS!$H1217-ATENDIMENTOS!$I1217)),"")</f>
        <v/>
      </c>
      <c r="K1217" s="77"/>
    </row>
    <row r="1218" spans="1:11" x14ac:dyDescent="0.3">
      <c r="A1218" s="12" t="str">
        <f t="shared" si="18"/>
        <v/>
      </c>
      <c r="B1218" s="66"/>
      <c r="C1218" s="70"/>
      <c r="D1218" s="71"/>
      <c r="E1218" s="71"/>
      <c r="F1218" s="71"/>
      <c r="G1218" s="71"/>
      <c r="H1218" s="19" t="str" cm="1">
        <f t="array" ref="H1218">IFERROR(IF(B1218="","",IF(F1218="","",IF(F1218="SERVIÇOS",INDEX('TABELA DE PREÇOS'!$C$3:$C$1000,MATCH(B1218,IF('TABELA DE PREÇOS'!$B$3:$B$1000=G1218,'TABELA DE PREÇOS'!$D$3:$D$1000),1)),IF(F1218="PRODUTOS",INDEX('TABELA DE PREÇOS'!$G$3:$G$1000,MATCH(B1218,IF('TABELA DE PREÇOS'!$F$3:$F$1000=G1218,'TABELA DE PREÇOS'!$H$3:$H$1000),1)))))),"")</f>
        <v/>
      </c>
      <c r="I1218" s="75"/>
      <c r="J1218" s="19" t="str">
        <f>IFERROR(IF(ATENDIMENTOS!$I1218="",ATENDIMENTOS!$H1218,IF(AND(ATENDIMENTOS!$H1218="",ATENDIMENTOS!$I1218=""),"",ATENDIMENTOS!$H1218-ATENDIMENTOS!$I1218)),"")</f>
        <v/>
      </c>
      <c r="K1218" s="78"/>
    </row>
    <row r="1219" spans="1:11" x14ac:dyDescent="0.3">
      <c r="A1219" s="12" t="str">
        <f t="shared" si="18"/>
        <v/>
      </c>
      <c r="B1219" s="65"/>
      <c r="C1219" s="68"/>
      <c r="D1219" s="69"/>
      <c r="E1219" s="69"/>
      <c r="F1219" s="69"/>
      <c r="G1219" s="69"/>
      <c r="H1219" s="20" t="str" cm="1">
        <f t="array" ref="H1219">IFERROR(IF(B1219="","",IF(F1219="","",IF(F1219="SERVIÇOS",INDEX('TABELA DE PREÇOS'!$C$3:$C$1000,MATCH(B1219,IF('TABELA DE PREÇOS'!$B$3:$B$1000=G1219,'TABELA DE PREÇOS'!$D$3:$D$1000),1)),IF(F1219="PRODUTOS",INDEX('TABELA DE PREÇOS'!$G$3:$G$1000,MATCH(B1219,IF('TABELA DE PREÇOS'!$F$3:$F$1000=G1219,'TABELA DE PREÇOS'!$H$3:$H$1000),1)))))),"")</f>
        <v/>
      </c>
      <c r="I1219" s="74"/>
      <c r="J1219" s="20" t="str">
        <f>IFERROR(IF(ATENDIMENTOS!$I1219="",ATENDIMENTOS!$H1219,IF(AND(ATENDIMENTOS!$H1219="",ATENDIMENTOS!$I1219=""),"",ATENDIMENTOS!$H1219-ATENDIMENTOS!$I1219)),"")</f>
        <v/>
      </c>
      <c r="K1219" s="77"/>
    </row>
    <row r="1220" spans="1:11" x14ac:dyDescent="0.3">
      <c r="A1220" s="12" t="str">
        <f t="shared" ref="A1220:A1283" si="19">IF(B1220="","",F1220&amp;E1220&amp;B1220&amp;C1220)</f>
        <v/>
      </c>
      <c r="B1220" s="66"/>
      <c r="C1220" s="70"/>
      <c r="D1220" s="71"/>
      <c r="E1220" s="71"/>
      <c r="F1220" s="71"/>
      <c r="G1220" s="71"/>
      <c r="H1220" s="19" t="str" cm="1">
        <f t="array" ref="H1220">IFERROR(IF(B1220="","",IF(F1220="","",IF(F1220="SERVIÇOS",INDEX('TABELA DE PREÇOS'!$C$3:$C$1000,MATCH(B1220,IF('TABELA DE PREÇOS'!$B$3:$B$1000=G1220,'TABELA DE PREÇOS'!$D$3:$D$1000),1)),IF(F1220="PRODUTOS",INDEX('TABELA DE PREÇOS'!$G$3:$G$1000,MATCH(B1220,IF('TABELA DE PREÇOS'!$F$3:$F$1000=G1220,'TABELA DE PREÇOS'!$H$3:$H$1000),1)))))),"")</f>
        <v/>
      </c>
      <c r="I1220" s="75"/>
      <c r="J1220" s="19" t="str">
        <f>IFERROR(IF(ATENDIMENTOS!$I1220="",ATENDIMENTOS!$H1220,IF(AND(ATENDIMENTOS!$H1220="",ATENDIMENTOS!$I1220=""),"",ATENDIMENTOS!$H1220-ATENDIMENTOS!$I1220)),"")</f>
        <v/>
      </c>
      <c r="K1220" s="78"/>
    </row>
    <row r="1221" spans="1:11" x14ac:dyDescent="0.3">
      <c r="A1221" s="12" t="str">
        <f t="shared" si="19"/>
        <v/>
      </c>
      <c r="B1221" s="65"/>
      <c r="C1221" s="68"/>
      <c r="D1221" s="69"/>
      <c r="E1221" s="69"/>
      <c r="F1221" s="69"/>
      <c r="G1221" s="69"/>
      <c r="H1221" s="20" t="str" cm="1">
        <f t="array" ref="H1221">IFERROR(IF(B1221="","",IF(F1221="","",IF(F1221="SERVIÇOS",INDEX('TABELA DE PREÇOS'!$C$3:$C$1000,MATCH(B1221,IF('TABELA DE PREÇOS'!$B$3:$B$1000=G1221,'TABELA DE PREÇOS'!$D$3:$D$1000),1)),IF(F1221="PRODUTOS",INDEX('TABELA DE PREÇOS'!$G$3:$G$1000,MATCH(B1221,IF('TABELA DE PREÇOS'!$F$3:$F$1000=G1221,'TABELA DE PREÇOS'!$H$3:$H$1000),1)))))),"")</f>
        <v/>
      </c>
      <c r="I1221" s="74"/>
      <c r="J1221" s="20" t="str">
        <f>IFERROR(IF(ATENDIMENTOS!$I1221="",ATENDIMENTOS!$H1221,IF(AND(ATENDIMENTOS!$H1221="",ATENDIMENTOS!$I1221=""),"",ATENDIMENTOS!$H1221-ATENDIMENTOS!$I1221)),"")</f>
        <v/>
      </c>
      <c r="K1221" s="77"/>
    </row>
    <row r="1222" spans="1:11" x14ac:dyDescent="0.3">
      <c r="A1222" s="12" t="str">
        <f t="shared" si="19"/>
        <v/>
      </c>
      <c r="B1222" s="66"/>
      <c r="C1222" s="70"/>
      <c r="D1222" s="71"/>
      <c r="E1222" s="71"/>
      <c r="F1222" s="71"/>
      <c r="G1222" s="71"/>
      <c r="H1222" s="19" t="str" cm="1">
        <f t="array" ref="H1222">IFERROR(IF(B1222="","",IF(F1222="","",IF(F1222="SERVIÇOS",INDEX('TABELA DE PREÇOS'!$C$3:$C$1000,MATCH(B1222,IF('TABELA DE PREÇOS'!$B$3:$B$1000=G1222,'TABELA DE PREÇOS'!$D$3:$D$1000),1)),IF(F1222="PRODUTOS",INDEX('TABELA DE PREÇOS'!$G$3:$G$1000,MATCH(B1222,IF('TABELA DE PREÇOS'!$F$3:$F$1000=G1222,'TABELA DE PREÇOS'!$H$3:$H$1000),1)))))),"")</f>
        <v/>
      </c>
      <c r="I1222" s="75"/>
      <c r="J1222" s="19" t="str">
        <f>IFERROR(IF(ATENDIMENTOS!$I1222="",ATENDIMENTOS!$H1222,IF(AND(ATENDIMENTOS!$H1222="",ATENDIMENTOS!$I1222=""),"",ATENDIMENTOS!$H1222-ATENDIMENTOS!$I1222)),"")</f>
        <v/>
      </c>
      <c r="K1222" s="78"/>
    </row>
    <row r="1223" spans="1:11" x14ac:dyDescent="0.3">
      <c r="A1223" s="12" t="str">
        <f t="shared" si="19"/>
        <v/>
      </c>
      <c r="B1223" s="65"/>
      <c r="C1223" s="68"/>
      <c r="D1223" s="69"/>
      <c r="E1223" s="69"/>
      <c r="F1223" s="69"/>
      <c r="G1223" s="69"/>
      <c r="H1223" s="20" t="str" cm="1">
        <f t="array" ref="H1223">IFERROR(IF(B1223="","",IF(F1223="","",IF(F1223="SERVIÇOS",INDEX('TABELA DE PREÇOS'!$C$3:$C$1000,MATCH(B1223,IF('TABELA DE PREÇOS'!$B$3:$B$1000=G1223,'TABELA DE PREÇOS'!$D$3:$D$1000),1)),IF(F1223="PRODUTOS",INDEX('TABELA DE PREÇOS'!$G$3:$G$1000,MATCH(B1223,IF('TABELA DE PREÇOS'!$F$3:$F$1000=G1223,'TABELA DE PREÇOS'!$H$3:$H$1000),1)))))),"")</f>
        <v/>
      </c>
      <c r="I1223" s="74"/>
      <c r="J1223" s="20" t="str">
        <f>IFERROR(IF(ATENDIMENTOS!$I1223="",ATENDIMENTOS!$H1223,IF(AND(ATENDIMENTOS!$H1223="",ATENDIMENTOS!$I1223=""),"",ATENDIMENTOS!$H1223-ATENDIMENTOS!$I1223)),"")</f>
        <v/>
      </c>
      <c r="K1223" s="77"/>
    </row>
    <row r="1224" spans="1:11" x14ac:dyDescent="0.3">
      <c r="A1224" s="12" t="str">
        <f t="shared" si="19"/>
        <v/>
      </c>
      <c r="B1224" s="66"/>
      <c r="C1224" s="70"/>
      <c r="D1224" s="71"/>
      <c r="E1224" s="71"/>
      <c r="F1224" s="71"/>
      <c r="G1224" s="71"/>
      <c r="H1224" s="19" t="str" cm="1">
        <f t="array" ref="H1224">IFERROR(IF(B1224="","",IF(F1224="","",IF(F1224="SERVIÇOS",INDEX('TABELA DE PREÇOS'!$C$3:$C$1000,MATCH(B1224,IF('TABELA DE PREÇOS'!$B$3:$B$1000=G1224,'TABELA DE PREÇOS'!$D$3:$D$1000),1)),IF(F1224="PRODUTOS",INDEX('TABELA DE PREÇOS'!$G$3:$G$1000,MATCH(B1224,IF('TABELA DE PREÇOS'!$F$3:$F$1000=G1224,'TABELA DE PREÇOS'!$H$3:$H$1000),1)))))),"")</f>
        <v/>
      </c>
      <c r="I1224" s="75"/>
      <c r="J1224" s="19" t="str">
        <f>IFERROR(IF(ATENDIMENTOS!$I1224="",ATENDIMENTOS!$H1224,IF(AND(ATENDIMENTOS!$H1224="",ATENDIMENTOS!$I1224=""),"",ATENDIMENTOS!$H1224-ATENDIMENTOS!$I1224)),"")</f>
        <v/>
      </c>
      <c r="K1224" s="78"/>
    </row>
    <row r="1225" spans="1:11" x14ac:dyDescent="0.3">
      <c r="A1225" s="12" t="str">
        <f t="shared" si="19"/>
        <v/>
      </c>
      <c r="B1225" s="65"/>
      <c r="C1225" s="68"/>
      <c r="D1225" s="69"/>
      <c r="E1225" s="69"/>
      <c r="F1225" s="69"/>
      <c r="G1225" s="69"/>
      <c r="H1225" s="20" t="str" cm="1">
        <f t="array" ref="H1225">IFERROR(IF(B1225="","",IF(F1225="","",IF(F1225="SERVIÇOS",INDEX('TABELA DE PREÇOS'!$C$3:$C$1000,MATCH(B1225,IF('TABELA DE PREÇOS'!$B$3:$B$1000=G1225,'TABELA DE PREÇOS'!$D$3:$D$1000),1)),IF(F1225="PRODUTOS",INDEX('TABELA DE PREÇOS'!$G$3:$G$1000,MATCH(B1225,IF('TABELA DE PREÇOS'!$F$3:$F$1000=G1225,'TABELA DE PREÇOS'!$H$3:$H$1000),1)))))),"")</f>
        <v/>
      </c>
      <c r="I1225" s="74"/>
      <c r="J1225" s="20" t="str">
        <f>IFERROR(IF(ATENDIMENTOS!$I1225="",ATENDIMENTOS!$H1225,IF(AND(ATENDIMENTOS!$H1225="",ATENDIMENTOS!$I1225=""),"",ATENDIMENTOS!$H1225-ATENDIMENTOS!$I1225)),"")</f>
        <v/>
      </c>
      <c r="K1225" s="77"/>
    </row>
    <row r="1226" spans="1:11" x14ac:dyDescent="0.3">
      <c r="A1226" s="12" t="str">
        <f t="shared" si="19"/>
        <v/>
      </c>
      <c r="B1226" s="66"/>
      <c r="C1226" s="70"/>
      <c r="D1226" s="71"/>
      <c r="E1226" s="71"/>
      <c r="F1226" s="71"/>
      <c r="G1226" s="71"/>
      <c r="H1226" s="19" t="str" cm="1">
        <f t="array" ref="H1226">IFERROR(IF(B1226="","",IF(F1226="","",IF(F1226="SERVIÇOS",INDEX('TABELA DE PREÇOS'!$C$3:$C$1000,MATCH(B1226,IF('TABELA DE PREÇOS'!$B$3:$B$1000=G1226,'TABELA DE PREÇOS'!$D$3:$D$1000),1)),IF(F1226="PRODUTOS",INDEX('TABELA DE PREÇOS'!$G$3:$G$1000,MATCH(B1226,IF('TABELA DE PREÇOS'!$F$3:$F$1000=G1226,'TABELA DE PREÇOS'!$H$3:$H$1000),1)))))),"")</f>
        <v/>
      </c>
      <c r="I1226" s="75"/>
      <c r="J1226" s="19" t="str">
        <f>IFERROR(IF(ATENDIMENTOS!$I1226="",ATENDIMENTOS!$H1226,IF(AND(ATENDIMENTOS!$H1226="",ATENDIMENTOS!$I1226=""),"",ATENDIMENTOS!$H1226-ATENDIMENTOS!$I1226)),"")</f>
        <v/>
      </c>
      <c r="K1226" s="78"/>
    </row>
    <row r="1227" spans="1:11" x14ac:dyDescent="0.3">
      <c r="A1227" s="12" t="str">
        <f t="shared" si="19"/>
        <v/>
      </c>
      <c r="B1227" s="65"/>
      <c r="C1227" s="68"/>
      <c r="D1227" s="69"/>
      <c r="E1227" s="69"/>
      <c r="F1227" s="69"/>
      <c r="G1227" s="69"/>
      <c r="H1227" s="20" t="str" cm="1">
        <f t="array" ref="H1227">IFERROR(IF(B1227="","",IF(F1227="","",IF(F1227="SERVIÇOS",INDEX('TABELA DE PREÇOS'!$C$3:$C$1000,MATCH(B1227,IF('TABELA DE PREÇOS'!$B$3:$B$1000=G1227,'TABELA DE PREÇOS'!$D$3:$D$1000),1)),IF(F1227="PRODUTOS",INDEX('TABELA DE PREÇOS'!$G$3:$G$1000,MATCH(B1227,IF('TABELA DE PREÇOS'!$F$3:$F$1000=G1227,'TABELA DE PREÇOS'!$H$3:$H$1000),1)))))),"")</f>
        <v/>
      </c>
      <c r="I1227" s="74"/>
      <c r="J1227" s="20" t="str">
        <f>IFERROR(IF(ATENDIMENTOS!$I1227="",ATENDIMENTOS!$H1227,IF(AND(ATENDIMENTOS!$H1227="",ATENDIMENTOS!$I1227=""),"",ATENDIMENTOS!$H1227-ATENDIMENTOS!$I1227)),"")</f>
        <v/>
      </c>
      <c r="K1227" s="77"/>
    </row>
    <row r="1228" spans="1:11" x14ac:dyDescent="0.3">
      <c r="A1228" s="12" t="str">
        <f t="shared" si="19"/>
        <v/>
      </c>
      <c r="B1228" s="66"/>
      <c r="C1228" s="70"/>
      <c r="D1228" s="71"/>
      <c r="E1228" s="71"/>
      <c r="F1228" s="71"/>
      <c r="G1228" s="71"/>
      <c r="H1228" s="19" t="str" cm="1">
        <f t="array" ref="H1228">IFERROR(IF(B1228="","",IF(F1228="","",IF(F1228="SERVIÇOS",INDEX('TABELA DE PREÇOS'!$C$3:$C$1000,MATCH(B1228,IF('TABELA DE PREÇOS'!$B$3:$B$1000=G1228,'TABELA DE PREÇOS'!$D$3:$D$1000),1)),IF(F1228="PRODUTOS",INDEX('TABELA DE PREÇOS'!$G$3:$G$1000,MATCH(B1228,IF('TABELA DE PREÇOS'!$F$3:$F$1000=G1228,'TABELA DE PREÇOS'!$H$3:$H$1000),1)))))),"")</f>
        <v/>
      </c>
      <c r="I1228" s="75"/>
      <c r="J1228" s="19" t="str">
        <f>IFERROR(IF(ATENDIMENTOS!$I1228="",ATENDIMENTOS!$H1228,IF(AND(ATENDIMENTOS!$H1228="",ATENDIMENTOS!$I1228=""),"",ATENDIMENTOS!$H1228-ATENDIMENTOS!$I1228)),"")</f>
        <v/>
      </c>
      <c r="K1228" s="78"/>
    </row>
    <row r="1229" spans="1:11" x14ac:dyDescent="0.3">
      <c r="A1229" s="12" t="str">
        <f t="shared" si="19"/>
        <v/>
      </c>
      <c r="B1229" s="65"/>
      <c r="C1229" s="68"/>
      <c r="D1229" s="69"/>
      <c r="E1229" s="69"/>
      <c r="F1229" s="69"/>
      <c r="G1229" s="69"/>
      <c r="H1229" s="20" t="str" cm="1">
        <f t="array" ref="H1229">IFERROR(IF(B1229="","",IF(F1229="","",IF(F1229="SERVIÇOS",INDEX('TABELA DE PREÇOS'!$C$3:$C$1000,MATCH(B1229,IF('TABELA DE PREÇOS'!$B$3:$B$1000=G1229,'TABELA DE PREÇOS'!$D$3:$D$1000),1)),IF(F1229="PRODUTOS",INDEX('TABELA DE PREÇOS'!$G$3:$G$1000,MATCH(B1229,IF('TABELA DE PREÇOS'!$F$3:$F$1000=G1229,'TABELA DE PREÇOS'!$H$3:$H$1000),1)))))),"")</f>
        <v/>
      </c>
      <c r="I1229" s="74"/>
      <c r="J1229" s="20" t="str">
        <f>IFERROR(IF(ATENDIMENTOS!$I1229="",ATENDIMENTOS!$H1229,IF(AND(ATENDIMENTOS!$H1229="",ATENDIMENTOS!$I1229=""),"",ATENDIMENTOS!$H1229-ATENDIMENTOS!$I1229)),"")</f>
        <v/>
      </c>
      <c r="K1229" s="77"/>
    </row>
    <row r="1230" spans="1:11" x14ac:dyDescent="0.3">
      <c r="A1230" s="12" t="str">
        <f t="shared" si="19"/>
        <v/>
      </c>
      <c r="B1230" s="66"/>
      <c r="C1230" s="70"/>
      <c r="D1230" s="71"/>
      <c r="E1230" s="71"/>
      <c r="F1230" s="71"/>
      <c r="G1230" s="71"/>
      <c r="H1230" s="19" t="str" cm="1">
        <f t="array" ref="H1230">IFERROR(IF(B1230="","",IF(F1230="","",IF(F1230="SERVIÇOS",INDEX('TABELA DE PREÇOS'!$C$3:$C$1000,MATCH(B1230,IF('TABELA DE PREÇOS'!$B$3:$B$1000=G1230,'TABELA DE PREÇOS'!$D$3:$D$1000),1)),IF(F1230="PRODUTOS",INDEX('TABELA DE PREÇOS'!$G$3:$G$1000,MATCH(B1230,IF('TABELA DE PREÇOS'!$F$3:$F$1000=G1230,'TABELA DE PREÇOS'!$H$3:$H$1000),1)))))),"")</f>
        <v/>
      </c>
      <c r="I1230" s="75"/>
      <c r="J1230" s="19" t="str">
        <f>IFERROR(IF(ATENDIMENTOS!$I1230="",ATENDIMENTOS!$H1230,IF(AND(ATENDIMENTOS!$H1230="",ATENDIMENTOS!$I1230=""),"",ATENDIMENTOS!$H1230-ATENDIMENTOS!$I1230)),"")</f>
        <v/>
      </c>
      <c r="K1230" s="78"/>
    </row>
    <row r="1231" spans="1:11" x14ac:dyDescent="0.3">
      <c r="A1231" s="12" t="str">
        <f t="shared" si="19"/>
        <v/>
      </c>
      <c r="B1231" s="65"/>
      <c r="C1231" s="68"/>
      <c r="D1231" s="69"/>
      <c r="E1231" s="69"/>
      <c r="F1231" s="69"/>
      <c r="G1231" s="69"/>
      <c r="H1231" s="20" t="str" cm="1">
        <f t="array" ref="H1231">IFERROR(IF(B1231="","",IF(F1231="","",IF(F1231="SERVIÇOS",INDEX('TABELA DE PREÇOS'!$C$3:$C$1000,MATCH(B1231,IF('TABELA DE PREÇOS'!$B$3:$B$1000=G1231,'TABELA DE PREÇOS'!$D$3:$D$1000),1)),IF(F1231="PRODUTOS",INDEX('TABELA DE PREÇOS'!$G$3:$G$1000,MATCH(B1231,IF('TABELA DE PREÇOS'!$F$3:$F$1000=G1231,'TABELA DE PREÇOS'!$H$3:$H$1000),1)))))),"")</f>
        <v/>
      </c>
      <c r="I1231" s="74"/>
      <c r="J1231" s="20" t="str">
        <f>IFERROR(IF(ATENDIMENTOS!$I1231="",ATENDIMENTOS!$H1231,IF(AND(ATENDIMENTOS!$H1231="",ATENDIMENTOS!$I1231=""),"",ATENDIMENTOS!$H1231-ATENDIMENTOS!$I1231)),"")</f>
        <v/>
      </c>
      <c r="K1231" s="77"/>
    </row>
    <row r="1232" spans="1:11" x14ac:dyDescent="0.3">
      <c r="A1232" s="12" t="str">
        <f t="shared" si="19"/>
        <v/>
      </c>
      <c r="B1232" s="66"/>
      <c r="C1232" s="70"/>
      <c r="D1232" s="71"/>
      <c r="E1232" s="71"/>
      <c r="F1232" s="71"/>
      <c r="G1232" s="71"/>
      <c r="H1232" s="19" t="str" cm="1">
        <f t="array" ref="H1232">IFERROR(IF(B1232="","",IF(F1232="","",IF(F1232="SERVIÇOS",INDEX('TABELA DE PREÇOS'!$C$3:$C$1000,MATCH(B1232,IF('TABELA DE PREÇOS'!$B$3:$B$1000=G1232,'TABELA DE PREÇOS'!$D$3:$D$1000),1)),IF(F1232="PRODUTOS",INDEX('TABELA DE PREÇOS'!$G$3:$G$1000,MATCH(B1232,IF('TABELA DE PREÇOS'!$F$3:$F$1000=G1232,'TABELA DE PREÇOS'!$H$3:$H$1000),1)))))),"")</f>
        <v/>
      </c>
      <c r="I1232" s="75"/>
      <c r="J1232" s="19" t="str">
        <f>IFERROR(IF(ATENDIMENTOS!$I1232="",ATENDIMENTOS!$H1232,IF(AND(ATENDIMENTOS!$H1232="",ATENDIMENTOS!$I1232=""),"",ATENDIMENTOS!$H1232-ATENDIMENTOS!$I1232)),"")</f>
        <v/>
      </c>
      <c r="K1232" s="78"/>
    </row>
    <row r="1233" spans="1:11" x14ac:dyDescent="0.3">
      <c r="A1233" s="12" t="str">
        <f t="shared" si="19"/>
        <v/>
      </c>
      <c r="B1233" s="65"/>
      <c r="C1233" s="68"/>
      <c r="D1233" s="69"/>
      <c r="E1233" s="69"/>
      <c r="F1233" s="69"/>
      <c r="G1233" s="69"/>
      <c r="H1233" s="20" t="str" cm="1">
        <f t="array" ref="H1233">IFERROR(IF(B1233="","",IF(F1233="","",IF(F1233="SERVIÇOS",INDEX('TABELA DE PREÇOS'!$C$3:$C$1000,MATCH(B1233,IF('TABELA DE PREÇOS'!$B$3:$B$1000=G1233,'TABELA DE PREÇOS'!$D$3:$D$1000),1)),IF(F1233="PRODUTOS",INDEX('TABELA DE PREÇOS'!$G$3:$G$1000,MATCH(B1233,IF('TABELA DE PREÇOS'!$F$3:$F$1000=G1233,'TABELA DE PREÇOS'!$H$3:$H$1000),1)))))),"")</f>
        <v/>
      </c>
      <c r="I1233" s="74"/>
      <c r="J1233" s="20" t="str">
        <f>IFERROR(IF(ATENDIMENTOS!$I1233="",ATENDIMENTOS!$H1233,IF(AND(ATENDIMENTOS!$H1233="",ATENDIMENTOS!$I1233=""),"",ATENDIMENTOS!$H1233-ATENDIMENTOS!$I1233)),"")</f>
        <v/>
      </c>
      <c r="K1233" s="77"/>
    </row>
    <row r="1234" spans="1:11" x14ac:dyDescent="0.3">
      <c r="A1234" s="12" t="str">
        <f t="shared" si="19"/>
        <v/>
      </c>
      <c r="B1234" s="66"/>
      <c r="C1234" s="70"/>
      <c r="D1234" s="71"/>
      <c r="E1234" s="71"/>
      <c r="F1234" s="71"/>
      <c r="G1234" s="71"/>
      <c r="H1234" s="19" t="str" cm="1">
        <f t="array" ref="H1234">IFERROR(IF(B1234="","",IF(F1234="","",IF(F1234="SERVIÇOS",INDEX('TABELA DE PREÇOS'!$C$3:$C$1000,MATCH(B1234,IF('TABELA DE PREÇOS'!$B$3:$B$1000=G1234,'TABELA DE PREÇOS'!$D$3:$D$1000),1)),IF(F1234="PRODUTOS",INDEX('TABELA DE PREÇOS'!$G$3:$G$1000,MATCH(B1234,IF('TABELA DE PREÇOS'!$F$3:$F$1000=G1234,'TABELA DE PREÇOS'!$H$3:$H$1000),1)))))),"")</f>
        <v/>
      </c>
      <c r="I1234" s="75"/>
      <c r="J1234" s="19" t="str">
        <f>IFERROR(IF(ATENDIMENTOS!$I1234="",ATENDIMENTOS!$H1234,IF(AND(ATENDIMENTOS!$H1234="",ATENDIMENTOS!$I1234=""),"",ATENDIMENTOS!$H1234-ATENDIMENTOS!$I1234)),"")</f>
        <v/>
      </c>
      <c r="K1234" s="78"/>
    </row>
    <row r="1235" spans="1:11" x14ac:dyDescent="0.3">
      <c r="A1235" s="12" t="str">
        <f t="shared" si="19"/>
        <v/>
      </c>
      <c r="B1235" s="65"/>
      <c r="C1235" s="68"/>
      <c r="D1235" s="69"/>
      <c r="E1235" s="69"/>
      <c r="F1235" s="69"/>
      <c r="G1235" s="69"/>
      <c r="H1235" s="20" t="str" cm="1">
        <f t="array" ref="H1235">IFERROR(IF(B1235="","",IF(F1235="","",IF(F1235="SERVIÇOS",INDEX('TABELA DE PREÇOS'!$C$3:$C$1000,MATCH(B1235,IF('TABELA DE PREÇOS'!$B$3:$B$1000=G1235,'TABELA DE PREÇOS'!$D$3:$D$1000),1)),IF(F1235="PRODUTOS",INDEX('TABELA DE PREÇOS'!$G$3:$G$1000,MATCH(B1235,IF('TABELA DE PREÇOS'!$F$3:$F$1000=G1235,'TABELA DE PREÇOS'!$H$3:$H$1000),1)))))),"")</f>
        <v/>
      </c>
      <c r="I1235" s="74"/>
      <c r="J1235" s="20" t="str">
        <f>IFERROR(IF(ATENDIMENTOS!$I1235="",ATENDIMENTOS!$H1235,IF(AND(ATENDIMENTOS!$H1235="",ATENDIMENTOS!$I1235=""),"",ATENDIMENTOS!$H1235-ATENDIMENTOS!$I1235)),"")</f>
        <v/>
      </c>
      <c r="K1235" s="77"/>
    </row>
    <row r="1236" spans="1:11" x14ac:dyDescent="0.3">
      <c r="A1236" s="12" t="str">
        <f t="shared" si="19"/>
        <v/>
      </c>
      <c r="B1236" s="66"/>
      <c r="C1236" s="70"/>
      <c r="D1236" s="71"/>
      <c r="E1236" s="71"/>
      <c r="F1236" s="71"/>
      <c r="G1236" s="71"/>
      <c r="H1236" s="19" t="str" cm="1">
        <f t="array" ref="H1236">IFERROR(IF(B1236="","",IF(F1236="","",IF(F1236="SERVIÇOS",INDEX('TABELA DE PREÇOS'!$C$3:$C$1000,MATCH(B1236,IF('TABELA DE PREÇOS'!$B$3:$B$1000=G1236,'TABELA DE PREÇOS'!$D$3:$D$1000),1)),IF(F1236="PRODUTOS",INDEX('TABELA DE PREÇOS'!$G$3:$G$1000,MATCH(B1236,IF('TABELA DE PREÇOS'!$F$3:$F$1000=G1236,'TABELA DE PREÇOS'!$H$3:$H$1000),1)))))),"")</f>
        <v/>
      </c>
      <c r="I1236" s="75"/>
      <c r="J1236" s="19" t="str">
        <f>IFERROR(IF(ATENDIMENTOS!$I1236="",ATENDIMENTOS!$H1236,IF(AND(ATENDIMENTOS!$H1236="",ATENDIMENTOS!$I1236=""),"",ATENDIMENTOS!$H1236-ATENDIMENTOS!$I1236)),"")</f>
        <v/>
      </c>
      <c r="K1236" s="78"/>
    </row>
    <row r="1237" spans="1:11" x14ac:dyDescent="0.3">
      <c r="A1237" s="12" t="str">
        <f t="shared" si="19"/>
        <v/>
      </c>
      <c r="B1237" s="65"/>
      <c r="C1237" s="68"/>
      <c r="D1237" s="69"/>
      <c r="E1237" s="69"/>
      <c r="F1237" s="69"/>
      <c r="G1237" s="69"/>
      <c r="H1237" s="20" t="str" cm="1">
        <f t="array" ref="H1237">IFERROR(IF(B1237="","",IF(F1237="","",IF(F1237="SERVIÇOS",INDEX('TABELA DE PREÇOS'!$C$3:$C$1000,MATCH(B1237,IF('TABELA DE PREÇOS'!$B$3:$B$1000=G1237,'TABELA DE PREÇOS'!$D$3:$D$1000),1)),IF(F1237="PRODUTOS",INDEX('TABELA DE PREÇOS'!$G$3:$G$1000,MATCH(B1237,IF('TABELA DE PREÇOS'!$F$3:$F$1000=G1237,'TABELA DE PREÇOS'!$H$3:$H$1000),1)))))),"")</f>
        <v/>
      </c>
      <c r="I1237" s="74"/>
      <c r="J1237" s="20" t="str">
        <f>IFERROR(IF(ATENDIMENTOS!$I1237="",ATENDIMENTOS!$H1237,IF(AND(ATENDIMENTOS!$H1237="",ATENDIMENTOS!$I1237=""),"",ATENDIMENTOS!$H1237-ATENDIMENTOS!$I1237)),"")</f>
        <v/>
      </c>
      <c r="K1237" s="77"/>
    </row>
    <row r="1238" spans="1:11" x14ac:dyDescent="0.3">
      <c r="A1238" s="12" t="str">
        <f t="shared" si="19"/>
        <v/>
      </c>
      <c r="B1238" s="66"/>
      <c r="C1238" s="70"/>
      <c r="D1238" s="71"/>
      <c r="E1238" s="71"/>
      <c r="F1238" s="71"/>
      <c r="G1238" s="71"/>
      <c r="H1238" s="19" t="str" cm="1">
        <f t="array" ref="H1238">IFERROR(IF(B1238="","",IF(F1238="","",IF(F1238="SERVIÇOS",INDEX('TABELA DE PREÇOS'!$C$3:$C$1000,MATCH(B1238,IF('TABELA DE PREÇOS'!$B$3:$B$1000=G1238,'TABELA DE PREÇOS'!$D$3:$D$1000),1)),IF(F1238="PRODUTOS",INDEX('TABELA DE PREÇOS'!$G$3:$G$1000,MATCH(B1238,IF('TABELA DE PREÇOS'!$F$3:$F$1000=G1238,'TABELA DE PREÇOS'!$H$3:$H$1000),1)))))),"")</f>
        <v/>
      </c>
      <c r="I1238" s="75"/>
      <c r="J1238" s="19" t="str">
        <f>IFERROR(IF(ATENDIMENTOS!$I1238="",ATENDIMENTOS!$H1238,IF(AND(ATENDIMENTOS!$H1238="",ATENDIMENTOS!$I1238=""),"",ATENDIMENTOS!$H1238-ATENDIMENTOS!$I1238)),"")</f>
        <v/>
      </c>
      <c r="K1238" s="78"/>
    </row>
    <row r="1239" spans="1:11" x14ac:dyDescent="0.3">
      <c r="A1239" s="12" t="str">
        <f t="shared" si="19"/>
        <v/>
      </c>
      <c r="B1239" s="65"/>
      <c r="C1239" s="68"/>
      <c r="D1239" s="69"/>
      <c r="E1239" s="69"/>
      <c r="F1239" s="69"/>
      <c r="G1239" s="69"/>
      <c r="H1239" s="20" t="str" cm="1">
        <f t="array" ref="H1239">IFERROR(IF(B1239="","",IF(F1239="","",IF(F1239="SERVIÇOS",INDEX('TABELA DE PREÇOS'!$C$3:$C$1000,MATCH(B1239,IF('TABELA DE PREÇOS'!$B$3:$B$1000=G1239,'TABELA DE PREÇOS'!$D$3:$D$1000),1)),IF(F1239="PRODUTOS",INDEX('TABELA DE PREÇOS'!$G$3:$G$1000,MATCH(B1239,IF('TABELA DE PREÇOS'!$F$3:$F$1000=G1239,'TABELA DE PREÇOS'!$H$3:$H$1000),1)))))),"")</f>
        <v/>
      </c>
      <c r="I1239" s="74"/>
      <c r="J1239" s="20" t="str">
        <f>IFERROR(IF(ATENDIMENTOS!$I1239="",ATENDIMENTOS!$H1239,IF(AND(ATENDIMENTOS!$H1239="",ATENDIMENTOS!$I1239=""),"",ATENDIMENTOS!$H1239-ATENDIMENTOS!$I1239)),"")</f>
        <v/>
      </c>
      <c r="K1239" s="77"/>
    </row>
    <row r="1240" spans="1:11" x14ac:dyDescent="0.3">
      <c r="A1240" s="12" t="str">
        <f t="shared" si="19"/>
        <v/>
      </c>
      <c r="B1240" s="66"/>
      <c r="C1240" s="70"/>
      <c r="D1240" s="71"/>
      <c r="E1240" s="71"/>
      <c r="F1240" s="71"/>
      <c r="G1240" s="71"/>
      <c r="H1240" s="19" t="str" cm="1">
        <f t="array" ref="H1240">IFERROR(IF(B1240="","",IF(F1240="","",IF(F1240="SERVIÇOS",INDEX('TABELA DE PREÇOS'!$C$3:$C$1000,MATCH(B1240,IF('TABELA DE PREÇOS'!$B$3:$B$1000=G1240,'TABELA DE PREÇOS'!$D$3:$D$1000),1)),IF(F1240="PRODUTOS",INDEX('TABELA DE PREÇOS'!$G$3:$G$1000,MATCH(B1240,IF('TABELA DE PREÇOS'!$F$3:$F$1000=G1240,'TABELA DE PREÇOS'!$H$3:$H$1000),1)))))),"")</f>
        <v/>
      </c>
      <c r="I1240" s="75"/>
      <c r="J1240" s="19" t="str">
        <f>IFERROR(IF(ATENDIMENTOS!$I1240="",ATENDIMENTOS!$H1240,IF(AND(ATENDIMENTOS!$H1240="",ATENDIMENTOS!$I1240=""),"",ATENDIMENTOS!$H1240-ATENDIMENTOS!$I1240)),"")</f>
        <v/>
      </c>
      <c r="K1240" s="78"/>
    </row>
    <row r="1241" spans="1:11" x14ac:dyDescent="0.3">
      <c r="A1241" s="12" t="str">
        <f t="shared" si="19"/>
        <v/>
      </c>
      <c r="B1241" s="65"/>
      <c r="C1241" s="68"/>
      <c r="D1241" s="69"/>
      <c r="E1241" s="69"/>
      <c r="F1241" s="69"/>
      <c r="G1241" s="69"/>
      <c r="H1241" s="20" t="str" cm="1">
        <f t="array" ref="H1241">IFERROR(IF(B1241="","",IF(F1241="","",IF(F1241="SERVIÇOS",INDEX('TABELA DE PREÇOS'!$C$3:$C$1000,MATCH(B1241,IF('TABELA DE PREÇOS'!$B$3:$B$1000=G1241,'TABELA DE PREÇOS'!$D$3:$D$1000),1)),IF(F1241="PRODUTOS",INDEX('TABELA DE PREÇOS'!$G$3:$G$1000,MATCH(B1241,IF('TABELA DE PREÇOS'!$F$3:$F$1000=G1241,'TABELA DE PREÇOS'!$H$3:$H$1000),1)))))),"")</f>
        <v/>
      </c>
      <c r="I1241" s="74"/>
      <c r="J1241" s="20" t="str">
        <f>IFERROR(IF(ATENDIMENTOS!$I1241="",ATENDIMENTOS!$H1241,IF(AND(ATENDIMENTOS!$H1241="",ATENDIMENTOS!$I1241=""),"",ATENDIMENTOS!$H1241-ATENDIMENTOS!$I1241)),"")</f>
        <v/>
      </c>
      <c r="K1241" s="77"/>
    </row>
    <row r="1242" spans="1:11" x14ac:dyDescent="0.3">
      <c r="A1242" s="12" t="str">
        <f t="shared" si="19"/>
        <v/>
      </c>
      <c r="B1242" s="66"/>
      <c r="C1242" s="70"/>
      <c r="D1242" s="71"/>
      <c r="E1242" s="71"/>
      <c r="F1242" s="71"/>
      <c r="G1242" s="71"/>
      <c r="H1242" s="19" t="str" cm="1">
        <f t="array" ref="H1242">IFERROR(IF(B1242="","",IF(F1242="","",IF(F1242="SERVIÇOS",INDEX('TABELA DE PREÇOS'!$C$3:$C$1000,MATCH(B1242,IF('TABELA DE PREÇOS'!$B$3:$B$1000=G1242,'TABELA DE PREÇOS'!$D$3:$D$1000),1)),IF(F1242="PRODUTOS",INDEX('TABELA DE PREÇOS'!$G$3:$G$1000,MATCH(B1242,IF('TABELA DE PREÇOS'!$F$3:$F$1000=G1242,'TABELA DE PREÇOS'!$H$3:$H$1000),1)))))),"")</f>
        <v/>
      </c>
      <c r="I1242" s="75"/>
      <c r="J1242" s="19" t="str">
        <f>IFERROR(IF(ATENDIMENTOS!$I1242="",ATENDIMENTOS!$H1242,IF(AND(ATENDIMENTOS!$H1242="",ATENDIMENTOS!$I1242=""),"",ATENDIMENTOS!$H1242-ATENDIMENTOS!$I1242)),"")</f>
        <v/>
      </c>
      <c r="K1242" s="78"/>
    </row>
    <row r="1243" spans="1:11" x14ac:dyDescent="0.3">
      <c r="A1243" s="12" t="str">
        <f t="shared" si="19"/>
        <v/>
      </c>
      <c r="B1243" s="65"/>
      <c r="C1243" s="68"/>
      <c r="D1243" s="69"/>
      <c r="E1243" s="69"/>
      <c r="F1243" s="69"/>
      <c r="G1243" s="69"/>
      <c r="H1243" s="20" t="str" cm="1">
        <f t="array" ref="H1243">IFERROR(IF(B1243="","",IF(F1243="","",IF(F1243="SERVIÇOS",INDEX('TABELA DE PREÇOS'!$C$3:$C$1000,MATCH(B1243,IF('TABELA DE PREÇOS'!$B$3:$B$1000=G1243,'TABELA DE PREÇOS'!$D$3:$D$1000),1)),IF(F1243="PRODUTOS",INDEX('TABELA DE PREÇOS'!$G$3:$G$1000,MATCH(B1243,IF('TABELA DE PREÇOS'!$F$3:$F$1000=G1243,'TABELA DE PREÇOS'!$H$3:$H$1000),1)))))),"")</f>
        <v/>
      </c>
      <c r="I1243" s="74"/>
      <c r="J1243" s="20" t="str">
        <f>IFERROR(IF(ATENDIMENTOS!$I1243="",ATENDIMENTOS!$H1243,IF(AND(ATENDIMENTOS!$H1243="",ATENDIMENTOS!$I1243=""),"",ATENDIMENTOS!$H1243-ATENDIMENTOS!$I1243)),"")</f>
        <v/>
      </c>
      <c r="K1243" s="77"/>
    </row>
    <row r="1244" spans="1:11" x14ac:dyDescent="0.3">
      <c r="A1244" s="12" t="str">
        <f t="shared" si="19"/>
        <v/>
      </c>
      <c r="B1244" s="66"/>
      <c r="C1244" s="70"/>
      <c r="D1244" s="71"/>
      <c r="E1244" s="71"/>
      <c r="F1244" s="71"/>
      <c r="G1244" s="71"/>
      <c r="H1244" s="19" t="str" cm="1">
        <f t="array" ref="H1244">IFERROR(IF(B1244="","",IF(F1244="","",IF(F1244="SERVIÇOS",INDEX('TABELA DE PREÇOS'!$C$3:$C$1000,MATCH(B1244,IF('TABELA DE PREÇOS'!$B$3:$B$1000=G1244,'TABELA DE PREÇOS'!$D$3:$D$1000),1)),IF(F1244="PRODUTOS",INDEX('TABELA DE PREÇOS'!$G$3:$G$1000,MATCH(B1244,IF('TABELA DE PREÇOS'!$F$3:$F$1000=G1244,'TABELA DE PREÇOS'!$H$3:$H$1000),1)))))),"")</f>
        <v/>
      </c>
      <c r="I1244" s="75"/>
      <c r="J1244" s="19" t="str">
        <f>IFERROR(IF(ATENDIMENTOS!$I1244="",ATENDIMENTOS!$H1244,IF(AND(ATENDIMENTOS!$H1244="",ATENDIMENTOS!$I1244=""),"",ATENDIMENTOS!$H1244-ATENDIMENTOS!$I1244)),"")</f>
        <v/>
      </c>
      <c r="K1244" s="78"/>
    </row>
    <row r="1245" spans="1:11" x14ac:dyDescent="0.3">
      <c r="A1245" s="12" t="str">
        <f t="shared" si="19"/>
        <v/>
      </c>
      <c r="B1245" s="65"/>
      <c r="C1245" s="68"/>
      <c r="D1245" s="69"/>
      <c r="E1245" s="69"/>
      <c r="F1245" s="69"/>
      <c r="G1245" s="69"/>
      <c r="H1245" s="20" t="str" cm="1">
        <f t="array" ref="H1245">IFERROR(IF(B1245="","",IF(F1245="","",IF(F1245="SERVIÇOS",INDEX('TABELA DE PREÇOS'!$C$3:$C$1000,MATCH(B1245,IF('TABELA DE PREÇOS'!$B$3:$B$1000=G1245,'TABELA DE PREÇOS'!$D$3:$D$1000),1)),IF(F1245="PRODUTOS",INDEX('TABELA DE PREÇOS'!$G$3:$G$1000,MATCH(B1245,IF('TABELA DE PREÇOS'!$F$3:$F$1000=G1245,'TABELA DE PREÇOS'!$H$3:$H$1000),1)))))),"")</f>
        <v/>
      </c>
      <c r="I1245" s="74"/>
      <c r="J1245" s="20" t="str">
        <f>IFERROR(IF(ATENDIMENTOS!$I1245="",ATENDIMENTOS!$H1245,IF(AND(ATENDIMENTOS!$H1245="",ATENDIMENTOS!$I1245=""),"",ATENDIMENTOS!$H1245-ATENDIMENTOS!$I1245)),"")</f>
        <v/>
      </c>
      <c r="K1245" s="77"/>
    </row>
    <row r="1246" spans="1:11" x14ac:dyDescent="0.3">
      <c r="A1246" s="12" t="str">
        <f t="shared" si="19"/>
        <v/>
      </c>
      <c r="B1246" s="66"/>
      <c r="C1246" s="70"/>
      <c r="D1246" s="71"/>
      <c r="E1246" s="71"/>
      <c r="F1246" s="71"/>
      <c r="G1246" s="71"/>
      <c r="H1246" s="19" t="str" cm="1">
        <f t="array" ref="H1246">IFERROR(IF(B1246="","",IF(F1246="","",IF(F1246="SERVIÇOS",INDEX('TABELA DE PREÇOS'!$C$3:$C$1000,MATCH(B1246,IF('TABELA DE PREÇOS'!$B$3:$B$1000=G1246,'TABELA DE PREÇOS'!$D$3:$D$1000),1)),IF(F1246="PRODUTOS",INDEX('TABELA DE PREÇOS'!$G$3:$G$1000,MATCH(B1246,IF('TABELA DE PREÇOS'!$F$3:$F$1000=G1246,'TABELA DE PREÇOS'!$H$3:$H$1000),1)))))),"")</f>
        <v/>
      </c>
      <c r="I1246" s="75"/>
      <c r="J1246" s="19" t="str">
        <f>IFERROR(IF(ATENDIMENTOS!$I1246="",ATENDIMENTOS!$H1246,IF(AND(ATENDIMENTOS!$H1246="",ATENDIMENTOS!$I1246=""),"",ATENDIMENTOS!$H1246-ATENDIMENTOS!$I1246)),"")</f>
        <v/>
      </c>
      <c r="K1246" s="78"/>
    </row>
    <row r="1247" spans="1:11" x14ac:dyDescent="0.3">
      <c r="A1247" s="12" t="str">
        <f t="shared" si="19"/>
        <v/>
      </c>
      <c r="B1247" s="65"/>
      <c r="C1247" s="68"/>
      <c r="D1247" s="69"/>
      <c r="E1247" s="69"/>
      <c r="F1247" s="69"/>
      <c r="G1247" s="69"/>
      <c r="H1247" s="20" t="str" cm="1">
        <f t="array" ref="H1247">IFERROR(IF(B1247="","",IF(F1247="","",IF(F1247="SERVIÇOS",INDEX('TABELA DE PREÇOS'!$C$3:$C$1000,MATCH(B1247,IF('TABELA DE PREÇOS'!$B$3:$B$1000=G1247,'TABELA DE PREÇOS'!$D$3:$D$1000),1)),IF(F1247="PRODUTOS",INDEX('TABELA DE PREÇOS'!$G$3:$G$1000,MATCH(B1247,IF('TABELA DE PREÇOS'!$F$3:$F$1000=G1247,'TABELA DE PREÇOS'!$H$3:$H$1000),1)))))),"")</f>
        <v/>
      </c>
      <c r="I1247" s="74"/>
      <c r="J1247" s="20" t="str">
        <f>IFERROR(IF(ATENDIMENTOS!$I1247="",ATENDIMENTOS!$H1247,IF(AND(ATENDIMENTOS!$H1247="",ATENDIMENTOS!$I1247=""),"",ATENDIMENTOS!$H1247-ATENDIMENTOS!$I1247)),"")</f>
        <v/>
      </c>
      <c r="K1247" s="77"/>
    </row>
    <row r="1248" spans="1:11" x14ac:dyDescent="0.3">
      <c r="A1248" s="12" t="str">
        <f t="shared" si="19"/>
        <v/>
      </c>
      <c r="B1248" s="66"/>
      <c r="C1248" s="70"/>
      <c r="D1248" s="71"/>
      <c r="E1248" s="71"/>
      <c r="F1248" s="71"/>
      <c r="G1248" s="71"/>
      <c r="H1248" s="19" t="str" cm="1">
        <f t="array" ref="H1248">IFERROR(IF(B1248="","",IF(F1248="","",IF(F1248="SERVIÇOS",INDEX('TABELA DE PREÇOS'!$C$3:$C$1000,MATCH(B1248,IF('TABELA DE PREÇOS'!$B$3:$B$1000=G1248,'TABELA DE PREÇOS'!$D$3:$D$1000),1)),IF(F1248="PRODUTOS",INDEX('TABELA DE PREÇOS'!$G$3:$G$1000,MATCH(B1248,IF('TABELA DE PREÇOS'!$F$3:$F$1000=G1248,'TABELA DE PREÇOS'!$H$3:$H$1000),1)))))),"")</f>
        <v/>
      </c>
      <c r="I1248" s="75"/>
      <c r="J1248" s="19" t="str">
        <f>IFERROR(IF(ATENDIMENTOS!$I1248="",ATENDIMENTOS!$H1248,IF(AND(ATENDIMENTOS!$H1248="",ATENDIMENTOS!$I1248=""),"",ATENDIMENTOS!$H1248-ATENDIMENTOS!$I1248)),"")</f>
        <v/>
      </c>
      <c r="K1248" s="78"/>
    </row>
    <row r="1249" spans="1:11" x14ac:dyDescent="0.3">
      <c r="A1249" s="12" t="str">
        <f t="shared" si="19"/>
        <v/>
      </c>
      <c r="B1249" s="65"/>
      <c r="C1249" s="68"/>
      <c r="D1249" s="69"/>
      <c r="E1249" s="69"/>
      <c r="F1249" s="69"/>
      <c r="G1249" s="69"/>
      <c r="H1249" s="20" t="str" cm="1">
        <f t="array" ref="H1249">IFERROR(IF(B1249="","",IF(F1249="","",IF(F1249="SERVIÇOS",INDEX('TABELA DE PREÇOS'!$C$3:$C$1000,MATCH(B1249,IF('TABELA DE PREÇOS'!$B$3:$B$1000=G1249,'TABELA DE PREÇOS'!$D$3:$D$1000),1)),IF(F1249="PRODUTOS",INDEX('TABELA DE PREÇOS'!$G$3:$G$1000,MATCH(B1249,IF('TABELA DE PREÇOS'!$F$3:$F$1000=G1249,'TABELA DE PREÇOS'!$H$3:$H$1000),1)))))),"")</f>
        <v/>
      </c>
      <c r="I1249" s="74"/>
      <c r="J1249" s="20" t="str">
        <f>IFERROR(IF(ATENDIMENTOS!$I1249="",ATENDIMENTOS!$H1249,IF(AND(ATENDIMENTOS!$H1249="",ATENDIMENTOS!$I1249=""),"",ATENDIMENTOS!$H1249-ATENDIMENTOS!$I1249)),"")</f>
        <v/>
      </c>
      <c r="K1249" s="77"/>
    </row>
    <row r="1250" spans="1:11" x14ac:dyDescent="0.3">
      <c r="A1250" s="12" t="str">
        <f t="shared" si="19"/>
        <v/>
      </c>
      <c r="B1250" s="66"/>
      <c r="C1250" s="70"/>
      <c r="D1250" s="71"/>
      <c r="E1250" s="71"/>
      <c r="F1250" s="71"/>
      <c r="G1250" s="71"/>
      <c r="H1250" s="19" t="str" cm="1">
        <f t="array" ref="H1250">IFERROR(IF(B1250="","",IF(F1250="","",IF(F1250="SERVIÇOS",INDEX('TABELA DE PREÇOS'!$C$3:$C$1000,MATCH(B1250,IF('TABELA DE PREÇOS'!$B$3:$B$1000=G1250,'TABELA DE PREÇOS'!$D$3:$D$1000),1)),IF(F1250="PRODUTOS",INDEX('TABELA DE PREÇOS'!$G$3:$G$1000,MATCH(B1250,IF('TABELA DE PREÇOS'!$F$3:$F$1000=G1250,'TABELA DE PREÇOS'!$H$3:$H$1000),1)))))),"")</f>
        <v/>
      </c>
      <c r="I1250" s="75"/>
      <c r="J1250" s="19" t="str">
        <f>IFERROR(IF(ATENDIMENTOS!$I1250="",ATENDIMENTOS!$H1250,IF(AND(ATENDIMENTOS!$H1250="",ATENDIMENTOS!$I1250=""),"",ATENDIMENTOS!$H1250-ATENDIMENTOS!$I1250)),"")</f>
        <v/>
      </c>
      <c r="K1250" s="78"/>
    </row>
    <row r="1251" spans="1:11" x14ac:dyDescent="0.3">
      <c r="A1251" s="12" t="str">
        <f t="shared" si="19"/>
        <v/>
      </c>
      <c r="B1251" s="65"/>
      <c r="C1251" s="68"/>
      <c r="D1251" s="69"/>
      <c r="E1251" s="69"/>
      <c r="F1251" s="69"/>
      <c r="G1251" s="69"/>
      <c r="H1251" s="20" t="str" cm="1">
        <f t="array" ref="H1251">IFERROR(IF(B1251="","",IF(F1251="","",IF(F1251="SERVIÇOS",INDEX('TABELA DE PREÇOS'!$C$3:$C$1000,MATCH(B1251,IF('TABELA DE PREÇOS'!$B$3:$B$1000=G1251,'TABELA DE PREÇOS'!$D$3:$D$1000),1)),IF(F1251="PRODUTOS",INDEX('TABELA DE PREÇOS'!$G$3:$G$1000,MATCH(B1251,IF('TABELA DE PREÇOS'!$F$3:$F$1000=G1251,'TABELA DE PREÇOS'!$H$3:$H$1000),1)))))),"")</f>
        <v/>
      </c>
      <c r="I1251" s="74"/>
      <c r="J1251" s="20" t="str">
        <f>IFERROR(IF(ATENDIMENTOS!$I1251="",ATENDIMENTOS!$H1251,IF(AND(ATENDIMENTOS!$H1251="",ATENDIMENTOS!$I1251=""),"",ATENDIMENTOS!$H1251-ATENDIMENTOS!$I1251)),"")</f>
        <v/>
      </c>
      <c r="K1251" s="77"/>
    </row>
    <row r="1252" spans="1:11" x14ac:dyDescent="0.3">
      <c r="A1252" s="12" t="str">
        <f t="shared" si="19"/>
        <v/>
      </c>
      <c r="B1252" s="66"/>
      <c r="C1252" s="70"/>
      <c r="D1252" s="71"/>
      <c r="E1252" s="71"/>
      <c r="F1252" s="71"/>
      <c r="G1252" s="71"/>
      <c r="H1252" s="19" t="str" cm="1">
        <f t="array" ref="H1252">IFERROR(IF(B1252="","",IF(F1252="","",IF(F1252="SERVIÇOS",INDEX('TABELA DE PREÇOS'!$C$3:$C$1000,MATCH(B1252,IF('TABELA DE PREÇOS'!$B$3:$B$1000=G1252,'TABELA DE PREÇOS'!$D$3:$D$1000),1)),IF(F1252="PRODUTOS",INDEX('TABELA DE PREÇOS'!$G$3:$G$1000,MATCH(B1252,IF('TABELA DE PREÇOS'!$F$3:$F$1000=G1252,'TABELA DE PREÇOS'!$H$3:$H$1000),1)))))),"")</f>
        <v/>
      </c>
      <c r="I1252" s="75"/>
      <c r="J1252" s="19" t="str">
        <f>IFERROR(IF(ATENDIMENTOS!$I1252="",ATENDIMENTOS!$H1252,IF(AND(ATENDIMENTOS!$H1252="",ATENDIMENTOS!$I1252=""),"",ATENDIMENTOS!$H1252-ATENDIMENTOS!$I1252)),"")</f>
        <v/>
      </c>
      <c r="K1252" s="78"/>
    </row>
    <row r="1253" spans="1:11" x14ac:dyDescent="0.3">
      <c r="A1253" s="12" t="str">
        <f t="shared" si="19"/>
        <v/>
      </c>
      <c r="B1253" s="65"/>
      <c r="C1253" s="68"/>
      <c r="D1253" s="69"/>
      <c r="E1253" s="69"/>
      <c r="F1253" s="69"/>
      <c r="G1253" s="69"/>
      <c r="H1253" s="20" t="str" cm="1">
        <f t="array" ref="H1253">IFERROR(IF(B1253="","",IF(F1253="","",IF(F1253="SERVIÇOS",INDEX('TABELA DE PREÇOS'!$C$3:$C$1000,MATCH(B1253,IF('TABELA DE PREÇOS'!$B$3:$B$1000=G1253,'TABELA DE PREÇOS'!$D$3:$D$1000),1)),IF(F1253="PRODUTOS",INDEX('TABELA DE PREÇOS'!$G$3:$G$1000,MATCH(B1253,IF('TABELA DE PREÇOS'!$F$3:$F$1000=G1253,'TABELA DE PREÇOS'!$H$3:$H$1000),1)))))),"")</f>
        <v/>
      </c>
      <c r="I1253" s="74"/>
      <c r="J1253" s="20" t="str">
        <f>IFERROR(IF(ATENDIMENTOS!$I1253="",ATENDIMENTOS!$H1253,IF(AND(ATENDIMENTOS!$H1253="",ATENDIMENTOS!$I1253=""),"",ATENDIMENTOS!$H1253-ATENDIMENTOS!$I1253)),"")</f>
        <v/>
      </c>
      <c r="K1253" s="77"/>
    </row>
    <row r="1254" spans="1:11" x14ac:dyDescent="0.3">
      <c r="A1254" s="12" t="str">
        <f t="shared" si="19"/>
        <v/>
      </c>
      <c r="B1254" s="66"/>
      <c r="C1254" s="70"/>
      <c r="D1254" s="71"/>
      <c r="E1254" s="71"/>
      <c r="F1254" s="71"/>
      <c r="G1254" s="71"/>
      <c r="H1254" s="19" t="str" cm="1">
        <f t="array" ref="H1254">IFERROR(IF(B1254="","",IF(F1254="","",IF(F1254="SERVIÇOS",INDEX('TABELA DE PREÇOS'!$C$3:$C$1000,MATCH(B1254,IF('TABELA DE PREÇOS'!$B$3:$B$1000=G1254,'TABELA DE PREÇOS'!$D$3:$D$1000),1)),IF(F1254="PRODUTOS",INDEX('TABELA DE PREÇOS'!$G$3:$G$1000,MATCH(B1254,IF('TABELA DE PREÇOS'!$F$3:$F$1000=G1254,'TABELA DE PREÇOS'!$H$3:$H$1000),1)))))),"")</f>
        <v/>
      </c>
      <c r="I1254" s="75"/>
      <c r="J1254" s="19" t="str">
        <f>IFERROR(IF(ATENDIMENTOS!$I1254="",ATENDIMENTOS!$H1254,IF(AND(ATENDIMENTOS!$H1254="",ATENDIMENTOS!$I1254=""),"",ATENDIMENTOS!$H1254-ATENDIMENTOS!$I1254)),"")</f>
        <v/>
      </c>
      <c r="K1254" s="78"/>
    </row>
    <row r="1255" spans="1:11" x14ac:dyDescent="0.3">
      <c r="A1255" s="12" t="str">
        <f t="shared" si="19"/>
        <v/>
      </c>
      <c r="B1255" s="65"/>
      <c r="C1255" s="68"/>
      <c r="D1255" s="69"/>
      <c r="E1255" s="69"/>
      <c r="F1255" s="69"/>
      <c r="G1255" s="69"/>
      <c r="H1255" s="20" t="str" cm="1">
        <f t="array" ref="H1255">IFERROR(IF(B1255="","",IF(F1255="","",IF(F1255="SERVIÇOS",INDEX('TABELA DE PREÇOS'!$C$3:$C$1000,MATCH(B1255,IF('TABELA DE PREÇOS'!$B$3:$B$1000=G1255,'TABELA DE PREÇOS'!$D$3:$D$1000),1)),IF(F1255="PRODUTOS",INDEX('TABELA DE PREÇOS'!$G$3:$G$1000,MATCH(B1255,IF('TABELA DE PREÇOS'!$F$3:$F$1000=G1255,'TABELA DE PREÇOS'!$H$3:$H$1000),1)))))),"")</f>
        <v/>
      </c>
      <c r="I1255" s="74"/>
      <c r="J1255" s="20" t="str">
        <f>IFERROR(IF(ATENDIMENTOS!$I1255="",ATENDIMENTOS!$H1255,IF(AND(ATENDIMENTOS!$H1255="",ATENDIMENTOS!$I1255=""),"",ATENDIMENTOS!$H1255-ATENDIMENTOS!$I1255)),"")</f>
        <v/>
      </c>
      <c r="K1255" s="77"/>
    </row>
    <row r="1256" spans="1:11" x14ac:dyDescent="0.3">
      <c r="A1256" s="12" t="str">
        <f t="shared" si="19"/>
        <v/>
      </c>
      <c r="B1256" s="66"/>
      <c r="C1256" s="70"/>
      <c r="D1256" s="71"/>
      <c r="E1256" s="71"/>
      <c r="F1256" s="71"/>
      <c r="G1256" s="71"/>
      <c r="H1256" s="19" t="str" cm="1">
        <f t="array" ref="H1256">IFERROR(IF(B1256="","",IF(F1256="","",IF(F1256="SERVIÇOS",INDEX('TABELA DE PREÇOS'!$C$3:$C$1000,MATCH(B1256,IF('TABELA DE PREÇOS'!$B$3:$B$1000=G1256,'TABELA DE PREÇOS'!$D$3:$D$1000),1)),IF(F1256="PRODUTOS",INDEX('TABELA DE PREÇOS'!$G$3:$G$1000,MATCH(B1256,IF('TABELA DE PREÇOS'!$F$3:$F$1000=G1256,'TABELA DE PREÇOS'!$H$3:$H$1000),1)))))),"")</f>
        <v/>
      </c>
      <c r="I1256" s="75"/>
      <c r="J1256" s="19" t="str">
        <f>IFERROR(IF(ATENDIMENTOS!$I1256="",ATENDIMENTOS!$H1256,IF(AND(ATENDIMENTOS!$H1256="",ATENDIMENTOS!$I1256=""),"",ATENDIMENTOS!$H1256-ATENDIMENTOS!$I1256)),"")</f>
        <v/>
      </c>
      <c r="K1256" s="78"/>
    </row>
    <row r="1257" spans="1:11" x14ac:dyDescent="0.3">
      <c r="A1257" s="12" t="str">
        <f t="shared" si="19"/>
        <v/>
      </c>
      <c r="B1257" s="65"/>
      <c r="C1257" s="68"/>
      <c r="D1257" s="69"/>
      <c r="E1257" s="69"/>
      <c r="F1257" s="69"/>
      <c r="G1257" s="69"/>
      <c r="H1257" s="20" t="str" cm="1">
        <f t="array" ref="H1257">IFERROR(IF(B1257="","",IF(F1257="","",IF(F1257="SERVIÇOS",INDEX('TABELA DE PREÇOS'!$C$3:$C$1000,MATCH(B1257,IF('TABELA DE PREÇOS'!$B$3:$B$1000=G1257,'TABELA DE PREÇOS'!$D$3:$D$1000),1)),IF(F1257="PRODUTOS",INDEX('TABELA DE PREÇOS'!$G$3:$G$1000,MATCH(B1257,IF('TABELA DE PREÇOS'!$F$3:$F$1000=G1257,'TABELA DE PREÇOS'!$H$3:$H$1000),1)))))),"")</f>
        <v/>
      </c>
      <c r="I1257" s="74"/>
      <c r="J1257" s="20" t="str">
        <f>IFERROR(IF(ATENDIMENTOS!$I1257="",ATENDIMENTOS!$H1257,IF(AND(ATENDIMENTOS!$H1257="",ATENDIMENTOS!$I1257=""),"",ATENDIMENTOS!$H1257-ATENDIMENTOS!$I1257)),"")</f>
        <v/>
      </c>
      <c r="K1257" s="77"/>
    </row>
    <row r="1258" spans="1:11" x14ac:dyDescent="0.3">
      <c r="A1258" s="12" t="str">
        <f t="shared" si="19"/>
        <v/>
      </c>
      <c r="B1258" s="66"/>
      <c r="C1258" s="70"/>
      <c r="D1258" s="71"/>
      <c r="E1258" s="71"/>
      <c r="F1258" s="71"/>
      <c r="G1258" s="71"/>
      <c r="H1258" s="19" t="str" cm="1">
        <f t="array" ref="H1258">IFERROR(IF(B1258="","",IF(F1258="","",IF(F1258="SERVIÇOS",INDEX('TABELA DE PREÇOS'!$C$3:$C$1000,MATCH(B1258,IF('TABELA DE PREÇOS'!$B$3:$B$1000=G1258,'TABELA DE PREÇOS'!$D$3:$D$1000),1)),IF(F1258="PRODUTOS",INDEX('TABELA DE PREÇOS'!$G$3:$G$1000,MATCH(B1258,IF('TABELA DE PREÇOS'!$F$3:$F$1000=G1258,'TABELA DE PREÇOS'!$H$3:$H$1000),1)))))),"")</f>
        <v/>
      </c>
      <c r="I1258" s="75"/>
      <c r="J1258" s="19" t="str">
        <f>IFERROR(IF(ATENDIMENTOS!$I1258="",ATENDIMENTOS!$H1258,IF(AND(ATENDIMENTOS!$H1258="",ATENDIMENTOS!$I1258=""),"",ATENDIMENTOS!$H1258-ATENDIMENTOS!$I1258)),"")</f>
        <v/>
      </c>
      <c r="K1258" s="78"/>
    </row>
    <row r="1259" spans="1:11" x14ac:dyDescent="0.3">
      <c r="A1259" s="12" t="str">
        <f t="shared" si="19"/>
        <v/>
      </c>
      <c r="B1259" s="65"/>
      <c r="C1259" s="68"/>
      <c r="D1259" s="69"/>
      <c r="E1259" s="69"/>
      <c r="F1259" s="69"/>
      <c r="G1259" s="69"/>
      <c r="H1259" s="20" t="str" cm="1">
        <f t="array" ref="H1259">IFERROR(IF(B1259="","",IF(F1259="","",IF(F1259="SERVIÇOS",INDEX('TABELA DE PREÇOS'!$C$3:$C$1000,MATCH(B1259,IF('TABELA DE PREÇOS'!$B$3:$B$1000=G1259,'TABELA DE PREÇOS'!$D$3:$D$1000),1)),IF(F1259="PRODUTOS",INDEX('TABELA DE PREÇOS'!$G$3:$G$1000,MATCH(B1259,IF('TABELA DE PREÇOS'!$F$3:$F$1000=G1259,'TABELA DE PREÇOS'!$H$3:$H$1000),1)))))),"")</f>
        <v/>
      </c>
      <c r="I1259" s="74"/>
      <c r="J1259" s="20" t="str">
        <f>IFERROR(IF(ATENDIMENTOS!$I1259="",ATENDIMENTOS!$H1259,IF(AND(ATENDIMENTOS!$H1259="",ATENDIMENTOS!$I1259=""),"",ATENDIMENTOS!$H1259-ATENDIMENTOS!$I1259)),"")</f>
        <v/>
      </c>
      <c r="K1259" s="77"/>
    </row>
    <row r="1260" spans="1:11" x14ac:dyDescent="0.3">
      <c r="A1260" s="12" t="str">
        <f t="shared" si="19"/>
        <v/>
      </c>
      <c r="B1260" s="66"/>
      <c r="C1260" s="70"/>
      <c r="D1260" s="71"/>
      <c r="E1260" s="71"/>
      <c r="F1260" s="71"/>
      <c r="G1260" s="71"/>
      <c r="H1260" s="19" t="str" cm="1">
        <f t="array" ref="H1260">IFERROR(IF(B1260="","",IF(F1260="","",IF(F1260="SERVIÇOS",INDEX('TABELA DE PREÇOS'!$C$3:$C$1000,MATCH(B1260,IF('TABELA DE PREÇOS'!$B$3:$B$1000=G1260,'TABELA DE PREÇOS'!$D$3:$D$1000),1)),IF(F1260="PRODUTOS",INDEX('TABELA DE PREÇOS'!$G$3:$G$1000,MATCH(B1260,IF('TABELA DE PREÇOS'!$F$3:$F$1000=G1260,'TABELA DE PREÇOS'!$H$3:$H$1000),1)))))),"")</f>
        <v/>
      </c>
      <c r="I1260" s="75"/>
      <c r="J1260" s="19" t="str">
        <f>IFERROR(IF(ATENDIMENTOS!$I1260="",ATENDIMENTOS!$H1260,IF(AND(ATENDIMENTOS!$H1260="",ATENDIMENTOS!$I1260=""),"",ATENDIMENTOS!$H1260-ATENDIMENTOS!$I1260)),"")</f>
        <v/>
      </c>
      <c r="K1260" s="78"/>
    </row>
    <row r="1261" spans="1:11" x14ac:dyDescent="0.3">
      <c r="A1261" s="12" t="str">
        <f t="shared" si="19"/>
        <v/>
      </c>
      <c r="B1261" s="65"/>
      <c r="C1261" s="68"/>
      <c r="D1261" s="69"/>
      <c r="E1261" s="69"/>
      <c r="F1261" s="69"/>
      <c r="G1261" s="69"/>
      <c r="H1261" s="20" t="str" cm="1">
        <f t="array" ref="H1261">IFERROR(IF(B1261="","",IF(F1261="","",IF(F1261="SERVIÇOS",INDEX('TABELA DE PREÇOS'!$C$3:$C$1000,MATCH(B1261,IF('TABELA DE PREÇOS'!$B$3:$B$1000=G1261,'TABELA DE PREÇOS'!$D$3:$D$1000),1)),IF(F1261="PRODUTOS",INDEX('TABELA DE PREÇOS'!$G$3:$G$1000,MATCH(B1261,IF('TABELA DE PREÇOS'!$F$3:$F$1000=G1261,'TABELA DE PREÇOS'!$H$3:$H$1000),1)))))),"")</f>
        <v/>
      </c>
      <c r="I1261" s="74"/>
      <c r="J1261" s="20" t="str">
        <f>IFERROR(IF(ATENDIMENTOS!$I1261="",ATENDIMENTOS!$H1261,IF(AND(ATENDIMENTOS!$H1261="",ATENDIMENTOS!$I1261=""),"",ATENDIMENTOS!$H1261-ATENDIMENTOS!$I1261)),"")</f>
        <v/>
      </c>
      <c r="K1261" s="77"/>
    </row>
    <row r="1262" spans="1:11" x14ac:dyDescent="0.3">
      <c r="A1262" s="12" t="str">
        <f t="shared" si="19"/>
        <v/>
      </c>
      <c r="B1262" s="66"/>
      <c r="C1262" s="70"/>
      <c r="D1262" s="71"/>
      <c r="E1262" s="71"/>
      <c r="F1262" s="71"/>
      <c r="G1262" s="71"/>
      <c r="H1262" s="19" t="str" cm="1">
        <f t="array" ref="H1262">IFERROR(IF(B1262="","",IF(F1262="","",IF(F1262="SERVIÇOS",INDEX('TABELA DE PREÇOS'!$C$3:$C$1000,MATCH(B1262,IF('TABELA DE PREÇOS'!$B$3:$B$1000=G1262,'TABELA DE PREÇOS'!$D$3:$D$1000),1)),IF(F1262="PRODUTOS",INDEX('TABELA DE PREÇOS'!$G$3:$G$1000,MATCH(B1262,IF('TABELA DE PREÇOS'!$F$3:$F$1000=G1262,'TABELA DE PREÇOS'!$H$3:$H$1000),1)))))),"")</f>
        <v/>
      </c>
      <c r="I1262" s="75"/>
      <c r="J1262" s="19" t="str">
        <f>IFERROR(IF(ATENDIMENTOS!$I1262="",ATENDIMENTOS!$H1262,IF(AND(ATENDIMENTOS!$H1262="",ATENDIMENTOS!$I1262=""),"",ATENDIMENTOS!$H1262-ATENDIMENTOS!$I1262)),"")</f>
        <v/>
      </c>
      <c r="K1262" s="78"/>
    </row>
    <row r="1263" spans="1:11" x14ac:dyDescent="0.3">
      <c r="A1263" s="12" t="str">
        <f t="shared" si="19"/>
        <v/>
      </c>
      <c r="B1263" s="65"/>
      <c r="C1263" s="68"/>
      <c r="D1263" s="69"/>
      <c r="E1263" s="69"/>
      <c r="F1263" s="69"/>
      <c r="G1263" s="69"/>
      <c r="H1263" s="20" t="str" cm="1">
        <f t="array" ref="H1263">IFERROR(IF(B1263="","",IF(F1263="","",IF(F1263="SERVIÇOS",INDEX('TABELA DE PREÇOS'!$C$3:$C$1000,MATCH(B1263,IF('TABELA DE PREÇOS'!$B$3:$B$1000=G1263,'TABELA DE PREÇOS'!$D$3:$D$1000),1)),IF(F1263="PRODUTOS",INDEX('TABELA DE PREÇOS'!$G$3:$G$1000,MATCH(B1263,IF('TABELA DE PREÇOS'!$F$3:$F$1000=G1263,'TABELA DE PREÇOS'!$H$3:$H$1000),1)))))),"")</f>
        <v/>
      </c>
      <c r="I1263" s="74"/>
      <c r="J1263" s="20" t="str">
        <f>IFERROR(IF(ATENDIMENTOS!$I1263="",ATENDIMENTOS!$H1263,IF(AND(ATENDIMENTOS!$H1263="",ATENDIMENTOS!$I1263=""),"",ATENDIMENTOS!$H1263-ATENDIMENTOS!$I1263)),"")</f>
        <v/>
      </c>
      <c r="K1263" s="77"/>
    </row>
    <row r="1264" spans="1:11" x14ac:dyDescent="0.3">
      <c r="A1264" s="12" t="str">
        <f t="shared" si="19"/>
        <v/>
      </c>
      <c r="B1264" s="66"/>
      <c r="C1264" s="70"/>
      <c r="D1264" s="71"/>
      <c r="E1264" s="71"/>
      <c r="F1264" s="71"/>
      <c r="G1264" s="71"/>
      <c r="H1264" s="19" t="str" cm="1">
        <f t="array" ref="H1264">IFERROR(IF(B1264="","",IF(F1264="","",IF(F1264="SERVIÇOS",INDEX('TABELA DE PREÇOS'!$C$3:$C$1000,MATCH(B1264,IF('TABELA DE PREÇOS'!$B$3:$B$1000=G1264,'TABELA DE PREÇOS'!$D$3:$D$1000),1)),IF(F1264="PRODUTOS",INDEX('TABELA DE PREÇOS'!$G$3:$G$1000,MATCH(B1264,IF('TABELA DE PREÇOS'!$F$3:$F$1000=G1264,'TABELA DE PREÇOS'!$H$3:$H$1000),1)))))),"")</f>
        <v/>
      </c>
      <c r="I1264" s="75"/>
      <c r="J1264" s="19" t="str">
        <f>IFERROR(IF(ATENDIMENTOS!$I1264="",ATENDIMENTOS!$H1264,IF(AND(ATENDIMENTOS!$H1264="",ATENDIMENTOS!$I1264=""),"",ATENDIMENTOS!$H1264-ATENDIMENTOS!$I1264)),"")</f>
        <v/>
      </c>
      <c r="K1264" s="78"/>
    </row>
    <row r="1265" spans="1:11" x14ac:dyDescent="0.3">
      <c r="A1265" s="12" t="str">
        <f t="shared" si="19"/>
        <v/>
      </c>
      <c r="B1265" s="65"/>
      <c r="C1265" s="68"/>
      <c r="D1265" s="69"/>
      <c r="E1265" s="69"/>
      <c r="F1265" s="69"/>
      <c r="G1265" s="69"/>
      <c r="H1265" s="20" t="str" cm="1">
        <f t="array" ref="H1265">IFERROR(IF(B1265="","",IF(F1265="","",IF(F1265="SERVIÇOS",INDEX('TABELA DE PREÇOS'!$C$3:$C$1000,MATCH(B1265,IF('TABELA DE PREÇOS'!$B$3:$B$1000=G1265,'TABELA DE PREÇOS'!$D$3:$D$1000),1)),IF(F1265="PRODUTOS",INDEX('TABELA DE PREÇOS'!$G$3:$G$1000,MATCH(B1265,IF('TABELA DE PREÇOS'!$F$3:$F$1000=G1265,'TABELA DE PREÇOS'!$H$3:$H$1000),1)))))),"")</f>
        <v/>
      </c>
      <c r="I1265" s="74"/>
      <c r="J1265" s="20" t="str">
        <f>IFERROR(IF(ATENDIMENTOS!$I1265="",ATENDIMENTOS!$H1265,IF(AND(ATENDIMENTOS!$H1265="",ATENDIMENTOS!$I1265=""),"",ATENDIMENTOS!$H1265-ATENDIMENTOS!$I1265)),"")</f>
        <v/>
      </c>
      <c r="K1265" s="77"/>
    </row>
    <row r="1266" spans="1:11" x14ac:dyDescent="0.3">
      <c r="A1266" s="12" t="str">
        <f t="shared" si="19"/>
        <v/>
      </c>
      <c r="B1266" s="66"/>
      <c r="C1266" s="70"/>
      <c r="D1266" s="71"/>
      <c r="E1266" s="71"/>
      <c r="F1266" s="71"/>
      <c r="G1266" s="71"/>
      <c r="H1266" s="19" t="str" cm="1">
        <f t="array" ref="H1266">IFERROR(IF(B1266="","",IF(F1266="","",IF(F1266="SERVIÇOS",INDEX('TABELA DE PREÇOS'!$C$3:$C$1000,MATCH(B1266,IF('TABELA DE PREÇOS'!$B$3:$B$1000=G1266,'TABELA DE PREÇOS'!$D$3:$D$1000),1)),IF(F1266="PRODUTOS",INDEX('TABELA DE PREÇOS'!$G$3:$G$1000,MATCH(B1266,IF('TABELA DE PREÇOS'!$F$3:$F$1000=G1266,'TABELA DE PREÇOS'!$H$3:$H$1000),1)))))),"")</f>
        <v/>
      </c>
      <c r="I1266" s="75"/>
      <c r="J1266" s="19" t="str">
        <f>IFERROR(IF(ATENDIMENTOS!$I1266="",ATENDIMENTOS!$H1266,IF(AND(ATENDIMENTOS!$H1266="",ATENDIMENTOS!$I1266=""),"",ATENDIMENTOS!$H1266-ATENDIMENTOS!$I1266)),"")</f>
        <v/>
      </c>
      <c r="K1266" s="78"/>
    </row>
    <row r="1267" spans="1:11" x14ac:dyDescent="0.3">
      <c r="A1267" s="12" t="str">
        <f t="shared" si="19"/>
        <v/>
      </c>
      <c r="B1267" s="65"/>
      <c r="C1267" s="68"/>
      <c r="D1267" s="69"/>
      <c r="E1267" s="69"/>
      <c r="F1267" s="69"/>
      <c r="G1267" s="69"/>
      <c r="H1267" s="20" t="str" cm="1">
        <f t="array" ref="H1267">IFERROR(IF(B1267="","",IF(F1267="","",IF(F1267="SERVIÇOS",INDEX('TABELA DE PREÇOS'!$C$3:$C$1000,MATCH(B1267,IF('TABELA DE PREÇOS'!$B$3:$B$1000=G1267,'TABELA DE PREÇOS'!$D$3:$D$1000),1)),IF(F1267="PRODUTOS",INDEX('TABELA DE PREÇOS'!$G$3:$G$1000,MATCH(B1267,IF('TABELA DE PREÇOS'!$F$3:$F$1000=G1267,'TABELA DE PREÇOS'!$H$3:$H$1000),1)))))),"")</f>
        <v/>
      </c>
      <c r="I1267" s="74"/>
      <c r="J1267" s="20" t="str">
        <f>IFERROR(IF(ATENDIMENTOS!$I1267="",ATENDIMENTOS!$H1267,IF(AND(ATENDIMENTOS!$H1267="",ATENDIMENTOS!$I1267=""),"",ATENDIMENTOS!$H1267-ATENDIMENTOS!$I1267)),"")</f>
        <v/>
      </c>
      <c r="K1267" s="77"/>
    </row>
    <row r="1268" spans="1:11" x14ac:dyDescent="0.3">
      <c r="A1268" s="12" t="str">
        <f t="shared" si="19"/>
        <v/>
      </c>
      <c r="B1268" s="66"/>
      <c r="C1268" s="70"/>
      <c r="D1268" s="71"/>
      <c r="E1268" s="71"/>
      <c r="F1268" s="71"/>
      <c r="G1268" s="71"/>
      <c r="H1268" s="19" t="str" cm="1">
        <f t="array" ref="H1268">IFERROR(IF(B1268="","",IF(F1268="","",IF(F1268="SERVIÇOS",INDEX('TABELA DE PREÇOS'!$C$3:$C$1000,MATCH(B1268,IF('TABELA DE PREÇOS'!$B$3:$B$1000=G1268,'TABELA DE PREÇOS'!$D$3:$D$1000),1)),IF(F1268="PRODUTOS",INDEX('TABELA DE PREÇOS'!$G$3:$G$1000,MATCH(B1268,IF('TABELA DE PREÇOS'!$F$3:$F$1000=G1268,'TABELA DE PREÇOS'!$H$3:$H$1000),1)))))),"")</f>
        <v/>
      </c>
      <c r="I1268" s="75"/>
      <c r="J1268" s="19" t="str">
        <f>IFERROR(IF(ATENDIMENTOS!$I1268="",ATENDIMENTOS!$H1268,IF(AND(ATENDIMENTOS!$H1268="",ATENDIMENTOS!$I1268=""),"",ATENDIMENTOS!$H1268-ATENDIMENTOS!$I1268)),"")</f>
        <v/>
      </c>
      <c r="K1268" s="78"/>
    </row>
    <row r="1269" spans="1:11" x14ac:dyDescent="0.3">
      <c r="A1269" s="12" t="str">
        <f t="shared" si="19"/>
        <v/>
      </c>
      <c r="B1269" s="65"/>
      <c r="C1269" s="68"/>
      <c r="D1269" s="69"/>
      <c r="E1269" s="69"/>
      <c r="F1269" s="69"/>
      <c r="G1269" s="69"/>
      <c r="H1269" s="20" t="str" cm="1">
        <f t="array" ref="H1269">IFERROR(IF(B1269="","",IF(F1269="","",IF(F1269="SERVIÇOS",INDEX('TABELA DE PREÇOS'!$C$3:$C$1000,MATCH(B1269,IF('TABELA DE PREÇOS'!$B$3:$B$1000=G1269,'TABELA DE PREÇOS'!$D$3:$D$1000),1)),IF(F1269="PRODUTOS",INDEX('TABELA DE PREÇOS'!$G$3:$G$1000,MATCH(B1269,IF('TABELA DE PREÇOS'!$F$3:$F$1000=G1269,'TABELA DE PREÇOS'!$H$3:$H$1000),1)))))),"")</f>
        <v/>
      </c>
      <c r="I1269" s="74"/>
      <c r="J1269" s="20" t="str">
        <f>IFERROR(IF(ATENDIMENTOS!$I1269="",ATENDIMENTOS!$H1269,IF(AND(ATENDIMENTOS!$H1269="",ATENDIMENTOS!$I1269=""),"",ATENDIMENTOS!$H1269-ATENDIMENTOS!$I1269)),"")</f>
        <v/>
      </c>
      <c r="K1269" s="77"/>
    </row>
    <row r="1270" spans="1:11" x14ac:dyDescent="0.3">
      <c r="A1270" s="12" t="str">
        <f t="shared" si="19"/>
        <v/>
      </c>
      <c r="B1270" s="66"/>
      <c r="C1270" s="70"/>
      <c r="D1270" s="71"/>
      <c r="E1270" s="71"/>
      <c r="F1270" s="71"/>
      <c r="G1270" s="71"/>
      <c r="H1270" s="19" t="str" cm="1">
        <f t="array" ref="H1270">IFERROR(IF(B1270="","",IF(F1270="","",IF(F1270="SERVIÇOS",INDEX('TABELA DE PREÇOS'!$C$3:$C$1000,MATCH(B1270,IF('TABELA DE PREÇOS'!$B$3:$B$1000=G1270,'TABELA DE PREÇOS'!$D$3:$D$1000),1)),IF(F1270="PRODUTOS",INDEX('TABELA DE PREÇOS'!$G$3:$G$1000,MATCH(B1270,IF('TABELA DE PREÇOS'!$F$3:$F$1000=G1270,'TABELA DE PREÇOS'!$H$3:$H$1000),1)))))),"")</f>
        <v/>
      </c>
      <c r="I1270" s="75"/>
      <c r="J1270" s="19" t="str">
        <f>IFERROR(IF(ATENDIMENTOS!$I1270="",ATENDIMENTOS!$H1270,IF(AND(ATENDIMENTOS!$H1270="",ATENDIMENTOS!$I1270=""),"",ATENDIMENTOS!$H1270-ATENDIMENTOS!$I1270)),"")</f>
        <v/>
      </c>
      <c r="K1270" s="78"/>
    </row>
    <row r="1271" spans="1:11" x14ac:dyDescent="0.3">
      <c r="A1271" s="12" t="str">
        <f t="shared" si="19"/>
        <v/>
      </c>
      <c r="B1271" s="65"/>
      <c r="C1271" s="68"/>
      <c r="D1271" s="69"/>
      <c r="E1271" s="69"/>
      <c r="F1271" s="69"/>
      <c r="G1271" s="69"/>
      <c r="H1271" s="20" t="str" cm="1">
        <f t="array" ref="H1271">IFERROR(IF(B1271="","",IF(F1271="","",IF(F1271="SERVIÇOS",INDEX('TABELA DE PREÇOS'!$C$3:$C$1000,MATCH(B1271,IF('TABELA DE PREÇOS'!$B$3:$B$1000=G1271,'TABELA DE PREÇOS'!$D$3:$D$1000),1)),IF(F1271="PRODUTOS",INDEX('TABELA DE PREÇOS'!$G$3:$G$1000,MATCH(B1271,IF('TABELA DE PREÇOS'!$F$3:$F$1000=G1271,'TABELA DE PREÇOS'!$H$3:$H$1000),1)))))),"")</f>
        <v/>
      </c>
      <c r="I1271" s="74"/>
      <c r="J1271" s="20" t="str">
        <f>IFERROR(IF(ATENDIMENTOS!$I1271="",ATENDIMENTOS!$H1271,IF(AND(ATENDIMENTOS!$H1271="",ATENDIMENTOS!$I1271=""),"",ATENDIMENTOS!$H1271-ATENDIMENTOS!$I1271)),"")</f>
        <v/>
      </c>
      <c r="K1271" s="77"/>
    </row>
    <row r="1272" spans="1:11" x14ac:dyDescent="0.3">
      <c r="A1272" s="12" t="str">
        <f t="shared" si="19"/>
        <v/>
      </c>
      <c r="B1272" s="66"/>
      <c r="C1272" s="70"/>
      <c r="D1272" s="71"/>
      <c r="E1272" s="71"/>
      <c r="F1272" s="71"/>
      <c r="G1272" s="71"/>
      <c r="H1272" s="19" t="str" cm="1">
        <f t="array" ref="H1272">IFERROR(IF(B1272="","",IF(F1272="","",IF(F1272="SERVIÇOS",INDEX('TABELA DE PREÇOS'!$C$3:$C$1000,MATCH(B1272,IF('TABELA DE PREÇOS'!$B$3:$B$1000=G1272,'TABELA DE PREÇOS'!$D$3:$D$1000),1)),IF(F1272="PRODUTOS",INDEX('TABELA DE PREÇOS'!$G$3:$G$1000,MATCH(B1272,IF('TABELA DE PREÇOS'!$F$3:$F$1000=G1272,'TABELA DE PREÇOS'!$H$3:$H$1000),1)))))),"")</f>
        <v/>
      </c>
      <c r="I1272" s="75"/>
      <c r="J1272" s="19" t="str">
        <f>IFERROR(IF(ATENDIMENTOS!$I1272="",ATENDIMENTOS!$H1272,IF(AND(ATENDIMENTOS!$H1272="",ATENDIMENTOS!$I1272=""),"",ATENDIMENTOS!$H1272-ATENDIMENTOS!$I1272)),"")</f>
        <v/>
      </c>
      <c r="K1272" s="78"/>
    </row>
    <row r="1273" spans="1:11" x14ac:dyDescent="0.3">
      <c r="A1273" s="12" t="str">
        <f t="shared" si="19"/>
        <v/>
      </c>
      <c r="B1273" s="65"/>
      <c r="C1273" s="68"/>
      <c r="D1273" s="69"/>
      <c r="E1273" s="69"/>
      <c r="F1273" s="69"/>
      <c r="G1273" s="69"/>
      <c r="H1273" s="20" t="str" cm="1">
        <f t="array" ref="H1273">IFERROR(IF(B1273="","",IF(F1273="","",IF(F1273="SERVIÇOS",INDEX('TABELA DE PREÇOS'!$C$3:$C$1000,MATCH(B1273,IF('TABELA DE PREÇOS'!$B$3:$B$1000=G1273,'TABELA DE PREÇOS'!$D$3:$D$1000),1)),IF(F1273="PRODUTOS",INDEX('TABELA DE PREÇOS'!$G$3:$G$1000,MATCH(B1273,IF('TABELA DE PREÇOS'!$F$3:$F$1000=G1273,'TABELA DE PREÇOS'!$H$3:$H$1000),1)))))),"")</f>
        <v/>
      </c>
      <c r="I1273" s="74"/>
      <c r="J1273" s="20" t="str">
        <f>IFERROR(IF(ATENDIMENTOS!$I1273="",ATENDIMENTOS!$H1273,IF(AND(ATENDIMENTOS!$H1273="",ATENDIMENTOS!$I1273=""),"",ATENDIMENTOS!$H1273-ATENDIMENTOS!$I1273)),"")</f>
        <v/>
      </c>
      <c r="K1273" s="77"/>
    </row>
    <row r="1274" spans="1:11" x14ac:dyDescent="0.3">
      <c r="A1274" s="12" t="str">
        <f t="shared" si="19"/>
        <v/>
      </c>
      <c r="B1274" s="66"/>
      <c r="C1274" s="70"/>
      <c r="D1274" s="71"/>
      <c r="E1274" s="71"/>
      <c r="F1274" s="71"/>
      <c r="G1274" s="71"/>
      <c r="H1274" s="19" t="str" cm="1">
        <f t="array" ref="H1274">IFERROR(IF(B1274="","",IF(F1274="","",IF(F1274="SERVIÇOS",INDEX('TABELA DE PREÇOS'!$C$3:$C$1000,MATCH(B1274,IF('TABELA DE PREÇOS'!$B$3:$B$1000=G1274,'TABELA DE PREÇOS'!$D$3:$D$1000),1)),IF(F1274="PRODUTOS",INDEX('TABELA DE PREÇOS'!$G$3:$G$1000,MATCH(B1274,IF('TABELA DE PREÇOS'!$F$3:$F$1000=G1274,'TABELA DE PREÇOS'!$H$3:$H$1000),1)))))),"")</f>
        <v/>
      </c>
      <c r="I1274" s="75"/>
      <c r="J1274" s="19" t="str">
        <f>IFERROR(IF(ATENDIMENTOS!$I1274="",ATENDIMENTOS!$H1274,IF(AND(ATENDIMENTOS!$H1274="",ATENDIMENTOS!$I1274=""),"",ATENDIMENTOS!$H1274-ATENDIMENTOS!$I1274)),"")</f>
        <v/>
      </c>
      <c r="K1274" s="78"/>
    </row>
    <row r="1275" spans="1:11" x14ac:dyDescent="0.3">
      <c r="A1275" s="12" t="str">
        <f t="shared" si="19"/>
        <v/>
      </c>
      <c r="B1275" s="65"/>
      <c r="C1275" s="68"/>
      <c r="D1275" s="69"/>
      <c r="E1275" s="69"/>
      <c r="F1275" s="69"/>
      <c r="G1275" s="69"/>
      <c r="H1275" s="20" t="str" cm="1">
        <f t="array" ref="H1275">IFERROR(IF(B1275="","",IF(F1275="","",IF(F1275="SERVIÇOS",INDEX('TABELA DE PREÇOS'!$C$3:$C$1000,MATCH(B1275,IF('TABELA DE PREÇOS'!$B$3:$B$1000=G1275,'TABELA DE PREÇOS'!$D$3:$D$1000),1)),IF(F1275="PRODUTOS",INDEX('TABELA DE PREÇOS'!$G$3:$G$1000,MATCH(B1275,IF('TABELA DE PREÇOS'!$F$3:$F$1000=G1275,'TABELA DE PREÇOS'!$H$3:$H$1000),1)))))),"")</f>
        <v/>
      </c>
      <c r="I1275" s="74"/>
      <c r="J1275" s="20" t="str">
        <f>IFERROR(IF(ATENDIMENTOS!$I1275="",ATENDIMENTOS!$H1275,IF(AND(ATENDIMENTOS!$H1275="",ATENDIMENTOS!$I1275=""),"",ATENDIMENTOS!$H1275-ATENDIMENTOS!$I1275)),"")</f>
        <v/>
      </c>
      <c r="K1275" s="77"/>
    </row>
    <row r="1276" spans="1:11" x14ac:dyDescent="0.3">
      <c r="A1276" s="12" t="str">
        <f t="shared" si="19"/>
        <v/>
      </c>
      <c r="B1276" s="66"/>
      <c r="C1276" s="70"/>
      <c r="D1276" s="71"/>
      <c r="E1276" s="71"/>
      <c r="F1276" s="71"/>
      <c r="G1276" s="71"/>
      <c r="H1276" s="19" t="str" cm="1">
        <f t="array" ref="H1276">IFERROR(IF(B1276="","",IF(F1276="","",IF(F1276="SERVIÇOS",INDEX('TABELA DE PREÇOS'!$C$3:$C$1000,MATCH(B1276,IF('TABELA DE PREÇOS'!$B$3:$B$1000=G1276,'TABELA DE PREÇOS'!$D$3:$D$1000),1)),IF(F1276="PRODUTOS",INDEX('TABELA DE PREÇOS'!$G$3:$G$1000,MATCH(B1276,IF('TABELA DE PREÇOS'!$F$3:$F$1000=G1276,'TABELA DE PREÇOS'!$H$3:$H$1000),1)))))),"")</f>
        <v/>
      </c>
      <c r="I1276" s="75"/>
      <c r="J1276" s="19" t="str">
        <f>IFERROR(IF(ATENDIMENTOS!$I1276="",ATENDIMENTOS!$H1276,IF(AND(ATENDIMENTOS!$H1276="",ATENDIMENTOS!$I1276=""),"",ATENDIMENTOS!$H1276-ATENDIMENTOS!$I1276)),"")</f>
        <v/>
      </c>
      <c r="K1276" s="78"/>
    </row>
    <row r="1277" spans="1:11" x14ac:dyDescent="0.3">
      <c r="A1277" s="12" t="str">
        <f t="shared" si="19"/>
        <v/>
      </c>
      <c r="B1277" s="65"/>
      <c r="C1277" s="68"/>
      <c r="D1277" s="69"/>
      <c r="E1277" s="69"/>
      <c r="F1277" s="69"/>
      <c r="G1277" s="69"/>
      <c r="H1277" s="20" t="str" cm="1">
        <f t="array" ref="H1277">IFERROR(IF(B1277="","",IF(F1277="","",IF(F1277="SERVIÇOS",INDEX('TABELA DE PREÇOS'!$C$3:$C$1000,MATCH(B1277,IF('TABELA DE PREÇOS'!$B$3:$B$1000=G1277,'TABELA DE PREÇOS'!$D$3:$D$1000),1)),IF(F1277="PRODUTOS",INDEX('TABELA DE PREÇOS'!$G$3:$G$1000,MATCH(B1277,IF('TABELA DE PREÇOS'!$F$3:$F$1000=G1277,'TABELA DE PREÇOS'!$H$3:$H$1000),1)))))),"")</f>
        <v/>
      </c>
      <c r="I1277" s="74"/>
      <c r="J1277" s="20" t="str">
        <f>IFERROR(IF(ATENDIMENTOS!$I1277="",ATENDIMENTOS!$H1277,IF(AND(ATENDIMENTOS!$H1277="",ATENDIMENTOS!$I1277=""),"",ATENDIMENTOS!$H1277-ATENDIMENTOS!$I1277)),"")</f>
        <v/>
      </c>
      <c r="K1277" s="77"/>
    </row>
    <row r="1278" spans="1:11" x14ac:dyDescent="0.3">
      <c r="A1278" s="12" t="str">
        <f t="shared" si="19"/>
        <v/>
      </c>
      <c r="B1278" s="66"/>
      <c r="C1278" s="70"/>
      <c r="D1278" s="71"/>
      <c r="E1278" s="71"/>
      <c r="F1278" s="71"/>
      <c r="G1278" s="71"/>
      <c r="H1278" s="19" t="str" cm="1">
        <f t="array" ref="H1278">IFERROR(IF(B1278="","",IF(F1278="","",IF(F1278="SERVIÇOS",INDEX('TABELA DE PREÇOS'!$C$3:$C$1000,MATCH(B1278,IF('TABELA DE PREÇOS'!$B$3:$B$1000=G1278,'TABELA DE PREÇOS'!$D$3:$D$1000),1)),IF(F1278="PRODUTOS",INDEX('TABELA DE PREÇOS'!$G$3:$G$1000,MATCH(B1278,IF('TABELA DE PREÇOS'!$F$3:$F$1000=G1278,'TABELA DE PREÇOS'!$H$3:$H$1000),1)))))),"")</f>
        <v/>
      </c>
      <c r="I1278" s="75"/>
      <c r="J1278" s="19" t="str">
        <f>IFERROR(IF(ATENDIMENTOS!$I1278="",ATENDIMENTOS!$H1278,IF(AND(ATENDIMENTOS!$H1278="",ATENDIMENTOS!$I1278=""),"",ATENDIMENTOS!$H1278-ATENDIMENTOS!$I1278)),"")</f>
        <v/>
      </c>
      <c r="K1278" s="78"/>
    </row>
    <row r="1279" spans="1:11" x14ac:dyDescent="0.3">
      <c r="A1279" s="12" t="str">
        <f t="shared" si="19"/>
        <v/>
      </c>
      <c r="B1279" s="65"/>
      <c r="C1279" s="68"/>
      <c r="D1279" s="69"/>
      <c r="E1279" s="69"/>
      <c r="F1279" s="69"/>
      <c r="G1279" s="69"/>
      <c r="H1279" s="20" t="str" cm="1">
        <f t="array" ref="H1279">IFERROR(IF(B1279="","",IF(F1279="","",IF(F1279="SERVIÇOS",INDEX('TABELA DE PREÇOS'!$C$3:$C$1000,MATCH(B1279,IF('TABELA DE PREÇOS'!$B$3:$B$1000=G1279,'TABELA DE PREÇOS'!$D$3:$D$1000),1)),IF(F1279="PRODUTOS",INDEX('TABELA DE PREÇOS'!$G$3:$G$1000,MATCH(B1279,IF('TABELA DE PREÇOS'!$F$3:$F$1000=G1279,'TABELA DE PREÇOS'!$H$3:$H$1000),1)))))),"")</f>
        <v/>
      </c>
      <c r="I1279" s="74"/>
      <c r="J1279" s="20" t="str">
        <f>IFERROR(IF(ATENDIMENTOS!$I1279="",ATENDIMENTOS!$H1279,IF(AND(ATENDIMENTOS!$H1279="",ATENDIMENTOS!$I1279=""),"",ATENDIMENTOS!$H1279-ATENDIMENTOS!$I1279)),"")</f>
        <v/>
      </c>
      <c r="K1279" s="77"/>
    </row>
    <row r="1280" spans="1:11" x14ac:dyDescent="0.3">
      <c r="A1280" s="12" t="str">
        <f t="shared" si="19"/>
        <v/>
      </c>
      <c r="B1280" s="66"/>
      <c r="C1280" s="70"/>
      <c r="D1280" s="71"/>
      <c r="E1280" s="71"/>
      <c r="F1280" s="71"/>
      <c r="G1280" s="71"/>
      <c r="H1280" s="19" t="str" cm="1">
        <f t="array" ref="H1280">IFERROR(IF(B1280="","",IF(F1280="","",IF(F1280="SERVIÇOS",INDEX('TABELA DE PREÇOS'!$C$3:$C$1000,MATCH(B1280,IF('TABELA DE PREÇOS'!$B$3:$B$1000=G1280,'TABELA DE PREÇOS'!$D$3:$D$1000),1)),IF(F1280="PRODUTOS",INDEX('TABELA DE PREÇOS'!$G$3:$G$1000,MATCH(B1280,IF('TABELA DE PREÇOS'!$F$3:$F$1000=G1280,'TABELA DE PREÇOS'!$H$3:$H$1000),1)))))),"")</f>
        <v/>
      </c>
      <c r="I1280" s="75"/>
      <c r="J1280" s="19" t="str">
        <f>IFERROR(IF(ATENDIMENTOS!$I1280="",ATENDIMENTOS!$H1280,IF(AND(ATENDIMENTOS!$H1280="",ATENDIMENTOS!$I1280=""),"",ATENDIMENTOS!$H1280-ATENDIMENTOS!$I1280)),"")</f>
        <v/>
      </c>
      <c r="K1280" s="78"/>
    </row>
    <row r="1281" spans="1:11" x14ac:dyDescent="0.3">
      <c r="A1281" s="12" t="str">
        <f t="shared" si="19"/>
        <v/>
      </c>
      <c r="B1281" s="65"/>
      <c r="C1281" s="68"/>
      <c r="D1281" s="69"/>
      <c r="E1281" s="69"/>
      <c r="F1281" s="69"/>
      <c r="G1281" s="69"/>
      <c r="H1281" s="20" t="str" cm="1">
        <f t="array" ref="H1281">IFERROR(IF(B1281="","",IF(F1281="","",IF(F1281="SERVIÇOS",INDEX('TABELA DE PREÇOS'!$C$3:$C$1000,MATCH(B1281,IF('TABELA DE PREÇOS'!$B$3:$B$1000=G1281,'TABELA DE PREÇOS'!$D$3:$D$1000),1)),IF(F1281="PRODUTOS",INDEX('TABELA DE PREÇOS'!$G$3:$G$1000,MATCH(B1281,IF('TABELA DE PREÇOS'!$F$3:$F$1000=G1281,'TABELA DE PREÇOS'!$H$3:$H$1000),1)))))),"")</f>
        <v/>
      </c>
      <c r="I1281" s="74"/>
      <c r="J1281" s="20" t="str">
        <f>IFERROR(IF(ATENDIMENTOS!$I1281="",ATENDIMENTOS!$H1281,IF(AND(ATENDIMENTOS!$H1281="",ATENDIMENTOS!$I1281=""),"",ATENDIMENTOS!$H1281-ATENDIMENTOS!$I1281)),"")</f>
        <v/>
      </c>
      <c r="K1281" s="77"/>
    </row>
    <row r="1282" spans="1:11" x14ac:dyDescent="0.3">
      <c r="A1282" s="12" t="str">
        <f t="shared" si="19"/>
        <v/>
      </c>
      <c r="B1282" s="66"/>
      <c r="C1282" s="70"/>
      <c r="D1282" s="71"/>
      <c r="E1282" s="71"/>
      <c r="F1282" s="71"/>
      <c r="G1282" s="71"/>
      <c r="H1282" s="19" t="str" cm="1">
        <f t="array" ref="H1282">IFERROR(IF(B1282="","",IF(F1282="","",IF(F1282="SERVIÇOS",INDEX('TABELA DE PREÇOS'!$C$3:$C$1000,MATCH(B1282,IF('TABELA DE PREÇOS'!$B$3:$B$1000=G1282,'TABELA DE PREÇOS'!$D$3:$D$1000),1)),IF(F1282="PRODUTOS",INDEX('TABELA DE PREÇOS'!$G$3:$G$1000,MATCH(B1282,IF('TABELA DE PREÇOS'!$F$3:$F$1000=G1282,'TABELA DE PREÇOS'!$H$3:$H$1000),1)))))),"")</f>
        <v/>
      </c>
      <c r="I1282" s="75"/>
      <c r="J1282" s="19" t="str">
        <f>IFERROR(IF(ATENDIMENTOS!$I1282="",ATENDIMENTOS!$H1282,IF(AND(ATENDIMENTOS!$H1282="",ATENDIMENTOS!$I1282=""),"",ATENDIMENTOS!$H1282-ATENDIMENTOS!$I1282)),"")</f>
        <v/>
      </c>
      <c r="K1282" s="78"/>
    </row>
    <row r="1283" spans="1:11" x14ac:dyDescent="0.3">
      <c r="A1283" s="12" t="str">
        <f t="shared" si="19"/>
        <v/>
      </c>
      <c r="B1283" s="65"/>
      <c r="C1283" s="68"/>
      <c r="D1283" s="69"/>
      <c r="E1283" s="69"/>
      <c r="F1283" s="69"/>
      <c r="G1283" s="69"/>
      <c r="H1283" s="20" t="str" cm="1">
        <f t="array" ref="H1283">IFERROR(IF(B1283="","",IF(F1283="","",IF(F1283="SERVIÇOS",INDEX('TABELA DE PREÇOS'!$C$3:$C$1000,MATCH(B1283,IF('TABELA DE PREÇOS'!$B$3:$B$1000=G1283,'TABELA DE PREÇOS'!$D$3:$D$1000),1)),IF(F1283="PRODUTOS",INDEX('TABELA DE PREÇOS'!$G$3:$G$1000,MATCH(B1283,IF('TABELA DE PREÇOS'!$F$3:$F$1000=G1283,'TABELA DE PREÇOS'!$H$3:$H$1000),1)))))),"")</f>
        <v/>
      </c>
      <c r="I1283" s="74"/>
      <c r="J1283" s="20" t="str">
        <f>IFERROR(IF(ATENDIMENTOS!$I1283="",ATENDIMENTOS!$H1283,IF(AND(ATENDIMENTOS!$H1283="",ATENDIMENTOS!$I1283=""),"",ATENDIMENTOS!$H1283-ATENDIMENTOS!$I1283)),"")</f>
        <v/>
      </c>
      <c r="K1283" s="77"/>
    </row>
    <row r="1284" spans="1:11" x14ac:dyDescent="0.3">
      <c r="A1284" s="12" t="str">
        <f t="shared" ref="A1284:A1347" si="20">IF(B1284="","",F1284&amp;E1284&amp;B1284&amp;C1284)</f>
        <v/>
      </c>
      <c r="B1284" s="66"/>
      <c r="C1284" s="70"/>
      <c r="D1284" s="71"/>
      <c r="E1284" s="71"/>
      <c r="F1284" s="71"/>
      <c r="G1284" s="71"/>
      <c r="H1284" s="19" t="str" cm="1">
        <f t="array" ref="H1284">IFERROR(IF(B1284="","",IF(F1284="","",IF(F1284="SERVIÇOS",INDEX('TABELA DE PREÇOS'!$C$3:$C$1000,MATCH(B1284,IF('TABELA DE PREÇOS'!$B$3:$B$1000=G1284,'TABELA DE PREÇOS'!$D$3:$D$1000),1)),IF(F1284="PRODUTOS",INDEX('TABELA DE PREÇOS'!$G$3:$G$1000,MATCH(B1284,IF('TABELA DE PREÇOS'!$F$3:$F$1000=G1284,'TABELA DE PREÇOS'!$H$3:$H$1000),1)))))),"")</f>
        <v/>
      </c>
      <c r="I1284" s="75"/>
      <c r="J1284" s="19" t="str">
        <f>IFERROR(IF(ATENDIMENTOS!$I1284="",ATENDIMENTOS!$H1284,IF(AND(ATENDIMENTOS!$H1284="",ATENDIMENTOS!$I1284=""),"",ATENDIMENTOS!$H1284-ATENDIMENTOS!$I1284)),"")</f>
        <v/>
      </c>
      <c r="K1284" s="78"/>
    </row>
    <row r="1285" spans="1:11" x14ac:dyDescent="0.3">
      <c r="A1285" s="12" t="str">
        <f t="shared" si="20"/>
        <v/>
      </c>
      <c r="B1285" s="65"/>
      <c r="C1285" s="68"/>
      <c r="D1285" s="69"/>
      <c r="E1285" s="69"/>
      <c r="F1285" s="69"/>
      <c r="G1285" s="69"/>
      <c r="H1285" s="20" t="str" cm="1">
        <f t="array" ref="H1285">IFERROR(IF(B1285="","",IF(F1285="","",IF(F1285="SERVIÇOS",INDEX('TABELA DE PREÇOS'!$C$3:$C$1000,MATCH(B1285,IF('TABELA DE PREÇOS'!$B$3:$B$1000=G1285,'TABELA DE PREÇOS'!$D$3:$D$1000),1)),IF(F1285="PRODUTOS",INDEX('TABELA DE PREÇOS'!$G$3:$G$1000,MATCH(B1285,IF('TABELA DE PREÇOS'!$F$3:$F$1000=G1285,'TABELA DE PREÇOS'!$H$3:$H$1000),1)))))),"")</f>
        <v/>
      </c>
      <c r="I1285" s="74"/>
      <c r="J1285" s="20" t="str">
        <f>IFERROR(IF(ATENDIMENTOS!$I1285="",ATENDIMENTOS!$H1285,IF(AND(ATENDIMENTOS!$H1285="",ATENDIMENTOS!$I1285=""),"",ATENDIMENTOS!$H1285-ATENDIMENTOS!$I1285)),"")</f>
        <v/>
      </c>
      <c r="K1285" s="77"/>
    </row>
    <row r="1286" spans="1:11" x14ac:dyDescent="0.3">
      <c r="A1286" s="12" t="str">
        <f t="shared" si="20"/>
        <v/>
      </c>
      <c r="B1286" s="66"/>
      <c r="C1286" s="70"/>
      <c r="D1286" s="71"/>
      <c r="E1286" s="71"/>
      <c r="F1286" s="71"/>
      <c r="G1286" s="71"/>
      <c r="H1286" s="19" t="str" cm="1">
        <f t="array" ref="H1286">IFERROR(IF(B1286="","",IF(F1286="","",IF(F1286="SERVIÇOS",INDEX('TABELA DE PREÇOS'!$C$3:$C$1000,MATCH(B1286,IF('TABELA DE PREÇOS'!$B$3:$B$1000=G1286,'TABELA DE PREÇOS'!$D$3:$D$1000),1)),IF(F1286="PRODUTOS",INDEX('TABELA DE PREÇOS'!$G$3:$G$1000,MATCH(B1286,IF('TABELA DE PREÇOS'!$F$3:$F$1000=G1286,'TABELA DE PREÇOS'!$H$3:$H$1000),1)))))),"")</f>
        <v/>
      </c>
      <c r="I1286" s="75"/>
      <c r="J1286" s="19" t="str">
        <f>IFERROR(IF(ATENDIMENTOS!$I1286="",ATENDIMENTOS!$H1286,IF(AND(ATENDIMENTOS!$H1286="",ATENDIMENTOS!$I1286=""),"",ATENDIMENTOS!$H1286-ATENDIMENTOS!$I1286)),"")</f>
        <v/>
      </c>
      <c r="K1286" s="78"/>
    </row>
    <row r="1287" spans="1:11" x14ac:dyDescent="0.3">
      <c r="A1287" s="12" t="str">
        <f t="shared" si="20"/>
        <v/>
      </c>
      <c r="B1287" s="65"/>
      <c r="C1287" s="68"/>
      <c r="D1287" s="69"/>
      <c r="E1287" s="69"/>
      <c r="F1287" s="69"/>
      <c r="G1287" s="69"/>
      <c r="H1287" s="20" t="str" cm="1">
        <f t="array" ref="H1287">IFERROR(IF(B1287="","",IF(F1287="","",IF(F1287="SERVIÇOS",INDEX('TABELA DE PREÇOS'!$C$3:$C$1000,MATCH(B1287,IF('TABELA DE PREÇOS'!$B$3:$B$1000=G1287,'TABELA DE PREÇOS'!$D$3:$D$1000),1)),IF(F1287="PRODUTOS",INDEX('TABELA DE PREÇOS'!$G$3:$G$1000,MATCH(B1287,IF('TABELA DE PREÇOS'!$F$3:$F$1000=G1287,'TABELA DE PREÇOS'!$H$3:$H$1000),1)))))),"")</f>
        <v/>
      </c>
      <c r="I1287" s="74"/>
      <c r="J1287" s="20" t="str">
        <f>IFERROR(IF(ATENDIMENTOS!$I1287="",ATENDIMENTOS!$H1287,IF(AND(ATENDIMENTOS!$H1287="",ATENDIMENTOS!$I1287=""),"",ATENDIMENTOS!$H1287-ATENDIMENTOS!$I1287)),"")</f>
        <v/>
      </c>
      <c r="K1287" s="77"/>
    </row>
    <row r="1288" spans="1:11" x14ac:dyDescent="0.3">
      <c r="A1288" s="12" t="str">
        <f t="shared" si="20"/>
        <v/>
      </c>
      <c r="B1288" s="66"/>
      <c r="C1288" s="70"/>
      <c r="D1288" s="71"/>
      <c r="E1288" s="71"/>
      <c r="F1288" s="71"/>
      <c r="G1288" s="71"/>
      <c r="H1288" s="19" t="str" cm="1">
        <f t="array" ref="H1288">IFERROR(IF(B1288="","",IF(F1288="","",IF(F1288="SERVIÇOS",INDEX('TABELA DE PREÇOS'!$C$3:$C$1000,MATCH(B1288,IF('TABELA DE PREÇOS'!$B$3:$B$1000=G1288,'TABELA DE PREÇOS'!$D$3:$D$1000),1)),IF(F1288="PRODUTOS",INDEX('TABELA DE PREÇOS'!$G$3:$G$1000,MATCH(B1288,IF('TABELA DE PREÇOS'!$F$3:$F$1000=G1288,'TABELA DE PREÇOS'!$H$3:$H$1000),1)))))),"")</f>
        <v/>
      </c>
      <c r="I1288" s="75"/>
      <c r="J1288" s="19" t="str">
        <f>IFERROR(IF(ATENDIMENTOS!$I1288="",ATENDIMENTOS!$H1288,IF(AND(ATENDIMENTOS!$H1288="",ATENDIMENTOS!$I1288=""),"",ATENDIMENTOS!$H1288-ATENDIMENTOS!$I1288)),"")</f>
        <v/>
      </c>
      <c r="K1288" s="78"/>
    </row>
    <row r="1289" spans="1:11" x14ac:dyDescent="0.3">
      <c r="A1289" s="12" t="str">
        <f t="shared" si="20"/>
        <v/>
      </c>
      <c r="B1289" s="65"/>
      <c r="C1289" s="68"/>
      <c r="D1289" s="69"/>
      <c r="E1289" s="69"/>
      <c r="F1289" s="69"/>
      <c r="G1289" s="69"/>
      <c r="H1289" s="20" t="str" cm="1">
        <f t="array" ref="H1289">IFERROR(IF(B1289="","",IF(F1289="","",IF(F1289="SERVIÇOS",INDEX('TABELA DE PREÇOS'!$C$3:$C$1000,MATCH(B1289,IF('TABELA DE PREÇOS'!$B$3:$B$1000=G1289,'TABELA DE PREÇOS'!$D$3:$D$1000),1)),IF(F1289="PRODUTOS",INDEX('TABELA DE PREÇOS'!$G$3:$G$1000,MATCH(B1289,IF('TABELA DE PREÇOS'!$F$3:$F$1000=G1289,'TABELA DE PREÇOS'!$H$3:$H$1000),1)))))),"")</f>
        <v/>
      </c>
      <c r="I1289" s="74"/>
      <c r="J1289" s="20" t="str">
        <f>IFERROR(IF(ATENDIMENTOS!$I1289="",ATENDIMENTOS!$H1289,IF(AND(ATENDIMENTOS!$H1289="",ATENDIMENTOS!$I1289=""),"",ATENDIMENTOS!$H1289-ATENDIMENTOS!$I1289)),"")</f>
        <v/>
      </c>
      <c r="K1289" s="77"/>
    </row>
    <row r="1290" spans="1:11" x14ac:dyDescent="0.3">
      <c r="A1290" s="12" t="str">
        <f t="shared" si="20"/>
        <v/>
      </c>
      <c r="B1290" s="66"/>
      <c r="C1290" s="70"/>
      <c r="D1290" s="71"/>
      <c r="E1290" s="71"/>
      <c r="F1290" s="71"/>
      <c r="G1290" s="71"/>
      <c r="H1290" s="19" t="str" cm="1">
        <f t="array" ref="H1290">IFERROR(IF(B1290="","",IF(F1290="","",IF(F1290="SERVIÇOS",INDEX('TABELA DE PREÇOS'!$C$3:$C$1000,MATCH(B1290,IF('TABELA DE PREÇOS'!$B$3:$B$1000=G1290,'TABELA DE PREÇOS'!$D$3:$D$1000),1)),IF(F1290="PRODUTOS",INDEX('TABELA DE PREÇOS'!$G$3:$G$1000,MATCH(B1290,IF('TABELA DE PREÇOS'!$F$3:$F$1000=G1290,'TABELA DE PREÇOS'!$H$3:$H$1000),1)))))),"")</f>
        <v/>
      </c>
      <c r="I1290" s="75"/>
      <c r="J1290" s="19" t="str">
        <f>IFERROR(IF(ATENDIMENTOS!$I1290="",ATENDIMENTOS!$H1290,IF(AND(ATENDIMENTOS!$H1290="",ATENDIMENTOS!$I1290=""),"",ATENDIMENTOS!$H1290-ATENDIMENTOS!$I1290)),"")</f>
        <v/>
      </c>
      <c r="K1290" s="78"/>
    </row>
    <row r="1291" spans="1:11" x14ac:dyDescent="0.3">
      <c r="A1291" s="12" t="str">
        <f t="shared" si="20"/>
        <v/>
      </c>
      <c r="B1291" s="65"/>
      <c r="C1291" s="68"/>
      <c r="D1291" s="69"/>
      <c r="E1291" s="69"/>
      <c r="F1291" s="69"/>
      <c r="G1291" s="69"/>
      <c r="H1291" s="20" t="str" cm="1">
        <f t="array" ref="H1291">IFERROR(IF(B1291="","",IF(F1291="","",IF(F1291="SERVIÇOS",INDEX('TABELA DE PREÇOS'!$C$3:$C$1000,MATCH(B1291,IF('TABELA DE PREÇOS'!$B$3:$B$1000=G1291,'TABELA DE PREÇOS'!$D$3:$D$1000),1)),IF(F1291="PRODUTOS",INDEX('TABELA DE PREÇOS'!$G$3:$G$1000,MATCH(B1291,IF('TABELA DE PREÇOS'!$F$3:$F$1000=G1291,'TABELA DE PREÇOS'!$H$3:$H$1000),1)))))),"")</f>
        <v/>
      </c>
      <c r="I1291" s="74"/>
      <c r="J1291" s="20" t="str">
        <f>IFERROR(IF(ATENDIMENTOS!$I1291="",ATENDIMENTOS!$H1291,IF(AND(ATENDIMENTOS!$H1291="",ATENDIMENTOS!$I1291=""),"",ATENDIMENTOS!$H1291-ATENDIMENTOS!$I1291)),"")</f>
        <v/>
      </c>
      <c r="K1291" s="77"/>
    </row>
    <row r="1292" spans="1:11" x14ac:dyDescent="0.3">
      <c r="A1292" s="12" t="str">
        <f t="shared" si="20"/>
        <v/>
      </c>
      <c r="B1292" s="66"/>
      <c r="C1292" s="70"/>
      <c r="D1292" s="71"/>
      <c r="E1292" s="71"/>
      <c r="F1292" s="71"/>
      <c r="G1292" s="71"/>
      <c r="H1292" s="19" t="str" cm="1">
        <f t="array" ref="H1292">IFERROR(IF(B1292="","",IF(F1292="","",IF(F1292="SERVIÇOS",INDEX('TABELA DE PREÇOS'!$C$3:$C$1000,MATCH(B1292,IF('TABELA DE PREÇOS'!$B$3:$B$1000=G1292,'TABELA DE PREÇOS'!$D$3:$D$1000),1)),IF(F1292="PRODUTOS",INDEX('TABELA DE PREÇOS'!$G$3:$G$1000,MATCH(B1292,IF('TABELA DE PREÇOS'!$F$3:$F$1000=G1292,'TABELA DE PREÇOS'!$H$3:$H$1000),1)))))),"")</f>
        <v/>
      </c>
      <c r="I1292" s="75"/>
      <c r="J1292" s="19" t="str">
        <f>IFERROR(IF(ATENDIMENTOS!$I1292="",ATENDIMENTOS!$H1292,IF(AND(ATENDIMENTOS!$H1292="",ATENDIMENTOS!$I1292=""),"",ATENDIMENTOS!$H1292-ATENDIMENTOS!$I1292)),"")</f>
        <v/>
      </c>
      <c r="K1292" s="78"/>
    </row>
    <row r="1293" spans="1:11" x14ac:dyDescent="0.3">
      <c r="A1293" s="12" t="str">
        <f t="shared" si="20"/>
        <v/>
      </c>
      <c r="B1293" s="65"/>
      <c r="C1293" s="68"/>
      <c r="D1293" s="69"/>
      <c r="E1293" s="69"/>
      <c r="F1293" s="69"/>
      <c r="G1293" s="69"/>
      <c r="H1293" s="20" t="str" cm="1">
        <f t="array" ref="H1293">IFERROR(IF(B1293="","",IF(F1293="","",IF(F1293="SERVIÇOS",INDEX('TABELA DE PREÇOS'!$C$3:$C$1000,MATCH(B1293,IF('TABELA DE PREÇOS'!$B$3:$B$1000=G1293,'TABELA DE PREÇOS'!$D$3:$D$1000),1)),IF(F1293="PRODUTOS",INDEX('TABELA DE PREÇOS'!$G$3:$G$1000,MATCH(B1293,IF('TABELA DE PREÇOS'!$F$3:$F$1000=G1293,'TABELA DE PREÇOS'!$H$3:$H$1000),1)))))),"")</f>
        <v/>
      </c>
      <c r="I1293" s="74"/>
      <c r="J1293" s="20" t="str">
        <f>IFERROR(IF(ATENDIMENTOS!$I1293="",ATENDIMENTOS!$H1293,IF(AND(ATENDIMENTOS!$H1293="",ATENDIMENTOS!$I1293=""),"",ATENDIMENTOS!$H1293-ATENDIMENTOS!$I1293)),"")</f>
        <v/>
      </c>
      <c r="K1293" s="77"/>
    </row>
    <row r="1294" spans="1:11" x14ac:dyDescent="0.3">
      <c r="A1294" s="12" t="str">
        <f t="shared" si="20"/>
        <v/>
      </c>
      <c r="B1294" s="66"/>
      <c r="C1294" s="70"/>
      <c r="D1294" s="71"/>
      <c r="E1294" s="71"/>
      <c r="F1294" s="71"/>
      <c r="G1294" s="71"/>
      <c r="H1294" s="19" t="str" cm="1">
        <f t="array" ref="H1294">IFERROR(IF(B1294="","",IF(F1294="","",IF(F1294="SERVIÇOS",INDEX('TABELA DE PREÇOS'!$C$3:$C$1000,MATCH(B1294,IF('TABELA DE PREÇOS'!$B$3:$B$1000=G1294,'TABELA DE PREÇOS'!$D$3:$D$1000),1)),IF(F1294="PRODUTOS",INDEX('TABELA DE PREÇOS'!$G$3:$G$1000,MATCH(B1294,IF('TABELA DE PREÇOS'!$F$3:$F$1000=G1294,'TABELA DE PREÇOS'!$H$3:$H$1000),1)))))),"")</f>
        <v/>
      </c>
      <c r="I1294" s="75"/>
      <c r="J1294" s="19" t="str">
        <f>IFERROR(IF(ATENDIMENTOS!$I1294="",ATENDIMENTOS!$H1294,IF(AND(ATENDIMENTOS!$H1294="",ATENDIMENTOS!$I1294=""),"",ATENDIMENTOS!$H1294-ATENDIMENTOS!$I1294)),"")</f>
        <v/>
      </c>
      <c r="K1294" s="78"/>
    </row>
    <row r="1295" spans="1:11" x14ac:dyDescent="0.3">
      <c r="A1295" s="12" t="str">
        <f t="shared" si="20"/>
        <v/>
      </c>
      <c r="B1295" s="65"/>
      <c r="C1295" s="68"/>
      <c r="D1295" s="69"/>
      <c r="E1295" s="69"/>
      <c r="F1295" s="69"/>
      <c r="G1295" s="69"/>
      <c r="H1295" s="20" t="str" cm="1">
        <f t="array" ref="H1295">IFERROR(IF(B1295="","",IF(F1295="","",IF(F1295="SERVIÇOS",INDEX('TABELA DE PREÇOS'!$C$3:$C$1000,MATCH(B1295,IF('TABELA DE PREÇOS'!$B$3:$B$1000=G1295,'TABELA DE PREÇOS'!$D$3:$D$1000),1)),IF(F1295="PRODUTOS",INDEX('TABELA DE PREÇOS'!$G$3:$G$1000,MATCH(B1295,IF('TABELA DE PREÇOS'!$F$3:$F$1000=G1295,'TABELA DE PREÇOS'!$H$3:$H$1000),1)))))),"")</f>
        <v/>
      </c>
      <c r="I1295" s="74"/>
      <c r="J1295" s="20" t="str">
        <f>IFERROR(IF(ATENDIMENTOS!$I1295="",ATENDIMENTOS!$H1295,IF(AND(ATENDIMENTOS!$H1295="",ATENDIMENTOS!$I1295=""),"",ATENDIMENTOS!$H1295-ATENDIMENTOS!$I1295)),"")</f>
        <v/>
      </c>
      <c r="K1295" s="77"/>
    </row>
    <row r="1296" spans="1:11" x14ac:dyDescent="0.3">
      <c r="A1296" s="12" t="str">
        <f t="shared" si="20"/>
        <v/>
      </c>
      <c r="B1296" s="66"/>
      <c r="C1296" s="70"/>
      <c r="D1296" s="71"/>
      <c r="E1296" s="71"/>
      <c r="F1296" s="71"/>
      <c r="G1296" s="71"/>
      <c r="H1296" s="19" t="str" cm="1">
        <f t="array" ref="H1296">IFERROR(IF(B1296="","",IF(F1296="","",IF(F1296="SERVIÇOS",INDEX('TABELA DE PREÇOS'!$C$3:$C$1000,MATCH(B1296,IF('TABELA DE PREÇOS'!$B$3:$B$1000=G1296,'TABELA DE PREÇOS'!$D$3:$D$1000),1)),IF(F1296="PRODUTOS",INDEX('TABELA DE PREÇOS'!$G$3:$G$1000,MATCH(B1296,IF('TABELA DE PREÇOS'!$F$3:$F$1000=G1296,'TABELA DE PREÇOS'!$H$3:$H$1000),1)))))),"")</f>
        <v/>
      </c>
      <c r="I1296" s="75"/>
      <c r="J1296" s="19" t="str">
        <f>IFERROR(IF(ATENDIMENTOS!$I1296="",ATENDIMENTOS!$H1296,IF(AND(ATENDIMENTOS!$H1296="",ATENDIMENTOS!$I1296=""),"",ATENDIMENTOS!$H1296-ATENDIMENTOS!$I1296)),"")</f>
        <v/>
      </c>
      <c r="K1296" s="78"/>
    </row>
    <row r="1297" spans="1:11" x14ac:dyDescent="0.3">
      <c r="A1297" s="12" t="str">
        <f t="shared" si="20"/>
        <v/>
      </c>
      <c r="B1297" s="65"/>
      <c r="C1297" s="68"/>
      <c r="D1297" s="69"/>
      <c r="E1297" s="69"/>
      <c r="F1297" s="69"/>
      <c r="G1297" s="69"/>
      <c r="H1297" s="20" t="str" cm="1">
        <f t="array" ref="H1297">IFERROR(IF(B1297="","",IF(F1297="","",IF(F1297="SERVIÇOS",INDEX('TABELA DE PREÇOS'!$C$3:$C$1000,MATCH(B1297,IF('TABELA DE PREÇOS'!$B$3:$B$1000=G1297,'TABELA DE PREÇOS'!$D$3:$D$1000),1)),IF(F1297="PRODUTOS",INDEX('TABELA DE PREÇOS'!$G$3:$G$1000,MATCH(B1297,IF('TABELA DE PREÇOS'!$F$3:$F$1000=G1297,'TABELA DE PREÇOS'!$H$3:$H$1000),1)))))),"")</f>
        <v/>
      </c>
      <c r="I1297" s="74"/>
      <c r="J1297" s="20" t="str">
        <f>IFERROR(IF(ATENDIMENTOS!$I1297="",ATENDIMENTOS!$H1297,IF(AND(ATENDIMENTOS!$H1297="",ATENDIMENTOS!$I1297=""),"",ATENDIMENTOS!$H1297-ATENDIMENTOS!$I1297)),"")</f>
        <v/>
      </c>
      <c r="K1297" s="77"/>
    </row>
    <row r="1298" spans="1:11" x14ac:dyDescent="0.3">
      <c r="A1298" s="12" t="str">
        <f t="shared" si="20"/>
        <v/>
      </c>
      <c r="B1298" s="66"/>
      <c r="C1298" s="70"/>
      <c r="D1298" s="71"/>
      <c r="E1298" s="71"/>
      <c r="F1298" s="71"/>
      <c r="G1298" s="71"/>
      <c r="H1298" s="19" t="str" cm="1">
        <f t="array" ref="H1298">IFERROR(IF(B1298="","",IF(F1298="","",IF(F1298="SERVIÇOS",INDEX('TABELA DE PREÇOS'!$C$3:$C$1000,MATCH(B1298,IF('TABELA DE PREÇOS'!$B$3:$B$1000=G1298,'TABELA DE PREÇOS'!$D$3:$D$1000),1)),IF(F1298="PRODUTOS",INDEX('TABELA DE PREÇOS'!$G$3:$G$1000,MATCH(B1298,IF('TABELA DE PREÇOS'!$F$3:$F$1000=G1298,'TABELA DE PREÇOS'!$H$3:$H$1000),1)))))),"")</f>
        <v/>
      </c>
      <c r="I1298" s="75"/>
      <c r="J1298" s="19" t="str">
        <f>IFERROR(IF(ATENDIMENTOS!$I1298="",ATENDIMENTOS!$H1298,IF(AND(ATENDIMENTOS!$H1298="",ATENDIMENTOS!$I1298=""),"",ATENDIMENTOS!$H1298-ATENDIMENTOS!$I1298)),"")</f>
        <v/>
      </c>
      <c r="K1298" s="78"/>
    </row>
    <row r="1299" spans="1:11" x14ac:dyDescent="0.3">
      <c r="A1299" s="12" t="str">
        <f t="shared" si="20"/>
        <v/>
      </c>
      <c r="B1299" s="65"/>
      <c r="C1299" s="68"/>
      <c r="D1299" s="69"/>
      <c r="E1299" s="69"/>
      <c r="F1299" s="69"/>
      <c r="G1299" s="69"/>
      <c r="H1299" s="20" t="str" cm="1">
        <f t="array" ref="H1299">IFERROR(IF(B1299="","",IF(F1299="","",IF(F1299="SERVIÇOS",INDEX('TABELA DE PREÇOS'!$C$3:$C$1000,MATCH(B1299,IF('TABELA DE PREÇOS'!$B$3:$B$1000=G1299,'TABELA DE PREÇOS'!$D$3:$D$1000),1)),IF(F1299="PRODUTOS",INDEX('TABELA DE PREÇOS'!$G$3:$G$1000,MATCH(B1299,IF('TABELA DE PREÇOS'!$F$3:$F$1000=G1299,'TABELA DE PREÇOS'!$H$3:$H$1000),1)))))),"")</f>
        <v/>
      </c>
      <c r="I1299" s="74"/>
      <c r="J1299" s="20" t="str">
        <f>IFERROR(IF(ATENDIMENTOS!$I1299="",ATENDIMENTOS!$H1299,IF(AND(ATENDIMENTOS!$H1299="",ATENDIMENTOS!$I1299=""),"",ATENDIMENTOS!$H1299-ATENDIMENTOS!$I1299)),"")</f>
        <v/>
      </c>
      <c r="K1299" s="77"/>
    </row>
    <row r="1300" spans="1:11" x14ac:dyDescent="0.3">
      <c r="A1300" s="12" t="str">
        <f t="shared" si="20"/>
        <v/>
      </c>
      <c r="B1300" s="66"/>
      <c r="C1300" s="70"/>
      <c r="D1300" s="71"/>
      <c r="E1300" s="71"/>
      <c r="F1300" s="71"/>
      <c r="G1300" s="71"/>
      <c r="H1300" s="19" t="str" cm="1">
        <f t="array" ref="H1300">IFERROR(IF(B1300="","",IF(F1300="","",IF(F1300="SERVIÇOS",INDEX('TABELA DE PREÇOS'!$C$3:$C$1000,MATCH(B1300,IF('TABELA DE PREÇOS'!$B$3:$B$1000=G1300,'TABELA DE PREÇOS'!$D$3:$D$1000),1)),IF(F1300="PRODUTOS",INDEX('TABELA DE PREÇOS'!$G$3:$G$1000,MATCH(B1300,IF('TABELA DE PREÇOS'!$F$3:$F$1000=G1300,'TABELA DE PREÇOS'!$H$3:$H$1000),1)))))),"")</f>
        <v/>
      </c>
      <c r="I1300" s="75"/>
      <c r="J1300" s="19" t="str">
        <f>IFERROR(IF(ATENDIMENTOS!$I1300="",ATENDIMENTOS!$H1300,IF(AND(ATENDIMENTOS!$H1300="",ATENDIMENTOS!$I1300=""),"",ATENDIMENTOS!$H1300-ATENDIMENTOS!$I1300)),"")</f>
        <v/>
      </c>
      <c r="K1300" s="78"/>
    </row>
    <row r="1301" spans="1:11" x14ac:dyDescent="0.3">
      <c r="A1301" s="12" t="str">
        <f t="shared" si="20"/>
        <v/>
      </c>
      <c r="B1301" s="65"/>
      <c r="C1301" s="68"/>
      <c r="D1301" s="69"/>
      <c r="E1301" s="69"/>
      <c r="F1301" s="69"/>
      <c r="G1301" s="69"/>
      <c r="H1301" s="20" t="str" cm="1">
        <f t="array" ref="H1301">IFERROR(IF(B1301="","",IF(F1301="","",IF(F1301="SERVIÇOS",INDEX('TABELA DE PREÇOS'!$C$3:$C$1000,MATCH(B1301,IF('TABELA DE PREÇOS'!$B$3:$B$1000=G1301,'TABELA DE PREÇOS'!$D$3:$D$1000),1)),IF(F1301="PRODUTOS",INDEX('TABELA DE PREÇOS'!$G$3:$G$1000,MATCH(B1301,IF('TABELA DE PREÇOS'!$F$3:$F$1000=G1301,'TABELA DE PREÇOS'!$H$3:$H$1000),1)))))),"")</f>
        <v/>
      </c>
      <c r="I1301" s="74"/>
      <c r="J1301" s="20" t="str">
        <f>IFERROR(IF(ATENDIMENTOS!$I1301="",ATENDIMENTOS!$H1301,IF(AND(ATENDIMENTOS!$H1301="",ATENDIMENTOS!$I1301=""),"",ATENDIMENTOS!$H1301-ATENDIMENTOS!$I1301)),"")</f>
        <v/>
      </c>
      <c r="K1301" s="77"/>
    </row>
    <row r="1302" spans="1:11" x14ac:dyDescent="0.3">
      <c r="A1302" s="12" t="str">
        <f t="shared" si="20"/>
        <v/>
      </c>
      <c r="B1302" s="66"/>
      <c r="C1302" s="70"/>
      <c r="D1302" s="71"/>
      <c r="E1302" s="71"/>
      <c r="F1302" s="71"/>
      <c r="G1302" s="71"/>
      <c r="H1302" s="19" t="str" cm="1">
        <f t="array" ref="H1302">IFERROR(IF(B1302="","",IF(F1302="","",IF(F1302="SERVIÇOS",INDEX('TABELA DE PREÇOS'!$C$3:$C$1000,MATCH(B1302,IF('TABELA DE PREÇOS'!$B$3:$B$1000=G1302,'TABELA DE PREÇOS'!$D$3:$D$1000),1)),IF(F1302="PRODUTOS",INDEX('TABELA DE PREÇOS'!$G$3:$G$1000,MATCH(B1302,IF('TABELA DE PREÇOS'!$F$3:$F$1000=G1302,'TABELA DE PREÇOS'!$H$3:$H$1000),1)))))),"")</f>
        <v/>
      </c>
      <c r="I1302" s="75"/>
      <c r="J1302" s="19" t="str">
        <f>IFERROR(IF(ATENDIMENTOS!$I1302="",ATENDIMENTOS!$H1302,IF(AND(ATENDIMENTOS!$H1302="",ATENDIMENTOS!$I1302=""),"",ATENDIMENTOS!$H1302-ATENDIMENTOS!$I1302)),"")</f>
        <v/>
      </c>
      <c r="K1302" s="78"/>
    </row>
    <row r="1303" spans="1:11" x14ac:dyDescent="0.3">
      <c r="A1303" s="12" t="str">
        <f t="shared" si="20"/>
        <v/>
      </c>
      <c r="B1303" s="65"/>
      <c r="C1303" s="68"/>
      <c r="D1303" s="69"/>
      <c r="E1303" s="69"/>
      <c r="F1303" s="69"/>
      <c r="G1303" s="69"/>
      <c r="H1303" s="20" t="str" cm="1">
        <f t="array" ref="H1303">IFERROR(IF(B1303="","",IF(F1303="","",IF(F1303="SERVIÇOS",INDEX('TABELA DE PREÇOS'!$C$3:$C$1000,MATCH(B1303,IF('TABELA DE PREÇOS'!$B$3:$B$1000=G1303,'TABELA DE PREÇOS'!$D$3:$D$1000),1)),IF(F1303="PRODUTOS",INDEX('TABELA DE PREÇOS'!$G$3:$G$1000,MATCH(B1303,IF('TABELA DE PREÇOS'!$F$3:$F$1000=G1303,'TABELA DE PREÇOS'!$H$3:$H$1000),1)))))),"")</f>
        <v/>
      </c>
      <c r="I1303" s="74"/>
      <c r="J1303" s="20" t="str">
        <f>IFERROR(IF(ATENDIMENTOS!$I1303="",ATENDIMENTOS!$H1303,IF(AND(ATENDIMENTOS!$H1303="",ATENDIMENTOS!$I1303=""),"",ATENDIMENTOS!$H1303-ATENDIMENTOS!$I1303)),"")</f>
        <v/>
      </c>
      <c r="K1303" s="77"/>
    </row>
    <row r="1304" spans="1:11" x14ac:dyDescent="0.3">
      <c r="A1304" s="12" t="str">
        <f t="shared" si="20"/>
        <v/>
      </c>
      <c r="B1304" s="66"/>
      <c r="C1304" s="70"/>
      <c r="D1304" s="71"/>
      <c r="E1304" s="71"/>
      <c r="F1304" s="71"/>
      <c r="G1304" s="71"/>
      <c r="H1304" s="19" t="str" cm="1">
        <f t="array" ref="H1304">IFERROR(IF(B1304="","",IF(F1304="","",IF(F1304="SERVIÇOS",INDEX('TABELA DE PREÇOS'!$C$3:$C$1000,MATCH(B1304,IF('TABELA DE PREÇOS'!$B$3:$B$1000=G1304,'TABELA DE PREÇOS'!$D$3:$D$1000),1)),IF(F1304="PRODUTOS",INDEX('TABELA DE PREÇOS'!$G$3:$G$1000,MATCH(B1304,IF('TABELA DE PREÇOS'!$F$3:$F$1000=G1304,'TABELA DE PREÇOS'!$H$3:$H$1000),1)))))),"")</f>
        <v/>
      </c>
      <c r="I1304" s="75"/>
      <c r="J1304" s="19" t="str">
        <f>IFERROR(IF(ATENDIMENTOS!$I1304="",ATENDIMENTOS!$H1304,IF(AND(ATENDIMENTOS!$H1304="",ATENDIMENTOS!$I1304=""),"",ATENDIMENTOS!$H1304-ATENDIMENTOS!$I1304)),"")</f>
        <v/>
      </c>
      <c r="K1304" s="78"/>
    </row>
    <row r="1305" spans="1:11" x14ac:dyDescent="0.3">
      <c r="A1305" s="12" t="str">
        <f t="shared" si="20"/>
        <v/>
      </c>
      <c r="B1305" s="65"/>
      <c r="C1305" s="68"/>
      <c r="D1305" s="69"/>
      <c r="E1305" s="69"/>
      <c r="F1305" s="69"/>
      <c r="G1305" s="69"/>
      <c r="H1305" s="20" t="str" cm="1">
        <f t="array" ref="H1305">IFERROR(IF(B1305="","",IF(F1305="","",IF(F1305="SERVIÇOS",INDEX('TABELA DE PREÇOS'!$C$3:$C$1000,MATCH(B1305,IF('TABELA DE PREÇOS'!$B$3:$B$1000=G1305,'TABELA DE PREÇOS'!$D$3:$D$1000),1)),IF(F1305="PRODUTOS",INDEX('TABELA DE PREÇOS'!$G$3:$G$1000,MATCH(B1305,IF('TABELA DE PREÇOS'!$F$3:$F$1000=G1305,'TABELA DE PREÇOS'!$H$3:$H$1000),1)))))),"")</f>
        <v/>
      </c>
      <c r="I1305" s="74"/>
      <c r="J1305" s="20" t="str">
        <f>IFERROR(IF(ATENDIMENTOS!$I1305="",ATENDIMENTOS!$H1305,IF(AND(ATENDIMENTOS!$H1305="",ATENDIMENTOS!$I1305=""),"",ATENDIMENTOS!$H1305-ATENDIMENTOS!$I1305)),"")</f>
        <v/>
      </c>
      <c r="K1305" s="77"/>
    </row>
    <row r="1306" spans="1:11" x14ac:dyDescent="0.3">
      <c r="A1306" s="12" t="str">
        <f t="shared" si="20"/>
        <v/>
      </c>
      <c r="B1306" s="66"/>
      <c r="C1306" s="70"/>
      <c r="D1306" s="71"/>
      <c r="E1306" s="71"/>
      <c r="F1306" s="71"/>
      <c r="G1306" s="71"/>
      <c r="H1306" s="19" t="str" cm="1">
        <f t="array" ref="H1306">IFERROR(IF(B1306="","",IF(F1306="","",IF(F1306="SERVIÇOS",INDEX('TABELA DE PREÇOS'!$C$3:$C$1000,MATCH(B1306,IF('TABELA DE PREÇOS'!$B$3:$B$1000=G1306,'TABELA DE PREÇOS'!$D$3:$D$1000),1)),IF(F1306="PRODUTOS",INDEX('TABELA DE PREÇOS'!$G$3:$G$1000,MATCH(B1306,IF('TABELA DE PREÇOS'!$F$3:$F$1000=G1306,'TABELA DE PREÇOS'!$H$3:$H$1000),1)))))),"")</f>
        <v/>
      </c>
      <c r="I1306" s="75"/>
      <c r="J1306" s="19" t="str">
        <f>IFERROR(IF(ATENDIMENTOS!$I1306="",ATENDIMENTOS!$H1306,IF(AND(ATENDIMENTOS!$H1306="",ATENDIMENTOS!$I1306=""),"",ATENDIMENTOS!$H1306-ATENDIMENTOS!$I1306)),"")</f>
        <v/>
      </c>
      <c r="K1306" s="78"/>
    </row>
    <row r="1307" spans="1:11" x14ac:dyDescent="0.3">
      <c r="A1307" s="12" t="str">
        <f t="shared" si="20"/>
        <v/>
      </c>
      <c r="B1307" s="65"/>
      <c r="C1307" s="68"/>
      <c r="D1307" s="69"/>
      <c r="E1307" s="69"/>
      <c r="F1307" s="69"/>
      <c r="G1307" s="69"/>
      <c r="H1307" s="20" t="str" cm="1">
        <f t="array" ref="H1307">IFERROR(IF(B1307="","",IF(F1307="","",IF(F1307="SERVIÇOS",INDEX('TABELA DE PREÇOS'!$C$3:$C$1000,MATCH(B1307,IF('TABELA DE PREÇOS'!$B$3:$B$1000=G1307,'TABELA DE PREÇOS'!$D$3:$D$1000),1)),IF(F1307="PRODUTOS",INDEX('TABELA DE PREÇOS'!$G$3:$G$1000,MATCH(B1307,IF('TABELA DE PREÇOS'!$F$3:$F$1000=G1307,'TABELA DE PREÇOS'!$H$3:$H$1000),1)))))),"")</f>
        <v/>
      </c>
      <c r="I1307" s="74"/>
      <c r="J1307" s="20" t="str">
        <f>IFERROR(IF(ATENDIMENTOS!$I1307="",ATENDIMENTOS!$H1307,IF(AND(ATENDIMENTOS!$H1307="",ATENDIMENTOS!$I1307=""),"",ATENDIMENTOS!$H1307-ATENDIMENTOS!$I1307)),"")</f>
        <v/>
      </c>
      <c r="K1307" s="77"/>
    </row>
    <row r="1308" spans="1:11" x14ac:dyDescent="0.3">
      <c r="A1308" s="12" t="str">
        <f t="shared" si="20"/>
        <v/>
      </c>
      <c r="B1308" s="66"/>
      <c r="C1308" s="70"/>
      <c r="D1308" s="71"/>
      <c r="E1308" s="71"/>
      <c r="F1308" s="71"/>
      <c r="G1308" s="71"/>
      <c r="H1308" s="19" t="str" cm="1">
        <f t="array" ref="H1308">IFERROR(IF(B1308="","",IF(F1308="","",IF(F1308="SERVIÇOS",INDEX('TABELA DE PREÇOS'!$C$3:$C$1000,MATCH(B1308,IF('TABELA DE PREÇOS'!$B$3:$B$1000=G1308,'TABELA DE PREÇOS'!$D$3:$D$1000),1)),IF(F1308="PRODUTOS",INDEX('TABELA DE PREÇOS'!$G$3:$G$1000,MATCH(B1308,IF('TABELA DE PREÇOS'!$F$3:$F$1000=G1308,'TABELA DE PREÇOS'!$H$3:$H$1000),1)))))),"")</f>
        <v/>
      </c>
      <c r="I1308" s="75"/>
      <c r="J1308" s="19" t="str">
        <f>IFERROR(IF(ATENDIMENTOS!$I1308="",ATENDIMENTOS!$H1308,IF(AND(ATENDIMENTOS!$H1308="",ATENDIMENTOS!$I1308=""),"",ATENDIMENTOS!$H1308-ATENDIMENTOS!$I1308)),"")</f>
        <v/>
      </c>
      <c r="K1308" s="78"/>
    </row>
    <row r="1309" spans="1:11" x14ac:dyDescent="0.3">
      <c r="A1309" s="12" t="str">
        <f t="shared" si="20"/>
        <v/>
      </c>
      <c r="B1309" s="65"/>
      <c r="C1309" s="68"/>
      <c r="D1309" s="69"/>
      <c r="E1309" s="69"/>
      <c r="F1309" s="69"/>
      <c r="G1309" s="69"/>
      <c r="H1309" s="20" t="str" cm="1">
        <f t="array" ref="H1309">IFERROR(IF(B1309="","",IF(F1309="","",IF(F1309="SERVIÇOS",INDEX('TABELA DE PREÇOS'!$C$3:$C$1000,MATCH(B1309,IF('TABELA DE PREÇOS'!$B$3:$B$1000=G1309,'TABELA DE PREÇOS'!$D$3:$D$1000),1)),IF(F1309="PRODUTOS",INDEX('TABELA DE PREÇOS'!$G$3:$G$1000,MATCH(B1309,IF('TABELA DE PREÇOS'!$F$3:$F$1000=G1309,'TABELA DE PREÇOS'!$H$3:$H$1000),1)))))),"")</f>
        <v/>
      </c>
      <c r="I1309" s="74"/>
      <c r="J1309" s="20" t="str">
        <f>IFERROR(IF(ATENDIMENTOS!$I1309="",ATENDIMENTOS!$H1309,IF(AND(ATENDIMENTOS!$H1309="",ATENDIMENTOS!$I1309=""),"",ATENDIMENTOS!$H1309-ATENDIMENTOS!$I1309)),"")</f>
        <v/>
      </c>
      <c r="K1309" s="77"/>
    </row>
    <row r="1310" spans="1:11" x14ac:dyDescent="0.3">
      <c r="A1310" s="12" t="str">
        <f t="shared" si="20"/>
        <v/>
      </c>
      <c r="B1310" s="66"/>
      <c r="C1310" s="70"/>
      <c r="D1310" s="71"/>
      <c r="E1310" s="71"/>
      <c r="F1310" s="71"/>
      <c r="G1310" s="71"/>
      <c r="H1310" s="19" t="str" cm="1">
        <f t="array" ref="H1310">IFERROR(IF(B1310="","",IF(F1310="","",IF(F1310="SERVIÇOS",INDEX('TABELA DE PREÇOS'!$C$3:$C$1000,MATCH(B1310,IF('TABELA DE PREÇOS'!$B$3:$B$1000=G1310,'TABELA DE PREÇOS'!$D$3:$D$1000),1)),IF(F1310="PRODUTOS",INDEX('TABELA DE PREÇOS'!$G$3:$G$1000,MATCH(B1310,IF('TABELA DE PREÇOS'!$F$3:$F$1000=G1310,'TABELA DE PREÇOS'!$H$3:$H$1000),1)))))),"")</f>
        <v/>
      </c>
      <c r="I1310" s="75"/>
      <c r="J1310" s="19" t="str">
        <f>IFERROR(IF(ATENDIMENTOS!$I1310="",ATENDIMENTOS!$H1310,IF(AND(ATENDIMENTOS!$H1310="",ATENDIMENTOS!$I1310=""),"",ATENDIMENTOS!$H1310-ATENDIMENTOS!$I1310)),"")</f>
        <v/>
      </c>
      <c r="K1310" s="78"/>
    </row>
    <row r="1311" spans="1:11" x14ac:dyDescent="0.3">
      <c r="A1311" s="12" t="str">
        <f t="shared" si="20"/>
        <v/>
      </c>
      <c r="B1311" s="65"/>
      <c r="C1311" s="68"/>
      <c r="D1311" s="69"/>
      <c r="E1311" s="69"/>
      <c r="F1311" s="69"/>
      <c r="G1311" s="69"/>
      <c r="H1311" s="20" t="str" cm="1">
        <f t="array" ref="H1311">IFERROR(IF(B1311="","",IF(F1311="","",IF(F1311="SERVIÇOS",INDEX('TABELA DE PREÇOS'!$C$3:$C$1000,MATCH(B1311,IF('TABELA DE PREÇOS'!$B$3:$B$1000=G1311,'TABELA DE PREÇOS'!$D$3:$D$1000),1)),IF(F1311="PRODUTOS",INDEX('TABELA DE PREÇOS'!$G$3:$G$1000,MATCH(B1311,IF('TABELA DE PREÇOS'!$F$3:$F$1000=G1311,'TABELA DE PREÇOS'!$H$3:$H$1000),1)))))),"")</f>
        <v/>
      </c>
      <c r="I1311" s="74"/>
      <c r="J1311" s="20" t="str">
        <f>IFERROR(IF(ATENDIMENTOS!$I1311="",ATENDIMENTOS!$H1311,IF(AND(ATENDIMENTOS!$H1311="",ATENDIMENTOS!$I1311=""),"",ATENDIMENTOS!$H1311-ATENDIMENTOS!$I1311)),"")</f>
        <v/>
      </c>
      <c r="K1311" s="77"/>
    </row>
    <row r="1312" spans="1:11" x14ac:dyDescent="0.3">
      <c r="A1312" s="12" t="str">
        <f t="shared" si="20"/>
        <v/>
      </c>
      <c r="B1312" s="66"/>
      <c r="C1312" s="70"/>
      <c r="D1312" s="71"/>
      <c r="E1312" s="71"/>
      <c r="F1312" s="71"/>
      <c r="G1312" s="71"/>
      <c r="H1312" s="19" t="str" cm="1">
        <f t="array" ref="H1312">IFERROR(IF(B1312="","",IF(F1312="","",IF(F1312="SERVIÇOS",INDEX('TABELA DE PREÇOS'!$C$3:$C$1000,MATCH(B1312,IF('TABELA DE PREÇOS'!$B$3:$B$1000=G1312,'TABELA DE PREÇOS'!$D$3:$D$1000),1)),IF(F1312="PRODUTOS",INDEX('TABELA DE PREÇOS'!$G$3:$G$1000,MATCH(B1312,IF('TABELA DE PREÇOS'!$F$3:$F$1000=G1312,'TABELA DE PREÇOS'!$H$3:$H$1000),1)))))),"")</f>
        <v/>
      </c>
      <c r="I1312" s="75"/>
      <c r="J1312" s="19" t="str">
        <f>IFERROR(IF(ATENDIMENTOS!$I1312="",ATENDIMENTOS!$H1312,IF(AND(ATENDIMENTOS!$H1312="",ATENDIMENTOS!$I1312=""),"",ATENDIMENTOS!$H1312-ATENDIMENTOS!$I1312)),"")</f>
        <v/>
      </c>
      <c r="K1312" s="78"/>
    </row>
    <row r="1313" spans="1:11" x14ac:dyDescent="0.3">
      <c r="A1313" s="12" t="str">
        <f t="shared" si="20"/>
        <v/>
      </c>
      <c r="B1313" s="65"/>
      <c r="C1313" s="68"/>
      <c r="D1313" s="69"/>
      <c r="E1313" s="69"/>
      <c r="F1313" s="69"/>
      <c r="G1313" s="69"/>
      <c r="H1313" s="20" t="str" cm="1">
        <f t="array" ref="H1313">IFERROR(IF(B1313="","",IF(F1313="","",IF(F1313="SERVIÇOS",INDEX('TABELA DE PREÇOS'!$C$3:$C$1000,MATCH(B1313,IF('TABELA DE PREÇOS'!$B$3:$B$1000=G1313,'TABELA DE PREÇOS'!$D$3:$D$1000),1)),IF(F1313="PRODUTOS",INDEX('TABELA DE PREÇOS'!$G$3:$G$1000,MATCH(B1313,IF('TABELA DE PREÇOS'!$F$3:$F$1000=G1313,'TABELA DE PREÇOS'!$H$3:$H$1000),1)))))),"")</f>
        <v/>
      </c>
      <c r="I1313" s="74"/>
      <c r="J1313" s="20" t="str">
        <f>IFERROR(IF(ATENDIMENTOS!$I1313="",ATENDIMENTOS!$H1313,IF(AND(ATENDIMENTOS!$H1313="",ATENDIMENTOS!$I1313=""),"",ATENDIMENTOS!$H1313-ATENDIMENTOS!$I1313)),"")</f>
        <v/>
      </c>
      <c r="K1313" s="77"/>
    </row>
    <row r="1314" spans="1:11" x14ac:dyDescent="0.3">
      <c r="A1314" s="12" t="str">
        <f t="shared" si="20"/>
        <v/>
      </c>
      <c r="B1314" s="66"/>
      <c r="C1314" s="70"/>
      <c r="D1314" s="71"/>
      <c r="E1314" s="71"/>
      <c r="F1314" s="71"/>
      <c r="G1314" s="71"/>
      <c r="H1314" s="19" t="str" cm="1">
        <f t="array" ref="H1314">IFERROR(IF(B1314="","",IF(F1314="","",IF(F1314="SERVIÇOS",INDEX('TABELA DE PREÇOS'!$C$3:$C$1000,MATCH(B1314,IF('TABELA DE PREÇOS'!$B$3:$B$1000=G1314,'TABELA DE PREÇOS'!$D$3:$D$1000),1)),IF(F1314="PRODUTOS",INDEX('TABELA DE PREÇOS'!$G$3:$G$1000,MATCH(B1314,IF('TABELA DE PREÇOS'!$F$3:$F$1000=G1314,'TABELA DE PREÇOS'!$H$3:$H$1000),1)))))),"")</f>
        <v/>
      </c>
      <c r="I1314" s="75"/>
      <c r="J1314" s="19" t="str">
        <f>IFERROR(IF(ATENDIMENTOS!$I1314="",ATENDIMENTOS!$H1314,IF(AND(ATENDIMENTOS!$H1314="",ATENDIMENTOS!$I1314=""),"",ATENDIMENTOS!$H1314-ATENDIMENTOS!$I1314)),"")</f>
        <v/>
      </c>
      <c r="K1314" s="78"/>
    </row>
    <row r="1315" spans="1:11" x14ac:dyDescent="0.3">
      <c r="A1315" s="12" t="str">
        <f t="shared" si="20"/>
        <v/>
      </c>
      <c r="B1315" s="65"/>
      <c r="C1315" s="68"/>
      <c r="D1315" s="69"/>
      <c r="E1315" s="69"/>
      <c r="F1315" s="69"/>
      <c r="G1315" s="69"/>
      <c r="H1315" s="20" t="str" cm="1">
        <f t="array" ref="H1315">IFERROR(IF(B1315="","",IF(F1315="","",IF(F1315="SERVIÇOS",INDEX('TABELA DE PREÇOS'!$C$3:$C$1000,MATCH(B1315,IF('TABELA DE PREÇOS'!$B$3:$B$1000=G1315,'TABELA DE PREÇOS'!$D$3:$D$1000),1)),IF(F1315="PRODUTOS",INDEX('TABELA DE PREÇOS'!$G$3:$G$1000,MATCH(B1315,IF('TABELA DE PREÇOS'!$F$3:$F$1000=G1315,'TABELA DE PREÇOS'!$H$3:$H$1000),1)))))),"")</f>
        <v/>
      </c>
      <c r="I1315" s="74"/>
      <c r="J1315" s="20" t="str">
        <f>IFERROR(IF(ATENDIMENTOS!$I1315="",ATENDIMENTOS!$H1315,IF(AND(ATENDIMENTOS!$H1315="",ATENDIMENTOS!$I1315=""),"",ATENDIMENTOS!$H1315-ATENDIMENTOS!$I1315)),"")</f>
        <v/>
      </c>
      <c r="K1315" s="77"/>
    </row>
    <row r="1316" spans="1:11" x14ac:dyDescent="0.3">
      <c r="A1316" s="12" t="str">
        <f t="shared" si="20"/>
        <v/>
      </c>
      <c r="B1316" s="66"/>
      <c r="C1316" s="70"/>
      <c r="D1316" s="71"/>
      <c r="E1316" s="71"/>
      <c r="F1316" s="71"/>
      <c r="G1316" s="71"/>
      <c r="H1316" s="19" t="str" cm="1">
        <f t="array" ref="H1316">IFERROR(IF(B1316="","",IF(F1316="","",IF(F1316="SERVIÇOS",INDEX('TABELA DE PREÇOS'!$C$3:$C$1000,MATCH(B1316,IF('TABELA DE PREÇOS'!$B$3:$B$1000=G1316,'TABELA DE PREÇOS'!$D$3:$D$1000),1)),IF(F1316="PRODUTOS",INDEX('TABELA DE PREÇOS'!$G$3:$G$1000,MATCH(B1316,IF('TABELA DE PREÇOS'!$F$3:$F$1000=G1316,'TABELA DE PREÇOS'!$H$3:$H$1000),1)))))),"")</f>
        <v/>
      </c>
      <c r="I1316" s="75"/>
      <c r="J1316" s="19" t="str">
        <f>IFERROR(IF(ATENDIMENTOS!$I1316="",ATENDIMENTOS!$H1316,IF(AND(ATENDIMENTOS!$H1316="",ATENDIMENTOS!$I1316=""),"",ATENDIMENTOS!$H1316-ATENDIMENTOS!$I1316)),"")</f>
        <v/>
      </c>
      <c r="K1316" s="78"/>
    </row>
    <row r="1317" spans="1:11" x14ac:dyDescent="0.3">
      <c r="A1317" s="12" t="str">
        <f t="shared" si="20"/>
        <v/>
      </c>
      <c r="B1317" s="65"/>
      <c r="C1317" s="68"/>
      <c r="D1317" s="69"/>
      <c r="E1317" s="69"/>
      <c r="F1317" s="69"/>
      <c r="G1317" s="69"/>
      <c r="H1317" s="20" t="str" cm="1">
        <f t="array" ref="H1317">IFERROR(IF(B1317="","",IF(F1317="","",IF(F1317="SERVIÇOS",INDEX('TABELA DE PREÇOS'!$C$3:$C$1000,MATCH(B1317,IF('TABELA DE PREÇOS'!$B$3:$B$1000=G1317,'TABELA DE PREÇOS'!$D$3:$D$1000),1)),IF(F1317="PRODUTOS",INDEX('TABELA DE PREÇOS'!$G$3:$G$1000,MATCH(B1317,IF('TABELA DE PREÇOS'!$F$3:$F$1000=G1317,'TABELA DE PREÇOS'!$H$3:$H$1000),1)))))),"")</f>
        <v/>
      </c>
      <c r="I1317" s="74"/>
      <c r="J1317" s="20" t="str">
        <f>IFERROR(IF(ATENDIMENTOS!$I1317="",ATENDIMENTOS!$H1317,IF(AND(ATENDIMENTOS!$H1317="",ATENDIMENTOS!$I1317=""),"",ATENDIMENTOS!$H1317-ATENDIMENTOS!$I1317)),"")</f>
        <v/>
      </c>
      <c r="K1317" s="77"/>
    </row>
    <row r="1318" spans="1:11" x14ac:dyDescent="0.3">
      <c r="A1318" s="12" t="str">
        <f t="shared" si="20"/>
        <v/>
      </c>
      <c r="B1318" s="66"/>
      <c r="C1318" s="70"/>
      <c r="D1318" s="71"/>
      <c r="E1318" s="71"/>
      <c r="F1318" s="71"/>
      <c r="G1318" s="71"/>
      <c r="H1318" s="19" t="str" cm="1">
        <f t="array" ref="H1318">IFERROR(IF(B1318="","",IF(F1318="","",IF(F1318="SERVIÇOS",INDEX('TABELA DE PREÇOS'!$C$3:$C$1000,MATCH(B1318,IF('TABELA DE PREÇOS'!$B$3:$B$1000=G1318,'TABELA DE PREÇOS'!$D$3:$D$1000),1)),IF(F1318="PRODUTOS",INDEX('TABELA DE PREÇOS'!$G$3:$G$1000,MATCH(B1318,IF('TABELA DE PREÇOS'!$F$3:$F$1000=G1318,'TABELA DE PREÇOS'!$H$3:$H$1000),1)))))),"")</f>
        <v/>
      </c>
      <c r="I1318" s="75"/>
      <c r="J1318" s="19" t="str">
        <f>IFERROR(IF(ATENDIMENTOS!$I1318="",ATENDIMENTOS!$H1318,IF(AND(ATENDIMENTOS!$H1318="",ATENDIMENTOS!$I1318=""),"",ATENDIMENTOS!$H1318-ATENDIMENTOS!$I1318)),"")</f>
        <v/>
      </c>
      <c r="K1318" s="78"/>
    </row>
    <row r="1319" spans="1:11" x14ac:dyDescent="0.3">
      <c r="A1319" s="12" t="str">
        <f t="shared" si="20"/>
        <v/>
      </c>
      <c r="B1319" s="65"/>
      <c r="C1319" s="68"/>
      <c r="D1319" s="69"/>
      <c r="E1319" s="69"/>
      <c r="F1319" s="69"/>
      <c r="G1319" s="69"/>
      <c r="H1319" s="20" t="str" cm="1">
        <f t="array" ref="H1319">IFERROR(IF(B1319="","",IF(F1319="","",IF(F1319="SERVIÇOS",INDEX('TABELA DE PREÇOS'!$C$3:$C$1000,MATCH(B1319,IF('TABELA DE PREÇOS'!$B$3:$B$1000=G1319,'TABELA DE PREÇOS'!$D$3:$D$1000),1)),IF(F1319="PRODUTOS",INDEX('TABELA DE PREÇOS'!$G$3:$G$1000,MATCH(B1319,IF('TABELA DE PREÇOS'!$F$3:$F$1000=G1319,'TABELA DE PREÇOS'!$H$3:$H$1000),1)))))),"")</f>
        <v/>
      </c>
      <c r="I1319" s="74"/>
      <c r="J1319" s="20" t="str">
        <f>IFERROR(IF(ATENDIMENTOS!$I1319="",ATENDIMENTOS!$H1319,IF(AND(ATENDIMENTOS!$H1319="",ATENDIMENTOS!$I1319=""),"",ATENDIMENTOS!$H1319-ATENDIMENTOS!$I1319)),"")</f>
        <v/>
      </c>
      <c r="K1319" s="77"/>
    </row>
    <row r="1320" spans="1:11" x14ac:dyDescent="0.3">
      <c r="A1320" s="12" t="str">
        <f t="shared" si="20"/>
        <v/>
      </c>
      <c r="B1320" s="66"/>
      <c r="C1320" s="70"/>
      <c r="D1320" s="71"/>
      <c r="E1320" s="71"/>
      <c r="F1320" s="71"/>
      <c r="G1320" s="71"/>
      <c r="H1320" s="19" t="str" cm="1">
        <f t="array" ref="H1320">IFERROR(IF(B1320="","",IF(F1320="","",IF(F1320="SERVIÇOS",INDEX('TABELA DE PREÇOS'!$C$3:$C$1000,MATCH(B1320,IF('TABELA DE PREÇOS'!$B$3:$B$1000=G1320,'TABELA DE PREÇOS'!$D$3:$D$1000),1)),IF(F1320="PRODUTOS",INDEX('TABELA DE PREÇOS'!$G$3:$G$1000,MATCH(B1320,IF('TABELA DE PREÇOS'!$F$3:$F$1000=G1320,'TABELA DE PREÇOS'!$H$3:$H$1000),1)))))),"")</f>
        <v/>
      </c>
      <c r="I1320" s="75"/>
      <c r="J1320" s="19" t="str">
        <f>IFERROR(IF(ATENDIMENTOS!$I1320="",ATENDIMENTOS!$H1320,IF(AND(ATENDIMENTOS!$H1320="",ATENDIMENTOS!$I1320=""),"",ATENDIMENTOS!$H1320-ATENDIMENTOS!$I1320)),"")</f>
        <v/>
      </c>
      <c r="K1320" s="78"/>
    </row>
    <row r="1321" spans="1:11" x14ac:dyDescent="0.3">
      <c r="A1321" s="12" t="str">
        <f t="shared" si="20"/>
        <v/>
      </c>
      <c r="B1321" s="65"/>
      <c r="C1321" s="68"/>
      <c r="D1321" s="69"/>
      <c r="E1321" s="69"/>
      <c r="F1321" s="69"/>
      <c r="G1321" s="69"/>
      <c r="H1321" s="20" t="str" cm="1">
        <f t="array" ref="H1321">IFERROR(IF(B1321="","",IF(F1321="","",IF(F1321="SERVIÇOS",INDEX('TABELA DE PREÇOS'!$C$3:$C$1000,MATCH(B1321,IF('TABELA DE PREÇOS'!$B$3:$B$1000=G1321,'TABELA DE PREÇOS'!$D$3:$D$1000),1)),IF(F1321="PRODUTOS",INDEX('TABELA DE PREÇOS'!$G$3:$G$1000,MATCH(B1321,IF('TABELA DE PREÇOS'!$F$3:$F$1000=G1321,'TABELA DE PREÇOS'!$H$3:$H$1000),1)))))),"")</f>
        <v/>
      </c>
      <c r="I1321" s="74"/>
      <c r="J1321" s="20" t="str">
        <f>IFERROR(IF(ATENDIMENTOS!$I1321="",ATENDIMENTOS!$H1321,IF(AND(ATENDIMENTOS!$H1321="",ATENDIMENTOS!$I1321=""),"",ATENDIMENTOS!$H1321-ATENDIMENTOS!$I1321)),"")</f>
        <v/>
      </c>
      <c r="K1321" s="77"/>
    </row>
    <row r="1322" spans="1:11" x14ac:dyDescent="0.3">
      <c r="A1322" s="12" t="str">
        <f t="shared" si="20"/>
        <v/>
      </c>
      <c r="B1322" s="66"/>
      <c r="C1322" s="70"/>
      <c r="D1322" s="71"/>
      <c r="E1322" s="71"/>
      <c r="F1322" s="71"/>
      <c r="G1322" s="71"/>
      <c r="H1322" s="19" t="str" cm="1">
        <f t="array" ref="H1322">IFERROR(IF(B1322="","",IF(F1322="","",IF(F1322="SERVIÇOS",INDEX('TABELA DE PREÇOS'!$C$3:$C$1000,MATCH(B1322,IF('TABELA DE PREÇOS'!$B$3:$B$1000=G1322,'TABELA DE PREÇOS'!$D$3:$D$1000),1)),IF(F1322="PRODUTOS",INDEX('TABELA DE PREÇOS'!$G$3:$G$1000,MATCH(B1322,IF('TABELA DE PREÇOS'!$F$3:$F$1000=G1322,'TABELA DE PREÇOS'!$H$3:$H$1000),1)))))),"")</f>
        <v/>
      </c>
      <c r="I1322" s="75"/>
      <c r="J1322" s="19" t="str">
        <f>IFERROR(IF(ATENDIMENTOS!$I1322="",ATENDIMENTOS!$H1322,IF(AND(ATENDIMENTOS!$H1322="",ATENDIMENTOS!$I1322=""),"",ATENDIMENTOS!$H1322-ATENDIMENTOS!$I1322)),"")</f>
        <v/>
      </c>
      <c r="K1322" s="78"/>
    </row>
    <row r="1323" spans="1:11" x14ac:dyDescent="0.3">
      <c r="A1323" s="12" t="str">
        <f t="shared" si="20"/>
        <v/>
      </c>
      <c r="B1323" s="65"/>
      <c r="C1323" s="68"/>
      <c r="D1323" s="69"/>
      <c r="E1323" s="69"/>
      <c r="F1323" s="69"/>
      <c r="G1323" s="69"/>
      <c r="H1323" s="20" t="str" cm="1">
        <f t="array" ref="H1323">IFERROR(IF(B1323="","",IF(F1323="","",IF(F1323="SERVIÇOS",INDEX('TABELA DE PREÇOS'!$C$3:$C$1000,MATCH(B1323,IF('TABELA DE PREÇOS'!$B$3:$B$1000=G1323,'TABELA DE PREÇOS'!$D$3:$D$1000),1)),IF(F1323="PRODUTOS",INDEX('TABELA DE PREÇOS'!$G$3:$G$1000,MATCH(B1323,IF('TABELA DE PREÇOS'!$F$3:$F$1000=G1323,'TABELA DE PREÇOS'!$H$3:$H$1000),1)))))),"")</f>
        <v/>
      </c>
      <c r="I1323" s="74"/>
      <c r="J1323" s="20" t="str">
        <f>IFERROR(IF(ATENDIMENTOS!$I1323="",ATENDIMENTOS!$H1323,IF(AND(ATENDIMENTOS!$H1323="",ATENDIMENTOS!$I1323=""),"",ATENDIMENTOS!$H1323-ATENDIMENTOS!$I1323)),"")</f>
        <v/>
      </c>
      <c r="K1323" s="77"/>
    </row>
    <row r="1324" spans="1:11" x14ac:dyDescent="0.3">
      <c r="A1324" s="12" t="str">
        <f t="shared" si="20"/>
        <v/>
      </c>
      <c r="B1324" s="66"/>
      <c r="C1324" s="70"/>
      <c r="D1324" s="71"/>
      <c r="E1324" s="71"/>
      <c r="F1324" s="71"/>
      <c r="G1324" s="71"/>
      <c r="H1324" s="19" t="str" cm="1">
        <f t="array" ref="H1324">IFERROR(IF(B1324="","",IF(F1324="","",IF(F1324="SERVIÇOS",INDEX('TABELA DE PREÇOS'!$C$3:$C$1000,MATCH(B1324,IF('TABELA DE PREÇOS'!$B$3:$B$1000=G1324,'TABELA DE PREÇOS'!$D$3:$D$1000),1)),IF(F1324="PRODUTOS",INDEX('TABELA DE PREÇOS'!$G$3:$G$1000,MATCH(B1324,IF('TABELA DE PREÇOS'!$F$3:$F$1000=G1324,'TABELA DE PREÇOS'!$H$3:$H$1000),1)))))),"")</f>
        <v/>
      </c>
      <c r="I1324" s="75"/>
      <c r="J1324" s="19" t="str">
        <f>IFERROR(IF(ATENDIMENTOS!$I1324="",ATENDIMENTOS!$H1324,IF(AND(ATENDIMENTOS!$H1324="",ATENDIMENTOS!$I1324=""),"",ATENDIMENTOS!$H1324-ATENDIMENTOS!$I1324)),"")</f>
        <v/>
      </c>
      <c r="K1324" s="78"/>
    </row>
    <row r="1325" spans="1:11" x14ac:dyDescent="0.3">
      <c r="A1325" s="12" t="str">
        <f t="shared" si="20"/>
        <v/>
      </c>
      <c r="B1325" s="65"/>
      <c r="C1325" s="68"/>
      <c r="D1325" s="69"/>
      <c r="E1325" s="69"/>
      <c r="F1325" s="69"/>
      <c r="G1325" s="69"/>
      <c r="H1325" s="20" t="str" cm="1">
        <f t="array" ref="H1325">IFERROR(IF(B1325="","",IF(F1325="","",IF(F1325="SERVIÇOS",INDEX('TABELA DE PREÇOS'!$C$3:$C$1000,MATCH(B1325,IF('TABELA DE PREÇOS'!$B$3:$B$1000=G1325,'TABELA DE PREÇOS'!$D$3:$D$1000),1)),IF(F1325="PRODUTOS",INDEX('TABELA DE PREÇOS'!$G$3:$G$1000,MATCH(B1325,IF('TABELA DE PREÇOS'!$F$3:$F$1000=G1325,'TABELA DE PREÇOS'!$H$3:$H$1000),1)))))),"")</f>
        <v/>
      </c>
      <c r="I1325" s="74"/>
      <c r="J1325" s="20" t="str">
        <f>IFERROR(IF(ATENDIMENTOS!$I1325="",ATENDIMENTOS!$H1325,IF(AND(ATENDIMENTOS!$H1325="",ATENDIMENTOS!$I1325=""),"",ATENDIMENTOS!$H1325-ATENDIMENTOS!$I1325)),"")</f>
        <v/>
      </c>
      <c r="K1325" s="77"/>
    </row>
    <row r="1326" spans="1:11" x14ac:dyDescent="0.3">
      <c r="A1326" s="12" t="str">
        <f t="shared" si="20"/>
        <v/>
      </c>
      <c r="B1326" s="66"/>
      <c r="C1326" s="70"/>
      <c r="D1326" s="71"/>
      <c r="E1326" s="71"/>
      <c r="F1326" s="71"/>
      <c r="G1326" s="71"/>
      <c r="H1326" s="19" t="str" cm="1">
        <f t="array" ref="H1326">IFERROR(IF(B1326="","",IF(F1326="","",IF(F1326="SERVIÇOS",INDEX('TABELA DE PREÇOS'!$C$3:$C$1000,MATCH(B1326,IF('TABELA DE PREÇOS'!$B$3:$B$1000=G1326,'TABELA DE PREÇOS'!$D$3:$D$1000),1)),IF(F1326="PRODUTOS",INDEX('TABELA DE PREÇOS'!$G$3:$G$1000,MATCH(B1326,IF('TABELA DE PREÇOS'!$F$3:$F$1000=G1326,'TABELA DE PREÇOS'!$H$3:$H$1000),1)))))),"")</f>
        <v/>
      </c>
      <c r="I1326" s="75"/>
      <c r="J1326" s="19" t="str">
        <f>IFERROR(IF(ATENDIMENTOS!$I1326="",ATENDIMENTOS!$H1326,IF(AND(ATENDIMENTOS!$H1326="",ATENDIMENTOS!$I1326=""),"",ATENDIMENTOS!$H1326-ATENDIMENTOS!$I1326)),"")</f>
        <v/>
      </c>
      <c r="K1326" s="78"/>
    </row>
    <row r="1327" spans="1:11" x14ac:dyDescent="0.3">
      <c r="A1327" s="12" t="str">
        <f t="shared" si="20"/>
        <v/>
      </c>
      <c r="B1327" s="65"/>
      <c r="C1327" s="68"/>
      <c r="D1327" s="69"/>
      <c r="E1327" s="69"/>
      <c r="F1327" s="69"/>
      <c r="G1327" s="69"/>
      <c r="H1327" s="20" t="str" cm="1">
        <f t="array" ref="H1327">IFERROR(IF(B1327="","",IF(F1327="","",IF(F1327="SERVIÇOS",INDEX('TABELA DE PREÇOS'!$C$3:$C$1000,MATCH(B1327,IF('TABELA DE PREÇOS'!$B$3:$B$1000=G1327,'TABELA DE PREÇOS'!$D$3:$D$1000),1)),IF(F1327="PRODUTOS",INDEX('TABELA DE PREÇOS'!$G$3:$G$1000,MATCH(B1327,IF('TABELA DE PREÇOS'!$F$3:$F$1000=G1327,'TABELA DE PREÇOS'!$H$3:$H$1000),1)))))),"")</f>
        <v/>
      </c>
      <c r="I1327" s="74"/>
      <c r="J1327" s="20" t="str">
        <f>IFERROR(IF(ATENDIMENTOS!$I1327="",ATENDIMENTOS!$H1327,IF(AND(ATENDIMENTOS!$H1327="",ATENDIMENTOS!$I1327=""),"",ATENDIMENTOS!$H1327-ATENDIMENTOS!$I1327)),"")</f>
        <v/>
      </c>
      <c r="K1327" s="77"/>
    </row>
    <row r="1328" spans="1:11" x14ac:dyDescent="0.3">
      <c r="A1328" s="12" t="str">
        <f t="shared" si="20"/>
        <v/>
      </c>
      <c r="B1328" s="66"/>
      <c r="C1328" s="70"/>
      <c r="D1328" s="71"/>
      <c r="E1328" s="71"/>
      <c r="F1328" s="71"/>
      <c r="G1328" s="71"/>
      <c r="H1328" s="19" t="str" cm="1">
        <f t="array" ref="H1328">IFERROR(IF(B1328="","",IF(F1328="","",IF(F1328="SERVIÇOS",INDEX('TABELA DE PREÇOS'!$C$3:$C$1000,MATCH(B1328,IF('TABELA DE PREÇOS'!$B$3:$B$1000=G1328,'TABELA DE PREÇOS'!$D$3:$D$1000),1)),IF(F1328="PRODUTOS",INDEX('TABELA DE PREÇOS'!$G$3:$G$1000,MATCH(B1328,IF('TABELA DE PREÇOS'!$F$3:$F$1000=G1328,'TABELA DE PREÇOS'!$H$3:$H$1000),1)))))),"")</f>
        <v/>
      </c>
      <c r="I1328" s="75"/>
      <c r="J1328" s="19" t="str">
        <f>IFERROR(IF(ATENDIMENTOS!$I1328="",ATENDIMENTOS!$H1328,IF(AND(ATENDIMENTOS!$H1328="",ATENDIMENTOS!$I1328=""),"",ATENDIMENTOS!$H1328-ATENDIMENTOS!$I1328)),"")</f>
        <v/>
      </c>
      <c r="K1328" s="78"/>
    </row>
    <row r="1329" spans="1:11" x14ac:dyDescent="0.3">
      <c r="A1329" s="12" t="str">
        <f t="shared" si="20"/>
        <v/>
      </c>
      <c r="B1329" s="65"/>
      <c r="C1329" s="68"/>
      <c r="D1329" s="69"/>
      <c r="E1329" s="69"/>
      <c r="F1329" s="69"/>
      <c r="G1329" s="69"/>
      <c r="H1329" s="20" t="str" cm="1">
        <f t="array" ref="H1329">IFERROR(IF(B1329="","",IF(F1329="","",IF(F1329="SERVIÇOS",INDEX('TABELA DE PREÇOS'!$C$3:$C$1000,MATCH(B1329,IF('TABELA DE PREÇOS'!$B$3:$B$1000=G1329,'TABELA DE PREÇOS'!$D$3:$D$1000),1)),IF(F1329="PRODUTOS",INDEX('TABELA DE PREÇOS'!$G$3:$G$1000,MATCH(B1329,IF('TABELA DE PREÇOS'!$F$3:$F$1000=G1329,'TABELA DE PREÇOS'!$H$3:$H$1000),1)))))),"")</f>
        <v/>
      </c>
      <c r="I1329" s="74"/>
      <c r="J1329" s="20" t="str">
        <f>IFERROR(IF(ATENDIMENTOS!$I1329="",ATENDIMENTOS!$H1329,IF(AND(ATENDIMENTOS!$H1329="",ATENDIMENTOS!$I1329=""),"",ATENDIMENTOS!$H1329-ATENDIMENTOS!$I1329)),"")</f>
        <v/>
      </c>
      <c r="K1329" s="77"/>
    </row>
    <row r="1330" spans="1:11" x14ac:dyDescent="0.3">
      <c r="A1330" s="12" t="str">
        <f t="shared" si="20"/>
        <v/>
      </c>
      <c r="B1330" s="66"/>
      <c r="C1330" s="70"/>
      <c r="D1330" s="71"/>
      <c r="E1330" s="71"/>
      <c r="F1330" s="71"/>
      <c r="G1330" s="71"/>
      <c r="H1330" s="19" t="str" cm="1">
        <f t="array" ref="H1330">IFERROR(IF(B1330="","",IF(F1330="","",IF(F1330="SERVIÇOS",INDEX('TABELA DE PREÇOS'!$C$3:$C$1000,MATCH(B1330,IF('TABELA DE PREÇOS'!$B$3:$B$1000=G1330,'TABELA DE PREÇOS'!$D$3:$D$1000),1)),IF(F1330="PRODUTOS",INDEX('TABELA DE PREÇOS'!$G$3:$G$1000,MATCH(B1330,IF('TABELA DE PREÇOS'!$F$3:$F$1000=G1330,'TABELA DE PREÇOS'!$H$3:$H$1000),1)))))),"")</f>
        <v/>
      </c>
      <c r="I1330" s="75"/>
      <c r="J1330" s="19" t="str">
        <f>IFERROR(IF(ATENDIMENTOS!$I1330="",ATENDIMENTOS!$H1330,IF(AND(ATENDIMENTOS!$H1330="",ATENDIMENTOS!$I1330=""),"",ATENDIMENTOS!$H1330-ATENDIMENTOS!$I1330)),"")</f>
        <v/>
      </c>
      <c r="K1330" s="78"/>
    </row>
    <row r="1331" spans="1:11" x14ac:dyDescent="0.3">
      <c r="A1331" s="12" t="str">
        <f t="shared" si="20"/>
        <v/>
      </c>
      <c r="B1331" s="65"/>
      <c r="C1331" s="68"/>
      <c r="D1331" s="69"/>
      <c r="E1331" s="69"/>
      <c r="F1331" s="69"/>
      <c r="G1331" s="69"/>
      <c r="H1331" s="20" t="str" cm="1">
        <f t="array" ref="H1331">IFERROR(IF(B1331="","",IF(F1331="","",IF(F1331="SERVIÇOS",INDEX('TABELA DE PREÇOS'!$C$3:$C$1000,MATCH(B1331,IF('TABELA DE PREÇOS'!$B$3:$B$1000=G1331,'TABELA DE PREÇOS'!$D$3:$D$1000),1)),IF(F1331="PRODUTOS",INDEX('TABELA DE PREÇOS'!$G$3:$G$1000,MATCH(B1331,IF('TABELA DE PREÇOS'!$F$3:$F$1000=G1331,'TABELA DE PREÇOS'!$H$3:$H$1000),1)))))),"")</f>
        <v/>
      </c>
      <c r="I1331" s="74"/>
      <c r="J1331" s="20" t="str">
        <f>IFERROR(IF(ATENDIMENTOS!$I1331="",ATENDIMENTOS!$H1331,IF(AND(ATENDIMENTOS!$H1331="",ATENDIMENTOS!$I1331=""),"",ATENDIMENTOS!$H1331-ATENDIMENTOS!$I1331)),"")</f>
        <v/>
      </c>
      <c r="K1331" s="77"/>
    </row>
    <row r="1332" spans="1:11" x14ac:dyDescent="0.3">
      <c r="A1332" s="12" t="str">
        <f t="shared" si="20"/>
        <v/>
      </c>
      <c r="B1332" s="66"/>
      <c r="C1332" s="70"/>
      <c r="D1332" s="71"/>
      <c r="E1332" s="71"/>
      <c r="F1332" s="71"/>
      <c r="G1332" s="71"/>
      <c r="H1332" s="19" t="str" cm="1">
        <f t="array" ref="H1332">IFERROR(IF(B1332="","",IF(F1332="","",IF(F1332="SERVIÇOS",INDEX('TABELA DE PREÇOS'!$C$3:$C$1000,MATCH(B1332,IF('TABELA DE PREÇOS'!$B$3:$B$1000=G1332,'TABELA DE PREÇOS'!$D$3:$D$1000),1)),IF(F1332="PRODUTOS",INDEX('TABELA DE PREÇOS'!$G$3:$G$1000,MATCH(B1332,IF('TABELA DE PREÇOS'!$F$3:$F$1000=G1332,'TABELA DE PREÇOS'!$H$3:$H$1000),1)))))),"")</f>
        <v/>
      </c>
      <c r="I1332" s="75"/>
      <c r="J1332" s="19" t="str">
        <f>IFERROR(IF(ATENDIMENTOS!$I1332="",ATENDIMENTOS!$H1332,IF(AND(ATENDIMENTOS!$H1332="",ATENDIMENTOS!$I1332=""),"",ATENDIMENTOS!$H1332-ATENDIMENTOS!$I1332)),"")</f>
        <v/>
      </c>
      <c r="K1332" s="78"/>
    </row>
    <row r="1333" spans="1:11" x14ac:dyDescent="0.3">
      <c r="A1333" s="12" t="str">
        <f t="shared" si="20"/>
        <v/>
      </c>
      <c r="B1333" s="65"/>
      <c r="C1333" s="68"/>
      <c r="D1333" s="69"/>
      <c r="E1333" s="69"/>
      <c r="F1333" s="69"/>
      <c r="G1333" s="69"/>
      <c r="H1333" s="20" t="str" cm="1">
        <f t="array" ref="H1333">IFERROR(IF(B1333="","",IF(F1333="","",IF(F1333="SERVIÇOS",INDEX('TABELA DE PREÇOS'!$C$3:$C$1000,MATCH(B1333,IF('TABELA DE PREÇOS'!$B$3:$B$1000=G1333,'TABELA DE PREÇOS'!$D$3:$D$1000),1)),IF(F1333="PRODUTOS",INDEX('TABELA DE PREÇOS'!$G$3:$G$1000,MATCH(B1333,IF('TABELA DE PREÇOS'!$F$3:$F$1000=G1333,'TABELA DE PREÇOS'!$H$3:$H$1000),1)))))),"")</f>
        <v/>
      </c>
      <c r="I1333" s="74"/>
      <c r="J1333" s="20" t="str">
        <f>IFERROR(IF(ATENDIMENTOS!$I1333="",ATENDIMENTOS!$H1333,IF(AND(ATENDIMENTOS!$H1333="",ATENDIMENTOS!$I1333=""),"",ATENDIMENTOS!$H1333-ATENDIMENTOS!$I1333)),"")</f>
        <v/>
      </c>
      <c r="K1333" s="77"/>
    </row>
    <row r="1334" spans="1:11" x14ac:dyDescent="0.3">
      <c r="A1334" s="12" t="str">
        <f t="shared" si="20"/>
        <v/>
      </c>
      <c r="B1334" s="66"/>
      <c r="C1334" s="70"/>
      <c r="D1334" s="71"/>
      <c r="E1334" s="71"/>
      <c r="F1334" s="71"/>
      <c r="G1334" s="71"/>
      <c r="H1334" s="19" t="str" cm="1">
        <f t="array" ref="H1334">IFERROR(IF(B1334="","",IF(F1334="","",IF(F1334="SERVIÇOS",INDEX('TABELA DE PREÇOS'!$C$3:$C$1000,MATCH(B1334,IF('TABELA DE PREÇOS'!$B$3:$B$1000=G1334,'TABELA DE PREÇOS'!$D$3:$D$1000),1)),IF(F1334="PRODUTOS",INDEX('TABELA DE PREÇOS'!$G$3:$G$1000,MATCH(B1334,IF('TABELA DE PREÇOS'!$F$3:$F$1000=G1334,'TABELA DE PREÇOS'!$H$3:$H$1000),1)))))),"")</f>
        <v/>
      </c>
      <c r="I1334" s="75"/>
      <c r="J1334" s="19" t="str">
        <f>IFERROR(IF(ATENDIMENTOS!$I1334="",ATENDIMENTOS!$H1334,IF(AND(ATENDIMENTOS!$H1334="",ATENDIMENTOS!$I1334=""),"",ATENDIMENTOS!$H1334-ATENDIMENTOS!$I1334)),"")</f>
        <v/>
      </c>
      <c r="K1334" s="78"/>
    </row>
    <row r="1335" spans="1:11" x14ac:dyDescent="0.3">
      <c r="A1335" s="12" t="str">
        <f t="shared" si="20"/>
        <v/>
      </c>
      <c r="B1335" s="65"/>
      <c r="C1335" s="68"/>
      <c r="D1335" s="69"/>
      <c r="E1335" s="69"/>
      <c r="F1335" s="69"/>
      <c r="G1335" s="69"/>
      <c r="H1335" s="20" t="str" cm="1">
        <f t="array" ref="H1335">IFERROR(IF(B1335="","",IF(F1335="","",IF(F1335="SERVIÇOS",INDEX('TABELA DE PREÇOS'!$C$3:$C$1000,MATCH(B1335,IF('TABELA DE PREÇOS'!$B$3:$B$1000=G1335,'TABELA DE PREÇOS'!$D$3:$D$1000),1)),IF(F1335="PRODUTOS",INDEX('TABELA DE PREÇOS'!$G$3:$G$1000,MATCH(B1335,IF('TABELA DE PREÇOS'!$F$3:$F$1000=G1335,'TABELA DE PREÇOS'!$H$3:$H$1000),1)))))),"")</f>
        <v/>
      </c>
      <c r="I1335" s="74"/>
      <c r="J1335" s="20" t="str">
        <f>IFERROR(IF(ATENDIMENTOS!$I1335="",ATENDIMENTOS!$H1335,IF(AND(ATENDIMENTOS!$H1335="",ATENDIMENTOS!$I1335=""),"",ATENDIMENTOS!$H1335-ATENDIMENTOS!$I1335)),"")</f>
        <v/>
      </c>
      <c r="K1335" s="77"/>
    </row>
    <row r="1336" spans="1:11" x14ac:dyDescent="0.3">
      <c r="A1336" s="12" t="str">
        <f t="shared" si="20"/>
        <v/>
      </c>
      <c r="B1336" s="66"/>
      <c r="C1336" s="70"/>
      <c r="D1336" s="71"/>
      <c r="E1336" s="71"/>
      <c r="F1336" s="71"/>
      <c r="G1336" s="71"/>
      <c r="H1336" s="19" t="str" cm="1">
        <f t="array" ref="H1336">IFERROR(IF(B1336="","",IF(F1336="","",IF(F1336="SERVIÇOS",INDEX('TABELA DE PREÇOS'!$C$3:$C$1000,MATCH(B1336,IF('TABELA DE PREÇOS'!$B$3:$B$1000=G1336,'TABELA DE PREÇOS'!$D$3:$D$1000),1)),IF(F1336="PRODUTOS",INDEX('TABELA DE PREÇOS'!$G$3:$G$1000,MATCH(B1336,IF('TABELA DE PREÇOS'!$F$3:$F$1000=G1336,'TABELA DE PREÇOS'!$H$3:$H$1000),1)))))),"")</f>
        <v/>
      </c>
      <c r="I1336" s="75"/>
      <c r="J1336" s="19" t="str">
        <f>IFERROR(IF(ATENDIMENTOS!$I1336="",ATENDIMENTOS!$H1336,IF(AND(ATENDIMENTOS!$H1336="",ATENDIMENTOS!$I1336=""),"",ATENDIMENTOS!$H1336-ATENDIMENTOS!$I1336)),"")</f>
        <v/>
      </c>
      <c r="K1336" s="78"/>
    </row>
    <row r="1337" spans="1:11" x14ac:dyDescent="0.3">
      <c r="A1337" s="12" t="str">
        <f t="shared" si="20"/>
        <v/>
      </c>
      <c r="B1337" s="65"/>
      <c r="C1337" s="68"/>
      <c r="D1337" s="69"/>
      <c r="E1337" s="69"/>
      <c r="F1337" s="69"/>
      <c r="G1337" s="69"/>
      <c r="H1337" s="20" t="str" cm="1">
        <f t="array" ref="H1337">IFERROR(IF(B1337="","",IF(F1337="","",IF(F1337="SERVIÇOS",INDEX('TABELA DE PREÇOS'!$C$3:$C$1000,MATCH(B1337,IF('TABELA DE PREÇOS'!$B$3:$B$1000=G1337,'TABELA DE PREÇOS'!$D$3:$D$1000),1)),IF(F1337="PRODUTOS",INDEX('TABELA DE PREÇOS'!$G$3:$G$1000,MATCH(B1337,IF('TABELA DE PREÇOS'!$F$3:$F$1000=G1337,'TABELA DE PREÇOS'!$H$3:$H$1000),1)))))),"")</f>
        <v/>
      </c>
      <c r="I1337" s="74"/>
      <c r="J1337" s="20" t="str">
        <f>IFERROR(IF(ATENDIMENTOS!$I1337="",ATENDIMENTOS!$H1337,IF(AND(ATENDIMENTOS!$H1337="",ATENDIMENTOS!$I1337=""),"",ATENDIMENTOS!$H1337-ATENDIMENTOS!$I1337)),"")</f>
        <v/>
      </c>
      <c r="K1337" s="77"/>
    </row>
    <row r="1338" spans="1:11" x14ac:dyDescent="0.3">
      <c r="A1338" s="12" t="str">
        <f t="shared" si="20"/>
        <v/>
      </c>
      <c r="B1338" s="66"/>
      <c r="C1338" s="70"/>
      <c r="D1338" s="71"/>
      <c r="E1338" s="71"/>
      <c r="F1338" s="71"/>
      <c r="G1338" s="71"/>
      <c r="H1338" s="19" t="str" cm="1">
        <f t="array" ref="H1338">IFERROR(IF(B1338="","",IF(F1338="","",IF(F1338="SERVIÇOS",INDEX('TABELA DE PREÇOS'!$C$3:$C$1000,MATCH(B1338,IF('TABELA DE PREÇOS'!$B$3:$B$1000=G1338,'TABELA DE PREÇOS'!$D$3:$D$1000),1)),IF(F1338="PRODUTOS",INDEX('TABELA DE PREÇOS'!$G$3:$G$1000,MATCH(B1338,IF('TABELA DE PREÇOS'!$F$3:$F$1000=G1338,'TABELA DE PREÇOS'!$H$3:$H$1000),1)))))),"")</f>
        <v/>
      </c>
      <c r="I1338" s="75"/>
      <c r="J1338" s="19" t="str">
        <f>IFERROR(IF(ATENDIMENTOS!$I1338="",ATENDIMENTOS!$H1338,IF(AND(ATENDIMENTOS!$H1338="",ATENDIMENTOS!$I1338=""),"",ATENDIMENTOS!$H1338-ATENDIMENTOS!$I1338)),"")</f>
        <v/>
      </c>
      <c r="K1338" s="78"/>
    </row>
    <row r="1339" spans="1:11" x14ac:dyDescent="0.3">
      <c r="A1339" s="12" t="str">
        <f t="shared" si="20"/>
        <v/>
      </c>
      <c r="B1339" s="65"/>
      <c r="C1339" s="68"/>
      <c r="D1339" s="69"/>
      <c r="E1339" s="69"/>
      <c r="F1339" s="69"/>
      <c r="G1339" s="69"/>
      <c r="H1339" s="20" t="str" cm="1">
        <f t="array" ref="H1339">IFERROR(IF(B1339="","",IF(F1339="","",IF(F1339="SERVIÇOS",INDEX('TABELA DE PREÇOS'!$C$3:$C$1000,MATCH(B1339,IF('TABELA DE PREÇOS'!$B$3:$B$1000=G1339,'TABELA DE PREÇOS'!$D$3:$D$1000),1)),IF(F1339="PRODUTOS",INDEX('TABELA DE PREÇOS'!$G$3:$G$1000,MATCH(B1339,IF('TABELA DE PREÇOS'!$F$3:$F$1000=G1339,'TABELA DE PREÇOS'!$H$3:$H$1000),1)))))),"")</f>
        <v/>
      </c>
      <c r="I1339" s="74"/>
      <c r="J1339" s="20" t="str">
        <f>IFERROR(IF(ATENDIMENTOS!$I1339="",ATENDIMENTOS!$H1339,IF(AND(ATENDIMENTOS!$H1339="",ATENDIMENTOS!$I1339=""),"",ATENDIMENTOS!$H1339-ATENDIMENTOS!$I1339)),"")</f>
        <v/>
      </c>
      <c r="K1339" s="77"/>
    </row>
    <row r="1340" spans="1:11" x14ac:dyDescent="0.3">
      <c r="A1340" s="12" t="str">
        <f t="shared" si="20"/>
        <v/>
      </c>
      <c r="B1340" s="66"/>
      <c r="C1340" s="70"/>
      <c r="D1340" s="71"/>
      <c r="E1340" s="71"/>
      <c r="F1340" s="71"/>
      <c r="G1340" s="71"/>
      <c r="H1340" s="19" t="str" cm="1">
        <f t="array" ref="H1340">IFERROR(IF(B1340="","",IF(F1340="","",IF(F1340="SERVIÇOS",INDEX('TABELA DE PREÇOS'!$C$3:$C$1000,MATCH(B1340,IF('TABELA DE PREÇOS'!$B$3:$B$1000=G1340,'TABELA DE PREÇOS'!$D$3:$D$1000),1)),IF(F1340="PRODUTOS",INDEX('TABELA DE PREÇOS'!$G$3:$G$1000,MATCH(B1340,IF('TABELA DE PREÇOS'!$F$3:$F$1000=G1340,'TABELA DE PREÇOS'!$H$3:$H$1000),1)))))),"")</f>
        <v/>
      </c>
      <c r="I1340" s="75"/>
      <c r="J1340" s="19" t="str">
        <f>IFERROR(IF(ATENDIMENTOS!$I1340="",ATENDIMENTOS!$H1340,IF(AND(ATENDIMENTOS!$H1340="",ATENDIMENTOS!$I1340=""),"",ATENDIMENTOS!$H1340-ATENDIMENTOS!$I1340)),"")</f>
        <v/>
      </c>
      <c r="K1340" s="78"/>
    </row>
    <row r="1341" spans="1:11" x14ac:dyDescent="0.3">
      <c r="A1341" s="12" t="str">
        <f t="shared" si="20"/>
        <v/>
      </c>
      <c r="B1341" s="65"/>
      <c r="C1341" s="68"/>
      <c r="D1341" s="69"/>
      <c r="E1341" s="69"/>
      <c r="F1341" s="69"/>
      <c r="G1341" s="69"/>
      <c r="H1341" s="20" t="str" cm="1">
        <f t="array" ref="H1341">IFERROR(IF(B1341="","",IF(F1341="","",IF(F1341="SERVIÇOS",INDEX('TABELA DE PREÇOS'!$C$3:$C$1000,MATCH(B1341,IF('TABELA DE PREÇOS'!$B$3:$B$1000=G1341,'TABELA DE PREÇOS'!$D$3:$D$1000),1)),IF(F1341="PRODUTOS",INDEX('TABELA DE PREÇOS'!$G$3:$G$1000,MATCH(B1341,IF('TABELA DE PREÇOS'!$F$3:$F$1000=G1341,'TABELA DE PREÇOS'!$H$3:$H$1000),1)))))),"")</f>
        <v/>
      </c>
      <c r="I1341" s="74"/>
      <c r="J1341" s="20" t="str">
        <f>IFERROR(IF(ATENDIMENTOS!$I1341="",ATENDIMENTOS!$H1341,IF(AND(ATENDIMENTOS!$H1341="",ATENDIMENTOS!$I1341=""),"",ATENDIMENTOS!$H1341-ATENDIMENTOS!$I1341)),"")</f>
        <v/>
      </c>
      <c r="K1341" s="77"/>
    </row>
    <row r="1342" spans="1:11" x14ac:dyDescent="0.3">
      <c r="A1342" s="12" t="str">
        <f t="shared" si="20"/>
        <v/>
      </c>
      <c r="B1342" s="66"/>
      <c r="C1342" s="70"/>
      <c r="D1342" s="71"/>
      <c r="E1342" s="71"/>
      <c r="F1342" s="71"/>
      <c r="G1342" s="71"/>
      <c r="H1342" s="19" t="str" cm="1">
        <f t="array" ref="H1342">IFERROR(IF(B1342="","",IF(F1342="","",IF(F1342="SERVIÇOS",INDEX('TABELA DE PREÇOS'!$C$3:$C$1000,MATCH(B1342,IF('TABELA DE PREÇOS'!$B$3:$B$1000=G1342,'TABELA DE PREÇOS'!$D$3:$D$1000),1)),IF(F1342="PRODUTOS",INDEX('TABELA DE PREÇOS'!$G$3:$G$1000,MATCH(B1342,IF('TABELA DE PREÇOS'!$F$3:$F$1000=G1342,'TABELA DE PREÇOS'!$H$3:$H$1000),1)))))),"")</f>
        <v/>
      </c>
      <c r="I1342" s="75"/>
      <c r="J1342" s="19" t="str">
        <f>IFERROR(IF(ATENDIMENTOS!$I1342="",ATENDIMENTOS!$H1342,IF(AND(ATENDIMENTOS!$H1342="",ATENDIMENTOS!$I1342=""),"",ATENDIMENTOS!$H1342-ATENDIMENTOS!$I1342)),"")</f>
        <v/>
      </c>
      <c r="K1342" s="78"/>
    </row>
    <row r="1343" spans="1:11" x14ac:dyDescent="0.3">
      <c r="A1343" s="12" t="str">
        <f t="shared" si="20"/>
        <v/>
      </c>
      <c r="B1343" s="65"/>
      <c r="C1343" s="68"/>
      <c r="D1343" s="69"/>
      <c r="E1343" s="69"/>
      <c r="F1343" s="69"/>
      <c r="G1343" s="69"/>
      <c r="H1343" s="20" t="str" cm="1">
        <f t="array" ref="H1343">IFERROR(IF(B1343="","",IF(F1343="","",IF(F1343="SERVIÇOS",INDEX('TABELA DE PREÇOS'!$C$3:$C$1000,MATCH(B1343,IF('TABELA DE PREÇOS'!$B$3:$B$1000=G1343,'TABELA DE PREÇOS'!$D$3:$D$1000),1)),IF(F1343="PRODUTOS",INDEX('TABELA DE PREÇOS'!$G$3:$G$1000,MATCH(B1343,IF('TABELA DE PREÇOS'!$F$3:$F$1000=G1343,'TABELA DE PREÇOS'!$H$3:$H$1000),1)))))),"")</f>
        <v/>
      </c>
      <c r="I1343" s="74"/>
      <c r="J1343" s="20" t="str">
        <f>IFERROR(IF(ATENDIMENTOS!$I1343="",ATENDIMENTOS!$H1343,IF(AND(ATENDIMENTOS!$H1343="",ATENDIMENTOS!$I1343=""),"",ATENDIMENTOS!$H1343-ATENDIMENTOS!$I1343)),"")</f>
        <v/>
      </c>
      <c r="K1343" s="77"/>
    </row>
    <row r="1344" spans="1:11" x14ac:dyDescent="0.3">
      <c r="A1344" s="12" t="str">
        <f t="shared" si="20"/>
        <v/>
      </c>
      <c r="B1344" s="66"/>
      <c r="C1344" s="70"/>
      <c r="D1344" s="71"/>
      <c r="E1344" s="71"/>
      <c r="F1344" s="71"/>
      <c r="G1344" s="71"/>
      <c r="H1344" s="19" t="str" cm="1">
        <f t="array" ref="H1344">IFERROR(IF(B1344="","",IF(F1344="","",IF(F1344="SERVIÇOS",INDEX('TABELA DE PREÇOS'!$C$3:$C$1000,MATCH(B1344,IF('TABELA DE PREÇOS'!$B$3:$B$1000=G1344,'TABELA DE PREÇOS'!$D$3:$D$1000),1)),IF(F1344="PRODUTOS",INDEX('TABELA DE PREÇOS'!$G$3:$G$1000,MATCH(B1344,IF('TABELA DE PREÇOS'!$F$3:$F$1000=G1344,'TABELA DE PREÇOS'!$H$3:$H$1000),1)))))),"")</f>
        <v/>
      </c>
      <c r="I1344" s="75"/>
      <c r="J1344" s="19" t="str">
        <f>IFERROR(IF(ATENDIMENTOS!$I1344="",ATENDIMENTOS!$H1344,IF(AND(ATENDIMENTOS!$H1344="",ATENDIMENTOS!$I1344=""),"",ATENDIMENTOS!$H1344-ATENDIMENTOS!$I1344)),"")</f>
        <v/>
      </c>
      <c r="K1344" s="78"/>
    </row>
    <row r="1345" spans="1:11" x14ac:dyDescent="0.3">
      <c r="A1345" s="12" t="str">
        <f t="shared" si="20"/>
        <v/>
      </c>
      <c r="B1345" s="65"/>
      <c r="C1345" s="68"/>
      <c r="D1345" s="69"/>
      <c r="E1345" s="69"/>
      <c r="F1345" s="69"/>
      <c r="G1345" s="69"/>
      <c r="H1345" s="20" t="str" cm="1">
        <f t="array" ref="H1345">IFERROR(IF(B1345="","",IF(F1345="","",IF(F1345="SERVIÇOS",INDEX('TABELA DE PREÇOS'!$C$3:$C$1000,MATCH(B1345,IF('TABELA DE PREÇOS'!$B$3:$B$1000=G1345,'TABELA DE PREÇOS'!$D$3:$D$1000),1)),IF(F1345="PRODUTOS",INDEX('TABELA DE PREÇOS'!$G$3:$G$1000,MATCH(B1345,IF('TABELA DE PREÇOS'!$F$3:$F$1000=G1345,'TABELA DE PREÇOS'!$H$3:$H$1000),1)))))),"")</f>
        <v/>
      </c>
      <c r="I1345" s="74"/>
      <c r="J1345" s="20" t="str">
        <f>IFERROR(IF(ATENDIMENTOS!$I1345="",ATENDIMENTOS!$H1345,IF(AND(ATENDIMENTOS!$H1345="",ATENDIMENTOS!$I1345=""),"",ATENDIMENTOS!$H1345-ATENDIMENTOS!$I1345)),"")</f>
        <v/>
      </c>
      <c r="K1345" s="77"/>
    </row>
    <row r="1346" spans="1:11" x14ac:dyDescent="0.3">
      <c r="A1346" s="12" t="str">
        <f t="shared" si="20"/>
        <v/>
      </c>
      <c r="B1346" s="66"/>
      <c r="C1346" s="70"/>
      <c r="D1346" s="71"/>
      <c r="E1346" s="71"/>
      <c r="F1346" s="71"/>
      <c r="G1346" s="71"/>
      <c r="H1346" s="19" t="str" cm="1">
        <f t="array" ref="H1346">IFERROR(IF(B1346="","",IF(F1346="","",IF(F1346="SERVIÇOS",INDEX('TABELA DE PREÇOS'!$C$3:$C$1000,MATCH(B1346,IF('TABELA DE PREÇOS'!$B$3:$B$1000=G1346,'TABELA DE PREÇOS'!$D$3:$D$1000),1)),IF(F1346="PRODUTOS",INDEX('TABELA DE PREÇOS'!$G$3:$G$1000,MATCH(B1346,IF('TABELA DE PREÇOS'!$F$3:$F$1000=G1346,'TABELA DE PREÇOS'!$H$3:$H$1000),1)))))),"")</f>
        <v/>
      </c>
      <c r="I1346" s="75"/>
      <c r="J1346" s="19" t="str">
        <f>IFERROR(IF(ATENDIMENTOS!$I1346="",ATENDIMENTOS!$H1346,IF(AND(ATENDIMENTOS!$H1346="",ATENDIMENTOS!$I1346=""),"",ATENDIMENTOS!$H1346-ATENDIMENTOS!$I1346)),"")</f>
        <v/>
      </c>
      <c r="K1346" s="78"/>
    </row>
    <row r="1347" spans="1:11" x14ac:dyDescent="0.3">
      <c r="A1347" s="12" t="str">
        <f t="shared" si="20"/>
        <v/>
      </c>
      <c r="B1347" s="65"/>
      <c r="C1347" s="68"/>
      <c r="D1347" s="69"/>
      <c r="E1347" s="69"/>
      <c r="F1347" s="69"/>
      <c r="G1347" s="69"/>
      <c r="H1347" s="20" t="str" cm="1">
        <f t="array" ref="H1347">IFERROR(IF(B1347="","",IF(F1347="","",IF(F1347="SERVIÇOS",INDEX('TABELA DE PREÇOS'!$C$3:$C$1000,MATCH(B1347,IF('TABELA DE PREÇOS'!$B$3:$B$1000=G1347,'TABELA DE PREÇOS'!$D$3:$D$1000),1)),IF(F1347="PRODUTOS",INDEX('TABELA DE PREÇOS'!$G$3:$G$1000,MATCH(B1347,IF('TABELA DE PREÇOS'!$F$3:$F$1000=G1347,'TABELA DE PREÇOS'!$H$3:$H$1000),1)))))),"")</f>
        <v/>
      </c>
      <c r="I1347" s="74"/>
      <c r="J1347" s="20" t="str">
        <f>IFERROR(IF(ATENDIMENTOS!$I1347="",ATENDIMENTOS!$H1347,IF(AND(ATENDIMENTOS!$H1347="",ATENDIMENTOS!$I1347=""),"",ATENDIMENTOS!$H1347-ATENDIMENTOS!$I1347)),"")</f>
        <v/>
      </c>
      <c r="K1347" s="77"/>
    </row>
    <row r="1348" spans="1:11" x14ac:dyDescent="0.3">
      <c r="A1348" s="12" t="str">
        <f t="shared" ref="A1348:A1411" si="21">IF(B1348="","",F1348&amp;E1348&amp;B1348&amp;C1348)</f>
        <v/>
      </c>
      <c r="B1348" s="66"/>
      <c r="C1348" s="70"/>
      <c r="D1348" s="71"/>
      <c r="E1348" s="71"/>
      <c r="F1348" s="71"/>
      <c r="G1348" s="71"/>
      <c r="H1348" s="19" t="str" cm="1">
        <f t="array" ref="H1348">IFERROR(IF(B1348="","",IF(F1348="","",IF(F1348="SERVIÇOS",INDEX('TABELA DE PREÇOS'!$C$3:$C$1000,MATCH(B1348,IF('TABELA DE PREÇOS'!$B$3:$B$1000=G1348,'TABELA DE PREÇOS'!$D$3:$D$1000),1)),IF(F1348="PRODUTOS",INDEX('TABELA DE PREÇOS'!$G$3:$G$1000,MATCH(B1348,IF('TABELA DE PREÇOS'!$F$3:$F$1000=G1348,'TABELA DE PREÇOS'!$H$3:$H$1000),1)))))),"")</f>
        <v/>
      </c>
      <c r="I1348" s="75"/>
      <c r="J1348" s="19" t="str">
        <f>IFERROR(IF(ATENDIMENTOS!$I1348="",ATENDIMENTOS!$H1348,IF(AND(ATENDIMENTOS!$H1348="",ATENDIMENTOS!$I1348=""),"",ATENDIMENTOS!$H1348-ATENDIMENTOS!$I1348)),"")</f>
        <v/>
      </c>
      <c r="K1348" s="78"/>
    </row>
    <row r="1349" spans="1:11" x14ac:dyDescent="0.3">
      <c r="A1349" s="12" t="str">
        <f t="shared" si="21"/>
        <v/>
      </c>
      <c r="B1349" s="65"/>
      <c r="C1349" s="68"/>
      <c r="D1349" s="69"/>
      <c r="E1349" s="69"/>
      <c r="F1349" s="69"/>
      <c r="G1349" s="69"/>
      <c r="H1349" s="20" t="str" cm="1">
        <f t="array" ref="H1349">IFERROR(IF(B1349="","",IF(F1349="","",IF(F1349="SERVIÇOS",INDEX('TABELA DE PREÇOS'!$C$3:$C$1000,MATCH(B1349,IF('TABELA DE PREÇOS'!$B$3:$B$1000=G1349,'TABELA DE PREÇOS'!$D$3:$D$1000),1)),IF(F1349="PRODUTOS",INDEX('TABELA DE PREÇOS'!$G$3:$G$1000,MATCH(B1349,IF('TABELA DE PREÇOS'!$F$3:$F$1000=G1349,'TABELA DE PREÇOS'!$H$3:$H$1000),1)))))),"")</f>
        <v/>
      </c>
      <c r="I1349" s="74"/>
      <c r="J1349" s="20" t="str">
        <f>IFERROR(IF(ATENDIMENTOS!$I1349="",ATENDIMENTOS!$H1349,IF(AND(ATENDIMENTOS!$H1349="",ATENDIMENTOS!$I1349=""),"",ATENDIMENTOS!$H1349-ATENDIMENTOS!$I1349)),"")</f>
        <v/>
      </c>
      <c r="K1349" s="77"/>
    </row>
    <row r="1350" spans="1:11" x14ac:dyDescent="0.3">
      <c r="A1350" s="12" t="str">
        <f t="shared" si="21"/>
        <v/>
      </c>
      <c r="B1350" s="66"/>
      <c r="C1350" s="70"/>
      <c r="D1350" s="71"/>
      <c r="E1350" s="71"/>
      <c r="F1350" s="71"/>
      <c r="G1350" s="71"/>
      <c r="H1350" s="19" t="str" cm="1">
        <f t="array" ref="H1350">IFERROR(IF(B1350="","",IF(F1350="","",IF(F1350="SERVIÇOS",INDEX('TABELA DE PREÇOS'!$C$3:$C$1000,MATCH(B1350,IF('TABELA DE PREÇOS'!$B$3:$B$1000=G1350,'TABELA DE PREÇOS'!$D$3:$D$1000),1)),IF(F1350="PRODUTOS",INDEX('TABELA DE PREÇOS'!$G$3:$G$1000,MATCH(B1350,IF('TABELA DE PREÇOS'!$F$3:$F$1000=G1350,'TABELA DE PREÇOS'!$H$3:$H$1000),1)))))),"")</f>
        <v/>
      </c>
      <c r="I1350" s="75"/>
      <c r="J1350" s="19" t="str">
        <f>IFERROR(IF(ATENDIMENTOS!$I1350="",ATENDIMENTOS!$H1350,IF(AND(ATENDIMENTOS!$H1350="",ATENDIMENTOS!$I1350=""),"",ATENDIMENTOS!$H1350-ATENDIMENTOS!$I1350)),"")</f>
        <v/>
      </c>
      <c r="K1350" s="78"/>
    </row>
    <row r="1351" spans="1:11" x14ac:dyDescent="0.3">
      <c r="A1351" s="12" t="str">
        <f t="shared" si="21"/>
        <v/>
      </c>
      <c r="B1351" s="65"/>
      <c r="C1351" s="68"/>
      <c r="D1351" s="69"/>
      <c r="E1351" s="69"/>
      <c r="F1351" s="69"/>
      <c r="G1351" s="69"/>
      <c r="H1351" s="20" t="str" cm="1">
        <f t="array" ref="H1351">IFERROR(IF(B1351="","",IF(F1351="","",IF(F1351="SERVIÇOS",INDEX('TABELA DE PREÇOS'!$C$3:$C$1000,MATCH(B1351,IF('TABELA DE PREÇOS'!$B$3:$B$1000=G1351,'TABELA DE PREÇOS'!$D$3:$D$1000),1)),IF(F1351="PRODUTOS",INDEX('TABELA DE PREÇOS'!$G$3:$G$1000,MATCH(B1351,IF('TABELA DE PREÇOS'!$F$3:$F$1000=G1351,'TABELA DE PREÇOS'!$H$3:$H$1000),1)))))),"")</f>
        <v/>
      </c>
      <c r="I1351" s="74"/>
      <c r="J1351" s="20" t="str">
        <f>IFERROR(IF(ATENDIMENTOS!$I1351="",ATENDIMENTOS!$H1351,IF(AND(ATENDIMENTOS!$H1351="",ATENDIMENTOS!$I1351=""),"",ATENDIMENTOS!$H1351-ATENDIMENTOS!$I1351)),"")</f>
        <v/>
      </c>
      <c r="K1351" s="77"/>
    </row>
    <row r="1352" spans="1:11" x14ac:dyDescent="0.3">
      <c r="A1352" s="12" t="str">
        <f t="shared" si="21"/>
        <v/>
      </c>
      <c r="B1352" s="66"/>
      <c r="C1352" s="70"/>
      <c r="D1352" s="71"/>
      <c r="E1352" s="71"/>
      <c r="F1352" s="71"/>
      <c r="G1352" s="71"/>
      <c r="H1352" s="19" t="str" cm="1">
        <f t="array" ref="H1352">IFERROR(IF(B1352="","",IF(F1352="","",IF(F1352="SERVIÇOS",INDEX('TABELA DE PREÇOS'!$C$3:$C$1000,MATCH(B1352,IF('TABELA DE PREÇOS'!$B$3:$B$1000=G1352,'TABELA DE PREÇOS'!$D$3:$D$1000),1)),IF(F1352="PRODUTOS",INDEX('TABELA DE PREÇOS'!$G$3:$G$1000,MATCH(B1352,IF('TABELA DE PREÇOS'!$F$3:$F$1000=G1352,'TABELA DE PREÇOS'!$H$3:$H$1000),1)))))),"")</f>
        <v/>
      </c>
      <c r="I1352" s="75"/>
      <c r="J1352" s="19" t="str">
        <f>IFERROR(IF(ATENDIMENTOS!$I1352="",ATENDIMENTOS!$H1352,IF(AND(ATENDIMENTOS!$H1352="",ATENDIMENTOS!$I1352=""),"",ATENDIMENTOS!$H1352-ATENDIMENTOS!$I1352)),"")</f>
        <v/>
      </c>
      <c r="K1352" s="78"/>
    </row>
    <row r="1353" spans="1:11" x14ac:dyDescent="0.3">
      <c r="A1353" s="12" t="str">
        <f t="shared" si="21"/>
        <v/>
      </c>
      <c r="B1353" s="65"/>
      <c r="C1353" s="68"/>
      <c r="D1353" s="69"/>
      <c r="E1353" s="69"/>
      <c r="F1353" s="69"/>
      <c r="G1353" s="69"/>
      <c r="H1353" s="20" t="str" cm="1">
        <f t="array" ref="H1353">IFERROR(IF(B1353="","",IF(F1353="","",IF(F1353="SERVIÇOS",INDEX('TABELA DE PREÇOS'!$C$3:$C$1000,MATCH(B1353,IF('TABELA DE PREÇOS'!$B$3:$B$1000=G1353,'TABELA DE PREÇOS'!$D$3:$D$1000),1)),IF(F1353="PRODUTOS",INDEX('TABELA DE PREÇOS'!$G$3:$G$1000,MATCH(B1353,IF('TABELA DE PREÇOS'!$F$3:$F$1000=G1353,'TABELA DE PREÇOS'!$H$3:$H$1000),1)))))),"")</f>
        <v/>
      </c>
      <c r="I1353" s="74"/>
      <c r="J1353" s="20" t="str">
        <f>IFERROR(IF(ATENDIMENTOS!$I1353="",ATENDIMENTOS!$H1353,IF(AND(ATENDIMENTOS!$H1353="",ATENDIMENTOS!$I1353=""),"",ATENDIMENTOS!$H1353-ATENDIMENTOS!$I1353)),"")</f>
        <v/>
      </c>
      <c r="K1353" s="77"/>
    </row>
    <row r="1354" spans="1:11" x14ac:dyDescent="0.3">
      <c r="A1354" s="12" t="str">
        <f t="shared" si="21"/>
        <v/>
      </c>
      <c r="B1354" s="66"/>
      <c r="C1354" s="70"/>
      <c r="D1354" s="71"/>
      <c r="E1354" s="71"/>
      <c r="F1354" s="71"/>
      <c r="G1354" s="71"/>
      <c r="H1354" s="19" t="str" cm="1">
        <f t="array" ref="H1354">IFERROR(IF(B1354="","",IF(F1354="","",IF(F1354="SERVIÇOS",INDEX('TABELA DE PREÇOS'!$C$3:$C$1000,MATCH(B1354,IF('TABELA DE PREÇOS'!$B$3:$B$1000=G1354,'TABELA DE PREÇOS'!$D$3:$D$1000),1)),IF(F1354="PRODUTOS",INDEX('TABELA DE PREÇOS'!$G$3:$G$1000,MATCH(B1354,IF('TABELA DE PREÇOS'!$F$3:$F$1000=G1354,'TABELA DE PREÇOS'!$H$3:$H$1000),1)))))),"")</f>
        <v/>
      </c>
      <c r="I1354" s="75"/>
      <c r="J1354" s="19" t="str">
        <f>IFERROR(IF(ATENDIMENTOS!$I1354="",ATENDIMENTOS!$H1354,IF(AND(ATENDIMENTOS!$H1354="",ATENDIMENTOS!$I1354=""),"",ATENDIMENTOS!$H1354-ATENDIMENTOS!$I1354)),"")</f>
        <v/>
      </c>
      <c r="K1354" s="78"/>
    </row>
    <row r="1355" spans="1:11" x14ac:dyDescent="0.3">
      <c r="A1355" s="12" t="str">
        <f t="shared" si="21"/>
        <v/>
      </c>
      <c r="B1355" s="65"/>
      <c r="C1355" s="68"/>
      <c r="D1355" s="69"/>
      <c r="E1355" s="69"/>
      <c r="F1355" s="69"/>
      <c r="G1355" s="69"/>
      <c r="H1355" s="20" t="str" cm="1">
        <f t="array" ref="H1355">IFERROR(IF(B1355="","",IF(F1355="","",IF(F1355="SERVIÇOS",INDEX('TABELA DE PREÇOS'!$C$3:$C$1000,MATCH(B1355,IF('TABELA DE PREÇOS'!$B$3:$B$1000=G1355,'TABELA DE PREÇOS'!$D$3:$D$1000),1)),IF(F1355="PRODUTOS",INDEX('TABELA DE PREÇOS'!$G$3:$G$1000,MATCH(B1355,IF('TABELA DE PREÇOS'!$F$3:$F$1000=G1355,'TABELA DE PREÇOS'!$H$3:$H$1000),1)))))),"")</f>
        <v/>
      </c>
      <c r="I1355" s="74"/>
      <c r="J1355" s="20" t="str">
        <f>IFERROR(IF(ATENDIMENTOS!$I1355="",ATENDIMENTOS!$H1355,IF(AND(ATENDIMENTOS!$H1355="",ATENDIMENTOS!$I1355=""),"",ATENDIMENTOS!$H1355-ATENDIMENTOS!$I1355)),"")</f>
        <v/>
      </c>
      <c r="K1355" s="77"/>
    </row>
    <row r="1356" spans="1:11" x14ac:dyDescent="0.3">
      <c r="A1356" s="12" t="str">
        <f t="shared" si="21"/>
        <v/>
      </c>
      <c r="B1356" s="66"/>
      <c r="C1356" s="70"/>
      <c r="D1356" s="71"/>
      <c r="E1356" s="71"/>
      <c r="F1356" s="71"/>
      <c r="G1356" s="71"/>
      <c r="H1356" s="19" t="str" cm="1">
        <f t="array" ref="H1356">IFERROR(IF(B1356="","",IF(F1356="","",IF(F1356="SERVIÇOS",INDEX('TABELA DE PREÇOS'!$C$3:$C$1000,MATCH(B1356,IF('TABELA DE PREÇOS'!$B$3:$B$1000=G1356,'TABELA DE PREÇOS'!$D$3:$D$1000),1)),IF(F1356="PRODUTOS",INDEX('TABELA DE PREÇOS'!$G$3:$G$1000,MATCH(B1356,IF('TABELA DE PREÇOS'!$F$3:$F$1000=G1356,'TABELA DE PREÇOS'!$H$3:$H$1000),1)))))),"")</f>
        <v/>
      </c>
      <c r="I1356" s="75"/>
      <c r="J1356" s="19" t="str">
        <f>IFERROR(IF(ATENDIMENTOS!$I1356="",ATENDIMENTOS!$H1356,IF(AND(ATENDIMENTOS!$H1356="",ATENDIMENTOS!$I1356=""),"",ATENDIMENTOS!$H1356-ATENDIMENTOS!$I1356)),"")</f>
        <v/>
      </c>
      <c r="K1356" s="78"/>
    </row>
    <row r="1357" spans="1:11" x14ac:dyDescent="0.3">
      <c r="A1357" s="12" t="str">
        <f t="shared" si="21"/>
        <v/>
      </c>
      <c r="B1357" s="65"/>
      <c r="C1357" s="68"/>
      <c r="D1357" s="69"/>
      <c r="E1357" s="69"/>
      <c r="F1357" s="69"/>
      <c r="G1357" s="69"/>
      <c r="H1357" s="20" t="str" cm="1">
        <f t="array" ref="H1357">IFERROR(IF(B1357="","",IF(F1357="","",IF(F1357="SERVIÇOS",INDEX('TABELA DE PREÇOS'!$C$3:$C$1000,MATCH(B1357,IF('TABELA DE PREÇOS'!$B$3:$B$1000=G1357,'TABELA DE PREÇOS'!$D$3:$D$1000),1)),IF(F1357="PRODUTOS",INDEX('TABELA DE PREÇOS'!$G$3:$G$1000,MATCH(B1357,IF('TABELA DE PREÇOS'!$F$3:$F$1000=G1357,'TABELA DE PREÇOS'!$H$3:$H$1000),1)))))),"")</f>
        <v/>
      </c>
      <c r="I1357" s="74"/>
      <c r="J1357" s="20" t="str">
        <f>IFERROR(IF(ATENDIMENTOS!$I1357="",ATENDIMENTOS!$H1357,IF(AND(ATENDIMENTOS!$H1357="",ATENDIMENTOS!$I1357=""),"",ATENDIMENTOS!$H1357-ATENDIMENTOS!$I1357)),"")</f>
        <v/>
      </c>
      <c r="K1357" s="77"/>
    </row>
    <row r="1358" spans="1:11" x14ac:dyDescent="0.3">
      <c r="A1358" s="12" t="str">
        <f t="shared" si="21"/>
        <v/>
      </c>
      <c r="B1358" s="66"/>
      <c r="C1358" s="70"/>
      <c r="D1358" s="71"/>
      <c r="E1358" s="71"/>
      <c r="F1358" s="71"/>
      <c r="G1358" s="71"/>
      <c r="H1358" s="19" t="str" cm="1">
        <f t="array" ref="H1358">IFERROR(IF(B1358="","",IF(F1358="","",IF(F1358="SERVIÇOS",INDEX('TABELA DE PREÇOS'!$C$3:$C$1000,MATCH(B1358,IF('TABELA DE PREÇOS'!$B$3:$B$1000=G1358,'TABELA DE PREÇOS'!$D$3:$D$1000),1)),IF(F1358="PRODUTOS",INDEX('TABELA DE PREÇOS'!$G$3:$G$1000,MATCH(B1358,IF('TABELA DE PREÇOS'!$F$3:$F$1000=G1358,'TABELA DE PREÇOS'!$H$3:$H$1000),1)))))),"")</f>
        <v/>
      </c>
      <c r="I1358" s="75"/>
      <c r="J1358" s="19" t="str">
        <f>IFERROR(IF(ATENDIMENTOS!$I1358="",ATENDIMENTOS!$H1358,IF(AND(ATENDIMENTOS!$H1358="",ATENDIMENTOS!$I1358=""),"",ATENDIMENTOS!$H1358-ATENDIMENTOS!$I1358)),"")</f>
        <v/>
      </c>
      <c r="K1358" s="78"/>
    </row>
    <row r="1359" spans="1:11" x14ac:dyDescent="0.3">
      <c r="A1359" s="12" t="str">
        <f t="shared" si="21"/>
        <v/>
      </c>
      <c r="B1359" s="65"/>
      <c r="C1359" s="68"/>
      <c r="D1359" s="69"/>
      <c r="E1359" s="69"/>
      <c r="F1359" s="69"/>
      <c r="G1359" s="69"/>
      <c r="H1359" s="20" t="str" cm="1">
        <f t="array" ref="H1359">IFERROR(IF(B1359="","",IF(F1359="","",IF(F1359="SERVIÇOS",INDEX('TABELA DE PREÇOS'!$C$3:$C$1000,MATCH(B1359,IF('TABELA DE PREÇOS'!$B$3:$B$1000=G1359,'TABELA DE PREÇOS'!$D$3:$D$1000),1)),IF(F1359="PRODUTOS",INDEX('TABELA DE PREÇOS'!$G$3:$G$1000,MATCH(B1359,IF('TABELA DE PREÇOS'!$F$3:$F$1000=G1359,'TABELA DE PREÇOS'!$H$3:$H$1000),1)))))),"")</f>
        <v/>
      </c>
      <c r="I1359" s="74"/>
      <c r="J1359" s="20" t="str">
        <f>IFERROR(IF(ATENDIMENTOS!$I1359="",ATENDIMENTOS!$H1359,IF(AND(ATENDIMENTOS!$H1359="",ATENDIMENTOS!$I1359=""),"",ATENDIMENTOS!$H1359-ATENDIMENTOS!$I1359)),"")</f>
        <v/>
      </c>
      <c r="K1359" s="77"/>
    </row>
    <row r="1360" spans="1:11" x14ac:dyDescent="0.3">
      <c r="A1360" s="12" t="str">
        <f t="shared" si="21"/>
        <v/>
      </c>
      <c r="B1360" s="66"/>
      <c r="C1360" s="70"/>
      <c r="D1360" s="71"/>
      <c r="E1360" s="71"/>
      <c r="F1360" s="71"/>
      <c r="G1360" s="71"/>
      <c r="H1360" s="19" t="str" cm="1">
        <f t="array" ref="H1360">IFERROR(IF(B1360="","",IF(F1360="","",IF(F1360="SERVIÇOS",INDEX('TABELA DE PREÇOS'!$C$3:$C$1000,MATCH(B1360,IF('TABELA DE PREÇOS'!$B$3:$B$1000=G1360,'TABELA DE PREÇOS'!$D$3:$D$1000),1)),IF(F1360="PRODUTOS",INDEX('TABELA DE PREÇOS'!$G$3:$G$1000,MATCH(B1360,IF('TABELA DE PREÇOS'!$F$3:$F$1000=G1360,'TABELA DE PREÇOS'!$H$3:$H$1000),1)))))),"")</f>
        <v/>
      </c>
      <c r="I1360" s="75"/>
      <c r="J1360" s="19" t="str">
        <f>IFERROR(IF(ATENDIMENTOS!$I1360="",ATENDIMENTOS!$H1360,IF(AND(ATENDIMENTOS!$H1360="",ATENDIMENTOS!$I1360=""),"",ATENDIMENTOS!$H1360-ATENDIMENTOS!$I1360)),"")</f>
        <v/>
      </c>
      <c r="K1360" s="78"/>
    </row>
    <row r="1361" spans="1:11" x14ac:dyDescent="0.3">
      <c r="A1361" s="12" t="str">
        <f t="shared" si="21"/>
        <v/>
      </c>
      <c r="B1361" s="65"/>
      <c r="C1361" s="68"/>
      <c r="D1361" s="69"/>
      <c r="E1361" s="69"/>
      <c r="F1361" s="69"/>
      <c r="G1361" s="69"/>
      <c r="H1361" s="20" t="str" cm="1">
        <f t="array" ref="H1361">IFERROR(IF(B1361="","",IF(F1361="","",IF(F1361="SERVIÇOS",INDEX('TABELA DE PREÇOS'!$C$3:$C$1000,MATCH(B1361,IF('TABELA DE PREÇOS'!$B$3:$B$1000=G1361,'TABELA DE PREÇOS'!$D$3:$D$1000),1)),IF(F1361="PRODUTOS",INDEX('TABELA DE PREÇOS'!$G$3:$G$1000,MATCH(B1361,IF('TABELA DE PREÇOS'!$F$3:$F$1000=G1361,'TABELA DE PREÇOS'!$H$3:$H$1000),1)))))),"")</f>
        <v/>
      </c>
      <c r="I1361" s="74"/>
      <c r="J1361" s="20" t="str">
        <f>IFERROR(IF(ATENDIMENTOS!$I1361="",ATENDIMENTOS!$H1361,IF(AND(ATENDIMENTOS!$H1361="",ATENDIMENTOS!$I1361=""),"",ATENDIMENTOS!$H1361-ATENDIMENTOS!$I1361)),"")</f>
        <v/>
      </c>
      <c r="K1361" s="77"/>
    </row>
    <row r="1362" spans="1:11" x14ac:dyDescent="0.3">
      <c r="A1362" s="12" t="str">
        <f t="shared" si="21"/>
        <v/>
      </c>
      <c r="B1362" s="66"/>
      <c r="C1362" s="70"/>
      <c r="D1362" s="71"/>
      <c r="E1362" s="71"/>
      <c r="F1362" s="71"/>
      <c r="G1362" s="71"/>
      <c r="H1362" s="19" t="str" cm="1">
        <f t="array" ref="H1362">IFERROR(IF(B1362="","",IF(F1362="","",IF(F1362="SERVIÇOS",INDEX('TABELA DE PREÇOS'!$C$3:$C$1000,MATCH(B1362,IF('TABELA DE PREÇOS'!$B$3:$B$1000=G1362,'TABELA DE PREÇOS'!$D$3:$D$1000),1)),IF(F1362="PRODUTOS",INDEX('TABELA DE PREÇOS'!$G$3:$G$1000,MATCH(B1362,IF('TABELA DE PREÇOS'!$F$3:$F$1000=G1362,'TABELA DE PREÇOS'!$H$3:$H$1000),1)))))),"")</f>
        <v/>
      </c>
      <c r="I1362" s="75"/>
      <c r="J1362" s="19" t="str">
        <f>IFERROR(IF(ATENDIMENTOS!$I1362="",ATENDIMENTOS!$H1362,IF(AND(ATENDIMENTOS!$H1362="",ATENDIMENTOS!$I1362=""),"",ATENDIMENTOS!$H1362-ATENDIMENTOS!$I1362)),"")</f>
        <v/>
      </c>
      <c r="K1362" s="78"/>
    </row>
    <row r="1363" spans="1:11" x14ac:dyDescent="0.3">
      <c r="A1363" s="12" t="str">
        <f t="shared" si="21"/>
        <v/>
      </c>
      <c r="B1363" s="65"/>
      <c r="C1363" s="68"/>
      <c r="D1363" s="69"/>
      <c r="E1363" s="69"/>
      <c r="F1363" s="69"/>
      <c r="G1363" s="69"/>
      <c r="H1363" s="20" t="str" cm="1">
        <f t="array" ref="H1363">IFERROR(IF(B1363="","",IF(F1363="","",IF(F1363="SERVIÇOS",INDEX('TABELA DE PREÇOS'!$C$3:$C$1000,MATCH(B1363,IF('TABELA DE PREÇOS'!$B$3:$B$1000=G1363,'TABELA DE PREÇOS'!$D$3:$D$1000),1)),IF(F1363="PRODUTOS",INDEX('TABELA DE PREÇOS'!$G$3:$G$1000,MATCH(B1363,IF('TABELA DE PREÇOS'!$F$3:$F$1000=G1363,'TABELA DE PREÇOS'!$H$3:$H$1000),1)))))),"")</f>
        <v/>
      </c>
      <c r="I1363" s="74"/>
      <c r="J1363" s="20" t="str">
        <f>IFERROR(IF(ATENDIMENTOS!$I1363="",ATENDIMENTOS!$H1363,IF(AND(ATENDIMENTOS!$H1363="",ATENDIMENTOS!$I1363=""),"",ATENDIMENTOS!$H1363-ATENDIMENTOS!$I1363)),"")</f>
        <v/>
      </c>
      <c r="K1363" s="77"/>
    </row>
    <row r="1364" spans="1:11" x14ac:dyDescent="0.3">
      <c r="A1364" s="12" t="str">
        <f t="shared" si="21"/>
        <v/>
      </c>
      <c r="B1364" s="66"/>
      <c r="C1364" s="70"/>
      <c r="D1364" s="71"/>
      <c r="E1364" s="71"/>
      <c r="F1364" s="71"/>
      <c r="G1364" s="71"/>
      <c r="H1364" s="19" t="str" cm="1">
        <f t="array" ref="H1364">IFERROR(IF(B1364="","",IF(F1364="","",IF(F1364="SERVIÇOS",INDEX('TABELA DE PREÇOS'!$C$3:$C$1000,MATCH(B1364,IF('TABELA DE PREÇOS'!$B$3:$B$1000=G1364,'TABELA DE PREÇOS'!$D$3:$D$1000),1)),IF(F1364="PRODUTOS",INDEX('TABELA DE PREÇOS'!$G$3:$G$1000,MATCH(B1364,IF('TABELA DE PREÇOS'!$F$3:$F$1000=G1364,'TABELA DE PREÇOS'!$H$3:$H$1000),1)))))),"")</f>
        <v/>
      </c>
      <c r="I1364" s="75"/>
      <c r="J1364" s="19" t="str">
        <f>IFERROR(IF(ATENDIMENTOS!$I1364="",ATENDIMENTOS!$H1364,IF(AND(ATENDIMENTOS!$H1364="",ATENDIMENTOS!$I1364=""),"",ATENDIMENTOS!$H1364-ATENDIMENTOS!$I1364)),"")</f>
        <v/>
      </c>
      <c r="K1364" s="78"/>
    </row>
    <row r="1365" spans="1:11" x14ac:dyDescent="0.3">
      <c r="A1365" s="12" t="str">
        <f t="shared" si="21"/>
        <v/>
      </c>
      <c r="B1365" s="65"/>
      <c r="C1365" s="68"/>
      <c r="D1365" s="69"/>
      <c r="E1365" s="69"/>
      <c r="F1365" s="69"/>
      <c r="G1365" s="69"/>
      <c r="H1365" s="20" t="str" cm="1">
        <f t="array" ref="H1365">IFERROR(IF(B1365="","",IF(F1365="","",IF(F1365="SERVIÇOS",INDEX('TABELA DE PREÇOS'!$C$3:$C$1000,MATCH(B1365,IF('TABELA DE PREÇOS'!$B$3:$B$1000=G1365,'TABELA DE PREÇOS'!$D$3:$D$1000),1)),IF(F1365="PRODUTOS",INDEX('TABELA DE PREÇOS'!$G$3:$G$1000,MATCH(B1365,IF('TABELA DE PREÇOS'!$F$3:$F$1000=G1365,'TABELA DE PREÇOS'!$H$3:$H$1000),1)))))),"")</f>
        <v/>
      </c>
      <c r="I1365" s="74"/>
      <c r="J1365" s="20" t="str">
        <f>IFERROR(IF(ATENDIMENTOS!$I1365="",ATENDIMENTOS!$H1365,IF(AND(ATENDIMENTOS!$H1365="",ATENDIMENTOS!$I1365=""),"",ATENDIMENTOS!$H1365-ATENDIMENTOS!$I1365)),"")</f>
        <v/>
      </c>
      <c r="K1365" s="77"/>
    </row>
    <row r="1366" spans="1:11" x14ac:dyDescent="0.3">
      <c r="A1366" s="12" t="str">
        <f t="shared" si="21"/>
        <v/>
      </c>
      <c r="B1366" s="66"/>
      <c r="C1366" s="70"/>
      <c r="D1366" s="71"/>
      <c r="E1366" s="71"/>
      <c r="F1366" s="71"/>
      <c r="G1366" s="71"/>
      <c r="H1366" s="19" t="str" cm="1">
        <f t="array" ref="H1366">IFERROR(IF(B1366="","",IF(F1366="","",IF(F1366="SERVIÇOS",INDEX('TABELA DE PREÇOS'!$C$3:$C$1000,MATCH(B1366,IF('TABELA DE PREÇOS'!$B$3:$B$1000=G1366,'TABELA DE PREÇOS'!$D$3:$D$1000),1)),IF(F1366="PRODUTOS",INDEX('TABELA DE PREÇOS'!$G$3:$G$1000,MATCH(B1366,IF('TABELA DE PREÇOS'!$F$3:$F$1000=G1366,'TABELA DE PREÇOS'!$H$3:$H$1000),1)))))),"")</f>
        <v/>
      </c>
      <c r="I1366" s="75"/>
      <c r="J1366" s="19" t="str">
        <f>IFERROR(IF(ATENDIMENTOS!$I1366="",ATENDIMENTOS!$H1366,IF(AND(ATENDIMENTOS!$H1366="",ATENDIMENTOS!$I1366=""),"",ATENDIMENTOS!$H1366-ATENDIMENTOS!$I1366)),"")</f>
        <v/>
      </c>
      <c r="K1366" s="78"/>
    </row>
    <row r="1367" spans="1:11" x14ac:dyDescent="0.3">
      <c r="A1367" s="12" t="str">
        <f t="shared" si="21"/>
        <v/>
      </c>
      <c r="B1367" s="65"/>
      <c r="C1367" s="68"/>
      <c r="D1367" s="69"/>
      <c r="E1367" s="69"/>
      <c r="F1367" s="69"/>
      <c r="G1367" s="69"/>
      <c r="H1367" s="20" t="str" cm="1">
        <f t="array" ref="H1367">IFERROR(IF(B1367="","",IF(F1367="","",IF(F1367="SERVIÇOS",INDEX('TABELA DE PREÇOS'!$C$3:$C$1000,MATCH(B1367,IF('TABELA DE PREÇOS'!$B$3:$B$1000=G1367,'TABELA DE PREÇOS'!$D$3:$D$1000),1)),IF(F1367="PRODUTOS",INDEX('TABELA DE PREÇOS'!$G$3:$G$1000,MATCH(B1367,IF('TABELA DE PREÇOS'!$F$3:$F$1000=G1367,'TABELA DE PREÇOS'!$H$3:$H$1000),1)))))),"")</f>
        <v/>
      </c>
      <c r="I1367" s="74"/>
      <c r="J1367" s="20" t="str">
        <f>IFERROR(IF(ATENDIMENTOS!$I1367="",ATENDIMENTOS!$H1367,IF(AND(ATENDIMENTOS!$H1367="",ATENDIMENTOS!$I1367=""),"",ATENDIMENTOS!$H1367-ATENDIMENTOS!$I1367)),"")</f>
        <v/>
      </c>
      <c r="K1367" s="77"/>
    </row>
    <row r="1368" spans="1:11" x14ac:dyDescent="0.3">
      <c r="A1368" s="12" t="str">
        <f t="shared" si="21"/>
        <v/>
      </c>
      <c r="B1368" s="66"/>
      <c r="C1368" s="70"/>
      <c r="D1368" s="71"/>
      <c r="E1368" s="71"/>
      <c r="F1368" s="71"/>
      <c r="G1368" s="71"/>
      <c r="H1368" s="19" t="str" cm="1">
        <f t="array" ref="H1368">IFERROR(IF(B1368="","",IF(F1368="","",IF(F1368="SERVIÇOS",INDEX('TABELA DE PREÇOS'!$C$3:$C$1000,MATCH(B1368,IF('TABELA DE PREÇOS'!$B$3:$B$1000=G1368,'TABELA DE PREÇOS'!$D$3:$D$1000),1)),IF(F1368="PRODUTOS",INDEX('TABELA DE PREÇOS'!$G$3:$G$1000,MATCH(B1368,IF('TABELA DE PREÇOS'!$F$3:$F$1000=G1368,'TABELA DE PREÇOS'!$H$3:$H$1000),1)))))),"")</f>
        <v/>
      </c>
      <c r="I1368" s="75"/>
      <c r="J1368" s="19" t="str">
        <f>IFERROR(IF(ATENDIMENTOS!$I1368="",ATENDIMENTOS!$H1368,IF(AND(ATENDIMENTOS!$H1368="",ATENDIMENTOS!$I1368=""),"",ATENDIMENTOS!$H1368-ATENDIMENTOS!$I1368)),"")</f>
        <v/>
      </c>
      <c r="K1368" s="78"/>
    </row>
    <row r="1369" spans="1:11" x14ac:dyDescent="0.3">
      <c r="A1369" s="12" t="str">
        <f t="shared" si="21"/>
        <v/>
      </c>
      <c r="B1369" s="65"/>
      <c r="C1369" s="68"/>
      <c r="D1369" s="69"/>
      <c r="E1369" s="69"/>
      <c r="F1369" s="69"/>
      <c r="G1369" s="69"/>
      <c r="H1369" s="20" t="str" cm="1">
        <f t="array" ref="H1369">IFERROR(IF(B1369="","",IF(F1369="","",IF(F1369="SERVIÇOS",INDEX('TABELA DE PREÇOS'!$C$3:$C$1000,MATCH(B1369,IF('TABELA DE PREÇOS'!$B$3:$B$1000=G1369,'TABELA DE PREÇOS'!$D$3:$D$1000),1)),IF(F1369="PRODUTOS",INDEX('TABELA DE PREÇOS'!$G$3:$G$1000,MATCH(B1369,IF('TABELA DE PREÇOS'!$F$3:$F$1000=G1369,'TABELA DE PREÇOS'!$H$3:$H$1000),1)))))),"")</f>
        <v/>
      </c>
      <c r="I1369" s="74"/>
      <c r="J1369" s="20" t="str">
        <f>IFERROR(IF(ATENDIMENTOS!$I1369="",ATENDIMENTOS!$H1369,IF(AND(ATENDIMENTOS!$H1369="",ATENDIMENTOS!$I1369=""),"",ATENDIMENTOS!$H1369-ATENDIMENTOS!$I1369)),"")</f>
        <v/>
      </c>
      <c r="K1369" s="77"/>
    </row>
    <row r="1370" spans="1:11" x14ac:dyDescent="0.3">
      <c r="A1370" s="12" t="str">
        <f t="shared" si="21"/>
        <v/>
      </c>
      <c r="B1370" s="66"/>
      <c r="C1370" s="70"/>
      <c r="D1370" s="71"/>
      <c r="E1370" s="71"/>
      <c r="F1370" s="71"/>
      <c r="G1370" s="71"/>
      <c r="H1370" s="19" t="str" cm="1">
        <f t="array" ref="H1370">IFERROR(IF(B1370="","",IF(F1370="","",IF(F1370="SERVIÇOS",INDEX('TABELA DE PREÇOS'!$C$3:$C$1000,MATCH(B1370,IF('TABELA DE PREÇOS'!$B$3:$B$1000=G1370,'TABELA DE PREÇOS'!$D$3:$D$1000),1)),IF(F1370="PRODUTOS",INDEX('TABELA DE PREÇOS'!$G$3:$G$1000,MATCH(B1370,IF('TABELA DE PREÇOS'!$F$3:$F$1000=G1370,'TABELA DE PREÇOS'!$H$3:$H$1000),1)))))),"")</f>
        <v/>
      </c>
      <c r="I1370" s="75"/>
      <c r="J1370" s="19" t="str">
        <f>IFERROR(IF(ATENDIMENTOS!$I1370="",ATENDIMENTOS!$H1370,IF(AND(ATENDIMENTOS!$H1370="",ATENDIMENTOS!$I1370=""),"",ATENDIMENTOS!$H1370-ATENDIMENTOS!$I1370)),"")</f>
        <v/>
      </c>
      <c r="K1370" s="78"/>
    </row>
    <row r="1371" spans="1:11" x14ac:dyDescent="0.3">
      <c r="A1371" s="12" t="str">
        <f t="shared" si="21"/>
        <v/>
      </c>
      <c r="B1371" s="65"/>
      <c r="C1371" s="68"/>
      <c r="D1371" s="69"/>
      <c r="E1371" s="69"/>
      <c r="F1371" s="69"/>
      <c r="G1371" s="69"/>
      <c r="H1371" s="20" t="str" cm="1">
        <f t="array" ref="H1371">IFERROR(IF(B1371="","",IF(F1371="","",IF(F1371="SERVIÇOS",INDEX('TABELA DE PREÇOS'!$C$3:$C$1000,MATCH(B1371,IF('TABELA DE PREÇOS'!$B$3:$B$1000=G1371,'TABELA DE PREÇOS'!$D$3:$D$1000),1)),IF(F1371="PRODUTOS",INDEX('TABELA DE PREÇOS'!$G$3:$G$1000,MATCH(B1371,IF('TABELA DE PREÇOS'!$F$3:$F$1000=G1371,'TABELA DE PREÇOS'!$H$3:$H$1000),1)))))),"")</f>
        <v/>
      </c>
      <c r="I1371" s="74"/>
      <c r="J1371" s="20" t="str">
        <f>IFERROR(IF(ATENDIMENTOS!$I1371="",ATENDIMENTOS!$H1371,IF(AND(ATENDIMENTOS!$H1371="",ATENDIMENTOS!$I1371=""),"",ATENDIMENTOS!$H1371-ATENDIMENTOS!$I1371)),"")</f>
        <v/>
      </c>
      <c r="K1371" s="77"/>
    </row>
    <row r="1372" spans="1:11" x14ac:dyDescent="0.3">
      <c r="A1372" s="12" t="str">
        <f t="shared" si="21"/>
        <v/>
      </c>
      <c r="B1372" s="66"/>
      <c r="C1372" s="70"/>
      <c r="D1372" s="71"/>
      <c r="E1372" s="71"/>
      <c r="F1372" s="71"/>
      <c r="G1372" s="71"/>
      <c r="H1372" s="19" t="str" cm="1">
        <f t="array" ref="H1372">IFERROR(IF(B1372="","",IF(F1372="","",IF(F1372="SERVIÇOS",INDEX('TABELA DE PREÇOS'!$C$3:$C$1000,MATCH(B1372,IF('TABELA DE PREÇOS'!$B$3:$B$1000=G1372,'TABELA DE PREÇOS'!$D$3:$D$1000),1)),IF(F1372="PRODUTOS",INDEX('TABELA DE PREÇOS'!$G$3:$G$1000,MATCH(B1372,IF('TABELA DE PREÇOS'!$F$3:$F$1000=G1372,'TABELA DE PREÇOS'!$H$3:$H$1000),1)))))),"")</f>
        <v/>
      </c>
      <c r="I1372" s="75"/>
      <c r="J1372" s="19" t="str">
        <f>IFERROR(IF(ATENDIMENTOS!$I1372="",ATENDIMENTOS!$H1372,IF(AND(ATENDIMENTOS!$H1372="",ATENDIMENTOS!$I1372=""),"",ATENDIMENTOS!$H1372-ATENDIMENTOS!$I1372)),"")</f>
        <v/>
      </c>
      <c r="K1372" s="78"/>
    </row>
    <row r="1373" spans="1:11" x14ac:dyDescent="0.3">
      <c r="A1373" s="12" t="str">
        <f t="shared" si="21"/>
        <v/>
      </c>
      <c r="B1373" s="65"/>
      <c r="C1373" s="68"/>
      <c r="D1373" s="69"/>
      <c r="E1373" s="69"/>
      <c r="F1373" s="69"/>
      <c r="G1373" s="69"/>
      <c r="H1373" s="20" t="str" cm="1">
        <f t="array" ref="H1373">IFERROR(IF(B1373="","",IF(F1373="","",IF(F1373="SERVIÇOS",INDEX('TABELA DE PREÇOS'!$C$3:$C$1000,MATCH(B1373,IF('TABELA DE PREÇOS'!$B$3:$B$1000=G1373,'TABELA DE PREÇOS'!$D$3:$D$1000),1)),IF(F1373="PRODUTOS",INDEX('TABELA DE PREÇOS'!$G$3:$G$1000,MATCH(B1373,IF('TABELA DE PREÇOS'!$F$3:$F$1000=G1373,'TABELA DE PREÇOS'!$H$3:$H$1000),1)))))),"")</f>
        <v/>
      </c>
      <c r="I1373" s="74"/>
      <c r="J1373" s="20" t="str">
        <f>IFERROR(IF(ATENDIMENTOS!$I1373="",ATENDIMENTOS!$H1373,IF(AND(ATENDIMENTOS!$H1373="",ATENDIMENTOS!$I1373=""),"",ATENDIMENTOS!$H1373-ATENDIMENTOS!$I1373)),"")</f>
        <v/>
      </c>
      <c r="K1373" s="77"/>
    </row>
    <row r="1374" spans="1:11" x14ac:dyDescent="0.3">
      <c r="A1374" s="12" t="str">
        <f t="shared" si="21"/>
        <v/>
      </c>
      <c r="B1374" s="66"/>
      <c r="C1374" s="70"/>
      <c r="D1374" s="71"/>
      <c r="E1374" s="71"/>
      <c r="F1374" s="71"/>
      <c r="G1374" s="71"/>
      <c r="H1374" s="19" t="str" cm="1">
        <f t="array" ref="H1374">IFERROR(IF(B1374="","",IF(F1374="","",IF(F1374="SERVIÇOS",INDEX('TABELA DE PREÇOS'!$C$3:$C$1000,MATCH(B1374,IF('TABELA DE PREÇOS'!$B$3:$B$1000=G1374,'TABELA DE PREÇOS'!$D$3:$D$1000),1)),IF(F1374="PRODUTOS",INDEX('TABELA DE PREÇOS'!$G$3:$G$1000,MATCH(B1374,IF('TABELA DE PREÇOS'!$F$3:$F$1000=G1374,'TABELA DE PREÇOS'!$H$3:$H$1000),1)))))),"")</f>
        <v/>
      </c>
      <c r="I1374" s="75"/>
      <c r="J1374" s="19" t="str">
        <f>IFERROR(IF(ATENDIMENTOS!$I1374="",ATENDIMENTOS!$H1374,IF(AND(ATENDIMENTOS!$H1374="",ATENDIMENTOS!$I1374=""),"",ATENDIMENTOS!$H1374-ATENDIMENTOS!$I1374)),"")</f>
        <v/>
      </c>
      <c r="K1374" s="78"/>
    </row>
    <row r="1375" spans="1:11" x14ac:dyDescent="0.3">
      <c r="A1375" s="12" t="str">
        <f t="shared" si="21"/>
        <v/>
      </c>
      <c r="B1375" s="65"/>
      <c r="C1375" s="68"/>
      <c r="D1375" s="69"/>
      <c r="E1375" s="69"/>
      <c r="F1375" s="69"/>
      <c r="G1375" s="69"/>
      <c r="H1375" s="20" t="str" cm="1">
        <f t="array" ref="H1375">IFERROR(IF(B1375="","",IF(F1375="","",IF(F1375="SERVIÇOS",INDEX('TABELA DE PREÇOS'!$C$3:$C$1000,MATCH(B1375,IF('TABELA DE PREÇOS'!$B$3:$B$1000=G1375,'TABELA DE PREÇOS'!$D$3:$D$1000),1)),IF(F1375="PRODUTOS",INDEX('TABELA DE PREÇOS'!$G$3:$G$1000,MATCH(B1375,IF('TABELA DE PREÇOS'!$F$3:$F$1000=G1375,'TABELA DE PREÇOS'!$H$3:$H$1000),1)))))),"")</f>
        <v/>
      </c>
      <c r="I1375" s="74"/>
      <c r="J1375" s="20" t="str">
        <f>IFERROR(IF(ATENDIMENTOS!$I1375="",ATENDIMENTOS!$H1375,IF(AND(ATENDIMENTOS!$H1375="",ATENDIMENTOS!$I1375=""),"",ATENDIMENTOS!$H1375-ATENDIMENTOS!$I1375)),"")</f>
        <v/>
      </c>
      <c r="K1375" s="77"/>
    </row>
    <row r="1376" spans="1:11" x14ac:dyDescent="0.3">
      <c r="A1376" s="12" t="str">
        <f t="shared" si="21"/>
        <v/>
      </c>
      <c r="B1376" s="66"/>
      <c r="C1376" s="70"/>
      <c r="D1376" s="71"/>
      <c r="E1376" s="71"/>
      <c r="F1376" s="71"/>
      <c r="G1376" s="71"/>
      <c r="H1376" s="19" t="str" cm="1">
        <f t="array" ref="H1376">IFERROR(IF(B1376="","",IF(F1376="","",IF(F1376="SERVIÇOS",INDEX('TABELA DE PREÇOS'!$C$3:$C$1000,MATCH(B1376,IF('TABELA DE PREÇOS'!$B$3:$B$1000=G1376,'TABELA DE PREÇOS'!$D$3:$D$1000),1)),IF(F1376="PRODUTOS",INDEX('TABELA DE PREÇOS'!$G$3:$G$1000,MATCH(B1376,IF('TABELA DE PREÇOS'!$F$3:$F$1000=G1376,'TABELA DE PREÇOS'!$H$3:$H$1000),1)))))),"")</f>
        <v/>
      </c>
      <c r="I1376" s="75"/>
      <c r="J1376" s="19" t="str">
        <f>IFERROR(IF(ATENDIMENTOS!$I1376="",ATENDIMENTOS!$H1376,IF(AND(ATENDIMENTOS!$H1376="",ATENDIMENTOS!$I1376=""),"",ATENDIMENTOS!$H1376-ATENDIMENTOS!$I1376)),"")</f>
        <v/>
      </c>
      <c r="K1376" s="78"/>
    </row>
    <row r="1377" spans="1:11" x14ac:dyDescent="0.3">
      <c r="A1377" s="12" t="str">
        <f t="shared" si="21"/>
        <v/>
      </c>
      <c r="B1377" s="65"/>
      <c r="C1377" s="68"/>
      <c r="D1377" s="69"/>
      <c r="E1377" s="69"/>
      <c r="F1377" s="69"/>
      <c r="G1377" s="69"/>
      <c r="H1377" s="20" t="str" cm="1">
        <f t="array" ref="H1377">IFERROR(IF(B1377="","",IF(F1377="","",IF(F1377="SERVIÇOS",INDEX('TABELA DE PREÇOS'!$C$3:$C$1000,MATCH(B1377,IF('TABELA DE PREÇOS'!$B$3:$B$1000=G1377,'TABELA DE PREÇOS'!$D$3:$D$1000),1)),IF(F1377="PRODUTOS",INDEX('TABELA DE PREÇOS'!$G$3:$G$1000,MATCH(B1377,IF('TABELA DE PREÇOS'!$F$3:$F$1000=G1377,'TABELA DE PREÇOS'!$H$3:$H$1000),1)))))),"")</f>
        <v/>
      </c>
      <c r="I1377" s="74"/>
      <c r="J1377" s="20" t="str">
        <f>IFERROR(IF(ATENDIMENTOS!$I1377="",ATENDIMENTOS!$H1377,IF(AND(ATENDIMENTOS!$H1377="",ATENDIMENTOS!$I1377=""),"",ATENDIMENTOS!$H1377-ATENDIMENTOS!$I1377)),"")</f>
        <v/>
      </c>
      <c r="K1377" s="77"/>
    </row>
    <row r="1378" spans="1:11" x14ac:dyDescent="0.3">
      <c r="A1378" s="12" t="str">
        <f t="shared" si="21"/>
        <v/>
      </c>
      <c r="B1378" s="66"/>
      <c r="C1378" s="70"/>
      <c r="D1378" s="71"/>
      <c r="E1378" s="71"/>
      <c r="F1378" s="71"/>
      <c r="G1378" s="71"/>
      <c r="H1378" s="19" t="str" cm="1">
        <f t="array" ref="H1378">IFERROR(IF(B1378="","",IF(F1378="","",IF(F1378="SERVIÇOS",INDEX('TABELA DE PREÇOS'!$C$3:$C$1000,MATCH(B1378,IF('TABELA DE PREÇOS'!$B$3:$B$1000=G1378,'TABELA DE PREÇOS'!$D$3:$D$1000),1)),IF(F1378="PRODUTOS",INDEX('TABELA DE PREÇOS'!$G$3:$G$1000,MATCH(B1378,IF('TABELA DE PREÇOS'!$F$3:$F$1000=G1378,'TABELA DE PREÇOS'!$H$3:$H$1000),1)))))),"")</f>
        <v/>
      </c>
      <c r="I1378" s="75"/>
      <c r="J1378" s="19" t="str">
        <f>IFERROR(IF(ATENDIMENTOS!$I1378="",ATENDIMENTOS!$H1378,IF(AND(ATENDIMENTOS!$H1378="",ATENDIMENTOS!$I1378=""),"",ATENDIMENTOS!$H1378-ATENDIMENTOS!$I1378)),"")</f>
        <v/>
      </c>
      <c r="K1378" s="78"/>
    </row>
    <row r="1379" spans="1:11" x14ac:dyDescent="0.3">
      <c r="A1379" s="12" t="str">
        <f t="shared" si="21"/>
        <v/>
      </c>
      <c r="B1379" s="65"/>
      <c r="C1379" s="68"/>
      <c r="D1379" s="69"/>
      <c r="E1379" s="69"/>
      <c r="F1379" s="69"/>
      <c r="G1379" s="69"/>
      <c r="H1379" s="20" t="str" cm="1">
        <f t="array" ref="H1379">IFERROR(IF(B1379="","",IF(F1379="","",IF(F1379="SERVIÇOS",INDEX('TABELA DE PREÇOS'!$C$3:$C$1000,MATCH(B1379,IF('TABELA DE PREÇOS'!$B$3:$B$1000=G1379,'TABELA DE PREÇOS'!$D$3:$D$1000),1)),IF(F1379="PRODUTOS",INDEX('TABELA DE PREÇOS'!$G$3:$G$1000,MATCH(B1379,IF('TABELA DE PREÇOS'!$F$3:$F$1000=G1379,'TABELA DE PREÇOS'!$H$3:$H$1000),1)))))),"")</f>
        <v/>
      </c>
      <c r="I1379" s="74"/>
      <c r="J1379" s="20" t="str">
        <f>IFERROR(IF(ATENDIMENTOS!$I1379="",ATENDIMENTOS!$H1379,IF(AND(ATENDIMENTOS!$H1379="",ATENDIMENTOS!$I1379=""),"",ATENDIMENTOS!$H1379-ATENDIMENTOS!$I1379)),"")</f>
        <v/>
      </c>
      <c r="K1379" s="77"/>
    </row>
    <row r="1380" spans="1:11" x14ac:dyDescent="0.3">
      <c r="A1380" s="12" t="str">
        <f t="shared" si="21"/>
        <v/>
      </c>
      <c r="B1380" s="66"/>
      <c r="C1380" s="70"/>
      <c r="D1380" s="71"/>
      <c r="E1380" s="71"/>
      <c r="F1380" s="71"/>
      <c r="G1380" s="71"/>
      <c r="H1380" s="19" t="str" cm="1">
        <f t="array" ref="H1380">IFERROR(IF(B1380="","",IF(F1380="","",IF(F1380="SERVIÇOS",INDEX('TABELA DE PREÇOS'!$C$3:$C$1000,MATCH(B1380,IF('TABELA DE PREÇOS'!$B$3:$B$1000=G1380,'TABELA DE PREÇOS'!$D$3:$D$1000),1)),IF(F1380="PRODUTOS",INDEX('TABELA DE PREÇOS'!$G$3:$G$1000,MATCH(B1380,IF('TABELA DE PREÇOS'!$F$3:$F$1000=G1380,'TABELA DE PREÇOS'!$H$3:$H$1000),1)))))),"")</f>
        <v/>
      </c>
      <c r="I1380" s="75"/>
      <c r="J1380" s="19" t="str">
        <f>IFERROR(IF(ATENDIMENTOS!$I1380="",ATENDIMENTOS!$H1380,IF(AND(ATENDIMENTOS!$H1380="",ATENDIMENTOS!$I1380=""),"",ATENDIMENTOS!$H1380-ATENDIMENTOS!$I1380)),"")</f>
        <v/>
      </c>
      <c r="K1380" s="78"/>
    </row>
    <row r="1381" spans="1:11" x14ac:dyDescent="0.3">
      <c r="A1381" s="12" t="str">
        <f t="shared" si="21"/>
        <v/>
      </c>
      <c r="B1381" s="65"/>
      <c r="C1381" s="68"/>
      <c r="D1381" s="69"/>
      <c r="E1381" s="69"/>
      <c r="F1381" s="69"/>
      <c r="G1381" s="69"/>
      <c r="H1381" s="20" t="str" cm="1">
        <f t="array" ref="H1381">IFERROR(IF(B1381="","",IF(F1381="","",IF(F1381="SERVIÇOS",INDEX('TABELA DE PREÇOS'!$C$3:$C$1000,MATCH(B1381,IF('TABELA DE PREÇOS'!$B$3:$B$1000=G1381,'TABELA DE PREÇOS'!$D$3:$D$1000),1)),IF(F1381="PRODUTOS",INDEX('TABELA DE PREÇOS'!$G$3:$G$1000,MATCH(B1381,IF('TABELA DE PREÇOS'!$F$3:$F$1000=G1381,'TABELA DE PREÇOS'!$H$3:$H$1000),1)))))),"")</f>
        <v/>
      </c>
      <c r="I1381" s="74"/>
      <c r="J1381" s="20" t="str">
        <f>IFERROR(IF(ATENDIMENTOS!$I1381="",ATENDIMENTOS!$H1381,IF(AND(ATENDIMENTOS!$H1381="",ATENDIMENTOS!$I1381=""),"",ATENDIMENTOS!$H1381-ATENDIMENTOS!$I1381)),"")</f>
        <v/>
      </c>
      <c r="K1381" s="77"/>
    </row>
    <row r="1382" spans="1:11" x14ac:dyDescent="0.3">
      <c r="A1382" s="12" t="str">
        <f t="shared" si="21"/>
        <v/>
      </c>
      <c r="B1382" s="66"/>
      <c r="C1382" s="70"/>
      <c r="D1382" s="71"/>
      <c r="E1382" s="71"/>
      <c r="F1382" s="71"/>
      <c r="G1382" s="71"/>
      <c r="H1382" s="19" t="str" cm="1">
        <f t="array" ref="H1382">IFERROR(IF(B1382="","",IF(F1382="","",IF(F1382="SERVIÇOS",INDEX('TABELA DE PREÇOS'!$C$3:$C$1000,MATCH(B1382,IF('TABELA DE PREÇOS'!$B$3:$B$1000=G1382,'TABELA DE PREÇOS'!$D$3:$D$1000),1)),IF(F1382="PRODUTOS",INDEX('TABELA DE PREÇOS'!$G$3:$G$1000,MATCH(B1382,IF('TABELA DE PREÇOS'!$F$3:$F$1000=G1382,'TABELA DE PREÇOS'!$H$3:$H$1000),1)))))),"")</f>
        <v/>
      </c>
      <c r="I1382" s="75"/>
      <c r="J1382" s="19" t="str">
        <f>IFERROR(IF(ATENDIMENTOS!$I1382="",ATENDIMENTOS!$H1382,IF(AND(ATENDIMENTOS!$H1382="",ATENDIMENTOS!$I1382=""),"",ATENDIMENTOS!$H1382-ATENDIMENTOS!$I1382)),"")</f>
        <v/>
      </c>
      <c r="K1382" s="78"/>
    </row>
    <row r="1383" spans="1:11" x14ac:dyDescent="0.3">
      <c r="A1383" s="12" t="str">
        <f t="shared" si="21"/>
        <v/>
      </c>
      <c r="B1383" s="65"/>
      <c r="C1383" s="68"/>
      <c r="D1383" s="69"/>
      <c r="E1383" s="69"/>
      <c r="F1383" s="69"/>
      <c r="G1383" s="69"/>
      <c r="H1383" s="20" t="str" cm="1">
        <f t="array" ref="H1383">IFERROR(IF(B1383="","",IF(F1383="","",IF(F1383="SERVIÇOS",INDEX('TABELA DE PREÇOS'!$C$3:$C$1000,MATCH(B1383,IF('TABELA DE PREÇOS'!$B$3:$B$1000=G1383,'TABELA DE PREÇOS'!$D$3:$D$1000),1)),IF(F1383="PRODUTOS",INDEX('TABELA DE PREÇOS'!$G$3:$G$1000,MATCH(B1383,IF('TABELA DE PREÇOS'!$F$3:$F$1000=G1383,'TABELA DE PREÇOS'!$H$3:$H$1000),1)))))),"")</f>
        <v/>
      </c>
      <c r="I1383" s="74"/>
      <c r="J1383" s="20" t="str">
        <f>IFERROR(IF(ATENDIMENTOS!$I1383="",ATENDIMENTOS!$H1383,IF(AND(ATENDIMENTOS!$H1383="",ATENDIMENTOS!$I1383=""),"",ATENDIMENTOS!$H1383-ATENDIMENTOS!$I1383)),"")</f>
        <v/>
      </c>
      <c r="K1383" s="77"/>
    </row>
    <row r="1384" spans="1:11" x14ac:dyDescent="0.3">
      <c r="A1384" s="12" t="str">
        <f t="shared" si="21"/>
        <v/>
      </c>
      <c r="B1384" s="66"/>
      <c r="C1384" s="70"/>
      <c r="D1384" s="71"/>
      <c r="E1384" s="71"/>
      <c r="F1384" s="71"/>
      <c r="G1384" s="71"/>
      <c r="H1384" s="19" t="str" cm="1">
        <f t="array" ref="H1384">IFERROR(IF(B1384="","",IF(F1384="","",IF(F1384="SERVIÇOS",INDEX('TABELA DE PREÇOS'!$C$3:$C$1000,MATCH(B1384,IF('TABELA DE PREÇOS'!$B$3:$B$1000=G1384,'TABELA DE PREÇOS'!$D$3:$D$1000),1)),IF(F1384="PRODUTOS",INDEX('TABELA DE PREÇOS'!$G$3:$G$1000,MATCH(B1384,IF('TABELA DE PREÇOS'!$F$3:$F$1000=G1384,'TABELA DE PREÇOS'!$H$3:$H$1000),1)))))),"")</f>
        <v/>
      </c>
      <c r="I1384" s="75"/>
      <c r="J1384" s="19" t="str">
        <f>IFERROR(IF(ATENDIMENTOS!$I1384="",ATENDIMENTOS!$H1384,IF(AND(ATENDIMENTOS!$H1384="",ATENDIMENTOS!$I1384=""),"",ATENDIMENTOS!$H1384-ATENDIMENTOS!$I1384)),"")</f>
        <v/>
      </c>
      <c r="K1384" s="78"/>
    </row>
    <row r="1385" spans="1:11" x14ac:dyDescent="0.3">
      <c r="A1385" s="12" t="str">
        <f t="shared" si="21"/>
        <v/>
      </c>
      <c r="B1385" s="65"/>
      <c r="C1385" s="68"/>
      <c r="D1385" s="69"/>
      <c r="E1385" s="69"/>
      <c r="F1385" s="69"/>
      <c r="G1385" s="69"/>
      <c r="H1385" s="20" t="str" cm="1">
        <f t="array" ref="H1385">IFERROR(IF(B1385="","",IF(F1385="","",IF(F1385="SERVIÇOS",INDEX('TABELA DE PREÇOS'!$C$3:$C$1000,MATCH(B1385,IF('TABELA DE PREÇOS'!$B$3:$B$1000=G1385,'TABELA DE PREÇOS'!$D$3:$D$1000),1)),IF(F1385="PRODUTOS",INDEX('TABELA DE PREÇOS'!$G$3:$G$1000,MATCH(B1385,IF('TABELA DE PREÇOS'!$F$3:$F$1000=G1385,'TABELA DE PREÇOS'!$H$3:$H$1000),1)))))),"")</f>
        <v/>
      </c>
      <c r="I1385" s="74"/>
      <c r="J1385" s="20" t="str">
        <f>IFERROR(IF(ATENDIMENTOS!$I1385="",ATENDIMENTOS!$H1385,IF(AND(ATENDIMENTOS!$H1385="",ATENDIMENTOS!$I1385=""),"",ATENDIMENTOS!$H1385-ATENDIMENTOS!$I1385)),"")</f>
        <v/>
      </c>
      <c r="K1385" s="77"/>
    </row>
    <row r="1386" spans="1:11" x14ac:dyDescent="0.3">
      <c r="A1386" s="12" t="str">
        <f t="shared" si="21"/>
        <v/>
      </c>
      <c r="B1386" s="66"/>
      <c r="C1386" s="70"/>
      <c r="D1386" s="71"/>
      <c r="E1386" s="71"/>
      <c r="F1386" s="71"/>
      <c r="G1386" s="71"/>
      <c r="H1386" s="19" t="str" cm="1">
        <f t="array" ref="H1386">IFERROR(IF(B1386="","",IF(F1386="","",IF(F1386="SERVIÇOS",INDEX('TABELA DE PREÇOS'!$C$3:$C$1000,MATCH(B1386,IF('TABELA DE PREÇOS'!$B$3:$B$1000=G1386,'TABELA DE PREÇOS'!$D$3:$D$1000),1)),IF(F1386="PRODUTOS",INDEX('TABELA DE PREÇOS'!$G$3:$G$1000,MATCH(B1386,IF('TABELA DE PREÇOS'!$F$3:$F$1000=G1386,'TABELA DE PREÇOS'!$H$3:$H$1000),1)))))),"")</f>
        <v/>
      </c>
      <c r="I1386" s="75"/>
      <c r="J1386" s="19" t="str">
        <f>IFERROR(IF(ATENDIMENTOS!$I1386="",ATENDIMENTOS!$H1386,IF(AND(ATENDIMENTOS!$H1386="",ATENDIMENTOS!$I1386=""),"",ATENDIMENTOS!$H1386-ATENDIMENTOS!$I1386)),"")</f>
        <v/>
      </c>
      <c r="K1386" s="78"/>
    </row>
    <row r="1387" spans="1:11" x14ac:dyDescent="0.3">
      <c r="A1387" s="12" t="str">
        <f t="shared" si="21"/>
        <v/>
      </c>
      <c r="B1387" s="65"/>
      <c r="C1387" s="68"/>
      <c r="D1387" s="69"/>
      <c r="E1387" s="69"/>
      <c r="F1387" s="69"/>
      <c r="G1387" s="69"/>
      <c r="H1387" s="20" t="str" cm="1">
        <f t="array" ref="H1387">IFERROR(IF(B1387="","",IF(F1387="","",IF(F1387="SERVIÇOS",INDEX('TABELA DE PREÇOS'!$C$3:$C$1000,MATCH(B1387,IF('TABELA DE PREÇOS'!$B$3:$B$1000=G1387,'TABELA DE PREÇOS'!$D$3:$D$1000),1)),IF(F1387="PRODUTOS",INDEX('TABELA DE PREÇOS'!$G$3:$G$1000,MATCH(B1387,IF('TABELA DE PREÇOS'!$F$3:$F$1000=G1387,'TABELA DE PREÇOS'!$H$3:$H$1000),1)))))),"")</f>
        <v/>
      </c>
      <c r="I1387" s="74"/>
      <c r="J1387" s="20" t="str">
        <f>IFERROR(IF(ATENDIMENTOS!$I1387="",ATENDIMENTOS!$H1387,IF(AND(ATENDIMENTOS!$H1387="",ATENDIMENTOS!$I1387=""),"",ATENDIMENTOS!$H1387-ATENDIMENTOS!$I1387)),"")</f>
        <v/>
      </c>
      <c r="K1387" s="77"/>
    </row>
    <row r="1388" spans="1:11" x14ac:dyDescent="0.3">
      <c r="A1388" s="12" t="str">
        <f t="shared" si="21"/>
        <v/>
      </c>
      <c r="B1388" s="66"/>
      <c r="C1388" s="70"/>
      <c r="D1388" s="71"/>
      <c r="E1388" s="71"/>
      <c r="F1388" s="71"/>
      <c r="G1388" s="71"/>
      <c r="H1388" s="19" t="str" cm="1">
        <f t="array" ref="H1388">IFERROR(IF(B1388="","",IF(F1388="","",IF(F1388="SERVIÇOS",INDEX('TABELA DE PREÇOS'!$C$3:$C$1000,MATCH(B1388,IF('TABELA DE PREÇOS'!$B$3:$B$1000=G1388,'TABELA DE PREÇOS'!$D$3:$D$1000),1)),IF(F1388="PRODUTOS",INDEX('TABELA DE PREÇOS'!$G$3:$G$1000,MATCH(B1388,IF('TABELA DE PREÇOS'!$F$3:$F$1000=G1388,'TABELA DE PREÇOS'!$H$3:$H$1000),1)))))),"")</f>
        <v/>
      </c>
      <c r="I1388" s="75"/>
      <c r="J1388" s="19" t="str">
        <f>IFERROR(IF(ATENDIMENTOS!$I1388="",ATENDIMENTOS!$H1388,IF(AND(ATENDIMENTOS!$H1388="",ATENDIMENTOS!$I1388=""),"",ATENDIMENTOS!$H1388-ATENDIMENTOS!$I1388)),"")</f>
        <v/>
      </c>
      <c r="K1388" s="78"/>
    </row>
    <row r="1389" spans="1:11" x14ac:dyDescent="0.3">
      <c r="A1389" s="12" t="str">
        <f t="shared" si="21"/>
        <v/>
      </c>
      <c r="B1389" s="65"/>
      <c r="C1389" s="68"/>
      <c r="D1389" s="69"/>
      <c r="E1389" s="69"/>
      <c r="F1389" s="69"/>
      <c r="G1389" s="69"/>
      <c r="H1389" s="20" t="str" cm="1">
        <f t="array" ref="H1389">IFERROR(IF(B1389="","",IF(F1389="","",IF(F1389="SERVIÇOS",INDEX('TABELA DE PREÇOS'!$C$3:$C$1000,MATCH(B1389,IF('TABELA DE PREÇOS'!$B$3:$B$1000=G1389,'TABELA DE PREÇOS'!$D$3:$D$1000),1)),IF(F1389="PRODUTOS",INDEX('TABELA DE PREÇOS'!$G$3:$G$1000,MATCH(B1389,IF('TABELA DE PREÇOS'!$F$3:$F$1000=G1389,'TABELA DE PREÇOS'!$H$3:$H$1000),1)))))),"")</f>
        <v/>
      </c>
      <c r="I1389" s="74"/>
      <c r="J1389" s="20" t="str">
        <f>IFERROR(IF(ATENDIMENTOS!$I1389="",ATENDIMENTOS!$H1389,IF(AND(ATENDIMENTOS!$H1389="",ATENDIMENTOS!$I1389=""),"",ATENDIMENTOS!$H1389-ATENDIMENTOS!$I1389)),"")</f>
        <v/>
      </c>
      <c r="K1389" s="77"/>
    </row>
    <row r="1390" spans="1:11" x14ac:dyDescent="0.3">
      <c r="A1390" s="12" t="str">
        <f t="shared" si="21"/>
        <v/>
      </c>
      <c r="B1390" s="66"/>
      <c r="C1390" s="70"/>
      <c r="D1390" s="71"/>
      <c r="E1390" s="71"/>
      <c r="F1390" s="71"/>
      <c r="G1390" s="71"/>
      <c r="H1390" s="19" t="str" cm="1">
        <f t="array" ref="H1390">IFERROR(IF(B1390="","",IF(F1390="","",IF(F1390="SERVIÇOS",INDEX('TABELA DE PREÇOS'!$C$3:$C$1000,MATCH(B1390,IF('TABELA DE PREÇOS'!$B$3:$B$1000=G1390,'TABELA DE PREÇOS'!$D$3:$D$1000),1)),IF(F1390="PRODUTOS",INDEX('TABELA DE PREÇOS'!$G$3:$G$1000,MATCH(B1390,IF('TABELA DE PREÇOS'!$F$3:$F$1000=G1390,'TABELA DE PREÇOS'!$H$3:$H$1000),1)))))),"")</f>
        <v/>
      </c>
      <c r="I1390" s="75"/>
      <c r="J1390" s="19" t="str">
        <f>IFERROR(IF(ATENDIMENTOS!$I1390="",ATENDIMENTOS!$H1390,IF(AND(ATENDIMENTOS!$H1390="",ATENDIMENTOS!$I1390=""),"",ATENDIMENTOS!$H1390-ATENDIMENTOS!$I1390)),"")</f>
        <v/>
      </c>
      <c r="K1390" s="78"/>
    </row>
    <row r="1391" spans="1:11" x14ac:dyDescent="0.3">
      <c r="A1391" s="12" t="str">
        <f t="shared" si="21"/>
        <v/>
      </c>
      <c r="B1391" s="65"/>
      <c r="C1391" s="68"/>
      <c r="D1391" s="69"/>
      <c r="E1391" s="69"/>
      <c r="F1391" s="69"/>
      <c r="G1391" s="69"/>
      <c r="H1391" s="20" t="str" cm="1">
        <f t="array" ref="H1391">IFERROR(IF(B1391="","",IF(F1391="","",IF(F1391="SERVIÇOS",INDEX('TABELA DE PREÇOS'!$C$3:$C$1000,MATCH(B1391,IF('TABELA DE PREÇOS'!$B$3:$B$1000=G1391,'TABELA DE PREÇOS'!$D$3:$D$1000),1)),IF(F1391="PRODUTOS",INDEX('TABELA DE PREÇOS'!$G$3:$G$1000,MATCH(B1391,IF('TABELA DE PREÇOS'!$F$3:$F$1000=G1391,'TABELA DE PREÇOS'!$H$3:$H$1000),1)))))),"")</f>
        <v/>
      </c>
      <c r="I1391" s="74"/>
      <c r="J1391" s="20" t="str">
        <f>IFERROR(IF(ATENDIMENTOS!$I1391="",ATENDIMENTOS!$H1391,IF(AND(ATENDIMENTOS!$H1391="",ATENDIMENTOS!$I1391=""),"",ATENDIMENTOS!$H1391-ATENDIMENTOS!$I1391)),"")</f>
        <v/>
      </c>
      <c r="K1391" s="77"/>
    </row>
    <row r="1392" spans="1:11" x14ac:dyDescent="0.3">
      <c r="A1392" s="12" t="str">
        <f t="shared" si="21"/>
        <v/>
      </c>
      <c r="B1392" s="66"/>
      <c r="C1392" s="70"/>
      <c r="D1392" s="71"/>
      <c r="E1392" s="71"/>
      <c r="F1392" s="71"/>
      <c r="G1392" s="71"/>
      <c r="H1392" s="19" t="str" cm="1">
        <f t="array" ref="H1392">IFERROR(IF(B1392="","",IF(F1392="","",IF(F1392="SERVIÇOS",INDEX('TABELA DE PREÇOS'!$C$3:$C$1000,MATCH(B1392,IF('TABELA DE PREÇOS'!$B$3:$B$1000=G1392,'TABELA DE PREÇOS'!$D$3:$D$1000),1)),IF(F1392="PRODUTOS",INDEX('TABELA DE PREÇOS'!$G$3:$G$1000,MATCH(B1392,IF('TABELA DE PREÇOS'!$F$3:$F$1000=G1392,'TABELA DE PREÇOS'!$H$3:$H$1000),1)))))),"")</f>
        <v/>
      </c>
      <c r="I1392" s="75"/>
      <c r="J1392" s="19" t="str">
        <f>IFERROR(IF(ATENDIMENTOS!$I1392="",ATENDIMENTOS!$H1392,IF(AND(ATENDIMENTOS!$H1392="",ATENDIMENTOS!$I1392=""),"",ATENDIMENTOS!$H1392-ATENDIMENTOS!$I1392)),"")</f>
        <v/>
      </c>
      <c r="K1392" s="78"/>
    </row>
    <row r="1393" spans="1:11" x14ac:dyDescent="0.3">
      <c r="A1393" s="12" t="str">
        <f t="shared" si="21"/>
        <v/>
      </c>
      <c r="B1393" s="65"/>
      <c r="C1393" s="68"/>
      <c r="D1393" s="69"/>
      <c r="E1393" s="69"/>
      <c r="F1393" s="69"/>
      <c r="G1393" s="69"/>
      <c r="H1393" s="20" t="str" cm="1">
        <f t="array" ref="H1393">IFERROR(IF(B1393="","",IF(F1393="","",IF(F1393="SERVIÇOS",INDEX('TABELA DE PREÇOS'!$C$3:$C$1000,MATCH(B1393,IF('TABELA DE PREÇOS'!$B$3:$B$1000=G1393,'TABELA DE PREÇOS'!$D$3:$D$1000),1)),IF(F1393="PRODUTOS",INDEX('TABELA DE PREÇOS'!$G$3:$G$1000,MATCH(B1393,IF('TABELA DE PREÇOS'!$F$3:$F$1000=G1393,'TABELA DE PREÇOS'!$H$3:$H$1000),1)))))),"")</f>
        <v/>
      </c>
      <c r="I1393" s="74"/>
      <c r="J1393" s="20" t="str">
        <f>IFERROR(IF(ATENDIMENTOS!$I1393="",ATENDIMENTOS!$H1393,IF(AND(ATENDIMENTOS!$H1393="",ATENDIMENTOS!$I1393=""),"",ATENDIMENTOS!$H1393-ATENDIMENTOS!$I1393)),"")</f>
        <v/>
      </c>
      <c r="K1393" s="77"/>
    </row>
    <row r="1394" spans="1:11" x14ac:dyDescent="0.3">
      <c r="A1394" s="12" t="str">
        <f t="shared" si="21"/>
        <v/>
      </c>
      <c r="B1394" s="66"/>
      <c r="C1394" s="70"/>
      <c r="D1394" s="71"/>
      <c r="E1394" s="71"/>
      <c r="F1394" s="71"/>
      <c r="G1394" s="71"/>
      <c r="H1394" s="19" t="str" cm="1">
        <f t="array" ref="H1394">IFERROR(IF(B1394="","",IF(F1394="","",IF(F1394="SERVIÇOS",INDEX('TABELA DE PREÇOS'!$C$3:$C$1000,MATCH(B1394,IF('TABELA DE PREÇOS'!$B$3:$B$1000=G1394,'TABELA DE PREÇOS'!$D$3:$D$1000),1)),IF(F1394="PRODUTOS",INDEX('TABELA DE PREÇOS'!$G$3:$G$1000,MATCH(B1394,IF('TABELA DE PREÇOS'!$F$3:$F$1000=G1394,'TABELA DE PREÇOS'!$H$3:$H$1000),1)))))),"")</f>
        <v/>
      </c>
      <c r="I1394" s="75"/>
      <c r="J1394" s="19" t="str">
        <f>IFERROR(IF(ATENDIMENTOS!$I1394="",ATENDIMENTOS!$H1394,IF(AND(ATENDIMENTOS!$H1394="",ATENDIMENTOS!$I1394=""),"",ATENDIMENTOS!$H1394-ATENDIMENTOS!$I1394)),"")</f>
        <v/>
      </c>
      <c r="K1394" s="78"/>
    </row>
    <row r="1395" spans="1:11" x14ac:dyDescent="0.3">
      <c r="A1395" s="12" t="str">
        <f t="shared" si="21"/>
        <v/>
      </c>
      <c r="B1395" s="65"/>
      <c r="C1395" s="68"/>
      <c r="D1395" s="69"/>
      <c r="E1395" s="69"/>
      <c r="F1395" s="69"/>
      <c r="G1395" s="69"/>
      <c r="H1395" s="20" t="str" cm="1">
        <f t="array" ref="H1395">IFERROR(IF(B1395="","",IF(F1395="","",IF(F1395="SERVIÇOS",INDEX('TABELA DE PREÇOS'!$C$3:$C$1000,MATCH(B1395,IF('TABELA DE PREÇOS'!$B$3:$B$1000=G1395,'TABELA DE PREÇOS'!$D$3:$D$1000),1)),IF(F1395="PRODUTOS",INDEX('TABELA DE PREÇOS'!$G$3:$G$1000,MATCH(B1395,IF('TABELA DE PREÇOS'!$F$3:$F$1000=G1395,'TABELA DE PREÇOS'!$H$3:$H$1000),1)))))),"")</f>
        <v/>
      </c>
      <c r="I1395" s="74"/>
      <c r="J1395" s="20" t="str">
        <f>IFERROR(IF(ATENDIMENTOS!$I1395="",ATENDIMENTOS!$H1395,IF(AND(ATENDIMENTOS!$H1395="",ATENDIMENTOS!$I1395=""),"",ATENDIMENTOS!$H1395-ATENDIMENTOS!$I1395)),"")</f>
        <v/>
      </c>
      <c r="K1395" s="77"/>
    </row>
    <row r="1396" spans="1:11" x14ac:dyDescent="0.3">
      <c r="A1396" s="12" t="str">
        <f t="shared" si="21"/>
        <v/>
      </c>
      <c r="B1396" s="66"/>
      <c r="C1396" s="70"/>
      <c r="D1396" s="71"/>
      <c r="E1396" s="71"/>
      <c r="F1396" s="71"/>
      <c r="G1396" s="71"/>
      <c r="H1396" s="19" t="str" cm="1">
        <f t="array" ref="H1396">IFERROR(IF(B1396="","",IF(F1396="","",IF(F1396="SERVIÇOS",INDEX('TABELA DE PREÇOS'!$C$3:$C$1000,MATCH(B1396,IF('TABELA DE PREÇOS'!$B$3:$B$1000=G1396,'TABELA DE PREÇOS'!$D$3:$D$1000),1)),IF(F1396="PRODUTOS",INDEX('TABELA DE PREÇOS'!$G$3:$G$1000,MATCH(B1396,IF('TABELA DE PREÇOS'!$F$3:$F$1000=G1396,'TABELA DE PREÇOS'!$H$3:$H$1000),1)))))),"")</f>
        <v/>
      </c>
      <c r="I1396" s="75"/>
      <c r="J1396" s="19" t="str">
        <f>IFERROR(IF(ATENDIMENTOS!$I1396="",ATENDIMENTOS!$H1396,IF(AND(ATENDIMENTOS!$H1396="",ATENDIMENTOS!$I1396=""),"",ATENDIMENTOS!$H1396-ATENDIMENTOS!$I1396)),"")</f>
        <v/>
      </c>
      <c r="K1396" s="78"/>
    </row>
    <row r="1397" spans="1:11" x14ac:dyDescent="0.3">
      <c r="A1397" s="12" t="str">
        <f t="shared" si="21"/>
        <v/>
      </c>
      <c r="B1397" s="65"/>
      <c r="C1397" s="68"/>
      <c r="D1397" s="69"/>
      <c r="E1397" s="69"/>
      <c r="F1397" s="69"/>
      <c r="G1397" s="69"/>
      <c r="H1397" s="20" t="str" cm="1">
        <f t="array" ref="H1397">IFERROR(IF(B1397="","",IF(F1397="","",IF(F1397="SERVIÇOS",INDEX('TABELA DE PREÇOS'!$C$3:$C$1000,MATCH(B1397,IF('TABELA DE PREÇOS'!$B$3:$B$1000=G1397,'TABELA DE PREÇOS'!$D$3:$D$1000),1)),IF(F1397="PRODUTOS",INDEX('TABELA DE PREÇOS'!$G$3:$G$1000,MATCH(B1397,IF('TABELA DE PREÇOS'!$F$3:$F$1000=G1397,'TABELA DE PREÇOS'!$H$3:$H$1000),1)))))),"")</f>
        <v/>
      </c>
      <c r="I1397" s="74"/>
      <c r="J1397" s="20" t="str">
        <f>IFERROR(IF(ATENDIMENTOS!$I1397="",ATENDIMENTOS!$H1397,IF(AND(ATENDIMENTOS!$H1397="",ATENDIMENTOS!$I1397=""),"",ATENDIMENTOS!$H1397-ATENDIMENTOS!$I1397)),"")</f>
        <v/>
      </c>
      <c r="K1397" s="77"/>
    </row>
    <row r="1398" spans="1:11" x14ac:dyDescent="0.3">
      <c r="A1398" s="12" t="str">
        <f t="shared" si="21"/>
        <v/>
      </c>
      <c r="B1398" s="66"/>
      <c r="C1398" s="70"/>
      <c r="D1398" s="71"/>
      <c r="E1398" s="71"/>
      <c r="F1398" s="71"/>
      <c r="G1398" s="71"/>
      <c r="H1398" s="19" t="str" cm="1">
        <f t="array" ref="H1398">IFERROR(IF(B1398="","",IF(F1398="","",IF(F1398="SERVIÇOS",INDEX('TABELA DE PREÇOS'!$C$3:$C$1000,MATCH(B1398,IF('TABELA DE PREÇOS'!$B$3:$B$1000=G1398,'TABELA DE PREÇOS'!$D$3:$D$1000),1)),IF(F1398="PRODUTOS",INDEX('TABELA DE PREÇOS'!$G$3:$G$1000,MATCH(B1398,IF('TABELA DE PREÇOS'!$F$3:$F$1000=G1398,'TABELA DE PREÇOS'!$H$3:$H$1000),1)))))),"")</f>
        <v/>
      </c>
      <c r="I1398" s="75"/>
      <c r="J1398" s="19" t="str">
        <f>IFERROR(IF(ATENDIMENTOS!$I1398="",ATENDIMENTOS!$H1398,IF(AND(ATENDIMENTOS!$H1398="",ATENDIMENTOS!$I1398=""),"",ATENDIMENTOS!$H1398-ATENDIMENTOS!$I1398)),"")</f>
        <v/>
      </c>
      <c r="K1398" s="78"/>
    </row>
    <row r="1399" spans="1:11" x14ac:dyDescent="0.3">
      <c r="A1399" s="12" t="str">
        <f t="shared" si="21"/>
        <v/>
      </c>
      <c r="B1399" s="65"/>
      <c r="C1399" s="68"/>
      <c r="D1399" s="69"/>
      <c r="E1399" s="69"/>
      <c r="F1399" s="69"/>
      <c r="G1399" s="69"/>
      <c r="H1399" s="20" t="str" cm="1">
        <f t="array" ref="H1399">IFERROR(IF(B1399="","",IF(F1399="","",IF(F1399="SERVIÇOS",INDEX('TABELA DE PREÇOS'!$C$3:$C$1000,MATCH(B1399,IF('TABELA DE PREÇOS'!$B$3:$B$1000=G1399,'TABELA DE PREÇOS'!$D$3:$D$1000),1)),IF(F1399="PRODUTOS",INDEX('TABELA DE PREÇOS'!$G$3:$G$1000,MATCH(B1399,IF('TABELA DE PREÇOS'!$F$3:$F$1000=G1399,'TABELA DE PREÇOS'!$H$3:$H$1000),1)))))),"")</f>
        <v/>
      </c>
      <c r="I1399" s="74"/>
      <c r="J1399" s="20" t="str">
        <f>IFERROR(IF(ATENDIMENTOS!$I1399="",ATENDIMENTOS!$H1399,IF(AND(ATENDIMENTOS!$H1399="",ATENDIMENTOS!$I1399=""),"",ATENDIMENTOS!$H1399-ATENDIMENTOS!$I1399)),"")</f>
        <v/>
      </c>
      <c r="K1399" s="77"/>
    </row>
    <row r="1400" spans="1:11" x14ac:dyDescent="0.3">
      <c r="A1400" s="12" t="str">
        <f t="shared" si="21"/>
        <v/>
      </c>
      <c r="B1400" s="66"/>
      <c r="C1400" s="70"/>
      <c r="D1400" s="71"/>
      <c r="E1400" s="71"/>
      <c r="F1400" s="71"/>
      <c r="G1400" s="71"/>
      <c r="H1400" s="19" t="str" cm="1">
        <f t="array" ref="H1400">IFERROR(IF(B1400="","",IF(F1400="","",IF(F1400="SERVIÇOS",INDEX('TABELA DE PREÇOS'!$C$3:$C$1000,MATCH(B1400,IF('TABELA DE PREÇOS'!$B$3:$B$1000=G1400,'TABELA DE PREÇOS'!$D$3:$D$1000),1)),IF(F1400="PRODUTOS",INDEX('TABELA DE PREÇOS'!$G$3:$G$1000,MATCH(B1400,IF('TABELA DE PREÇOS'!$F$3:$F$1000=G1400,'TABELA DE PREÇOS'!$H$3:$H$1000),1)))))),"")</f>
        <v/>
      </c>
      <c r="I1400" s="75"/>
      <c r="J1400" s="19" t="str">
        <f>IFERROR(IF(ATENDIMENTOS!$I1400="",ATENDIMENTOS!$H1400,IF(AND(ATENDIMENTOS!$H1400="",ATENDIMENTOS!$I1400=""),"",ATENDIMENTOS!$H1400-ATENDIMENTOS!$I1400)),"")</f>
        <v/>
      </c>
      <c r="K1400" s="78"/>
    </row>
    <row r="1401" spans="1:11" x14ac:dyDescent="0.3">
      <c r="A1401" s="12" t="str">
        <f t="shared" si="21"/>
        <v/>
      </c>
      <c r="B1401" s="65"/>
      <c r="C1401" s="68"/>
      <c r="D1401" s="69"/>
      <c r="E1401" s="69"/>
      <c r="F1401" s="69"/>
      <c r="G1401" s="69"/>
      <c r="H1401" s="20" t="str" cm="1">
        <f t="array" ref="H1401">IFERROR(IF(B1401="","",IF(F1401="","",IF(F1401="SERVIÇOS",INDEX('TABELA DE PREÇOS'!$C$3:$C$1000,MATCH(B1401,IF('TABELA DE PREÇOS'!$B$3:$B$1000=G1401,'TABELA DE PREÇOS'!$D$3:$D$1000),1)),IF(F1401="PRODUTOS",INDEX('TABELA DE PREÇOS'!$G$3:$G$1000,MATCH(B1401,IF('TABELA DE PREÇOS'!$F$3:$F$1000=G1401,'TABELA DE PREÇOS'!$H$3:$H$1000),1)))))),"")</f>
        <v/>
      </c>
      <c r="I1401" s="74"/>
      <c r="J1401" s="20" t="str">
        <f>IFERROR(IF(ATENDIMENTOS!$I1401="",ATENDIMENTOS!$H1401,IF(AND(ATENDIMENTOS!$H1401="",ATENDIMENTOS!$I1401=""),"",ATENDIMENTOS!$H1401-ATENDIMENTOS!$I1401)),"")</f>
        <v/>
      </c>
      <c r="K1401" s="77"/>
    </row>
    <row r="1402" spans="1:11" x14ac:dyDescent="0.3">
      <c r="A1402" s="12" t="str">
        <f t="shared" si="21"/>
        <v/>
      </c>
      <c r="B1402" s="66"/>
      <c r="C1402" s="70"/>
      <c r="D1402" s="71"/>
      <c r="E1402" s="71"/>
      <c r="F1402" s="71"/>
      <c r="G1402" s="71"/>
      <c r="H1402" s="19" t="str" cm="1">
        <f t="array" ref="H1402">IFERROR(IF(B1402="","",IF(F1402="","",IF(F1402="SERVIÇOS",INDEX('TABELA DE PREÇOS'!$C$3:$C$1000,MATCH(B1402,IF('TABELA DE PREÇOS'!$B$3:$B$1000=G1402,'TABELA DE PREÇOS'!$D$3:$D$1000),1)),IF(F1402="PRODUTOS",INDEX('TABELA DE PREÇOS'!$G$3:$G$1000,MATCH(B1402,IF('TABELA DE PREÇOS'!$F$3:$F$1000=G1402,'TABELA DE PREÇOS'!$H$3:$H$1000),1)))))),"")</f>
        <v/>
      </c>
      <c r="I1402" s="75"/>
      <c r="J1402" s="19" t="str">
        <f>IFERROR(IF(ATENDIMENTOS!$I1402="",ATENDIMENTOS!$H1402,IF(AND(ATENDIMENTOS!$H1402="",ATENDIMENTOS!$I1402=""),"",ATENDIMENTOS!$H1402-ATENDIMENTOS!$I1402)),"")</f>
        <v/>
      </c>
      <c r="K1402" s="78"/>
    </row>
    <row r="1403" spans="1:11" x14ac:dyDescent="0.3">
      <c r="A1403" s="12" t="str">
        <f t="shared" si="21"/>
        <v/>
      </c>
      <c r="B1403" s="65"/>
      <c r="C1403" s="68"/>
      <c r="D1403" s="69"/>
      <c r="E1403" s="69"/>
      <c r="F1403" s="69"/>
      <c r="G1403" s="69"/>
      <c r="H1403" s="20" t="str" cm="1">
        <f t="array" ref="H1403">IFERROR(IF(B1403="","",IF(F1403="","",IF(F1403="SERVIÇOS",INDEX('TABELA DE PREÇOS'!$C$3:$C$1000,MATCH(B1403,IF('TABELA DE PREÇOS'!$B$3:$B$1000=G1403,'TABELA DE PREÇOS'!$D$3:$D$1000),1)),IF(F1403="PRODUTOS",INDEX('TABELA DE PREÇOS'!$G$3:$G$1000,MATCH(B1403,IF('TABELA DE PREÇOS'!$F$3:$F$1000=G1403,'TABELA DE PREÇOS'!$H$3:$H$1000),1)))))),"")</f>
        <v/>
      </c>
      <c r="I1403" s="74"/>
      <c r="J1403" s="20" t="str">
        <f>IFERROR(IF(ATENDIMENTOS!$I1403="",ATENDIMENTOS!$H1403,IF(AND(ATENDIMENTOS!$H1403="",ATENDIMENTOS!$I1403=""),"",ATENDIMENTOS!$H1403-ATENDIMENTOS!$I1403)),"")</f>
        <v/>
      </c>
      <c r="K1403" s="77"/>
    </row>
    <row r="1404" spans="1:11" x14ac:dyDescent="0.3">
      <c r="A1404" s="12" t="str">
        <f t="shared" si="21"/>
        <v/>
      </c>
      <c r="B1404" s="66"/>
      <c r="C1404" s="70"/>
      <c r="D1404" s="71"/>
      <c r="E1404" s="71"/>
      <c r="F1404" s="71"/>
      <c r="G1404" s="71"/>
      <c r="H1404" s="19" t="str" cm="1">
        <f t="array" ref="H1404">IFERROR(IF(B1404="","",IF(F1404="","",IF(F1404="SERVIÇOS",INDEX('TABELA DE PREÇOS'!$C$3:$C$1000,MATCH(B1404,IF('TABELA DE PREÇOS'!$B$3:$B$1000=G1404,'TABELA DE PREÇOS'!$D$3:$D$1000),1)),IF(F1404="PRODUTOS",INDEX('TABELA DE PREÇOS'!$G$3:$G$1000,MATCH(B1404,IF('TABELA DE PREÇOS'!$F$3:$F$1000=G1404,'TABELA DE PREÇOS'!$H$3:$H$1000),1)))))),"")</f>
        <v/>
      </c>
      <c r="I1404" s="75"/>
      <c r="J1404" s="19" t="str">
        <f>IFERROR(IF(ATENDIMENTOS!$I1404="",ATENDIMENTOS!$H1404,IF(AND(ATENDIMENTOS!$H1404="",ATENDIMENTOS!$I1404=""),"",ATENDIMENTOS!$H1404-ATENDIMENTOS!$I1404)),"")</f>
        <v/>
      </c>
      <c r="K1404" s="78"/>
    </row>
    <row r="1405" spans="1:11" x14ac:dyDescent="0.3">
      <c r="A1405" s="12" t="str">
        <f t="shared" si="21"/>
        <v/>
      </c>
      <c r="B1405" s="65"/>
      <c r="C1405" s="68"/>
      <c r="D1405" s="69"/>
      <c r="E1405" s="69"/>
      <c r="F1405" s="69"/>
      <c r="G1405" s="69"/>
      <c r="H1405" s="20" t="str" cm="1">
        <f t="array" ref="H1405">IFERROR(IF(B1405="","",IF(F1405="","",IF(F1405="SERVIÇOS",INDEX('TABELA DE PREÇOS'!$C$3:$C$1000,MATCH(B1405,IF('TABELA DE PREÇOS'!$B$3:$B$1000=G1405,'TABELA DE PREÇOS'!$D$3:$D$1000),1)),IF(F1405="PRODUTOS",INDEX('TABELA DE PREÇOS'!$G$3:$G$1000,MATCH(B1405,IF('TABELA DE PREÇOS'!$F$3:$F$1000=G1405,'TABELA DE PREÇOS'!$H$3:$H$1000),1)))))),"")</f>
        <v/>
      </c>
      <c r="I1405" s="74"/>
      <c r="J1405" s="20" t="str">
        <f>IFERROR(IF(ATENDIMENTOS!$I1405="",ATENDIMENTOS!$H1405,IF(AND(ATENDIMENTOS!$H1405="",ATENDIMENTOS!$I1405=""),"",ATENDIMENTOS!$H1405-ATENDIMENTOS!$I1405)),"")</f>
        <v/>
      </c>
      <c r="K1405" s="77"/>
    </row>
    <row r="1406" spans="1:11" x14ac:dyDescent="0.3">
      <c r="A1406" s="12" t="str">
        <f t="shared" si="21"/>
        <v/>
      </c>
      <c r="B1406" s="66"/>
      <c r="C1406" s="70"/>
      <c r="D1406" s="71"/>
      <c r="E1406" s="71"/>
      <c r="F1406" s="71"/>
      <c r="G1406" s="71"/>
      <c r="H1406" s="19" t="str" cm="1">
        <f t="array" ref="H1406">IFERROR(IF(B1406="","",IF(F1406="","",IF(F1406="SERVIÇOS",INDEX('TABELA DE PREÇOS'!$C$3:$C$1000,MATCH(B1406,IF('TABELA DE PREÇOS'!$B$3:$B$1000=G1406,'TABELA DE PREÇOS'!$D$3:$D$1000),1)),IF(F1406="PRODUTOS",INDEX('TABELA DE PREÇOS'!$G$3:$G$1000,MATCH(B1406,IF('TABELA DE PREÇOS'!$F$3:$F$1000=G1406,'TABELA DE PREÇOS'!$H$3:$H$1000),1)))))),"")</f>
        <v/>
      </c>
      <c r="I1406" s="75"/>
      <c r="J1406" s="19" t="str">
        <f>IFERROR(IF(ATENDIMENTOS!$I1406="",ATENDIMENTOS!$H1406,IF(AND(ATENDIMENTOS!$H1406="",ATENDIMENTOS!$I1406=""),"",ATENDIMENTOS!$H1406-ATENDIMENTOS!$I1406)),"")</f>
        <v/>
      </c>
      <c r="K1406" s="78"/>
    </row>
    <row r="1407" spans="1:11" x14ac:dyDescent="0.3">
      <c r="A1407" s="12" t="str">
        <f t="shared" si="21"/>
        <v/>
      </c>
      <c r="B1407" s="65"/>
      <c r="C1407" s="68"/>
      <c r="D1407" s="69"/>
      <c r="E1407" s="69"/>
      <c r="F1407" s="69"/>
      <c r="G1407" s="69"/>
      <c r="H1407" s="20" t="str" cm="1">
        <f t="array" ref="H1407">IFERROR(IF(B1407="","",IF(F1407="","",IF(F1407="SERVIÇOS",INDEX('TABELA DE PREÇOS'!$C$3:$C$1000,MATCH(B1407,IF('TABELA DE PREÇOS'!$B$3:$B$1000=G1407,'TABELA DE PREÇOS'!$D$3:$D$1000),1)),IF(F1407="PRODUTOS",INDEX('TABELA DE PREÇOS'!$G$3:$G$1000,MATCH(B1407,IF('TABELA DE PREÇOS'!$F$3:$F$1000=G1407,'TABELA DE PREÇOS'!$H$3:$H$1000),1)))))),"")</f>
        <v/>
      </c>
      <c r="I1407" s="74"/>
      <c r="J1407" s="20" t="str">
        <f>IFERROR(IF(ATENDIMENTOS!$I1407="",ATENDIMENTOS!$H1407,IF(AND(ATENDIMENTOS!$H1407="",ATENDIMENTOS!$I1407=""),"",ATENDIMENTOS!$H1407-ATENDIMENTOS!$I1407)),"")</f>
        <v/>
      </c>
      <c r="K1407" s="77"/>
    </row>
    <row r="1408" spans="1:11" x14ac:dyDescent="0.3">
      <c r="A1408" s="12" t="str">
        <f t="shared" si="21"/>
        <v/>
      </c>
      <c r="B1408" s="66"/>
      <c r="C1408" s="70"/>
      <c r="D1408" s="71"/>
      <c r="E1408" s="71"/>
      <c r="F1408" s="71"/>
      <c r="G1408" s="71"/>
      <c r="H1408" s="19" t="str" cm="1">
        <f t="array" ref="H1408">IFERROR(IF(B1408="","",IF(F1408="","",IF(F1408="SERVIÇOS",INDEX('TABELA DE PREÇOS'!$C$3:$C$1000,MATCH(B1408,IF('TABELA DE PREÇOS'!$B$3:$B$1000=G1408,'TABELA DE PREÇOS'!$D$3:$D$1000),1)),IF(F1408="PRODUTOS",INDEX('TABELA DE PREÇOS'!$G$3:$G$1000,MATCH(B1408,IF('TABELA DE PREÇOS'!$F$3:$F$1000=G1408,'TABELA DE PREÇOS'!$H$3:$H$1000),1)))))),"")</f>
        <v/>
      </c>
      <c r="I1408" s="75"/>
      <c r="J1408" s="19" t="str">
        <f>IFERROR(IF(ATENDIMENTOS!$I1408="",ATENDIMENTOS!$H1408,IF(AND(ATENDIMENTOS!$H1408="",ATENDIMENTOS!$I1408=""),"",ATENDIMENTOS!$H1408-ATENDIMENTOS!$I1408)),"")</f>
        <v/>
      </c>
      <c r="K1408" s="78"/>
    </row>
    <row r="1409" spans="1:11" x14ac:dyDescent="0.3">
      <c r="A1409" s="12" t="str">
        <f t="shared" si="21"/>
        <v/>
      </c>
      <c r="B1409" s="65"/>
      <c r="C1409" s="68"/>
      <c r="D1409" s="69"/>
      <c r="E1409" s="69"/>
      <c r="F1409" s="69"/>
      <c r="G1409" s="69"/>
      <c r="H1409" s="20" t="str" cm="1">
        <f t="array" ref="H1409">IFERROR(IF(B1409="","",IF(F1409="","",IF(F1409="SERVIÇOS",INDEX('TABELA DE PREÇOS'!$C$3:$C$1000,MATCH(B1409,IF('TABELA DE PREÇOS'!$B$3:$B$1000=G1409,'TABELA DE PREÇOS'!$D$3:$D$1000),1)),IF(F1409="PRODUTOS",INDEX('TABELA DE PREÇOS'!$G$3:$G$1000,MATCH(B1409,IF('TABELA DE PREÇOS'!$F$3:$F$1000=G1409,'TABELA DE PREÇOS'!$H$3:$H$1000),1)))))),"")</f>
        <v/>
      </c>
      <c r="I1409" s="74"/>
      <c r="J1409" s="20" t="str">
        <f>IFERROR(IF(ATENDIMENTOS!$I1409="",ATENDIMENTOS!$H1409,IF(AND(ATENDIMENTOS!$H1409="",ATENDIMENTOS!$I1409=""),"",ATENDIMENTOS!$H1409-ATENDIMENTOS!$I1409)),"")</f>
        <v/>
      </c>
      <c r="K1409" s="77"/>
    </row>
    <row r="1410" spans="1:11" x14ac:dyDescent="0.3">
      <c r="A1410" s="12" t="str">
        <f t="shared" si="21"/>
        <v/>
      </c>
      <c r="B1410" s="66"/>
      <c r="C1410" s="70"/>
      <c r="D1410" s="71"/>
      <c r="E1410" s="71"/>
      <c r="F1410" s="71"/>
      <c r="G1410" s="71"/>
      <c r="H1410" s="19" t="str" cm="1">
        <f t="array" ref="H1410">IFERROR(IF(B1410="","",IF(F1410="","",IF(F1410="SERVIÇOS",INDEX('TABELA DE PREÇOS'!$C$3:$C$1000,MATCH(B1410,IF('TABELA DE PREÇOS'!$B$3:$B$1000=G1410,'TABELA DE PREÇOS'!$D$3:$D$1000),1)),IF(F1410="PRODUTOS",INDEX('TABELA DE PREÇOS'!$G$3:$G$1000,MATCH(B1410,IF('TABELA DE PREÇOS'!$F$3:$F$1000=G1410,'TABELA DE PREÇOS'!$H$3:$H$1000),1)))))),"")</f>
        <v/>
      </c>
      <c r="I1410" s="75"/>
      <c r="J1410" s="19" t="str">
        <f>IFERROR(IF(ATENDIMENTOS!$I1410="",ATENDIMENTOS!$H1410,IF(AND(ATENDIMENTOS!$H1410="",ATENDIMENTOS!$I1410=""),"",ATENDIMENTOS!$H1410-ATENDIMENTOS!$I1410)),"")</f>
        <v/>
      </c>
      <c r="K1410" s="78"/>
    </row>
    <row r="1411" spans="1:11" x14ac:dyDescent="0.3">
      <c r="A1411" s="12" t="str">
        <f t="shared" si="21"/>
        <v/>
      </c>
      <c r="B1411" s="65"/>
      <c r="C1411" s="68"/>
      <c r="D1411" s="69"/>
      <c r="E1411" s="69"/>
      <c r="F1411" s="69"/>
      <c r="G1411" s="69"/>
      <c r="H1411" s="20" t="str" cm="1">
        <f t="array" ref="H1411">IFERROR(IF(B1411="","",IF(F1411="","",IF(F1411="SERVIÇOS",INDEX('TABELA DE PREÇOS'!$C$3:$C$1000,MATCH(B1411,IF('TABELA DE PREÇOS'!$B$3:$B$1000=G1411,'TABELA DE PREÇOS'!$D$3:$D$1000),1)),IF(F1411="PRODUTOS",INDEX('TABELA DE PREÇOS'!$G$3:$G$1000,MATCH(B1411,IF('TABELA DE PREÇOS'!$F$3:$F$1000=G1411,'TABELA DE PREÇOS'!$H$3:$H$1000),1)))))),"")</f>
        <v/>
      </c>
      <c r="I1411" s="74"/>
      <c r="J1411" s="20" t="str">
        <f>IFERROR(IF(ATENDIMENTOS!$I1411="",ATENDIMENTOS!$H1411,IF(AND(ATENDIMENTOS!$H1411="",ATENDIMENTOS!$I1411=""),"",ATENDIMENTOS!$H1411-ATENDIMENTOS!$I1411)),"")</f>
        <v/>
      </c>
      <c r="K1411" s="77"/>
    </row>
    <row r="1412" spans="1:11" x14ac:dyDescent="0.3">
      <c r="A1412" s="12" t="str">
        <f t="shared" ref="A1412:A1475" si="22">IF(B1412="","",F1412&amp;E1412&amp;B1412&amp;C1412)</f>
        <v/>
      </c>
      <c r="B1412" s="66"/>
      <c r="C1412" s="70"/>
      <c r="D1412" s="71"/>
      <c r="E1412" s="71"/>
      <c r="F1412" s="71"/>
      <c r="G1412" s="71"/>
      <c r="H1412" s="19" t="str" cm="1">
        <f t="array" ref="H1412">IFERROR(IF(B1412="","",IF(F1412="","",IF(F1412="SERVIÇOS",INDEX('TABELA DE PREÇOS'!$C$3:$C$1000,MATCH(B1412,IF('TABELA DE PREÇOS'!$B$3:$B$1000=G1412,'TABELA DE PREÇOS'!$D$3:$D$1000),1)),IF(F1412="PRODUTOS",INDEX('TABELA DE PREÇOS'!$G$3:$G$1000,MATCH(B1412,IF('TABELA DE PREÇOS'!$F$3:$F$1000=G1412,'TABELA DE PREÇOS'!$H$3:$H$1000),1)))))),"")</f>
        <v/>
      </c>
      <c r="I1412" s="75"/>
      <c r="J1412" s="19" t="str">
        <f>IFERROR(IF(ATENDIMENTOS!$I1412="",ATENDIMENTOS!$H1412,IF(AND(ATENDIMENTOS!$H1412="",ATENDIMENTOS!$I1412=""),"",ATENDIMENTOS!$H1412-ATENDIMENTOS!$I1412)),"")</f>
        <v/>
      </c>
      <c r="K1412" s="78"/>
    </row>
    <row r="1413" spans="1:11" x14ac:dyDescent="0.3">
      <c r="A1413" s="12" t="str">
        <f t="shared" si="22"/>
        <v/>
      </c>
      <c r="B1413" s="65"/>
      <c r="C1413" s="68"/>
      <c r="D1413" s="69"/>
      <c r="E1413" s="69"/>
      <c r="F1413" s="69"/>
      <c r="G1413" s="69"/>
      <c r="H1413" s="20" t="str" cm="1">
        <f t="array" ref="H1413">IFERROR(IF(B1413="","",IF(F1413="","",IF(F1413="SERVIÇOS",INDEX('TABELA DE PREÇOS'!$C$3:$C$1000,MATCH(B1413,IF('TABELA DE PREÇOS'!$B$3:$B$1000=G1413,'TABELA DE PREÇOS'!$D$3:$D$1000),1)),IF(F1413="PRODUTOS",INDEX('TABELA DE PREÇOS'!$G$3:$G$1000,MATCH(B1413,IF('TABELA DE PREÇOS'!$F$3:$F$1000=G1413,'TABELA DE PREÇOS'!$H$3:$H$1000),1)))))),"")</f>
        <v/>
      </c>
      <c r="I1413" s="74"/>
      <c r="J1413" s="20" t="str">
        <f>IFERROR(IF(ATENDIMENTOS!$I1413="",ATENDIMENTOS!$H1413,IF(AND(ATENDIMENTOS!$H1413="",ATENDIMENTOS!$I1413=""),"",ATENDIMENTOS!$H1413-ATENDIMENTOS!$I1413)),"")</f>
        <v/>
      </c>
      <c r="K1413" s="77"/>
    </row>
    <row r="1414" spans="1:11" x14ac:dyDescent="0.3">
      <c r="A1414" s="12" t="str">
        <f t="shared" si="22"/>
        <v/>
      </c>
      <c r="B1414" s="66"/>
      <c r="C1414" s="70"/>
      <c r="D1414" s="71"/>
      <c r="E1414" s="71"/>
      <c r="F1414" s="71"/>
      <c r="G1414" s="71"/>
      <c r="H1414" s="19" t="str" cm="1">
        <f t="array" ref="H1414">IFERROR(IF(B1414="","",IF(F1414="","",IF(F1414="SERVIÇOS",INDEX('TABELA DE PREÇOS'!$C$3:$C$1000,MATCH(B1414,IF('TABELA DE PREÇOS'!$B$3:$B$1000=G1414,'TABELA DE PREÇOS'!$D$3:$D$1000),1)),IF(F1414="PRODUTOS",INDEX('TABELA DE PREÇOS'!$G$3:$G$1000,MATCH(B1414,IF('TABELA DE PREÇOS'!$F$3:$F$1000=G1414,'TABELA DE PREÇOS'!$H$3:$H$1000),1)))))),"")</f>
        <v/>
      </c>
      <c r="I1414" s="75"/>
      <c r="J1414" s="19" t="str">
        <f>IFERROR(IF(ATENDIMENTOS!$I1414="",ATENDIMENTOS!$H1414,IF(AND(ATENDIMENTOS!$H1414="",ATENDIMENTOS!$I1414=""),"",ATENDIMENTOS!$H1414-ATENDIMENTOS!$I1414)),"")</f>
        <v/>
      </c>
      <c r="K1414" s="78"/>
    </row>
    <row r="1415" spans="1:11" x14ac:dyDescent="0.3">
      <c r="A1415" s="12" t="str">
        <f t="shared" si="22"/>
        <v/>
      </c>
      <c r="B1415" s="65"/>
      <c r="C1415" s="68"/>
      <c r="D1415" s="69"/>
      <c r="E1415" s="69"/>
      <c r="F1415" s="69"/>
      <c r="G1415" s="69"/>
      <c r="H1415" s="20" t="str" cm="1">
        <f t="array" ref="H1415">IFERROR(IF(B1415="","",IF(F1415="","",IF(F1415="SERVIÇOS",INDEX('TABELA DE PREÇOS'!$C$3:$C$1000,MATCH(B1415,IF('TABELA DE PREÇOS'!$B$3:$B$1000=G1415,'TABELA DE PREÇOS'!$D$3:$D$1000),1)),IF(F1415="PRODUTOS",INDEX('TABELA DE PREÇOS'!$G$3:$G$1000,MATCH(B1415,IF('TABELA DE PREÇOS'!$F$3:$F$1000=G1415,'TABELA DE PREÇOS'!$H$3:$H$1000),1)))))),"")</f>
        <v/>
      </c>
      <c r="I1415" s="74"/>
      <c r="J1415" s="20" t="str">
        <f>IFERROR(IF(ATENDIMENTOS!$I1415="",ATENDIMENTOS!$H1415,IF(AND(ATENDIMENTOS!$H1415="",ATENDIMENTOS!$I1415=""),"",ATENDIMENTOS!$H1415-ATENDIMENTOS!$I1415)),"")</f>
        <v/>
      </c>
      <c r="K1415" s="77"/>
    </row>
    <row r="1416" spans="1:11" x14ac:dyDescent="0.3">
      <c r="A1416" s="12" t="str">
        <f t="shared" si="22"/>
        <v/>
      </c>
      <c r="B1416" s="66"/>
      <c r="C1416" s="70"/>
      <c r="D1416" s="71"/>
      <c r="E1416" s="71"/>
      <c r="F1416" s="71"/>
      <c r="G1416" s="71"/>
      <c r="H1416" s="19" t="str" cm="1">
        <f t="array" ref="H1416">IFERROR(IF(B1416="","",IF(F1416="","",IF(F1416="SERVIÇOS",INDEX('TABELA DE PREÇOS'!$C$3:$C$1000,MATCH(B1416,IF('TABELA DE PREÇOS'!$B$3:$B$1000=G1416,'TABELA DE PREÇOS'!$D$3:$D$1000),1)),IF(F1416="PRODUTOS",INDEX('TABELA DE PREÇOS'!$G$3:$G$1000,MATCH(B1416,IF('TABELA DE PREÇOS'!$F$3:$F$1000=G1416,'TABELA DE PREÇOS'!$H$3:$H$1000),1)))))),"")</f>
        <v/>
      </c>
      <c r="I1416" s="75"/>
      <c r="J1416" s="19" t="str">
        <f>IFERROR(IF(ATENDIMENTOS!$I1416="",ATENDIMENTOS!$H1416,IF(AND(ATENDIMENTOS!$H1416="",ATENDIMENTOS!$I1416=""),"",ATENDIMENTOS!$H1416-ATENDIMENTOS!$I1416)),"")</f>
        <v/>
      </c>
      <c r="K1416" s="78"/>
    </row>
    <row r="1417" spans="1:11" x14ac:dyDescent="0.3">
      <c r="A1417" s="12" t="str">
        <f t="shared" si="22"/>
        <v/>
      </c>
      <c r="B1417" s="65"/>
      <c r="C1417" s="68"/>
      <c r="D1417" s="69"/>
      <c r="E1417" s="69"/>
      <c r="F1417" s="69"/>
      <c r="G1417" s="69"/>
      <c r="H1417" s="20" t="str" cm="1">
        <f t="array" ref="H1417">IFERROR(IF(B1417="","",IF(F1417="","",IF(F1417="SERVIÇOS",INDEX('TABELA DE PREÇOS'!$C$3:$C$1000,MATCH(B1417,IF('TABELA DE PREÇOS'!$B$3:$B$1000=G1417,'TABELA DE PREÇOS'!$D$3:$D$1000),1)),IF(F1417="PRODUTOS",INDEX('TABELA DE PREÇOS'!$G$3:$G$1000,MATCH(B1417,IF('TABELA DE PREÇOS'!$F$3:$F$1000=G1417,'TABELA DE PREÇOS'!$H$3:$H$1000),1)))))),"")</f>
        <v/>
      </c>
      <c r="I1417" s="74"/>
      <c r="J1417" s="20" t="str">
        <f>IFERROR(IF(ATENDIMENTOS!$I1417="",ATENDIMENTOS!$H1417,IF(AND(ATENDIMENTOS!$H1417="",ATENDIMENTOS!$I1417=""),"",ATENDIMENTOS!$H1417-ATENDIMENTOS!$I1417)),"")</f>
        <v/>
      </c>
      <c r="K1417" s="77"/>
    </row>
    <row r="1418" spans="1:11" x14ac:dyDescent="0.3">
      <c r="A1418" s="12" t="str">
        <f t="shared" si="22"/>
        <v/>
      </c>
      <c r="B1418" s="66"/>
      <c r="C1418" s="70"/>
      <c r="D1418" s="71"/>
      <c r="E1418" s="71"/>
      <c r="F1418" s="71"/>
      <c r="G1418" s="71"/>
      <c r="H1418" s="19" t="str" cm="1">
        <f t="array" ref="H1418">IFERROR(IF(B1418="","",IF(F1418="","",IF(F1418="SERVIÇOS",INDEX('TABELA DE PREÇOS'!$C$3:$C$1000,MATCH(B1418,IF('TABELA DE PREÇOS'!$B$3:$B$1000=G1418,'TABELA DE PREÇOS'!$D$3:$D$1000),1)),IF(F1418="PRODUTOS",INDEX('TABELA DE PREÇOS'!$G$3:$G$1000,MATCH(B1418,IF('TABELA DE PREÇOS'!$F$3:$F$1000=G1418,'TABELA DE PREÇOS'!$H$3:$H$1000),1)))))),"")</f>
        <v/>
      </c>
      <c r="I1418" s="75"/>
      <c r="J1418" s="19" t="str">
        <f>IFERROR(IF(ATENDIMENTOS!$I1418="",ATENDIMENTOS!$H1418,IF(AND(ATENDIMENTOS!$H1418="",ATENDIMENTOS!$I1418=""),"",ATENDIMENTOS!$H1418-ATENDIMENTOS!$I1418)),"")</f>
        <v/>
      </c>
      <c r="K1418" s="78"/>
    </row>
    <row r="1419" spans="1:11" x14ac:dyDescent="0.3">
      <c r="A1419" s="12" t="str">
        <f t="shared" si="22"/>
        <v/>
      </c>
      <c r="B1419" s="65"/>
      <c r="C1419" s="68"/>
      <c r="D1419" s="69"/>
      <c r="E1419" s="69"/>
      <c r="F1419" s="69"/>
      <c r="G1419" s="69"/>
      <c r="H1419" s="20" t="str" cm="1">
        <f t="array" ref="H1419">IFERROR(IF(B1419="","",IF(F1419="","",IF(F1419="SERVIÇOS",INDEX('TABELA DE PREÇOS'!$C$3:$C$1000,MATCH(B1419,IF('TABELA DE PREÇOS'!$B$3:$B$1000=G1419,'TABELA DE PREÇOS'!$D$3:$D$1000),1)),IF(F1419="PRODUTOS",INDEX('TABELA DE PREÇOS'!$G$3:$G$1000,MATCH(B1419,IF('TABELA DE PREÇOS'!$F$3:$F$1000=G1419,'TABELA DE PREÇOS'!$H$3:$H$1000),1)))))),"")</f>
        <v/>
      </c>
      <c r="I1419" s="74"/>
      <c r="J1419" s="20" t="str">
        <f>IFERROR(IF(ATENDIMENTOS!$I1419="",ATENDIMENTOS!$H1419,IF(AND(ATENDIMENTOS!$H1419="",ATENDIMENTOS!$I1419=""),"",ATENDIMENTOS!$H1419-ATENDIMENTOS!$I1419)),"")</f>
        <v/>
      </c>
      <c r="K1419" s="77"/>
    </row>
    <row r="1420" spans="1:11" x14ac:dyDescent="0.3">
      <c r="A1420" s="12" t="str">
        <f t="shared" si="22"/>
        <v/>
      </c>
      <c r="B1420" s="66"/>
      <c r="C1420" s="70"/>
      <c r="D1420" s="71"/>
      <c r="E1420" s="71"/>
      <c r="F1420" s="71"/>
      <c r="G1420" s="71"/>
      <c r="H1420" s="19" t="str" cm="1">
        <f t="array" ref="H1420">IFERROR(IF(B1420="","",IF(F1420="","",IF(F1420="SERVIÇOS",INDEX('TABELA DE PREÇOS'!$C$3:$C$1000,MATCH(B1420,IF('TABELA DE PREÇOS'!$B$3:$B$1000=G1420,'TABELA DE PREÇOS'!$D$3:$D$1000),1)),IF(F1420="PRODUTOS",INDEX('TABELA DE PREÇOS'!$G$3:$G$1000,MATCH(B1420,IF('TABELA DE PREÇOS'!$F$3:$F$1000=G1420,'TABELA DE PREÇOS'!$H$3:$H$1000),1)))))),"")</f>
        <v/>
      </c>
      <c r="I1420" s="75"/>
      <c r="J1420" s="19" t="str">
        <f>IFERROR(IF(ATENDIMENTOS!$I1420="",ATENDIMENTOS!$H1420,IF(AND(ATENDIMENTOS!$H1420="",ATENDIMENTOS!$I1420=""),"",ATENDIMENTOS!$H1420-ATENDIMENTOS!$I1420)),"")</f>
        <v/>
      </c>
      <c r="K1420" s="78"/>
    </row>
    <row r="1421" spans="1:11" x14ac:dyDescent="0.3">
      <c r="A1421" s="12" t="str">
        <f t="shared" si="22"/>
        <v/>
      </c>
      <c r="B1421" s="65"/>
      <c r="C1421" s="68"/>
      <c r="D1421" s="69"/>
      <c r="E1421" s="69"/>
      <c r="F1421" s="69"/>
      <c r="G1421" s="69"/>
      <c r="H1421" s="20" t="str" cm="1">
        <f t="array" ref="H1421">IFERROR(IF(B1421="","",IF(F1421="","",IF(F1421="SERVIÇOS",INDEX('TABELA DE PREÇOS'!$C$3:$C$1000,MATCH(B1421,IF('TABELA DE PREÇOS'!$B$3:$B$1000=G1421,'TABELA DE PREÇOS'!$D$3:$D$1000),1)),IF(F1421="PRODUTOS",INDEX('TABELA DE PREÇOS'!$G$3:$G$1000,MATCH(B1421,IF('TABELA DE PREÇOS'!$F$3:$F$1000=G1421,'TABELA DE PREÇOS'!$H$3:$H$1000),1)))))),"")</f>
        <v/>
      </c>
      <c r="I1421" s="74"/>
      <c r="J1421" s="20" t="str">
        <f>IFERROR(IF(ATENDIMENTOS!$I1421="",ATENDIMENTOS!$H1421,IF(AND(ATENDIMENTOS!$H1421="",ATENDIMENTOS!$I1421=""),"",ATENDIMENTOS!$H1421-ATENDIMENTOS!$I1421)),"")</f>
        <v/>
      </c>
      <c r="K1421" s="77"/>
    </row>
    <row r="1422" spans="1:11" x14ac:dyDescent="0.3">
      <c r="A1422" s="12" t="str">
        <f t="shared" si="22"/>
        <v/>
      </c>
      <c r="B1422" s="66"/>
      <c r="C1422" s="70"/>
      <c r="D1422" s="71"/>
      <c r="E1422" s="71"/>
      <c r="F1422" s="71"/>
      <c r="G1422" s="71"/>
      <c r="H1422" s="19" t="str" cm="1">
        <f t="array" ref="H1422">IFERROR(IF(B1422="","",IF(F1422="","",IF(F1422="SERVIÇOS",INDEX('TABELA DE PREÇOS'!$C$3:$C$1000,MATCH(B1422,IF('TABELA DE PREÇOS'!$B$3:$B$1000=G1422,'TABELA DE PREÇOS'!$D$3:$D$1000),1)),IF(F1422="PRODUTOS",INDEX('TABELA DE PREÇOS'!$G$3:$G$1000,MATCH(B1422,IF('TABELA DE PREÇOS'!$F$3:$F$1000=G1422,'TABELA DE PREÇOS'!$H$3:$H$1000),1)))))),"")</f>
        <v/>
      </c>
      <c r="I1422" s="75"/>
      <c r="J1422" s="19" t="str">
        <f>IFERROR(IF(ATENDIMENTOS!$I1422="",ATENDIMENTOS!$H1422,IF(AND(ATENDIMENTOS!$H1422="",ATENDIMENTOS!$I1422=""),"",ATENDIMENTOS!$H1422-ATENDIMENTOS!$I1422)),"")</f>
        <v/>
      </c>
      <c r="K1422" s="78"/>
    </row>
    <row r="1423" spans="1:11" x14ac:dyDescent="0.3">
      <c r="A1423" s="12" t="str">
        <f t="shared" si="22"/>
        <v/>
      </c>
      <c r="B1423" s="65"/>
      <c r="C1423" s="68"/>
      <c r="D1423" s="69"/>
      <c r="E1423" s="69"/>
      <c r="F1423" s="69"/>
      <c r="G1423" s="69"/>
      <c r="H1423" s="20" t="str" cm="1">
        <f t="array" ref="H1423">IFERROR(IF(B1423="","",IF(F1423="","",IF(F1423="SERVIÇOS",INDEX('TABELA DE PREÇOS'!$C$3:$C$1000,MATCH(B1423,IF('TABELA DE PREÇOS'!$B$3:$B$1000=G1423,'TABELA DE PREÇOS'!$D$3:$D$1000),1)),IF(F1423="PRODUTOS",INDEX('TABELA DE PREÇOS'!$G$3:$G$1000,MATCH(B1423,IF('TABELA DE PREÇOS'!$F$3:$F$1000=G1423,'TABELA DE PREÇOS'!$H$3:$H$1000),1)))))),"")</f>
        <v/>
      </c>
      <c r="I1423" s="74"/>
      <c r="J1423" s="20" t="str">
        <f>IFERROR(IF(ATENDIMENTOS!$I1423="",ATENDIMENTOS!$H1423,IF(AND(ATENDIMENTOS!$H1423="",ATENDIMENTOS!$I1423=""),"",ATENDIMENTOS!$H1423-ATENDIMENTOS!$I1423)),"")</f>
        <v/>
      </c>
      <c r="K1423" s="77"/>
    </row>
    <row r="1424" spans="1:11" x14ac:dyDescent="0.3">
      <c r="A1424" s="12" t="str">
        <f t="shared" si="22"/>
        <v/>
      </c>
      <c r="B1424" s="66"/>
      <c r="C1424" s="70"/>
      <c r="D1424" s="71"/>
      <c r="E1424" s="71"/>
      <c r="F1424" s="71"/>
      <c r="G1424" s="71"/>
      <c r="H1424" s="19" t="str" cm="1">
        <f t="array" ref="H1424">IFERROR(IF(B1424="","",IF(F1424="","",IF(F1424="SERVIÇOS",INDEX('TABELA DE PREÇOS'!$C$3:$C$1000,MATCH(B1424,IF('TABELA DE PREÇOS'!$B$3:$B$1000=G1424,'TABELA DE PREÇOS'!$D$3:$D$1000),1)),IF(F1424="PRODUTOS",INDEX('TABELA DE PREÇOS'!$G$3:$G$1000,MATCH(B1424,IF('TABELA DE PREÇOS'!$F$3:$F$1000=G1424,'TABELA DE PREÇOS'!$H$3:$H$1000),1)))))),"")</f>
        <v/>
      </c>
      <c r="I1424" s="75"/>
      <c r="J1424" s="19" t="str">
        <f>IFERROR(IF(ATENDIMENTOS!$I1424="",ATENDIMENTOS!$H1424,IF(AND(ATENDIMENTOS!$H1424="",ATENDIMENTOS!$I1424=""),"",ATENDIMENTOS!$H1424-ATENDIMENTOS!$I1424)),"")</f>
        <v/>
      </c>
      <c r="K1424" s="78"/>
    </row>
    <row r="1425" spans="1:11" x14ac:dyDescent="0.3">
      <c r="A1425" s="12" t="str">
        <f t="shared" si="22"/>
        <v/>
      </c>
      <c r="B1425" s="65"/>
      <c r="C1425" s="68"/>
      <c r="D1425" s="69"/>
      <c r="E1425" s="69"/>
      <c r="F1425" s="69"/>
      <c r="G1425" s="69"/>
      <c r="H1425" s="20" t="str" cm="1">
        <f t="array" ref="H1425">IFERROR(IF(B1425="","",IF(F1425="","",IF(F1425="SERVIÇOS",INDEX('TABELA DE PREÇOS'!$C$3:$C$1000,MATCH(B1425,IF('TABELA DE PREÇOS'!$B$3:$B$1000=G1425,'TABELA DE PREÇOS'!$D$3:$D$1000),1)),IF(F1425="PRODUTOS",INDEX('TABELA DE PREÇOS'!$G$3:$G$1000,MATCH(B1425,IF('TABELA DE PREÇOS'!$F$3:$F$1000=G1425,'TABELA DE PREÇOS'!$H$3:$H$1000),1)))))),"")</f>
        <v/>
      </c>
      <c r="I1425" s="74"/>
      <c r="J1425" s="20" t="str">
        <f>IFERROR(IF(ATENDIMENTOS!$I1425="",ATENDIMENTOS!$H1425,IF(AND(ATENDIMENTOS!$H1425="",ATENDIMENTOS!$I1425=""),"",ATENDIMENTOS!$H1425-ATENDIMENTOS!$I1425)),"")</f>
        <v/>
      </c>
      <c r="K1425" s="77"/>
    </row>
    <row r="1426" spans="1:11" x14ac:dyDescent="0.3">
      <c r="A1426" s="12" t="str">
        <f t="shared" si="22"/>
        <v/>
      </c>
      <c r="B1426" s="66"/>
      <c r="C1426" s="70"/>
      <c r="D1426" s="71"/>
      <c r="E1426" s="71"/>
      <c r="F1426" s="71"/>
      <c r="G1426" s="71"/>
      <c r="H1426" s="19" t="str" cm="1">
        <f t="array" ref="H1426">IFERROR(IF(B1426="","",IF(F1426="","",IF(F1426="SERVIÇOS",INDEX('TABELA DE PREÇOS'!$C$3:$C$1000,MATCH(B1426,IF('TABELA DE PREÇOS'!$B$3:$B$1000=G1426,'TABELA DE PREÇOS'!$D$3:$D$1000),1)),IF(F1426="PRODUTOS",INDEX('TABELA DE PREÇOS'!$G$3:$G$1000,MATCH(B1426,IF('TABELA DE PREÇOS'!$F$3:$F$1000=G1426,'TABELA DE PREÇOS'!$H$3:$H$1000),1)))))),"")</f>
        <v/>
      </c>
      <c r="I1426" s="75"/>
      <c r="J1426" s="19" t="str">
        <f>IFERROR(IF(ATENDIMENTOS!$I1426="",ATENDIMENTOS!$H1426,IF(AND(ATENDIMENTOS!$H1426="",ATENDIMENTOS!$I1426=""),"",ATENDIMENTOS!$H1426-ATENDIMENTOS!$I1426)),"")</f>
        <v/>
      </c>
      <c r="K1426" s="78"/>
    </row>
    <row r="1427" spans="1:11" x14ac:dyDescent="0.3">
      <c r="A1427" s="12" t="str">
        <f t="shared" si="22"/>
        <v/>
      </c>
      <c r="B1427" s="65"/>
      <c r="C1427" s="68"/>
      <c r="D1427" s="69"/>
      <c r="E1427" s="69"/>
      <c r="F1427" s="69"/>
      <c r="G1427" s="69"/>
      <c r="H1427" s="20" t="str" cm="1">
        <f t="array" ref="H1427">IFERROR(IF(B1427="","",IF(F1427="","",IF(F1427="SERVIÇOS",INDEX('TABELA DE PREÇOS'!$C$3:$C$1000,MATCH(B1427,IF('TABELA DE PREÇOS'!$B$3:$B$1000=G1427,'TABELA DE PREÇOS'!$D$3:$D$1000),1)),IF(F1427="PRODUTOS",INDEX('TABELA DE PREÇOS'!$G$3:$G$1000,MATCH(B1427,IF('TABELA DE PREÇOS'!$F$3:$F$1000=G1427,'TABELA DE PREÇOS'!$H$3:$H$1000),1)))))),"")</f>
        <v/>
      </c>
      <c r="I1427" s="74"/>
      <c r="J1427" s="20" t="str">
        <f>IFERROR(IF(ATENDIMENTOS!$I1427="",ATENDIMENTOS!$H1427,IF(AND(ATENDIMENTOS!$H1427="",ATENDIMENTOS!$I1427=""),"",ATENDIMENTOS!$H1427-ATENDIMENTOS!$I1427)),"")</f>
        <v/>
      </c>
      <c r="K1427" s="77"/>
    </row>
    <row r="1428" spans="1:11" x14ac:dyDescent="0.3">
      <c r="A1428" s="12" t="str">
        <f t="shared" si="22"/>
        <v/>
      </c>
      <c r="B1428" s="66"/>
      <c r="C1428" s="70"/>
      <c r="D1428" s="71"/>
      <c r="E1428" s="71"/>
      <c r="F1428" s="71"/>
      <c r="G1428" s="71"/>
      <c r="H1428" s="19" t="str" cm="1">
        <f t="array" ref="H1428">IFERROR(IF(B1428="","",IF(F1428="","",IF(F1428="SERVIÇOS",INDEX('TABELA DE PREÇOS'!$C$3:$C$1000,MATCH(B1428,IF('TABELA DE PREÇOS'!$B$3:$B$1000=G1428,'TABELA DE PREÇOS'!$D$3:$D$1000),1)),IF(F1428="PRODUTOS",INDEX('TABELA DE PREÇOS'!$G$3:$G$1000,MATCH(B1428,IF('TABELA DE PREÇOS'!$F$3:$F$1000=G1428,'TABELA DE PREÇOS'!$H$3:$H$1000),1)))))),"")</f>
        <v/>
      </c>
      <c r="I1428" s="75"/>
      <c r="J1428" s="19" t="str">
        <f>IFERROR(IF(ATENDIMENTOS!$I1428="",ATENDIMENTOS!$H1428,IF(AND(ATENDIMENTOS!$H1428="",ATENDIMENTOS!$I1428=""),"",ATENDIMENTOS!$H1428-ATENDIMENTOS!$I1428)),"")</f>
        <v/>
      </c>
      <c r="K1428" s="78"/>
    </row>
    <row r="1429" spans="1:11" x14ac:dyDescent="0.3">
      <c r="A1429" s="12" t="str">
        <f t="shared" si="22"/>
        <v/>
      </c>
      <c r="B1429" s="65"/>
      <c r="C1429" s="68"/>
      <c r="D1429" s="69"/>
      <c r="E1429" s="69"/>
      <c r="F1429" s="69"/>
      <c r="G1429" s="69"/>
      <c r="H1429" s="20" t="str" cm="1">
        <f t="array" ref="H1429">IFERROR(IF(B1429="","",IF(F1429="","",IF(F1429="SERVIÇOS",INDEX('TABELA DE PREÇOS'!$C$3:$C$1000,MATCH(B1429,IF('TABELA DE PREÇOS'!$B$3:$B$1000=G1429,'TABELA DE PREÇOS'!$D$3:$D$1000),1)),IF(F1429="PRODUTOS",INDEX('TABELA DE PREÇOS'!$G$3:$G$1000,MATCH(B1429,IF('TABELA DE PREÇOS'!$F$3:$F$1000=G1429,'TABELA DE PREÇOS'!$H$3:$H$1000),1)))))),"")</f>
        <v/>
      </c>
      <c r="I1429" s="74"/>
      <c r="J1429" s="20" t="str">
        <f>IFERROR(IF(ATENDIMENTOS!$I1429="",ATENDIMENTOS!$H1429,IF(AND(ATENDIMENTOS!$H1429="",ATENDIMENTOS!$I1429=""),"",ATENDIMENTOS!$H1429-ATENDIMENTOS!$I1429)),"")</f>
        <v/>
      </c>
      <c r="K1429" s="77"/>
    </row>
    <row r="1430" spans="1:11" x14ac:dyDescent="0.3">
      <c r="A1430" s="12" t="str">
        <f t="shared" si="22"/>
        <v/>
      </c>
      <c r="B1430" s="66"/>
      <c r="C1430" s="70"/>
      <c r="D1430" s="71"/>
      <c r="E1430" s="71"/>
      <c r="F1430" s="71"/>
      <c r="G1430" s="71"/>
      <c r="H1430" s="19" t="str" cm="1">
        <f t="array" ref="H1430">IFERROR(IF(B1430="","",IF(F1430="","",IF(F1430="SERVIÇOS",INDEX('TABELA DE PREÇOS'!$C$3:$C$1000,MATCH(B1430,IF('TABELA DE PREÇOS'!$B$3:$B$1000=G1430,'TABELA DE PREÇOS'!$D$3:$D$1000),1)),IF(F1430="PRODUTOS",INDEX('TABELA DE PREÇOS'!$G$3:$G$1000,MATCH(B1430,IF('TABELA DE PREÇOS'!$F$3:$F$1000=G1430,'TABELA DE PREÇOS'!$H$3:$H$1000),1)))))),"")</f>
        <v/>
      </c>
      <c r="I1430" s="75"/>
      <c r="J1430" s="19" t="str">
        <f>IFERROR(IF(ATENDIMENTOS!$I1430="",ATENDIMENTOS!$H1430,IF(AND(ATENDIMENTOS!$H1430="",ATENDIMENTOS!$I1430=""),"",ATENDIMENTOS!$H1430-ATENDIMENTOS!$I1430)),"")</f>
        <v/>
      </c>
      <c r="K1430" s="78"/>
    </row>
    <row r="1431" spans="1:11" x14ac:dyDescent="0.3">
      <c r="A1431" s="12" t="str">
        <f t="shared" si="22"/>
        <v/>
      </c>
      <c r="B1431" s="65"/>
      <c r="C1431" s="68"/>
      <c r="D1431" s="69"/>
      <c r="E1431" s="69"/>
      <c r="F1431" s="69"/>
      <c r="G1431" s="69"/>
      <c r="H1431" s="20" t="str" cm="1">
        <f t="array" ref="H1431">IFERROR(IF(B1431="","",IF(F1431="","",IF(F1431="SERVIÇOS",INDEX('TABELA DE PREÇOS'!$C$3:$C$1000,MATCH(B1431,IF('TABELA DE PREÇOS'!$B$3:$B$1000=G1431,'TABELA DE PREÇOS'!$D$3:$D$1000),1)),IF(F1431="PRODUTOS",INDEX('TABELA DE PREÇOS'!$G$3:$G$1000,MATCH(B1431,IF('TABELA DE PREÇOS'!$F$3:$F$1000=G1431,'TABELA DE PREÇOS'!$H$3:$H$1000),1)))))),"")</f>
        <v/>
      </c>
      <c r="I1431" s="74"/>
      <c r="J1431" s="20" t="str">
        <f>IFERROR(IF(ATENDIMENTOS!$I1431="",ATENDIMENTOS!$H1431,IF(AND(ATENDIMENTOS!$H1431="",ATENDIMENTOS!$I1431=""),"",ATENDIMENTOS!$H1431-ATENDIMENTOS!$I1431)),"")</f>
        <v/>
      </c>
      <c r="K1431" s="77"/>
    </row>
    <row r="1432" spans="1:11" x14ac:dyDescent="0.3">
      <c r="A1432" s="12" t="str">
        <f t="shared" si="22"/>
        <v/>
      </c>
      <c r="B1432" s="66"/>
      <c r="C1432" s="70"/>
      <c r="D1432" s="71"/>
      <c r="E1432" s="71"/>
      <c r="F1432" s="71"/>
      <c r="G1432" s="71"/>
      <c r="H1432" s="19" t="str" cm="1">
        <f t="array" ref="H1432">IFERROR(IF(B1432="","",IF(F1432="","",IF(F1432="SERVIÇOS",INDEX('TABELA DE PREÇOS'!$C$3:$C$1000,MATCH(B1432,IF('TABELA DE PREÇOS'!$B$3:$B$1000=G1432,'TABELA DE PREÇOS'!$D$3:$D$1000),1)),IF(F1432="PRODUTOS",INDEX('TABELA DE PREÇOS'!$G$3:$G$1000,MATCH(B1432,IF('TABELA DE PREÇOS'!$F$3:$F$1000=G1432,'TABELA DE PREÇOS'!$H$3:$H$1000),1)))))),"")</f>
        <v/>
      </c>
      <c r="I1432" s="75"/>
      <c r="J1432" s="19" t="str">
        <f>IFERROR(IF(ATENDIMENTOS!$I1432="",ATENDIMENTOS!$H1432,IF(AND(ATENDIMENTOS!$H1432="",ATENDIMENTOS!$I1432=""),"",ATENDIMENTOS!$H1432-ATENDIMENTOS!$I1432)),"")</f>
        <v/>
      </c>
      <c r="K1432" s="78"/>
    </row>
    <row r="1433" spans="1:11" x14ac:dyDescent="0.3">
      <c r="A1433" s="12" t="str">
        <f t="shared" si="22"/>
        <v/>
      </c>
      <c r="B1433" s="65"/>
      <c r="C1433" s="68"/>
      <c r="D1433" s="69"/>
      <c r="E1433" s="69"/>
      <c r="F1433" s="69"/>
      <c r="G1433" s="69"/>
      <c r="H1433" s="20" t="str" cm="1">
        <f t="array" ref="H1433">IFERROR(IF(B1433="","",IF(F1433="","",IF(F1433="SERVIÇOS",INDEX('TABELA DE PREÇOS'!$C$3:$C$1000,MATCH(B1433,IF('TABELA DE PREÇOS'!$B$3:$B$1000=G1433,'TABELA DE PREÇOS'!$D$3:$D$1000),1)),IF(F1433="PRODUTOS",INDEX('TABELA DE PREÇOS'!$G$3:$G$1000,MATCH(B1433,IF('TABELA DE PREÇOS'!$F$3:$F$1000=G1433,'TABELA DE PREÇOS'!$H$3:$H$1000),1)))))),"")</f>
        <v/>
      </c>
      <c r="I1433" s="74"/>
      <c r="J1433" s="20" t="str">
        <f>IFERROR(IF(ATENDIMENTOS!$I1433="",ATENDIMENTOS!$H1433,IF(AND(ATENDIMENTOS!$H1433="",ATENDIMENTOS!$I1433=""),"",ATENDIMENTOS!$H1433-ATENDIMENTOS!$I1433)),"")</f>
        <v/>
      </c>
      <c r="K1433" s="77"/>
    </row>
    <row r="1434" spans="1:11" x14ac:dyDescent="0.3">
      <c r="A1434" s="12" t="str">
        <f t="shared" si="22"/>
        <v/>
      </c>
      <c r="B1434" s="66"/>
      <c r="C1434" s="70"/>
      <c r="D1434" s="71"/>
      <c r="E1434" s="71"/>
      <c r="F1434" s="71"/>
      <c r="G1434" s="71"/>
      <c r="H1434" s="19" t="str" cm="1">
        <f t="array" ref="H1434">IFERROR(IF(B1434="","",IF(F1434="","",IF(F1434="SERVIÇOS",INDEX('TABELA DE PREÇOS'!$C$3:$C$1000,MATCH(B1434,IF('TABELA DE PREÇOS'!$B$3:$B$1000=G1434,'TABELA DE PREÇOS'!$D$3:$D$1000),1)),IF(F1434="PRODUTOS",INDEX('TABELA DE PREÇOS'!$G$3:$G$1000,MATCH(B1434,IF('TABELA DE PREÇOS'!$F$3:$F$1000=G1434,'TABELA DE PREÇOS'!$H$3:$H$1000),1)))))),"")</f>
        <v/>
      </c>
      <c r="I1434" s="75"/>
      <c r="J1434" s="19" t="str">
        <f>IFERROR(IF(ATENDIMENTOS!$I1434="",ATENDIMENTOS!$H1434,IF(AND(ATENDIMENTOS!$H1434="",ATENDIMENTOS!$I1434=""),"",ATENDIMENTOS!$H1434-ATENDIMENTOS!$I1434)),"")</f>
        <v/>
      </c>
      <c r="K1434" s="78"/>
    </row>
    <row r="1435" spans="1:11" x14ac:dyDescent="0.3">
      <c r="A1435" s="12" t="str">
        <f t="shared" si="22"/>
        <v/>
      </c>
      <c r="B1435" s="65"/>
      <c r="C1435" s="68"/>
      <c r="D1435" s="69"/>
      <c r="E1435" s="69"/>
      <c r="F1435" s="69"/>
      <c r="G1435" s="69"/>
      <c r="H1435" s="20" t="str" cm="1">
        <f t="array" ref="H1435">IFERROR(IF(B1435="","",IF(F1435="","",IF(F1435="SERVIÇOS",INDEX('TABELA DE PREÇOS'!$C$3:$C$1000,MATCH(B1435,IF('TABELA DE PREÇOS'!$B$3:$B$1000=G1435,'TABELA DE PREÇOS'!$D$3:$D$1000),1)),IF(F1435="PRODUTOS",INDEX('TABELA DE PREÇOS'!$G$3:$G$1000,MATCH(B1435,IF('TABELA DE PREÇOS'!$F$3:$F$1000=G1435,'TABELA DE PREÇOS'!$H$3:$H$1000),1)))))),"")</f>
        <v/>
      </c>
      <c r="I1435" s="74"/>
      <c r="J1435" s="20" t="str">
        <f>IFERROR(IF(ATENDIMENTOS!$I1435="",ATENDIMENTOS!$H1435,IF(AND(ATENDIMENTOS!$H1435="",ATENDIMENTOS!$I1435=""),"",ATENDIMENTOS!$H1435-ATENDIMENTOS!$I1435)),"")</f>
        <v/>
      </c>
      <c r="K1435" s="77"/>
    </row>
    <row r="1436" spans="1:11" x14ac:dyDescent="0.3">
      <c r="A1436" s="12" t="str">
        <f t="shared" si="22"/>
        <v/>
      </c>
      <c r="B1436" s="66"/>
      <c r="C1436" s="70"/>
      <c r="D1436" s="71"/>
      <c r="E1436" s="71"/>
      <c r="F1436" s="71"/>
      <c r="G1436" s="71"/>
      <c r="H1436" s="19" t="str" cm="1">
        <f t="array" ref="H1436">IFERROR(IF(B1436="","",IF(F1436="","",IF(F1436="SERVIÇOS",INDEX('TABELA DE PREÇOS'!$C$3:$C$1000,MATCH(B1436,IF('TABELA DE PREÇOS'!$B$3:$B$1000=G1436,'TABELA DE PREÇOS'!$D$3:$D$1000),1)),IF(F1436="PRODUTOS",INDEX('TABELA DE PREÇOS'!$G$3:$G$1000,MATCH(B1436,IF('TABELA DE PREÇOS'!$F$3:$F$1000=G1436,'TABELA DE PREÇOS'!$H$3:$H$1000),1)))))),"")</f>
        <v/>
      </c>
      <c r="I1436" s="75"/>
      <c r="J1436" s="19" t="str">
        <f>IFERROR(IF(ATENDIMENTOS!$I1436="",ATENDIMENTOS!$H1436,IF(AND(ATENDIMENTOS!$H1436="",ATENDIMENTOS!$I1436=""),"",ATENDIMENTOS!$H1436-ATENDIMENTOS!$I1436)),"")</f>
        <v/>
      </c>
      <c r="K1436" s="78"/>
    </row>
    <row r="1437" spans="1:11" x14ac:dyDescent="0.3">
      <c r="A1437" s="12" t="str">
        <f t="shared" si="22"/>
        <v/>
      </c>
      <c r="B1437" s="65"/>
      <c r="C1437" s="68"/>
      <c r="D1437" s="69"/>
      <c r="E1437" s="69"/>
      <c r="F1437" s="69"/>
      <c r="G1437" s="69"/>
      <c r="H1437" s="20" t="str" cm="1">
        <f t="array" ref="H1437">IFERROR(IF(B1437="","",IF(F1437="","",IF(F1437="SERVIÇOS",INDEX('TABELA DE PREÇOS'!$C$3:$C$1000,MATCH(B1437,IF('TABELA DE PREÇOS'!$B$3:$B$1000=G1437,'TABELA DE PREÇOS'!$D$3:$D$1000),1)),IF(F1437="PRODUTOS",INDEX('TABELA DE PREÇOS'!$G$3:$G$1000,MATCH(B1437,IF('TABELA DE PREÇOS'!$F$3:$F$1000=G1437,'TABELA DE PREÇOS'!$H$3:$H$1000),1)))))),"")</f>
        <v/>
      </c>
      <c r="I1437" s="74"/>
      <c r="J1437" s="20" t="str">
        <f>IFERROR(IF(ATENDIMENTOS!$I1437="",ATENDIMENTOS!$H1437,IF(AND(ATENDIMENTOS!$H1437="",ATENDIMENTOS!$I1437=""),"",ATENDIMENTOS!$H1437-ATENDIMENTOS!$I1437)),"")</f>
        <v/>
      </c>
      <c r="K1437" s="77"/>
    </row>
    <row r="1438" spans="1:11" x14ac:dyDescent="0.3">
      <c r="A1438" s="12" t="str">
        <f t="shared" si="22"/>
        <v/>
      </c>
      <c r="B1438" s="66"/>
      <c r="C1438" s="70"/>
      <c r="D1438" s="71"/>
      <c r="E1438" s="71"/>
      <c r="F1438" s="71"/>
      <c r="G1438" s="71"/>
      <c r="H1438" s="19" t="str" cm="1">
        <f t="array" ref="H1438">IFERROR(IF(B1438="","",IF(F1438="","",IF(F1438="SERVIÇOS",INDEX('TABELA DE PREÇOS'!$C$3:$C$1000,MATCH(B1438,IF('TABELA DE PREÇOS'!$B$3:$B$1000=G1438,'TABELA DE PREÇOS'!$D$3:$D$1000),1)),IF(F1438="PRODUTOS",INDEX('TABELA DE PREÇOS'!$G$3:$G$1000,MATCH(B1438,IF('TABELA DE PREÇOS'!$F$3:$F$1000=G1438,'TABELA DE PREÇOS'!$H$3:$H$1000),1)))))),"")</f>
        <v/>
      </c>
      <c r="I1438" s="75"/>
      <c r="J1438" s="19" t="str">
        <f>IFERROR(IF(ATENDIMENTOS!$I1438="",ATENDIMENTOS!$H1438,IF(AND(ATENDIMENTOS!$H1438="",ATENDIMENTOS!$I1438=""),"",ATENDIMENTOS!$H1438-ATENDIMENTOS!$I1438)),"")</f>
        <v/>
      </c>
      <c r="K1438" s="78"/>
    </row>
    <row r="1439" spans="1:11" x14ac:dyDescent="0.3">
      <c r="A1439" s="12" t="str">
        <f t="shared" si="22"/>
        <v/>
      </c>
      <c r="B1439" s="65"/>
      <c r="C1439" s="68"/>
      <c r="D1439" s="69"/>
      <c r="E1439" s="69"/>
      <c r="F1439" s="69"/>
      <c r="G1439" s="69"/>
      <c r="H1439" s="20" t="str" cm="1">
        <f t="array" ref="H1439">IFERROR(IF(B1439="","",IF(F1439="","",IF(F1439="SERVIÇOS",INDEX('TABELA DE PREÇOS'!$C$3:$C$1000,MATCH(B1439,IF('TABELA DE PREÇOS'!$B$3:$B$1000=G1439,'TABELA DE PREÇOS'!$D$3:$D$1000),1)),IF(F1439="PRODUTOS",INDEX('TABELA DE PREÇOS'!$G$3:$G$1000,MATCH(B1439,IF('TABELA DE PREÇOS'!$F$3:$F$1000=G1439,'TABELA DE PREÇOS'!$H$3:$H$1000),1)))))),"")</f>
        <v/>
      </c>
      <c r="I1439" s="74"/>
      <c r="J1439" s="20" t="str">
        <f>IFERROR(IF(ATENDIMENTOS!$I1439="",ATENDIMENTOS!$H1439,IF(AND(ATENDIMENTOS!$H1439="",ATENDIMENTOS!$I1439=""),"",ATENDIMENTOS!$H1439-ATENDIMENTOS!$I1439)),"")</f>
        <v/>
      </c>
      <c r="K1439" s="77"/>
    </row>
    <row r="1440" spans="1:11" x14ac:dyDescent="0.3">
      <c r="A1440" s="12" t="str">
        <f t="shared" si="22"/>
        <v/>
      </c>
      <c r="B1440" s="66"/>
      <c r="C1440" s="70"/>
      <c r="D1440" s="71"/>
      <c r="E1440" s="71"/>
      <c r="F1440" s="71"/>
      <c r="G1440" s="71"/>
      <c r="H1440" s="19" t="str" cm="1">
        <f t="array" ref="H1440">IFERROR(IF(B1440="","",IF(F1440="","",IF(F1440="SERVIÇOS",INDEX('TABELA DE PREÇOS'!$C$3:$C$1000,MATCH(B1440,IF('TABELA DE PREÇOS'!$B$3:$B$1000=G1440,'TABELA DE PREÇOS'!$D$3:$D$1000),1)),IF(F1440="PRODUTOS",INDEX('TABELA DE PREÇOS'!$G$3:$G$1000,MATCH(B1440,IF('TABELA DE PREÇOS'!$F$3:$F$1000=G1440,'TABELA DE PREÇOS'!$H$3:$H$1000),1)))))),"")</f>
        <v/>
      </c>
      <c r="I1440" s="75"/>
      <c r="J1440" s="19" t="str">
        <f>IFERROR(IF(ATENDIMENTOS!$I1440="",ATENDIMENTOS!$H1440,IF(AND(ATENDIMENTOS!$H1440="",ATENDIMENTOS!$I1440=""),"",ATENDIMENTOS!$H1440-ATENDIMENTOS!$I1440)),"")</f>
        <v/>
      </c>
      <c r="K1440" s="78"/>
    </row>
    <row r="1441" spans="1:11" x14ac:dyDescent="0.3">
      <c r="A1441" s="12" t="str">
        <f t="shared" si="22"/>
        <v/>
      </c>
      <c r="B1441" s="65"/>
      <c r="C1441" s="68"/>
      <c r="D1441" s="69"/>
      <c r="E1441" s="69"/>
      <c r="F1441" s="69"/>
      <c r="G1441" s="69"/>
      <c r="H1441" s="20" t="str" cm="1">
        <f t="array" ref="H1441">IFERROR(IF(B1441="","",IF(F1441="","",IF(F1441="SERVIÇOS",INDEX('TABELA DE PREÇOS'!$C$3:$C$1000,MATCH(B1441,IF('TABELA DE PREÇOS'!$B$3:$B$1000=G1441,'TABELA DE PREÇOS'!$D$3:$D$1000),1)),IF(F1441="PRODUTOS",INDEX('TABELA DE PREÇOS'!$G$3:$G$1000,MATCH(B1441,IF('TABELA DE PREÇOS'!$F$3:$F$1000=G1441,'TABELA DE PREÇOS'!$H$3:$H$1000),1)))))),"")</f>
        <v/>
      </c>
      <c r="I1441" s="74"/>
      <c r="J1441" s="20" t="str">
        <f>IFERROR(IF(ATENDIMENTOS!$I1441="",ATENDIMENTOS!$H1441,IF(AND(ATENDIMENTOS!$H1441="",ATENDIMENTOS!$I1441=""),"",ATENDIMENTOS!$H1441-ATENDIMENTOS!$I1441)),"")</f>
        <v/>
      </c>
      <c r="K1441" s="77"/>
    </row>
    <row r="1442" spans="1:11" x14ac:dyDescent="0.3">
      <c r="A1442" s="12" t="str">
        <f t="shared" si="22"/>
        <v/>
      </c>
      <c r="B1442" s="66"/>
      <c r="C1442" s="70"/>
      <c r="D1442" s="71"/>
      <c r="E1442" s="71"/>
      <c r="F1442" s="71"/>
      <c r="G1442" s="71"/>
      <c r="H1442" s="19" t="str" cm="1">
        <f t="array" ref="H1442">IFERROR(IF(B1442="","",IF(F1442="","",IF(F1442="SERVIÇOS",INDEX('TABELA DE PREÇOS'!$C$3:$C$1000,MATCH(B1442,IF('TABELA DE PREÇOS'!$B$3:$B$1000=G1442,'TABELA DE PREÇOS'!$D$3:$D$1000),1)),IF(F1442="PRODUTOS",INDEX('TABELA DE PREÇOS'!$G$3:$G$1000,MATCH(B1442,IF('TABELA DE PREÇOS'!$F$3:$F$1000=G1442,'TABELA DE PREÇOS'!$H$3:$H$1000),1)))))),"")</f>
        <v/>
      </c>
      <c r="I1442" s="75"/>
      <c r="J1442" s="19" t="str">
        <f>IFERROR(IF(ATENDIMENTOS!$I1442="",ATENDIMENTOS!$H1442,IF(AND(ATENDIMENTOS!$H1442="",ATENDIMENTOS!$I1442=""),"",ATENDIMENTOS!$H1442-ATENDIMENTOS!$I1442)),"")</f>
        <v/>
      </c>
      <c r="K1442" s="78"/>
    </row>
    <row r="1443" spans="1:11" x14ac:dyDescent="0.3">
      <c r="A1443" s="12" t="str">
        <f t="shared" si="22"/>
        <v/>
      </c>
      <c r="B1443" s="65"/>
      <c r="C1443" s="68"/>
      <c r="D1443" s="69"/>
      <c r="E1443" s="69"/>
      <c r="F1443" s="69"/>
      <c r="G1443" s="69"/>
      <c r="H1443" s="20" t="str" cm="1">
        <f t="array" ref="H1443">IFERROR(IF(B1443="","",IF(F1443="","",IF(F1443="SERVIÇOS",INDEX('TABELA DE PREÇOS'!$C$3:$C$1000,MATCH(B1443,IF('TABELA DE PREÇOS'!$B$3:$B$1000=G1443,'TABELA DE PREÇOS'!$D$3:$D$1000),1)),IF(F1443="PRODUTOS",INDEX('TABELA DE PREÇOS'!$G$3:$G$1000,MATCH(B1443,IF('TABELA DE PREÇOS'!$F$3:$F$1000=G1443,'TABELA DE PREÇOS'!$H$3:$H$1000),1)))))),"")</f>
        <v/>
      </c>
      <c r="I1443" s="74"/>
      <c r="J1443" s="20" t="str">
        <f>IFERROR(IF(ATENDIMENTOS!$I1443="",ATENDIMENTOS!$H1443,IF(AND(ATENDIMENTOS!$H1443="",ATENDIMENTOS!$I1443=""),"",ATENDIMENTOS!$H1443-ATENDIMENTOS!$I1443)),"")</f>
        <v/>
      </c>
      <c r="K1443" s="77"/>
    </row>
    <row r="1444" spans="1:11" x14ac:dyDescent="0.3">
      <c r="A1444" s="12" t="str">
        <f t="shared" si="22"/>
        <v/>
      </c>
      <c r="B1444" s="66"/>
      <c r="C1444" s="70"/>
      <c r="D1444" s="71"/>
      <c r="E1444" s="71"/>
      <c r="F1444" s="71"/>
      <c r="G1444" s="71"/>
      <c r="H1444" s="19" t="str" cm="1">
        <f t="array" ref="H1444">IFERROR(IF(B1444="","",IF(F1444="","",IF(F1444="SERVIÇOS",INDEX('TABELA DE PREÇOS'!$C$3:$C$1000,MATCH(B1444,IF('TABELA DE PREÇOS'!$B$3:$B$1000=G1444,'TABELA DE PREÇOS'!$D$3:$D$1000),1)),IF(F1444="PRODUTOS",INDEX('TABELA DE PREÇOS'!$G$3:$G$1000,MATCH(B1444,IF('TABELA DE PREÇOS'!$F$3:$F$1000=G1444,'TABELA DE PREÇOS'!$H$3:$H$1000),1)))))),"")</f>
        <v/>
      </c>
      <c r="I1444" s="75"/>
      <c r="J1444" s="19" t="str">
        <f>IFERROR(IF(ATENDIMENTOS!$I1444="",ATENDIMENTOS!$H1444,IF(AND(ATENDIMENTOS!$H1444="",ATENDIMENTOS!$I1444=""),"",ATENDIMENTOS!$H1444-ATENDIMENTOS!$I1444)),"")</f>
        <v/>
      </c>
      <c r="K1444" s="78"/>
    </row>
    <row r="1445" spans="1:11" x14ac:dyDescent="0.3">
      <c r="A1445" s="12" t="str">
        <f t="shared" si="22"/>
        <v/>
      </c>
      <c r="B1445" s="65"/>
      <c r="C1445" s="68"/>
      <c r="D1445" s="69"/>
      <c r="E1445" s="69"/>
      <c r="F1445" s="69"/>
      <c r="G1445" s="69"/>
      <c r="H1445" s="20" t="str" cm="1">
        <f t="array" ref="H1445">IFERROR(IF(B1445="","",IF(F1445="","",IF(F1445="SERVIÇOS",INDEX('TABELA DE PREÇOS'!$C$3:$C$1000,MATCH(B1445,IF('TABELA DE PREÇOS'!$B$3:$B$1000=G1445,'TABELA DE PREÇOS'!$D$3:$D$1000),1)),IF(F1445="PRODUTOS",INDEX('TABELA DE PREÇOS'!$G$3:$G$1000,MATCH(B1445,IF('TABELA DE PREÇOS'!$F$3:$F$1000=G1445,'TABELA DE PREÇOS'!$H$3:$H$1000),1)))))),"")</f>
        <v/>
      </c>
      <c r="I1445" s="74"/>
      <c r="J1445" s="20" t="str">
        <f>IFERROR(IF(ATENDIMENTOS!$I1445="",ATENDIMENTOS!$H1445,IF(AND(ATENDIMENTOS!$H1445="",ATENDIMENTOS!$I1445=""),"",ATENDIMENTOS!$H1445-ATENDIMENTOS!$I1445)),"")</f>
        <v/>
      </c>
      <c r="K1445" s="77"/>
    </row>
    <row r="1446" spans="1:11" x14ac:dyDescent="0.3">
      <c r="A1446" s="12" t="str">
        <f t="shared" si="22"/>
        <v/>
      </c>
      <c r="B1446" s="66"/>
      <c r="C1446" s="70"/>
      <c r="D1446" s="71"/>
      <c r="E1446" s="71"/>
      <c r="F1446" s="71"/>
      <c r="G1446" s="71"/>
      <c r="H1446" s="19" t="str" cm="1">
        <f t="array" ref="H1446">IFERROR(IF(B1446="","",IF(F1446="","",IF(F1446="SERVIÇOS",INDEX('TABELA DE PREÇOS'!$C$3:$C$1000,MATCH(B1446,IF('TABELA DE PREÇOS'!$B$3:$B$1000=G1446,'TABELA DE PREÇOS'!$D$3:$D$1000),1)),IF(F1446="PRODUTOS",INDEX('TABELA DE PREÇOS'!$G$3:$G$1000,MATCH(B1446,IF('TABELA DE PREÇOS'!$F$3:$F$1000=G1446,'TABELA DE PREÇOS'!$H$3:$H$1000),1)))))),"")</f>
        <v/>
      </c>
      <c r="I1446" s="75"/>
      <c r="J1446" s="19" t="str">
        <f>IFERROR(IF(ATENDIMENTOS!$I1446="",ATENDIMENTOS!$H1446,IF(AND(ATENDIMENTOS!$H1446="",ATENDIMENTOS!$I1446=""),"",ATENDIMENTOS!$H1446-ATENDIMENTOS!$I1446)),"")</f>
        <v/>
      </c>
      <c r="K1446" s="78"/>
    </row>
    <row r="1447" spans="1:11" x14ac:dyDescent="0.3">
      <c r="A1447" s="12" t="str">
        <f t="shared" si="22"/>
        <v/>
      </c>
      <c r="B1447" s="65"/>
      <c r="C1447" s="68"/>
      <c r="D1447" s="69"/>
      <c r="E1447" s="69"/>
      <c r="F1447" s="69"/>
      <c r="G1447" s="69"/>
      <c r="H1447" s="20" t="str" cm="1">
        <f t="array" ref="H1447">IFERROR(IF(B1447="","",IF(F1447="","",IF(F1447="SERVIÇOS",INDEX('TABELA DE PREÇOS'!$C$3:$C$1000,MATCH(B1447,IF('TABELA DE PREÇOS'!$B$3:$B$1000=G1447,'TABELA DE PREÇOS'!$D$3:$D$1000),1)),IF(F1447="PRODUTOS",INDEX('TABELA DE PREÇOS'!$G$3:$G$1000,MATCH(B1447,IF('TABELA DE PREÇOS'!$F$3:$F$1000=G1447,'TABELA DE PREÇOS'!$H$3:$H$1000),1)))))),"")</f>
        <v/>
      </c>
      <c r="I1447" s="74"/>
      <c r="J1447" s="20" t="str">
        <f>IFERROR(IF(ATENDIMENTOS!$I1447="",ATENDIMENTOS!$H1447,IF(AND(ATENDIMENTOS!$H1447="",ATENDIMENTOS!$I1447=""),"",ATENDIMENTOS!$H1447-ATENDIMENTOS!$I1447)),"")</f>
        <v/>
      </c>
      <c r="K1447" s="77"/>
    </row>
    <row r="1448" spans="1:11" x14ac:dyDescent="0.3">
      <c r="A1448" s="12" t="str">
        <f t="shared" si="22"/>
        <v/>
      </c>
      <c r="B1448" s="66"/>
      <c r="C1448" s="70"/>
      <c r="D1448" s="71"/>
      <c r="E1448" s="71"/>
      <c r="F1448" s="71"/>
      <c r="G1448" s="71"/>
      <c r="H1448" s="19" t="str" cm="1">
        <f t="array" ref="H1448">IFERROR(IF(B1448="","",IF(F1448="","",IF(F1448="SERVIÇOS",INDEX('TABELA DE PREÇOS'!$C$3:$C$1000,MATCH(B1448,IF('TABELA DE PREÇOS'!$B$3:$B$1000=G1448,'TABELA DE PREÇOS'!$D$3:$D$1000),1)),IF(F1448="PRODUTOS",INDEX('TABELA DE PREÇOS'!$G$3:$G$1000,MATCH(B1448,IF('TABELA DE PREÇOS'!$F$3:$F$1000=G1448,'TABELA DE PREÇOS'!$H$3:$H$1000),1)))))),"")</f>
        <v/>
      </c>
      <c r="I1448" s="75"/>
      <c r="J1448" s="19" t="str">
        <f>IFERROR(IF(ATENDIMENTOS!$I1448="",ATENDIMENTOS!$H1448,IF(AND(ATENDIMENTOS!$H1448="",ATENDIMENTOS!$I1448=""),"",ATENDIMENTOS!$H1448-ATENDIMENTOS!$I1448)),"")</f>
        <v/>
      </c>
      <c r="K1448" s="78"/>
    </row>
    <row r="1449" spans="1:11" x14ac:dyDescent="0.3">
      <c r="A1449" s="12" t="str">
        <f t="shared" si="22"/>
        <v/>
      </c>
      <c r="B1449" s="65"/>
      <c r="C1449" s="68"/>
      <c r="D1449" s="69"/>
      <c r="E1449" s="69"/>
      <c r="F1449" s="69"/>
      <c r="G1449" s="69"/>
      <c r="H1449" s="20" t="str" cm="1">
        <f t="array" ref="H1449">IFERROR(IF(B1449="","",IF(F1449="","",IF(F1449="SERVIÇOS",INDEX('TABELA DE PREÇOS'!$C$3:$C$1000,MATCH(B1449,IF('TABELA DE PREÇOS'!$B$3:$B$1000=G1449,'TABELA DE PREÇOS'!$D$3:$D$1000),1)),IF(F1449="PRODUTOS",INDEX('TABELA DE PREÇOS'!$G$3:$G$1000,MATCH(B1449,IF('TABELA DE PREÇOS'!$F$3:$F$1000=G1449,'TABELA DE PREÇOS'!$H$3:$H$1000),1)))))),"")</f>
        <v/>
      </c>
      <c r="I1449" s="74"/>
      <c r="J1449" s="20" t="str">
        <f>IFERROR(IF(ATENDIMENTOS!$I1449="",ATENDIMENTOS!$H1449,IF(AND(ATENDIMENTOS!$H1449="",ATENDIMENTOS!$I1449=""),"",ATENDIMENTOS!$H1449-ATENDIMENTOS!$I1449)),"")</f>
        <v/>
      </c>
      <c r="K1449" s="77"/>
    </row>
    <row r="1450" spans="1:11" x14ac:dyDescent="0.3">
      <c r="A1450" s="12" t="str">
        <f t="shared" si="22"/>
        <v/>
      </c>
      <c r="B1450" s="66"/>
      <c r="C1450" s="70"/>
      <c r="D1450" s="71"/>
      <c r="E1450" s="71"/>
      <c r="F1450" s="71"/>
      <c r="G1450" s="71"/>
      <c r="H1450" s="19" t="str" cm="1">
        <f t="array" ref="H1450">IFERROR(IF(B1450="","",IF(F1450="","",IF(F1450="SERVIÇOS",INDEX('TABELA DE PREÇOS'!$C$3:$C$1000,MATCH(B1450,IF('TABELA DE PREÇOS'!$B$3:$B$1000=G1450,'TABELA DE PREÇOS'!$D$3:$D$1000),1)),IF(F1450="PRODUTOS",INDEX('TABELA DE PREÇOS'!$G$3:$G$1000,MATCH(B1450,IF('TABELA DE PREÇOS'!$F$3:$F$1000=G1450,'TABELA DE PREÇOS'!$H$3:$H$1000),1)))))),"")</f>
        <v/>
      </c>
      <c r="I1450" s="75"/>
      <c r="J1450" s="19" t="str">
        <f>IFERROR(IF(ATENDIMENTOS!$I1450="",ATENDIMENTOS!$H1450,IF(AND(ATENDIMENTOS!$H1450="",ATENDIMENTOS!$I1450=""),"",ATENDIMENTOS!$H1450-ATENDIMENTOS!$I1450)),"")</f>
        <v/>
      </c>
      <c r="K1450" s="78"/>
    </row>
    <row r="1451" spans="1:11" x14ac:dyDescent="0.3">
      <c r="A1451" s="12" t="str">
        <f t="shared" si="22"/>
        <v/>
      </c>
      <c r="B1451" s="65"/>
      <c r="C1451" s="68"/>
      <c r="D1451" s="69"/>
      <c r="E1451" s="69"/>
      <c r="F1451" s="69"/>
      <c r="G1451" s="69"/>
      <c r="H1451" s="20" t="str" cm="1">
        <f t="array" ref="H1451">IFERROR(IF(B1451="","",IF(F1451="","",IF(F1451="SERVIÇOS",INDEX('TABELA DE PREÇOS'!$C$3:$C$1000,MATCH(B1451,IF('TABELA DE PREÇOS'!$B$3:$B$1000=G1451,'TABELA DE PREÇOS'!$D$3:$D$1000),1)),IF(F1451="PRODUTOS",INDEX('TABELA DE PREÇOS'!$G$3:$G$1000,MATCH(B1451,IF('TABELA DE PREÇOS'!$F$3:$F$1000=G1451,'TABELA DE PREÇOS'!$H$3:$H$1000),1)))))),"")</f>
        <v/>
      </c>
      <c r="I1451" s="74"/>
      <c r="J1451" s="20" t="str">
        <f>IFERROR(IF(ATENDIMENTOS!$I1451="",ATENDIMENTOS!$H1451,IF(AND(ATENDIMENTOS!$H1451="",ATENDIMENTOS!$I1451=""),"",ATENDIMENTOS!$H1451-ATENDIMENTOS!$I1451)),"")</f>
        <v/>
      </c>
      <c r="K1451" s="77"/>
    </row>
    <row r="1452" spans="1:11" x14ac:dyDescent="0.3">
      <c r="A1452" s="12" t="str">
        <f t="shared" si="22"/>
        <v/>
      </c>
      <c r="B1452" s="66"/>
      <c r="C1452" s="70"/>
      <c r="D1452" s="71"/>
      <c r="E1452" s="71"/>
      <c r="F1452" s="71"/>
      <c r="G1452" s="71"/>
      <c r="H1452" s="19" t="str" cm="1">
        <f t="array" ref="H1452">IFERROR(IF(B1452="","",IF(F1452="","",IF(F1452="SERVIÇOS",INDEX('TABELA DE PREÇOS'!$C$3:$C$1000,MATCH(B1452,IF('TABELA DE PREÇOS'!$B$3:$B$1000=G1452,'TABELA DE PREÇOS'!$D$3:$D$1000),1)),IF(F1452="PRODUTOS",INDEX('TABELA DE PREÇOS'!$G$3:$G$1000,MATCH(B1452,IF('TABELA DE PREÇOS'!$F$3:$F$1000=G1452,'TABELA DE PREÇOS'!$H$3:$H$1000),1)))))),"")</f>
        <v/>
      </c>
      <c r="I1452" s="75"/>
      <c r="J1452" s="19" t="str">
        <f>IFERROR(IF(ATENDIMENTOS!$I1452="",ATENDIMENTOS!$H1452,IF(AND(ATENDIMENTOS!$H1452="",ATENDIMENTOS!$I1452=""),"",ATENDIMENTOS!$H1452-ATENDIMENTOS!$I1452)),"")</f>
        <v/>
      </c>
      <c r="K1452" s="78"/>
    </row>
    <row r="1453" spans="1:11" x14ac:dyDescent="0.3">
      <c r="A1453" s="12" t="str">
        <f t="shared" si="22"/>
        <v/>
      </c>
      <c r="B1453" s="65"/>
      <c r="C1453" s="68"/>
      <c r="D1453" s="69"/>
      <c r="E1453" s="69"/>
      <c r="F1453" s="69"/>
      <c r="G1453" s="69"/>
      <c r="H1453" s="20" t="str" cm="1">
        <f t="array" ref="H1453">IFERROR(IF(B1453="","",IF(F1453="","",IF(F1453="SERVIÇOS",INDEX('TABELA DE PREÇOS'!$C$3:$C$1000,MATCH(B1453,IF('TABELA DE PREÇOS'!$B$3:$B$1000=G1453,'TABELA DE PREÇOS'!$D$3:$D$1000),1)),IF(F1453="PRODUTOS",INDEX('TABELA DE PREÇOS'!$G$3:$G$1000,MATCH(B1453,IF('TABELA DE PREÇOS'!$F$3:$F$1000=G1453,'TABELA DE PREÇOS'!$H$3:$H$1000),1)))))),"")</f>
        <v/>
      </c>
      <c r="I1453" s="74"/>
      <c r="J1453" s="20" t="str">
        <f>IFERROR(IF(ATENDIMENTOS!$I1453="",ATENDIMENTOS!$H1453,IF(AND(ATENDIMENTOS!$H1453="",ATENDIMENTOS!$I1453=""),"",ATENDIMENTOS!$H1453-ATENDIMENTOS!$I1453)),"")</f>
        <v/>
      </c>
      <c r="K1453" s="77"/>
    </row>
    <row r="1454" spans="1:11" x14ac:dyDescent="0.3">
      <c r="A1454" s="12" t="str">
        <f t="shared" si="22"/>
        <v/>
      </c>
      <c r="B1454" s="66"/>
      <c r="C1454" s="70"/>
      <c r="D1454" s="71"/>
      <c r="E1454" s="71"/>
      <c r="F1454" s="71"/>
      <c r="G1454" s="71"/>
      <c r="H1454" s="19" t="str" cm="1">
        <f t="array" ref="H1454">IFERROR(IF(B1454="","",IF(F1454="","",IF(F1454="SERVIÇOS",INDEX('TABELA DE PREÇOS'!$C$3:$C$1000,MATCH(B1454,IF('TABELA DE PREÇOS'!$B$3:$B$1000=G1454,'TABELA DE PREÇOS'!$D$3:$D$1000),1)),IF(F1454="PRODUTOS",INDEX('TABELA DE PREÇOS'!$G$3:$G$1000,MATCH(B1454,IF('TABELA DE PREÇOS'!$F$3:$F$1000=G1454,'TABELA DE PREÇOS'!$H$3:$H$1000),1)))))),"")</f>
        <v/>
      </c>
      <c r="I1454" s="75"/>
      <c r="J1454" s="19" t="str">
        <f>IFERROR(IF(ATENDIMENTOS!$I1454="",ATENDIMENTOS!$H1454,IF(AND(ATENDIMENTOS!$H1454="",ATENDIMENTOS!$I1454=""),"",ATENDIMENTOS!$H1454-ATENDIMENTOS!$I1454)),"")</f>
        <v/>
      </c>
      <c r="K1454" s="78"/>
    </row>
    <row r="1455" spans="1:11" x14ac:dyDescent="0.3">
      <c r="A1455" s="12" t="str">
        <f t="shared" si="22"/>
        <v/>
      </c>
      <c r="B1455" s="65"/>
      <c r="C1455" s="68"/>
      <c r="D1455" s="69"/>
      <c r="E1455" s="69"/>
      <c r="F1455" s="69"/>
      <c r="G1455" s="69"/>
      <c r="H1455" s="20" t="str" cm="1">
        <f t="array" ref="H1455">IFERROR(IF(B1455="","",IF(F1455="","",IF(F1455="SERVIÇOS",INDEX('TABELA DE PREÇOS'!$C$3:$C$1000,MATCH(B1455,IF('TABELA DE PREÇOS'!$B$3:$B$1000=G1455,'TABELA DE PREÇOS'!$D$3:$D$1000),1)),IF(F1455="PRODUTOS",INDEX('TABELA DE PREÇOS'!$G$3:$G$1000,MATCH(B1455,IF('TABELA DE PREÇOS'!$F$3:$F$1000=G1455,'TABELA DE PREÇOS'!$H$3:$H$1000),1)))))),"")</f>
        <v/>
      </c>
      <c r="I1455" s="74"/>
      <c r="J1455" s="20" t="str">
        <f>IFERROR(IF(ATENDIMENTOS!$I1455="",ATENDIMENTOS!$H1455,IF(AND(ATENDIMENTOS!$H1455="",ATENDIMENTOS!$I1455=""),"",ATENDIMENTOS!$H1455-ATENDIMENTOS!$I1455)),"")</f>
        <v/>
      </c>
      <c r="K1455" s="77"/>
    </row>
    <row r="1456" spans="1:11" x14ac:dyDescent="0.3">
      <c r="A1456" s="12" t="str">
        <f t="shared" si="22"/>
        <v/>
      </c>
      <c r="B1456" s="66"/>
      <c r="C1456" s="70"/>
      <c r="D1456" s="71"/>
      <c r="E1456" s="71"/>
      <c r="F1456" s="71"/>
      <c r="G1456" s="71"/>
      <c r="H1456" s="19" t="str" cm="1">
        <f t="array" ref="H1456">IFERROR(IF(B1456="","",IF(F1456="","",IF(F1456="SERVIÇOS",INDEX('TABELA DE PREÇOS'!$C$3:$C$1000,MATCH(B1456,IF('TABELA DE PREÇOS'!$B$3:$B$1000=G1456,'TABELA DE PREÇOS'!$D$3:$D$1000),1)),IF(F1456="PRODUTOS",INDEX('TABELA DE PREÇOS'!$G$3:$G$1000,MATCH(B1456,IF('TABELA DE PREÇOS'!$F$3:$F$1000=G1456,'TABELA DE PREÇOS'!$H$3:$H$1000),1)))))),"")</f>
        <v/>
      </c>
      <c r="I1456" s="75"/>
      <c r="J1456" s="19" t="str">
        <f>IFERROR(IF(ATENDIMENTOS!$I1456="",ATENDIMENTOS!$H1456,IF(AND(ATENDIMENTOS!$H1456="",ATENDIMENTOS!$I1456=""),"",ATENDIMENTOS!$H1456-ATENDIMENTOS!$I1456)),"")</f>
        <v/>
      </c>
      <c r="K1456" s="78"/>
    </row>
    <row r="1457" spans="1:11" x14ac:dyDescent="0.3">
      <c r="A1457" s="12" t="str">
        <f t="shared" si="22"/>
        <v/>
      </c>
      <c r="B1457" s="65"/>
      <c r="C1457" s="68"/>
      <c r="D1457" s="69"/>
      <c r="E1457" s="69"/>
      <c r="F1457" s="69"/>
      <c r="G1457" s="69"/>
      <c r="H1457" s="20" t="str" cm="1">
        <f t="array" ref="H1457">IFERROR(IF(B1457="","",IF(F1457="","",IF(F1457="SERVIÇOS",INDEX('TABELA DE PREÇOS'!$C$3:$C$1000,MATCH(B1457,IF('TABELA DE PREÇOS'!$B$3:$B$1000=G1457,'TABELA DE PREÇOS'!$D$3:$D$1000),1)),IF(F1457="PRODUTOS",INDEX('TABELA DE PREÇOS'!$G$3:$G$1000,MATCH(B1457,IF('TABELA DE PREÇOS'!$F$3:$F$1000=G1457,'TABELA DE PREÇOS'!$H$3:$H$1000),1)))))),"")</f>
        <v/>
      </c>
      <c r="I1457" s="74"/>
      <c r="J1457" s="20" t="str">
        <f>IFERROR(IF(ATENDIMENTOS!$I1457="",ATENDIMENTOS!$H1457,IF(AND(ATENDIMENTOS!$H1457="",ATENDIMENTOS!$I1457=""),"",ATENDIMENTOS!$H1457-ATENDIMENTOS!$I1457)),"")</f>
        <v/>
      </c>
      <c r="K1457" s="77"/>
    </row>
    <row r="1458" spans="1:11" x14ac:dyDescent="0.3">
      <c r="A1458" s="12" t="str">
        <f t="shared" si="22"/>
        <v/>
      </c>
      <c r="B1458" s="66"/>
      <c r="C1458" s="70"/>
      <c r="D1458" s="71"/>
      <c r="E1458" s="71"/>
      <c r="F1458" s="71"/>
      <c r="G1458" s="71"/>
      <c r="H1458" s="19" t="str" cm="1">
        <f t="array" ref="H1458">IFERROR(IF(B1458="","",IF(F1458="","",IF(F1458="SERVIÇOS",INDEX('TABELA DE PREÇOS'!$C$3:$C$1000,MATCH(B1458,IF('TABELA DE PREÇOS'!$B$3:$B$1000=G1458,'TABELA DE PREÇOS'!$D$3:$D$1000),1)),IF(F1458="PRODUTOS",INDEX('TABELA DE PREÇOS'!$G$3:$G$1000,MATCH(B1458,IF('TABELA DE PREÇOS'!$F$3:$F$1000=G1458,'TABELA DE PREÇOS'!$H$3:$H$1000),1)))))),"")</f>
        <v/>
      </c>
      <c r="I1458" s="75"/>
      <c r="J1458" s="19" t="str">
        <f>IFERROR(IF(ATENDIMENTOS!$I1458="",ATENDIMENTOS!$H1458,IF(AND(ATENDIMENTOS!$H1458="",ATENDIMENTOS!$I1458=""),"",ATENDIMENTOS!$H1458-ATENDIMENTOS!$I1458)),"")</f>
        <v/>
      </c>
      <c r="K1458" s="78"/>
    </row>
    <row r="1459" spans="1:11" x14ac:dyDescent="0.3">
      <c r="A1459" s="12" t="str">
        <f t="shared" si="22"/>
        <v/>
      </c>
      <c r="B1459" s="65"/>
      <c r="C1459" s="68"/>
      <c r="D1459" s="69"/>
      <c r="E1459" s="69"/>
      <c r="F1459" s="69"/>
      <c r="G1459" s="69"/>
      <c r="H1459" s="20" t="str" cm="1">
        <f t="array" ref="H1459">IFERROR(IF(B1459="","",IF(F1459="","",IF(F1459="SERVIÇOS",INDEX('TABELA DE PREÇOS'!$C$3:$C$1000,MATCH(B1459,IF('TABELA DE PREÇOS'!$B$3:$B$1000=G1459,'TABELA DE PREÇOS'!$D$3:$D$1000),1)),IF(F1459="PRODUTOS",INDEX('TABELA DE PREÇOS'!$G$3:$G$1000,MATCH(B1459,IF('TABELA DE PREÇOS'!$F$3:$F$1000=G1459,'TABELA DE PREÇOS'!$H$3:$H$1000),1)))))),"")</f>
        <v/>
      </c>
      <c r="I1459" s="74"/>
      <c r="J1459" s="20" t="str">
        <f>IFERROR(IF(ATENDIMENTOS!$I1459="",ATENDIMENTOS!$H1459,IF(AND(ATENDIMENTOS!$H1459="",ATENDIMENTOS!$I1459=""),"",ATENDIMENTOS!$H1459-ATENDIMENTOS!$I1459)),"")</f>
        <v/>
      </c>
      <c r="K1459" s="77"/>
    </row>
    <row r="1460" spans="1:11" x14ac:dyDescent="0.3">
      <c r="A1460" s="12" t="str">
        <f t="shared" si="22"/>
        <v/>
      </c>
      <c r="B1460" s="66"/>
      <c r="C1460" s="70"/>
      <c r="D1460" s="71"/>
      <c r="E1460" s="71"/>
      <c r="F1460" s="71"/>
      <c r="G1460" s="71"/>
      <c r="H1460" s="19" t="str" cm="1">
        <f t="array" ref="H1460">IFERROR(IF(B1460="","",IF(F1460="","",IF(F1460="SERVIÇOS",INDEX('TABELA DE PREÇOS'!$C$3:$C$1000,MATCH(B1460,IF('TABELA DE PREÇOS'!$B$3:$B$1000=G1460,'TABELA DE PREÇOS'!$D$3:$D$1000),1)),IF(F1460="PRODUTOS",INDEX('TABELA DE PREÇOS'!$G$3:$G$1000,MATCH(B1460,IF('TABELA DE PREÇOS'!$F$3:$F$1000=G1460,'TABELA DE PREÇOS'!$H$3:$H$1000),1)))))),"")</f>
        <v/>
      </c>
      <c r="I1460" s="75"/>
      <c r="J1460" s="19" t="str">
        <f>IFERROR(IF(ATENDIMENTOS!$I1460="",ATENDIMENTOS!$H1460,IF(AND(ATENDIMENTOS!$H1460="",ATENDIMENTOS!$I1460=""),"",ATENDIMENTOS!$H1460-ATENDIMENTOS!$I1460)),"")</f>
        <v/>
      </c>
      <c r="K1460" s="78"/>
    </row>
    <row r="1461" spans="1:11" x14ac:dyDescent="0.3">
      <c r="A1461" s="12" t="str">
        <f t="shared" si="22"/>
        <v/>
      </c>
      <c r="B1461" s="65"/>
      <c r="C1461" s="68"/>
      <c r="D1461" s="69"/>
      <c r="E1461" s="69"/>
      <c r="F1461" s="69"/>
      <c r="G1461" s="69"/>
      <c r="H1461" s="20" t="str" cm="1">
        <f t="array" ref="H1461">IFERROR(IF(B1461="","",IF(F1461="","",IF(F1461="SERVIÇOS",INDEX('TABELA DE PREÇOS'!$C$3:$C$1000,MATCH(B1461,IF('TABELA DE PREÇOS'!$B$3:$B$1000=G1461,'TABELA DE PREÇOS'!$D$3:$D$1000),1)),IF(F1461="PRODUTOS",INDEX('TABELA DE PREÇOS'!$G$3:$G$1000,MATCH(B1461,IF('TABELA DE PREÇOS'!$F$3:$F$1000=G1461,'TABELA DE PREÇOS'!$H$3:$H$1000),1)))))),"")</f>
        <v/>
      </c>
      <c r="I1461" s="74"/>
      <c r="J1461" s="20" t="str">
        <f>IFERROR(IF(ATENDIMENTOS!$I1461="",ATENDIMENTOS!$H1461,IF(AND(ATENDIMENTOS!$H1461="",ATENDIMENTOS!$I1461=""),"",ATENDIMENTOS!$H1461-ATENDIMENTOS!$I1461)),"")</f>
        <v/>
      </c>
      <c r="K1461" s="77"/>
    </row>
    <row r="1462" spans="1:11" x14ac:dyDescent="0.3">
      <c r="A1462" s="12" t="str">
        <f t="shared" si="22"/>
        <v/>
      </c>
      <c r="B1462" s="66"/>
      <c r="C1462" s="70"/>
      <c r="D1462" s="71"/>
      <c r="E1462" s="71"/>
      <c r="F1462" s="71"/>
      <c r="G1462" s="71"/>
      <c r="H1462" s="19" t="str" cm="1">
        <f t="array" ref="H1462">IFERROR(IF(B1462="","",IF(F1462="","",IF(F1462="SERVIÇOS",INDEX('TABELA DE PREÇOS'!$C$3:$C$1000,MATCH(B1462,IF('TABELA DE PREÇOS'!$B$3:$B$1000=G1462,'TABELA DE PREÇOS'!$D$3:$D$1000),1)),IF(F1462="PRODUTOS",INDEX('TABELA DE PREÇOS'!$G$3:$G$1000,MATCH(B1462,IF('TABELA DE PREÇOS'!$F$3:$F$1000=G1462,'TABELA DE PREÇOS'!$H$3:$H$1000),1)))))),"")</f>
        <v/>
      </c>
      <c r="I1462" s="75"/>
      <c r="J1462" s="19" t="str">
        <f>IFERROR(IF(ATENDIMENTOS!$I1462="",ATENDIMENTOS!$H1462,IF(AND(ATENDIMENTOS!$H1462="",ATENDIMENTOS!$I1462=""),"",ATENDIMENTOS!$H1462-ATENDIMENTOS!$I1462)),"")</f>
        <v/>
      </c>
      <c r="K1462" s="78"/>
    </row>
    <row r="1463" spans="1:11" x14ac:dyDescent="0.3">
      <c r="A1463" s="12" t="str">
        <f t="shared" si="22"/>
        <v/>
      </c>
      <c r="B1463" s="65"/>
      <c r="C1463" s="68"/>
      <c r="D1463" s="69"/>
      <c r="E1463" s="69"/>
      <c r="F1463" s="69"/>
      <c r="G1463" s="69"/>
      <c r="H1463" s="20" t="str" cm="1">
        <f t="array" ref="H1463">IFERROR(IF(B1463="","",IF(F1463="","",IF(F1463="SERVIÇOS",INDEX('TABELA DE PREÇOS'!$C$3:$C$1000,MATCH(B1463,IF('TABELA DE PREÇOS'!$B$3:$B$1000=G1463,'TABELA DE PREÇOS'!$D$3:$D$1000),1)),IF(F1463="PRODUTOS",INDEX('TABELA DE PREÇOS'!$G$3:$G$1000,MATCH(B1463,IF('TABELA DE PREÇOS'!$F$3:$F$1000=G1463,'TABELA DE PREÇOS'!$H$3:$H$1000),1)))))),"")</f>
        <v/>
      </c>
      <c r="I1463" s="74"/>
      <c r="J1463" s="20" t="str">
        <f>IFERROR(IF(ATENDIMENTOS!$I1463="",ATENDIMENTOS!$H1463,IF(AND(ATENDIMENTOS!$H1463="",ATENDIMENTOS!$I1463=""),"",ATENDIMENTOS!$H1463-ATENDIMENTOS!$I1463)),"")</f>
        <v/>
      </c>
      <c r="K1463" s="77"/>
    </row>
    <row r="1464" spans="1:11" x14ac:dyDescent="0.3">
      <c r="A1464" s="12" t="str">
        <f t="shared" si="22"/>
        <v/>
      </c>
      <c r="B1464" s="66"/>
      <c r="C1464" s="70"/>
      <c r="D1464" s="71"/>
      <c r="E1464" s="71"/>
      <c r="F1464" s="71"/>
      <c r="G1464" s="71"/>
      <c r="H1464" s="19" t="str" cm="1">
        <f t="array" ref="H1464">IFERROR(IF(B1464="","",IF(F1464="","",IF(F1464="SERVIÇOS",INDEX('TABELA DE PREÇOS'!$C$3:$C$1000,MATCH(B1464,IF('TABELA DE PREÇOS'!$B$3:$B$1000=G1464,'TABELA DE PREÇOS'!$D$3:$D$1000),1)),IF(F1464="PRODUTOS",INDEX('TABELA DE PREÇOS'!$G$3:$G$1000,MATCH(B1464,IF('TABELA DE PREÇOS'!$F$3:$F$1000=G1464,'TABELA DE PREÇOS'!$H$3:$H$1000),1)))))),"")</f>
        <v/>
      </c>
      <c r="I1464" s="75"/>
      <c r="J1464" s="19" t="str">
        <f>IFERROR(IF(ATENDIMENTOS!$I1464="",ATENDIMENTOS!$H1464,IF(AND(ATENDIMENTOS!$H1464="",ATENDIMENTOS!$I1464=""),"",ATENDIMENTOS!$H1464-ATENDIMENTOS!$I1464)),"")</f>
        <v/>
      </c>
      <c r="K1464" s="78"/>
    </row>
    <row r="1465" spans="1:11" x14ac:dyDescent="0.3">
      <c r="A1465" s="12" t="str">
        <f t="shared" si="22"/>
        <v/>
      </c>
      <c r="B1465" s="65"/>
      <c r="C1465" s="68"/>
      <c r="D1465" s="69"/>
      <c r="E1465" s="69"/>
      <c r="F1465" s="69"/>
      <c r="G1465" s="69"/>
      <c r="H1465" s="20" t="str" cm="1">
        <f t="array" ref="H1465">IFERROR(IF(B1465="","",IF(F1465="","",IF(F1465="SERVIÇOS",INDEX('TABELA DE PREÇOS'!$C$3:$C$1000,MATCH(B1465,IF('TABELA DE PREÇOS'!$B$3:$B$1000=G1465,'TABELA DE PREÇOS'!$D$3:$D$1000),1)),IF(F1465="PRODUTOS",INDEX('TABELA DE PREÇOS'!$G$3:$G$1000,MATCH(B1465,IF('TABELA DE PREÇOS'!$F$3:$F$1000=G1465,'TABELA DE PREÇOS'!$H$3:$H$1000),1)))))),"")</f>
        <v/>
      </c>
      <c r="I1465" s="74"/>
      <c r="J1465" s="20" t="str">
        <f>IFERROR(IF(ATENDIMENTOS!$I1465="",ATENDIMENTOS!$H1465,IF(AND(ATENDIMENTOS!$H1465="",ATENDIMENTOS!$I1465=""),"",ATENDIMENTOS!$H1465-ATENDIMENTOS!$I1465)),"")</f>
        <v/>
      </c>
      <c r="K1465" s="77"/>
    </row>
    <row r="1466" spans="1:11" x14ac:dyDescent="0.3">
      <c r="A1466" s="12" t="str">
        <f t="shared" si="22"/>
        <v/>
      </c>
      <c r="B1466" s="66"/>
      <c r="C1466" s="70"/>
      <c r="D1466" s="71"/>
      <c r="E1466" s="71"/>
      <c r="F1466" s="71"/>
      <c r="G1466" s="71"/>
      <c r="H1466" s="19" t="str" cm="1">
        <f t="array" ref="H1466">IFERROR(IF(B1466="","",IF(F1466="","",IF(F1466="SERVIÇOS",INDEX('TABELA DE PREÇOS'!$C$3:$C$1000,MATCH(B1466,IF('TABELA DE PREÇOS'!$B$3:$B$1000=G1466,'TABELA DE PREÇOS'!$D$3:$D$1000),1)),IF(F1466="PRODUTOS",INDEX('TABELA DE PREÇOS'!$G$3:$G$1000,MATCH(B1466,IF('TABELA DE PREÇOS'!$F$3:$F$1000=G1466,'TABELA DE PREÇOS'!$H$3:$H$1000),1)))))),"")</f>
        <v/>
      </c>
      <c r="I1466" s="75"/>
      <c r="J1466" s="19" t="str">
        <f>IFERROR(IF(ATENDIMENTOS!$I1466="",ATENDIMENTOS!$H1466,IF(AND(ATENDIMENTOS!$H1466="",ATENDIMENTOS!$I1466=""),"",ATENDIMENTOS!$H1466-ATENDIMENTOS!$I1466)),"")</f>
        <v/>
      </c>
      <c r="K1466" s="78"/>
    </row>
    <row r="1467" spans="1:11" x14ac:dyDescent="0.3">
      <c r="A1467" s="12" t="str">
        <f t="shared" si="22"/>
        <v/>
      </c>
      <c r="B1467" s="65"/>
      <c r="C1467" s="68"/>
      <c r="D1467" s="69"/>
      <c r="E1467" s="69"/>
      <c r="F1467" s="69"/>
      <c r="G1467" s="69"/>
      <c r="H1467" s="20" t="str" cm="1">
        <f t="array" ref="H1467">IFERROR(IF(B1467="","",IF(F1467="","",IF(F1467="SERVIÇOS",INDEX('TABELA DE PREÇOS'!$C$3:$C$1000,MATCH(B1467,IF('TABELA DE PREÇOS'!$B$3:$B$1000=G1467,'TABELA DE PREÇOS'!$D$3:$D$1000),1)),IF(F1467="PRODUTOS",INDEX('TABELA DE PREÇOS'!$G$3:$G$1000,MATCH(B1467,IF('TABELA DE PREÇOS'!$F$3:$F$1000=G1467,'TABELA DE PREÇOS'!$H$3:$H$1000),1)))))),"")</f>
        <v/>
      </c>
      <c r="I1467" s="74"/>
      <c r="J1467" s="20" t="str">
        <f>IFERROR(IF(ATENDIMENTOS!$I1467="",ATENDIMENTOS!$H1467,IF(AND(ATENDIMENTOS!$H1467="",ATENDIMENTOS!$I1467=""),"",ATENDIMENTOS!$H1467-ATENDIMENTOS!$I1467)),"")</f>
        <v/>
      </c>
      <c r="K1467" s="77"/>
    </row>
    <row r="1468" spans="1:11" x14ac:dyDescent="0.3">
      <c r="A1468" s="12" t="str">
        <f t="shared" si="22"/>
        <v/>
      </c>
      <c r="B1468" s="66"/>
      <c r="C1468" s="70"/>
      <c r="D1468" s="71"/>
      <c r="E1468" s="71"/>
      <c r="F1468" s="71"/>
      <c r="G1468" s="71"/>
      <c r="H1468" s="19" t="str" cm="1">
        <f t="array" ref="H1468">IFERROR(IF(B1468="","",IF(F1468="","",IF(F1468="SERVIÇOS",INDEX('TABELA DE PREÇOS'!$C$3:$C$1000,MATCH(B1468,IF('TABELA DE PREÇOS'!$B$3:$B$1000=G1468,'TABELA DE PREÇOS'!$D$3:$D$1000),1)),IF(F1468="PRODUTOS",INDEX('TABELA DE PREÇOS'!$G$3:$G$1000,MATCH(B1468,IF('TABELA DE PREÇOS'!$F$3:$F$1000=G1468,'TABELA DE PREÇOS'!$H$3:$H$1000),1)))))),"")</f>
        <v/>
      </c>
      <c r="I1468" s="75"/>
      <c r="J1468" s="19" t="str">
        <f>IFERROR(IF(ATENDIMENTOS!$I1468="",ATENDIMENTOS!$H1468,IF(AND(ATENDIMENTOS!$H1468="",ATENDIMENTOS!$I1468=""),"",ATENDIMENTOS!$H1468-ATENDIMENTOS!$I1468)),"")</f>
        <v/>
      </c>
      <c r="K1468" s="78"/>
    </row>
    <row r="1469" spans="1:11" x14ac:dyDescent="0.3">
      <c r="A1469" s="12" t="str">
        <f t="shared" si="22"/>
        <v/>
      </c>
      <c r="B1469" s="65"/>
      <c r="C1469" s="68"/>
      <c r="D1469" s="69"/>
      <c r="E1469" s="69"/>
      <c r="F1469" s="69"/>
      <c r="G1469" s="69"/>
      <c r="H1469" s="20" t="str" cm="1">
        <f t="array" ref="H1469">IFERROR(IF(B1469="","",IF(F1469="","",IF(F1469="SERVIÇOS",INDEX('TABELA DE PREÇOS'!$C$3:$C$1000,MATCH(B1469,IF('TABELA DE PREÇOS'!$B$3:$B$1000=G1469,'TABELA DE PREÇOS'!$D$3:$D$1000),1)),IF(F1469="PRODUTOS",INDEX('TABELA DE PREÇOS'!$G$3:$G$1000,MATCH(B1469,IF('TABELA DE PREÇOS'!$F$3:$F$1000=G1469,'TABELA DE PREÇOS'!$H$3:$H$1000),1)))))),"")</f>
        <v/>
      </c>
      <c r="I1469" s="74"/>
      <c r="J1469" s="20" t="str">
        <f>IFERROR(IF(ATENDIMENTOS!$I1469="",ATENDIMENTOS!$H1469,IF(AND(ATENDIMENTOS!$H1469="",ATENDIMENTOS!$I1469=""),"",ATENDIMENTOS!$H1469-ATENDIMENTOS!$I1469)),"")</f>
        <v/>
      </c>
      <c r="K1469" s="77"/>
    </row>
    <row r="1470" spans="1:11" x14ac:dyDescent="0.3">
      <c r="A1470" s="12" t="str">
        <f t="shared" si="22"/>
        <v/>
      </c>
      <c r="B1470" s="66"/>
      <c r="C1470" s="70"/>
      <c r="D1470" s="71"/>
      <c r="E1470" s="71"/>
      <c r="F1470" s="71"/>
      <c r="G1470" s="71"/>
      <c r="H1470" s="19" t="str" cm="1">
        <f t="array" ref="H1470">IFERROR(IF(B1470="","",IF(F1470="","",IF(F1470="SERVIÇOS",INDEX('TABELA DE PREÇOS'!$C$3:$C$1000,MATCH(B1470,IF('TABELA DE PREÇOS'!$B$3:$B$1000=G1470,'TABELA DE PREÇOS'!$D$3:$D$1000),1)),IF(F1470="PRODUTOS",INDEX('TABELA DE PREÇOS'!$G$3:$G$1000,MATCH(B1470,IF('TABELA DE PREÇOS'!$F$3:$F$1000=G1470,'TABELA DE PREÇOS'!$H$3:$H$1000),1)))))),"")</f>
        <v/>
      </c>
      <c r="I1470" s="75"/>
      <c r="J1470" s="19" t="str">
        <f>IFERROR(IF(ATENDIMENTOS!$I1470="",ATENDIMENTOS!$H1470,IF(AND(ATENDIMENTOS!$H1470="",ATENDIMENTOS!$I1470=""),"",ATENDIMENTOS!$H1470-ATENDIMENTOS!$I1470)),"")</f>
        <v/>
      </c>
      <c r="K1470" s="78"/>
    </row>
    <row r="1471" spans="1:11" x14ac:dyDescent="0.3">
      <c r="A1471" s="12" t="str">
        <f t="shared" si="22"/>
        <v/>
      </c>
      <c r="B1471" s="65"/>
      <c r="C1471" s="68"/>
      <c r="D1471" s="69"/>
      <c r="E1471" s="69"/>
      <c r="F1471" s="69"/>
      <c r="G1471" s="69"/>
      <c r="H1471" s="20" t="str" cm="1">
        <f t="array" ref="H1471">IFERROR(IF(B1471="","",IF(F1471="","",IF(F1471="SERVIÇOS",INDEX('TABELA DE PREÇOS'!$C$3:$C$1000,MATCH(B1471,IF('TABELA DE PREÇOS'!$B$3:$B$1000=G1471,'TABELA DE PREÇOS'!$D$3:$D$1000),1)),IF(F1471="PRODUTOS",INDEX('TABELA DE PREÇOS'!$G$3:$G$1000,MATCH(B1471,IF('TABELA DE PREÇOS'!$F$3:$F$1000=G1471,'TABELA DE PREÇOS'!$H$3:$H$1000),1)))))),"")</f>
        <v/>
      </c>
      <c r="I1471" s="74"/>
      <c r="J1471" s="20" t="str">
        <f>IFERROR(IF(ATENDIMENTOS!$I1471="",ATENDIMENTOS!$H1471,IF(AND(ATENDIMENTOS!$H1471="",ATENDIMENTOS!$I1471=""),"",ATENDIMENTOS!$H1471-ATENDIMENTOS!$I1471)),"")</f>
        <v/>
      </c>
      <c r="K1471" s="77"/>
    </row>
    <row r="1472" spans="1:11" x14ac:dyDescent="0.3">
      <c r="A1472" s="12" t="str">
        <f t="shared" si="22"/>
        <v/>
      </c>
      <c r="B1472" s="66"/>
      <c r="C1472" s="70"/>
      <c r="D1472" s="71"/>
      <c r="E1472" s="71"/>
      <c r="F1472" s="71"/>
      <c r="G1472" s="71"/>
      <c r="H1472" s="19" t="str" cm="1">
        <f t="array" ref="H1472">IFERROR(IF(B1472="","",IF(F1472="","",IF(F1472="SERVIÇOS",INDEX('TABELA DE PREÇOS'!$C$3:$C$1000,MATCH(B1472,IF('TABELA DE PREÇOS'!$B$3:$B$1000=G1472,'TABELA DE PREÇOS'!$D$3:$D$1000),1)),IF(F1472="PRODUTOS",INDEX('TABELA DE PREÇOS'!$G$3:$G$1000,MATCH(B1472,IF('TABELA DE PREÇOS'!$F$3:$F$1000=G1472,'TABELA DE PREÇOS'!$H$3:$H$1000),1)))))),"")</f>
        <v/>
      </c>
      <c r="I1472" s="75"/>
      <c r="J1472" s="19" t="str">
        <f>IFERROR(IF(ATENDIMENTOS!$I1472="",ATENDIMENTOS!$H1472,IF(AND(ATENDIMENTOS!$H1472="",ATENDIMENTOS!$I1472=""),"",ATENDIMENTOS!$H1472-ATENDIMENTOS!$I1472)),"")</f>
        <v/>
      </c>
      <c r="K1472" s="78"/>
    </row>
    <row r="1473" spans="1:11" x14ac:dyDescent="0.3">
      <c r="A1473" s="12" t="str">
        <f t="shared" si="22"/>
        <v/>
      </c>
      <c r="B1473" s="65"/>
      <c r="C1473" s="68"/>
      <c r="D1473" s="69"/>
      <c r="E1473" s="69"/>
      <c r="F1473" s="69"/>
      <c r="G1473" s="69"/>
      <c r="H1473" s="20" t="str" cm="1">
        <f t="array" ref="H1473">IFERROR(IF(B1473="","",IF(F1473="","",IF(F1473="SERVIÇOS",INDEX('TABELA DE PREÇOS'!$C$3:$C$1000,MATCH(B1473,IF('TABELA DE PREÇOS'!$B$3:$B$1000=G1473,'TABELA DE PREÇOS'!$D$3:$D$1000),1)),IF(F1473="PRODUTOS",INDEX('TABELA DE PREÇOS'!$G$3:$G$1000,MATCH(B1473,IF('TABELA DE PREÇOS'!$F$3:$F$1000=G1473,'TABELA DE PREÇOS'!$H$3:$H$1000),1)))))),"")</f>
        <v/>
      </c>
      <c r="I1473" s="74"/>
      <c r="J1473" s="20" t="str">
        <f>IFERROR(IF(ATENDIMENTOS!$I1473="",ATENDIMENTOS!$H1473,IF(AND(ATENDIMENTOS!$H1473="",ATENDIMENTOS!$I1473=""),"",ATENDIMENTOS!$H1473-ATENDIMENTOS!$I1473)),"")</f>
        <v/>
      </c>
      <c r="K1473" s="77"/>
    </row>
    <row r="1474" spans="1:11" x14ac:dyDescent="0.3">
      <c r="A1474" s="12" t="str">
        <f t="shared" si="22"/>
        <v/>
      </c>
      <c r="B1474" s="66"/>
      <c r="C1474" s="70"/>
      <c r="D1474" s="71"/>
      <c r="E1474" s="71"/>
      <c r="F1474" s="71"/>
      <c r="G1474" s="71"/>
      <c r="H1474" s="19" t="str" cm="1">
        <f t="array" ref="H1474">IFERROR(IF(B1474="","",IF(F1474="","",IF(F1474="SERVIÇOS",INDEX('TABELA DE PREÇOS'!$C$3:$C$1000,MATCH(B1474,IF('TABELA DE PREÇOS'!$B$3:$B$1000=G1474,'TABELA DE PREÇOS'!$D$3:$D$1000),1)),IF(F1474="PRODUTOS",INDEX('TABELA DE PREÇOS'!$G$3:$G$1000,MATCH(B1474,IF('TABELA DE PREÇOS'!$F$3:$F$1000=G1474,'TABELA DE PREÇOS'!$H$3:$H$1000),1)))))),"")</f>
        <v/>
      </c>
      <c r="I1474" s="75"/>
      <c r="J1474" s="19" t="str">
        <f>IFERROR(IF(ATENDIMENTOS!$I1474="",ATENDIMENTOS!$H1474,IF(AND(ATENDIMENTOS!$H1474="",ATENDIMENTOS!$I1474=""),"",ATENDIMENTOS!$H1474-ATENDIMENTOS!$I1474)),"")</f>
        <v/>
      </c>
      <c r="K1474" s="78"/>
    </row>
    <row r="1475" spans="1:11" x14ac:dyDescent="0.3">
      <c r="A1475" s="12" t="str">
        <f t="shared" si="22"/>
        <v/>
      </c>
      <c r="B1475" s="65"/>
      <c r="C1475" s="68"/>
      <c r="D1475" s="69"/>
      <c r="E1475" s="69"/>
      <c r="F1475" s="69"/>
      <c r="G1475" s="69"/>
      <c r="H1475" s="20" t="str" cm="1">
        <f t="array" ref="H1475">IFERROR(IF(B1475="","",IF(F1475="","",IF(F1475="SERVIÇOS",INDEX('TABELA DE PREÇOS'!$C$3:$C$1000,MATCH(B1475,IF('TABELA DE PREÇOS'!$B$3:$B$1000=G1475,'TABELA DE PREÇOS'!$D$3:$D$1000),1)),IF(F1475="PRODUTOS",INDEX('TABELA DE PREÇOS'!$G$3:$G$1000,MATCH(B1475,IF('TABELA DE PREÇOS'!$F$3:$F$1000=G1475,'TABELA DE PREÇOS'!$H$3:$H$1000),1)))))),"")</f>
        <v/>
      </c>
      <c r="I1475" s="74"/>
      <c r="J1475" s="20" t="str">
        <f>IFERROR(IF(ATENDIMENTOS!$I1475="",ATENDIMENTOS!$H1475,IF(AND(ATENDIMENTOS!$H1475="",ATENDIMENTOS!$I1475=""),"",ATENDIMENTOS!$H1475-ATENDIMENTOS!$I1475)),"")</f>
        <v/>
      </c>
      <c r="K1475" s="77"/>
    </row>
    <row r="1476" spans="1:11" x14ac:dyDescent="0.3">
      <c r="A1476" s="12" t="str">
        <f t="shared" ref="A1476:A1539" si="23">IF(B1476="","",F1476&amp;E1476&amp;B1476&amp;C1476)</f>
        <v/>
      </c>
      <c r="B1476" s="66"/>
      <c r="C1476" s="70"/>
      <c r="D1476" s="71"/>
      <c r="E1476" s="71"/>
      <c r="F1476" s="71"/>
      <c r="G1476" s="71"/>
      <c r="H1476" s="19" t="str" cm="1">
        <f t="array" ref="H1476">IFERROR(IF(B1476="","",IF(F1476="","",IF(F1476="SERVIÇOS",INDEX('TABELA DE PREÇOS'!$C$3:$C$1000,MATCH(B1476,IF('TABELA DE PREÇOS'!$B$3:$B$1000=G1476,'TABELA DE PREÇOS'!$D$3:$D$1000),1)),IF(F1476="PRODUTOS",INDEX('TABELA DE PREÇOS'!$G$3:$G$1000,MATCH(B1476,IF('TABELA DE PREÇOS'!$F$3:$F$1000=G1476,'TABELA DE PREÇOS'!$H$3:$H$1000),1)))))),"")</f>
        <v/>
      </c>
      <c r="I1476" s="75"/>
      <c r="J1476" s="19" t="str">
        <f>IFERROR(IF(ATENDIMENTOS!$I1476="",ATENDIMENTOS!$H1476,IF(AND(ATENDIMENTOS!$H1476="",ATENDIMENTOS!$I1476=""),"",ATENDIMENTOS!$H1476-ATENDIMENTOS!$I1476)),"")</f>
        <v/>
      </c>
      <c r="K1476" s="78"/>
    </row>
    <row r="1477" spans="1:11" x14ac:dyDescent="0.3">
      <c r="A1477" s="12" t="str">
        <f t="shared" si="23"/>
        <v/>
      </c>
      <c r="B1477" s="65"/>
      <c r="C1477" s="68"/>
      <c r="D1477" s="69"/>
      <c r="E1477" s="69"/>
      <c r="F1477" s="69"/>
      <c r="G1477" s="69"/>
      <c r="H1477" s="20" t="str" cm="1">
        <f t="array" ref="H1477">IFERROR(IF(B1477="","",IF(F1477="","",IF(F1477="SERVIÇOS",INDEX('TABELA DE PREÇOS'!$C$3:$C$1000,MATCH(B1477,IF('TABELA DE PREÇOS'!$B$3:$B$1000=G1477,'TABELA DE PREÇOS'!$D$3:$D$1000),1)),IF(F1477="PRODUTOS",INDEX('TABELA DE PREÇOS'!$G$3:$G$1000,MATCH(B1477,IF('TABELA DE PREÇOS'!$F$3:$F$1000=G1477,'TABELA DE PREÇOS'!$H$3:$H$1000),1)))))),"")</f>
        <v/>
      </c>
      <c r="I1477" s="74"/>
      <c r="J1477" s="20" t="str">
        <f>IFERROR(IF(ATENDIMENTOS!$I1477="",ATENDIMENTOS!$H1477,IF(AND(ATENDIMENTOS!$H1477="",ATENDIMENTOS!$I1477=""),"",ATENDIMENTOS!$H1477-ATENDIMENTOS!$I1477)),"")</f>
        <v/>
      </c>
      <c r="K1477" s="77"/>
    </row>
    <row r="1478" spans="1:11" x14ac:dyDescent="0.3">
      <c r="A1478" s="12" t="str">
        <f t="shared" si="23"/>
        <v/>
      </c>
      <c r="B1478" s="66"/>
      <c r="C1478" s="70"/>
      <c r="D1478" s="71"/>
      <c r="E1478" s="71"/>
      <c r="F1478" s="71"/>
      <c r="G1478" s="71"/>
      <c r="H1478" s="19" t="str" cm="1">
        <f t="array" ref="H1478">IFERROR(IF(B1478="","",IF(F1478="","",IF(F1478="SERVIÇOS",INDEX('TABELA DE PREÇOS'!$C$3:$C$1000,MATCH(B1478,IF('TABELA DE PREÇOS'!$B$3:$B$1000=G1478,'TABELA DE PREÇOS'!$D$3:$D$1000),1)),IF(F1478="PRODUTOS",INDEX('TABELA DE PREÇOS'!$G$3:$G$1000,MATCH(B1478,IF('TABELA DE PREÇOS'!$F$3:$F$1000=G1478,'TABELA DE PREÇOS'!$H$3:$H$1000),1)))))),"")</f>
        <v/>
      </c>
      <c r="I1478" s="75"/>
      <c r="J1478" s="19" t="str">
        <f>IFERROR(IF(ATENDIMENTOS!$I1478="",ATENDIMENTOS!$H1478,IF(AND(ATENDIMENTOS!$H1478="",ATENDIMENTOS!$I1478=""),"",ATENDIMENTOS!$H1478-ATENDIMENTOS!$I1478)),"")</f>
        <v/>
      </c>
      <c r="K1478" s="78"/>
    </row>
    <row r="1479" spans="1:11" x14ac:dyDescent="0.3">
      <c r="A1479" s="12" t="str">
        <f t="shared" si="23"/>
        <v/>
      </c>
      <c r="B1479" s="65"/>
      <c r="C1479" s="68"/>
      <c r="D1479" s="69"/>
      <c r="E1479" s="69"/>
      <c r="F1479" s="69"/>
      <c r="G1479" s="69"/>
      <c r="H1479" s="20" t="str" cm="1">
        <f t="array" ref="H1479">IFERROR(IF(B1479="","",IF(F1479="","",IF(F1479="SERVIÇOS",INDEX('TABELA DE PREÇOS'!$C$3:$C$1000,MATCH(B1479,IF('TABELA DE PREÇOS'!$B$3:$B$1000=G1479,'TABELA DE PREÇOS'!$D$3:$D$1000),1)),IF(F1479="PRODUTOS",INDEX('TABELA DE PREÇOS'!$G$3:$G$1000,MATCH(B1479,IF('TABELA DE PREÇOS'!$F$3:$F$1000=G1479,'TABELA DE PREÇOS'!$H$3:$H$1000),1)))))),"")</f>
        <v/>
      </c>
      <c r="I1479" s="74"/>
      <c r="J1479" s="20" t="str">
        <f>IFERROR(IF(ATENDIMENTOS!$I1479="",ATENDIMENTOS!$H1479,IF(AND(ATENDIMENTOS!$H1479="",ATENDIMENTOS!$I1479=""),"",ATENDIMENTOS!$H1479-ATENDIMENTOS!$I1479)),"")</f>
        <v/>
      </c>
      <c r="K1479" s="77"/>
    </row>
    <row r="1480" spans="1:11" x14ac:dyDescent="0.3">
      <c r="A1480" s="12" t="str">
        <f t="shared" si="23"/>
        <v/>
      </c>
      <c r="B1480" s="66"/>
      <c r="C1480" s="70"/>
      <c r="D1480" s="71"/>
      <c r="E1480" s="71"/>
      <c r="F1480" s="71"/>
      <c r="G1480" s="71"/>
      <c r="H1480" s="19" t="str" cm="1">
        <f t="array" ref="H1480">IFERROR(IF(B1480="","",IF(F1480="","",IF(F1480="SERVIÇOS",INDEX('TABELA DE PREÇOS'!$C$3:$C$1000,MATCH(B1480,IF('TABELA DE PREÇOS'!$B$3:$B$1000=G1480,'TABELA DE PREÇOS'!$D$3:$D$1000),1)),IF(F1480="PRODUTOS",INDEX('TABELA DE PREÇOS'!$G$3:$G$1000,MATCH(B1480,IF('TABELA DE PREÇOS'!$F$3:$F$1000=G1480,'TABELA DE PREÇOS'!$H$3:$H$1000),1)))))),"")</f>
        <v/>
      </c>
      <c r="I1480" s="75"/>
      <c r="J1480" s="19" t="str">
        <f>IFERROR(IF(ATENDIMENTOS!$I1480="",ATENDIMENTOS!$H1480,IF(AND(ATENDIMENTOS!$H1480="",ATENDIMENTOS!$I1480=""),"",ATENDIMENTOS!$H1480-ATENDIMENTOS!$I1480)),"")</f>
        <v/>
      </c>
      <c r="K1480" s="78"/>
    </row>
    <row r="1481" spans="1:11" x14ac:dyDescent="0.3">
      <c r="A1481" s="12" t="str">
        <f t="shared" si="23"/>
        <v/>
      </c>
      <c r="B1481" s="65"/>
      <c r="C1481" s="68"/>
      <c r="D1481" s="69"/>
      <c r="E1481" s="69"/>
      <c r="F1481" s="69"/>
      <c r="G1481" s="69"/>
      <c r="H1481" s="20" t="str" cm="1">
        <f t="array" ref="H1481">IFERROR(IF(B1481="","",IF(F1481="","",IF(F1481="SERVIÇOS",INDEX('TABELA DE PREÇOS'!$C$3:$C$1000,MATCH(B1481,IF('TABELA DE PREÇOS'!$B$3:$B$1000=G1481,'TABELA DE PREÇOS'!$D$3:$D$1000),1)),IF(F1481="PRODUTOS",INDEX('TABELA DE PREÇOS'!$G$3:$G$1000,MATCH(B1481,IF('TABELA DE PREÇOS'!$F$3:$F$1000=G1481,'TABELA DE PREÇOS'!$H$3:$H$1000),1)))))),"")</f>
        <v/>
      </c>
      <c r="I1481" s="74"/>
      <c r="J1481" s="20" t="str">
        <f>IFERROR(IF(ATENDIMENTOS!$I1481="",ATENDIMENTOS!$H1481,IF(AND(ATENDIMENTOS!$H1481="",ATENDIMENTOS!$I1481=""),"",ATENDIMENTOS!$H1481-ATENDIMENTOS!$I1481)),"")</f>
        <v/>
      </c>
      <c r="K1481" s="77"/>
    </row>
    <row r="1482" spans="1:11" x14ac:dyDescent="0.3">
      <c r="A1482" s="12" t="str">
        <f t="shared" si="23"/>
        <v/>
      </c>
      <c r="B1482" s="66"/>
      <c r="C1482" s="70"/>
      <c r="D1482" s="71"/>
      <c r="E1482" s="71"/>
      <c r="F1482" s="71"/>
      <c r="G1482" s="71"/>
      <c r="H1482" s="19" t="str" cm="1">
        <f t="array" ref="H1482">IFERROR(IF(B1482="","",IF(F1482="","",IF(F1482="SERVIÇOS",INDEX('TABELA DE PREÇOS'!$C$3:$C$1000,MATCH(B1482,IF('TABELA DE PREÇOS'!$B$3:$B$1000=G1482,'TABELA DE PREÇOS'!$D$3:$D$1000),1)),IF(F1482="PRODUTOS",INDEX('TABELA DE PREÇOS'!$G$3:$G$1000,MATCH(B1482,IF('TABELA DE PREÇOS'!$F$3:$F$1000=G1482,'TABELA DE PREÇOS'!$H$3:$H$1000),1)))))),"")</f>
        <v/>
      </c>
      <c r="I1482" s="75"/>
      <c r="J1482" s="19" t="str">
        <f>IFERROR(IF(ATENDIMENTOS!$I1482="",ATENDIMENTOS!$H1482,IF(AND(ATENDIMENTOS!$H1482="",ATENDIMENTOS!$I1482=""),"",ATENDIMENTOS!$H1482-ATENDIMENTOS!$I1482)),"")</f>
        <v/>
      </c>
      <c r="K1482" s="78"/>
    </row>
    <row r="1483" spans="1:11" x14ac:dyDescent="0.3">
      <c r="A1483" s="12" t="str">
        <f t="shared" si="23"/>
        <v/>
      </c>
      <c r="B1483" s="65"/>
      <c r="C1483" s="68"/>
      <c r="D1483" s="69"/>
      <c r="E1483" s="69"/>
      <c r="F1483" s="69"/>
      <c r="G1483" s="69"/>
      <c r="H1483" s="20" t="str" cm="1">
        <f t="array" ref="H1483">IFERROR(IF(B1483="","",IF(F1483="","",IF(F1483="SERVIÇOS",INDEX('TABELA DE PREÇOS'!$C$3:$C$1000,MATCH(B1483,IF('TABELA DE PREÇOS'!$B$3:$B$1000=G1483,'TABELA DE PREÇOS'!$D$3:$D$1000),1)),IF(F1483="PRODUTOS",INDEX('TABELA DE PREÇOS'!$G$3:$G$1000,MATCH(B1483,IF('TABELA DE PREÇOS'!$F$3:$F$1000=G1483,'TABELA DE PREÇOS'!$H$3:$H$1000),1)))))),"")</f>
        <v/>
      </c>
      <c r="I1483" s="74"/>
      <c r="J1483" s="20" t="str">
        <f>IFERROR(IF(ATENDIMENTOS!$I1483="",ATENDIMENTOS!$H1483,IF(AND(ATENDIMENTOS!$H1483="",ATENDIMENTOS!$I1483=""),"",ATENDIMENTOS!$H1483-ATENDIMENTOS!$I1483)),"")</f>
        <v/>
      </c>
      <c r="K1483" s="77"/>
    </row>
    <row r="1484" spans="1:11" x14ac:dyDescent="0.3">
      <c r="A1484" s="12" t="str">
        <f t="shared" si="23"/>
        <v/>
      </c>
      <c r="B1484" s="66"/>
      <c r="C1484" s="70"/>
      <c r="D1484" s="71"/>
      <c r="E1484" s="71"/>
      <c r="F1484" s="71"/>
      <c r="G1484" s="71"/>
      <c r="H1484" s="19" t="str" cm="1">
        <f t="array" ref="H1484">IFERROR(IF(B1484="","",IF(F1484="","",IF(F1484="SERVIÇOS",INDEX('TABELA DE PREÇOS'!$C$3:$C$1000,MATCH(B1484,IF('TABELA DE PREÇOS'!$B$3:$B$1000=G1484,'TABELA DE PREÇOS'!$D$3:$D$1000),1)),IF(F1484="PRODUTOS",INDEX('TABELA DE PREÇOS'!$G$3:$G$1000,MATCH(B1484,IF('TABELA DE PREÇOS'!$F$3:$F$1000=G1484,'TABELA DE PREÇOS'!$H$3:$H$1000),1)))))),"")</f>
        <v/>
      </c>
      <c r="I1484" s="75"/>
      <c r="J1484" s="19" t="str">
        <f>IFERROR(IF(ATENDIMENTOS!$I1484="",ATENDIMENTOS!$H1484,IF(AND(ATENDIMENTOS!$H1484="",ATENDIMENTOS!$I1484=""),"",ATENDIMENTOS!$H1484-ATENDIMENTOS!$I1484)),"")</f>
        <v/>
      </c>
      <c r="K1484" s="78"/>
    </row>
    <row r="1485" spans="1:11" x14ac:dyDescent="0.3">
      <c r="A1485" s="12" t="str">
        <f t="shared" si="23"/>
        <v/>
      </c>
      <c r="B1485" s="65"/>
      <c r="C1485" s="68"/>
      <c r="D1485" s="69"/>
      <c r="E1485" s="69"/>
      <c r="F1485" s="69"/>
      <c r="G1485" s="69"/>
      <c r="H1485" s="20" t="str" cm="1">
        <f t="array" ref="H1485">IFERROR(IF(B1485="","",IF(F1485="","",IF(F1485="SERVIÇOS",INDEX('TABELA DE PREÇOS'!$C$3:$C$1000,MATCH(B1485,IF('TABELA DE PREÇOS'!$B$3:$B$1000=G1485,'TABELA DE PREÇOS'!$D$3:$D$1000),1)),IF(F1485="PRODUTOS",INDEX('TABELA DE PREÇOS'!$G$3:$G$1000,MATCH(B1485,IF('TABELA DE PREÇOS'!$F$3:$F$1000=G1485,'TABELA DE PREÇOS'!$H$3:$H$1000),1)))))),"")</f>
        <v/>
      </c>
      <c r="I1485" s="74"/>
      <c r="J1485" s="20" t="str">
        <f>IFERROR(IF(ATENDIMENTOS!$I1485="",ATENDIMENTOS!$H1485,IF(AND(ATENDIMENTOS!$H1485="",ATENDIMENTOS!$I1485=""),"",ATENDIMENTOS!$H1485-ATENDIMENTOS!$I1485)),"")</f>
        <v/>
      </c>
      <c r="K1485" s="77"/>
    </row>
    <row r="1486" spans="1:11" x14ac:dyDescent="0.3">
      <c r="A1486" s="12" t="str">
        <f t="shared" si="23"/>
        <v/>
      </c>
      <c r="B1486" s="66"/>
      <c r="C1486" s="70"/>
      <c r="D1486" s="71"/>
      <c r="E1486" s="71"/>
      <c r="F1486" s="71"/>
      <c r="G1486" s="71"/>
      <c r="H1486" s="19" t="str" cm="1">
        <f t="array" ref="H1486">IFERROR(IF(B1486="","",IF(F1486="","",IF(F1486="SERVIÇOS",INDEX('TABELA DE PREÇOS'!$C$3:$C$1000,MATCH(B1486,IF('TABELA DE PREÇOS'!$B$3:$B$1000=G1486,'TABELA DE PREÇOS'!$D$3:$D$1000),1)),IF(F1486="PRODUTOS",INDEX('TABELA DE PREÇOS'!$G$3:$G$1000,MATCH(B1486,IF('TABELA DE PREÇOS'!$F$3:$F$1000=G1486,'TABELA DE PREÇOS'!$H$3:$H$1000),1)))))),"")</f>
        <v/>
      </c>
      <c r="I1486" s="75"/>
      <c r="J1486" s="19" t="str">
        <f>IFERROR(IF(ATENDIMENTOS!$I1486="",ATENDIMENTOS!$H1486,IF(AND(ATENDIMENTOS!$H1486="",ATENDIMENTOS!$I1486=""),"",ATENDIMENTOS!$H1486-ATENDIMENTOS!$I1486)),"")</f>
        <v/>
      </c>
      <c r="K1486" s="78"/>
    </row>
    <row r="1487" spans="1:11" x14ac:dyDescent="0.3">
      <c r="A1487" s="12" t="str">
        <f t="shared" si="23"/>
        <v/>
      </c>
      <c r="B1487" s="65"/>
      <c r="C1487" s="68"/>
      <c r="D1487" s="69"/>
      <c r="E1487" s="69"/>
      <c r="F1487" s="69"/>
      <c r="G1487" s="69"/>
      <c r="H1487" s="20" t="str" cm="1">
        <f t="array" ref="H1487">IFERROR(IF(B1487="","",IF(F1487="","",IF(F1487="SERVIÇOS",INDEX('TABELA DE PREÇOS'!$C$3:$C$1000,MATCH(B1487,IF('TABELA DE PREÇOS'!$B$3:$B$1000=G1487,'TABELA DE PREÇOS'!$D$3:$D$1000),1)),IF(F1487="PRODUTOS",INDEX('TABELA DE PREÇOS'!$G$3:$G$1000,MATCH(B1487,IF('TABELA DE PREÇOS'!$F$3:$F$1000=G1487,'TABELA DE PREÇOS'!$H$3:$H$1000),1)))))),"")</f>
        <v/>
      </c>
      <c r="I1487" s="74"/>
      <c r="J1487" s="20" t="str">
        <f>IFERROR(IF(ATENDIMENTOS!$I1487="",ATENDIMENTOS!$H1487,IF(AND(ATENDIMENTOS!$H1487="",ATENDIMENTOS!$I1487=""),"",ATENDIMENTOS!$H1487-ATENDIMENTOS!$I1487)),"")</f>
        <v/>
      </c>
      <c r="K1487" s="77"/>
    </row>
    <row r="1488" spans="1:11" x14ac:dyDescent="0.3">
      <c r="A1488" s="12" t="str">
        <f t="shared" si="23"/>
        <v/>
      </c>
      <c r="B1488" s="66"/>
      <c r="C1488" s="70"/>
      <c r="D1488" s="71"/>
      <c r="E1488" s="71"/>
      <c r="F1488" s="71"/>
      <c r="G1488" s="71"/>
      <c r="H1488" s="19" t="str" cm="1">
        <f t="array" ref="H1488">IFERROR(IF(B1488="","",IF(F1488="","",IF(F1488="SERVIÇOS",INDEX('TABELA DE PREÇOS'!$C$3:$C$1000,MATCH(B1488,IF('TABELA DE PREÇOS'!$B$3:$B$1000=G1488,'TABELA DE PREÇOS'!$D$3:$D$1000),1)),IF(F1488="PRODUTOS",INDEX('TABELA DE PREÇOS'!$G$3:$G$1000,MATCH(B1488,IF('TABELA DE PREÇOS'!$F$3:$F$1000=G1488,'TABELA DE PREÇOS'!$H$3:$H$1000),1)))))),"")</f>
        <v/>
      </c>
      <c r="I1488" s="75"/>
      <c r="J1488" s="19" t="str">
        <f>IFERROR(IF(ATENDIMENTOS!$I1488="",ATENDIMENTOS!$H1488,IF(AND(ATENDIMENTOS!$H1488="",ATENDIMENTOS!$I1488=""),"",ATENDIMENTOS!$H1488-ATENDIMENTOS!$I1488)),"")</f>
        <v/>
      </c>
      <c r="K1488" s="78"/>
    </row>
    <row r="1489" spans="1:11" x14ac:dyDescent="0.3">
      <c r="A1489" s="12" t="str">
        <f t="shared" si="23"/>
        <v/>
      </c>
      <c r="B1489" s="65"/>
      <c r="C1489" s="68"/>
      <c r="D1489" s="69"/>
      <c r="E1489" s="69"/>
      <c r="F1489" s="69"/>
      <c r="G1489" s="69"/>
      <c r="H1489" s="20" t="str" cm="1">
        <f t="array" ref="H1489">IFERROR(IF(B1489="","",IF(F1489="","",IF(F1489="SERVIÇOS",INDEX('TABELA DE PREÇOS'!$C$3:$C$1000,MATCH(B1489,IF('TABELA DE PREÇOS'!$B$3:$B$1000=G1489,'TABELA DE PREÇOS'!$D$3:$D$1000),1)),IF(F1489="PRODUTOS",INDEX('TABELA DE PREÇOS'!$G$3:$G$1000,MATCH(B1489,IF('TABELA DE PREÇOS'!$F$3:$F$1000=G1489,'TABELA DE PREÇOS'!$H$3:$H$1000),1)))))),"")</f>
        <v/>
      </c>
      <c r="I1489" s="74"/>
      <c r="J1489" s="20" t="str">
        <f>IFERROR(IF(ATENDIMENTOS!$I1489="",ATENDIMENTOS!$H1489,IF(AND(ATENDIMENTOS!$H1489="",ATENDIMENTOS!$I1489=""),"",ATENDIMENTOS!$H1489-ATENDIMENTOS!$I1489)),"")</f>
        <v/>
      </c>
      <c r="K1489" s="77"/>
    </row>
    <row r="1490" spans="1:11" x14ac:dyDescent="0.3">
      <c r="A1490" s="12" t="str">
        <f t="shared" si="23"/>
        <v/>
      </c>
      <c r="B1490" s="66"/>
      <c r="C1490" s="70"/>
      <c r="D1490" s="71"/>
      <c r="E1490" s="71"/>
      <c r="F1490" s="71"/>
      <c r="G1490" s="71"/>
      <c r="H1490" s="19" t="str" cm="1">
        <f t="array" ref="H1490">IFERROR(IF(B1490="","",IF(F1490="","",IF(F1490="SERVIÇOS",INDEX('TABELA DE PREÇOS'!$C$3:$C$1000,MATCH(B1490,IF('TABELA DE PREÇOS'!$B$3:$B$1000=G1490,'TABELA DE PREÇOS'!$D$3:$D$1000),1)),IF(F1490="PRODUTOS",INDEX('TABELA DE PREÇOS'!$G$3:$G$1000,MATCH(B1490,IF('TABELA DE PREÇOS'!$F$3:$F$1000=G1490,'TABELA DE PREÇOS'!$H$3:$H$1000),1)))))),"")</f>
        <v/>
      </c>
      <c r="I1490" s="75"/>
      <c r="J1490" s="19" t="str">
        <f>IFERROR(IF(ATENDIMENTOS!$I1490="",ATENDIMENTOS!$H1490,IF(AND(ATENDIMENTOS!$H1490="",ATENDIMENTOS!$I1490=""),"",ATENDIMENTOS!$H1490-ATENDIMENTOS!$I1490)),"")</f>
        <v/>
      </c>
      <c r="K1490" s="78"/>
    </row>
    <row r="1491" spans="1:11" x14ac:dyDescent="0.3">
      <c r="A1491" s="12" t="str">
        <f t="shared" si="23"/>
        <v/>
      </c>
      <c r="B1491" s="65"/>
      <c r="C1491" s="68"/>
      <c r="D1491" s="69"/>
      <c r="E1491" s="69"/>
      <c r="F1491" s="69"/>
      <c r="G1491" s="69"/>
      <c r="H1491" s="20" t="str" cm="1">
        <f t="array" ref="H1491">IFERROR(IF(B1491="","",IF(F1491="","",IF(F1491="SERVIÇOS",INDEX('TABELA DE PREÇOS'!$C$3:$C$1000,MATCH(B1491,IF('TABELA DE PREÇOS'!$B$3:$B$1000=G1491,'TABELA DE PREÇOS'!$D$3:$D$1000),1)),IF(F1491="PRODUTOS",INDEX('TABELA DE PREÇOS'!$G$3:$G$1000,MATCH(B1491,IF('TABELA DE PREÇOS'!$F$3:$F$1000=G1491,'TABELA DE PREÇOS'!$H$3:$H$1000),1)))))),"")</f>
        <v/>
      </c>
      <c r="I1491" s="74"/>
      <c r="J1491" s="20" t="str">
        <f>IFERROR(IF(ATENDIMENTOS!$I1491="",ATENDIMENTOS!$H1491,IF(AND(ATENDIMENTOS!$H1491="",ATENDIMENTOS!$I1491=""),"",ATENDIMENTOS!$H1491-ATENDIMENTOS!$I1491)),"")</f>
        <v/>
      </c>
      <c r="K1491" s="77"/>
    </row>
    <row r="1492" spans="1:11" x14ac:dyDescent="0.3">
      <c r="A1492" s="12" t="str">
        <f t="shared" si="23"/>
        <v/>
      </c>
      <c r="B1492" s="66"/>
      <c r="C1492" s="70"/>
      <c r="D1492" s="71"/>
      <c r="E1492" s="71"/>
      <c r="F1492" s="71"/>
      <c r="G1492" s="71"/>
      <c r="H1492" s="19" t="str" cm="1">
        <f t="array" ref="H1492">IFERROR(IF(B1492="","",IF(F1492="","",IF(F1492="SERVIÇOS",INDEX('TABELA DE PREÇOS'!$C$3:$C$1000,MATCH(B1492,IF('TABELA DE PREÇOS'!$B$3:$B$1000=G1492,'TABELA DE PREÇOS'!$D$3:$D$1000),1)),IF(F1492="PRODUTOS",INDEX('TABELA DE PREÇOS'!$G$3:$G$1000,MATCH(B1492,IF('TABELA DE PREÇOS'!$F$3:$F$1000=G1492,'TABELA DE PREÇOS'!$H$3:$H$1000),1)))))),"")</f>
        <v/>
      </c>
      <c r="I1492" s="75"/>
      <c r="J1492" s="19" t="str">
        <f>IFERROR(IF(ATENDIMENTOS!$I1492="",ATENDIMENTOS!$H1492,IF(AND(ATENDIMENTOS!$H1492="",ATENDIMENTOS!$I1492=""),"",ATENDIMENTOS!$H1492-ATENDIMENTOS!$I1492)),"")</f>
        <v/>
      </c>
      <c r="K1492" s="78"/>
    </row>
    <row r="1493" spans="1:11" x14ac:dyDescent="0.3">
      <c r="A1493" s="12" t="str">
        <f t="shared" si="23"/>
        <v/>
      </c>
      <c r="B1493" s="65"/>
      <c r="C1493" s="68"/>
      <c r="D1493" s="69"/>
      <c r="E1493" s="69"/>
      <c r="F1493" s="69"/>
      <c r="G1493" s="69"/>
      <c r="H1493" s="20" t="str" cm="1">
        <f t="array" ref="H1493">IFERROR(IF(B1493="","",IF(F1493="","",IF(F1493="SERVIÇOS",INDEX('TABELA DE PREÇOS'!$C$3:$C$1000,MATCH(B1493,IF('TABELA DE PREÇOS'!$B$3:$B$1000=G1493,'TABELA DE PREÇOS'!$D$3:$D$1000),1)),IF(F1493="PRODUTOS",INDEX('TABELA DE PREÇOS'!$G$3:$G$1000,MATCH(B1493,IF('TABELA DE PREÇOS'!$F$3:$F$1000=G1493,'TABELA DE PREÇOS'!$H$3:$H$1000),1)))))),"")</f>
        <v/>
      </c>
      <c r="I1493" s="74"/>
      <c r="J1493" s="20" t="str">
        <f>IFERROR(IF(ATENDIMENTOS!$I1493="",ATENDIMENTOS!$H1493,IF(AND(ATENDIMENTOS!$H1493="",ATENDIMENTOS!$I1493=""),"",ATENDIMENTOS!$H1493-ATENDIMENTOS!$I1493)),"")</f>
        <v/>
      </c>
      <c r="K1493" s="77"/>
    </row>
    <row r="1494" spans="1:11" x14ac:dyDescent="0.3">
      <c r="A1494" s="12" t="str">
        <f t="shared" si="23"/>
        <v/>
      </c>
      <c r="B1494" s="66"/>
      <c r="C1494" s="70"/>
      <c r="D1494" s="71"/>
      <c r="E1494" s="71"/>
      <c r="F1494" s="71"/>
      <c r="G1494" s="71"/>
      <c r="H1494" s="19" t="str" cm="1">
        <f t="array" ref="H1494">IFERROR(IF(B1494="","",IF(F1494="","",IF(F1494="SERVIÇOS",INDEX('TABELA DE PREÇOS'!$C$3:$C$1000,MATCH(B1494,IF('TABELA DE PREÇOS'!$B$3:$B$1000=G1494,'TABELA DE PREÇOS'!$D$3:$D$1000),1)),IF(F1494="PRODUTOS",INDEX('TABELA DE PREÇOS'!$G$3:$G$1000,MATCH(B1494,IF('TABELA DE PREÇOS'!$F$3:$F$1000=G1494,'TABELA DE PREÇOS'!$H$3:$H$1000),1)))))),"")</f>
        <v/>
      </c>
      <c r="I1494" s="75"/>
      <c r="J1494" s="19" t="str">
        <f>IFERROR(IF(ATENDIMENTOS!$I1494="",ATENDIMENTOS!$H1494,IF(AND(ATENDIMENTOS!$H1494="",ATENDIMENTOS!$I1494=""),"",ATENDIMENTOS!$H1494-ATENDIMENTOS!$I1494)),"")</f>
        <v/>
      </c>
      <c r="K1494" s="78"/>
    </row>
    <row r="1495" spans="1:11" x14ac:dyDescent="0.3">
      <c r="A1495" s="12" t="str">
        <f t="shared" si="23"/>
        <v/>
      </c>
      <c r="B1495" s="65"/>
      <c r="C1495" s="68"/>
      <c r="D1495" s="69"/>
      <c r="E1495" s="69"/>
      <c r="F1495" s="69"/>
      <c r="G1495" s="69"/>
      <c r="H1495" s="20" t="str" cm="1">
        <f t="array" ref="H1495">IFERROR(IF(B1495="","",IF(F1495="","",IF(F1495="SERVIÇOS",INDEX('TABELA DE PREÇOS'!$C$3:$C$1000,MATCH(B1495,IF('TABELA DE PREÇOS'!$B$3:$B$1000=G1495,'TABELA DE PREÇOS'!$D$3:$D$1000),1)),IF(F1495="PRODUTOS",INDEX('TABELA DE PREÇOS'!$G$3:$G$1000,MATCH(B1495,IF('TABELA DE PREÇOS'!$F$3:$F$1000=G1495,'TABELA DE PREÇOS'!$H$3:$H$1000),1)))))),"")</f>
        <v/>
      </c>
      <c r="I1495" s="74"/>
      <c r="J1495" s="20" t="str">
        <f>IFERROR(IF(ATENDIMENTOS!$I1495="",ATENDIMENTOS!$H1495,IF(AND(ATENDIMENTOS!$H1495="",ATENDIMENTOS!$I1495=""),"",ATENDIMENTOS!$H1495-ATENDIMENTOS!$I1495)),"")</f>
        <v/>
      </c>
      <c r="K1495" s="77"/>
    </row>
    <row r="1496" spans="1:11" x14ac:dyDescent="0.3">
      <c r="A1496" s="12" t="str">
        <f t="shared" si="23"/>
        <v/>
      </c>
      <c r="B1496" s="66"/>
      <c r="C1496" s="70"/>
      <c r="D1496" s="71"/>
      <c r="E1496" s="71"/>
      <c r="F1496" s="71"/>
      <c r="G1496" s="71"/>
      <c r="H1496" s="19" t="str" cm="1">
        <f t="array" ref="H1496">IFERROR(IF(B1496="","",IF(F1496="","",IF(F1496="SERVIÇOS",INDEX('TABELA DE PREÇOS'!$C$3:$C$1000,MATCH(B1496,IF('TABELA DE PREÇOS'!$B$3:$B$1000=G1496,'TABELA DE PREÇOS'!$D$3:$D$1000),1)),IF(F1496="PRODUTOS",INDEX('TABELA DE PREÇOS'!$G$3:$G$1000,MATCH(B1496,IF('TABELA DE PREÇOS'!$F$3:$F$1000=G1496,'TABELA DE PREÇOS'!$H$3:$H$1000),1)))))),"")</f>
        <v/>
      </c>
      <c r="I1496" s="75"/>
      <c r="J1496" s="19" t="str">
        <f>IFERROR(IF(ATENDIMENTOS!$I1496="",ATENDIMENTOS!$H1496,IF(AND(ATENDIMENTOS!$H1496="",ATENDIMENTOS!$I1496=""),"",ATENDIMENTOS!$H1496-ATENDIMENTOS!$I1496)),"")</f>
        <v/>
      </c>
      <c r="K1496" s="78"/>
    </row>
    <row r="1497" spans="1:11" x14ac:dyDescent="0.3">
      <c r="A1497" s="12" t="str">
        <f t="shared" si="23"/>
        <v/>
      </c>
      <c r="B1497" s="65"/>
      <c r="C1497" s="68"/>
      <c r="D1497" s="69"/>
      <c r="E1497" s="69"/>
      <c r="F1497" s="69"/>
      <c r="G1497" s="69"/>
      <c r="H1497" s="20" t="str" cm="1">
        <f t="array" ref="H1497">IFERROR(IF(B1497="","",IF(F1497="","",IF(F1497="SERVIÇOS",INDEX('TABELA DE PREÇOS'!$C$3:$C$1000,MATCH(B1497,IF('TABELA DE PREÇOS'!$B$3:$B$1000=G1497,'TABELA DE PREÇOS'!$D$3:$D$1000),1)),IF(F1497="PRODUTOS",INDEX('TABELA DE PREÇOS'!$G$3:$G$1000,MATCH(B1497,IF('TABELA DE PREÇOS'!$F$3:$F$1000=G1497,'TABELA DE PREÇOS'!$H$3:$H$1000),1)))))),"")</f>
        <v/>
      </c>
      <c r="I1497" s="74"/>
      <c r="J1497" s="20" t="str">
        <f>IFERROR(IF(ATENDIMENTOS!$I1497="",ATENDIMENTOS!$H1497,IF(AND(ATENDIMENTOS!$H1497="",ATENDIMENTOS!$I1497=""),"",ATENDIMENTOS!$H1497-ATENDIMENTOS!$I1497)),"")</f>
        <v/>
      </c>
      <c r="K1497" s="77"/>
    </row>
    <row r="1498" spans="1:11" x14ac:dyDescent="0.3">
      <c r="A1498" s="12" t="str">
        <f t="shared" si="23"/>
        <v/>
      </c>
      <c r="B1498" s="66"/>
      <c r="C1498" s="70"/>
      <c r="D1498" s="71"/>
      <c r="E1498" s="71"/>
      <c r="F1498" s="71"/>
      <c r="G1498" s="71"/>
      <c r="H1498" s="19" t="str" cm="1">
        <f t="array" ref="H1498">IFERROR(IF(B1498="","",IF(F1498="","",IF(F1498="SERVIÇOS",INDEX('TABELA DE PREÇOS'!$C$3:$C$1000,MATCH(B1498,IF('TABELA DE PREÇOS'!$B$3:$B$1000=G1498,'TABELA DE PREÇOS'!$D$3:$D$1000),1)),IF(F1498="PRODUTOS",INDEX('TABELA DE PREÇOS'!$G$3:$G$1000,MATCH(B1498,IF('TABELA DE PREÇOS'!$F$3:$F$1000=G1498,'TABELA DE PREÇOS'!$H$3:$H$1000),1)))))),"")</f>
        <v/>
      </c>
      <c r="I1498" s="75"/>
      <c r="J1498" s="19" t="str">
        <f>IFERROR(IF(ATENDIMENTOS!$I1498="",ATENDIMENTOS!$H1498,IF(AND(ATENDIMENTOS!$H1498="",ATENDIMENTOS!$I1498=""),"",ATENDIMENTOS!$H1498-ATENDIMENTOS!$I1498)),"")</f>
        <v/>
      </c>
      <c r="K1498" s="78"/>
    </row>
    <row r="1499" spans="1:11" x14ac:dyDescent="0.3">
      <c r="A1499" s="12" t="str">
        <f t="shared" si="23"/>
        <v/>
      </c>
      <c r="B1499" s="65"/>
      <c r="C1499" s="68"/>
      <c r="D1499" s="69"/>
      <c r="E1499" s="69"/>
      <c r="F1499" s="69"/>
      <c r="G1499" s="69"/>
      <c r="H1499" s="20" t="str" cm="1">
        <f t="array" ref="H1499">IFERROR(IF(B1499="","",IF(F1499="","",IF(F1499="SERVIÇOS",INDEX('TABELA DE PREÇOS'!$C$3:$C$1000,MATCH(B1499,IF('TABELA DE PREÇOS'!$B$3:$B$1000=G1499,'TABELA DE PREÇOS'!$D$3:$D$1000),1)),IF(F1499="PRODUTOS",INDEX('TABELA DE PREÇOS'!$G$3:$G$1000,MATCH(B1499,IF('TABELA DE PREÇOS'!$F$3:$F$1000=G1499,'TABELA DE PREÇOS'!$H$3:$H$1000),1)))))),"")</f>
        <v/>
      </c>
      <c r="I1499" s="74"/>
      <c r="J1499" s="20" t="str">
        <f>IFERROR(IF(ATENDIMENTOS!$I1499="",ATENDIMENTOS!$H1499,IF(AND(ATENDIMENTOS!$H1499="",ATENDIMENTOS!$I1499=""),"",ATENDIMENTOS!$H1499-ATENDIMENTOS!$I1499)),"")</f>
        <v/>
      </c>
      <c r="K1499" s="77"/>
    </row>
    <row r="1500" spans="1:11" x14ac:dyDescent="0.3">
      <c r="A1500" s="12" t="str">
        <f t="shared" si="23"/>
        <v/>
      </c>
      <c r="B1500" s="66"/>
      <c r="C1500" s="70"/>
      <c r="D1500" s="71"/>
      <c r="E1500" s="71"/>
      <c r="F1500" s="71"/>
      <c r="G1500" s="71"/>
      <c r="H1500" s="19" t="str" cm="1">
        <f t="array" ref="H1500">IFERROR(IF(B1500="","",IF(F1500="","",IF(F1500="SERVIÇOS",INDEX('TABELA DE PREÇOS'!$C$3:$C$1000,MATCH(B1500,IF('TABELA DE PREÇOS'!$B$3:$B$1000=G1500,'TABELA DE PREÇOS'!$D$3:$D$1000),1)),IF(F1500="PRODUTOS",INDEX('TABELA DE PREÇOS'!$G$3:$G$1000,MATCH(B1500,IF('TABELA DE PREÇOS'!$F$3:$F$1000=G1500,'TABELA DE PREÇOS'!$H$3:$H$1000),1)))))),"")</f>
        <v/>
      </c>
      <c r="I1500" s="75"/>
      <c r="J1500" s="19" t="str">
        <f>IFERROR(IF(ATENDIMENTOS!$I1500="",ATENDIMENTOS!$H1500,IF(AND(ATENDIMENTOS!$H1500="",ATENDIMENTOS!$I1500=""),"",ATENDIMENTOS!$H1500-ATENDIMENTOS!$I1500)),"")</f>
        <v/>
      </c>
      <c r="K1500" s="78"/>
    </row>
    <row r="1501" spans="1:11" x14ac:dyDescent="0.3">
      <c r="A1501" s="12" t="str">
        <f t="shared" si="23"/>
        <v/>
      </c>
      <c r="B1501" s="65"/>
      <c r="C1501" s="68"/>
      <c r="D1501" s="69"/>
      <c r="E1501" s="69"/>
      <c r="F1501" s="69"/>
      <c r="G1501" s="69"/>
      <c r="H1501" s="20" t="str" cm="1">
        <f t="array" ref="H1501">IFERROR(IF(B1501="","",IF(F1501="","",IF(F1501="SERVIÇOS",INDEX('TABELA DE PREÇOS'!$C$3:$C$1000,MATCH(B1501,IF('TABELA DE PREÇOS'!$B$3:$B$1000=G1501,'TABELA DE PREÇOS'!$D$3:$D$1000),1)),IF(F1501="PRODUTOS",INDEX('TABELA DE PREÇOS'!$G$3:$G$1000,MATCH(B1501,IF('TABELA DE PREÇOS'!$F$3:$F$1000=G1501,'TABELA DE PREÇOS'!$H$3:$H$1000),1)))))),"")</f>
        <v/>
      </c>
      <c r="I1501" s="74"/>
      <c r="J1501" s="20" t="str">
        <f>IFERROR(IF(ATENDIMENTOS!$I1501="",ATENDIMENTOS!$H1501,IF(AND(ATENDIMENTOS!$H1501="",ATENDIMENTOS!$I1501=""),"",ATENDIMENTOS!$H1501-ATENDIMENTOS!$I1501)),"")</f>
        <v/>
      </c>
      <c r="K1501" s="77"/>
    </row>
    <row r="1502" spans="1:11" x14ac:dyDescent="0.3">
      <c r="A1502" s="12" t="str">
        <f t="shared" si="23"/>
        <v/>
      </c>
      <c r="B1502" s="66"/>
      <c r="C1502" s="70"/>
      <c r="D1502" s="71"/>
      <c r="E1502" s="71"/>
      <c r="F1502" s="71"/>
      <c r="G1502" s="71"/>
      <c r="H1502" s="19" t="str" cm="1">
        <f t="array" ref="H1502">IFERROR(IF(B1502="","",IF(F1502="","",IF(F1502="SERVIÇOS",INDEX('TABELA DE PREÇOS'!$C$3:$C$1000,MATCH(B1502,IF('TABELA DE PREÇOS'!$B$3:$B$1000=G1502,'TABELA DE PREÇOS'!$D$3:$D$1000),1)),IF(F1502="PRODUTOS",INDEX('TABELA DE PREÇOS'!$G$3:$G$1000,MATCH(B1502,IF('TABELA DE PREÇOS'!$F$3:$F$1000=G1502,'TABELA DE PREÇOS'!$H$3:$H$1000),1)))))),"")</f>
        <v/>
      </c>
      <c r="I1502" s="75"/>
      <c r="J1502" s="19" t="str">
        <f>IFERROR(IF(ATENDIMENTOS!$I1502="",ATENDIMENTOS!$H1502,IF(AND(ATENDIMENTOS!$H1502="",ATENDIMENTOS!$I1502=""),"",ATENDIMENTOS!$H1502-ATENDIMENTOS!$I1502)),"")</f>
        <v/>
      </c>
      <c r="K1502" s="78"/>
    </row>
    <row r="1503" spans="1:11" x14ac:dyDescent="0.3">
      <c r="A1503" s="12" t="str">
        <f t="shared" si="23"/>
        <v/>
      </c>
      <c r="B1503" s="65"/>
      <c r="C1503" s="68"/>
      <c r="D1503" s="69"/>
      <c r="E1503" s="69"/>
      <c r="F1503" s="69"/>
      <c r="G1503" s="69"/>
      <c r="H1503" s="20" t="str" cm="1">
        <f t="array" ref="H1503">IFERROR(IF(B1503="","",IF(F1503="","",IF(F1503="SERVIÇOS",INDEX('TABELA DE PREÇOS'!$C$3:$C$1000,MATCH(B1503,IF('TABELA DE PREÇOS'!$B$3:$B$1000=G1503,'TABELA DE PREÇOS'!$D$3:$D$1000),1)),IF(F1503="PRODUTOS",INDEX('TABELA DE PREÇOS'!$G$3:$G$1000,MATCH(B1503,IF('TABELA DE PREÇOS'!$F$3:$F$1000=G1503,'TABELA DE PREÇOS'!$H$3:$H$1000),1)))))),"")</f>
        <v/>
      </c>
      <c r="I1503" s="74"/>
      <c r="J1503" s="20" t="str">
        <f>IFERROR(IF(ATENDIMENTOS!$I1503="",ATENDIMENTOS!$H1503,IF(AND(ATENDIMENTOS!$H1503="",ATENDIMENTOS!$I1503=""),"",ATENDIMENTOS!$H1503-ATENDIMENTOS!$I1503)),"")</f>
        <v/>
      </c>
      <c r="K1503" s="77"/>
    </row>
    <row r="1504" spans="1:11" x14ac:dyDescent="0.3">
      <c r="A1504" s="12" t="str">
        <f t="shared" si="23"/>
        <v/>
      </c>
      <c r="B1504" s="66"/>
      <c r="C1504" s="70"/>
      <c r="D1504" s="71"/>
      <c r="E1504" s="71"/>
      <c r="F1504" s="71"/>
      <c r="G1504" s="71"/>
      <c r="H1504" s="19" t="str" cm="1">
        <f t="array" ref="H1504">IFERROR(IF(B1504="","",IF(F1504="","",IF(F1504="SERVIÇOS",INDEX('TABELA DE PREÇOS'!$C$3:$C$1000,MATCH(B1504,IF('TABELA DE PREÇOS'!$B$3:$B$1000=G1504,'TABELA DE PREÇOS'!$D$3:$D$1000),1)),IF(F1504="PRODUTOS",INDEX('TABELA DE PREÇOS'!$G$3:$G$1000,MATCH(B1504,IF('TABELA DE PREÇOS'!$F$3:$F$1000=G1504,'TABELA DE PREÇOS'!$H$3:$H$1000),1)))))),"")</f>
        <v/>
      </c>
      <c r="I1504" s="75"/>
      <c r="J1504" s="19" t="str">
        <f>IFERROR(IF(ATENDIMENTOS!$I1504="",ATENDIMENTOS!$H1504,IF(AND(ATENDIMENTOS!$H1504="",ATENDIMENTOS!$I1504=""),"",ATENDIMENTOS!$H1504-ATENDIMENTOS!$I1504)),"")</f>
        <v/>
      </c>
      <c r="K1504" s="78"/>
    </row>
    <row r="1505" spans="1:11" x14ac:dyDescent="0.3">
      <c r="A1505" s="12" t="str">
        <f t="shared" si="23"/>
        <v/>
      </c>
      <c r="B1505" s="65"/>
      <c r="C1505" s="68"/>
      <c r="D1505" s="69"/>
      <c r="E1505" s="69"/>
      <c r="F1505" s="69"/>
      <c r="G1505" s="69"/>
      <c r="H1505" s="20" t="str" cm="1">
        <f t="array" ref="H1505">IFERROR(IF(B1505="","",IF(F1505="","",IF(F1505="SERVIÇOS",INDEX('TABELA DE PREÇOS'!$C$3:$C$1000,MATCH(B1505,IF('TABELA DE PREÇOS'!$B$3:$B$1000=G1505,'TABELA DE PREÇOS'!$D$3:$D$1000),1)),IF(F1505="PRODUTOS",INDEX('TABELA DE PREÇOS'!$G$3:$G$1000,MATCH(B1505,IF('TABELA DE PREÇOS'!$F$3:$F$1000=G1505,'TABELA DE PREÇOS'!$H$3:$H$1000),1)))))),"")</f>
        <v/>
      </c>
      <c r="I1505" s="74"/>
      <c r="J1505" s="20" t="str">
        <f>IFERROR(IF(ATENDIMENTOS!$I1505="",ATENDIMENTOS!$H1505,IF(AND(ATENDIMENTOS!$H1505="",ATENDIMENTOS!$I1505=""),"",ATENDIMENTOS!$H1505-ATENDIMENTOS!$I1505)),"")</f>
        <v/>
      </c>
      <c r="K1505" s="77"/>
    </row>
    <row r="1506" spans="1:11" x14ac:dyDescent="0.3">
      <c r="A1506" s="12" t="str">
        <f t="shared" si="23"/>
        <v/>
      </c>
      <c r="B1506" s="66"/>
      <c r="C1506" s="70"/>
      <c r="D1506" s="71"/>
      <c r="E1506" s="71"/>
      <c r="F1506" s="71"/>
      <c r="G1506" s="71"/>
      <c r="H1506" s="19" t="str" cm="1">
        <f t="array" ref="H1506">IFERROR(IF(B1506="","",IF(F1506="","",IF(F1506="SERVIÇOS",INDEX('TABELA DE PREÇOS'!$C$3:$C$1000,MATCH(B1506,IF('TABELA DE PREÇOS'!$B$3:$B$1000=G1506,'TABELA DE PREÇOS'!$D$3:$D$1000),1)),IF(F1506="PRODUTOS",INDEX('TABELA DE PREÇOS'!$G$3:$G$1000,MATCH(B1506,IF('TABELA DE PREÇOS'!$F$3:$F$1000=G1506,'TABELA DE PREÇOS'!$H$3:$H$1000),1)))))),"")</f>
        <v/>
      </c>
      <c r="I1506" s="75"/>
      <c r="J1506" s="19" t="str">
        <f>IFERROR(IF(ATENDIMENTOS!$I1506="",ATENDIMENTOS!$H1506,IF(AND(ATENDIMENTOS!$H1506="",ATENDIMENTOS!$I1506=""),"",ATENDIMENTOS!$H1506-ATENDIMENTOS!$I1506)),"")</f>
        <v/>
      </c>
      <c r="K1506" s="78"/>
    </row>
    <row r="1507" spans="1:11" x14ac:dyDescent="0.3">
      <c r="A1507" s="12" t="str">
        <f t="shared" si="23"/>
        <v/>
      </c>
      <c r="B1507" s="65"/>
      <c r="C1507" s="68"/>
      <c r="D1507" s="69"/>
      <c r="E1507" s="69"/>
      <c r="F1507" s="69"/>
      <c r="G1507" s="69"/>
      <c r="H1507" s="20" t="str" cm="1">
        <f t="array" ref="H1507">IFERROR(IF(B1507="","",IF(F1507="","",IF(F1507="SERVIÇOS",INDEX('TABELA DE PREÇOS'!$C$3:$C$1000,MATCH(B1507,IF('TABELA DE PREÇOS'!$B$3:$B$1000=G1507,'TABELA DE PREÇOS'!$D$3:$D$1000),1)),IF(F1507="PRODUTOS",INDEX('TABELA DE PREÇOS'!$G$3:$G$1000,MATCH(B1507,IF('TABELA DE PREÇOS'!$F$3:$F$1000=G1507,'TABELA DE PREÇOS'!$H$3:$H$1000),1)))))),"")</f>
        <v/>
      </c>
      <c r="I1507" s="74"/>
      <c r="J1507" s="20" t="str">
        <f>IFERROR(IF(ATENDIMENTOS!$I1507="",ATENDIMENTOS!$H1507,IF(AND(ATENDIMENTOS!$H1507="",ATENDIMENTOS!$I1507=""),"",ATENDIMENTOS!$H1507-ATENDIMENTOS!$I1507)),"")</f>
        <v/>
      </c>
      <c r="K1507" s="77"/>
    </row>
    <row r="1508" spans="1:11" x14ac:dyDescent="0.3">
      <c r="A1508" s="12" t="str">
        <f t="shared" si="23"/>
        <v/>
      </c>
      <c r="B1508" s="66"/>
      <c r="C1508" s="70"/>
      <c r="D1508" s="71"/>
      <c r="E1508" s="71"/>
      <c r="F1508" s="71"/>
      <c r="G1508" s="71"/>
      <c r="H1508" s="19" t="str" cm="1">
        <f t="array" ref="H1508">IFERROR(IF(B1508="","",IF(F1508="","",IF(F1508="SERVIÇOS",INDEX('TABELA DE PREÇOS'!$C$3:$C$1000,MATCH(B1508,IF('TABELA DE PREÇOS'!$B$3:$B$1000=G1508,'TABELA DE PREÇOS'!$D$3:$D$1000),1)),IF(F1508="PRODUTOS",INDEX('TABELA DE PREÇOS'!$G$3:$G$1000,MATCH(B1508,IF('TABELA DE PREÇOS'!$F$3:$F$1000=G1508,'TABELA DE PREÇOS'!$H$3:$H$1000),1)))))),"")</f>
        <v/>
      </c>
      <c r="I1508" s="75"/>
      <c r="J1508" s="19" t="str">
        <f>IFERROR(IF(ATENDIMENTOS!$I1508="",ATENDIMENTOS!$H1508,IF(AND(ATENDIMENTOS!$H1508="",ATENDIMENTOS!$I1508=""),"",ATENDIMENTOS!$H1508-ATENDIMENTOS!$I1508)),"")</f>
        <v/>
      </c>
      <c r="K1508" s="78"/>
    </row>
    <row r="1509" spans="1:11" x14ac:dyDescent="0.3">
      <c r="A1509" s="12" t="str">
        <f t="shared" si="23"/>
        <v/>
      </c>
      <c r="B1509" s="65"/>
      <c r="C1509" s="68"/>
      <c r="D1509" s="69"/>
      <c r="E1509" s="69"/>
      <c r="F1509" s="69"/>
      <c r="G1509" s="69"/>
      <c r="H1509" s="20" t="str" cm="1">
        <f t="array" ref="H1509">IFERROR(IF(B1509="","",IF(F1509="","",IF(F1509="SERVIÇOS",INDEX('TABELA DE PREÇOS'!$C$3:$C$1000,MATCH(B1509,IF('TABELA DE PREÇOS'!$B$3:$B$1000=G1509,'TABELA DE PREÇOS'!$D$3:$D$1000),1)),IF(F1509="PRODUTOS",INDEX('TABELA DE PREÇOS'!$G$3:$G$1000,MATCH(B1509,IF('TABELA DE PREÇOS'!$F$3:$F$1000=G1509,'TABELA DE PREÇOS'!$H$3:$H$1000),1)))))),"")</f>
        <v/>
      </c>
      <c r="I1509" s="74"/>
      <c r="J1509" s="20" t="str">
        <f>IFERROR(IF(ATENDIMENTOS!$I1509="",ATENDIMENTOS!$H1509,IF(AND(ATENDIMENTOS!$H1509="",ATENDIMENTOS!$I1509=""),"",ATENDIMENTOS!$H1509-ATENDIMENTOS!$I1509)),"")</f>
        <v/>
      </c>
      <c r="K1509" s="77"/>
    </row>
    <row r="1510" spans="1:11" x14ac:dyDescent="0.3">
      <c r="A1510" s="12" t="str">
        <f t="shared" si="23"/>
        <v/>
      </c>
      <c r="B1510" s="66"/>
      <c r="C1510" s="70"/>
      <c r="D1510" s="71"/>
      <c r="E1510" s="71"/>
      <c r="F1510" s="71"/>
      <c r="G1510" s="71"/>
      <c r="H1510" s="19" t="str" cm="1">
        <f t="array" ref="H1510">IFERROR(IF(B1510="","",IF(F1510="","",IF(F1510="SERVIÇOS",INDEX('TABELA DE PREÇOS'!$C$3:$C$1000,MATCH(B1510,IF('TABELA DE PREÇOS'!$B$3:$B$1000=G1510,'TABELA DE PREÇOS'!$D$3:$D$1000),1)),IF(F1510="PRODUTOS",INDEX('TABELA DE PREÇOS'!$G$3:$G$1000,MATCH(B1510,IF('TABELA DE PREÇOS'!$F$3:$F$1000=G1510,'TABELA DE PREÇOS'!$H$3:$H$1000),1)))))),"")</f>
        <v/>
      </c>
      <c r="I1510" s="75"/>
      <c r="J1510" s="19" t="str">
        <f>IFERROR(IF(ATENDIMENTOS!$I1510="",ATENDIMENTOS!$H1510,IF(AND(ATENDIMENTOS!$H1510="",ATENDIMENTOS!$I1510=""),"",ATENDIMENTOS!$H1510-ATENDIMENTOS!$I1510)),"")</f>
        <v/>
      </c>
      <c r="K1510" s="78"/>
    </row>
    <row r="1511" spans="1:11" x14ac:dyDescent="0.3">
      <c r="A1511" s="12" t="str">
        <f t="shared" si="23"/>
        <v/>
      </c>
      <c r="B1511" s="65"/>
      <c r="C1511" s="68"/>
      <c r="D1511" s="69"/>
      <c r="E1511" s="69"/>
      <c r="F1511" s="69"/>
      <c r="G1511" s="69"/>
      <c r="H1511" s="20" t="str" cm="1">
        <f t="array" ref="H1511">IFERROR(IF(B1511="","",IF(F1511="","",IF(F1511="SERVIÇOS",INDEX('TABELA DE PREÇOS'!$C$3:$C$1000,MATCH(B1511,IF('TABELA DE PREÇOS'!$B$3:$B$1000=G1511,'TABELA DE PREÇOS'!$D$3:$D$1000),1)),IF(F1511="PRODUTOS",INDEX('TABELA DE PREÇOS'!$G$3:$G$1000,MATCH(B1511,IF('TABELA DE PREÇOS'!$F$3:$F$1000=G1511,'TABELA DE PREÇOS'!$H$3:$H$1000),1)))))),"")</f>
        <v/>
      </c>
      <c r="I1511" s="74"/>
      <c r="J1511" s="20" t="str">
        <f>IFERROR(IF(ATENDIMENTOS!$I1511="",ATENDIMENTOS!$H1511,IF(AND(ATENDIMENTOS!$H1511="",ATENDIMENTOS!$I1511=""),"",ATENDIMENTOS!$H1511-ATENDIMENTOS!$I1511)),"")</f>
        <v/>
      </c>
      <c r="K1511" s="77"/>
    </row>
    <row r="1512" spans="1:11" x14ac:dyDescent="0.3">
      <c r="A1512" s="12" t="str">
        <f t="shared" si="23"/>
        <v/>
      </c>
      <c r="B1512" s="66"/>
      <c r="C1512" s="70"/>
      <c r="D1512" s="71"/>
      <c r="E1512" s="71"/>
      <c r="F1512" s="71"/>
      <c r="G1512" s="71"/>
      <c r="H1512" s="19" t="str" cm="1">
        <f t="array" ref="H1512">IFERROR(IF(B1512="","",IF(F1512="","",IF(F1512="SERVIÇOS",INDEX('TABELA DE PREÇOS'!$C$3:$C$1000,MATCH(B1512,IF('TABELA DE PREÇOS'!$B$3:$B$1000=G1512,'TABELA DE PREÇOS'!$D$3:$D$1000),1)),IF(F1512="PRODUTOS",INDEX('TABELA DE PREÇOS'!$G$3:$G$1000,MATCH(B1512,IF('TABELA DE PREÇOS'!$F$3:$F$1000=G1512,'TABELA DE PREÇOS'!$H$3:$H$1000),1)))))),"")</f>
        <v/>
      </c>
      <c r="I1512" s="75"/>
      <c r="J1512" s="19" t="str">
        <f>IFERROR(IF(ATENDIMENTOS!$I1512="",ATENDIMENTOS!$H1512,IF(AND(ATENDIMENTOS!$H1512="",ATENDIMENTOS!$I1512=""),"",ATENDIMENTOS!$H1512-ATENDIMENTOS!$I1512)),"")</f>
        <v/>
      </c>
      <c r="K1512" s="78"/>
    </row>
    <row r="1513" spans="1:11" x14ac:dyDescent="0.3">
      <c r="A1513" s="12" t="str">
        <f t="shared" si="23"/>
        <v/>
      </c>
      <c r="B1513" s="65"/>
      <c r="C1513" s="68"/>
      <c r="D1513" s="69"/>
      <c r="E1513" s="69"/>
      <c r="F1513" s="69"/>
      <c r="G1513" s="69"/>
      <c r="H1513" s="20" t="str" cm="1">
        <f t="array" ref="H1513">IFERROR(IF(B1513="","",IF(F1513="","",IF(F1513="SERVIÇOS",INDEX('TABELA DE PREÇOS'!$C$3:$C$1000,MATCH(B1513,IF('TABELA DE PREÇOS'!$B$3:$B$1000=G1513,'TABELA DE PREÇOS'!$D$3:$D$1000),1)),IF(F1513="PRODUTOS",INDEX('TABELA DE PREÇOS'!$G$3:$G$1000,MATCH(B1513,IF('TABELA DE PREÇOS'!$F$3:$F$1000=G1513,'TABELA DE PREÇOS'!$H$3:$H$1000),1)))))),"")</f>
        <v/>
      </c>
      <c r="I1513" s="74"/>
      <c r="J1513" s="20" t="str">
        <f>IFERROR(IF(ATENDIMENTOS!$I1513="",ATENDIMENTOS!$H1513,IF(AND(ATENDIMENTOS!$H1513="",ATENDIMENTOS!$I1513=""),"",ATENDIMENTOS!$H1513-ATENDIMENTOS!$I1513)),"")</f>
        <v/>
      </c>
      <c r="K1513" s="77"/>
    </row>
    <row r="1514" spans="1:11" x14ac:dyDescent="0.3">
      <c r="A1514" s="12" t="str">
        <f t="shared" si="23"/>
        <v/>
      </c>
      <c r="B1514" s="66"/>
      <c r="C1514" s="70"/>
      <c r="D1514" s="71"/>
      <c r="E1514" s="71"/>
      <c r="F1514" s="71"/>
      <c r="G1514" s="71"/>
      <c r="H1514" s="19" t="str" cm="1">
        <f t="array" ref="H1514">IFERROR(IF(B1514="","",IF(F1514="","",IF(F1514="SERVIÇOS",INDEX('TABELA DE PREÇOS'!$C$3:$C$1000,MATCH(B1514,IF('TABELA DE PREÇOS'!$B$3:$B$1000=G1514,'TABELA DE PREÇOS'!$D$3:$D$1000),1)),IF(F1514="PRODUTOS",INDEX('TABELA DE PREÇOS'!$G$3:$G$1000,MATCH(B1514,IF('TABELA DE PREÇOS'!$F$3:$F$1000=G1514,'TABELA DE PREÇOS'!$H$3:$H$1000),1)))))),"")</f>
        <v/>
      </c>
      <c r="I1514" s="75"/>
      <c r="J1514" s="19" t="str">
        <f>IFERROR(IF(ATENDIMENTOS!$I1514="",ATENDIMENTOS!$H1514,IF(AND(ATENDIMENTOS!$H1514="",ATENDIMENTOS!$I1514=""),"",ATENDIMENTOS!$H1514-ATENDIMENTOS!$I1514)),"")</f>
        <v/>
      </c>
      <c r="K1514" s="78"/>
    </row>
    <row r="1515" spans="1:11" x14ac:dyDescent="0.3">
      <c r="A1515" s="12" t="str">
        <f t="shared" si="23"/>
        <v/>
      </c>
      <c r="B1515" s="65"/>
      <c r="C1515" s="68"/>
      <c r="D1515" s="69"/>
      <c r="E1515" s="69"/>
      <c r="F1515" s="69"/>
      <c r="G1515" s="69"/>
      <c r="H1515" s="20" t="str" cm="1">
        <f t="array" ref="H1515">IFERROR(IF(B1515="","",IF(F1515="","",IF(F1515="SERVIÇOS",INDEX('TABELA DE PREÇOS'!$C$3:$C$1000,MATCH(B1515,IF('TABELA DE PREÇOS'!$B$3:$B$1000=G1515,'TABELA DE PREÇOS'!$D$3:$D$1000),1)),IF(F1515="PRODUTOS",INDEX('TABELA DE PREÇOS'!$G$3:$G$1000,MATCH(B1515,IF('TABELA DE PREÇOS'!$F$3:$F$1000=G1515,'TABELA DE PREÇOS'!$H$3:$H$1000),1)))))),"")</f>
        <v/>
      </c>
      <c r="I1515" s="74"/>
      <c r="J1515" s="20" t="str">
        <f>IFERROR(IF(ATENDIMENTOS!$I1515="",ATENDIMENTOS!$H1515,IF(AND(ATENDIMENTOS!$H1515="",ATENDIMENTOS!$I1515=""),"",ATENDIMENTOS!$H1515-ATENDIMENTOS!$I1515)),"")</f>
        <v/>
      </c>
      <c r="K1515" s="77"/>
    </row>
    <row r="1516" spans="1:11" x14ac:dyDescent="0.3">
      <c r="A1516" s="12" t="str">
        <f t="shared" si="23"/>
        <v/>
      </c>
      <c r="B1516" s="66"/>
      <c r="C1516" s="70"/>
      <c r="D1516" s="71"/>
      <c r="E1516" s="71"/>
      <c r="F1516" s="71"/>
      <c r="G1516" s="71"/>
      <c r="H1516" s="19" t="str" cm="1">
        <f t="array" ref="H1516">IFERROR(IF(B1516="","",IF(F1516="","",IF(F1516="SERVIÇOS",INDEX('TABELA DE PREÇOS'!$C$3:$C$1000,MATCH(B1516,IF('TABELA DE PREÇOS'!$B$3:$B$1000=G1516,'TABELA DE PREÇOS'!$D$3:$D$1000),1)),IF(F1516="PRODUTOS",INDEX('TABELA DE PREÇOS'!$G$3:$G$1000,MATCH(B1516,IF('TABELA DE PREÇOS'!$F$3:$F$1000=G1516,'TABELA DE PREÇOS'!$H$3:$H$1000),1)))))),"")</f>
        <v/>
      </c>
      <c r="I1516" s="75"/>
      <c r="J1516" s="19" t="str">
        <f>IFERROR(IF(ATENDIMENTOS!$I1516="",ATENDIMENTOS!$H1516,IF(AND(ATENDIMENTOS!$H1516="",ATENDIMENTOS!$I1516=""),"",ATENDIMENTOS!$H1516-ATENDIMENTOS!$I1516)),"")</f>
        <v/>
      </c>
      <c r="K1516" s="78"/>
    </row>
    <row r="1517" spans="1:11" x14ac:dyDescent="0.3">
      <c r="A1517" s="12" t="str">
        <f t="shared" si="23"/>
        <v/>
      </c>
      <c r="B1517" s="65"/>
      <c r="C1517" s="68"/>
      <c r="D1517" s="69"/>
      <c r="E1517" s="69"/>
      <c r="F1517" s="69"/>
      <c r="G1517" s="69"/>
      <c r="H1517" s="20" t="str" cm="1">
        <f t="array" ref="H1517">IFERROR(IF(B1517="","",IF(F1517="","",IF(F1517="SERVIÇOS",INDEX('TABELA DE PREÇOS'!$C$3:$C$1000,MATCH(B1517,IF('TABELA DE PREÇOS'!$B$3:$B$1000=G1517,'TABELA DE PREÇOS'!$D$3:$D$1000),1)),IF(F1517="PRODUTOS",INDEX('TABELA DE PREÇOS'!$G$3:$G$1000,MATCH(B1517,IF('TABELA DE PREÇOS'!$F$3:$F$1000=G1517,'TABELA DE PREÇOS'!$H$3:$H$1000),1)))))),"")</f>
        <v/>
      </c>
      <c r="I1517" s="74"/>
      <c r="J1517" s="20" t="str">
        <f>IFERROR(IF(ATENDIMENTOS!$I1517="",ATENDIMENTOS!$H1517,IF(AND(ATENDIMENTOS!$H1517="",ATENDIMENTOS!$I1517=""),"",ATENDIMENTOS!$H1517-ATENDIMENTOS!$I1517)),"")</f>
        <v/>
      </c>
      <c r="K1517" s="77"/>
    </row>
    <row r="1518" spans="1:11" x14ac:dyDescent="0.3">
      <c r="A1518" s="12" t="str">
        <f t="shared" si="23"/>
        <v/>
      </c>
      <c r="B1518" s="66"/>
      <c r="C1518" s="70"/>
      <c r="D1518" s="71"/>
      <c r="E1518" s="71"/>
      <c r="F1518" s="71"/>
      <c r="G1518" s="71"/>
      <c r="H1518" s="19" t="str" cm="1">
        <f t="array" ref="H1518">IFERROR(IF(B1518="","",IF(F1518="","",IF(F1518="SERVIÇOS",INDEX('TABELA DE PREÇOS'!$C$3:$C$1000,MATCH(B1518,IF('TABELA DE PREÇOS'!$B$3:$B$1000=G1518,'TABELA DE PREÇOS'!$D$3:$D$1000),1)),IF(F1518="PRODUTOS",INDEX('TABELA DE PREÇOS'!$G$3:$G$1000,MATCH(B1518,IF('TABELA DE PREÇOS'!$F$3:$F$1000=G1518,'TABELA DE PREÇOS'!$H$3:$H$1000),1)))))),"")</f>
        <v/>
      </c>
      <c r="I1518" s="75"/>
      <c r="J1518" s="19" t="str">
        <f>IFERROR(IF(ATENDIMENTOS!$I1518="",ATENDIMENTOS!$H1518,IF(AND(ATENDIMENTOS!$H1518="",ATENDIMENTOS!$I1518=""),"",ATENDIMENTOS!$H1518-ATENDIMENTOS!$I1518)),"")</f>
        <v/>
      </c>
      <c r="K1518" s="78"/>
    </row>
    <row r="1519" spans="1:11" x14ac:dyDescent="0.3">
      <c r="A1519" s="12" t="str">
        <f t="shared" si="23"/>
        <v/>
      </c>
      <c r="B1519" s="65"/>
      <c r="C1519" s="68"/>
      <c r="D1519" s="69"/>
      <c r="E1519" s="69"/>
      <c r="F1519" s="69"/>
      <c r="G1519" s="69"/>
      <c r="H1519" s="20" t="str" cm="1">
        <f t="array" ref="H1519">IFERROR(IF(B1519="","",IF(F1519="","",IF(F1519="SERVIÇOS",INDEX('TABELA DE PREÇOS'!$C$3:$C$1000,MATCH(B1519,IF('TABELA DE PREÇOS'!$B$3:$B$1000=G1519,'TABELA DE PREÇOS'!$D$3:$D$1000),1)),IF(F1519="PRODUTOS",INDEX('TABELA DE PREÇOS'!$G$3:$G$1000,MATCH(B1519,IF('TABELA DE PREÇOS'!$F$3:$F$1000=G1519,'TABELA DE PREÇOS'!$H$3:$H$1000),1)))))),"")</f>
        <v/>
      </c>
      <c r="I1519" s="74"/>
      <c r="J1519" s="20" t="str">
        <f>IFERROR(IF(ATENDIMENTOS!$I1519="",ATENDIMENTOS!$H1519,IF(AND(ATENDIMENTOS!$H1519="",ATENDIMENTOS!$I1519=""),"",ATENDIMENTOS!$H1519-ATENDIMENTOS!$I1519)),"")</f>
        <v/>
      </c>
      <c r="K1519" s="77"/>
    </row>
    <row r="1520" spans="1:11" x14ac:dyDescent="0.3">
      <c r="A1520" s="12" t="str">
        <f t="shared" si="23"/>
        <v/>
      </c>
      <c r="B1520" s="66"/>
      <c r="C1520" s="70"/>
      <c r="D1520" s="71"/>
      <c r="E1520" s="71"/>
      <c r="F1520" s="71"/>
      <c r="G1520" s="71"/>
      <c r="H1520" s="19" t="str" cm="1">
        <f t="array" ref="H1520">IFERROR(IF(B1520="","",IF(F1520="","",IF(F1520="SERVIÇOS",INDEX('TABELA DE PREÇOS'!$C$3:$C$1000,MATCH(B1520,IF('TABELA DE PREÇOS'!$B$3:$B$1000=G1520,'TABELA DE PREÇOS'!$D$3:$D$1000),1)),IF(F1520="PRODUTOS",INDEX('TABELA DE PREÇOS'!$G$3:$G$1000,MATCH(B1520,IF('TABELA DE PREÇOS'!$F$3:$F$1000=G1520,'TABELA DE PREÇOS'!$H$3:$H$1000),1)))))),"")</f>
        <v/>
      </c>
      <c r="I1520" s="75"/>
      <c r="J1520" s="19" t="str">
        <f>IFERROR(IF(ATENDIMENTOS!$I1520="",ATENDIMENTOS!$H1520,IF(AND(ATENDIMENTOS!$H1520="",ATENDIMENTOS!$I1520=""),"",ATENDIMENTOS!$H1520-ATENDIMENTOS!$I1520)),"")</f>
        <v/>
      </c>
      <c r="K1520" s="78"/>
    </row>
    <row r="1521" spans="1:11" x14ac:dyDescent="0.3">
      <c r="A1521" s="12" t="str">
        <f t="shared" si="23"/>
        <v/>
      </c>
      <c r="B1521" s="65"/>
      <c r="C1521" s="68"/>
      <c r="D1521" s="69"/>
      <c r="E1521" s="69"/>
      <c r="F1521" s="69"/>
      <c r="G1521" s="69"/>
      <c r="H1521" s="20" t="str" cm="1">
        <f t="array" ref="H1521">IFERROR(IF(B1521="","",IF(F1521="","",IF(F1521="SERVIÇOS",INDEX('TABELA DE PREÇOS'!$C$3:$C$1000,MATCH(B1521,IF('TABELA DE PREÇOS'!$B$3:$B$1000=G1521,'TABELA DE PREÇOS'!$D$3:$D$1000),1)),IF(F1521="PRODUTOS",INDEX('TABELA DE PREÇOS'!$G$3:$G$1000,MATCH(B1521,IF('TABELA DE PREÇOS'!$F$3:$F$1000=G1521,'TABELA DE PREÇOS'!$H$3:$H$1000),1)))))),"")</f>
        <v/>
      </c>
      <c r="I1521" s="74"/>
      <c r="J1521" s="20" t="str">
        <f>IFERROR(IF(ATENDIMENTOS!$I1521="",ATENDIMENTOS!$H1521,IF(AND(ATENDIMENTOS!$H1521="",ATENDIMENTOS!$I1521=""),"",ATENDIMENTOS!$H1521-ATENDIMENTOS!$I1521)),"")</f>
        <v/>
      </c>
      <c r="K1521" s="77"/>
    </row>
    <row r="1522" spans="1:11" x14ac:dyDescent="0.3">
      <c r="A1522" s="12" t="str">
        <f t="shared" si="23"/>
        <v/>
      </c>
      <c r="B1522" s="66"/>
      <c r="C1522" s="70"/>
      <c r="D1522" s="71"/>
      <c r="E1522" s="71"/>
      <c r="F1522" s="71"/>
      <c r="G1522" s="71"/>
      <c r="H1522" s="19" t="str" cm="1">
        <f t="array" ref="H1522">IFERROR(IF(B1522="","",IF(F1522="","",IF(F1522="SERVIÇOS",INDEX('TABELA DE PREÇOS'!$C$3:$C$1000,MATCH(B1522,IF('TABELA DE PREÇOS'!$B$3:$B$1000=G1522,'TABELA DE PREÇOS'!$D$3:$D$1000),1)),IF(F1522="PRODUTOS",INDEX('TABELA DE PREÇOS'!$G$3:$G$1000,MATCH(B1522,IF('TABELA DE PREÇOS'!$F$3:$F$1000=G1522,'TABELA DE PREÇOS'!$H$3:$H$1000),1)))))),"")</f>
        <v/>
      </c>
      <c r="I1522" s="75"/>
      <c r="J1522" s="19" t="str">
        <f>IFERROR(IF(ATENDIMENTOS!$I1522="",ATENDIMENTOS!$H1522,IF(AND(ATENDIMENTOS!$H1522="",ATENDIMENTOS!$I1522=""),"",ATENDIMENTOS!$H1522-ATENDIMENTOS!$I1522)),"")</f>
        <v/>
      </c>
      <c r="K1522" s="78"/>
    </row>
    <row r="1523" spans="1:11" x14ac:dyDescent="0.3">
      <c r="A1523" s="12" t="str">
        <f t="shared" si="23"/>
        <v/>
      </c>
      <c r="B1523" s="65"/>
      <c r="C1523" s="68"/>
      <c r="D1523" s="69"/>
      <c r="E1523" s="69"/>
      <c r="F1523" s="69"/>
      <c r="G1523" s="69"/>
      <c r="H1523" s="20" t="str" cm="1">
        <f t="array" ref="H1523">IFERROR(IF(B1523="","",IF(F1523="","",IF(F1523="SERVIÇOS",INDEX('TABELA DE PREÇOS'!$C$3:$C$1000,MATCH(B1523,IF('TABELA DE PREÇOS'!$B$3:$B$1000=G1523,'TABELA DE PREÇOS'!$D$3:$D$1000),1)),IF(F1523="PRODUTOS",INDEX('TABELA DE PREÇOS'!$G$3:$G$1000,MATCH(B1523,IF('TABELA DE PREÇOS'!$F$3:$F$1000=G1523,'TABELA DE PREÇOS'!$H$3:$H$1000),1)))))),"")</f>
        <v/>
      </c>
      <c r="I1523" s="74"/>
      <c r="J1523" s="20" t="str">
        <f>IFERROR(IF(ATENDIMENTOS!$I1523="",ATENDIMENTOS!$H1523,IF(AND(ATENDIMENTOS!$H1523="",ATENDIMENTOS!$I1523=""),"",ATENDIMENTOS!$H1523-ATENDIMENTOS!$I1523)),"")</f>
        <v/>
      </c>
      <c r="K1523" s="77"/>
    </row>
    <row r="1524" spans="1:11" x14ac:dyDescent="0.3">
      <c r="A1524" s="12" t="str">
        <f t="shared" si="23"/>
        <v/>
      </c>
      <c r="B1524" s="66"/>
      <c r="C1524" s="70"/>
      <c r="D1524" s="71"/>
      <c r="E1524" s="71"/>
      <c r="F1524" s="71"/>
      <c r="G1524" s="71"/>
      <c r="H1524" s="19" t="str" cm="1">
        <f t="array" ref="H1524">IFERROR(IF(B1524="","",IF(F1524="","",IF(F1524="SERVIÇOS",INDEX('TABELA DE PREÇOS'!$C$3:$C$1000,MATCH(B1524,IF('TABELA DE PREÇOS'!$B$3:$B$1000=G1524,'TABELA DE PREÇOS'!$D$3:$D$1000),1)),IF(F1524="PRODUTOS",INDEX('TABELA DE PREÇOS'!$G$3:$G$1000,MATCH(B1524,IF('TABELA DE PREÇOS'!$F$3:$F$1000=G1524,'TABELA DE PREÇOS'!$H$3:$H$1000),1)))))),"")</f>
        <v/>
      </c>
      <c r="I1524" s="75"/>
      <c r="J1524" s="19" t="str">
        <f>IFERROR(IF(ATENDIMENTOS!$I1524="",ATENDIMENTOS!$H1524,IF(AND(ATENDIMENTOS!$H1524="",ATENDIMENTOS!$I1524=""),"",ATENDIMENTOS!$H1524-ATENDIMENTOS!$I1524)),"")</f>
        <v/>
      </c>
      <c r="K1524" s="78"/>
    </row>
    <row r="1525" spans="1:11" x14ac:dyDescent="0.3">
      <c r="A1525" s="12" t="str">
        <f t="shared" si="23"/>
        <v/>
      </c>
      <c r="B1525" s="65"/>
      <c r="C1525" s="68"/>
      <c r="D1525" s="69"/>
      <c r="E1525" s="69"/>
      <c r="F1525" s="69"/>
      <c r="G1525" s="69"/>
      <c r="H1525" s="20" t="str" cm="1">
        <f t="array" ref="H1525">IFERROR(IF(B1525="","",IF(F1525="","",IF(F1525="SERVIÇOS",INDEX('TABELA DE PREÇOS'!$C$3:$C$1000,MATCH(B1525,IF('TABELA DE PREÇOS'!$B$3:$B$1000=G1525,'TABELA DE PREÇOS'!$D$3:$D$1000),1)),IF(F1525="PRODUTOS",INDEX('TABELA DE PREÇOS'!$G$3:$G$1000,MATCH(B1525,IF('TABELA DE PREÇOS'!$F$3:$F$1000=G1525,'TABELA DE PREÇOS'!$H$3:$H$1000),1)))))),"")</f>
        <v/>
      </c>
      <c r="I1525" s="74"/>
      <c r="J1525" s="20" t="str">
        <f>IFERROR(IF(ATENDIMENTOS!$I1525="",ATENDIMENTOS!$H1525,IF(AND(ATENDIMENTOS!$H1525="",ATENDIMENTOS!$I1525=""),"",ATENDIMENTOS!$H1525-ATENDIMENTOS!$I1525)),"")</f>
        <v/>
      </c>
      <c r="K1525" s="77"/>
    </row>
    <row r="1526" spans="1:11" x14ac:dyDescent="0.3">
      <c r="A1526" s="12" t="str">
        <f t="shared" si="23"/>
        <v/>
      </c>
      <c r="B1526" s="66"/>
      <c r="C1526" s="70"/>
      <c r="D1526" s="71"/>
      <c r="E1526" s="71"/>
      <c r="F1526" s="71"/>
      <c r="G1526" s="71"/>
      <c r="H1526" s="19" t="str" cm="1">
        <f t="array" ref="H1526">IFERROR(IF(B1526="","",IF(F1526="","",IF(F1526="SERVIÇOS",INDEX('TABELA DE PREÇOS'!$C$3:$C$1000,MATCH(B1526,IF('TABELA DE PREÇOS'!$B$3:$B$1000=G1526,'TABELA DE PREÇOS'!$D$3:$D$1000),1)),IF(F1526="PRODUTOS",INDEX('TABELA DE PREÇOS'!$G$3:$G$1000,MATCH(B1526,IF('TABELA DE PREÇOS'!$F$3:$F$1000=G1526,'TABELA DE PREÇOS'!$H$3:$H$1000),1)))))),"")</f>
        <v/>
      </c>
      <c r="I1526" s="75"/>
      <c r="J1526" s="19" t="str">
        <f>IFERROR(IF(ATENDIMENTOS!$I1526="",ATENDIMENTOS!$H1526,IF(AND(ATENDIMENTOS!$H1526="",ATENDIMENTOS!$I1526=""),"",ATENDIMENTOS!$H1526-ATENDIMENTOS!$I1526)),"")</f>
        <v/>
      </c>
      <c r="K1526" s="78"/>
    </row>
    <row r="1527" spans="1:11" x14ac:dyDescent="0.3">
      <c r="A1527" s="12" t="str">
        <f t="shared" si="23"/>
        <v/>
      </c>
      <c r="B1527" s="65"/>
      <c r="C1527" s="68"/>
      <c r="D1527" s="69"/>
      <c r="E1527" s="69"/>
      <c r="F1527" s="69"/>
      <c r="G1527" s="69"/>
      <c r="H1527" s="20" t="str" cm="1">
        <f t="array" ref="H1527">IFERROR(IF(B1527="","",IF(F1527="","",IF(F1527="SERVIÇOS",INDEX('TABELA DE PREÇOS'!$C$3:$C$1000,MATCH(B1527,IF('TABELA DE PREÇOS'!$B$3:$B$1000=G1527,'TABELA DE PREÇOS'!$D$3:$D$1000),1)),IF(F1527="PRODUTOS",INDEX('TABELA DE PREÇOS'!$G$3:$G$1000,MATCH(B1527,IF('TABELA DE PREÇOS'!$F$3:$F$1000=G1527,'TABELA DE PREÇOS'!$H$3:$H$1000),1)))))),"")</f>
        <v/>
      </c>
      <c r="I1527" s="74"/>
      <c r="J1527" s="20" t="str">
        <f>IFERROR(IF(ATENDIMENTOS!$I1527="",ATENDIMENTOS!$H1527,IF(AND(ATENDIMENTOS!$H1527="",ATENDIMENTOS!$I1527=""),"",ATENDIMENTOS!$H1527-ATENDIMENTOS!$I1527)),"")</f>
        <v/>
      </c>
      <c r="K1527" s="77"/>
    </row>
    <row r="1528" spans="1:11" x14ac:dyDescent="0.3">
      <c r="A1528" s="12" t="str">
        <f t="shared" si="23"/>
        <v/>
      </c>
      <c r="B1528" s="66"/>
      <c r="C1528" s="70"/>
      <c r="D1528" s="71"/>
      <c r="E1528" s="71"/>
      <c r="F1528" s="71"/>
      <c r="G1528" s="71"/>
      <c r="H1528" s="19" t="str" cm="1">
        <f t="array" ref="H1528">IFERROR(IF(B1528="","",IF(F1528="","",IF(F1528="SERVIÇOS",INDEX('TABELA DE PREÇOS'!$C$3:$C$1000,MATCH(B1528,IF('TABELA DE PREÇOS'!$B$3:$B$1000=G1528,'TABELA DE PREÇOS'!$D$3:$D$1000),1)),IF(F1528="PRODUTOS",INDEX('TABELA DE PREÇOS'!$G$3:$G$1000,MATCH(B1528,IF('TABELA DE PREÇOS'!$F$3:$F$1000=G1528,'TABELA DE PREÇOS'!$H$3:$H$1000),1)))))),"")</f>
        <v/>
      </c>
      <c r="I1528" s="75"/>
      <c r="J1528" s="19" t="str">
        <f>IFERROR(IF(ATENDIMENTOS!$I1528="",ATENDIMENTOS!$H1528,IF(AND(ATENDIMENTOS!$H1528="",ATENDIMENTOS!$I1528=""),"",ATENDIMENTOS!$H1528-ATENDIMENTOS!$I1528)),"")</f>
        <v/>
      </c>
      <c r="K1528" s="78"/>
    </row>
    <row r="1529" spans="1:11" x14ac:dyDescent="0.3">
      <c r="A1529" s="12" t="str">
        <f t="shared" si="23"/>
        <v/>
      </c>
      <c r="B1529" s="65"/>
      <c r="C1529" s="68"/>
      <c r="D1529" s="69"/>
      <c r="E1529" s="69"/>
      <c r="F1529" s="69"/>
      <c r="G1529" s="69"/>
      <c r="H1529" s="20" t="str" cm="1">
        <f t="array" ref="H1529">IFERROR(IF(B1529="","",IF(F1529="","",IF(F1529="SERVIÇOS",INDEX('TABELA DE PREÇOS'!$C$3:$C$1000,MATCH(B1529,IF('TABELA DE PREÇOS'!$B$3:$B$1000=G1529,'TABELA DE PREÇOS'!$D$3:$D$1000),1)),IF(F1529="PRODUTOS",INDEX('TABELA DE PREÇOS'!$G$3:$G$1000,MATCH(B1529,IF('TABELA DE PREÇOS'!$F$3:$F$1000=G1529,'TABELA DE PREÇOS'!$H$3:$H$1000),1)))))),"")</f>
        <v/>
      </c>
      <c r="I1529" s="74"/>
      <c r="J1529" s="20" t="str">
        <f>IFERROR(IF(ATENDIMENTOS!$I1529="",ATENDIMENTOS!$H1529,IF(AND(ATENDIMENTOS!$H1529="",ATENDIMENTOS!$I1529=""),"",ATENDIMENTOS!$H1529-ATENDIMENTOS!$I1529)),"")</f>
        <v/>
      </c>
      <c r="K1529" s="77"/>
    </row>
    <row r="1530" spans="1:11" x14ac:dyDescent="0.3">
      <c r="A1530" s="12" t="str">
        <f t="shared" si="23"/>
        <v/>
      </c>
      <c r="B1530" s="66"/>
      <c r="C1530" s="70"/>
      <c r="D1530" s="71"/>
      <c r="E1530" s="71"/>
      <c r="F1530" s="71"/>
      <c r="G1530" s="71"/>
      <c r="H1530" s="19" t="str" cm="1">
        <f t="array" ref="H1530">IFERROR(IF(B1530="","",IF(F1530="","",IF(F1530="SERVIÇOS",INDEX('TABELA DE PREÇOS'!$C$3:$C$1000,MATCH(B1530,IF('TABELA DE PREÇOS'!$B$3:$B$1000=G1530,'TABELA DE PREÇOS'!$D$3:$D$1000),1)),IF(F1530="PRODUTOS",INDEX('TABELA DE PREÇOS'!$G$3:$G$1000,MATCH(B1530,IF('TABELA DE PREÇOS'!$F$3:$F$1000=G1530,'TABELA DE PREÇOS'!$H$3:$H$1000),1)))))),"")</f>
        <v/>
      </c>
      <c r="I1530" s="75"/>
      <c r="J1530" s="19" t="str">
        <f>IFERROR(IF(ATENDIMENTOS!$I1530="",ATENDIMENTOS!$H1530,IF(AND(ATENDIMENTOS!$H1530="",ATENDIMENTOS!$I1530=""),"",ATENDIMENTOS!$H1530-ATENDIMENTOS!$I1530)),"")</f>
        <v/>
      </c>
      <c r="K1530" s="78"/>
    </row>
    <row r="1531" spans="1:11" x14ac:dyDescent="0.3">
      <c r="A1531" s="12" t="str">
        <f t="shared" si="23"/>
        <v/>
      </c>
      <c r="B1531" s="65"/>
      <c r="C1531" s="68"/>
      <c r="D1531" s="69"/>
      <c r="E1531" s="69"/>
      <c r="F1531" s="69"/>
      <c r="G1531" s="69"/>
      <c r="H1531" s="20" t="str" cm="1">
        <f t="array" ref="H1531">IFERROR(IF(B1531="","",IF(F1531="","",IF(F1531="SERVIÇOS",INDEX('TABELA DE PREÇOS'!$C$3:$C$1000,MATCH(B1531,IF('TABELA DE PREÇOS'!$B$3:$B$1000=G1531,'TABELA DE PREÇOS'!$D$3:$D$1000),1)),IF(F1531="PRODUTOS",INDEX('TABELA DE PREÇOS'!$G$3:$G$1000,MATCH(B1531,IF('TABELA DE PREÇOS'!$F$3:$F$1000=G1531,'TABELA DE PREÇOS'!$H$3:$H$1000),1)))))),"")</f>
        <v/>
      </c>
      <c r="I1531" s="74"/>
      <c r="J1531" s="20" t="str">
        <f>IFERROR(IF(ATENDIMENTOS!$I1531="",ATENDIMENTOS!$H1531,IF(AND(ATENDIMENTOS!$H1531="",ATENDIMENTOS!$I1531=""),"",ATENDIMENTOS!$H1531-ATENDIMENTOS!$I1531)),"")</f>
        <v/>
      </c>
      <c r="K1531" s="77"/>
    </row>
    <row r="1532" spans="1:11" x14ac:dyDescent="0.3">
      <c r="A1532" s="12" t="str">
        <f t="shared" si="23"/>
        <v/>
      </c>
      <c r="B1532" s="66"/>
      <c r="C1532" s="70"/>
      <c r="D1532" s="71"/>
      <c r="E1532" s="71"/>
      <c r="F1532" s="71"/>
      <c r="G1532" s="71"/>
      <c r="H1532" s="19" t="str" cm="1">
        <f t="array" ref="H1532">IFERROR(IF(B1532="","",IF(F1532="","",IF(F1532="SERVIÇOS",INDEX('TABELA DE PREÇOS'!$C$3:$C$1000,MATCH(B1532,IF('TABELA DE PREÇOS'!$B$3:$B$1000=G1532,'TABELA DE PREÇOS'!$D$3:$D$1000),1)),IF(F1532="PRODUTOS",INDEX('TABELA DE PREÇOS'!$G$3:$G$1000,MATCH(B1532,IF('TABELA DE PREÇOS'!$F$3:$F$1000=G1532,'TABELA DE PREÇOS'!$H$3:$H$1000),1)))))),"")</f>
        <v/>
      </c>
      <c r="I1532" s="75"/>
      <c r="J1532" s="19" t="str">
        <f>IFERROR(IF(ATENDIMENTOS!$I1532="",ATENDIMENTOS!$H1532,IF(AND(ATENDIMENTOS!$H1532="",ATENDIMENTOS!$I1532=""),"",ATENDIMENTOS!$H1532-ATENDIMENTOS!$I1532)),"")</f>
        <v/>
      </c>
      <c r="K1532" s="78"/>
    </row>
    <row r="1533" spans="1:11" x14ac:dyDescent="0.3">
      <c r="A1533" s="12" t="str">
        <f t="shared" si="23"/>
        <v/>
      </c>
      <c r="B1533" s="65"/>
      <c r="C1533" s="68"/>
      <c r="D1533" s="69"/>
      <c r="E1533" s="69"/>
      <c r="F1533" s="69"/>
      <c r="G1533" s="69"/>
      <c r="H1533" s="20" t="str" cm="1">
        <f t="array" ref="H1533">IFERROR(IF(B1533="","",IF(F1533="","",IF(F1533="SERVIÇOS",INDEX('TABELA DE PREÇOS'!$C$3:$C$1000,MATCH(B1533,IF('TABELA DE PREÇOS'!$B$3:$B$1000=G1533,'TABELA DE PREÇOS'!$D$3:$D$1000),1)),IF(F1533="PRODUTOS",INDEX('TABELA DE PREÇOS'!$G$3:$G$1000,MATCH(B1533,IF('TABELA DE PREÇOS'!$F$3:$F$1000=G1533,'TABELA DE PREÇOS'!$H$3:$H$1000),1)))))),"")</f>
        <v/>
      </c>
      <c r="I1533" s="74"/>
      <c r="J1533" s="20" t="str">
        <f>IFERROR(IF(ATENDIMENTOS!$I1533="",ATENDIMENTOS!$H1533,IF(AND(ATENDIMENTOS!$H1533="",ATENDIMENTOS!$I1533=""),"",ATENDIMENTOS!$H1533-ATENDIMENTOS!$I1533)),"")</f>
        <v/>
      </c>
      <c r="K1533" s="77"/>
    </row>
    <row r="1534" spans="1:11" x14ac:dyDescent="0.3">
      <c r="A1534" s="12" t="str">
        <f t="shared" si="23"/>
        <v/>
      </c>
      <c r="B1534" s="66"/>
      <c r="C1534" s="70"/>
      <c r="D1534" s="71"/>
      <c r="E1534" s="71"/>
      <c r="F1534" s="71"/>
      <c r="G1534" s="71"/>
      <c r="H1534" s="19" t="str" cm="1">
        <f t="array" ref="H1534">IFERROR(IF(B1534="","",IF(F1534="","",IF(F1534="SERVIÇOS",INDEX('TABELA DE PREÇOS'!$C$3:$C$1000,MATCH(B1534,IF('TABELA DE PREÇOS'!$B$3:$B$1000=G1534,'TABELA DE PREÇOS'!$D$3:$D$1000),1)),IF(F1534="PRODUTOS",INDEX('TABELA DE PREÇOS'!$G$3:$G$1000,MATCH(B1534,IF('TABELA DE PREÇOS'!$F$3:$F$1000=G1534,'TABELA DE PREÇOS'!$H$3:$H$1000),1)))))),"")</f>
        <v/>
      </c>
      <c r="I1534" s="75"/>
      <c r="J1534" s="19" t="str">
        <f>IFERROR(IF(ATENDIMENTOS!$I1534="",ATENDIMENTOS!$H1534,IF(AND(ATENDIMENTOS!$H1534="",ATENDIMENTOS!$I1534=""),"",ATENDIMENTOS!$H1534-ATENDIMENTOS!$I1534)),"")</f>
        <v/>
      </c>
      <c r="K1534" s="78"/>
    </row>
    <row r="1535" spans="1:11" x14ac:dyDescent="0.3">
      <c r="A1535" s="12" t="str">
        <f t="shared" si="23"/>
        <v/>
      </c>
      <c r="B1535" s="65"/>
      <c r="C1535" s="68"/>
      <c r="D1535" s="69"/>
      <c r="E1535" s="69"/>
      <c r="F1535" s="69"/>
      <c r="G1535" s="69"/>
      <c r="H1535" s="20" t="str" cm="1">
        <f t="array" ref="H1535">IFERROR(IF(B1535="","",IF(F1535="","",IF(F1535="SERVIÇOS",INDEX('TABELA DE PREÇOS'!$C$3:$C$1000,MATCH(B1535,IF('TABELA DE PREÇOS'!$B$3:$B$1000=G1535,'TABELA DE PREÇOS'!$D$3:$D$1000),1)),IF(F1535="PRODUTOS",INDEX('TABELA DE PREÇOS'!$G$3:$G$1000,MATCH(B1535,IF('TABELA DE PREÇOS'!$F$3:$F$1000=G1535,'TABELA DE PREÇOS'!$H$3:$H$1000),1)))))),"")</f>
        <v/>
      </c>
      <c r="I1535" s="74"/>
      <c r="J1535" s="20" t="str">
        <f>IFERROR(IF(ATENDIMENTOS!$I1535="",ATENDIMENTOS!$H1535,IF(AND(ATENDIMENTOS!$H1535="",ATENDIMENTOS!$I1535=""),"",ATENDIMENTOS!$H1535-ATENDIMENTOS!$I1535)),"")</f>
        <v/>
      </c>
      <c r="K1535" s="77"/>
    </row>
    <row r="1536" spans="1:11" x14ac:dyDescent="0.3">
      <c r="A1536" s="12" t="str">
        <f t="shared" si="23"/>
        <v/>
      </c>
      <c r="B1536" s="66"/>
      <c r="C1536" s="70"/>
      <c r="D1536" s="71"/>
      <c r="E1536" s="71"/>
      <c r="F1536" s="71"/>
      <c r="G1536" s="71"/>
      <c r="H1536" s="19" t="str" cm="1">
        <f t="array" ref="H1536">IFERROR(IF(B1536="","",IF(F1536="","",IF(F1536="SERVIÇOS",INDEX('TABELA DE PREÇOS'!$C$3:$C$1000,MATCH(B1536,IF('TABELA DE PREÇOS'!$B$3:$B$1000=G1536,'TABELA DE PREÇOS'!$D$3:$D$1000),1)),IF(F1536="PRODUTOS",INDEX('TABELA DE PREÇOS'!$G$3:$G$1000,MATCH(B1536,IF('TABELA DE PREÇOS'!$F$3:$F$1000=G1536,'TABELA DE PREÇOS'!$H$3:$H$1000),1)))))),"")</f>
        <v/>
      </c>
      <c r="I1536" s="75"/>
      <c r="J1536" s="19" t="str">
        <f>IFERROR(IF(ATENDIMENTOS!$I1536="",ATENDIMENTOS!$H1536,IF(AND(ATENDIMENTOS!$H1536="",ATENDIMENTOS!$I1536=""),"",ATENDIMENTOS!$H1536-ATENDIMENTOS!$I1536)),"")</f>
        <v/>
      </c>
      <c r="K1536" s="78"/>
    </row>
    <row r="1537" spans="1:11" x14ac:dyDescent="0.3">
      <c r="A1537" s="12" t="str">
        <f t="shared" si="23"/>
        <v/>
      </c>
      <c r="B1537" s="65"/>
      <c r="C1537" s="68"/>
      <c r="D1537" s="69"/>
      <c r="E1537" s="69"/>
      <c r="F1537" s="69"/>
      <c r="G1537" s="69"/>
      <c r="H1537" s="20" t="str" cm="1">
        <f t="array" ref="H1537">IFERROR(IF(B1537="","",IF(F1537="","",IF(F1537="SERVIÇOS",INDEX('TABELA DE PREÇOS'!$C$3:$C$1000,MATCH(B1537,IF('TABELA DE PREÇOS'!$B$3:$B$1000=G1537,'TABELA DE PREÇOS'!$D$3:$D$1000),1)),IF(F1537="PRODUTOS",INDEX('TABELA DE PREÇOS'!$G$3:$G$1000,MATCH(B1537,IF('TABELA DE PREÇOS'!$F$3:$F$1000=G1537,'TABELA DE PREÇOS'!$H$3:$H$1000),1)))))),"")</f>
        <v/>
      </c>
      <c r="I1537" s="74"/>
      <c r="J1537" s="20" t="str">
        <f>IFERROR(IF(ATENDIMENTOS!$I1537="",ATENDIMENTOS!$H1537,IF(AND(ATENDIMENTOS!$H1537="",ATENDIMENTOS!$I1537=""),"",ATENDIMENTOS!$H1537-ATENDIMENTOS!$I1537)),"")</f>
        <v/>
      </c>
      <c r="K1537" s="77"/>
    </row>
    <row r="1538" spans="1:11" x14ac:dyDescent="0.3">
      <c r="A1538" s="12" t="str">
        <f t="shared" si="23"/>
        <v/>
      </c>
      <c r="B1538" s="66"/>
      <c r="C1538" s="70"/>
      <c r="D1538" s="71"/>
      <c r="E1538" s="71"/>
      <c r="F1538" s="71"/>
      <c r="G1538" s="71"/>
      <c r="H1538" s="19" t="str" cm="1">
        <f t="array" ref="H1538">IFERROR(IF(B1538="","",IF(F1538="","",IF(F1538="SERVIÇOS",INDEX('TABELA DE PREÇOS'!$C$3:$C$1000,MATCH(B1538,IF('TABELA DE PREÇOS'!$B$3:$B$1000=G1538,'TABELA DE PREÇOS'!$D$3:$D$1000),1)),IF(F1538="PRODUTOS",INDEX('TABELA DE PREÇOS'!$G$3:$G$1000,MATCH(B1538,IF('TABELA DE PREÇOS'!$F$3:$F$1000=G1538,'TABELA DE PREÇOS'!$H$3:$H$1000),1)))))),"")</f>
        <v/>
      </c>
      <c r="I1538" s="75"/>
      <c r="J1538" s="19" t="str">
        <f>IFERROR(IF(ATENDIMENTOS!$I1538="",ATENDIMENTOS!$H1538,IF(AND(ATENDIMENTOS!$H1538="",ATENDIMENTOS!$I1538=""),"",ATENDIMENTOS!$H1538-ATENDIMENTOS!$I1538)),"")</f>
        <v/>
      </c>
      <c r="K1538" s="78"/>
    </row>
    <row r="1539" spans="1:11" x14ac:dyDescent="0.3">
      <c r="A1539" s="12" t="str">
        <f t="shared" si="23"/>
        <v/>
      </c>
      <c r="B1539" s="65"/>
      <c r="C1539" s="68"/>
      <c r="D1539" s="69"/>
      <c r="E1539" s="69"/>
      <c r="F1539" s="69"/>
      <c r="G1539" s="69"/>
      <c r="H1539" s="20" t="str" cm="1">
        <f t="array" ref="H1539">IFERROR(IF(B1539="","",IF(F1539="","",IF(F1539="SERVIÇOS",INDEX('TABELA DE PREÇOS'!$C$3:$C$1000,MATCH(B1539,IF('TABELA DE PREÇOS'!$B$3:$B$1000=G1539,'TABELA DE PREÇOS'!$D$3:$D$1000),1)),IF(F1539="PRODUTOS",INDEX('TABELA DE PREÇOS'!$G$3:$G$1000,MATCH(B1539,IF('TABELA DE PREÇOS'!$F$3:$F$1000=G1539,'TABELA DE PREÇOS'!$H$3:$H$1000),1)))))),"")</f>
        <v/>
      </c>
      <c r="I1539" s="74"/>
      <c r="J1539" s="20" t="str">
        <f>IFERROR(IF(ATENDIMENTOS!$I1539="",ATENDIMENTOS!$H1539,IF(AND(ATENDIMENTOS!$H1539="",ATENDIMENTOS!$I1539=""),"",ATENDIMENTOS!$H1539-ATENDIMENTOS!$I1539)),"")</f>
        <v/>
      </c>
      <c r="K1539" s="77"/>
    </row>
    <row r="1540" spans="1:11" x14ac:dyDescent="0.3">
      <c r="A1540" s="12" t="str">
        <f t="shared" ref="A1540:A1603" si="24">IF(B1540="","",F1540&amp;E1540&amp;B1540&amp;C1540)</f>
        <v/>
      </c>
      <c r="B1540" s="66"/>
      <c r="C1540" s="70"/>
      <c r="D1540" s="71"/>
      <c r="E1540" s="71"/>
      <c r="F1540" s="71"/>
      <c r="G1540" s="71"/>
      <c r="H1540" s="19" t="str" cm="1">
        <f t="array" ref="H1540">IFERROR(IF(B1540="","",IF(F1540="","",IF(F1540="SERVIÇOS",INDEX('TABELA DE PREÇOS'!$C$3:$C$1000,MATCH(B1540,IF('TABELA DE PREÇOS'!$B$3:$B$1000=G1540,'TABELA DE PREÇOS'!$D$3:$D$1000),1)),IF(F1540="PRODUTOS",INDEX('TABELA DE PREÇOS'!$G$3:$G$1000,MATCH(B1540,IF('TABELA DE PREÇOS'!$F$3:$F$1000=G1540,'TABELA DE PREÇOS'!$H$3:$H$1000),1)))))),"")</f>
        <v/>
      </c>
      <c r="I1540" s="75"/>
      <c r="J1540" s="19" t="str">
        <f>IFERROR(IF(ATENDIMENTOS!$I1540="",ATENDIMENTOS!$H1540,IF(AND(ATENDIMENTOS!$H1540="",ATENDIMENTOS!$I1540=""),"",ATENDIMENTOS!$H1540-ATENDIMENTOS!$I1540)),"")</f>
        <v/>
      </c>
      <c r="K1540" s="78"/>
    </row>
    <row r="1541" spans="1:11" x14ac:dyDescent="0.3">
      <c r="A1541" s="12" t="str">
        <f t="shared" si="24"/>
        <v/>
      </c>
      <c r="B1541" s="65"/>
      <c r="C1541" s="68"/>
      <c r="D1541" s="69"/>
      <c r="E1541" s="69"/>
      <c r="F1541" s="69"/>
      <c r="G1541" s="69"/>
      <c r="H1541" s="20" t="str" cm="1">
        <f t="array" ref="H1541">IFERROR(IF(B1541="","",IF(F1541="","",IF(F1541="SERVIÇOS",INDEX('TABELA DE PREÇOS'!$C$3:$C$1000,MATCH(B1541,IF('TABELA DE PREÇOS'!$B$3:$B$1000=G1541,'TABELA DE PREÇOS'!$D$3:$D$1000),1)),IF(F1541="PRODUTOS",INDEX('TABELA DE PREÇOS'!$G$3:$G$1000,MATCH(B1541,IF('TABELA DE PREÇOS'!$F$3:$F$1000=G1541,'TABELA DE PREÇOS'!$H$3:$H$1000),1)))))),"")</f>
        <v/>
      </c>
      <c r="I1541" s="74"/>
      <c r="J1541" s="20" t="str">
        <f>IFERROR(IF(ATENDIMENTOS!$I1541="",ATENDIMENTOS!$H1541,IF(AND(ATENDIMENTOS!$H1541="",ATENDIMENTOS!$I1541=""),"",ATENDIMENTOS!$H1541-ATENDIMENTOS!$I1541)),"")</f>
        <v/>
      </c>
      <c r="K1541" s="77"/>
    </row>
    <row r="1542" spans="1:11" x14ac:dyDescent="0.3">
      <c r="A1542" s="12" t="str">
        <f t="shared" si="24"/>
        <v/>
      </c>
      <c r="B1542" s="66"/>
      <c r="C1542" s="70"/>
      <c r="D1542" s="71"/>
      <c r="E1542" s="71"/>
      <c r="F1542" s="71"/>
      <c r="G1542" s="71"/>
      <c r="H1542" s="19" t="str" cm="1">
        <f t="array" ref="H1542">IFERROR(IF(B1542="","",IF(F1542="","",IF(F1542="SERVIÇOS",INDEX('TABELA DE PREÇOS'!$C$3:$C$1000,MATCH(B1542,IF('TABELA DE PREÇOS'!$B$3:$B$1000=G1542,'TABELA DE PREÇOS'!$D$3:$D$1000),1)),IF(F1542="PRODUTOS",INDEX('TABELA DE PREÇOS'!$G$3:$G$1000,MATCH(B1542,IF('TABELA DE PREÇOS'!$F$3:$F$1000=G1542,'TABELA DE PREÇOS'!$H$3:$H$1000),1)))))),"")</f>
        <v/>
      </c>
      <c r="I1542" s="75"/>
      <c r="J1542" s="19" t="str">
        <f>IFERROR(IF(ATENDIMENTOS!$I1542="",ATENDIMENTOS!$H1542,IF(AND(ATENDIMENTOS!$H1542="",ATENDIMENTOS!$I1542=""),"",ATENDIMENTOS!$H1542-ATENDIMENTOS!$I1542)),"")</f>
        <v/>
      </c>
      <c r="K1542" s="78"/>
    </row>
    <row r="1543" spans="1:11" x14ac:dyDescent="0.3">
      <c r="A1543" s="12" t="str">
        <f t="shared" si="24"/>
        <v/>
      </c>
      <c r="B1543" s="65"/>
      <c r="C1543" s="68"/>
      <c r="D1543" s="69"/>
      <c r="E1543" s="69"/>
      <c r="F1543" s="69"/>
      <c r="G1543" s="69"/>
      <c r="H1543" s="20" t="str" cm="1">
        <f t="array" ref="H1543">IFERROR(IF(B1543="","",IF(F1543="","",IF(F1543="SERVIÇOS",INDEX('TABELA DE PREÇOS'!$C$3:$C$1000,MATCH(B1543,IF('TABELA DE PREÇOS'!$B$3:$B$1000=G1543,'TABELA DE PREÇOS'!$D$3:$D$1000),1)),IF(F1543="PRODUTOS",INDEX('TABELA DE PREÇOS'!$G$3:$G$1000,MATCH(B1543,IF('TABELA DE PREÇOS'!$F$3:$F$1000=G1543,'TABELA DE PREÇOS'!$H$3:$H$1000),1)))))),"")</f>
        <v/>
      </c>
      <c r="I1543" s="74"/>
      <c r="J1543" s="20" t="str">
        <f>IFERROR(IF(ATENDIMENTOS!$I1543="",ATENDIMENTOS!$H1543,IF(AND(ATENDIMENTOS!$H1543="",ATENDIMENTOS!$I1543=""),"",ATENDIMENTOS!$H1543-ATENDIMENTOS!$I1543)),"")</f>
        <v/>
      </c>
      <c r="K1543" s="77"/>
    </row>
    <row r="1544" spans="1:11" x14ac:dyDescent="0.3">
      <c r="A1544" s="12" t="str">
        <f t="shared" si="24"/>
        <v/>
      </c>
      <c r="B1544" s="66"/>
      <c r="C1544" s="70"/>
      <c r="D1544" s="71"/>
      <c r="E1544" s="71"/>
      <c r="F1544" s="71"/>
      <c r="G1544" s="71"/>
      <c r="H1544" s="19" t="str" cm="1">
        <f t="array" ref="H1544">IFERROR(IF(B1544="","",IF(F1544="","",IF(F1544="SERVIÇOS",INDEX('TABELA DE PREÇOS'!$C$3:$C$1000,MATCH(B1544,IF('TABELA DE PREÇOS'!$B$3:$B$1000=G1544,'TABELA DE PREÇOS'!$D$3:$D$1000),1)),IF(F1544="PRODUTOS",INDEX('TABELA DE PREÇOS'!$G$3:$G$1000,MATCH(B1544,IF('TABELA DE PREÇOS'!$F$3:$F$1000=G1544,'TABELA DE PREÇOS'!$H$3:$H$1000),1)))))),"")</f>
        <v/>
      </c>
      <c r="I1544" s="75"/>
      <c r="J1544" s="19" t="str">
        <f>IFERROR(IF(ATENDIMENTOS!$I1544="",ATENDIMENTOS!$H1544,IF(AND(ATENDIMENTOS!$H1544="",ATENDIMENTOS!$I1544=""),"",ATENDIMENTOS!$H1544-ATENDIMENTOS!$I1544)),"")</f>
        <v/>
      </c>
      <c r="K1544" s="78"/>
    </row>
    <row r="1545" spans="1:11" x14ac:dyDescent="0.3">
      <c r="A1545" s="12" t="str">
        <f t="shared" si="24"/>
        <v/>
      </c>
      <c r="B1545" s="65"/>
      <c r="C1545" s="68"/>
      <c r="D1545" s="69"/>
      <c r="E1545" s="69"/>
      <c r="F1545" s="69"/>
      <c r="G1545" s="69"/>
      <c r="H1545" s="20" t="str" cm="1">
        <f t="array" ref="H1545">IFERROR(IF(B1545="","",IF(F1545="","",IF(F1545="SERVIÇOS",INDEX('TABELA DE PREÇOS'!$C$3:$C$1000,MATCH(B1545,IF('TABELA DE PREÇOS'!$B$3:$B$1000=G1545,'TABELA DE PREÇOS'!$D$3:$D$1000),1)),IF(F1545="PRODUTOS",INDEX('TABELA DE PREÇOS'!$G$3:$G$1000,MATCH(B1545,IF('TABELA DE PREÇOS'!$F$3:$F$1000=G1545,'TABELA DE PREÇOS'!$H$3:$H$1000),1)))))),"")</f>
        <v/>
      </c>
      <c r="I1545" s="74"/>
      <c r="J1545" s="20" t="str">
        <f>IFERROR(IF(ATENDIMENTOS!$I1545="",ATENDIMENTOS!$H1545,IF(AND(ATENDIMENTOS!$H1545="",ATENDIMENTOS!$I1545=""),"",ATENDIMENTOS!$H1545-ATENDIMENTOS!$I1545)),"")</f>
        <v/>
      </c>
      <c r="K1545" s="77"/>
    </row>
    <row r="1546" spans="1:11" x14ac:dyDescent="0.3">
      <c r="A1546" s="12" t="str">
        <f t="shared" si="24"/>
        <v/>
      </c>
      <c r="B1546" s="66"/>
      <c r="C1546" s="70"/>
      <c r="D1546" s="71"/>
      <c r="E1546" s="71"/>
      <c r="F1546" s="71"/>
      <c r="G1546" s="71"/>
      <c r="H1546" s="19" t="str" cm="1">
        <f t="array" ref="H1546">IFERROR(IF(B1546="","",IF(F1546="","",IF(F1546="SERVIÇOS",INDEX('TABELA DE PREÇOS'!$C$3:$C$1000,MATCH(B1546,IF('TABELA DE PREÇOS'!$B$3:$B$1000=G1546,'TABELA DE PREÇOS'!$D$3:$D$1000),1)),IF(F1546="PRODUTOS",INDEX('TABELA DE PREÇOS'!$G$3:$G$1000,MATCH(B1546,IF('TABELA DE PREÇOS'!$F$3:$F$1000=G1546,'TABELA DE PREÇOS'!$H$3:$H$1000),1)))))),"")</f>
        <v/>
      </c>
      <c r="I1546" s="75"/>
      <c r="J1546" s="19" t="str">
        <f>IFERROR(IF(ATENDIMENTOS!$I1546="",ATENDIMENTOS!$H1546,IF(AND(ATENDIMENTOS!$H1546="",ATENDIMENTOS!$I1546=""),"",ATENDIMENTOS!$H1546-ATENDIMENTOS!$I1546)),"")</f>
        <v/>
      </c>
      <c r="K1546" s="78"/>
    </row>
    <row r="1547" spans="1:11" x14ac:dyDescent="0.3">
      <c r="A1547" s="12" t="str">
        <f t="shared" si="24"/>
        <v/>
      </c>
      <c r="B1547" s="65"/>
      <c r="C1547" s="68"/>
      <c r="D1547" s="69"/>
      <c r="E1547" s="69"/>
      <c r="F1547" s="69"/>
      <c r="G1547" s="69"/>
      <c r="H1547" s="20" t="str" cm="1">
        <f t="array" ref="H1547">IFERROR(IF(B1547="","",IF(F1547="","",IF(F1547="SERVIÇOS",INDEX('TABELA DE PREÇOS'!$C$3:$C$1000,MATCH(B1547,IF('TABELA DE PREÇOS'!$B$3:$B$1000=G1547,'TABELA DE PREÇOS'!$D$3:$D$1000),1)),IF(F1547="PRODUTOS",INDEX('TABELA DE PREÇOS'!$G$3:$G$1000,MATCH(B1547,IF('TABELA DE PREÇOS'!$F$3:$F$1000=G1547,'TABELA DE PREÇOS'!$H$3:$H$1000),1)))))),"")</f>
        <v/>
      </c>
      <c r="I1547" s="74"/>
      <c r="J1547" s="20" t="str">
        <f>IFERROR(IF(ATENDIMENTOS!$I1547="",ATENDIMENTOS!$H1547,IF(AND(ATENDIMENTOS!$H1547="",ATENDIMENTOS!$I1547=""),"",ATENDIMENTOS!$H1547-ATENDIMENTOS!$I1547)),"")</f>
        <v/>
      </c>
      <c r="K1547" s="77"/>
    </row>
    <row r="1548" spans="1:11" x14ac:dyDescent="0.3">
      <c r="A1548" s="12" t="str">
        <f t="shared" si="24"/>
        <v/>
      </c>
      <c r="B1548" s="66"/>
      <c r="C1548" s="70"/>
      <c r="D1548" s="71"/>
      <c r="E1548" s="71"/>
      <c r="F1548" s="71"/>
      <c r="G1548" s="71"/>
      <c r="H1548" s="19" t="str" cm="1">
        <f t="array" ref="H1548">IFERROR(IF(B1548="","",IF(F1548="","",IF(F1548="SERVIÇOS",INDEX('TABELA DE PREÇOS'!$C$3:$C$1000,MATCH(B1548,IF('TABELA DE PREÇOS'!$B$3:$B$1000=G1548,'TABELA DE PREÇOS'!$D$3:$D$1000),1)),IF(F1548="PRODUTOS",INDEX('TABELA DE PREÇOS'!$G$3:$G$1000,MATCH(B1548,IF('TABELA DE PREÇOS'!$F$3:$F$1000=G1548,'TABELA DE PREÇOS'!$H$3:$H$1000),1)))))),"")</f>
        <v/>
      </c>
      <c r="I1548" s="75"/>
      <c r="J1548" s="19" t="str">
        <f>IFERROR(IF(ATENDIMENTOS!$I1548="",ATENDIMENTOS!$H1548,IF(AND(ATENDIMENTOS!$H1548="",ATENDIMENTOS!$I1548=""),"",ATENDIMENTOS!$H1548-ATENDIMENTOS!$I1548)),"")</f>
        <v/>
      </c>
      <c r="K1548" s="78"/>
    </row>
    <row r="1549" spans="1:11" x14ac:dyDescent="0.3">
      <c r="A1549" s="12" t="str">
        <f t="shared" si="24"/>
        <v/>
      </c>
      <c r="B1549" s="65"/>
      <c r="C1549" s="68"/>
      <c r="D1549" s="69"/>
      <c r="E1549" s="69"/>
      <c r="F1549" s="69"/>
      <c r="G1549" s="69"/>
      <c r="H1549" s="20" t="str" cm="1">
        <f t="array" ref="H1549">IFERROR(IF(B1549="","",IF(F1549="","",IF(F1549="SERVIÇOS",INDEX('TABELA DE PREÇOS'!$C$3:$C$1000,MATCH(B1549,IF('TABELA DE PREÇOS'!$B$3:$B$1000=G1549,'TABELA DE PREÇOS'!$D$3:$D$1000),1)),IF(F1549="PRODUTOS",INDEX('TABELA DE PREÇOS'!$G$3:$G$1000,MATCH(B1549,IF('TABELA DE PREÇOS'!$F$3:$F$1000=G1549,'TABELA DE PREÇOS'!$H$3:$H$1000),1)))))),"")</f>
        <v/>
      </c>
      <c r="I1549" s="74"/>
      <c r="J1549" s="20" t="str">
        <f>IFERROR(IF(ATENDIMENTOS!$I1549="",ATENDIMENTOS!$H1549,IF(AND(ATENDIMENTOS!$H1549="",ATENDIMENTOS!$I1549=""),"",ATENDIMENTOS!$H1549-ATENDIMENTOS!$I1549)),"")</f>
        <v/>
      </c>
      <c r="K1549" s="77"/>
    </row>
    <row r="1550" spans="1:11" x14ac:dyDescent="0.3">
      <c r="A1550" s="12" t="str">
        <f t="shared" si="24"/>
        <v/>
      </c>
      <c r="B1550" s="66"/>
      <c r="C1550" s="70"/>
      <c r="D1550" s="71"/>
      <c r="E1550" s="71"/>
      <c r="F1550" s="71"/>
      <c r="G1550" s="71"/>
      <c r="H1550" s="19" t="str" cm="1">
        <f t="array" ref="H1550">IFERROR(IF(B1550="","",IF(F1550="","",IF(F1550="SERVIÇOS",INDEX('TABELA DE PREÇOS'!$C$3:$C$1000,MATCH(B1550,IF('TABELA DE PREÇOS'!$B$3:$B$1000=G1550,'TABELA DE PREÇOS'!$D$3:$D$1000),1)),IF(F1550="PRODUTOS",INDEX('TABELA DE PREÇOS'!$G$3:$G$1000,MATCH(B1550,IF('TABELA DE PREÇOS'!$F$3:$F$1000=G1550,'TABELA DE PREÇOS'!$H$3:$H$1000),1)))))),"")</f>
        <v/>
      </c>
      <c r="I1550" s="75"/>
      <c r="J1550" s="19" t="str">
        <f>IFERROR(IF(ATENDIMENTOS!$I1550="",ATENDIMENTOS!$H1550,IF(AND(ATENDIMENTOS!$H1550="",ATENDIMENTOS!$I1550=""),"",ATENDIMENTOS!$H1550-ATENDIMENTOS!$I1550)),"")</f>
        <v/>
      </c>
      <c r="K1550" s="78"/>
    </row>
    <row r="1551" spans="1:11" x14ac:dyDescent="0.3">
      <c r="A1551" s="12" t="str">
        <f t="shared" si="24"/>
        <v/>
      </c>
      <c r="B1551" s="65"/>
      <c r="C1551" s="68"/>
      <c r="D1551" s="69"/>
      <c r="E1551" s="69"/>
      <c r="F1551" s="69"/>
      <c r="G1551" s="69"/>
      <c r="H1551" s="20" t="str" cm="1">
        <f t="array" ref="H1551">IFERROR(IF(B1551="","",IF(F1551="","",IF(F1551="SERVIÇOS",INDEX('TABELA DE PREÇOS'!$C$3:$C$1000,MATCH(B1551,IF('TABELA DE PREÇOS'!$B$3:$B$1000=G1551,'TABELA DE PREÇOS'!$D$3:$D$1000),1)),IF(F1551="PRODUTOS",INDEX('TABELA DE PREÇOS'!$G$3:$G$1000,MATCH(B1551,IF('TABELA DE PREÇOS'!$F$3:$F$1000=G1551,'TABELA DE PREÇOS'!$H$3:$H$1000),1)))))),"")</f>
        <v/>
      </c>
      <c r="I1551" s="74"/>
      <c r="J1551" s="20" t="str">
        <f>IFERROR(IF(ATENDIMENTOS!$I1551="",ATENDIMENTOS!$H1551,IF(AND(ATENDIMENTOS!$H1551="",ATENDIMENTOS!$I1551=""),"",ATENDIMENTOS!$H1551-ATENDIMENTOS!$I1551)),"")</f>
        <v/>
      </c>
      <c r="K1551" s="77"/>
    </row>
    <row r="1552" spans="1:11" x14ac:dyDescent="0.3">
      <c r="A1552" s="12" t="str">
        <f t="shared" si="24"/>
        <v/>
      </c>
      <c r="B1552" s="66"/>
      <c r="C1552" s="70"/>
      <c r="D1552" s="71"/>
      <c r="E1552" s="71"/>
      <c r="F1552" s="71"/>
      <c r="G1552" s="71"/>
      <c r="H1552" s="19" t="str" cm="1">
        <f t="array" ref="H1552">IFERROR(IF(B1552="","",IF(F1552="","",IF(F1552="SERVIÇOS",INDEX('TABELA DE PREÇOS'!$C$3:$C$1000,MATCH(B1552,IF('TABELA DE PREÇOS'!$B$3:$B$1000=G1552,'TABELA DE PREÇOS'!$D$3:$D$1000),1)),IF(F1552="PRODUTOS",INDEX('TABELA DE PREÇOS'!$G$3:$G$1000,MATCH(B1552,IF('TABELA DE PREÇOS'!$F$3:$F$1000=G1552,'TABELA DE PREÇOS'!$H$3:$H$1000),1)))))),"")</f>
        <v/>
      </c>
      <c r="I1552" s="75"/>
      <c r="J1552" s="19" t="str">
        <f>IFERROR(IF(ATENDIMENTOS!$I1552="",ATENDIMENTOS!$H1552,IF(AND(ATENDIMENTOS!$H1552="",ATENDIMENTOS!$I1552=""),"",ATENDIMENTOS!$H1552-ATENDIMENTOS!$I1552)),"")</f>
        <v/>
      </c>
      <c r="K1552" s="78"/>
    </row>
    <row r="1553" spans="1:11" x14ac:dyDescent="0.3">
      <c r="A1553" s="12" t="str">
        <f t="shared" si="24"/>
        <v/>
      </c>
      <c r="B1553" s="65"/>
      <c r="C1553" s="68"/>
      <c r="D1553" s="69"/>
      <c r="E1553" s="69"/>
      <c r="F1553" s="69"/>
      <c r="G1553" s="69"/>
      <c r="H1553" s="20" t="str" cm="1">
        <f t="array" ref="H1553">IFERROR(IF(B1553="","",IF(F1553="","",IF(F1553="SERVIÇOS",INDEX('TABELA DE PREÇOS'!$C$3:$C$1000,MATCH(B1553,IF('TABELA DE PREÇOS'!$B$3:$B$1000=G1553,'TABELA DE PREÇOS'!$D$3:$D$1000),1)),IF(F1553="PRODUTOS",INDEX('TABELA DE PREÇOS'!$G$3:$G$1000,MATCH(B1553,IF('TABELA DE PREÇOS'!$F$3:$F$1000=G1553,'TABELA DE PREÇOS'!$H$3:$H$1000),1)))))),"")</f>
        <v/>
      </c>
      <c r="I1553" s="74"/>
      <c r="J1553" s="20" t="str">
        <f>IFERROR(IF(ATENDIMENTOS!$I1553="",ATENDIMENTOS!$H1553,IF(AND(ATENDIMENTOS!$H1553="",ATENDIMENTOS!$I1553=""),"",ATENDIMENTOS!$H1553-ATENDIMENTOS!$I1553)),"")</f>
        <v/>
      </c>
      <c r="K1553" s="77"/>
    </row>
    <row r="1554" spans="1:11" x14ac:dyDescent="0.3">
      <c r="A1554" s="12" t="str">
        <f t="shared" si="24"/>
        <v/>
      </c>
      <c r="B1554" s="66"/>
      <c r="C1554" s="70"/>
      <c r="D1554" s="71"/>
      <c r="E1554" s="71"/>
      <c r="F1554" s="71"/>
      <c r="G1554" s="71"/>
      <c r="H1554" s="19" t="str" cm="1">
        <f t="array" ref="H1554">IFERROR(IF(B1554="","",IF(F1554="","",IF(F1554="SERVIÇOS",INDEX('TABELA DE PREÇOS'!$C$3:$C$1000,MATCH(B1554,IF('TABELA DE PREÇOS'!$B$3:$B$1000=G1554,'TABELA DE PREÇOS'!$D$3:$D$1000),1)),IF(F1554="PRODUTOS",INDEX('TABELA DE PREÇOS'!$G$3:$G$1000,MATCH(B1554,IF('TABELA DE PREÇOS'!$F$3:$F$1000=G1554,'TABELA DE PREÇOS'!$H$3:$H$1000),1)))))),"")</f>
        <v/>
      </c>
      <c r="I1554" s="75"/>
      <c r="J1554" s="19" t="str">
        <f>IFERROR(IF(ATENDIMENTOS!$I1554="",ATENDIMENTOS!$H1554,IF(AND(ATENDIMENTOS!$H1554="",ATENDIMENTOS!$I1554=""),"",ATENDIMENTOS!$H1554-ATENDIMENTOS!$I1554)),"")</f>
        <v/>
      </c>
      <c r="K1554" s="78"/>
    </row>
    <row r="1555" spans="1:11" x14ac:dyDescent="0.3">
      <c r="A1555" s="12" t="str">
        <f t="shared" si="24"/>
        <v/>
      </c>
      <c r="B1555" s="65"/>
      <c r="C1555" s="68"/>
      <c r="D1555" s="69"/>
      <c r="E1555" s="69"/>
      <c r="F1555" s="69"/>
      <c r="G1555" s="69"/>
      <c r="H1555" s="20" t="str" cm="1">
        <f t="array" ref="H1555">IFERROR(IF(B1555="","",IF(F1555="","",IF(F1555="SERVIÇOS",INDEX('TABELA DE PREÇOS'!$C$3:$C$1000,MATCH(B1555,IF('TABELA DE PREÇOS'!$B$3:$B$1000=G1555,'TABELA DE PREÇOS'!$D$3:$D$1000),1)),IF(F1555="PRODUTOS",INDEX('TABELA DE PREÇOS'!$G$3:$G$1000,MATCH(B1555,IF('TABELA DE PREÇOS'!$F$3:$F$1000=G1555,'TABELA DE PREÇOS'!$H$3:$H$1000),1)))))),"")</f>
        <v/>
      </c>
      <c r="I1555" s="74"/>
      <c r="J1555" s="20" t="str">
        <f>IFERROR(IF(ATENDIMENTOS!$I1555="",ATENDIMENTOS!$H1555,IF(AND(ATENDIMENTOS!$H1555="",ATENDIMENTOS!$I1555=""),"",ATENDIMENTOS!$H1555-ATENDIMENTOS!$I1555)),"")</f>
        <v/>
      </c>
      <c r="K1555" s="77"/>
    </row>
    <row r="1556" spans="1:11" x14ac:dyDescent="0.3">
      <c r="A1556" s="12" t="str">
        <f t="shared" si="24"/>
        <v/>
      </c>
      <c r="B1556" s="66"/>
      <c r="C1556" s="70"/>
      <c r="D1556" s="71"/>
      <c r="E1556" s="71"/>
      <c r="F1556" s="71"/>
      <c r="G1556" s="71"/>
      <c r="H1556" s="19" t="str" cm="1">
        <f t="array" ref="H1556">IFERROR(IF(B1556="","",IF(F1556="","",IF(F1556="SERVIÇOS",INDEX('TABELA DE PREÇOS'!$C$3:$C$1000,MATCH(B1556,IF('TABELA DE PREÇOS'!$B$3:$B$1000=G1556,'TABELA DE PREÇOS'!$D$3:$D$1000),1)),IF(F1556="PRODUTOS",INDEX('TABELA DE PREÇOS'!$G$3:$G$1000,MATCH(B1556,IF('TABELA DE PREÇOS'!$F$3:$F$1000=G1556,'TABELA DE PREÇOS'!$H$3:$H$1000),1)))))),"")</f>
        <v/>
      </c>
      <c r="I1556" s="75"/>
      <c r="J1556" s="19" t="str">
        <f>IFERROR(IF(ATENDIMENTOS!$I1556="",ATENDIMENTOS!$H1556,IF(AND(ATENDIMENTOS!$H1556="",ATENDIMENTOS!$I1556=""),"",ATENDIMENTOS!$H1556-ATENDIMENTOS!$I1556)),"")</f>
        <v/>
      </c>
      <c r="K1556" s="78"/>
    </row>
    <row r="1557" spans="1:11" x14ac:dyDescent="0.3">
      <c r="A1557" s="12" t="str">
        <f t="shared" si="24"/>
        <v/>
      </c>
      <c r="B1557" s="65"/>
      <c r="C1557" s="68"/>
      <c r="D1557" s="69"/>
      <c r="E1557" s="69"/>
      <c r="F1557" s="69"/>
      <c r="G1557" s="69"/>
      <c r="H1557" s="20" t="str" cm="1">
        <f t="array" ref="H1557">IFERROR(IF(B1557="","",IF(F1557="","",IF(F1557="SERVIÇOS",INDEX('TABELA DE PREÇOS'!$C$3:$C$1000,MATCH(B1557,IF('TABELA DE PREÇOS'!$B$3:$B$1000=G1557,'TABELA DE PREÇOS'!$D$3:$D$1000),1)),IF(F1557="PRODUTOS",INDEX('TABELA DE PREÇOS'!$G$3:$G$1000,MATCH(B1557,IF('TABELA DE PREÇOS'!$F$3:$F$1000=G1557,'TABELA DE PREÇOS'!$H$3:$H$1000),1)))))),"")</f>
        <v/>
      </c>
      <c r="I1557" s="74"/>
      <c r="J1557" s="20" t="str">
        <f>IFERROR(IF(ATENDIMENTOS!$I1557="",ATENDIMENTOS!$H1557,IF(AND(ATENDIMENTOS!$H1557="",ATENDIMENTOS!$I1557=""),"",ATENDIMENTOS!$H1557-ATENDIMENTOS!$I1557)),"")</f>
        <v/>
      </c>
      <c r="K1557" s="77"/>
    </row>
    <row r="1558" spans="1:11" x14ac:dyDescent="0.3">
      <c r="A1558" s="12" t="str">
        <f t="shared" si="24"/>
        <v/>
      </c>
      <c r="B1558" s="66"/>
      <c r="C1558" s="70"/>
      <c r="D1558" s="71"/>
      <c r="E1558" s="71"/>
      <c r="F1558" s="71"/>
      <c r="G1558" s="71"/>
      <c r="H1558" s="19" t="str" cm="1">
        <f t="array" ref="H1558">IFERROR(IF(B1558="","",IF(F1558="","",IF(F1558="SERVIÇOS",INDEX('TABELA DE PREÇOS'!$C$3:$C$1000,MATCH(B1558,IF('TABELA DE PREÇOS'!$B$3:$B$1000=G1558,'TABELA DE PREÇOS'!$D$3:$D$1000),1)),IF(F1558="PRODUTOS",INDEX('TABELA DE PREÇOS'!$G$3:$G$1000,MATCH(B1558,IF('TABELA DE PREÇOS'!$F$3:$F$1000=G1558,'TABELA DE PREÇOS'!$H$3:$H$1000),1)))))),"")</f>
        <v/>
      </c>
      <c r="I1558" s="75"/>
      <c r="J1558" s="19" t="str">
        <f>IFERROR(IF(ATENDIMENTOS!$I1558="",ATENDIMENTOS!$H1558,IF(AND(ATENDIMENTOS!$H1558="",ATENDIMENTOS!$I1558=""),"",ATENDIMENTOS!$H1558-ATENDIMENTOS!$I1558)),"")</f>
        <v/>
      </c>
      <c r="K1558" s="78"/>
    </row>
    <row r="1559" spans="1:11" x14ac:dyDescent="0.3">
      <c r="A1559" s="12" t="str">
        <f t="shared" si="24"/>
        <v/>
      </c>
      <c r="B1559" s="65"/>
      <c r="C1559" s="68"/>
      <c r="D1559" s="69"/>
      <c r="E1559" s="69"/>
      <c r="F1559" s="69"/>
      <c r="G1559" s="69"/>
      <c r="H1559" s="20" t="str" cm="1">
        <f t="array" ref="H1559">IFERROR(IF(B1559="","",IF(F1559="","",IF(F1559="SERVIÇOS",INDEX('TABELA DE PREÇOS'!$C$3:$C$1000,MATCH(B1559,IF('TABELA DE PREÇOS'!$B$3:$B$1000=G1559,'TABELA DE PREÇOS'!$D$3:$D$1000),1)),IF(F1559="PRODUTOS",INDEX('TABELA DE PREÇOS'!$G$3:$G$1000,MATCH(B1559,IF('TABELA DE PREÇOS'!$F$3:$F$1000=G1559,'TABELA DE PREÇOS'!$H$3:$H$1000),1)))))),"")</f>
        <v/>
      </c>
      <c r="I1559" s="74"/>
      <c r="J1559" s="20" t="str">
        <f>IFERROR(IF(ATENDIMENTOS!$I1559="",ATENDIMENTOS!$H1559,IF(AND(ATENDIMENTOS!$H1559="",ATENDIMENTOS!$I1559=""),"",ATENDIMENTOS!$H1559-ATENDIMENTOS!$I1559)),"")</f>
        <v/>
      </c>
      <c r="K1559" s="77"/>
    </row>
    <row r="1560" spans="1:11" x14ac:dyDescent="0.3">
      <c r="A1560" s="12" t="str">
        <f t="shared" si="24"/>
        <v/>
      </c>
      <c r="B1560" s="66"/>
      <c r="C1560" s="70"/>
      <c r="D1560" s="71"/>
      <c r="E1560" s="71"/>
      <c r="F1560" s="71"/>
      <c r="G1560" s="71"/>
      <c r="H1560" s="19" t="str" cm="1">
        <f t="array" ref="H1560">IFERROR(IF(B1560="","",IF(F1560="","",IF(F1560="SERVIÇOS",INDEX('TABELA DE PREÇOS'!$C$3:$C$1000,MATCH(B1560,IF('TABELA DE PREÇOS'!$B$3:$B$1000=G1560,'TABELA DE PREÇOS'!$D$3:$D$1000),1)),IF(F1560="PRODUTOS",INDEX('TABELA DE PREÇOS'!$G$3:$G$1000,MATCH(B1560,IF('TABELA DE PREÇOS'!$F$3:$F$1000=G1560,'TABELA DE PREÇOS'!$H$3:$H$1000),1)))))),"")</f>
        <v/>
      </c>
      <c r="I1560" s="75"/>
      <c r="J1560" s="19" t="str">
        <f>IFERROR(IF(ATENDIMENTOS!$I1560="",ATENDIMENTOS!$H1560,IF(AND(ATENDIMENTOS!$H1560="",ATENDIMENTOS!$I1560=""),"",ATENDIMENTOS!$H1560-ATENDIMENTOS!$I1560)),"")</f>
        <v/>
      </c>
      <c r="K1560" s="78"/>
    </row>
    <row r="1561" spans="1:11" x14ac:dyDescent="0.3">
      <c r="A1561" s="12" t="str">
        <f t="shared" si="24"/>
        <v/>
      </c>
      <c r="B1561" s="65"/>
      <c r="C1561" s="68"/>
      <c r="D1561" s="69"/>
      <c r="E1561" s="69"/>
      <c r="F1561" s="69"/>
      <c r="G1561" s="69"/>
      <c r="H1561" s="20" t="str" cm="1">
        <f t="array" ref="H1561">IFERROR(IF(B1561="","",IF(F1561="","",IF(F1561="SERVIÇOS",INDEX('TABELA DE PREÇOS'!$C$3:$C$1000,MATCH(B1561,IF('TABELA DE PREÇOS'!$B$3:$B$1000=G1561,'TABELA DE PREÇOS'!$D$3:$D$1000),1)),IF(F1561="PRODUTOS",INDEX('TABELA DE PREÇOS'!$G$3:$G$1000,MATCH(B1561,IF('TABELA DE PREÇOS'!$F$3:$F$1000=G1561,'TABELA DE PREÇOS'!$H$3:$H$1000),1)))))),"")</f>
        <v/>
      </c>
      <c r="I1561" s="74"/>
      <c r="J1561" s="20" t="str">
        <f>IFERROR(IF(ATENDIMENTOS!$I1561="",ATENDIMENTOS!$H1561,IF(AND(ATENDIMENTOS!$H1561="",ATENDIMENTOS!$I1561=""),"",ATENDIMENTOS!$H1561-ATENDIMENTOS!$I1561)),"")</f>
        <v/>
      </c>
      <c r="K1561" s="77"/>
    </row>
    <row r="1562" spans="1:11" x14ac:dyDescent="0.3">
      <c r="A1562" s="12" t="str">
        <f t="shared" si="24"/>
        <v/>
      </c>
      <c r="B1562" s="66"/>
      <c r="C1562" s="70"/>
      <c r="D1562" s="71"/>
      <c r="E1562" s="71"/>
      <c r="F1562" s="71"/>
      <c r="G1562" s="71"/>
      <c r="H1562" s="19" t="str" cm="1">
        <f t="array" ref="H1562">IFERROR(IF(B1562="","",IF(F1562="","",IF(F1562="SERVIÇOS",INDEX('TABELA DE PREÇOS'!$C$3:$C$1000,MATCH(B1562,IF('TABELA DE PREÇOS'!$B$3:$B$1000=G1562,'TABELA DE PREÇOS'!$D$3:$D$1000),1)),IF(F1562="PRODUTOS",INDEX('TABELA DE PREÇOS'!$G$3:$G$1000,MATCH(B1562,IF('TABELA DE PREÇOS'!$F$3:$F$1000=G1562,'TABELA DE PREÇOS'!$H$3:$H$1000),1)))))),"")</f>
        <v/>
      </c>
      <c r="I1562" s="75"/>
      <c r="J1562" s="19" t="str">
        <f>IFERROR(IF(ATENDIMENTOS!$I1562="",ATENDIMENTOS!$H1562,IF(AND(ATENDIMENTOS!$H1562="",ATENDIMENTOS!$I1562=""),"",ATENDIMENTOS!$H1562-ATENDIMENTOS!$I1562)),"")</f>
        <v/>
      </c>
      <c r="K1562" s="78"/>
    </row>
    <row r="1563" spans="1:11" x14ac:dyDescent="0.3">
      <c r="A1563" s="12" t="str">
        <f t="shared" si="24"/>
        <v/>
      </c>
      <c r="B1563" s="65"/>
      <c r="C1563" s="68"/>
      <c r="D1563" s="69"/>
      <c r="E1563" s="69"/>
      <c r="F1563" s="69"/>
      <c r="G1563" s="69"/>
      <c r="H1563" s="20" t="str" cm="1">
        <f t="array" ref="H1563">IFERROR(IF(B1563="","",IF(F1563="","",IF(F1563="SERVIÇOS",INDEX('TABELA DE PREÇOS'!$C$3:$C$1000,MATCH(B1563,IF('TABELA DE PREÇOS'!$B$3:$B$1000=G1563,'TABELA DE PREÇOS'!$D$3:$D$1000),1)),IF(F1563="PRODUTOS",INDEX('TABELA DE PREÇOS'!$G$3:$G$1000,MATCH(B1563,IF('TABELA DE PREÇOS'!$F$3:$F$1000=G1563,'TABELA DE PREÇOS'!$H$3:$H$1000),1)))))),"")</f>
        <v/>
      </c>
      <c r="I1563" s="74"/>
      <c r="J1563" s="20" t="str">
        <f>IFERROR(IF(ATENDIMENTOS!$I1563="",ATENDIMENTOS!$H1563,IF(AND(ATENDIMENTOS!$H1563="",ATENDIMENTOS!$I1563=""),"",ATENDIMENTOS!$H1563-ATENDIMENTOS!$I1563)),"")</f>
        <v/>
      </c>
      <c r="K1563" s="77"/>
    </row>
    <row r="1564" spans="1:11" x14ac:dyDescent="0.3">
      <c r="A1564" s="12" t="str">
        <f t="shared" si="24"/>
        <v/>
      </c>
      <c r="B1564" s="66"/>
      <c r="C1564" s="70"/>
      <c r="D1564" s="71"/>
      <c r="E1564" s="71"/>
      <c r="F1564" s="71"/>
      <c r="G1564" s="71"/>
      <c r="H1564" s="19" t="str" cm="1">
        <f t="array" ref="H1564">IFERROR(IF(B1564="","",IF(F1564="","",IF(F1564="SERVIÇOS",INDEX('TABELA DE PREÇOS'!$C$3:$C$1000,MATCH(B1564,IF('TABELA DE PREÇOS'!$B$3:$B$1000=G1564,'TABELA DE PREÇOS'!$D$3:$D$1000),1)),IF(F1564="PRODUTOS",INDEX('TABELA DE PREÇOS'!$G$3:$G$1000,MATCH(B1564,IF('TABELA DE PREÇOS'!$F$3:$F$1000=G1564,'TABELA DE PREÇOS'!$H$3:$H$1000),1)))))),"")</f>
        <v/>
      </c>
      <c r="I1564" s="75"/>
      <c r="J1564" s="19" t="str">
        <f>IFERROR(IF(ATENDIMENTOS!$I1564="",ATENDIMENTOS!$H1564,IF(AND(ATENDIMENTOS!$H1564="",ATENDIMENTOS!$I1564=""),"",ATENDIMENTOS!$H1564-ATENDIMENTOS!$I1564)),"")</f>
        <v/>
      </c>
      <c r="K1564" s="78"/>
    </row>
    <row r="1565" spans="1:11" x14ac:dyDescent="0.3">
      <c r="A1565" s="12" t="str">
        <f t="shared" si="24"/>
        <v/>
      </c>
      <c r="B1565" s="65"/>
      <c r="C1565" s="68"/>
      <c r="D1565" s="69"/>
      <c r="E1565" s="69"/>
      <c r="F1565" s="69"/>
      <c r="G1565" s="69"/>
      <c r="H1565" s="20" t="str" cm="1">
        <f t="array" ref="H1565">IFERROR(IF(B1565="","",IF(F1565="","",IF(F1565="SERVIÇOS",INDEX('TABELA DE PREÇOS'!$C$3:$C$1000,MATCH(B1565,IF('TABELA DE PREÇOS'!$B$3:$B$1000=G1565,'TABELA DE PREÇOS'!$D$3:$D$1000),1)),IF(F1565="PRODUTOS",INDEX('TABELA DE PREÇOS'!$G$3:$G$1000,MATCH(B1565,IF('TABELA DE PREÇOS'!$F$3:$F$1000=G1565,'TABELA DE PREÇOS'!$H$3:$H$1000),1)))))),"")</f>
        <v/>
      </c>
      <c r="I1565" s="74"/>
      <c r="J1565" s="20" t="str">
        <f>IFERROR(IF(ATENDIMENTOS!$I1565="",ATENDIMENTOS!$H1565,IF(AND(ATENDIMENTOS!$H1565="",ATENDIMENTOS!$I1565=""),"",ATENDIMENTOS!$H1565-ATENDIMENTOS!$I1565)),"")</f>
        <v/>
      </c>
      <c r="K1565" s="77"/>
    </row>
    <row r="1566" spans="1:11" x14ac:dyDescent="0.3">
      <c r="A1566" s="12" t="str">
        <f t="shared" si="24"/>
        <v/>
      </c>
      <c r="B1566" s="66"/>
      <c r="C1566" s="70"/>
      <c r="D1566" s="71"/>
      <c r="E1566" s="71"/>
      <c r="F1566" s="71"/>
      <c r="G1566" s="71"/>
      <c r="H1566" s="19" t="str" cm="1">
        <f t="array" ref="H1566">IFERROR(IF(B1566="","",IF(F1566="","",IF(F1566="SERVIÇOS",INDEX('TABELA DE PREÇOS'!$C$3:$C$1000,MATCH(B1566,IF('TABELA DE PREÇOS'!$B$3:$B$1000=G1566,'TABELA DE PREÇOS'!$D$3:$D$1000),1)),IF(F1566="PRODUTOS",INDEX('TABELA DE PREÇOS'!$G$3:$G$1000,MATCH(B1566,IF('TABELA DE PREÇOS'!$F$3:$F$1000=G1566,'TABELA DE PREÇOS'!$H$3:$H$1000),1)))))),"")</f>
        <v/>
      </c>
      <c r="I1566" s="75"/>
      <c r="J1566" s="19" t="str">
        <f>IFERROR(IF(ATENDIMENTOS!$I1566="",ATENDIMENTOS!$H1566,IF(AND(ATENDIMENTOS!$H1566="",ATENDIMENTOS!$I1566=""),"",ATENDIMENTOS!$H1566-ATENDIMENTOS!$I1566)),"")</f>
        <v/>
      </c>
      <c r="K1566" s="78"/>
    </row>
    <row r="1567" spans="1:11" x14ac:dyDescent="0.3">
      <c r="A1567" s="12" t="str">
        <f t="shared" si="24"/>
        <v/>
      </c>
      <c r="B1567" s="65"/>
      <c r="C1567" s="68"/>
      <c r="D1567" s="69"/>
      <c r="E1567" s="69"/>
      <c r="F1567" s="69"/>
      <c r="G1567" s="69"/>
      <c r="H1567" s="20" t="str" cm="1">
        <f t="array" ref="H1567">IFERROR(IF(B1567="","",IF(F1567="","",IF(F1567="SERVIÇOS",INDEX('TABELA DE PREÇOS'!$C$3:$C$1000,MATCH(B1567,IF('TABELA DE PREÇOS'!$B$3:$B$1000=G1567,'TABELA DE PREÇOS'!$D$3:$D$1000),1)),IF(F1567="PRODUTOS",INDEX('TABELA DE PREÇOS'!$G$3:$G$1000,MATCH(B1567,IF('TABELA DE PREÇOS'!$F$3:$F$1000=G1567,'TABELA DE PREÇOS'!$H$3:$H$1000),1)))))),"")</f>
        <v/>
      </c>
      <c r="I1567" s="74"/>
      <c r="J1567" s="20" t="str">
        <f>IFERROR(IF(ATENDIMENTOS!$I1567="",ATENDIMENTOS!$H1567,IF(AND(ATENDIMENTOS!$H1567="",ATENDIMENTOS!$I1567=""),"",ATENDIMENTOS!$H1567-ATENDIMENTOS!$I1567)),"")</f>
        <v/>
      </c>
      <c r="K1567" s="77"/>
    </row>
    <row r="1568" spans="1:11" x14ac:dyDescent="0.3">
      <c r="A1568" s="12" t="str">
        <f t="shared" si="24"/>
        <v/>
      </c>
      <c r="B1568" s="66"/>
      <c r="C1568" s="70"/>
      <c r="D1568" s="71"/>
      <c r="E1568" s="71"/>
      <c r="F1568" s="71"/>
      <c r="G1568" s="71"/>
      <c r="H1568" s="19" t="str" cm="1">
        <f t="array" ref="H1568">IFERROR(IF(B1568="","",IF(F1568="","",IF(F1568="SERVIÇOS",INDEX('TABELA DE PREÇOS'!$C$3:$C$1000,MATCH(B1568,IF('TABELA DE PREÇOS'!$B$3:$B$1000=G1568,'TABELA DE PREÇOS'!$D$3:$D$1000),1)),IF(F1568="PRODUTOS",INDEX('TABELA DE PREÇOS'!$G$3:$G$1000,MATCH(B1568,IF('TABELA DE PREÇOS'!$F$3:$F$1000=G1568,'TABELA DE PREÇOS'!$H$3:$H$1000),1)))))),"")</f>
        <v/>
      </c>
      <c r="I1568" s="75"/>
      <c r="J1568" s="19" t="str">
        <f>IFERROR(IF(ATENDIMENTOS!$I1568="",ATENDIMENTOS!$H1568,IF(AND(ATENDIMENTOS!$H1568="",ATENDIMENTOS!$I1568=""),"",ATENDIMENTOS!$H1568-ATENDIMENTOS!$I1568)),"")</f>
        <v/>
      </c>
      <c r="K1568" s="78"/>
    </row>
    <row r="1569" spans="1:11" x14ac:dyDescent="0.3">
      <c r="A1569" s="12" t="str">
        <f t="shared" si="24"/>
        <v/>
      </c>
      <c r="B1569" s="65"/>
      <c r="C1569" s="68"/>
      <c r="D1569" s="69"/>
      <c r="E1569" s="69"/>
      <c r="F1569" s="69"/>
      <c r="G1569" s="69"/>
      <c r="H1569" s="20" t="str" cm="1">
        <f t="array" ref="H1569">IFERROR(IF(B1569="","",IF(F1569="","",IF(F1569="SERVIÇOS",INDEX('TABELA DE PREÇOS'!$C$3:$C$1000,MATCH(B1569,IF('TABELA DE PREÇOS'!$B$3:$B$1000=G1569,'TABELA DE PREÇOS'!$D$3:$D$1000),1)),IF(F1569="PRODUTOS",INDEX('TABELA DE PREÇOS'!$G$3:$G$1000,MATCH(B1569,IF('TABELA DE PREÇOS'!$F$3:$F$1000=G1569,'TABELA DE PREÇOS'!$H$3:$H$1000),1)))))),"")</f>
        <v/>
      </c>
      <c r="I1569" s="74"/>
      <c r="J1569" s="20" t="str">
        <f>IFERROR(IF(ATENDIMENTOS!$I1569="",ATENDIMENTOS!$H1569,IF(AND(ATENDIMENTOS!$H1569="",ATENDIMENTOS!$I1569=""),"",ATENDIMENTOS!$H1569-ATENDIMENTOS!$I1569)),"")</f>
        <v/>
      </c>
      <c r="K1569" s="77"/>
    </row>
    <row r="1570" spans="1:11" x14ac:dyDescent="0.3">
      <c r="A1570" s="12" t="str">
        <f t="shared" si="24"/>
        <v/>
      </c>
      <c r="B1570" s="66"/>
      <c r="C1570" s="70"/>
      <c r="D1570" s="71"/>
      <c r="E1570" s="71"/>
      <c r="F1570" s="71"/>
      <c r="G1570" s="71"/>
      <c r="H1570" s="19" t="str" cm="1">
        <f t="array" ref="H1570">IFERROR(IF(B1570="","",IF(F1570="","",IF(F1570="SERVIÇOS",INDEX('TABELA DE PREÇOS'!$C$3:$C$1000,MATCH(B1570,IF('TABELA DE PREÇOS'!$B$3:$B$1000=G1570,'TABELA DE PREÇOS'!$D$3:$D$1000),1)),IF(F1570="PRODUTOS",INDEX('TABELA DE PREÇOS'!$G$3:$G$1000,MATCH(B1570,IF('TABELA DE PREÇOS'!$F$3:$F$1000=G1570,'TABELA DE PREÇOS'!$H$3:$H$1000),1)))))),"")</f>
        <v/>
      </c>
      <c r="I1570" s="75"/>
      <c r="J1570" s="19" t="str">
        <f>IFERROR(IF(ATENDIMENTOS!$I1570="",ATENDIMENTOS!$H1570,IF(AND(ATENDIMENTOS!$H1570="",ATENDIMENTOS!$I1570=""),"",ATENDIMENTOS!$H1570-ATENDIMENTOS!$I1570)),"")</f>
        <v/>
      </c>
      <c r="K1570" s="78"/>
    </row>
    <row r="1571" spans="1:11" x14ac:dyDescent="0.3">
      <c r="A1571" s="12" t="str">
        <f t="shared" si="24"/>
        <v/>
      </c>
      <c r="B1571" s="65"/>
      <c r="C1571" s="68"/>
      <c r="D1571" s="69"/>
      <c r="E1571" s="69"/>
      <c r="F1571" s="69"/>
      <c r="G1571" s="69"/>
      <c r="H1571" s="20" t="str" cm="1">
        <f t="array" ref="H1571">IFERROR(IF(B1571="","",IF(F1571="","",IF(F1571="SERVIÇOS",INDEX('TABELA DE PREÇOS'!$C$3:$C$1000,MATCH(B1571,IF('TABELA DE PREÇOS'!$B$3:$B$1000=G1571,'TABELA DE PREÇOS'!$D$3:$D$1000),1)),IF(F1571="PRODUTOS",INDEX('TABELA DE PREÇOS'!$G$3:$G$1000,MATCH(B1571,IF('TABELA DE PREÇOS'!$F$3:$F$1000=G1571,'TABELA DE PREÇOS'!$H$3:$H$1000),1)))))),"")</f>
        <v/>
      </c>
      <c r="I1571" s="74"/>
      <c r="J1571" s="20" t="str">
        <f>IFERROR(IF(ATENDIMENTOS!$I1571="",ATENDIMENTOS!$H1571,IF(AND(ATENDIMENTOS!$H1571="",ATENDIMENTOS!$I1571=""),"",ATENDIMENTOS!$H1571-ATENDIMENTOS!$I1571)),"")</f>
        <v/>
      </c>
      <c r="K1571" s="77"/>
    </row>
    <row r="1572" spans="1:11" x14ac:dyDescent="0.3">
      <c r="A1572" s="12" t="str">
        <f t="shared" si="24"/>
        <v/>
      </c>
      <c r="B1572" s="66"/>
      <c r="C1572" s="70"/>
      <c r="D1572" s="71"/>
      <c r="E1572" s="71"/>
      <c r="F1572" s="71"/>
      <c r="G1572" s="71"/>
      <c r="H1572" s="19" t="str" cm="1">
        <f t="array" ref="H1572">IFERROR(IF(B1572="","",IF(F1572="","",IF(F1572="SERVIÇOS",INDEX('TABELA DE PREÇOS'!$C$3:$C$1000,MATCH(B1572,IF('TABELA DE PREÇOS'!$B$3:$B$1000=G1572,'TABELA DE PREÇOS'!$D$3:$D$1000),1)),IF(F1572="PRODUTOS",INDEX('TABELA DE PREÇOS'!$G$3:$G$1000,MATCH(B1572,IF('TABELA DE PREÇOS'!$F$3:$F$1000=G1572,'TABELA DE PREÇOS'!$H$3:$H$1000),1)))))),"")</f>
        <v/>
      </c>
      <c r="I1572" s="75"/>
      <c r="J1572" s="19" t="str">
        <f>IFERROR(IF(ATENDIMENTOS!$I1572="",ATENDIMENTOS!$H1572,IF(AND(ATENDIMENTOS!$H1572="",ATENDIMENTOS!$I1572=""),"",ATENDIMENTOS!$H1572-ATENDIMENTOS!$I1572)),"")</f>
        <v/>
      </c>
      <c r="K1572" s="78"/>
    </row>
    <row r="1573" spans="1:11" x14ac:dyDescent="0.3">
      <c r="A1573" s="12" t="str">
        <f t="shared" si="24"/>
        <v/>
      </c>
      <c r="B1573" s="65"/>
      <c r="C1573" s="68"/>
      <c r="D1573" s="69"/>
      <c r="E1573" s="69"/>
      <c r="F1573" s="69"/>
      <c r="G1573" s="69"/>
      <c r="H1573" s="20" t="str" cm="1">
        <f t="array" ref="H1573">IFERROR(IF(B1573="","",IF(F1573="","",IF(F1573="SERVIÇOS",INDEX('TABELA DE PREÇOS'!$C$3:$C$1000,MATCH(B1573,IF('TABELA DE PREÇOS'!$B$3:$B$1000=G1573,'TABELA DE PREÇOS'!$D$3:$D$1000),1)),IF(F1573="PRODUTOS",INDEX('TABELA DE PREÇOS'!$G$3:$G$1000,MATCH(B1573,IF('TABELA DE PREÇOS'!$F$3:$F$1000=G1573,'TABELA DE PREÇOS'!$H$3:$H$1000),1)))))),"")</f>
        <v/>
      </c>
      <c r="I1573" s="74"/>
      <c r="J1573" s="20" t="str">
        <f>IFERROR(IF(ATENDIMENTOS!$I1573="",ATENDIMENTOS!$H1573,IF(AND(ATENDIMENTOS!$H1573="",ATENDIMENTOS!$I1573=""),"",ATENDIMENTOS!$H1573-ATENDIMENTOS!$I1573)),"")</f>
        <v/>
      </c>
      <c r="K1573" s="77"/>
    </row>
    <row r="1574" spans="1:11" x14ac:dyDescent="0.3">
      <c r="A1574" s="12" t="str">
        <f t="shared" si="24"/>
        <v/>
      </c>
      <c r="B1574" s="66"/>
      <c r="C1574" s="70"/>
      <c r="D1574" s="71"/>
      <c r="E1574" s="71"/>
      <c r="F1574" s="71"/>
      <c r="G1574" s="71"/>
      <c r="H1574" s="19" t="str" cm="1">
        <f t="array" ref="H1574">IFERROR(IF(B1574="","",IF(F1574="","",IF(F1574="SERVIÇOS",INDEX('TABELA DE PREÇOS'!$C$3:$C$1000,MATCH(B1574,IF('TABELA DE PREÇOS'!$B$3:$B$1000=G1574,'TABELA DE PREÇOS'!$D$3:$D$1000),1)),IF(F1574="PRODUTOS",INDEX('TABELA DE PREÇOS'!$G$3:$G$1000,MATCH(B1574,IF('TABELA DE PREÇOS'!$F$3:$F$1000=G1574,'TABELA DE PREÇOS'!$H$3:$H$1000),1)))))),"")</f>
        <v/>
      </c>
      <c r="I1574" s="75"/>
      <c r="J1574" s="19" t="str">
        <f>IFERROR(IF(ATENDIMENTOS!$I1574="",ATENDIMENTOS!$H1574,IF(AND(ATENDIMENTOS!$H1574="",ATENDIMENTOS!$I1574=""),"",ATENDIMENTOS!$H1574-ATENDIMENTOS!$I1574)),"")</f>
        <v/>
      </c>
      <c r="K1574" s="78"/>
    </row>
    <row r="1575" spans="1:11" x14ac:dyDescent="0.3">
      <c r="A1575" s="12" t="str">
        <f t="shared" si="24"/>
        <v/>
      </c>
      <c r="B1575" s="65"/>
      <c r="C1575" s="68"/>
      <c r="D1575" s="69"/>
      <c r="E1575" s="69"/>
      <c r="F1575" s="69"/>
      <c r="G1575" s="69"/>
      <c r="H1575" s="20" t="str" cm="1">
        <f t="array" ref="H1575">IFERROR(IF(B1575="","",IF(F1575="","",IF(F1575="SERVIÇOS",INDEX('TABELA DE PREÇOS'!$C$3:$C$1000,MATCH(B1575,IF('TABELA DE PREÇOS'!$B$3:$B$1000=G1575,'TABELA DE PREÇOS'!$D$3:$D$1000),1)),IF(F1575="PRODUTOS",INDEX('TABELA DE PREÇOS'!$G$3:$G$1000,MATCH(B1575,IF('TABELA DE PREÇOS'!$F$3:$F$1000=G1575,'TABELA DE PREÇOS'!$H$3:$H$1000),1)))))),"")</f>
        <v/>
      </c>
      <c r="I1575" s="74"/>
      <c r="J1575" s="20" t="str">
        <f>IFERROR(IF(ATENDIMENTOS!$I1575="",ATENDIMENTOS!$H1575,IF(AND(ATENDIMENTOS!$H1575="",ATENDIMENTOS!$I1575=""),"",ATENDIMENTOS!$H1575-ATENDIMENTOS!$I1575)),"")</f>
        <v/>
      </c>
      <c r="K1575" s="77"/>
    </row>
    <row r="1576" spans="1:11" x14ac:dyDescent="0.3">
      <c r="A1576" s="12" t="str">
        <f t="shared" si="24"/>
        <v/>
      </c>
      <c r="B1576" s="66"/>
      <c r="C1576" s="70"/>
      <c r="D1576" s="71"/>
      <c r="E1576" s="71"/>
      <c r="F1576" s="71"/>
      <c r="G1576" s="71"/>
      <c r="H1576" s="19" t="str" cm="1">
        <f t="array" ref="H1576">IFERROR(IF(B1576="","",IF(F1576="","",IF(F1576="SERVIÇOS",INDEX('TABELA DE PREÇOS'!$C$3:$C$1000,MATCH(B1576,IF('TABELA DE PREÇOS'!$B$3:$B$1000=G1576,'TABELA DE PREÇOS'!$D$3:$D$1000),1)),IF(F1576="PRODUTOS",INDEX('TABELA DE PREÇOS'!$G$3:$G$1000,MATCH(B1576,IF('TABELA DE PREÇOS'!$F$3:$F$1000=G1576,'TABELA DE PREÇOS'!$H$3:$H$1000),1)))))),"")</f>
        <v/>
      </c>
      <c r="I1576" s="75"/>
      <c r="J1576" s="19" t="str">
        <f>IFERROR(IF(ATENDIMENTOS!$I1576="",ATENDIMENTOS!$H1576,IF(AND(ATENDIMENTOS!$H1576="",ATENDIMENTOS!$I1576=""),"",ATENDIMENTOS!$H1576-ATENDIMENTOS!$I1576)),"")</f>
        <v/>
      </c>
      <c r="K1576" s="78"/>
    </row>
    <row r="1577" spans="1:11" x14ac:dyDescent="0.3">
      <c r="A1577" s="12" t="str">
        <f t="shared" si="24"/>
        <v/>
      </c>
      <c r="B1577" s="65"/>
      <c r="C1577" s="68"/>
      <c r="D1577" s="69"/>
      <c r="E1577" s="69"/>
      <c r="F1577" s="69"/>
      <c r="G1577" s="69"/>
      <c r="H1577" s="20" t="str" cm="1">
        <f t="array" ref="H1577">IFERROR(IF(B1577="","",IF(F1577="","",IF(F1577="SERVIÇOS",INDEX('TABELA DE PREÇOS'!$C$3:$C$1000,MATCH(B1577,IF('TABELA DE PREÇOS'!$B$3:$B$1000=G1577,'TABELA DE PREÇOS'!$D$3:$D$1000),1)),IF(F1577="PRODUTOS",INDEX('TABELA DE PREÇOS'!$G$3:$G$1000,MATCH(B1577,IF('TABELA DE PREÇOS'!$F$3:$F$1000=G1577,'TABELA DE PREÇOS'!$H$3:$H$1000),1)))))),"")</f>
        <v/>
      </c>
      <c r="I1577" s="74"/>
      <c r="J1577" s="20" t="str">
        <f>IFERROR(IF(ATENDIMENTOS!$I1577="",ATENDIMENTOS!$H1577,IF(AND(ATENDIMENTOS!$H1577="",ATENDIMENTOS!$I1577=""),"",ATENDIMENTOS!$H1577-ATENDIMENTOS!$I1577)),"")</f>
        <v/>
      </c>
      <c r="K1577" s="77"/>
    </row>
    <row r="1578" spans="1:11" x14ac:dyDescent="0.3">
      <c r="A1578" s="12" t="str">
        <f t="shared" si="24"/>
        <v/>
      </c>
      <c r="B1578" s="66"/>
      <c r="C1578" s="70"/>
      <c r="D1578" s="71"/>
      <c r="E1578" s="71"/>
      <c r="F1578" s="71"/>
      <c r="G1578" s="71"/>
      <c r="H1578" s="19" t="str" cm="1">
        <f t="array" ref="H1578">IFERROR(IF(B1578="","",IF(F1578="","",IF(F1578="SERVIÇOS",INDEX('TABELA DE PREÇOS'!$C$3:$C$1000,MATCH(B1578,IF('TABELA DE PREÇOS'!$B$3:$B$1000=G1578,'TABELA DE PREÇOS'!$D$3:$D$1000),1)),IF(F1578="PRODUTOS",INDEX('TABELA DE PREÇOS'!$G$3:$G$1000,MATCH(B1578,IF('TABELA DE PREÇOS'!$F$3:$F$1000=G1578,'TABELA DE PREÇOS'!$H$3:$H$1000),1)))))),"")</f>
        <v/>
      </c>
      <c r="I1578" s="75"/>
      <c r="J1578" s="19" t="str">
        <f>IFERROR(IF(ATENDIMENTOS!$I1578="",ATENDIMENTOS!$H1578,IF(AND(ATENDIMENTOS!$H1578="",ATENDIMENTOS!$I1578=""),"",ATENDIMENTOS!$H1578-ATENDIMENTOS!$I1578)),"")</f>
        <v/>
      </c>
      <c r="K1578" s="78"/>
    </row>
    <row r="1579" spans="1:11" x14ac:dyDescent="0.3">
      <c r="A1579" s="12" t="str">
        <f t="shared" si="24"/>
        <v/>
      </c>
      <c r="B1579" s="65"/>
      <c r="C1579" s="68"/>
      <c r="D1579" s="69"/>
      <c r="E1579" s="69"/>
      <c r="F1579" s="69"/>
      <c r="G1579" s="69"/>
      <c r="H1579" s="20" t="str" cm="1">
        <f t="array" ref="H1579">IFERROR(IF(B1579="","",IF(F1579="","",IF(F1579="SERVIÇOS",INDEX('TABELA DE PREÇOS'!$C$3:$C$1000,MATCH(B1579,IF('TABELA DE PREÇOS'!$B$3:$B$1000=G1579,'TABELA DE PREÇOS'!$D$3:$D$1000),1)),IF(F1579="PRODUTOS",INDEX('TABELA DE PREÇOS'!$G$3:$G$1000,MATCH(B1579,IF('TABELA DE PREÇOS'!$F$3:$F$1000=G1579,'TABELA DE PREÇOS'!$H$3:$H$1000),1)))))),"")</f>
        <v/>
      </c>
      <c r="I1579" s="74"/>
      <c r="J1579" s="20" t="str">
        <f>IFERROR(IF(ATENDIMENTOS!$I1579="",ATENDIMENTOS!$H1579,IF(AND(ATENDIMENTOS!$H1579="",ATENDIMENTOS!$I1579=""),"",ATENDIMENTOS!$H1579-ATENDIMENTOS!$I1579)),"")</f>
        <v/>
      </c>
      <c r="K1579" s="77"/>
    </row>
    <row r="1580" spans="1:11" x14ac:dyDescent="0.3">
      <c r="A1580" s="12" t="str">
        <f t="shared" si="24"/>
        <v/>
      </c>
      <c r="B1580" s="66"/>
      <c r="C1580" s="70"/>
      <c r="D1580" s="71"/>
      <c r="E1580" s="71"/>
      <c r="F1580" s="71"/>
      <c r="G1580" s="71"/>
      <c r="H1580" s="19" t="str" cm="1">
        <f t="array" ref="H1580">IFERROR(IF(B1580="","",IF(F1580="","",IF(F1580="SERVIÇOS",INDEX('TABELA DE PREÇOS'!$C$3:$C$1000,MATCH(B1580,IF('TABELA DE PREÇOS'!$B$3:$B$1000=G1580,'TABELA DE PREÇOS'!$D$3:$D$1000),1)),IF(F1580="PRODUTOS",INDEX('TABELA DE PREÇOS'!$G$3:$G$1000,MATCH(B1580,IF('TABELA DE PREÇOS'!$F$3:$F$1000=G1580,'TABELA DE PREÇOS'!$H$3:$H$1000),1)))))),"")</f>
        <v/>
      </c>
      <c r="I1580" s="75"/>
      <c r="J1580" s="19" t="str">
        <f>IFERROR(IF(ATENDIMENTOS!$I1580="",ATENDIMENTOS!$H1580,IF(AND(ATENDIMENTOS!$H1580="",ATENDIMENTOS!$I1580=""),"",ATENDIMENTOS!$H1580-ATENDIMENTOS!$I1580)),"")</f>
        <v/>
      </c>
      <c r="K1580" s="78"/>
    </row>
    <row r="1581" spans="1:11" x14ac:dyDescent="0.3">
      <c r="A1581" s="12" t="str">
        <f t="shared" si="24"/>
        <v/>
      </c>
      <c r="B1581" s="65"/>
      <c r="C1581" s="68"/>
      <c r="D1581" s="69"/>
      <c r="E1581" s="69"/>
      <c r="F1581" s="69"/>
      <c r="G1581" s="69"/>
      <c r="H1581" s="20" t="str" cm="1">
        <f t="array" ref="H1581">IFERROR(IF(B1581="","",IF(F1581="","",IF(F1581="SERVIÇOS",INDEX('TABELA DE PREÇOS'!$C$3:$C$1000,MATCH(B1581,IF('TABELA DE PREÇOS'!$B$3:$B$1000=G1581,'TABELA DE PREÇOS'!$D$3:$D$1000),1)),IF(F1581="PRODUTOS",INDEX('TABELA DE PREÇOS'!$G$3:$G$1000,MATCH(B1581,IF('TABELA DE PREÇOS'!$F$3:$F$1000=G1581,'TABELA DE PREÇOS'!$H$3:$H$1000),1)))))),"")</f>
        <v/>
      </c>
      <c r="I1581" s="74"/>
      <c r="J1581" s="20" t="str">
        <f>IFERROR(IF(ATENDIMENTOS!$I1581="",ATENDIMENTOS!$H1581,IF(AND(ATENDIMENTOS!$H1581="",ATENDIMENTOS!$I1581=""),"",ATENDIMENTOS!$H1581-ATENDIMENTOS!$I1581)),"")</f>
        <v/>
      </c>
      <c r="K1581" s="77"/>
    </row>
    <row r="1582" spans="1:11" x14ac:dyDescent="0.3">
      <c r="A1582" s="12" t="str">
        <f t="shared" si="24"/>
        <v/>
      </c>
      <c r="B1582" s="66"/>
      <c r="C1582" s="70"/>
      <c r="D1582" s="71"/>
      <c r="E1582" s="71"/>
      <c r="F1582" s="71"/>
      <c r="G1582" s="71"/>
      <c r="H1582" s="19" t="str" cm="1">
        <f t="array" ref="H1582">IFERROR(IF(B1582="","",IF(F1582="","",IF(F1582="SERVIÇOS",INDEX('TABELA DE PREÇOS'!$C$3:$C$1000,MATCH(B1582,IF('TABELA DE PREÇOS'!$B$3:$B$1000=G1582,'TABELA DE PREÇOS'!$D$3:$D$1000),1)),IF(F1582="PRODUTOS",INDEX('TABELA DE PREÇOS'!$G$3:$G$1000,MATCH(B1582,IF('TABELA DE PREÇOS'!$F$3:$F$1000=G1582,'TABELA DE PREÇOS'!$H$3:$H$1000),1)))))),"")</f>
        <v/>
      </c>
      <c r="I1582" s="75"/>
      <c r="J1582" s="19" t="str">
        <f>IFERROR(IF(ATENDIMENTOS!$I1582="",ATENDIMENTOS!$H1582,IF(AND(ATENDIMENTOS!$H1582="",ATENDIMENTOS!$I1582=""),"",ATENDIMENTOS!$H1582-ATENDIMENTOS!$I1582)),"")</f>
        <v/>
      </c>
      <c r="K1582" s="78"/>
    </row>
    <row r="1583" spans="1:11" x14ac:dyDescent="0.3">
      <c r="A1583" s="12" t="str">
        <f t="shared" si="24"/>
        <v/>
      </c>
      <c r="B1583" s="65"/>
      <c r="C1583" s="68"/>
      <c r="D1583" s="69"/>
      <c r="E1583" s="69"/>
      <c r="F1583" s="69"/>
      <c r="G1583" s="69"/>
      <c r="H1583" s="20" t="str" cm="1">
        <f t="array" ref="H1583">IFERROR(IF(B1583="","",IF(F1583="","",IF(F1583="SERVIÇOS",INDEX('TABELA DE PREÇOS'!$C$3:$C$1000,MATCH(B1583,IF('TABELA DE PREÇOS'!$B$3:$B$1000=G1583,'TABELA DE PREÇOS'!$D$3:$D$1000),1)),IF(F1583="PRODUTOS",INDEX('TABELA DE PREÇOS'!$G$3:$G$1000,MATCH(B1583,IF('TABELA DE PREÇOS'!$F$3:$F$1000=G1583,'TABELA DE PREÇOS'!$H$3:$H$1000),1)))))),"")</f>
        <v/>
      </c>
      <c r="I1583" s="74"/>
      <c r="J1583" s="20" t="str">
        <f>IFERROR(IF(ATENDIMENTOS!$I1583="",ATENDIMENTOS!$H1583,IF(AND(ATENDIMENTOS!$H1583="",ATENDIMENTOS!$I1583=""),"",ATENDIMENTOS!$H1583-ATENDIMENTOS!$I1583)),"")</f>
        <v/>
      </c>
      <c r="K1583" s="77"/>
    </row>
    <row r="1584" spans="1:11" x14ac:dyDescent="0.3">
      <c r="A1584" s="12" t="str">
        <f t="shared" si="24"/>
        <v/>
      </c>
      <c r="B1584" s="66"/>
      <c r="C1584" s="70"/>
      <c r="D1584" s="71"/>
      <c r="E1584" s="71"/>
      <c r="F1584" s="71"/>
      <c r="G1584" s="71"/>
      <c r="H1584" s="19" t="str" cm="1">
        <f t="array" ref="H1584">IFERROR(IF(B1584="","",IF(F1584="","",IF(F1584="SERVIÇOS",INDEX('TABELA DE PREÇOS'!$C$3:$C$1000,MATCH(B1584,IF('TABELA DE PREÇOS'!$B$3:$B$1000=G1584,'TABELA DE PREÇOS'!$D$3:$D$1000),1)),IF(F1584="PRODUTOS",INDEX('TABELA DE PREÇOS'!$G$3:$G$1000,MATCH(B1584,IF('TABELA DE PREÇOS'!$F$3:$F$1000=G1584,'TABELA DE PREÇOS'!$H$3:$H$1000),1)))))),"")</f>
        <v/>
      </c>
      <c r="I1584" s="75"/>
      <c r="J1584" s="19" t="str">
        <f>IFERROR(IF(ATENDIMENTOS!$I1584="",ATENDIMENTOS!$H1584,IF(AND(ATENDIMENTOS!$H1584="",ATENDIMENTOS!$I1584=""),"",ATENDIMENTOS!$H1584-ATENDIMENTOS!$I1584)),"")</f>
        <v/>
      </c>
      <c r="K1584" s="78"/>
    </row>
    <row r="1585" spans="1:11" x14ac:dyDescent="0.3">
      <c r="A1585" s="12" t="str">
        <f t="shared" si="24"/>
        <v/>
      </c>
      <c r="B1585" s="65"/>
      <c r="C1585" s="68"/>
      <c r="D1585" s="69"/>
      <c r="E1585" s="69"/>
      <c r="F1585" s="69"/>
      <c r="G1585" s="69"/>
      <c r="H1585" s="20" t="str" cm="1">
        <f t="array" ref="H1585">IFERROR(IF(B1585="","",IF(F1585="","",IF(F1585="SERVIÇOS",INDEX('TABELA DE PREÇOS'!$C$3:$C$1000,MATCH(B1585,IF('TABELA DE PREÇOS'!$B$3:$B$1000=G1585,'TABELA DE PREÇOS'!$D$3:$D$1000),1)),IF(F1585="PRODUTOS",INDEX('TABELA DE PREÇOS'!$G$3:$G$1000,MATCH(B1585,IF('TABELA DE PREÇOS'!$F$3:$F$1000=G1585,'TABELA DE PREÇOS'!$H$3:$H$1000),1)))))),"")</f>
        <v/>
      </c>
      <c r="I1585" s="74"/>
      <c r="J1585" s="20" t="str">
        <f>IFERROR(IF(ATENDIMENTOS!$I1585="",ATENDIMENTOS!$H1585,IF(AND(ATENDIMENTOS!$H1585="",ATENDIMENTOS!$I1585=""),"",ATENDIMENTOS!$H1585-ATENDIMENTOS!$I1585)),"")</f>
        <v/>
      </c>
      <c r="K1585" s="77"/>
    </row>
    <row r="1586" spans="1:11" x14ac:dyDescent="0.3">
      <c r="A1586" s="12" t="str">
        <f t="shared" si="24"/>
        <v/>
      </c>
      <c r="B1586" s="66"/>
      <c r="C1586" s="70"/>
      <c r="D1586" s="71"/>
      <c r="E1586" s="71"/>
      <c r="F1586" s="71"/>
      <c r="G1586" s="71"/>
      <c r="H1586" s="19" t="str" cm="1">
        <f t="array" ref="H1586">IFERROR(IF(B1586="","",IF(F1586="","",IF(F1586="SERVIÇOS",INDEX('TABELA DE PREÇOS'!$C$3:$C$1000,MATCH(B1586,IF('TABELA DE PREÇOS'!$B$3:$B$1000=G1586,'TABELA DE PREÇOS'!$D$3:$D$1000),1)),IF(F1586="PRODUTOS",INDEX('TABELA DE PREÇOS'!$G$3:$G$1000,MATCH(B1586,IF('TABELA DE PREÇOS'!$F$3:$F$1000=G1586,'TABELA DE PREÇOS'!$H$3:$H$1000),1)))))),"")</f>
        <v/>
      </c>
      <c r="I1586" s="75"/>
      <c r="J1586" s="19" t="str">
        <f>IFERROR(IF(ATENDIMENTOS!$I1586="",ATENDIMENTOS!$H1586,IF(AND(ATENDIMENTOS!$H1586="",ATENDIMENTOS!$I1586=""),"",ATENDIMENTOS!$H1586-ATENDIMENTOS!$I1586)),"")</f>
        <v/>
      </c>
      <c r="K1586" s="78"/>
    </row>
    <row r="1587" spans="1:11" x14ac:dyDescent="0.3">
      <c r="A1587" s="12" t="str">
        <f t="shared" si="24"/>
        <v/>
      </c>
      <c r="B1587" s="65"/>
      <c r="C1587" s="68"/>
      <c r="D1587" s="69"/>
      <c r="E1587" s="69"/>
      <c r="F1587" s="69"/>
      <c r="G1587" s="69"/>
      <c r="H1587" s="20" t="str" cm="1">
        <f t="array" ref="H1587">IFERROR(IF(B1587="","",IF(F1587="","",IF(F1587="SERVIÇOS",INDEX('TABELA DE PREÇOS'!$C$3:$C$1000,MATCH(B1587,IF('TABELA DE PREÇOS'!$B$3:$B$1000=G1587,'TABELA DE PREÇOS'!$D$3:$D$1000),1)),IF(F1587="PRODUTOS",INDEX('TABELA DE PREÇOS'!$G$3:$G$1000,MATCH(B1587,IF('TABELA DE PREÇOS'!$F$3:$F$1000=G1587,'TABELA DE PREÇOS'!$H$3:$H$1000),1)))))),"")</f>
        <v/>
      </c>
      <c r="I1587" s="74"/>
      <c r="J1587" s="20" t="str">
        <f>IFERROR(IF(ATENDIMENTOS!$I1587="",ATENDIMENTOS!$H1587,IF(AND(ATENDIMENTOS!$H1587="",ATENDIMENTOS!$I1587=""),"",ATENDIMENTOS!$H1587-ATENDIMENTOS!$I1587)),"")</f>
        <v/>
      </c>
      <c r="K1587" s="77"/>
    </row>
    <row r="1588" spans="1:11" x14ac:dyDescent="0.3">
      <c r="A1588" s="12" t="str">
        <f t="shared" si="24"/>
        <v/>
      </c>
      <c r="B1588" s="66"/>
      <c r="C1588" s="70"/>
      <c r="D1588" s="71"/>
      <c r="E1588" s="71"/>
      <c r="F1588" s="71"/>
      <c r="G1588" s="71"/>
      <c r="H1588" s="19" t="str" cm="1">
        <f t="array" ref="H1588">IFERROR(IF(B1588="","",IF(F1588="","",IF(F1588="SERVIÇOS",INDEX('TABELA DE PREÇOS'!$C$3:$C$1000,MATCH(B1588,IF('TABELA DE PREÇOS'!$B$3:$B$1000=G1588,'TABELA DE PREÇOS'!$D$3:$D$1000),1)),IF(F1588="PRODUTOS",INDEX('TABELA DE PREÇOS'!$G$3:$G$1000,MATCH(B1588,IF('TABELA DE PREÇOS'!$F$3:$F$1000=G1588,'TABELA DE PREÇOS'!$H$3:$H$1000),1)))))),"")</f>
        <v/>
      </c>
      <c r="I1588" s="75"/>
      <c r="J1588" s="19" t="str">
        <f>IFERROR(IF(ATENDIMENTOS!$I1588="",ATENDIMENTOS!$H1588,IF(AND(ATENDIMENTOS!$H1588="",ATENDIMENTOS!$I1588=""),"",ATENDIMENTOS!$H1588-ATENDIMENTOS!$I1588)),"")</f>
        <v/>
      </c>
      <c r="K1588" s="78"/>
    </row>
    <row r="1589" spans="1:11" x14ac:dyDescent="0.3">
      <c r="A1589" s="12" t="str">
        <f t="shared" si="24"/>
        <v/>
      </c>
      <c r="B1589" s="65"/>
      <c r="C1589" s="68"/>
      <c r="D1589" s="69"/>
      <c r="E1589" s="69"/>
      <c r="F1589" s="69"/>
      <c r="G1589" s="69"/>
      <c r="H1589" s="20" t="str" cm="1">
        <f t="array" ref="H1589">IFERROR(IF(B1589="","",IF(F1589="","",IF(F1589="SERVIÇOS",INDEX('TABELA DE PREÇOS'!$C$3:$C$1000,MATCH(B1589,IF('TABELA DE PREÇOS'!$B$3:$B$1000=G1589,'TABELA DE PREÇOS'!$D$3:$D$1000),1)),IF(F1589="PRODUTOS",INDEX('TABELA DE PREÇOS'!$G$3:$G$1000,MATCH(B1589,IF('TABELA DE PREÇOS'!$F$3:$F$1000=G1589,'TABELA DE PREÇOS'!$H$3:$H$1000),1)))))),"")</f>
        <v/>
      </c>
      <c r="I1589" s="74"/>
      <c r="J1589" s="20" t="str">
        <f>IFERROR(IF(ATENDIMENTOS!$I1589="",ATENDIMENTOS!$H1589,IF(AND(ATENDIMENTOS!$H1589="",ATENDIMENTOS!$I1589=""),"",ATENDIMENTOS!$H1589-ATENDIMENTOS!$I1589)),"")</f>
        <v/>
      </c>
      <c r="K1589" s="77"/>
    </row>
    <row r="1590" spans="1:11" x14ac:dyDescent="0.3">
      <c r="A1590" s="12" t="str">
        <f t="shared" si="24"/>
        <v/>
      </c>
      <c r="B1590" s="66"/>
      <c r="C1590" s="70"/>
      <c r="D1590" s="71"/>
      <c r="E1590" s="71"/>
      <c r="F1590" s="71"/>
      <c r="G1590" s="71"/>
      <c r="H1590" s="19" t="str" cm="1">
        <f t="array" ref="H1590">IFERROR(IF(B1590="","",IF(F1590="","",IF(F1590="SERVIÇOS",INDEX('TABELA DE PREÇOS'!$C$3:$C$1000,MATCH(B1590,IF('TABELA DE PREÇOS'!$B$3:$B$1000=G1590,'TABELA DE PREÇOS'!$D$3:$D$1000),1)),IF(F1590="PRODUTOS",INDEX('TABELA DE PREÇOS'!$G$3:$G$1000,MATCH(B1590,IF('TABELA DE PREÇOS'!$F$3:$F$1000=G1590,'TABELA DE PREÇOS'!$H$3:$H$1000),1)))))),"")</f>
        <v/>
      </c>
      <c r="I1590" s="75"/>
      <c r="J1590" s="19" t="str">
        <f>IFERROR(IF(ATENDIMENTOS!$I1590="",ATENDIMENTOS!$H1590,IF(AND(ATENDIMENTOS!$H1590="",ATENDIMENTOS!$I1590=""),"",ATENDIMENTOS!$H1590-ATENDIMENTOS!$I1590)),"")</f>
        <v/>
      </c>
      <c r="K1590" s="78"/>
    </row>
    <row r="1591" spans="1:11" x14ac:dyDescent="0.3">
      <c r="A1591" s="12" t="str">
        <f t="shared" si="24"/>
        <v/>
      </c>
      <c r="B1591" s="65"/>
      <c r="C1591" s="68"/>
      <c r="D1591" s="69"/>
      <c r="E1591" s="69"/>
      <c r="F1591" s="69"/>
      <c r="G1591" s="69"/>
      <c r="H1591" s="20" t="str" cm="1">
        <f t="array" ref="H1591">IFERROR(IF(B1591="","",IF(F1591="","",IF(F1591="SERVIÇOS",INDEX('TABELA DE PREÇOS'!$C$3:$C$1000,MATCH(B1591,IF('TABELA DE PREÇOS'!$B$3:$B$1000=G1591,'TABELA DE PREÇOS'!$D$3:$D$1000),1)),IF(F1591="PRODUTOS",INDEX('TABELA DE PREÇOS'!$G$3:$G$1000,MATCH(B1591,IF('TABELA DE PREÇOS'!$F$3:$F$1000=G1591,'TABELA DE PREÇOS'!$H$3:$H$1000),1)))))),"")</f>
        <v/>
      </c>
      <c r="I1591" s="74"/>
      <c r="J1591" s="20" t="str">
        <f>IFERROR(IF(ATENDIMENTOS!$I1591="",ATENDIMENTOS!$H1591,IF(AND(ATENDIMENTOS!$H1591="",ATENDIMENTOS!$I1591=""),"",ATENDIMENTOS!$H1591-ATENDIMENTOS!$I1591)),"")</f>
        <v/>
      </c>
      <c r="K1591" s="77"/>
    </row>
    <row r="1592" spans="1:11" x14ac:dyDescent="0.3">
      <c r="A1592" s="12" t="str">
        <f t="shared" si="24"/>
        <v/>
      </c>
      <c r="B1592" s="66"/>
      <c r="C1592" s="70"/>
      <c r="D1592" s="71"/>
      <c r="E1592" s="71"/>
      <c r="F1592" s="71"/>
      <c r="G1592" s="71"/>
      <c r="H1592" s="19" t="str" cm="1">
        <f t="array" ref="H1592">IFERROR(IF(B1592="","",IF(F1592="","",IF(F1592="SERVIÇOS",INDEX('TABELA DE PREÇOS'!$C$3:$C$1000,MATCH(B1592,IF('TABELA DE PREÇOS'!$B$3:$B$1000=G1592,'TABELA DE PREÇOS'!$D$3:$D$1000),1)),IF(F1592="PRODUTOS",INDEX('TABELA DE PREÇOS'!$G$3:$G$1000,MATCH(B1592,IF('TABELA DE PREÇOS'!$F$3:$F$1000=G1592,'TABELA DE PREÇOS'!$H$3:$H$1000),1)))))),"")</f>
        <v/>
      </c>
      <c r="I1592" s="75"/>
      <c r="J1592" s="19" t="str">
        <f>IFERROR(IF(ATENDIMENTOS!$I1592="",ATENDIMENTOS!$H1592,IF(AND(ATENDIMENTOS!$H1592="",ATENDIMENTOS!$I1592=""),"",ATENDIMENTOS!$H1592-ATENDIMENTOS!$I1592)),"")</f>
        <v/>
      </c>
      <c r="K1592" s="78"/>
    </row>
    <row r="1593" spans="1:11" x14ac:dyDescent="0.3">
      <c r="A1593" s="12" t="str">
        <f t="shared" si="24"/>
        <v/>
      </c>
      <c r="B1593" s="65"/>
      <c r="C1593" s="68"/>
      <c r="D1593" s="69"/>
      <c r="E1593" s="69"/>
      <c r="F1593" s="69"/>
      <c r="G1593" s="69"/>
      <c r="H1593" s="20" t="str" cm="1">
        <f t="array" ref="H1593">IFERROR(IF(B1593="","",IF(F1593="","",IF(F1593="SERVIÇOS",INDEX('TABELA DE PREÇOS'!$C$3:$C$1000,MATCH(B1593,IF('TABELA DE PREÇOS'!$B$3:$B$1000=G1593,'TABELA DE PREÇOS'!$D$3:$D$1000),1)),IF(F1593="PRODUTOS",INDEX('TABELA DE PREÇOS'!$G$3:$G$1000,MATCH(B1593,IF('TABELA DE PREÇOS'!$F$3:$F$1000=G1593,'TABELA DE PREÇOS'!$H$3:$H$1000),1)))))),"")</f>
        <v/>
      </c>
      <c r="I1593" s="74"/>
      <c r="J1593" s="20" t="str">
        <f>IFERROR(IF(ATENDIMENTOS!$I1593="",ATENDIMENTOS!$H1593,IF(AND(ATENDIMENTOS!$H1593="",ATENDIMENTOS!$I1593=""),"",ATENDIMENTOS!$H1593-ATENDIMENTOS!$I1593)),"")</f>
        <v/>
      </c>
      <c r="K1593" s="77"/>
    </row>
    <row r="1594" spans="1:11" x14ac:dyDescent="0.3">
      <c r="A1594" s="12" t="str">
        <f t="shared" si="24"/>
        <v/>
      </c>
      <c r="B1594" s="66"/>
      <c r="C1594" s="70"/>
      <c r="D1594" s="71"/>
      <c r="E1594" s="71"/>
      <c r="F1594" s="71"/>
      <c r="G1594" s="71"/>
      <c r="H1594" s="19" t="str" cm="1">
        <f t="array" ref="H1594">IFERROR(IF(B1594="","",IF(F1594="","",IF(F1594="SERVIÇOS",INDEX('TABELA DE PREÇOS'!$C$3:$C$1000,MATCH(B1594,IF('TABELA DE PREÇOS'!$B$3:$B$1000=G1594,'TABELA DE PREÇOS'!$D$3:$D$1000),1)),IF(F1594="PRODUTOS",INDEX('TABELA DE PREÇOS'!$G$3:$G$1000,MATCH(B1594,IF('TABELA DE PREÇOS'!$F$3:$F$1000=G1594,'TABELA DE PREÇOS'!$H$3:$H$1000),1)))))),"")</f>
        <v/>
      </c>
      <c r="I1594" s="75"/>
      <c r="J1594" s="19" t="str">
        <f>IFERROR(IF(ATENDIMENTOS!$I1594="",ATENDIMENTOS!$H1594,IF(AND(ATENDIMENTOS!$H1594="",ATENDIMENTOS!$I1594=""),"",ATENDIMENTOS!$H1594-ATENDIMENTOS!$I1594)),"")</f>
        <v/>
      </c>
      <c r="K1594" s="78"/>
    </row>
    <row r="1595" spans="1:11" x14ac:dyDescent="0.3">
      <c r="A1595" s="12" t="str">
        <f t="shared" si="24"/>
        <v/>
      </c>
      <c r="B1595" s="65"/>
      <c r="C1595" s="68"/>
      <c r="D1595" s="69"/>
      <c r="E1595" s="69"/>
      <c r="F1595" s="69"/>
      <c r="G1595" s="69"/>
      <c r="H1595" s="20" t="str" cm="1">
        <f t="array" ref="H1595">IFERROR(IF(B1595="","",IF(F1595="","",IF(F1595="SERVIÇOS",INDEX('TABELA DE PREÇOS'!$C$3:$C$1000,MATCH(B1595,IF('TABELA DE PREÇOS'!$B$3:$B$1000=G1595,'TABELA DE PREÇOS'!$D$3:$D$1000),1)),IF(F1595="PRODUTOS",INDEX('TABELA DE PREÇOS'!$G$3:$G$1000,MATCH(B1595,IF('TABELA DE PREÇOS'!$F$3:$F$1000=G1595,'TABELA DE PREÇOS'!$H$3:$H$1000),1)))))),"")</f>
        <v/>
      </c>
      <c r="I1595" s="74"/>
      <c r="J1595" s="20" t="str">
        <f>IFERROR(IF(ATENDIMENTOS!$I1595="",ATENDIMENTOS!$H1595,IF(AND(ATENDIMENTOS!$H1595="",ATENDIMENTOS!$I1595=""),"",ATENDIMENTOS!$H1595-ATENDIMENTOS!$I1595)),"")</f>
        <v/>
      </c>
      <c r="K1595" s="77"/>
    </row>
    <row r="1596" spans="1:11" x14ac:dyDescent="0.3">
      <c r="A1596" s="12" t="str">
        <f t="shared" si="24"/>
        <v/>
      </c>
      <c r="B1596" s="66"/>
      <c r="C1596" s="70"/>
      <c r="D1596" s="71"/>
      <c r="E1596" s="71"/>
      <c r="F1596" s="71"/>
      <c r="G1596" s="71"/>
      <c r="H1596" s="19" t="str" cm="1">
        <f t="array" ref="H1596">IFERROR(IF(B1596="","",IF(F1596="","",IF(F1596="SERVIÇOS",INDEX('TABELA DE PREÇOS'!$C$3:$C$1000,MATCH(B1596,IF('TABELA DE PREÇOS'!$B$3:$B$1000=G1596,'TABELA DE PREÇOS'!$D$3:$D$1000),1)),IF(F1596="PRODUTOS",INDEX('TABELA DE PREÇOS'!$G$3:$G$1000,MATCH(B1596,IF('TABELA DE PREÇOS'!$F$3:$F$1000=G1596,'TABELA DE PREÇOS'!$H$3:$H$1000),1)))))),"")</f>
        <v/>
      </c>
      <c r="I1596" s="75"/>
      <c r="J1596" s="19" t="str">
        <f>IFERROR(IF(ATENDIMENTOS!$I1596="",ATENDIMENTOS!$H1596,IF(AND(ATENDIMENTOS!$H1596="",ATENDIMENTOS!$I1596=""),"",ATENDIMENTOS!$H1596-ATENDIMENTOS!$I1596)),"")</f>
        <v/>
      </c>
      <c r="K1596" s="78"/>
    </row>
    <row r="1597" spans="1:11" x14ac:dyDescent="0.3">
      <c r="A1597" s="12" t="str">
        <f t="shared" si="24"/>
        <v/>
      </c>
      <c r="B1597" s="65"/>
      <c r="C1597" s="68"/>
      <c r="D1597" s="69"/>
      <c r="E1597" s="69"/>
      <c r="F1597" s="69"/>
      <c r="G1597" s="69"/>
      <c r="H1597" s="20" t="str" cm="1">
        <f t="array" ref="H1597">IFERROR(IF(B1597="","",IF(F1597="","",IF(F1597="SERVIÇOS",INDEX('TABELA DE PREÇOS'!$C$3:$C$1000,MATCH(B1597,IF('TABELA DE PREÇOS'!$B$3:$B$1000=G1597,'TABELA DE PREÇOS'!$D$3:$D$1000),1)),IF(F1597="PRODUTOS",INDEX('TABELA DE PREÇOS'!$G$3:$G$1000,MATCH(B1597,IF('TABELA DE PREÇOS'!$F$3:$F$1000=G1597,'TABELA DE PREÇOS'!$H$3:$H$1000),1)))))),"")</f>
        <v/>
      </c>
      <c r="I1597" s="74"/>
      <c r="J1597" s="20" t="str">
        <f>IFERROR(IF(ATENDIMENTOS!$I1597="",ATENDIMENTOS!$H1597,IF(AND(ATENDIMENTOS!$H1597="",ATENDIMENTOS!$I1597=""),"",ATENDIMENTOS!$H1597-ATENDIMENTOS!$I1597)),"")</f>
        <v/>
      </c>
      <c r="K1597" s="77"/>
    </row>
    <row r="1598" spans="1:11" x14ac:dyDescent="0.3">
      <c r="A1598" s="12" t="str">
        <f t="shared" si="24"/>
        <v/>
      </c>
      <c r="B1598" s="66"/>
      <c r="C1598" s="70"/>
      <c r="D1598" s="71"/>
      <c r="E1598" s="71"/>
      <c r="F1598" s="71"/>
      <c r="G1598" s="71"/>
      <c r="H1598" s="19" t="str" cm="1">
        <f t="array" ref="H1598">IFERROR(IF(B1598="","",IF(F1598="","",IF(F1598="SERVIÇOS",INDEX('TABELA DE PREÇOS'!$C$3:$C$1000,MATCH(B1598,IF('TABELA DE PREÇOS'!$B$3:$B$1000=G1598,'TABELA DE PREÇOS'!$D$3:$D$1000),1)),IF(F1598="PRODUTOS",INDEX('TABELA DE PREÇOS'!$G$3:$G$1000,MATCH(B1598,IF('TABELA DE PREÇOS'!$F$3:$F$1000=G1598,'TABELA DE PREÇOS'!$H$3:$H$1000),1)))))),"")</f>
        <v/>
      </c>
      <c r="I1598" s="75"/>
      <c r="J1598" s="19" t="str">
        <f>IFERROR(IF(ATENDIMENTOS!$I1598="",ATENDIMENTOS!$H1598,IF(AND(ATENDIMENTOS!$H1598="",ATENDIMENTOS!$I1598=""),"",ATENDIMENTOS!$H1598-ATENDIMENTOS!$I1598)),"")</f>
        <v/>
      </c>
      <c r="K1598" s="78"/>
    </row>
    <row r="1599" spans="1:11" x14ac:dyDescent="0.3">
      <c r="A1599" s="12" t="str">
        <f t="shared" si="24"/>
        <v/>
      </c>
      <c r="B1599" s="65"/>
      <c r="C1599" s="68"/>
      <c r="D1599" s="69"/>
      <c r="E1599" s="69"/>
      <c r="F1599" s="69"/>
      <c r="G1599" s="69"/>
      <c r="H1599" s="20" t="str" cm="1">
        <f t="array" ref="H1599">IFERROR(IF(B1599="","",IF(F1599="","",IF(F1599="SERVIÇOS",INDEX('TABELA DE PREÇOS'!$C$3:$C$1000,MATCH(B1599,IF('TABELA DE PREÇOS'!$B$3:$B$1000=G1599,'TABELA DE PREÇOS'!$D$3:$D$1000),1)),IF(F1599="PRODUTOS",INDEX('TABELA DE PREÇOS'!$G$3:$G$1000,MATCH(B1599,IF('TABELA DE PREÇOS'!$F$3:$F$1000=G1599,'TABELA DE PREÇOS'!$H$3:$H$1000),1)))))),"")</f>
        <v/>
      </c>
      <c r="I1599" s="74"/>
      <c r="J1599" s="20" t="str">
        <f>IFERROR(IF(ATENDIMENTOS!$I1599="",ATENDIMENTOS!$H1599,IF(AND(ATENDIMENTOS!$H1599="",ATENDIMENTOS!$I1599=""),"",ATENDIMENTOS!$H1599-ATENDIMENTOS!$I1599)),"")</f>
        <v/>
      </c>
      <c r="K1599" s="77"/>
    </row>
    <row r="1600" spans="1:11" x14ac:dyDescent="0.3">
      <c r="A1600" s="12" t="str">
        <f t="shared" si="24"/>
        <v/>
      </c>
      <c r="B1600" s="66"/>
      <c r="C1600" s="70"/>
      <c r="D1600" s="71"/>
      <c r="E1600" s="71"/>
      <c r="F1600" s="71"/>
      <c r="G1600" s="71"/>
      <c r="H1600" s="19" t="str" cm="1">
        <f t="array" ref="H1600">IFERROR(IF(B1600="","",IF(F1600="","",IF(F1600="SERVIÇOS",INDEX('TABELA DE PREÇOS'!$C$3:$C$1000,MATCH(B1600,IF('TABELA DE PREÇOS'!$B$3:$B$1000=G1600,'TABELA DE PREÇOS'!$D$3:$D$1000),1)),IF(F1600="PRODUTOS",INDEX('TABELA DE PREÇOS'!$G$3:$G$1000,MATCH(B1600,IF('TABELA DE PREÇOS'!$F$3:$F$1000=G1600,'TABELA DE PREÇOS'!$H$3:$H$1000),1)))))),"")</f>
        <v/>
      </c>
      <c r="I1600" s="75"/>
      <c r="J1600" s="19" t="str">
        <f>IFERROR(IF(ATENDIMENTOS!$I1600="",ATENDIMENTOS!$H1600,IF(AND(ATENDIMENTOS!$H1600="",ATENDIMENTOS!$I1600=""),"",ATENDIMENTOS!$H1600-ATENDIMENTOS!$I1600)),"")</f>
        <v/>
      </c>
      <c r="K1600" s="78"/>
    </row>
    <row r="1601" spans="1:11" x14ac:dyDescent="0.3">
      <c r="A1601" s="12" t="str">
        <f t="shared" si="24"/>
        <v/>
      </c>
      <c r="B1601" s="65"/>
      <c r="C1601" s="68"/>
      <c r="D1601" s="69"/>
      <c r="E1601" s="69"/>
      <c r="F1601" s="69"/>
      <c r="G1601" s="69"/>
      <c r="H1601" s="20" t="str" cm="1">
        <f t="array" ref="H1601">IFERROR(IF(B1601="","",IF(F1601="","",IF(F1601="SERVIÇOS",INDEX('TABELA DE PREÇOS'!$C$3:$C$1000,MATCH(B1601,IF('TABELA DE PREÇOS'!$B$3:$B$1000=G1601,'TABELA DE PREÇOS'!$D$3:$D$1000),1)),IF(F1601="PRODUTOS",INDEX('TABELA DE PREÇOS'!$G$3:$G$1000,MATCH(B1601,IF('TABELA DE PREÇOS'!$F$3:$F$1000=G1601,'TABELA DE PREÇOS'!$H$3:$H$1000),1)))))),"")</f>
        <v/>
      </c>
      <c r="I1601" s="74"/>
      <c r="J1601" s="20" t="str">
        <f>IFERROR(IF(ATENDIMENTOS!$I1601="",ATENDIMENTOS!$H1601,IF(AND(ATENDIMENTOS!$H1601="",ATENDIMENTOS!$I1601=""),"",ATENDIMENTOS!$H1601-ATENDIMENTOS!$I1601)),"")</f>
        <v/>
      </c>
      <c r="K1601" s="77"/>
    </row>
    <row r="1602" spans="1:11" x14ac:dyDescent="0.3">
      <c r="A1602" s="12" t="str">
        <f t="shared" si="24"/>
        <v/>
      </c>
      <c r="B1602" s="66"/>
      <c r="C1602" s="70"/>
      <c r="D1602" s="71"/>
      <c r="E1602" s="71"/>
      <c r="F1602" s="71"/>
      <c r="G1602" s="71"/>
      <c r="H1602" s="19" t="str" cm="1">
        <f t="array" ref="H1602">IFERROR(IF(B1602="","",IF(F1602="","",IF(F1602="SERVIÇOS",INDEX('TABELA DE PREÇOS'!$C$3:$C$1000,MATCH(B1602,IF('TABELA DE PREÇOS'!$B$3:$B$1000=G1602,'TABELA DE PREÇOS'!$D$3:$D$1000),1)),IF(F1602="PRODUTOS",INDEX('TABELA DE PREÇOS'!$G$3:$G$1000,MATCH(B1602,IF('TABELA DE PREÇOS'!$F$3:$F$1000=G1602,'TABELA DE PREÇOS'!$H$3:$H$1000),1)))))),"")</f>
        <v/>
      </c>
      <c r="I1602" s="75"/>
      <c r="J1602" s="19" t="str">
        <f>IFERROR(IF(ATENDIMENTOS!$I1602="",ATENDIMENTOS!$H1602,IF(AND(ATENDIMENTOS!$H1602="",ATENDIMENTOS!$I1602=""),"",ATENDIMENTOS!$H1602-ATENDIMENTOS!$I1602)),"")</f>
        <v/>
      </c>
      <c r="K1602" s="78"/>
    </row>
    <row r="1603" spans="1:11" x14ac:dyDescent="0.3">
      <c r="A1603" s="12" t="str">
        <f t="shared" si="24"/>
        <v/>
      </c>
      <c r="B1603" s="65"/>
      <c r="C1603" s="68"/>
      <c r="D1603" s="69"/>
      <c r="E1603" s="69"/>
      <c r="F1603" s="69"/>
      <c r="G1603" s="69"/>
      <c r="H1603" s="20" t="str" cm="1">
        <f t="array" ref="H1603">IFERROR(IF(B1603="","",IF(F1603="","",IF(F1603="SERVIÇOS",INDEX('TABELA DE PREÇOS'!$C$3:$C$1000,MATCH(B1603,IF('TABELA DE PREÇOS'!$B$3:$B$1000=G1603,'TABELA DE PREÇOS'!$D$3:$D$1000),1)),IF(F1603="PRODUTOS",INDEX('TABELA DE PREÇOS'!$G$3:$G$1000,MATCH(B1603,IF('TABELA DE PREÇOS'!$F$3:$F$1000=G1603,'TABELA DE PREÇOS'!$H$3:$H$1000),1)))))),"")</f>
        <v/>
      </c>
      <c r="I1603" s="74"/>
      <c r="J1603" s="20" t="str">
        <f>IFERROR(IF(ATENDIMENTOS!$I1603="",ATENDIMENTOS!$H1603,IF(AND(ATENDIMENTOS!$H1603="",ATENDIMENTOS!$I1603=""),"",ATENDIMENTOS!$H1603-ATENDIMENTOS!$I1603)),"")</f>
        <v/>
      </c>
      <c r="K1603" s="77"/>
    </row>
    <row r="1604" spans="1:11" x14ac:dyDescent="0.3">
      <c r="A1604" s="12" t="str">
        <f t="shared" ref="A1604:A1667" si="25">IF(B1604="","",F1604&amp;E1604&amp;B1604&amp;C1604)</f>
        <v/>
      </c>
      <c r="B1604" s="66"/>
      <c r="C1604" s="70"/>
      <c r="D1604" s="71"/>
      <c r="E1604" s="71"/>
      <c r="F1604" s="71"/>
      <c r="G1604" s="71"/>
      <c r="H1604" s="19" t="str" cm="1">
        <f t="array" ref="H1604">IFERROR(IF(B1604="","",IF(F1604="","",IF(F1604="SERVIÇOS",INDEX('TABELA DE PREÇOS'!$C$3:$C$1000,MATCH(B1604,IF('TABELA DE PREÇOS'!$B$3:$B$1000=G1604,'TABELA DE PREÇOS'!$D$3:$D$1000),1)),IF(F1604="PRODUTOS",INDEX('TABELA DE PREÇOS'!$G$3:$G$1000,MATCH(B1604,IF('TABELA DE PREÇOS'!$F$3:$F$1000=G1604,'TABELA DE PREÇOS'!$H$3:$H$1000),1)))))),"")</f>
        <v/>
      </c>
      <c r="I1604" s="75"/>
      <c r="J1604" s="19" t="str">
        <f>IFERROR(IF(ATENDIMENTOS!$I1604="",ATENDIMENTOS!$H1604,IF(AND(ATENDIMENTOS!$H1604="",ATENDIMENTOS!$I1604=""),"",ATENDIMENTOS!$H1604-ATENDIMENTOS!$I1604)),"")</f>
        <v/>
      </c>
      <c r="K1604" s="78"/>
    </row>
    <row r="1605" spans="1:11" x14ac:dyDescent="0.3">
      <c r="A1605" s="12" t="str">
        <f t="shared" si="25"/>
        <v/>
      </c>
      <c r="B1605" s="65"/>
      <c r="C1605" s="68"/>
      <c r="D1605" s="69"/>
      <c r="E1605" s="69"/>
      <c r="F1605" s="69"/>
      <c r="G1605" s="69"/>
      <c r="H1605" s="20" t="str" cm="1">
        <f t="array" ref="H1605">IFERROR(IF(B1605="","",IF(F1605="","",IF(F1605="SERVIÇOS",INDEX('TABELA DE PREÇOS'!$C$3:$C$1000,MATCH(B1605,IF('TABELA DE PREÇOS'!$B$3:$B$1000=G1605,'TABELA DE PREÇOS'!$D$3:$D$1000),1)),IF(F1605="PRODUTOS",INDEX('TABELA DE PREÇOS'!$G$3:$G$1000,MATCH(B1605,IF('TABELA DE PREÇOS'!$F$3:$F$1000=G1605,'TABELA DE PREÇOS'!$H$3:$H$1000),1)))))),"")</f>
        <v/>
      </c>
      <c r="I1605" s="74"/>
      <c r="J1605" s="20" t="str">
        <f>IFERROR(IF(ATENDIMENTOS!$I1605="",ATENDIMENTOS!$H1605,IF(AND(ATENDIMENTOS!$H1605="",ATENDIMENTOS!$I1605=""),"",ATENDIMENTOS!$H1605-ATENDIMENTOS!$I1605)),"")</f>
        <v/>
      </c>
      <c r="K1605" s="77"/>
    </row>
    <row r="1606" spans="1:11" x14ac:dyDescent="0.3">
      <c r="A1606" s="12" t="str">
        <f t="shared" si="25"/>
        <v/>
      </c>
      <c r="B1606" s="66"/>
      <c r="C1606" s="70"/>
      <c r="D1606" s="71"/>
      <c r="E1606" s="71"/>
      <c r="F1606" s="71"/>
      <c r="G1606" s="71"/>
      <c r="H1606" s="19" t="str" cm="1">
        <f t="array" ref="H1606">IFERROR(IF(B1606="","",IF(F1606="","",IF(F1606="SERVIÇOS",INDEX('TABELA DE PREÇOS'!$C$3:$C$1000,MATCH(B1606,IF('TABELA DE PREÇOS'!$B$3:$B$1000=G1606,'TABELA DE PREÇOS'!$D$3:$D$1000),1)),IF(F1606="PRODUTOS",INDEX('TABELA DE PREÇOS'!$G$3:$G$1000,MATCH(B1606,IF('TABELA DE PREÇOS'!$F$3:$F$1000=G1606,'TABELA DE PREÇOS'!$H$3:$H$1000),1)))))),"")</f>
        <v/>
      </c>
      <c r="I1606" s="75"/>
      <c r="J1606" s="19" t="str">
        <f>IFERROR(IF(ATENDIMENTOS!$I1606="",ATENDIMENTOS!$H1606,IF(AND(ATENDIMENTOS!$H1606="",ATENDIMENTOS!$I1606=""),"",ATENDIMENTOS!$H1606-ATENDIMENTOS!$I1606)),"")</f>
        <v/>
      </c>
      <c r="K1606" s="78"/>
    </row>
    <row r="1607" spans="1:11" x14ac:dyDescent="0.3">
      <c r="A1607" s="12" t="str">
        <f t="shared" si="25"/>
        <v/>
      </c>
      <c r="B1607" s="65"/>
      <c r="C1607" s="68"/>
      <c r="D1607" s="69"/>
      <c r="E1607" s="69"/>
      <c r="F1607" s="69"/>
      <c r="G1607" s="69"/>
      <c r="H1607" s="20" t="str" cm="1">
        <f t="array" ref="H1607">IFERROR(IF(B1607="","",IF(F1607="","",IF(F1607="SERVIÇOS",INDEX('TABELA DE PREÇOS'!$C$3:$C$1000,MATCH(B1607,IF('TABELA DE PREÇOS'!$B$3:$B$1000=G1607,'TABELA DE PREÇOS'!$D$3:$D$1000),1)),IF(F1607="PRODUTOS",INDEX('TABELA DE PREÇOS'!$G$3:$G$1000,MATCH(B1607,IF('TABELA DE PREÇOS'!$F$3:$F$1000=G1607,'TABELA DE PREÇOS'!$H$3:$H$1000),1)))))),"")</f>
        <v/>
      </c>
      <c r="I1607" s="74"/>
      <c r="J1607" s="20" t="str">
        <f>IFERROR(IF(ATENDIMENTOS!$I1607="",ATENDIMENTOS!$H1607,IF(AND(ATENDIMENTOS!$H1607="",ATENDIMENTOS!$I1607=""),"",ATENDIMENTOS!$H1607-ATENDIMENTOS!$I1607)),"")</f>
        <v/>
      </c>
      <c r="K1607" s="77"/>
    </row>
    <row r="1608" spans="1:11" x14ac:dyDescent="0.3">
      <c r="A1608" s="12" t="str">
        <f t="shared" si="25"/>
        <v/>
      </c>
      <c r="B1608" s="66"/>
      <c r="C1608" s="70"/>
      <c r="D1608" s="71"/>
      <c r="E1608" s="71"/>
      <c r="F1608" s="71"/>
      <c r="G1608" s="71"/>
      <c r="H1608" s="19" t="str" cm="1">
        <f t="array" ref="H1608">IFERROR(IF(B1608="","",IF(F1608="","",IF(F1608="SERVIÇOS",INDEX('TABELA DE PREÇOS'!$C$3:$C$1000,MATCH(B1608,IF('TABELA DE PREÇOS'!$B$3:$B$1000=G1608,'TABELA DE PREÇOS'!$D$3:$D$1000),1)),IF(F1608="PRODUTOS",INDEX('TABELA DE PREÇOS'!$G$3:$G$1000,MATCH(B1608,IF('TABELA DE PREÇOS'!$F$3:$F$1000=G1608,'TABELA DE PREÇOS'!$H$3:$H$1000),1)))))),"")</f>
        <v/>
      </c>
      <c r="I1608" s="75"/>
      <c r="J1608" s="19" t="str">
        <f>IFERROR(IF(ATENDIMENTOS!$I1608="",ATENDIMENTOS!$H1608,IF(AND(ATENDIMENTOS!$H1608="",ATENDIMENTOS!$I1608=""),"",ATENDIMENTOS!$H1608-ATENDIMENTOS!$I1608)),"")</f>
        <v/>
      </c>
      <c r="K1608" s="78"/>
    </row>
    <row r="1609" spans="1:11" x14ac:dyDescent="0.3">
      <c r="A1609" s="12" t="str">
        <f t="shared" si="25"/>
        <v/>
      </c>
      <c r="B1609" s="65"/>
      <c r="C1609" s="68"/>
      <c r="D1609" s="69"/>
      <c r="E1609" s="69"/>
      <c r="F1609" s="69"/>
      <c r="G1609" s="69"/>
      <c r="H1609" s="20" t="str" cm="1">
        <f t="array" ref="H1609">IFERROR(IF(B1609="","",IF(F1609="","",IF(F1609="SERVIÇOS",INDEX('TABELA DE PREÇOS'!$C$3:$C$1000,MATCH(B1609,IF('TABELA DE PREÇOS'!$B$3:$B$1000=G1609,'TABELA DE PREÇOS'!$D$3:$D$1000),1)),IF(F1609="PRODUTOS",INDEX('TABELA DE PREÇOS'!$G$3:$G$1000,MATCH(B1609,IF('TABELA DE PREÇOS'!$F$3:$F$1000=G1609,'TABELA DE PREÇOS'!$H$3:$H$1000),1)))))),"")</f>
        <v/>
      </c>
      <c r="I1609" s="74"/>
      <c r="J1609" s="20" t="str">
        <f>IFERROR(IF(ATENDIMENTOS!$I1609="",ATENDIMENTOS!$H1609,IF(AND(ATENDIMENTOS!$H1609="",ATENDIMENTOS!$I1609=""),"",ATENDIMENTOS!$H1609-ATENDIMENTOS!$I1609)),"")</f>
        <v/>
      </c>
      <c r="K1609" s="77"/>
    </row>
    <row r="1610" spans="1:11" x14ac:dyDescent="0.3">
      <c r="A1610" s="12" t="str">
        <f t="shared" si="25"/>
        <v/>
      </c>
      <c r="B1610" s="66"/>
      <c r="C1610" s="70"/>
      <c r="D1610" s="71"/>
      <c r="E1610" s="71"/>
      <c r="F1610" s="71"/>
      <c r="G1610" s="71"/>
      <c r="H1610" s="19" t="str" cm="1">
        <f t="array" ref="H1610">IFERROR(IF(B1610="","",IF(F1610="","",IF(F1610="SERVIÇOS",INDEX('TABELA DE PREÇOS'!$C$3:$C$1000,MATCH(B1610,IF('TABELA DE PREÇOS'!$B$3:$B$1000=G1610,'TABELA DE PREÇOS'!$D$3:$D$1000),1)),IF(F1610="PRODUTOS",INDEX('TABELA DE PREÇOS'!$G$3:$G$1000,MATCH(B1610,IF('TABELA DE PREÇOS'!$F$3:$F$1000=G1610,'TABELA DE PREÇOS'!$H$3:$H$1000),1)))))),"")</f>
        <v/>
      </c>
      <c r="I1610" s="75"/>
      <c r="J1610" s="19" t="str">
        <f>IFERROR(IF(ATENDIMENTOS!$I1610="",ATENDIMENTOS!$H1610,IF(AND(ATENDIMENTOS!$H1610="",ATENDIMENTOS!$I1610=""),"",ATENDIMENTOS!$H1610-ATENDIMENTOS!$I1610)),"")</f>
        <v/>
      </c>
      <c r="K1610" s="78"/>
    </row>
    <row r="1611" spans="1:11" x14ac:dyDescent="0.3">
      <c r="A1611" s="12" t="str">
        <f t="shared" si="25"/>
        <v/>
      </c>
      <c r="B1611" s="65"/>
      <c r="C1611" s="68"/>
      <c r="D1611" s="69"/>
      <c r="E1611" s="69"/>
      <c r="F1611" s="69"/>
      <c r="G1611" s="69"/>
      <c r="H1611" s="20" t="str" cm="1">
        <f t="array" ref="H1611">IFERROR(IF(B1611="","",IF(F1611="","",IF(F1611="SERVIÇOS",INDEX('TABELA DE PREÇOS'!$C$3:$C$1000,MATCH(B1611,IF('TABELA DE PREÇOS'!$B$3:$B$1000=G1611,'TABELA DE PREÇOS'!$D$3:$D$1000),1)),IF(F1611="PRODUTOS",INDEX('TABELA DE PREÇOS'!$G$3:$G$1000,MATCH(B1611,IF('TABELA DE PREÇOS'!$F$3:$F$1000=G1611,'TABELA DE PREÇOS'!$H$3:$H$1000),1)))))),"")</f>
        <v/>
      </c>
      <c r="I1611" s="74"/>
      <c r="J1611" s="20" t="str">
        <f>IFERROR(IF(ATENDIMENTOS!$I1611="",ATENDIMENTOS!$H1611,IF(AND(ATENDIMENTOS!$H1611="",ATENDIMENTOS!$I1611=""),"",ATENDIMENTOS!$H1611-ATENDIMENTOS!$I1611)),"")</f>
        <v/>
      </c>
      <c r="K1611" s="77"/>
    </row>
    <row r="1612" spans="1:11" x14ac:dyDescent="0.3">
      <c r="A1612" s="12" t="str">
        <f t="shared" si="25"/>
        <v/>
      </c>
      <c r="B1612" s="66"/>
      <c r="C1612" s="70"/>
      <c r="D1612" s="71"/>
      <c r="E1612" s="71"/>
      <c r="F1612" s="71"/>
      <c r="G1612" s="71"/>
      <c r="H1612" s="19" t="str" cm="1">
        <f t="array" ref="H1612">IFERROR(IF(B1612="","",IF(F1612="","",IF(F1612="SERVIÇOS",INDEX('TABELA DE PREÇOS'!$C$3:$C$1000,MATCH(B1612,IF('TABELA DE PREÇOS'!$B$3:$B$1000=G1612,'TABELA DE PREÇOS'!$D$3:$D$1000),1)),IF(F1612="PRODUTOS",INDEX('TABELA DE PREÇOS'!$G$3:$G$1000,MATCH(B1612,IF('TABELA DE PREÇOS'!$F$3:$F$1000=G1612,'TABELA DE PREÇOS'!$H$3:$H$1000),1)))))),"")</f>
        <v/>
      </c>
      <c r="I1612" s="75"/>
      <c r="J1612" s="19" t="str">
        <f>IFERROR(IF(ATENDIMENTOS!$I1612="",ATENDIMENTOS!$H1612,IF(AND(ATENDIMENTOS!$H1612="",ATENDIMENTOS!$I1612=""),"",ATENDIMENTOS!$H1612-ATENDIMENTOS!$I1612)),"")</f>
        <v/>
      </c>
      <c r="K1612" s="78"/>
    </row>
    <row r="1613" spans="1:11" x14ac:dyDescent="0.3">
      <c r="A1613" s="12" t="str">
        <f t="shared" si="25"/>
        <v/>
      </c>
      <c r="B1613" s="65"/>
      <c r="C1613" s="68"/>
      <c r="D1613" s="69"/>
      <c r="E1613" s="69"/>
      <c r="F1613" s="69"/>
      <c r="G1613" s="69"/>
      <c r="H1613" s="20" t="str" cm="1">
        <f t="array" ref="H1613">IFERROR(IF(B1613="","",IF(F1613="","",IF(F1613="SERVIÇOS",INDEX('TABELA DE PREÇOS'!$C$3:$C$1000,MATCH(B1613,IF('TABELA DE PREÇOS'!$B$3:$B$1000=G1613,'TABELA DE PREÇOS'!$D$3:$D$1000),1)),IF(F1613="PRODUTOS",INDEX('TABELA DE PREÇOS'!$G$3:$G$1000,MATCH(B1613,IF('TABELA DE PREÇOS'!$F$3:$F$1000=G1613,'TABELA DE PREÇOS'!$H$3:$H$1000),1)))))),"")</f>
        <v/>
      </c>
      <c r="I1613" s="74"/>
      <c r="J1613" s="20" t="str">
        <f>IFERROR(IF(ATENDIMENTOS!$I1613="",ATENDIMENTOS!$H1613,IF(AND(ATENDIMENTOS!$H1613="",ATENDIMENTOS!$I1613=""),"",ATENDIMENTOS!$H1613-ATENDIMENTOS!$I1613)),"")</f>
        <v/>
      </c>
      <c r="K1613" s="77"/>
    </row>
    <row r="1614" spans="1:11" x14ac:dyDescent="0.3">
      <c r="A1614" s="12" t="str">
        <f t="shared" si="25"/>
        <v/>
      </c>
      <c r="B1614" s="66"/>
      <c r="C1614" s="70"/>
      <c r="D1614" s="71"/>
      <c r="E1614" s="71"/>
      <c r="F1614" s="71"/>
      <c r="G1614" s="71"/>
      <c r="H1614" s="19" t="str" cm="1">
        <f t="array" ref="H1614">IFERROR(IF(B1614="","",IF(F1614="","",IF(F1614="SERVIÇOS",INDEX('TABELA DE PREÇOS'!$C$3:$C$1000,MATCH(B1614,IF('TABELA DE PREÇOS'!$B$3:$B$1000=G1614,'TABELA DE PREÇOS'!$D$3:$D$1000),1)),IF(F1614="PRODUTOS",INDEX('TABELA DE PREÇOS'!$G$3:$G$1000,MATCH(B1614,IF('TABELA DE PREÇOS'!$F$3:$F$1000=G1614,'TABELA DE PREÇOS'!$H$3:$H$1000),1)))))),"")</f>
        <v/>
      </c>
      <c r="I1614" s="75"/>
      <c r="J1614" s="19" t="str">
        <f>IFERROR(IF(ATENDIMENTOS!$I1614="",ATENDIMENTOS!$H1614,IF(AND(ATENDIMENTOS!$H1614="",ATENDIMENTOS!$I1614=""),"",ATENDIMENTOS!$H1614-ATENDIMENTOS!$I1614)),"")</f>
        <v/>
      </c>
      <c r="K1614" s="78"/>
    </row>
    <row r="1615" spans="1:11" x14ac:dyDescent="0.3">
      <c r="A1615" s="12" t="str">
        <f t="shared" si="25"/>
        <v/>
      </c>
      <c r="B1615" s="65"/>
      <c r="C1615" s="68"/>
      <c r="D1615" s="69"/>
      <c r="E1615" s="69"/>
      <c r="F1615" s="69"/>
      <c r="G1615" s="69"/>
      <c r="H1615" s="20" t="str" cm="1">
        <f t="array" ref="H1615">IFERROR(IF(B1615="","",IF(F1615="","",IF(F1615="SERVIÇOS",INDEX('TABELA DE PREÇOS'!$C$3:$C$1000,MATCH(B1615,IF('TABELA DE PREÇOS'!$B$3:$B$1000=G1615,'TABELA DE PREÇOS'!$D$3:$D$1000),1)),IF(F1615="PRODUTOS",INDEX('TABELA DE PREÇOS'!$G$3:$G$1000,MATCH(B1615,IF('TABELA DE PREÇOS'!$F$3:$F$1000=G1615,'TABELA DE PREÇOS'!$H$3:$H$1000),1)))))),"")</f>
        <v/>
      </c>
      <c r="I1615" s="74"/>
      <c r="J1615" s="20" t="str">
        <f>IFERROR(IF(ATENDIMENTOS!$I1615="",ATENDIMENTOS!$H1615,IF(AND(ATENDIMENTOS!$H1615="",ATENDIMENTOS!$I1615=""),"",ATENDIMENTOS!$H1615-ATENDIMENTOS!$I1615)),"")</f>
        <v/>
      </c>
      <c r="K1615" s="77"/>
    </row>
    <row r="1616" spans="1:11" x14ac:dyDescent="0.3">
      <c r="A1616" s="12" t="str">
        <f t="shared" si="25"/>
        <v/>
      </c>
      <c r="B1616" s="66"/>
      <c r="C1616" s="70"/>
      <c r="D1616" s="71"/>
      <c r="E1616" s="71"/>
      <c r="F1616" s="71"/>
      <c r="G1616" s="71"/>
      <c r="H1616" s="19" t="str" cm="1">
        <f t="array" ref="H1616">IFERROR(IF(B1616="","",IF(F1616="","",IF(F1616="SERVIÇOS",INDEX('TABELA DE PREÇOS'!$C$3:$C$1000,MATCH(B1616,IF('TABELA DE PREÇOS'!$B$3:$B$1000=G1616,'TABELA DE PREÇOS'!$D$3:$D$1000),1)),IF(F1616="PRODUTOS",INDEX('TABELA DE PREÇOS'!$G$3:$G$1000,MATCH(B1616,IF('TABELA DE PREÇOS'!$F$3:$F$1000=G1616,'TABELA DE PREÇOS'!$H$3:$H$1000),1)))))),"")</f>
        <v/>
      </c>
      <c r="I1616" s="75"/>
      <c r="J1616" s="19" t="str">
        <f>IFERROR(IF(ATENDIMENTOS!$I1616="",ATENDIMENTOS!$H1616,IF(AND(ATENDIMENTOS!$H1616="",ATENDIMENTOS!$I1616=""),"",ATENDIMENTOS!$H1616-ATENDIMENTOS!$I1616)),"")</f>
        <v/>
      </c>
      <c r="K1616" s="78"/>
    </row>
    <row r="1617" spans="1:11" x14ac:dyDescent="0.3">
      <c r="A1617" s="12" t="str">
        <f t="shared" si="25"/>
        <v/>
      </c>
      <c r="B1617" s="65"/>
      <c r="C1617" s="68"/>
      <c r="D1617" s="69"/>
      <c r="E1617" s="69"/>
      <c r="F1617" s="69"/>
      <c r="G1617" s="69"/>
      <c r="H1617" s="20" t="str" cm="1">
        <f t="array" ref="H1617">IFERROR(IF(B1617="","",IF(F1617="","",IF(F1617="SERVIÇOS",INDEX('TABELA DE PREÇOS'!$C$3:$C$1000,MATCH(B1617,IF('TABELA DE PREÇOS'!$B$3:$B$1000=G1617,'TABELA DE PREÇOS'!$D$3:$D$1000),1)),IF(F1617="PRODUTOS",INDEX('TABELA DE PREÇOS'!$G$3:$G$1000,MATCH(B1617,IF('TABELA DE PREÇOS'!$F$3:$F$1000=G1617,'TABELA DE PREÇOS'!$H$3:$H$1000),1)))))),"")</f>
        <v/>
      </c>
      <c r="I1617" s="74"/>
      <c r="J1617" s="20" t="str">
        <f>IFERROR(IF(ATENDIMENTOS!$I1617="",ATENDIMENTOS!$H1617,IF(AND(ATENDIMENTOS!$H1617="",ATENDIMENTOS!$I1617=""),"",ATENDIMENTOS!$H1617-ATENDIMENTOS!$I1617)),"")</f>
        <v/>
      </c>
      <c r="K1617" s="77"/>
    </row>
    <row r="1618" spans="1:11" x14ac:dyDescent="0.3">
      <c r="A1618" s="12" t="str">
        <f t="shared" si="25"/>
        <v/>
      </c>
      <c r="B1618" s="66"/>
      <c r="C1618" s="70"/>
      <c r="D1618" s="71"/>
      <c r="E1618" s="71"/>
      <c r="F1618" s="71"/>
      <c r="G1618" s="71"/>
      <c r="H1618" s="19" t="str" cm="1">
        <f t="array" ref="H1618">IFERROR(IF(B1618="","",IF(F1618="","",IF(F1618="SERVIÇOS",INDEX('TABELA DE PREÇOS'!$C$3:$C$1000,MATCH(B1618,IF('TABELA DE PREÇOS'!$B$3:$B$1000=G1618,'TABELA DE PREÇOS'!$D$3:$D$1000),1)),IF(F1618="PRODUTOS",INDEX('TABELA DE PREÇOS'!$G$3:$G$1000,MATCH(B1618,IF('TABELA DE PREÇOS'!$F$3:$F$1000=G1618,'TABELA DE PREÇOS'!$H$3:$H$1000),1)))))),"")</f>
        <v/>
      </c>
      <c r="I1618" s="75"/>
      <c r="J1618" s="19" t="str">
        <f>IFERROR(IF(ATENDIMENTOS!$I1618="",ATENDIMENTOS!$H1618,IF(AND(ATENDIMENTOS!$H1618="",ATENDIMENTOS!$I1618=""),"",ATENDIMENTOS!$H1618-ATENDIMENTOS!$I1618)),"")</f>
        <v/>
      </c>
      <c r="K1618" s="78"/>
    </row>
    <row r="1619" spans="1:11" x14ac:dyDescent="0.3">
      <c r="A1619" s="12" t="str">
        <f t="shared" si="25"/>
        <v/>
      </c>
      <c r="B1619" s="65"/>
      <c r="C1619" s="68"/>
      <c r="D1619" s="69"/>
      <c r="E1619" s="69"/>
      <c r="F1619" s="69"/>
      <c r="G1619" s="69"/>
      <c r="H1619" s="20" t="str" cm="1">
        <f t="array" ref="H1619">IFERROR(IF(B1619="","",IF(F1619="","",IF(F1619="SERVIÇOS",INDEX('TABELA DE PREÇOS'!$C$3:$C$1000,MATCH(B1619,IF('TABELA DE PREÇOS'!$B$3:$B$1000=G1619,'TABELA DE PREÇOS'!$D$3:$D$1000),1)),IF(F1619="PRODUTOS",INDEX('TABELA DE PREÇOS'!$G$3:$G$1000,MATCH(B1619,IF('TABELA DE PREÇOS'!$F$3:$F$1000=G1619,'TABELA DE PREÇOS'!$H$3:$H$1000),1)))))),"")</f>
        <v/>
      </c>
      <c r="I1619" s="74"/>
      <c r="J1619" s="20" t="str">
        <f>IFERROR(IF(ATENDIMENTOS!$I1619="",ATENDIMENTOS!$H1619,IF(AND(ATENDIMENTOS!$H1619="",ATENDIMENTOS!$I1619=""),"",ATENDIMENTOS!$H1619-ATENDIMENTOS!$I1619)),"")</f>
        <v/>
      </c>
      <c r="K1619" s="77"/>
    </row>
    <row r="1620" spans="1:11" x14ac:dyDescent="0.3">
      <c r="A1620" s="12" t="str">
        <f t="shared" si="25"/>
        <v/>
      </c>
      <c r="B1620" s="66"/>
      <c r="C1620" s="70"/>
      <c r="D1620" s="71"/>
      <c r="E1620" s="71"/>
      <c r="F1620" s="71"/>
      <c r="G1620" s="71"/>
      <c r="H1620" s="19" t="str" cm="1">
        <f t="array" ref="H1620">IFERROR(IF(B1620="","",IF(F1620="","",IF(F1620="SERVIÇOS",INDEX('TABELA DE PREÇOS'!$C$3:$C$1000,MATCH(B1620,IF('TABELA DE PREÇOS'!$B$3:$B$1000=G1620,'TABELA DE PREÇOS'!$D$3:$D$1000),1)),IF(F1620="PRODUTOS",INDEX('TABELA DE PREÇOS'!$G$3:$G$1000,MATCH(B1620,IF('TABELA DE PREÇOS'!$F$3:$F$1000=G1620,'TABELA DE PREÇOS'!$H$3:$H$1000),1)))))),"")</f>
        <v/>
      </c>
      <c r="I1620" s="75"/>
      <c r="J1620" s="19" t="str">
        <f>IFERROR(IF(ATENDIMENTOS!$I1620="",ATENDIMENTOS!$H1620,IF(AND(ATENDIMENTOS!$H1620="",ATENDIMENTOS!$I1620=""),"",ATENDIMENTOS!$H1620-ATENDIMENTOS!$I1620)),"")</f>
        <v/>
      </c>
      <c r="K1620" s="78"/>
    </row>
    <row r="1621" spans="1:11" x14ac:dyDescent="0.3">
      <c r="A1621" s="12" t="str">
        <f t="shared" si="25"/>
        <v/>
      </c>
      <c r="B1621" s="65"/>
      <c r="C1621" s="68"/>
      <c r="D1621" s="69"/>
      <c r="E1621" s="69"/>
      <c r="F1621" s="69"/>
      <c r="G1621" s="69"/>
      <c r="H1621" s="20" t="str" cm="1">
        <f t="array" ref="H1621">IFERROR(IF(B1621="","",IF(F1621="","",IF(F1621="SERVIÇOS",INDEX('TABELA DE PREÇOS'!$C$3:$C$1000,MATCH(B1621,IF('TABELA DE PREÇOS'!$B$3:$B$1000=G1621,'TABELA DE PREÇOS'!$D$3:$D$1000),1)),IF(F1621="PRODUTOS",INDEX('TABELA DE PREÇOS'!$G$3:$G$1000,MATCH(B1621,IF('TABELA DE PREÇOS'!$F$3:$F$1000=G1621,'TABELA DE PREÇOS'!$H$3:$H$1000),1)))))),"")</f>
        <v/>
      </c>
      <c r="I1621" s="74"/>
      <c r="J1621" s="20" t="str">
        <f>IFERROR(IF(ATENDIMENTOS!$I1621="",ATENDIMENTOS!$H1621,IF(AND(ATENDIMENTOS!$H1621="",ATENDIMENTOS!$I1621=""),"",ATENDIMENTOS!$H1621-ATENDIMENTOS!$I1621)),"")</f>
        <v/>
      </c>
      <c r="K1621" s="77"/>
    </row>
    <row r="1622" spans="1:11" x14ac:dyDescent="0.3">
      <c r="A1622" s="12" t="str">
        <f t="shared" si="25"/>
        <v/>
      </c>
      <c r="B1622" s="66"/>
      <c r="C1622" s="70"/>
      <c r="D1622" s="71"/>
      <c r="E1622" s="71"/>
      <c r="F1622" s="71"/>
      <c r="G1622" s="71"/>
      <c r="H1622" s="19" t="str" cm="1">
        <f t="array" ref="H1622">IFERROR(IF(B1622="","",IF(F1622="","",IF(F1622="SERVIÇOS",INDEX('TABELA DE PREÇOS'!$C$3:$C$1000,MATCH(B1622,IF('TABELA DE PREÇOS'!$B$3:$B$1000=G1622,'TABELA DE PREÇOS'!$D$3:$D$1000),1)),IF(F1622="PRODUTOS",INDEX('TABELA DE PREÇOS'!$G$3:$G$1000,MATCH(B1622,IF('TABELA DE PREÇOS'!$F$3:$F$1000=G1622,'TABELA DE PREÇOS'!$H$3:$H$1000),1)))))),"")</f>
        <v/>
      </c>
      <c r="I1622" s="75"/>
      <c r="J1622" s="19" t="str">
        <f>IFERROR(IF(ATENDIMENTOS!$I1622="",ATENDIMENTOS!$H1622,IF(AND(ATENDIMENTOS!$H1622="",ATENDIMENTOS!$I1622=""),"",ATENDIMENTOS!$H1622-ATENDIMENTOS!$I1622)),"")</f>
        <v/>
      </c>
      <c r="K1622" s="78"/>
    </row>
    <row r="1623" spans="1:11" x14ac:dyDescent="0.3">
      <c r="A1623" s="12" t="str">
        <f t="shared" si="25"/>
        <v/>
      </c>
      <c r="B1623" s="65"/>
      <c r="C1623" s="68"/>
      <c r="D1623" s="69"/>
      <c r="E1623" s="69"/>
      <c r="F1623" s="69"/>
      <c r="G1623" s="69"/>
      <c r="H1623" s="20" t="str" cm="1">
        <f t="array" ref="H1623">IFERROR(IF(B1623="","",IF(F1623="","",IF(F1623="SERVIÇOS",INDEX('TABELA DE PREÇOS'!$C$3:$C$1000,MATCH(B1623,IF('TABELA DE PREÇOS'!$B$3:$B$1000=G1623,'TABELA DE PREÇOS'!$D$3:$D$1000),1)),IF(F1623="PRODUTOS",INDEX('TABELA DE PREÇOS'!$G$3:$G$1000,MATCH(B1623,IF('TABELA DE PREÇOS'!$F$3:$F$1000=G1623,'TABELA DE PREÇOS'!$H$3:$H$1000),1)))))),"")</f>
        <v/>
      </c>
      <c r="I1623" s="74"/>
      <c r="J1623" s="20" t="str">
        <f>IFERROR(IF(ATENDIMENTOS!$I1623="",ATENDIMENTOS!$H1623,IF(AND(ATENDIMENTOS!$H1623="",ATENDIMENTOS!$I1623=""),"",ATENDIMENTOS!$H1623-ATENDIMENTOS!$I1623)),"")</f>
        <v/>
      </c>
      <c r="K1623" s="77"/>
    </row>
    <row r="1624" spans="1:11" x14ac:dyDescent="0.3">
      <c r="A1624" s="12" t="str">
        <f t="shared" si="25"/>
        <v/>
      </c>
      <c r="B1624" s="66"/>
      <c r="C1624" s="70"/>
      <c r="D1624" s="71"/>
      <c r="E1624" s="71"/>
      <c r="F1624" s="71"/>
      <c r="G1624" s="71"/>
      <c r="H1624" s="19" t="str" cm="1">
        <f t="array" ref="H1624">IFERROR(IF(B1624="","",IF(F1624="","",IF(F1624="SERVIÇOS",INDEX('TABELA DE PREÇOS'!$C$3:$C$1000,MATCH(B1624,IF('TABELA DE PREÇOS'!$B$3:$B$1000=G1624,'TABELA DE PREÇOS'!$D$3:$D$1000),1)),IF(F1624="PRODUTOS",INDEX('TABELA DE PREÇOS'!$G$3:$G$1000,MATCH(B1624,IF('TABELA DE PREÇOS'!$F$3:$F$1000=G1624,'TABELA DE PREÇOS'!$H$3:$H$1000),1)))))),"")</f>
        <v/>
      </c>
      <c r="I1624" s="75"/>
      <c r="J1624" s="19" t="str">
        <f>IFERROR(IF(ATENDIMENTOS!$I1624="",ATENDIMENTOS!$H1624,IF(AND(ATENDIMENTOS!$H1624="",ATENDIMENTOS!$I1624=""),"",ATENDIMENTOS!$H1624-ATENDIMENTOS!$I1624)),"")</f>
        <v/>
      </c>
      <c r="K1624" s="78"/>
    </row>
    <row r="1625" spans="1:11" x14ac:dyDescent="0.3">
      <c r="A1625" s="12" t="str">
        <f t="shared" si="25"/>
        <v/>
      </c>
      <c r="B1625" s="65"/>
      <c r="C1625" s="68"/>
      <c r="D1625" s="69"/>
      <c r="E1625" s="69"/>
      <c r="F1625" s="69"/>
      <c r="G1625" s="69"/>
      <c r="H1625" s="20" t="str" cm="1">
        <f t="array" ref="H1625">IFERROR(IF(B1625="","",IF(F1625="","",IF(F1625="SERVIÇOS",INDEX('TABELA DE PREÇOS'!$C$3:$C$1000,MATCH(B1625,IF('TABELA DE PREÇOS'!$B$3:$B$1000=G1625,'TABELA DE PREÇOS'!$D$3:$D$1000),1)),IF(F1625="PRODUTOS",INDEX('TABELA DE PREÇOS'!$G$3:$G$1000,MATCH(B1625,IF('TABELA DE PREÇOS'!$F$3:$F$1000=G1625,'TABELA DE PREÇOS'!$H$3:$H$1000),1)))))),"")</f>
        <v/>
      </c>
      <c r="I1625" s="74"/>
      <c r="J1625" s="20" t="str">
        <f>IFERROR(IF(ATENDIMENTOS!$I1625="",ATENDIMENTOS!$H1625,IF(AND(ATENDIMENTOS!$H1625="",ATENDIMENTOS!$I1625=""),"",ATENDIMENTOS!$H1625-ATENDIMENTOS!$I1625)),"")</f>
        <v/>
      </c>
      <c r="K1625" s="77"/>
    </row>
    <row r="1626" spans="1:11" x14ac:dyDescent="0.3">
      <c r="A1626" s="12" t="str">
        <f t="shared" si="25"/>
        <v/>
      </c>
      <c r="B1626" s="66"/>
      <c r="C1626" s="70"/>
      <c r="D1626" s="71"/>
      <c r="E1626" s="71"/>
      <c r="F1626" s="71"/>
      <c r="G1626" s="71"/>
      <c r="H1626" s="19" t="str" cm="1">
        <f t="array" ref="H1626">IFERROR(IF(B1626="","",IF(F1626="","",IF(F1626="SERVIÇOS",INDEX('TABELA DE PREÇOS'!$C$3:$C$1000,MATCH(B1626,IF('TABELA DE PREÇOS'!$B$3:$B$1000=G1626,'TABELA DE PREÇOS'!$D$3:$D$1000),1)),IF(F1626="PRODUTOS",INDEX('TABELA DE PREÇOS'!$G$3:$G$1000,MATCH(B1626,IF('TABELA DE PREÇOS'!$F$3:$F$1000=G1626,'TABELA DE PREÇOS'!$H$3:$H$1000),1)))))),"")</f>
        <v/>
      </c>
      <c r="I1626" s="75"/>
      <c r="J1626" s="19" t="str">
        <f>IFERROR(IF(ATENDIMENTOS!$I1626="",ATENDIMENTOS!$H1626,IF(AND(ATENDIMENTOS!$H1626="",ATENDIMENTOS!$I1626=""),"",ATENDIMENTOS!$H1626-ATENDIMENTOS!$I1626)),"")</f>
        <v/>
      </c>
      <c r="K1626" s="78"/>
    </row>
    <row r="1627" spans="1:11" x14ac:dyDescent="0.3">
      <c r="A1627" s="12" t="str">
        <f t="shared" si="25"/>
        <v/>
      </c>
      <c r="B1627" s="65"/>
      <c r="C1627" s="68"/>
      <c r="D1627" s="69"/>
      <c r="E1627" s="69"/>
      <c r="F1627" s="69"/>
      <c r="G1627" s="69"/>
      <c r="H1627" s="20" t="str" cm="1">
        <f t="array" ref="H1627">IFERROR(IF(B1627="","",IF(F1627="","",IF(F1627="SERVIÇOS",INDEX('TABELA DE PREÇOS'!$C$3:$C$1000,MATCH(B1627,IF('TABELA DE PREÇOS'!$B$3:$B$1000=G1627,'TABELA DE PREÇOS'!$D$3:$D$1000),1)),IF(F1627="PRODUTOS",INDEX('TABELA DE PREÇOS'!$G$3:$G$1000,MATCH(B1627,IF('TABELA DE PREÇOS'!$F$3:$F$1000=G1627,'TABELA DE PREÇOS'!$H$3:$H$1000),1)))))),"")</f>
        <v/>
      </c>
      <c r="I1627" s="74"/>
      <c r="J1627" s="20" t="str">
        <f>IFERROR(IF(ATENDIMENTOS!$I1627="",ATENDIMENTOS!$H1627,IF(AND(ATENDIMENTOS!$H1627="",ATENDIMENTOS!$I1627=""),"",ATENDIMENTOS!$H1627-ATENDIMENTOS!$I1627)),"")</f>
        <v/>
      </c>
      <c r="K1627" s="77"/>
    </row>
    <row r="1628" spans="1:11" x14ac:dyDescent="0.3">
      <c r="A1628" s="12" t="str">
        <f t="shared" si="25"/>
        <v/>
      </c>
      <c r="B1628" s="66"/>
      <c r="C1628" s="70"/>
      <c r="D1628" s="71"/>
      <c r="E1628" s="71"/>
      <c r="F1628" s="71"/>
      <c r="G1628" s="71"/>
      <c r="H1628" s="19" t="str" cm="1">
        <f t="array" ref="H1628">IFERROR(IF(B1628="","",IF(F1628="","",IF(F1628="SERVIÇOS",INDEX('TABELA DE PREÇOS'!$C$3:$C$1000,MATCH(B1628,IF('TABELA DE PREÇOS'!$B$3:$B$1000=G1628,'TABELA DE PREÇOS'!$D$3:$D$1000),1)),IF(F1628="PRODUTOS",INDEX('TABELA DE PREÇOS'!$G$3:$G$1000,MATCH(B1628,IF('TABELA DE PREÇOS'!$F$3:$F$1000=G1628,'TABELA DE PREÇOS'!$H$3:$H$1000),1)))))),"")</f>
        <v/>
      </c>
      <c r="I1628" s="75"/>
      <c r="J1628" s="19" t="str">
        <f>IFERROR(IF(ATENDIMENTOS!$I1628="",ATENDIMENTOS!$H1628,IF(AND(ATENDIMENTOS!$H1628="",ATENDIMENTOS!$I1628=""),"",ATENDIMENTOS!$H1628-ATENDIMENTOS!$I1628)),"")</f>
        <v/>
      </c>
      <c r="K1628" s="78"/>
    </row>
    <row r="1629" spans="1:11" x14ac:dyDescent="0.3">
      <c r="A1629" s="12" t="str">
        <f t="shared" si="25"/>
        <v/>
      </c>
      <c r="B1629" s="65"/>
      <c r="C1629" s="68"/>
      <c r="D1629" s="69"/>
      <c r="E1629" s="69"/>
      <c r="F1629" s="69"/>
      <c r="G1629" s="69"/>
      <c r="H1629" s="20" t="str" cm="1">
        <f t="array" ref="H1629">IFERROR(IF(B1629="","",IF(F1629="","",IF(F1629="SERVIÇOS",INDEX('TABELA DE PREÇOS'!$C$3:$C$1000,MATCH(B1629,IF('TABELA DE PREÇOS'!$B$3:$B$1000=G1629,'TABELA DE PREÇOS'!$D$3:$D$1000),1)),IF(F1629="PRODUTOS",INDEX('TABELA DE PREÇOS'!$G$3:$G$1000,MATCH(B1629,IF('TABELA DE PREÇOS'!$F$3:$F$1000=G1629,'TABELA DE PREÇOS'!$H$3:$H$1000),1)))))),"")</f>
        <v/>
      </c>
      <c r="I1629" s="74"/>
      <c r="J1629" s="20" t="str">
        <f>IFERROR(IF(ATENDIMENTOS!$I1629="",ATENDIMENTOS!$H1629,IF(AND(ATENDIMENTOS!$H1629="",ATENDIMENTOS!$I1629=""),"",ATENDIMENTOS!$H1629-ATENDIMENTOS!$I1629)),"")</f>
        <v/>
      </c>
      <c r="K1629" s="77"/>
    </row>
    <row r="1630" spans="1:11" x14ac:dyDescent="0.3">
      <c r="A1630" s="12" t="str">
        <f t="shared" si="25"/>
        <v/>
      </c>
      <c r="B1630" s="66"/>
      <c r="C1630" s="70"/>
      <c r="D1630" s="71"/>
      <c r="E1630" s="71"/>
      <c r="F1630" s="71"/>
      <c r="G1630" s="71"/>
      <c r="H1630" s="19" t="str" cm="1">
        <f t="array" ref="H1630">IFERROR(IF(B1630="","",IF(F1630="","",IF(F1630="SERVIÇOS",INDEX('TABELA DE PREÇOS'!$C$3:$C$1000,MATCH(B1630,IF('TABELA DE PREÇOS'!$B$3:$B$1000=G1630,'TABELA DE PREÇOS'!$D$3:$D$1000),1)),IF(F1630="PRODUTOS",INDEX('TABELA DE PREÇOS'!$G$3:$G$1000,MATCH(B1630,IF('TABELA DE PREÇOS'!$F$3:$F$1000=G1630,'TABELA DE PREÇOS'!$H$3:$H$1000),1)))))),"")</f>
        <v/>
      </c>
      <c r="I1630" s="75"/>
      <c r="J1630" s="19" t="str">
        <f>IFERROR(IF(ATENDIMENTOS!$I1630="",ATENDIMENTOS!$H1630,IF(AND(ATENDIMENTOS!$H1630="",ATENDIMENTOS!$I1630=""),"",ATENDIMENTOS!$H1630-ATENDIMENTOS!$I1630)),"")</f>
        <v/>
      </c>
      <c r="K1630" s="78"/>
    </row>
    <row r="1631" spans="1:11" x14ac:dyDescent="0.3">
      <c r="A1631" s="12" t="str">
        <f t="shared" si="25"/>
        <v/>
      </c>
      <c r="B1631" s="65"/>
      <c r="C1631" s="68"/>
      <c r="D1631" s="69"/>
      <c r="E1631" s="69"/>
      <c r="F1631" s="69"/>
      <c r="G1631" s="69"/>
      <c r="H1631" s="20" t="str" cm="1">
        <f t="array" ref="H1631">IFERROR(IF(B1631="","",IF(F1631="","",IF(F1631="SERVIÇOS",INDEX('TABELA DE PREÇOS'!$C$3:$C$1000,MATCH(B1631,IF('TABELA DE PREÇOS'!$B$3:$B$1000=G1631,'TABELA DE PREÇOS'!$D$3:$D$1000),1)),IF(F1631="PRODUTOS",INDEX('TABELA DE PREÇOS'!$G$3:$G$1000,MATCH(B1631,IF('TABELA DE PREÇOS'!$F$3:$F$1000=G1631,'TABELA DE PREÇOS'!$H$3:$H$1000),1)))))),"")</f>
        <v/>
      </c>
      <c r="I1631" s="74"/>
      <c r="J1631" s="20" t="str">
        <f>IFERROR(IF(ATENDIMENTOS!$I1631="",ATENDIMENTOS!$H1631,IF(AND(ATENDIMENTOS!$H1631="",ATENDIMENTOS!$I1631=""),"",ATENDIMENTOS!$H1631-ATENDIMENTOS!$I1631)),"")</f>
        <v/>
      </c>
      <c r="K1631" s="77"/>
    </row>
    <row r="1632" spans="1:11" x14ac:dyDescent="0.3">
      <c r="A1632" s="12" t="str">
        <f t="shared" si="25"/>
        <v/>
      </c>
      <c r="B1632" s="66"/>
      <c r="C1632" s="70"/>
      <c r="D1632" s="71"/>
      <c r="E1632" s="71"/>
      <c r="F1632" s="71"/>
      <c r="G1632" s="71"/>
      <c r="H1632" s="19" t="str" cm="1">
        <f t="array" ref="H1632">IFERROR(IF(B1632="","",IF(F1632="","",IF(F1632="SERVIÇOS",INDEX('TABELA DE PREÇOS'!$C$3:$C$1000,MATCH(B1632,IF('TABELA DE PREÇOS'!$B$3:$B$1000=G1632,'TABELA DE PREÇOS'!$D$3:$D$1000),1)),IF(F1632="PRODUTOS",INDEX('TABELA DE PREÇOS'!$G$3:$G$1000,MATCH(B1632,IF('TABELA DE PREÇOS'!$F$3:$F$1000=G1632,'TABELA DE PREÇOS'!$H$3:$H$1000),1)))))),"")</f>
        <v/>
      </c>
      <c r="I1632" s="75"/>
      <c r="J1632" s="19" t="str">
        <f>IFERROR(IF(ATENDIMENTOS!$I1632="",ATENDIMENTOS!$H1632,IF(AND(ATENDIMENTOS!$H1632="",ATENDIMENTOS!$I1632=""),"",ATENDIMENTOS!$H1632-ATENDIMENTOS!$I1632)),"")</f>
        <v/>
      </c>
      <c r="K1632" s="78"/>
    </row>
    <row r="1633" spans="1:11" x14ac:dyDescent="0.3">
      <c r="A1633" s="12" t="str">
        <f t="shared" si="25"/>
        <v/>
      </c>
      <c r="B1633" s="65"/>
      <c r="C1633" s="68"/>
      <c r="D1633" s="69"/>
      <c r="E1633" s="69"/>
      <c r="F1633" s="69"/>
      <c r="G1633" s="69"/>
      <c r="H1633" s="20" t="str" cm="1">
        <f t="array" ref="H1633">IFERROR(IF(B1633="","",IF(F1633="","",IF(F1633="SERVIÇOS",INDEX('TABELA DE PREÇOS'!$C$3:$C$1000,MATCH(B1633,IF('TABELA DE PREÇOS'!$B$3:$B$1000=G1633,'TABELA DE PREÇOS'!$D$3:$D$1000),1)),IF(F1633="PRODUTOS",INDEX('TABELA DE PREÇOS'!$G$3:$G$1000,MATCH(B1633,IF('TABELA DE PREÇOS'!$F$3:$F$1000=G1633,'TABELA DE PREÇOS'!$H$3:$H$1000),1)))))),"")</f>
        <v/>
      </c>
      <c r="I1633" s="74"/>
      <c r="J1633" s="20" t="str">
        <f>IFERROR(IF(ATENDIMENTOS!$I1633="",ATENDIMENTOS!$H1633,IF(AND(ATENDIMENTOS!$H1633="",ATENDIMENTOS!$I1633=""),"",ATENDIMENTOS!$H1633-ATENDIMENTOS!$I1633)),"")</f>
        <v/>
      </c>
      <c r="K1633" s="77"/>
    </row>
    <row r="1634" spans="1:11" x14ac:dyDescent="0.3">
      <c r="A1634" s="12" t="str">
        <f t="shared" si="25"/>
        <v/>
      </c>
      <c r="B1634" s="66"/>
      <c r="C1634" s="70"/>
      <c r="D1634" s="71"/>
      <c r="E1634" s="71"/>
      <c r="F1634" s="71"/>
      <c r="G1634" s="71"/>
      <c r="H1634" s="19" t="str" cm="1">
        <f t="array" ref="H1634">IFERROR(IF(B1634="","",IF(F1634="","",IF(F1634="SERVIÇOS",INDEX('TABELA DE PREÇOS'!$C$3:$C$1000,MATCH(B1634,IF('TABELA DE PREÇOS'!$B$3:$B$1000=G1634,'TABELA DE PREÇOS'!$D$3:$D$1000),1)),IF(F1634="PRODUTOS",INDEX('TABELA DE PREÇOS'!$G$3:$G$1000,MATCH(B1634,IF('TABELA DE PREÇOS'!$F$3:$F$1000=G1634,'TABELA DE PREÇOS'!$H$3:$H$1000),1)))))),"")</f>
        <v/>
      </c>
      <c r="I1634" s="75"/>
      <c r="J1634" s="19" t="str">
        <f>IFERROR(IF(ATENDIMENTOS!$I1634="",ATENDIMENTOS!$H1634,IF(AND(ATENDIMENTOS!$H1634="",ATENDIMENTOS!$I1634=""),"",ATENDIMENTOS!$H1634-ATENDIMENTOS!$I1634)),"")</f>
        <v/>
      </c>
      <c r="K1634" s="78"/>
    </row>
    <row r="1635" spans="1:11" x14ac:dyDescent="0.3">
      <c r="A1635" s="12" t="str">
        <f t="shared" si="25"/>
        <v/>
      </c>
      <c r="B1635" s="65"/>
      <c r="C1635" s="68"/>
      <c r="D1635" s="69"/>
      <c r="E1635" s="69"/>
      <c r="F1635" s="69"/>
      <c r="G1635" s="69"/>
      <c r="H1635" s="20" t="str" cm="1">
        <f t="array" ref="H1635">IFERROR(IF(B1635="","",IF(F1635="","",IF(F1635="SERVIÇOS",INDEX('TABELA DE PREÇOS'!$C$3:$C$1000,MATCH(B1635,IF('TABELA DE PREÇOS'!$B$3:$B$1000=G1635,'TABELA DE PREÇOS'!$D$3:$D$1000),1)),IF(F1635="PRODUTOS",INDEX('TABELA DE PREÇOS'!$G$3:$G$1000,MATCH(B1635,IF('TABELA DE PREÇOS'!$F$3:$F$1000=G1635,'TABELA DE PREÇOS'!$H$3:$H$1000),1)))))),"")</f>
        <v/>
      </c>
      <c r="I1635" s="74"/>
      <c r="J1635" s="20" t="str">
        <f>IFERROR(IF(ATENDIMENTOS!$I1635="",ATENDIMENTOS!$H1635,IF(AND(ATENDIMENTOS!$H1635="",ATENDIMENTOS!$I1635=""),"",ATENDIMENTOS!$H1635-ATENDIMENTOS!$I1635)),"")</f>
        <v/>
      </c>
      <c r="K1635" s="77"/>
    </row>
    <row r="1636" spans="1:11" x14ac:dyDescent="0.3">
      <c r="A1636" s="12" t="str">
        <f t="shared" si="25"/>
        <v/>
      </c>
      <c r="B1636" s="66"/>
      <c r="C1636" s="70"/>
      <c r="D1636" s="71"/>
      <c r="E1636" s="71"/>
      <c r="F1636" s="71"/>
      <c r="G1636" s="71"/>
      <c r="H1636" s="19" t="str" cm="1">
        <f t="array" ref="H1636">IFERROR(IF(B1636="","",IF(F1636="","",IF(F1636="SERVIÇOS",INDEX('TABELA DE PREÇOS'!$C$3:$C$1000,MATCH(B1636,IF('TABELA DE PREÇOS'!$B$3:$B$1000=G1636,'TABELA DE PREÇOS'!$D$3:$D$1000),1)),IF(F1636="PRODUTOS",INDEX('TABELA DE PREÇOS'!$G$3:$G$1000,MATCH(B1636,IF('TABELA DE PREÇOS'!$F$3:$F$1000=G1636,'TABELA DE PREÇOS'!$H$3:$H$1000),1)))))),"")</f>
        <v/>
      </c>
      <c r="I1636" s="75"/>
      <c r="J1636" s="19" t="str">
        <f>IFERROR(IF(ATENDIMENTOS!$I1636="",ATENDIMENTOS!$H1636,IF(AND(ATENDIMENTOS!$H1636="",ATENDIMENTOS!$I1636=""),"",ATENDIMENTOS!$H1636-ATENDIMENTOS!$I1636)),"")</f>
        <v/>
      </c>
      <c r="K1636" s="78"/>
    </row>
    <row r="1637" spans="1:11" x14ac:dyDescent="0.3">
      <c r="A1637" s="12" t="str">
        <f t="shared" si="25"/>
        <v/>
      </c>
      <c r="B1637" s="65"/>
      <c r="C1637" s="68"/>
      <c r="D1637" s="69"/>
      <c r="E1637" s="69"/>
      <c r="F1637" s="69"/>
      <c r="G1637" s="69"/>
      <c r="H1637" s="20" t="str" cm="1">
        <f t="array" ref="H1637">IFERROR(IF(B1637="","",IF(F1637="","",IF(F1637="SERVIÇOS",INDEX('TABELA DE PREÇOS'!$C$3:$C$1000,MATCH(B1637,IF('TABELA DE PREÇOS'!$B$3:$B$1000=G1637,'TABELA DE PREÇOS'!$D$3:$D$1000),1)),IF(F1637="PRODUTOS",INDEX('TABELA DE PREÇOS'!$G$3:$G$1000,MATCH(B1637,IF('TABELA DE PREÇOS'!$F$3:$F$1000=G1637,'TABELA DE PREÇOS'!$H$3:$H$1000),1)))))),"")</f>
        <v/>
      </c>
      <c r="I1637" s="74"/>
      <c r="J1637" s="20" t="str">
        <f>IFERROR(IF(ATENDIMENTOS!$I1637="",ATENDIMENTOS!$H1637,IF(AND(ATENDIMENTOS!$H1637="",ATENDIMENTOS!$I1637=""),"",ATENDIMENTOS!$H1637-ATENDIMENTOS!$I1637)),"")</f>
        <v/>
      </c>
      <c r="K1637" s="77"/>
    </row>
    <row r="1638" spans="1:11" x14ac:dyDescent="0.3">
      <c r="A1638" s="12" t="str">
        <f t="shared" si="25"/>
        <v/>
      </c>
      <c r="B1638" s="66"/>
      <c r="C1638" s="70"/>
      <c r="D1638" s="71"/>
      <c r="E1638" s="71"/>
      <c r="F1638" s="71"/>
      <c r="G1638" s="71"/>
      <c r="H1638" s="19" t="str" cm="1">
        <f t="array" ref="H1638">IFERROR(IF(B1638="","",IF(F1638="","",IF(F1638="SERVIÇOS",INDEX('TABELA DE PREÇOS'!$C$3:$C$1000,MATCH(B1638,IF('TABELA DE PREÇOS'!$B$3:$B$1000=G1638,'TABELA DE PREÇOS'!$D$3:$D$1000),1)),IF(F1638="PRODUTOS",INDEX('TABELA DE PREÇOS'!$G$3:$G$1000,MATCH(B1638,IF('TABELA DE PREÇOS'!$F$3:$F$1000=G1638,'TABELA DE PREÇOS'!$H$3:$H$1000),1)))))),"")</f>
        <v/>
      </c>
      <c r="I1638" s="75"/>
      <c r="J1638" s="19" t="str">
        <f>IFERROR(IF(ATENDIMENTOS!$I1638="",ATENDIMENTOS!$H1638,IF(AND(ATENDIMENTOS!$H1638="",ATENDIMENTOS!$I1638=""),"",ATENDIMENTOS!$H1638-ATENDIMENTOS!$I1638)),"")</f>
        <v/>
      </c>
      <c r="K1638" s="78"/>
    </row>
    <row r="1639" spans="1:11" x14ac:dyDescent="0.3">
      <c r="A1639" s="12" t="str">
        <f t="shared" si="25"/>
        <v/>
      </c>
      <c r="B1639" s="65"/>
      <c r="C1639" s="68"/>
      <c r="D1639" s="69"/>
      <c r="E1639" s="69"/>
      <c r="F1639" s="69"/>
      <c r="G1639" s="69"/>
      <c r="H1639" s="20" t="str" cm="1">
        <f t="array" ref="H1639">IFERROR(IF(B1639="","",IF(F1639="","",IF(F1639="SERVIÇOS",INDEX('TABELA DE PREÇOS'!$C$3:$C$1000,MATCH(B1639,IF('TABELA DE PREÇOS'!$B$3:$B$1000=G1639,'TABELA DE PREÇOS'!$D$3:$D$1000),1)),IF(F1639="PRODUTOS",INDEX('TABELA DE PREÇOS'!$G$3:$G$1000,MATCH(B1639,IF('TABELA DE PREÇOS'!$F$3:$F$1000=G1639,'TABELA DE PREÇOS'!$H$3:$H$1000),1)))))),"")</f>
        <v/>
      </c>
      <c r="I1639" s="74"/>
      <c r="J1639" s="20" t="str">
        <f>IFERROR(IF(ATENDIMENTOS!$I1639="",ATENDIMENTOS!$H1639,IF(AND(ATENDIMENTOS!$H1639="",ATENDIMENTOS!$I1639=""),"",ATENDIMENTOS!$H1639-ATENDIMENTOS!$I1639)),"")</f>
        <v/>
      </c>
      <c r="K1639" s="77"/>
    </row>
    <row r="1640" spans="1:11" x14ac:dyDescent="0.3">
      <c r="A1640" s="12" t="str">
        <f t="shared" si="25"/>
        <v/>
      </c>
      <c r="B1640" s="66"/>
      <c r="C1640" s="70"/>
      <c r="D1640" s="71"/>
      <c r="E1640" s="71"/>
      <c r="F1640" s="71"/>
      <c r="G1640" s="71"/>
      <c r="H1640" s="19" t="str" cm="1">
        <f t="array" ref="H1640">IFERROR(IF(B1640="","",IF(F1640="","",IF(F1640="SERVIÇOS",INDEX('TABELA DE PREÇOS'!$C$3:$C$1000,MATCH(B1640,IF('TABELA DE PREÇOS'!$B$3:$B$1000=G1640,'TABELA DE PREÇOS'!$D$3:$D$1000),1)),IF(F1640="PRODUTOS",INDEX('TABELA DE PREÇOS'!$G$3:$G$1000,MATCH(B1640,IF('TABELA DE PREÇOS'!$F$3:$F$1000=G1640,'TABELA DE PREÇOS'!$H$3:$H$1000),1)))))),"")</f>
        <v/>
      </c>
      <c r="I1640" s="75"/>
      <c r="J1640" s="19" t="str">
        <f>IFERROR(IF(ATENDIMENTOS!$I1640="",ATENDIMENTOS!$H1640,IF(AND(ATENDIMENTOS!$H1640="",ATENDIMENTOS!$I1640=""),"",ATENDIMENTOS!$H1640-ATENDIMENTOS!$I1640)),"")</f>
        <v/>
      </c>
      <c r="K1640" s="78"/>
    </row>
    <row r="1641" spans="1:11" x14ac:dyDescent="0.3">
      <c r="A1641" s="12" t="str">
        <f t="shared" si="25"/>
        <v/>
      </c>
      <c r="B1641" s="65"/>
      <c r="C1641" s="68"/>
      <c r="D1641" s="69"/>
      <c r="E1641" s="69"/>
      <c r="F1641" s="69"/>
      <c r="G1641" s="69"/>
      <c r="H1641" s="20" t="str" cm="1">
        <f t="array" ref="H1641">IFERROR(IF(B1641="","",IF(F1641="","",IF(F1641="SERVIÇOS",INDEX('TABELA DE PREÇOS'!$C$3:$C$1000,MATCH(B1641,IF('TABELA DE PREÇOS'!$B$3:$B$1000=G1641,'TABELA DE PREÇOS'!$D$3:$D$1000),1)),IF(F1641="PRODUTOS",INDEX('TABELA DE PREÇOS'!$G$3:$G$1000,MATCH(B1641,IF('TABELA DE PREÇOS'!$F$3:$F$1000=G1641,'TABELA DE PREÇOS'!$H$3:$H$1000),1)))))),"")</f>
        <v/>
      </c>
      <c r="I1641" s="74"/>
      <c r="J1641" s="20" t="str">
        <f>IFERROR(IF(ATENDIMENTOS!$I1641="",ATENDIMENTOS!$H1641,IF(AND(ATENDIMENTOS!$H1641="",ATENDIMENTOS!$I1641=""),"",ATENDIMENTOS!$H1641-ATENDIMENTOS!$I1641)),"")</f>
        <v/>
      </c>
      <c r="K1641" s="77"/>
    </row>
    <row r="1642" spans="1:11" x14ac:dyDescent="0.3">
      <c r="A1642" s="12" t="str">
        <f t="shared" si="25"/>
        <v/>
      </c>
      <c r="B1642" s="66"/>
      <c r="C1642" s="70"/>
      <c r="D1642" s="71"/>
      <c r="E1642" s="71"/>
      <c r="F1642" s="71"/>
      <c r="G1642" s="71"/>
      <c r="H1642" s="19" t="str" cm="1">
        <f t="array" ref="H1642">IFERROR(IF(B1642="","",IF(F1642="","",IF(F1642="SERVIÇOS",INDEX('TABELA DE PREÇOS'!$C$3:$C$1000,MATCH(B1642,IF('TABELA DE PREÇOS'!$B$3:$B$1000=G1642,'TABELA DE PREÇOS'!$D$3:$D$1000),1)),IF(F1642="PRODUTOS",INDEX('TABELA DE PREÇOS'!$G$3:$G$1000,MATCH(B1642,IF('TABELA DE PREÇOS'!$F$3:$F$1000=G1642,'TABELA DE PREÇOS'!$H$3:$H$1000),1)))))),"")</f>
        <v/>
      </c>
      <c r="I1642" s="75"/>
      <c r="J1642" s="19" t="str">
        <f>IFERROR(IF(ATENDIMENTOS!$I1642="",ATENDIMENTOS!$H1642,IF(AND(ATENDIMENTOS!$H1642="",ATENDIMENTOS!$I1642=""),"",ATENDIMENTOS!$H1642-ATENDIMENTOS!$I1642)),"")</f>
        <v/>
      </c>
      <c r="K1642" s="78"/>
    </row>
    <row r="1643" spans="1:11" x14ac:dyDescent="0.3">
      <c r="A1643" s="12" t="str">
        <f t="shared" si="25"/>
        <v/>
      </c>
      <c r="B1643" s="65"/>
      <c r="C1643" s="68"/>
      <c r="D1643" s="69"/>
      <c r="E1643" s="69"/>
      <c r="F1643" s="69"/>
      <c r="G1643" s="69"/>
      <c r="H1643" s="20" t="str" cm="1">
        <f t="array" ref="H1643">IFERROR(IF(B1643="","",IF(F1643="","",IF(F1643="SERVIÇOS",INDEX('TABELA DE PREÇOS'!$C$3:$C$1000,MATCH(B1643,IF('TABELA DE PREÇOS'!$B$3:$B$1000=G1643,'TABELA DE PREÇOS'!$D$3:$D$1000),1)),IF(F1643="PRODUTOS",INDEX('TABELA DE PREÇOS'!$G$3:$G$1000,MATCH(B1643,IF('TABELA DE PREÇOS'!$F$3:$F$1000=G1643,'TABELA DE PREÇOS'!$H$3:$H$1000),1)))))),"")</f>
        <v/>
      </c>
      <c r="I1643" s="74"/>
      <c r="J1643" s="20" t="str">
        <f>IFERROR(IF(ATENDIMENTOS!$I1643="",ATENDIMENTOS!$H1643,IF(AND(ATENDIMENTOS!$H1643="",ATENDIMENTOS!$I1643=""),"",ATENDIMENTOS!$H1643-ATENDIMENTOS!$I1643)),"")</f>
        <v/>
      </c>
      <c r="K1643" s="77"/>
    </row>
    <row r="1644" spans="1:11" x14ac:dyDescent="0.3">
      <c r="A1644" s="12" t="str">
        <f t="shared" si="25"/>
        <v/>
      </c>
      <c r="B1644" s="66"/>
      <c r="C1644" s="70"/>
      <c r="D1644" s="71"/>
      <c r="E1644" s="71"/>
      <c r="F1644" s="71"/>
      <c r="G1644" s="71"/>
      <c r="H1644" s="19" t="str" cm="1">
        <f t="array" ref="H1644">IFERROR(IF(B1644="","",IF(F1644="","",IF(F1644="SERVIÇOS",INDEX('TABELA DE PREÇOS'!$C$3:$C$1000,MATCH(B1644,IF('TABELA DE PREÇOS'!$B$3:$B$1000=G1644,'TABELA DE PREÇOS'!$D$3:$D$1000),1)),IF(F1644="PRODUTOS",INDEX('TABELA DE PREÇOS'!$G$3:$G$1000,MATCH(B1644,IF('TABELA DE PREÇOS'!$F$3:$F$1000=G1644,'TABELA DE PREÇOS'!$H$3:$H$1000),1)))))),"")</f>
        <v/>
      </c>
      <c r="I1644" s="75"/>
      <c r="J1644" s="19" t="str">
        <f>IFERROR(IF(ATENDIMENTOS!$I1644="",ATENDIMENTOS!$H1644,IF(AND(ATENDIMENTOS!$H1644="",ATENDIMENTOS!$I1644=""),"",ATENDIMENTOS!$H1644-ATENDIMENTOS!$I1644)),"")</f>
        <v/>
      </c>
      <c r="K1644" s="78"/>
    </row>
    <row r="1645" spans="1:11" x14ac:dyDescent="0.3">
      <c r="A1645" s="12" t="str">
        <f t="shared" si="25"/>
        <v/>
      </c>
      <c r="B1645" s="65"/>
      <c r="C1645" s="68"/>
      <c r="D1645" s="69"/>
      <c r="E1645" s="69"/>
      <c r="F1645" s="69"/>
      <c r="G1645" s="69"/>
      <c r="H1645" s="20" t="str" cm="1">
        <f t="array" ref="H1645">IFERROR(IF(B1645="","",IF(F1645="","",IF(F1645="SERVIÇOS",INDEX('TABELA DE PREÇOS'!$C$3:$C$1000,MATCH(B1645,IF('TABELA DE PREÇOS'!$B$3:$B$1000=G1645,'TABELA DE PREÇOS'!$D$3:$D$1000),1)),IF(F1645="PRODUTOS",INDEX('TABELA DE PREÇOS'!$G$3:$G$1000,MATCH(B1645,IF('TABELA DE PREÇOS'!$F$3:$F$1000=G1645,'TABELA DE PREÇOS'!$H$3:$H$1000),1)))))),"")</f>
        <v/>
      </c>
      <c r="I1645" s="74"/>
      <c r="J1645" s="20" t="str">
        <f>IFERROR(IF(ATENDIMENTOS!$I1645="",ATENDIMENTOS!$H1645,IF(AND(ATENDIMENTOS!$H1645="",ATENDIMENTOS!$I1645=""),"",ATENDIMENTOS!$H1645-ATENDIMENTOS!$I1645)),"")</f>
        <v/>
      </c>
      <c r="K1645" s="77"/>
    </row>
    <row r="1646" spans="1:11" x14ac:dyDescent="0.3">
      <c r="A1646" s="12" t="str">
        <f t="shared" si="25"/>
        <v/>
      </c>
      <c r="B1646" s="66"/>
      <c r="C1646" s="70"/>
      <c r="D1646" s="71"/>
      <c r="E1646" s="71"/>
      <c r="F1646" s="71"/>
      <c r="G1646" s="71"/>
      <c r="H1646" s="19" t="str" cm="1">
        <f t="array" ref="H1646">IFERROR(IF(B1646="","",IF(F1646="","",IF(F1646="SERVIÇOS",INDEX('TABELA DE PREÇOS'!$C$3:$C$1000,MATCH(B1646,IF('TABELA DE PREÇOS'!$B$3:$B$1000=G1646,'TABELA DE PREÇOS'!$D$3:$D$1000),1)),IF(F1646="PRODUTOS",INDEX('TABELA DE PREÇOS'!$G$3:$G$1000,MATCH(B1646,IF('TABELA DE PREÇOS'!$F$3:$F$1000=G1646,'TABELA DE PREÇOS'!$H$3:$H$1000),1)))))),"")</f>
        <v/>
      </c>
      <c r="I1646" s="75"/>
      <c r="J1646" s="19" t="str">
        <f>IFERROR(IF(ATENDIMENTOS!$I1646="",ATENDIMENTOS!$H1646,IF(AND(ATENDIMENTOS!$H1646="",ATENDIMENTOS!$I1646=""),"",ATENDIMENTOS!$H1646-ATENDIMENTOS!$I1646)),"")</f>
        <v/>
      </c>
      <c r="K1646" s="78"/>
    </row>
    <row r="1647" spans="1:11" x14ac:dyDescent="0.3">
      <c r="A1647" s="12" t="str">
        <f t="shared" si="25"/>
        <v/>
      </c>
      <c r="B1647" s="65"/>
      <c r="C1647" s="68"/>
      <c r="D1647" s="69"/>
      <c r="E1647" s="69"/>
      <c r="F1647" s="69"/>
      <c r="G1647" s="69"/>
      <c r="H1647" s="20" t="str" cm="1">
        <f t="array" ref="H1647">IFERROR(IF(B1647="","",IF(F1647="","",IF(F1647="SERVIÇOS",INDEX('TABELA DE PREÇOS'!$C$3:$C$1000,MATCH(B1647,IF('TABELA DE PREÇOS'!$B$3:$B$1000=G1647,'TABELA DE PREÇOS'!$D$3:$D$1000),1)),IF(F1647="PRODUTOS",INDEX('TABELA DE PREÇOS'!$G$3:$G$1000,MATCH(B1647,IF('TABELA DE PREÇOS'!$F$3:$F$1000=G1647,'TABELA DE PREÇOS'!$H$3:$H$1000),1)))))),"")</f>
        <v/>
      </c>
      <c r="I1647" s="74"/>
      <c r="J1647" s="20" t="str">
        <f>IFERROR(IF(ATENDIMENTOS!$I1647="",ATENDIMENTOS!$H1647,IF(AND(ATENDIMENTOS!$H1647="",ATENDIMENTOS!$I1647=""),"",ATENDIMENTOS!$H1647-ATENDIMENTOS!$I1647)),"")</f>
        <v/>
      </c>
      <c r="K1647" s="77"/>
    </row>
    <row r="1648" spans="1:11" x14ac:dyDescent="0.3">
      <c r="A1648" s="12" t="str">
        <f t="shared" si="25"/>
        <v/>
      </c>
      <c r="B1648" s="66"/>
      <c r="C1648" s="70"/>
      <c r="D1648" s="71"/>
      <c r="E1648" s="71"/>
      <c r="F1648" s="71"/>
      <c r="G1648" s="71"/>
      <c r="H1648" s="19" t="str" cm="1">
        <f t="array" ref="H1648">IFERROR(IF(B1648="","",IF(F1648="","",IF(F1648="SERVIÇOS",INDEX('TABELA DE PREÇOS'!$C$3:$C$1000,MATCH(B1648,IF('TABELA DE PREÇOS'!$B$3:$B$1000=G1648,'TABELA DE PREÇOS'!$D$3:$D$1000),1)),IF(F1648="PRODUTOS",INDEX('TABELA DE PREÇOS'!$G$3:$G$1000,MATCH(B1648,IF('TABELA DE PREÇOS'!$F$3:$F$1000=G1648,'TABELA DE PREÇOS'!$H$3:$H$1000),1)))))),"")</f>
        <v/>
      </c>
      <c r="I1648" s="75"/>
      <c r="J1648" s="19" t="str">
        <f>IFERROR(IF(ATENDIMENTOS!$I1648="",ATENDIMENTOS!$H1648,IF(AND(ATENDIMENTOS!$H1648="",ATENDIMENTOS!$I1648=""),"",ATENDIMENTOS!$H1648-ATENDIMENTOS!$I1648)),"")</f>
        <v/>
      </c>
      <c r="K1648" s="78"/>
    </row>
    <row r="1649" spans="1:11" x14ac:dyDescent="0.3">
      <c r="A1649" s="12" t="str">
        <f t="shared" si="25"/>
        <v/>
      </c>
      <c r="B1649" s="65"/>
      <c r="C1649" s="68"/>
      <c r="D1649" s="69"/>
      <c r="E1649" s="69"/>
      <c r="F1649" s="69"/>
      <c r="G1649" s="69"/>
      <c r="H1649" s="20" t="str" cm="1">
        <f t="array" ref="H1649">IFERROR(IF(B1649="","",IF(F1649="","",IF(F1649="SERVIÇOS",INDEX('TABELA DE PREÇOS'!$C$3:$C$1000,MATCH(B1649,IF('TABELA DE PREÇOS'!$B$3:$B$1000=G1649,'TABELA DE PREÇOS'!$D$3:$D$1000),1)),IF(F1649="PRODUTOS",INDEX('TABELA DE PREÇOS'!$G$3:$G$1000,MATCH(B1649,IF('TABELA DE PREÇOS'!$F$3:$F$1000=G1649,'TABELA DE PREÇOS'!$H$3:$H$1000),1)))))),"")</f>
        <v/>
      </c>
      <c r="I1649" s="74"/>
      <c r="J1649" s="20" t="str">
        <f>IFERROR(IF(ATENDIMENTOS!$I1649="",ATENDIMENTOS!$H1649,IF(AND(ATENDIMENTOS!$H1649="",ATENDIMENTOS!$I1649=""),"",ATENDIMENTOS!$H1649-ATENDIMENTOS!$I1649)),"")</f>
        <v/>
      </c>
      <c r="K1649" s="77"/>
    </row>
    <row r="1650" spans="1:11" x14ac:dyDescent="0.3">
      <c r="A1650" s="12" t="str">
        <f t="shared" si="25"/>
        <v/>
      </c>
      <c r="B1650" s="66"/>
      <c r="C1650" s="70"/>
      <c r="D1650" s="71"/>
      <c r="E1650" s="71"/>
      <c r="F1650" s="71"/>
      <c r="G1650" s="71"/>
      <c r="H1650" s="19" t="str" cm="1">
        <f t="array" ref="H1650">IFERROR(IF(B1650="","",IF(F1650="","",IF(F1650="SERVIÇOS",INDEX('TABELA DE PREÇOS'!$C$3:$C$1000,MATCH(B1650,IF('TABELA DE PREÇOS'!$B$3:$B$1000=G1650,'TABELA DE PREÇOS'!$D$3:$D$1000),1)),IF(F1650="PRODUTOS",INDEX('TABELA DE PREÇOS'!$G$3:$G$1000,MATCH(B1650,IF('TABELA DE PREÇOS'!$F$3:$F$1000=G1650,'TABELA DE PREÇOS'!$H$3:$H$1000),1)))))),"")</f>
        <v/>
      </c>
      <c r="I1650" s="75"/>
      <c r="J1650" s="19" t="str">
        <f>IFERROR(IF(ATENDIMENTOS!$I1650="",ATENDIMENTOS!$H1650,IF(AND(ATENDIMENTOS!$H1650="",ATENDIMENTOS!$I1650=""),"",ATENDIMENTOS!$H1650-ATENDIMENTOS!$I1650)),"")</f>
        <v/>
      </c>
      <c r="K1650" s="78"/>
    </row>
    <row r="1651" spans="1:11" x14ac:dyDescent="0.3">
      <c r="A1651" s="12" t="str">
        <f t="shared" si="25"/>
        <v/>
      </c>
      <c r="B1651" s="65"/>
      <c r="C1651" s="68"/>
      <c r="D1651" s="69"/>
      <c r="E1651" s="69"/>
      <c r="F1651" s="69"/>
      <c r="G1651" s="69"/>
      <c r="H1651" s="20" t="str" cm="1">
        <f t="array" ref="H1651">IFERROR(IF(B1651="","",IF(F1651="","",IF(F1651="SERVIÇOS",INDEX('TABELA DE PREÇOS'!$C$3:$C$1000,MATCH(B1651,IF('TABELA DE PREÇOS'!$B$3:$B$1000=G1651,'TABELA DE PREÇOS'!$D$3:$D$1000),1)),IF(F1651="PRODUTOS",INDEX('TABELA DE PREÇOS'!$G$3:$G$1000,MATCH(B1651,IF('TABELA DE PREÇOS'!$F$3:$F$1000=G1651,'TABELA DE PREÇOS'!$H$3:$H$1000),1)))))),"")</f>
        <v/>
      </c>
      <c r="I1651" s="74"/>
      <c r="J1651" s="20" t="str">
        <f>IFERROR(IF(ATENDIMENTOS!$I1651="",ATENDIMENTOS!$H1651,IF(AND(ATENDIMENTOS!$H1651="",ATENDIMENTOS!$I1651=""),"",ATENDIMENTOS!$H1651-ATENDIMENTOS!$I1651)),"")</f>
        <v/>
      </c>
      <c r="K1651" s="77"/>
    </row>
    <row r="1652" spans="1:11" x14ac:dyDescent="0.3">
      <c r="A1652" s="12" t="str">
        <f t="shared" si="25"/>
        <v/>
      </c>
      <c r="B1652" s="66"/>
      <c r="C1652" s="70"/>
      <c r="D1652" s="71"/>
      <c r="E1652" s="71"/>
      <c r="F1652" s="71"/>
      <c r="G1652" s="71"/>
      <c r="H1652" s="19" t="str" cm="1">
        <f t="array" ref="H1652">IFERROR(IF(B1652="","",IF(F1652="","",IF(F1652="SERVIÇOS",INDEX('TABELA DE PREÇOS'!$C$3:$C$1000,MATCH(B1652,IF('TABELA DE PREÇOS'!$B$3:$B$1000=G1652,'TABELA DE PREÇOS'!$D$3:$D$1000),1)),IF(F1652="PRODUTOS",INDEX('TABELA DE PREÇOS'!$G$3:$G$1000,MATCH(B1652,IF('TABELA DE PREÇOS'!$F$3:$F$1000=G1652,'TABELA DE PREÇOS'!$H$3:$H$1000),1)))))),"")</f>
        <v/>
      </c>
      <c r="I1652" s="75"/>
      <c r="J1652" s="19" t="str">
        <f>IFERROR(IF(ATENDIMENTOS!$I1652="",ATENDIMENTOS!$H1652,IF(AND(ATENDIMENTOS!$H1652="",ATENDIMENTOS!$I1652=""),"",ATENDIMENTOS!$H1652-ATENDIMENTOS!$I1652)),"")</f>
        <v/>
      </c>
      <c r="K1652" s="78"/>
    </row>
    <row r="1653" spans="1:11" x14ac:dyDescent="0.3">
      <c r="A1653" s="12" t="str">
        <f t="shared" si="25"/>
        <v/>
      </c>
      <c r="B1653" s="65"/>
      <c r="C1653" s="68"/>
      <c r="D1653" s="69"/>
      <c r="E1653" s="69"/>
      <c r="F1653" s="69"/>
      <c r="G1653" s="69"/>
      <c r="H1653" s="20" t="str" cm="1">
        <f t="array" ref="H1653">IFERROR(IF(B1653="","",IF(F1653="","",IF(F1653="SERVIÇOS",INDEX('TABELA DE PREÇOS'!$C$3:$C$1000,MATCH(B1653,IF('TABELA DE PREÇOS'!$B$3:$B$1000=G1653,'TABELA DE PREÇOS'!$D$3:$D$1000),1)),IF(F1653="PRODUTOS",INDEX('TABELA DE PREÇOS'!$G$3:$G$1000,MATCH(B1653,IF('TABELA DE PREÇOS'!$F$3:$F$1000=G1653,'TABELA DE PREÇOS'!$H$3:$H$1000),1)))))),"")</f>
        <v/>
      </c>
      <c r="I1653" s="74"/>
      <c r="J1653" s="20" t="str">
        <f>IFERROR(IF(ATENDIMENTOS!$I1653="",ATENDIMENTOS!$H1653,IF(AND(ATENDIMENTOS!$H1653="",ATENDIMENTOS!$I1653=""),"",ATENDIMENTOS!$H1653-ATENDIMENTOS!$I1653)),"")</f>
        <v/>
      </c>
      <c r="K1653" s="77"/>
    </row>
    <row r="1654" spans="1:11" x14ac:dyDescent="0.3">
      <c r="A1654" s="12" t="str">
        <f t="shared" si="25"/>
        <v/>
      </c>
      <c r="B1654" s="66"/>
      <c r="C1654" s="70"/>
      <c r="D1654" s="71"/>
      <c r="E1654" s="71"/>
      <c r="F1654" s="71"/>
      <c r="G1654" s="71"/>
      <c r="H1654" s="19" t="str" cm="1">
        <f t="array" ref="H1654">IFERROR(IF(B1654="","",IF(F1654="","",IF(F1654="SERVIÇOS",INDEX('TABELA DE PREÇOS'!$C$3:$C$1000,MATCH(B1654,IF('TABELA DE PREÇOS'!$B$3:$B$1000=G1654,'TABELA DE PREÇOS'!$D$3:$D$1000),1)),IF(F1654="PRODUTOS",INDEX('TABELA DE PREÇOS'!$G$3:$G$1000,MATCH(B1654,IF('TABELA DE PREÇOS'!$F$3:$F$1000=G1654,'TABELA DE PREÇOS'!$H$3:$H$1000),1)))))),"")</f>
        <v/>
      </c>
      <c r="I1654" s="75"/>
      <c r="J1654" s="19" t="str">
        <f>IFERROR(IF(ATENDIMENTOS!$I1654="",ATENDIMENTOS!$H1654,IF(AND(ATENDIMENTOS!$H1654="",ATENDIMENTOS!$I1654=""),"",ATENDIMENTOS!$H1654-ATENDIMENTOS!$I1654)),"")</f>
        <v/>
      </c>
      <c r="K1654" s="78"/>
    </row>
    <row r="1655" spans="1:11" x14ac:dyDescent="0.3">
      <c r="A1655" s="12" t="str">
        <f t="shared" si="25"/>
        <v/>
      </c>
      <c r="B1655" s="65"/>
      <c r="C1655" s="68"/>
      <c r="D1655" s="69"/>
      <c r="E1655" s="69"/>
      <c r="F1655" s="69"/>
      <c r="G1655" s="69"/>
      <c r="H1655" s="20" t="str" cm="1">
        <f t="array" ref="H1655">IFERROR(IF(B1655="","",IF(F1655="","",IF(F1655="SERVIÇOS",INDEX('TABELA DE PREÇOS'!$C$3:$C$1000,MATCH(B1655,IF('TABELA DE PREÇOS'!$B$3:$B$1000=G1655,'TABELA DE PREÇOS'!$D$3:$D$1000),1)),IF(F1655="PRODUTOS",INDEX('TABELA DE PREÇOS'!$G$3:$G$1000,MATCH(B1655,IF('TABELA DE PREÇOS'!$F$3:$F$1000=G1655,'TABELA DE PREÇOS'!$H$3:$H$1000),1)))))),"")</f>
        <v/>
      </c>
      <c r="I1655" s="74"/>
      <c r="J1655" s="20" t="str">
        <f>IFERROR(IF(ATENDIMENTOS!$I1655="",ATENDIMENTOS!$H1655,IF(AND(ATENDIMENTOS!$H1655="",ATENDIMENTOS!$I1655=""),"",ATENDIMENTOS!$H1655-ATENDIMENTOS!$I1655)),"")</f>
        <v/>
      </c>
      <c r="K1655" s="77"/>
    </row>
    <row r="1656" spans="1:11" x14ac:dyDescent="0.3">
      <c r="A1656" s="12" t="str">
        <f t="shared" si="25"/>
        <v/>
      </c>
      <c r="B1656" s="66"/>
      <c r="C1656" s="70"/>
      <c r="D1656" s="71"/>
      <c r="E1656" s="71"/>
      <c r="F1656" s="71"/>
      <c r="G1656" s="71"/>
      <c r="H1656" s="19" t="str" cm="1">
        <f t="array" ref="H1656">IFERROR(IF(B1656="","",IF(F1656="","",IF(F1656="SERVIÇOS",INDEX('TABELA DE PREÇOS'!$C$3:$C$1000,MATCH(B1656,IF('TABELA DE PREÇOS'!$B$3:$B$1000=G1656,'TABELA DE PREÇOS'!$D$3:$D$1000),1)),IF(F1656="PRODUTOS",INDEX('TABELA DE PREÇOS'!$G$3:$G$1000,MATCH(B1656,IF('TABELA DE PREÇOS'!$F$3:$F$1000=G1656,'TABELA DE PREÇOS'!$H$3:$H$1000),1)))))),"")</f>
        <v/>
      </c>
      <c r="I1656" s="75"/>
      <c r="J1656" s="19" t="str">
        <f>IFERROR(IF(ATENDIMENTOS!$I1656="",ATENDIMENTOS!$H1656,IF(AND(ATENDIMENTOS!$H1656="",ATENDIMENTOS!$I1656=""),"",ATENDIMENTOS!$H1656-ATENDIMENTOS!$I1656)),"")</f>
        <v/>
      </c>
      <c r="K1656" s="78"/>
    </row>
    <row r="1657" spans="1:11" x14ac:dyDescent="0.3">
      <c r="A1657" s="12" t="str">
        <f t="shared" si="25"/>
        <v/>
      </c>
      <c r="B1657" s="65"/>
      <c r="C1657" s="68"/>
      <c r="D1657" s="69"/>
      <c r="E1657" s="69"/>
      <c r="F1657" s="69"/>
      <c r="G1657" s="69"/>
      <c r="H1657" s="20" t="str" cm="1">
        <f t="array" ref="H1657">IFERROR(IF(B1657="","",IF(F1657="","",IF(F1657="SERVIÇOS",INDEX('TABELA DE PREÇOS'!$C$3:$C$1000,MATCH(B1657,IF('TABELA DE PREÇOS'!$B$3:$B$1000=G1657,'TABELA DE PREÇOS'!$D$3:$D$1000),1)),IF(F1657="PRODUTOS",INDEX('TABELA DE PREÇOS'!$G$3:$G$1000,MATCH(B1657,IF('TABELA DE PREÇOS'!$F$3:$F$1000=G1657,'TABELA DE PREÇOS'!$H$3:$H$1000),1)))))),"")</f>
        <v/>
      </c>
      <c r="I1657" s="74"/>
      <c r="J1657" s="20" t="str">
        <f>IFERROR(IF(ATENDIMENTOS!$I1657="",ATENDIMENTOS!$H1657,IF(AND(ATENDIMENTOS!$H1657="",ATENDIMENTOS!$I1657=""),"",ATENDIMENTOS!$H1657-ATENDIMENTOS!$I1657)),"")</f>
        <v/>
      </c>
      <c r="K1657" s="77"/>
    </row>
    <row r="1658" spans="1:11" x14ac:dyDescent="0.3">
      <c r="A1658" s="12" t="str">
        <f t="shared" si="25"/>
        <v/>
      </c>
      <c r="B1658" s="66"/>
      <c r="C1658" s="70"/>
      <c r="D1658" s="71"/>
      <c r="E1658" s="71"/>
      <c r="F1658" s="71"/>
      <c r="G1658" s="71"/>
      <c r="H1658" s="19" t="str" cm="1">
        <f t="array" ref="H1658">IFERROR(IF(B1658="","",IF(F1658="","",IF(F1658="SERVIÇOS",INDEX('TABELA DE PREÇOS'!$C$3:$C$1000,MATCH(B1658,IF('TABELA DE PREÇOS'!$B$3:$B$1000=G1658,'TABELA DE PREÇOS'!$D$3:$D$1000),1)),IF(F1658="PRODUTOS",INDEX('TABELA DE PREÇOS'!$G$3:$G$1000,MATCH(B1658,IF('TABELA DE PREÇOS'!$F$3:$F$1000=G1658,'TABELA DE PREÇOS'!$H$3:$H$1000),1)))))),"")</f>
        <v/>
      </c>
      <c r="I1658" s="75"/>
      <c r="J1658" s="19" t="str">
        <f>IFERROR(IF(ATENDIMENTOS!$I1658="",ATENDIMENTOS!$H1658,IF(AND(ATENDIMENTOS!$H1658="",ATENDIMENTOS!$I1658=""),"",ATENDIMENTOS!$H1658-ATENDIMENTOS!$I1658)),"")</f>
        <v/>
      </c>
      <c r="K1658" s="78"/>
    </row>
    <row r="1659" spans="1:11" x14ac:dyDescent="0.3">
      <c r="A1659" s="12" t="str">
        <f t="shared" si="25"/>
        <v/>
      </c>
      <c r="B1659" s="65"/>
      <c r="C1659" s="68"/>
      <c r="D1659" s="69"/>
      <c r="E1659" s="69"/>
      <c r="F1659" s="69"/>
      <c r="G1659" s="69"/>
      <c r="H1659" s="20" t="str" cm="1">
        <f t="array" ref="H1659">IFERROR(IF(B1659="","",IF(F1659="","",IF(F1659="SERVIÇOS",INDEX('TABELA DE PREÇOS'!$C$3:$C$1000,MATCH(B1659,IF('TABELA DE PREÇOS'!$B$3:$B$1000=G1659,'TABELA DE PREÇOS'!$D$3:$D$1000),1)),IF(F1659="PRODUTOS",INDEX('TABELA DE PREÇOS'!$G$3:$G$1000,MATCH(B1659,IF('TABELA DE PREÇOS'!$F$3:$F$1000=G1659,'TABELA DE PREÇOS'!$H$3:$H$1000),1)))))),"")</f>
        <v/>
      </c>
      <c r="I1659" s="74"/>
      <c r="J1659" s="20" t="str">
        <f>IFERROR(IF(ATENDIMENTOS!$I1659="",ATENDIMENTOS!$H1659,IF(AND(ATENDIMENTOS!$H1659="",ATENDIMENTOS!$I1659=""),"",ATENDIMENTOS!$H1659-ATENDIMENTOS!$I1659)),"")</f>
        <v/>
      </c>
      <c r="K1659" s="77"/>
    </row>
    <row r="1660" spans="1:11" x14ac:dyDescent="0.3">
      <c r="A1660" s="12" t="str">
        <f t="shared" si="25"/>
        <v/>
      </c>
      <c r="B1660" s="66"/>
      <c r="C1660" s="70"/>
      <c r="D1660" s="71"/>
      <c r="E1660" s="71"/>
      <c r="F1660" s="71"/>
      <c r="G1660" s="71"/>
      <c r="H1660" s="19" t="str" cm="1">
        <f t="array" ref="H1660">IFERROR(IF(B1660="","",IF(F1660="","",IF(F1660="SERVIÇOS",INDEX('TABELA DE PREÇOS'!$C$3:$C$1000,MATCH(B1660,IF('TABELA DE PREÇOS'!$B$3:$B$1000=G1660,'TABELA DE PREÇOS'!$D$3:$D$1000),1)),IF(F1660="PRODUTOS",INDEX('TABELA DE PREÇOS'!$G$3:$G$1000,MATCH(B1660,IF('TABELA DE PREÇOS'!$F$3:$F$1000=G1660,'TABELA DE PREÇOS'!$H$3:$H$1000),1)))))),"")</f>
        <v/>
      </c>
      <c r="I1660" s="75"/>
      <c r="J1660" s="19" t="str">
        <f>IFERROR(IF(ATENDIMENTOS!$I1660="",ATENDIMENTOS!$H1660,IF(AND(ATENDIMENTOS!$H1660="",ATENDIMENTOS!$I1660=""),"",ATENDIMENTOS!$H1660-ATENDIMENTOS!$I1660)),"")</f>
        <v/>
      </c>
      <c r="K1660" s="78"/>
    </row>
    <row r="1661" spans="1:11" x14ac:dyDescent="0.3">
      <c r="A1661" s="12" t="str">
        <f t="shared" si="25"/>
        <v/>
      </c>
      <c r="B1661" s="65"/>
      <c r="C1661" s="68"/>
      <c r="D1661" s="69"/>
      <c r="E1661" s="69"/>
      <c r="F1661" s="69"/>
      <c r="G1661" s="69"/>
      <c r="H1661" s="20" t="str" cm="1">
        <f t="array" ref="H1661">IFERROR(IF(B1661="","",IF(F1661="","",IF(F1661="SERVIÇOS",INDEX('TABELA DE PREÇOS'!$C$3:$C$1000,MATCH(B1661,IF('TABELA DE PREÇOS'!$B$3:$B$1000=G1661,'TABELA DE PREÇOS'!$D$3:$D$1000),1)),IF(F1661="PRODUTOS",INDEX('TABELA DE PREÇOS'!$G$3:$G$1000,MATCH(B1661,IF('TABELA DE PREÇOS'!$F$3:$F$1000=G1661,'TABELA DE PREÇOS'!$H$3:$H$1000),1)))))),"")</f>
        <v/>
      </c>
      <c r="I1661" s="74"/>
      <c r="J1661" s="20" t="str">
        <f>IFERROR(IF(ATENDIMENTOS!$I1661="",ATENDIMENTOS!$H1661,IF(AND(ATENDIMENTOS!$H1661="",ATENDIMENTOS!$I1661=""),"",ATENDIMENTOS!$H1661-ATENDIMENTOS!$I1661)),"")</f>
        <v/>
      </c>
      <c r="K1661" s="77"/>
    </row>
    <row r="1662" spans="1:11" x14ac:dyDescent="0.3">
      <c r="A1662" s="12" t="str">
        <f t="shared" si="25"/>
        <v/>
      </c>
      <c r="B1662" s="66"/>
      <c r="C1662" s="70"/>
      <c r="D1662" s="71"/>
      <c r="E1662" s="71"/>
      <c r="F1662" s="71"/>
      <c r="G1662" s="71"/>
      <c r="H1662" s="19" t="str" cm="1">
        <f t="array" ref="H1662">IFERROR(IF(B1662="","",IF(F1662="","",IF(F1662="SERVIÇOS",INDEX('TABELA DE PREÇOS'!$C$3:$C$1000,MATCH(B1662,IF('TABELA DE PREÇOS'!$B$3:$B$1000=G1662,'TABELA DE PREÇOS'!$D$3:$D$1000),1)),IF(F1662="PRODUTOS",INDEX('TABELA DE PREÇOS'!$G$3:$G$1000,MATCH(B1662,IF('TABELA DE PREÇOS'!$F$3:$F$1000=G1662,'TABELA DE PREÇOS'!$H$3:$H$1000),1)))))),"")</f>
        <v/>
      </c>
      <c r="I1662" s="75"/>
      <c r="J1662" s="19" t="str">
        <f>IFERROR(IF(ATENDIMENTOS!$I1662="",ATENDIMENTOS!$H1662,IF(AND(ATENDIMENTOS!$H1662="",ATENDIMENTOS!$I1662=""),"",ATENDIMENTOS!$H1662-ATENDIMENTOS!$I1662)),"")</f>
        <v/>
      </c>
      <c r="K1662" s="78"/>
    </row>
    <row r="1663" spans="1:11" x14ac:dyDescent="0.3">
      <c r="A1663" s="12" t="str">
        <f t="shared" si="25"/>
        <v/>
      </c>
      <c r="B1663" s="65"/>
      <c r="C1663" s="68"/>
      <c r="D1663" s="69"/>
      <c r="E1663" s="69"/>
      <c r="F1663" s="69"/>
      <c r="G1663" s="69"/>
      <c r="H1663" s="20" t="str" cm="1">
        <f t="array" ref="H1663">IFERROR(IF(B1663="","",IF(F1663="","",IF(F1663="SERVIÇOS",INDEX('TABELA DE PREÇOS'!$C$3:$C$1000,MATCH(B1663,IF('TABELA DE PREÇOS'!$B$3:$B$1000=G1663,'TABELA DE PREÇOS'!$D$3:$D$1000),1)),IF(F1663="PRODUTOS",INDEX('TABELA DE PREÇOS'!$G$3:$G$1000,MATCH(B1663,IF('TABELA DE PREÇOS'!$F$3:$F$1000=G1663,'TABELA DE PREÇOS'!$H$3:$H$1000),1)))))),"")</f>
        <v/>
      </c>
      <c r="I1663" s="74"/>
      <c r="J1663" s="20" t="str">
        <f>IFERROR(IF(ATENDIMENTOS!$I1663="",ATENDIMENTOS!$H1663,IF(AND(ATENDIMENTOS!$H1663="",ATENDIMENTOS!$I1663=""),"",ATENDIMENTOS!$H1663-ATENDIMENTOS!$I1663)),"")</f>
        <v/>
      </c>
      <c r="K1663" s="77"/>
    </row>
    <row r="1664" spans="1:11" x14ac:dyDescent="0.3">
      <c r="A1664" s="12" t="str">
        <f t="shared" si="25"/>
        <v/>
      </c>
      <c r="B1664" s="66"/>
      <c r="C1664" s="70"/>
      <c r="D1664" s="71"/>
      <c r="E1664" s="71"/>
      <c r="F1664" s="71"/>
      <c r="G1664" s="71"/>
      <c r="H1664" s="19" t="str" cm="1">
        <f t="array" ref="H1664">IFERROR(IF(B1664="","",IF(F1664="","",IF(F1664="SERVIÇOS",INDEX('TABELA DE PREÇOS'!$C$3:$C$1000,MATCH(B1664,IF('TABELA DE PREÇOS'!$B$3:$B$1000=G1664,'TABELA DE PREÇOS'!$D$3:$D$1000),1)),IF(F1664="PRODUTOS",INDEX('TABELA DE PREÇOS'!$G$3:$G$1000,MATCH(B1664,IF('TABELA DE PREÇOS'!$F$3:$F$1000=G1664,'TABELA DE PREÇOS'!$H$3:$H$1000),1)))))),"")</f>
        <v/>
      </c>
      <c r="I1664" s="75"/>
      <c r="J1664" s="19" t="str">
        <f>IFERROR(IF(ATENDIMENTOS!$I1664="",ATENDIMENTOS!$H1664,IF(AND(ATENDIMENTOS!$H1664="",ATENDIMENTOS!$I1664=""),"",ATENDIMENTOS!$H1664-ATENDIMENTOS!$I1664)),"")</f>
        <v/>
      </c>
      <c r="K1664" s="78"/>
    </row>
    <row r="1665" spans="1:11" x14ac:dyDescent="0.3">
      <c r="A1665" s="12" t="str">
        <f t="shared" si="25"/>
        <v/>
      </c>
      <c r="B1665" s="65"/>
      <c r="C1665" s="68"/>
      <c r="D1665" s="69"/>
      <c r="E1665" s="69"/>
      <c r="F1665" s="69"/>
      <c r="G1665" s="69"/>
      <c r="H1665" s="20" t="str" cm="1">
        <f t="array" ref="H1665">IFERROR(IF(B1665="","",IF(F1665="","",IF(F1665="SERVIÇOS",INDEX('TABELA DE PREÇOS'!$C$3:$C$1000,MATCH(B1665,IF('TABELA DE PREÇOS'!$B$3:$B$1000=G1665,'TABELA DE PREÇOS'!$D$3:$D$1000),1)),IF(F1665="PRODUTOS",INDEX('TABELA DE PREÇOS'!$G$3:$G$1000,MATCH(B1665,IF('TABELA DE PREÇOS'!$F$3:$F$1000=G1665,'TABELA DE PREÇOS'!$H$3:$H$1000),1)))))),"")</f>
        <v/>
      </c>
      <c r="I1665" s="74"/>
      <c r="J1665" s="20" t="str">
        <f>IFERROR(IF(ATENDIMENTOS!$I1665="",ATENDIMENTOS!$H1665,IF(AND(ATENDIMENTOS!$H1665="",ATENDIMENTOS!$I1665=""),"",ATENDIMENTOS!$H1665-ATENDIMENTOS!$I1665)),"")</f>
        <v/>
      </c>
      <c r="K1665" s="77"/>
    </row>
    <row r="1666" spans="1:11" x14ac:dyDescent="0.3">
      <c r="A1666" s="12" t="str">
        <f t="shared" si="25"/>
        <v/>
      </c>
      <c r="B1666" s="66"/>
      <c r="C1666" s="70"/>
      <c r="D1666" s="71"/>
      <c r="E1666" s="71"/>
      <c r="F1666" s="71"/>
      <c r="G1666" s="71"/>
      <c r="H1666" s="19" t="str" cm="1">
        <f t="array" ref="H1666">IFERROR(IF(B1666="","",IF(F1666="","",IF(F1666="SERVIÇOS",INDEX('TABELA DE PREÇOS'!$C$3:$C$1000,MATCH(B1666,IF('TABELA DE PREÇOS'!$B$3:$B$1000=G1666,'TABELA DE PREÇOS'!$D$3:$D$1000),1)),IF(F1666="PRODUTOS",INDEX('TABELA DE PREÇOS'!$G$3:$G$1000,MATCH(B1666,IF('TABELA DE PREÇOS'!$F$3:$F$1000=G1666,'TABELA DE PREÇOS'!$H$3:$H$1000),1)))))),"")</f>
        <v/>
      </c>
      <c r="I1666" s="75"/>
      <c r="J1666" s="19" t="str">
        <f>IFERROR(IF(ATENDIMENTOS!$I1666="",ATENDIMENTOS!$H1666,IF(AND(ATENDIMENTOS!$H1666="",ATENDIMENTOS!$I1666=""),"",ATENDIMENTOS!$H1666-ATENDIMENTOS!$I1666)),"")</f>
        <v/>
      </c>
      <c r="K1666" s="78"/>
    </row>
    <row r="1667" spans="1:11" x14ac:dyDescent="0.3">
      <c r="A1667" s="12" t="str">
        <f t="shared" si="25"/>
        <v/>
      </c>
      <c r="B1667" s="65"/>
      <c r="C1667" s="68"/>
      <c r="D1667" s="69"/>
      <c r="E1667" s="69"/>
      <c r="F1667" s="69"/>
      <c r="G1667" s="69"/>
      <c r="H1667" s="20" t="str" cm="1">
        <f t="array" ref="H1667">IFERROR(IF(B1667="","",IF(F1667="","",IF(F1667="SERVIÇOS",INDEX('TABELA DE PREÇOS'!$C$3:$C$1000,MATCH(B1667,IF('TABELA DE PREÇOS'!$B$3:$B$1000=G1667,'TABELA DE PREÇOS'!$D$3:$D$1000),1)),IF(F1667="PRODUTOS",INDEX('TABELA DE PREÇOS'!$G$3:$G$1000,MATCH(B1667,IF('TABELA DE PREÇOS'!$F$3:$F$1000=G1667,'TABELA DE PREÇOS'!$H$3:$H$1000),1)))))),"")</f>
        <v/>
      </c>
      <c r="I1667" s="74"/>
      <c r="J1667" s="20" t="str">
        <f>IFERROR(IF(ATENDIMENTOS!$I1667="",ATENDIMENTOS!$H1667,IF(AND(ATENDIMENTOS!$H1667="",ATENDIMENTOS!$I1667=""),"",ATENDIMENTOS!$H1667-ATENDIMENTOS!$I1667)),"")</f>
        <v/>
      </c>
      <c r="K1667" s="77"/>
    </row>
    <row r="1668" spans="1:11" x14ac:dyDescent="0.3">
      <c r="A1668" s="12" t="str">
        <f t="shared" ref="A1668:A1731" si="26">IF(B1668="","",F1668&amp;E1668&amp;B1668&amp;C1668)</f>
        <v/>
      </c>
      <c r="B1668" s="66"/>
      <c r="C1668" s="70"/>
      <c r="D1668" s="71"/>
      <c r="E1668" s="71"/>
      <c r="F1668" s="71"/>
      <c r="G1668" s="71"/>
      <c r="H1668" s="19" t="str" cm="1">
        <f t="array" ref="H1668">IFERROR(IF(B1668="","",IF(F1668="","",IF(F1668="SERVIÇOS",INDEX('TABELA DE PREÇOS'!$C$3:$C$1000,MATCH(B1668,IF('TABELA DE PREÇOS'!$B$3:$B$1000=G1668,'TABELA DE PREÇOS'!$D$3:$D$1000),1)),IF(F1668="PRODUTOS",INDEX('TABELA DE PREÇOS'!$G$3:$G$1000,MATCH(B1668,IF('TABELA DE PREÇOS'!$F$3:$F$1000=G1668,'TABELA DE PREÇOS'!$H$3:$H$1000),1)))))),"")</f>
        <v/>
      </c>
      <c r="I1668" s="75"/>
      <c r="J1668" s="19" t="str">
        <f>IFERROR(IF(ATENDIMENTOS!$I1668="",ATENDIMENTOS!$H1668,IF(AND(ATENDIMENTOS!$H1668="",ATENDIMENTOS!$I1668=""),"",ATENDIMENTOS!$H1668-ATENDIMENTOS!$I1668)),"")</f>
        <v/>
      </c>
      <c r="K1668" s="78"/>
    </row>
    <row r="1669" spans="1:11" x14ac:dyDescent="0.3">
      <c r="A1669" s="12" t="str">
        <f t="shared" si="26"/>
        <v/>
      </c>
      <c r="B1669" s="65"/>
      <c r="C1669" s="68"/>
      <c r="D1669" s="69"/>
      <c r="E1669" s="69"/>
      <c r="F1669" s="69"/>
      <c r="G1669" s="69"/>
      <c r="H1669" s="20" t="str" cm="1">
        <f t="array" ref="H1669">IFERROR(IF(B1669="","",IF(F1669="","",IF(F1669="SERVIÇOS",INDEX('TABELA DE PREÇOS'!$C$3:$C$1000,MATCH(B1669,IF('TABELA DE PREÇOS'!$B$3:$B$1000=G1669,'TABELA DE PREÇOS'!$D$3:$D$1000),1)),IF(F1669="PRODUTOS",INDEX('TABELA DE PREÇOS'!$G$3:$G$1000,MATCH(B1669,IF('TABELA DE PREÇOS'!$F$3:$F$1000=G1669,'TABELA DE PREÇOS'!$H$3:$H$1000),1)))))),"")</f>
        <v/>
      </c>
      <c r="I1669" s="74"/>
      <c r="J1669" s="20" t="str">
        <f>IFERROR(IF(ATENDIMENTOS!$I1669="",ATENDIMENTOS!$H1669,IF(AND(ATENDIMENTOS!$H1669="",ATENDIMENTOS!$I1669=""),"",ATENDIMENTOS!$H1669-ATENDIMENTOS!$I1669)),"")</f>
        <v/>
      </c>
      <c r="K1669" s="77"/>
    </row>
    <row r="1670" spans="1:11" x14ac:dyDescent="0.3">
      <c r="A1670" s="12" t="str">
        <f t="shared" si="26"/>
        <v/>
      </c>
      <c r="B1670" s="66"/>
      <c r="C1670" s="70"/>
      <c r="D1670" s="71"/>
      <c r="E1670" s="71"/>
      <c r="F1670" s="71"/>
      <c r="G1670" s="71"/>
      <c r="H1670" s="19" t="str" cm="1">
        <f t="array" ref="H1670">IFERROR(IF(B1670="","",IF(F1670="","",IF(F1670="SERVIÇOS",INDEX('TABELA DE PREÇOS'!$C$3:$C$1000,MATCH(B1670,IF('TABELA DE PREÇOS'!$B$3:$B$1000=G1670,'TABELA DE PREÇOS'!$D$3:$D$1000),1)),IF(F1670="PRODUTOS",INDEX('TABELA DE PREÇOS'!$G$3:$G$1000,MATCH(B1670,IF('TABELA DE PREÇOS'!$F$3:$F$1000=G1670,'TABELA DE PREÇOS'!$H$3:$H$1000),1)))))),"")</f>
        <v/>
      </c>
      <c r="I1670" s="75"/>
      <c r="J1670" s="19" t="str">
        <f>IFERROR(IF(ATENDIMENTOS!$I1670="",ATENDIMENTOS!$H1670,IF(AND(ATENDIMENTOS!$H1670="",ATENDIMENTOS!$I1670=""),"",ATENDIMENTOS!$H1670-ATENDIMENTOS!$I1670)),"")</f>
        <v/>
      </c>
      <c r="K1670" s="78"/>
    </row>
    <row r="1671" spans="1:11" x14ac:dyDescent="0.3">
      <c r="A1671" s="12" t="str">
        <f t="shared" si="26"/>
        <v/>
      </c>
      <c r="B1671" s="65"/>
      <c r="C1671" s="68"/>
      <c r="D1671" s="69"/>
      <c r="E1671" s="69"/>
      <c r="F1671" s="69"/>
      <c r="G1671" s="69"/>
      <c r="H1671" s="20" t="str" cm="1">
        <f t="array" ref="H1671">IFERROR(IF(B1671="","",IF(F1671="","",IF(F1671="SERVIÇOS",INDEX('TABELA DE PREÇOS'!$C$3:$C$1000,MATCH(B1671,IF('TABELA DE PREÇOS'!$B$3:$B$1000=G1671,'TABELA DE PREÇOS'!$D$3:$D$1000),1)),IF(F1671="PRODUTOS",INDEX('TABELA DE PREÇOS'!$G$3:$G$1000,MATCH(B1671,IF('TABELA DE PREÇOS'!$F$3:$F$1000=G1671,'TABELA DE PREÇOS'!$H$3:$H$1000),1)))))),"")</f>
        <v/>
      </c>
      <c r="I1671" s="74"/>
      <c r="J1671" s="20" t="str">
        <f>IFERROR(IF(ATENDIMENTOS!$I1671="",ATENDIMENTOS!$H1671,IF(AND(ATENDIMENTOS!$H1671="",ATENDIMENTOS!$I1671=""),"",ATENDIMENTOS!$H1671-ATENDIMENTOS!$I1671)),"")</f>
        <v/>
      </c>
      <c r="K1671" s="77"/>
    </row>
    <row r="1672" spans="1:11" x14ac:dyDescent="0.3">
      <c r="A1672" s="12" t="str">
        <f t="shared" si="26"/>
        <v/>
      </c>
      <c r="B1672" s="66"/>
      <c r="C1672" s="70"/>
      <c r="D1672" s="71"/>
      <c r="E1672" s="71"/>
      <c r="F1672" s="71"/>
      <c r="G1672" s="71"/>
      <c r="H1672" s="19" t="str" cm="1">
        <f t="array" ref="H1672">IFERROR(IF(B1672="","",IF(F1672="","",IF(F1672="SERVIÇOS",INDEX('TABELA DE PREÇOS'!$C$3:$C$1000,MATCH(B1672,IF('TABELA DE PREÇOS'!$B$3:$B$1000=G1672,'TABELA DE PREÇOS'!$D$3:$D$1000),1)),IF(F1672="PRODUTOS",INDEX('TABELA DE PREÇOS'!$G$3:$G$1000,MATCH(B1672,IF('TABELA DE PREÇOS'!$F$3:$F$1000=G1672,'TABELA DE PREÇOS'!$H$3:$H$1000),1)))))),"")</f>
        <v/>
      </c>
      <c r="I1672" s="75"/>
      <c r="J1672" s="19" t="str">
        <f>IFERROR(IF(ATENDIMENTOS!$I1672="",ATENDIMENTOS!$H1672,IF(AND(ATENDIMENTOS!$H1672="",ATENDIMENTOS!$I1672=""),"",ATENDIMENTOS!$H1672-ATENDIMENTOS!$I1672)),"")</f>
        <v/>
      </c>
      <c r="K1672" s="78"/>
    </row>
    <row r="1673" spans="1:11" x14ac:dyDescent="0.3">
      <c r="A1673" s="12" t="str">
        <f t="shared" si="26"/>
        <v/>
      </c>
      <c r="B1673" s="65"/>
      <c r="C1673" s="68"/>
      <c r="D1673" s="69"/>
      <c r="E1673" s="69"/>
      <c r="F1673" s="69"/>
      <c r="G1673" s="69"/>
      <c r="H1673" s="20" t="str" cm="1">
        <f t="array" ref="H1673">IFERROR(IF(B1673="","",IF(F1673="","",IF(F1673="SERVIÇOS",INDEX('TABELA DE PREÇOS'!$C$3:$C$1000,MATCH(B1673,IF('TABELA DE PREÇOS'!$B$3:$B$1000=G1673,'TABELA DE PREÇOS'!$D$3:$D$1000),1)),IF(F1673="PRODUTOS",INDEX('TABELA DE PREÇOS'!$G$3:$G$1000,MATCH(B1673,IF('TABELA DE PREÇOS'!$F$3:$F$1000=G1673,'TABELA DE PREÇOS'!$H$3:$H$1000),1)))))),"")</f>
        <v/>
      </c>
      <c r="I1673" s="74"/>
      <c r="J1673" s="20" t="str">
        <f>IFERROR(IF(ATENDIMENTOS!$I1673="",ATENDIMENTOS!$H1673,IF(AND(ATENDIMENTOS!$H1673="",ATENDIMENTOS!$I1673=""),"",ATENDIMENTOS!$H1673-ATENDIMENTOS!$I1673)),"")</f>
        <v/>
      </c>
      <c r="K1673" s="77"/>
    </row>
    <row r="1674" spans="1:11" x14ac:dyDescent="0.3">
      <c r="A1674" s="12" t="str">
        <f t="shared" si="26"/>
        <v/>
      </c>
      <c r="B1674" s="66"/>
      <c r="C1674" s="70"/>
      <c r="D1674" s="71"/>
      <c r="E1674" s="71"/>
      <c r="F1674" s="71"/>
      <c r="G1674" s="71"/>
      <c r="H1674" s="19" t="str" cm="1">
        <f t="array" ref="H1674">IFERROR(IF(B1674="","",IF(F1674="","",IF(F1674="SERVIÇOS",INDEX('TABELA DE PREÇOS'!$C$3:$C$1000,MATCH(B1674,IF('TABELA DE PREÇOS'!$B$3:$B$1000=G1674,'TABELA DE PREÇOS'!$D$3:$D$1000),1)),IF(F1674="PRODUTOS",INDEX('TABELA DE PREÇOS'!$G$3:$G$1000,MATCH(B1674,IF('TABELA DE PREÇOS'!$F$3:$F$1000=G1674,'TABELA DE PREÇOS'!$H$3:$H$1000),1)))))),"")</f>
        <v/>
      </c>
      <c r="I1674" s="75"/>
      <c r="J1674" s="19" t="str">
        <f>IFERROR(IF(ATENDIMENTOS!$I1674="",ATENDIMENTOS!$H1674,IF(AND(ATENDIMENTOS!$H1674="",ATENDIMENTOS!$I1674=""),"",ATENDIMENTOS!$H1674-ATENDIMENTOS!$I1674)),"")</f>
        <v/>
      </c>
      <c r="K1674" s="78"/>
    </row>
    <row r="1675" spans="1:11" x14ac:dyDescent="0.3">
      <c r="A1675" s="12" t="str">
        <f t="shared" si="26"/>
        <v/>
      </c>
      <c r="B1675" s="65"/>
      <c r="C1675" s="68"/>
      <c r="D1675" s="69"/>
      <c r="E1675" s="69"/>
      <c r="F1675" s="69"/>
      <c r="G1675" s="69"/>
      <c r="H1675" s="20" t="str" cm="1">
        <f t="array" ref="H1675">IFERROR(IF(B1675="","",IF(F1675="","",IF(F1675="SERVIÇOS",INDEX('TABELA DE PREÇOS'!$C$3:$C$1000,MATCH(B1675,IF('TABELA DE PREÇOS'!$B$3:$B$1000=G1675,'TABELA DE PREÇOS'!$D$3:$D$1000),1)),IF(F1675="PRODUTOS",INDEX('TABELA DE PREÇOS'!$G$3:$G$1000,MATCH(B1675,IF('TABELA DE PREÇOS'!$F$3:$F$1000=G1675,'TABELA DE PREÇOS'!$H$3:$H$1000),1)))))),"")</f>
        <v/>
      </c>
      <c r="I1675" s="74"/>
      <c r="J1675" s="20" t="str">
        <f>IFERROR(IF(ATENDIMENTOS!$I1675="",ATENDIMENTOS!$H1675,IF(AND(ATENDIMENTOS!$H1675="",ATENDIMENTOS!$I1675=""),"",ATENDIMENTOS!$H1675-ATENDIMENTOS!$I1675)),"")</f>
        <v/>
      </c>
      <c r="K1675" s="77"/>
    </row>
    <row r="1676" spans="1:11" x14ac:dyDescent="0.3">
      <c r="A1676" s="12" t="str">
        <f t="shared" si="26"/>
        <v/>
      </c>
      <c r="B1676" s="66"/>
      <c r="C1676" s="70"/>
      <c r="D1676" s="71"/>
      <c r="E1676" s="71"/>
      <c r="F1676" s="71"/>
      <c r="G1676" s="71"/>
      <c r="H1676" s="19" t="str" cm="1">
        <f t="array" ref="H1676">IFERROR(IF(B1676="","",IF(F1676="","",IF(F1676="SERVIÇOS",INDEX('TABELA DE PREÇOS'!$C$3:$C$1000,MATCH(B1676,IF('TABELA DE PREÇOS'!$B$3:$B$1000=G1676,'TABELA DE PREÇOS'!$D$3:$D$1000),1)),IF(F1676="PRODUTOS",INDEX('TABELA DE PREÇOS'!$G$3:$G$1000,MATCH(B1676,IF('TABELA DE PREÇOS'!$F$3:$F$1000=G1676,'TABELA DE PREÇOS'!$H$3:$H$1000),1)))))),"")</f>
        <v/>
      </c>
      <c r="I1676" s="75"/>
      <c r="J1676" s="19" t="str">
        <f>IFERROR(IF(ATENDIMENTOS!$I1676="",ATENDIMENTOS!$H1676,IF(AND(ATENDIMENTOS!$H1676="",ATENDIMENTOS!$I1676=""),"",ATENDIMENTOS!$H1676-ATENDIMENTOS!$I1676)),"")</f>
        <v/>
      </c>
      <c r="K1676" s="78"/>
    </row>
    <row r="1677" spans="1:11" x14ac:dyDescent="0.3">
      <c r="A1677" s="12" t="str">
        <f t="shared" si="26"/>
        <v/>
      </c>
      <c r="B1677" s="65"/>
      <c r="C1677" s="68"/>
      <c r="D1677" s="69"/>
      <c r="E1677" s="69"/>
      <c r="F1677" s="69"/>
      <c r="G1677" s="69"/>
      <c r="H1677" s="20" t="str" cm="1">
        <f t="array" ref="H1677">IFERROR(IF(B1677="","",IF(F1677="","",IF(F1677="SERVIÇOS",INDEX('TABELA DE PREÇOS'!$C$3:$C$1000,MATCH(B1677,IF('TABELA DE PREÇOS'!$B$3:$B$1000=G1677,'TABELA DE PREÇOS'!$D$3:$D$1000),1)),IF(F1677="PRODUTOS",INDEX('TABELA DE PREÇOS'!$G$3:$G$1000,MATCH(B1677,IF('TABELA DE PREÇOS'!$F$3:$F$1000=G1677,'TABELA DE PREÇOS'!$H$3:$H$1000),1)))))),"")</f>
        <v/>
      </c>
      <c r="I1677" s="74"/>
      <c r="J1677" s="20" t="str">
        <f>IFERROR(IF(ATENDIMENTOS!$I1677="",ATENDIMENTOS!$H1677,IF(AND(ATENDIMENTOS!$H1677="",ATENDIMENTOS!$I1677=""),"",ATENDIMENTOS!$H1677-ATENDIMENTOS!$I1677)),"")</f>
        <v/>
      </c>
      <c r="K1677" s="77"/>
    </row>
    <row r="1678" spans="1:11" x14ac:dyDescent="0.3">
      <c r="A1678" s="12" t="str">
        <f t="shared" si="26"/>
        <v/>
      </c>
      <c r="B1678" s="66"/>
      <c r="C1678" s="70"/>
      <c r="D1678" s="71"/>
      <c r="E1678" s="71"/>
      <c r="F1678" s="71"/>
      <c r="G1678" s="71"/>
      <c r="H1678" s="19" t="str" cm="1">
        <f t="array" ref="H1678">IFERROR(IF(B1678="","",IF(F1678="","",IF(F1678="SERVIÇOS",INDEX('TABELA DE PREÇOS'!$C$3:$C$1000,MATCH(B1678,IF('TABELA DE PREÇOS'!$B$3:$B$1000=G1678,'TABELA DE PREÇOS'!$D$3:$D$1000),1)),IF(F1678="PRODUTOS",INDEX('TABELA DE PREÇOS'!$G$3:$G$1000,MATCH(B1678,IF('TABELA DE PREÇOS'!$F$3:$F$1000=G1678,'TABELA DE PREÇOS'!$H$3:$H$1000),1)))))),"")</f>
        <v/>
      </c>
      <c r="I1678" s="75"/>
      <c r="J1678" s="19" t="str">
        <f>IFERROR(IF(ATENDIMENTOS!$I1678="",ATENDIMENTOS!$H1678,IF(AND(ATENDIMENTOS!$H1678="",ATENDIMENTOS!$I1678=""),"",ATENDIMENTOS!$H1678-ATENDIMENTOS!$I1678)),"")</f>
        <v/>
      </c>
      <c r="K1678" s="78"/>
    </row>
    <row r="1679" spans="1:11" x14ac:dyDescent="0.3">
      <c r="A1679" s="12" t="str">
        <f t="shared" si="26"/>
        <v/>
      </c>
      <c r="B1679" s="65"/>
      <c r="C1679" s="68"/>
      <c r="D1679" s="69"/>
      <c r="E1679" s="69"/>
      <c r="F1679" s="69"/>
      <c r="G1679" s="69"/>
      <c r="H1679" s="20" t="str" cm="1">
        <f t="array" ref="H1679">IFERROR(IF(B1679="","",IF(F1679="","",IF(F1679="SERVIÇOS",INDEX('TABELA DE PREÇOS'!$C$3:$C$1000,MATCH(B1679,IF('TABELA DE PREÇOS'!$B$3:$B$1000=G1679,'TABELA DE PREÇOS'!$D$3:$D$1000),1)),IF(F1679="PRODUTOS",INDEX('TABELA DE PREÇOS'!$G$3:$G$1000,MATCH(B1679,IF('TABELA DE PREÇOS'!$F$3:$F$1000=G1679,'TABELA DE PREÇOS'!$H$3:$H$1000),1)))))),"")</f>
        <v/>
      </c>
      <c r="I1679" s="74"/>
      <c r="J1679" s="20" t="str">
        <f>IFERROR(IF(ATENDIMENTOS!$I1679="",ATENDIMENTOS!$H1679,IF(AND(ATENDIMENTOS!$H1679="",ATENDIMENTOS!$I1679=""),"",ATENDIMENTOS!$H1679-ATENDIMENTOS!$I1679)),"")</f>
        <v/>
      </c>
      <c r="K1679" s="77"/>
    </row>
    <row r="1680" spans="1:11" x14ac:dyDescent="0.3">
      <c r="A1680" s="12" t="str">
        <f t="shared" si="26"/>
        <v/>
      </c>
      <c r="B1680" s="66"/>
      <c r="C1680" s="70"/>
      <c r="D1680" s="71"/>
      <c r="E1680" s="71"/>
      <c r="F1680" s="71"/>
      <c r="G1680" s="71"/>
      <c r="H1680" s="19" t="str" cm="1">
        <f t="array" ref="H1680">IFERROR(IF(B1680="","",IF(F1680="","",IF(F1680="SERVIÇOS",INDEX('TABELA DE PREÇOS'!$C$3:$C$1000,MATCH(B1680,IF('TABELA DE PREÇOS'!$B$3:$B$1000=G1680,'TABELA DE PREÇOS'!$D$3:$D$1000),1)),IF(F1680="PRODUTOS",INDEX('TABELA DE PREÇOS'!$G$3:$G$1000,MATCH(B1680,IF('TABELA DE PREÇOS'!$F$3:$F$1000=G1680,'TABELA DE PREÇOS'!$H$3:$H$1000),1)))))),"")</f>
        <v/>
      </c>
      <c r="I1680" s="75"/>
      <c r="J1680" s="19" t="str">
        <f>IFERROR(IF(ATENDIMENTOS!$I1680="",ATENDIMENTOS!$H1680,IF(AND(ATENDIMENTOS!$H1680="",ATENDIMENTOS!$I1680=""),"",ATENDIMENTOS!$H1680-ATENDIMENTOS!$I1680)),"")</f>
        <v/>
      </c>
      <c r="K1680" s="78"/>
    </row>
    <row r="1681" spans="1:11" x14ac:dyDescent="0.3">
      <c r="A1681" s="12" t="str">
        <f t="shared" si="26"/>
        <v/>
      </c>
      <c r="B1681" s="65"/>
      <c r="C1681" s="68"/>
      <c r="D1681" s="69"/>
      <c r="E1681" s="69"/>
      <c r="F1681" s="69"/>
      <c r="G1681" s="69"/>
      <c r="H1681" s="20" t="str" cm="1">
        <f t="array" ref="H1681">IFERROR(IF(B1681="","",IF(F1681="","",IF(F1681="SERVIÇOS",INDEX('TABELA DE PREÇOS'!$C$3:$C$1000,MATCH(B1681,IF('TABELA DE PREÇOS'!$B$3:$B$1000=G1681,'TABELA DE PREÇOS'!$D$3:$D$1000),1)),IF(F1681="PRODUTOS",INDEX('TABELA DE PREÇOS'!$G$3:$G$1000,MATCH(B1681,IF('TABELA DE PREÇOS'!$F$3:$F$1000=G1681,'TABELA DE PREÇOS'!$H$3:$H$1000),1)))))),"")</f>
        <v/>
      </c>
      <c r="I1681" s="74"/>
      <c r="J1681" s="20" t="str">
        <f>IFERROR(IF(ATENDIMENTOS!$I1681="",ATENDIMENTOS!$H1681,IF(AND(ATENDIMENTOS!$H1681="",ATENDIMENTOS!$I1681=""),"",ATENDIMENTOS!$H1681-ATENDIMENTOS!$I1681)),"")</f>
        <v/>
      </c>
      <c r="K1681" s="77"/>
    </row>
    <row r="1682" spans="1:11" x14ac:dyDescent="0.3">
      <c r="A1682" s="12" t="str">
        <f t="shared" si="26"/>
        <v/>
      </c>
      <c r="B1682" s="66"/>
      <c r="C1682" s="70"/>
      <c r="D1682" s="71"/>
      <c r="E1682" s="71"/>
      <c r="F1682" s="71"/>
      <c r="G1682" s="71"/>
      <c r="H1682" s="19" t="str" cm="1">
        <f t="array" ref="H1682">IFERROR(IF(B1682="","",IF(F1682="","",IF(F1682="SERVIÇOS",INDEX('TABELA DE PREÇOS'!$C$3:$C$1000,MATCH(B1682,IF('TABELA DE PREÇOS'!$B$3:$B$1000=G1682,'TABELA DE PREÇOS'!$D$3:$D$1000),1)),IF(F1682="PRODUTOS",INDEX('TABELA DE PREÇOS'!$G$3:$G$1000,MATCH(B1682,IF('TABELA DE PREÇOS'!$F$3:$F$1000=G1682,'TABELA DE PREÇOS'!$H$3:$H$1000),1)))))),"")</f>
        <v/>
      </c>
      <c r="I1682" s="75"/>
      <c r="J1682" s="19" t="str">
        <f>IFERROR(IF(ATENDIMENTOS!$I1682="",ATENDIMENTOS!$H1682,IF(AND(ATENDIMENTOS!$H1682="",ATENDIMENTOS!$I1682=""),"",ATENDIMENTOS!$H1682-ATENDIMENTOS!$I1682)),"")</f>
        <v/>
      </c>
      <c r="K1682" s="78"/>
    </row>
    <row r="1683" spans="1:11" x14ac:dyDescent="0.3">
      <c r="A1683" s="12" t="str">
        <f t="shared" si="26"/>
        <v/>
      </c>
      <c r="B1683" s="65"/>
      <c r="C1683" s="68"/>
      <c r="D1683" s="69"/>
      <c r="E1683" s="69"/>
      <c r="F1683" s="69"/>
      <c r="G1683" s="69"/>
      <c r="H1683" s="20" t="str" cm="1">
        <f t="array" ref="H1683">IFERROR(IF(B1683="","",IF(F1683="","",IF(F1683="SERVIÇOS",INDEX('TABELA DE PREÇOS'!$C$3:$C$1000,MATCH(B1683,IF('TABELA DE PREÇOS'!$B$3:$B$1000=G1683,'TABELA DE PREÇOS'!$D$3:$D$1000),1)),IF(F1683="PRODUTOS",INDEX('TABELA DE PREÇOS'!$G$3:$G$1000,MATCH(B1683,IF('TABELA DE PREÇOS'!$F$3:$F$1000=G1683,'TABELA DE PREÇOS'!$H$3:$H$1000),1)))))),"")</f>
        <v/>
      </c>
      <c r="I1683" s="74"/>
      <c r="J1683" s="20" t="str">
        <f>IFERROR(IF(ATENDIMENTOS!$I1683="",ATENDIMENTOS!$H1683,IF(AND(ATENDIMENTOS!$H1683="",ATENDIMENTOS!$I1683=""),"",ATENDIMENTOS!$H1683-ATENDIMENTOS!$I1683)),"")</f>
        <v/>
      </c>
      <c r="K1683" s="77"/>
    </row>
    <row r="1684" spans="1:11" x14ac:dyDescent="0.3">
      <c r="A1684" s="12" t="str">
        <f t="shared" si="26"/>
        <v/>
      </c>
      <c r="B1684" s="66"/>
      <c r="C1684" s="70"/>
      <c r="D1684" s="71"/>
      <c r="E1684" s="71"/>
      <c r="F1684" s="71"/>
      <c r="G1684" s="71"/>
      <c r="H1684" s="19" t="str" cm="1">
        <f t="array" ref="H1684">IFERROR(IF(B1684="","",IF(F1684="","",IF(F1684="SERVIÇOS",INDEX('TABELA DE PREÇOS'!$C$3:$C$1000,MATCH(B1684,IF('TABELA DE PREÇOS'!$B$3:$B$1000=G1684,'TABELA DE PREÇOS'!$D$3:$D$1000),1)),IF(F1684="PRODUTOS",INDEX('TABELA DE PREÇOS'!$G$3:$G$1000,MATCH(B1684,IF('TABELA DE PREÇOS'!$F$3:$F$1000=G1684,'TABELA DE PREÇOS'!$H$3:$H$1000),1)))))),"")</f>
        <v/>
      </c>
      <c r="I1684" s="75"/>
      <c r="J1684" s="19" t="str">
        <f>IFERROR(IF(ATENDIMENTOS!$I1684="",ATENDIMENTOS!$H1684,IF(AND(ATENDIMENTOS!$H1684="",ATENDIMENTOS!$I1684=""),"",ATENDIMENTOS!$H1684-ATENDIMENTOS!$I1684)),"")</f>
        <v/>
      </c>
      <c r="K1684" s="78"/>
    </row>
    <row r="1685" spans="1:11" x14ac:dyDescent="0.3">
      <c r="A1685" s="12" t="str">
        <f t="shared" si="26"/>
        <v/>
      </c>
      <c r="B1685" s="65"/>
      <c r="C1685" s="68"/>
      <c r="D1685" s="69"/>
      <c r="E1685" s="69"/>
      <c r="F1685" s="69"/>
      <c r="G1685" s="69"/>
      <c r="H1685" s="20" t="str" cm="1">
        <f t="array" ref="H1685">IFERROR(IF(B1685="","",IF(F1685="","",IF(F1685="SERVIÇOS",INDEX('TABELA DE PREÇOS'!$C$3:$C$1000,MATCH(B1685,IF('TABELA DE PREÇOS'!$B$3:$B$1000=G1685,'TABELA DE PREÇOS'!$D$3:$D$1000),1)),IF(F1685="PRODUTOS",INDEX('TABELA DE PREÇOS'!$G$3:$G$1000,MATCH(B1685,IF('TABELA DE PREÇOS'!$F$3:$F$1000=G1685,'TABELA DE PREÇOS'!$H$3:$H$1000),1)))))),"")</f>
        <v/>
      </c>
      <c r="I1685" s="74"/>
      <c r="J1685" s="20" t="str">
        <f>IFERROR(IF(ATENDIMENTOS!$I1685="",ATENDIMENTOS!$H1685,IF(AND(ATENDIMENTOS!$H1685="",ATENDIMENTOS!$I1685=""),"",ATENDIMENTOS!$H1685-ATENDIMENTOS!$I1685)),"")</f>
        <v/>
      </c>
      <c r="K1685" s="77"/>
    </row>
    <row r="1686" spans="1:11" x14ac:dyDescent="0.3">
      <c r="A1686" s="12" t="str">
        <f t="shared" si="26"/>
        <v/>
      </c>
      <c r="B1686" s="66"/>
      <c r="C1686" s="70"/>
      <c r="D1686" s="71"/>
      <c r="E1686" s="71"/>
      <c r="F1686" s="71"/>
      <c r="G1686" s="71"/>
      <c r="H1686" s="19" t="str" cm="1">
        <f t="array" ref="H1686">IFERROR(IF(B1686="","",IF(F1686="","",IF(F1686="SERVIÇOS",INDEX('TABELA DE PREÇOS'!$C$3:$C$1000,MATCH(B1686,IF('TABELA DE PREÇOS'!$B$3:$B$1000=G1686,'TABELA DE PREÇOS'!$D$3:$D$1000),1)),IF(F1686="PRODUTOS",INDEX('TABELA DE PREÇOS'!$G$3:$G$1000,MATCH(B1686,IF('TABELA DE PREÇOS'!$F$3:$F$1000=G1686,'TABELA DE PREÇOS'!$H$3:$H$1000),1)))))),"")</f>
        <v/>
      </c>
      <c r="I1686" s="75"/>
      <c r="J1686" s="19" t="str">
        <f>IFERROR(IF(ATENDIMENTOS!$I1686="",ATENDIMENTOS!$H1686,IF(AND(ATENDIMENTOS!$H1686="",ATENDIMENTOS!$I1686=""),"",ATENDIMENTOS!$H1686-ATENDIMENTOS!$I1686)),"")</f>
        <v/>
      </c>
      <c r="K1686" s="78"/>
    </row>
    <row r="1687" spans="1:11" x14ac:dyDescent="0.3">
      <c r="A1687" s="12" t="str">
        <f t="shared" si="26"/>
        <v/>
      </c>
      <c r="B1687" s="65"/>
      <c r="C1687" s="68"/>
      <c r="D1687" s="69"/>
      <c r="E1687" s="69"/>
      <c r="F1687" s="69"/>
      <c r="G1687" s="69"/>
      <c r="H1687" s="20" t="str" cm="1">
        <f t="array" ref="H1687">IFERROR(IF(B1687="","",IF(F1687="","",IF(F1687="SERVIÇOS",INDEX('TABELA DE PREÇOS'!$C$3:$C$1000,MATCH(B1687,IF('TABELA DE PREÇOS'!$B$3:$B$1000=G1687,'TABELA DE PREÇOS'!$D$3:$D$1000),1)),IF(F1687="PRODUTOS",INDEX('TABELA DE PREÇOS'!$G$3:$G$1000,MATCH(B1687,IF('TABELA DE PREÇOS'!$F$3:$F$1000=G1687,'TABELA DE PREÇOS'!$H$3:$H$1000),1)))))),"")</f>
        <v/>
      </c>
      <c r="I1687" s="74"/>
      <c r="J1687" s="20" t="str">
        <f>IFERROR(IF(ATENDIMENTOS!$I1687="",ATENDIMENTOS!$H1687,IF(AND(ATENDIMENTOS!$H1687="",ATENDIMENTOS!$I1687=""),"",ATENDIMENTOS!$H1687-ATENDIMENTOS!$I1687)),"")</f>
        <v/>
      </c>
      <c r="K1687" s="77"/>
    </row>
    <row r="1688" spans="1:11" x14ac:dyDescent="0.3">
      <c r="A1688" s="12" t="str">
        <f t="shared" si="26"/>
        <v/>
      </c>
      <c r="B1688" s="66"/>
      <c r="C1688" s="70"/>
      <c r="D1688" s="71"/>
      <c r="E1688" s="71"/>
      <c r="F1688" s="71"/>
      <c r="G1688" s="71"/>
      <c r="H1688" s="19" t="str" cm="1">
        <f t="array" ref="H1688">IFERROR(IF(B1688="","",IF(F1688="","",IF(F1688="SERVIÇOS",INDEX('TABELA DE PREÇOS'!$C$3:$C$1000,MATCH(B1688,IF('TABELA DE PREÇOS'!$B$3:$B$1000=G1688,'TABELA DE PREÇOS'!$D$3:$D$1000),1)),IF(F1688="PRODUTOS",INDEX('TABELA DE PREÇOS'!$G$3:$G$1000,MATCH(B1688,IF('TABELA DE PREÇOS'!$F$3:$F$1000=G1688,'TABELA DE PREÇOS'!$H$3:$H$1000),1)))))),"")</f>
        <v/>
      </c>
      <c r="I1688" s="75"/>
      <c r="J1688" s="19" t="str">
        <f>IFERROR(IF(ATENDIMENTOS!$I1688="",ATENDIMENTOS!$H1688,IF(AND(ATENDIMENTOS!$H1688="",ATENDIMENTOS!$I1688=""),"",ATENDIMENTOS!$H1688-ATENDIMENTOS!$I1688)),"")</f>
        <v/>
      </c>
      <c r="K1688" s="78"/>
    </row>
    <row r="1689" spans="1:11" x14ac:dyDescent="0.3">
      <c r="A1689" s="12" t="str">
        <f t="shared" si="26"/>
        <v/>
      </c>
      <c r="B1689" s="65"/>
      <c r="C1689" s="68"/>
      <c r="D1689" s="69"/>
      <c r="E1689" s="69"/>
      <c r="F1689" s="69"/>
      <c r="G1689" s="69"/>
      <c r="H1689" s="20" t="str" cm="1">
        <f t="array" ref="H1689">IFERROR(IF(B1689="","",IF(F1689="","",IF(F1689="SERVIÇOS",INDEX('TABELA DE PREÇOS'!$C$3:$C$1000,MATCH(B1689,IF('TABELA DE PREÇOS'!$B$3:$B$1000=G1689,'TABELA DE PREÇOS'!$D$3:$D$1000),1)),IF(F1689="PRODUTOS",INDEX('TABELA DE PREÇOS'!$G$3:$G$1000,MATCH(B1689,IF('TABELA DE PREÇOS'!$F$3:$F$1000=G1689,'TABELA DE PREÇOS'!$H$3:$H$1000),1)))))),"")</f>
        <v/>
      </c>
      <c r="I1689" s="74"/>
      <c r="J1689" s="20" t="str">
        <f>IFERROR(IF(ATENDIMENTOS!$I1689="",ATENDIMENTOS!$H1689,IF(AND(ATENDIMENTOS!$H1689="",ATENDIMENTOS!$I1689=""),"",ATENDIMENTOS!$H1689-ATENDIMENTOS!$I1689)),"")</f>
        <v/>
      </c>
      <c r="K1689" s="77"/>
    </row>
    <row r="1690" spans="1:11" x14ac:dyDescent="0.3">
      <c r="A1690" s="12" t="str">
        <f t="shared" si="26"/>
        <v/>
      </c>
      <c r="B1690" s="66"/>
      <c r="C1690" s="70"/>
      <c r="D1690" s="71"/>
      <c r="E1690" s="71"/>
      <c r="F1690" s="71"/>
      <c r="G1690" s="71"/>
      <c r="H1690" s="19" t="str" cm="1">
        <f t="array" ref="H1690">IFERROR(IF(B1690="","",IF(F1690="","",IF(F1690="SERVIÇOS",INDEX('TABELA DE PREÇOS'!$C$3:$C$1000,MATCH(B1690,IF('TABELA DE PREÇOS'!$B$3:$B$1000=G1690,'TABELA DE PREÇOS'!$D$3:$D$1000),1)),IF(F1690="PRODUTOS",INDEX('TABELA DE PREÇOS'!$G$3:$G$1000,MATCH(B1690,IF('TABELA DE PREÇOS'!$F$3:$F$1000=G1690,'TABELA DE PREÇOS'!$H$3:$H$1000),1)))))),"")</f>
        <v/>
      </c>
      <c r="I1690" s="75"/>
      <c r="J1690" s="19" t="str">
        <f>IFERROR(IF(ATENDIMENTOS!$I1690="",ATENDIMENTOS!$H1690,IF(AND(ATENDIMENTOS!$H1690="",ATENDIMENTOS!$I1690=""),"",ATENDIMENTOS!$H1690-ATENDIMENTOS!$I1690)),"")</f>
        <v/>
      </c>
      <c r="K1690" s="78"/>
    </row>
    <row r="1691" spans="1:11" x14ac:dyDescent="0.3">
      <c r="A1691" s="12" t="str">
        <f t="shared" si="26"/>
        <v/>
      </c>
      <c r="B1691" s="65"/>
      <c r="C1691" s="68"/>
      <c r="D1691" s="69"/>
      <c r="E1691" s="69"/>
      <c r="F1691" s="69"/>
      <c r="G1691" s="69"/>
      <c r="H1691" s="20" t="str" cm="1">
        <f t="array" ref="H1691">IFERROR(IF(B1691="","",IF(F1691="","",IF(F1691="SERVIÇOS",INDEX('TABELA DE PREÇOS'!$C$3:$C$1000,MATCH(B1691,IF('TABELA DE PREÇOS'!$B$3:$B$1000=G1691,'TABELA DE PREÇOS'!$D$3:$D$1000),1)),IF(F1691="PRODUTOS",INDEX('TABELA DE PREÇOS'!$G$3:$G$1000,MATCH(B1691,IF('TABELA DE PREÇOS'!$F$3:$F$1000=G1691,'TABELA DE PREÇOS'!$H$3:$H$1000),1)))))),"")</f>
        <v/>
      </c>
      <c r="I1691" s="74"/>
      <c r="J1691" s="20" t="str">
        <f>IFERROR(IF(ATENDIMENTOS!$I1691="",ATENDIMENTOS!$H1691,IF(AND(ATENDIMENTOS!$H1691="",ATENDIMENTOS!$I1691=""),"",ATENDIMENTOS!$H1691-ATENDIMENTOS!$I1691)),"")</f>
        <v/>
      </c>
      <c r="K1691" s="77"/>
    </row>
    <row r="1692" spans="1:11" x14ac:dyDescent="0.3">
      <c r="A1692" s="12" t="str">
        <f t="shared" si="26"/>
        <v/>
      </c>
      <c r="B1692" s="66"/>
      <c r="C1692" s="70"/>
      <c r="D1692" s="71"/>
      <c r="E1692" s="71"/>
      <c r="F1692" s="71"/>
      <c r="G1692" s="71"/>
      <c r="H1692" s="19" t="str" cm="1">
        <f t="array" ref="H1692">IFERROR(IF(B1692="","",IF(F1692="","",IF(F1692="SERVIÇOS",INDEX('TABELA DE PREÇOS'!$C$3:$C$1000,MATCH(B1692,IF('TABELA DE PREÇOS'!$B$3:$B$1000=G1692,'TABELA DE PREÇOS'!$D$3:$D$1000),1)),IF(F1692="PRODUTOS",INDEX('TABELA DE PREÇOS'!$G$3:$G$1000,MATCH(B1692,IF('TABELA DE PREÇOS'!$F$3:$F$1000=G1692,'TABELA DE PREÇOS'!$H$3:$H$1000),1)))))),"")</f>
        <v/>
      </c>
      <c r="I1692" s="75"/>
      <c r="J1692" s="19" t="str">
        <f>IFERROR(IF(ATENDIMENTOS!$I1692="",ATENDIMENTOS!$H1692,IF(AND(ATENDIMENTOS!$H1692="",ATENDIMENTOS!$I1692=""),"",ATENDIMENTOS!$H1692-ATENDIMENTOS!$I1692)),"")</f>
        <v/>
      </c>
      <c r="K1692" s="78"/>
    </row>
    <row r="1693" spans="1:11" x14ac:dyDescent="0.3">
      <c r="A1693" s="12" t="str">
        <f t="shared" si="26"/>
        <v/>
      </c>
      <c r="B1693" s="65"/>
      <c r="C1693" s="68"/>
      <c r="D1693" s="69"/>
      <c r="E1693" s="69"/>
      <c r="F1693" s="69"/>
      <c r="G1693" s="69"/>
      <c r="H1693" s="20" t="str" cm="1">
        <f t="array" ref="H1693">IFERROR(IF(B1693="","",IF(F1693="","",IF(F1693="SERVIÇOS",INDEX('TABELA DE PREÇOS'!$C$3:$C$1000,MATCH(B1693,IF('TABELA DE PREÇOS'!$B$3:$B$1000=G1693,'TABELA DE PREÇOS'!$D$3:$D$1000),1)),IF(F1693="PRODUTOS",INDEX('TABELA DE PREÇOS'!$G$3:$G$1000,MATCH(B1693,IF('TABELA DE PREÇOS'!$F$3:$F$1000=G1693,'TABELA DE PREÇOS'!$H$3:$H$1000),1)))))),"")</f>
        <v/>
      </c>
      <c r="I1693" s="74"/>
      <c r="J1693" s="20" t="str">
        <f>IFERROR(IF(ATENDIMENTOS!$I1693="",ATENDIMENTOS!$H1693,IF(AND(ATENDIMENTOS!$H1693="",ATENDIMENTOS!$I1693=""),"",ATENDIMENTOS!$H1693-ATENDIMENTOS!$I1693)),"")</f>
        <v/>
      </c>
      <c r="K1693" s="77"/>
    </row>
    <row r="1694" spans="1:11" x14ac:dyDescent="0.3">
      <c r="A1694" s="12" t="str">
        <f t="shared" si="26"/>
        <v/>
      </c>
      <c r="B1694" s="66"/>
      <c r="C1694" s="70"/>
      <c r="D1694" s="71"/>
      <c r="E1694" s="71"/>
      <c r="F1694" s="71"/>
      <c r="G1694" s="71"/>
      <c r="H1694" s="19" t="str" cm="1">
        <f t="array" ref="H1694">IFERROR(IF(B1694="","",IF(F1694="","",IF(F1694="SERVIÇOS",INDEX('TABELA DE PREÇOS'!$C$3:$C$1000,MATCH(B1694,IF('TABELA DE PREÇOS'!$B$3:$B$1000=G1694,'TABELA DE PREÇOS'!$D$3:$D$1000),1)),IF(F1694="PRODUTOS",INDEX('TABELA DE PREÇOS'!$G$3:$G$1000,MATCH(B1694,IF('TABELA DE PREÇOS'!$F$3:$F$1000=G1694,'TABELA DE PREÇOS'!$H$3:$H$1000),1)))))),"")</f>
        <v/>
      </c>
      <c r="I1694" s="75"/>
      <c r="J1694" s="19" t="str">
        <f>IFERROR(IF(ATENDIMENTOS!$I1694="",ATENDIMENTOS!$H1694,IF(AND(ATENDIMENTOS!$H1694="",ATENDIMENTOS!$I1694=""),"",ATENDIMENTOS!$H1694-ATENDIMENTOS!$I1694)),"")</f>
        <v/>
      </c>
      <c r="K1694" s="78"/>
    </row>
    <row r="1695" spans="1:11" x14ac:dyDescent="0.3">
      <c r="A1695" s="12" t="str">
        <f t="shared" si="26"/>
        <v/>
      </c>
      <c r="B1695" s="65"/>
      <c r="C1695" s="68"/>
      <c r="D1695" s="69"/>
      <c r="E1695" s="69"/>
      <c r="F1695" s="69"/>
      <c r="G1695" s="69"/>
      <c r="H1695" s="20" t="str" cm="1">
        <f t="array" ref="H1695">IFERROR(IF(B1695="","",IF(F1695="","",IF(F1695="SERVIÇOS",INDEX('TABELA DE PREÇOS'!$C$3:$C$1000,MATCH(B1695,IF('TABELA DE PREÇOS'!$B$3:$B$1000=G1695,'TABELA DE PREÇOS'!$D$3:$D$1000),1)),IF(F1695="PRODUTOS",INDEX('TABELA DE PREÇOS'!$G$3:$G$1000,MATCH(B1695,IF('TABELA DE PREÇOS'!$F$3:$F$1000=G1695,'TABELA DE PREÇOS'!$H$3:$H$1000),1)))))),"")</f>
        <v/>
      </c>
      <c r="I1695" s="74"/>
      <c r="J1695" s="20" t="str">
        <f>IFERROR(IF(ATENDIMENTOS!$I1695="",ATENDIMENTOS!$H1695,IF(AND(ATENDIMENTOS!$H1695="",ATENDIMENTOS!$I1695=""),"",ATENDIMENTOS!$H1695-ATENDIMENTOS!$I1695)),"")</f>
        <v/>
      </c>
      <c r="K1695" s="77"/>
    </row>
    <row r="1696" spans="1:11" x14ac:dyDescent="0.3">
      <c r="A1696" s="12" t="str">
        <f t="shared" si="26"/>
        <v/>
      </c>
      <c r="B1696" s="66"/>
      <c r="C1696" s="70"/>
      <c r="D1696" s="71"/>
      <c r="E1696" s="71"/>
      <c r="F1696" s="71"/>
      <c r="G1696" s="71"/>
      <c r="H1696" s="19" t="str" cm="1">
        <f t="array" ref="H1696">IFERROR(IF(B1696="","",IF(F1696="","",IF(F1696="SERVIÇOS",INDEX('TABELA DE PREÇOS'!$C$3:$C$1000,MATCH(B1696,IF('TABELA DE PREÇOS'!$B$3:$B$1000=G1696,'TABELA DE PREÇOS'!$D$3:$D$1000),1)),IF(F1696="PRODUTOS",INDEX('TABELA DE PREÇOS'!$G$3:$G$1000,MATCH(B1696,IF('TABELA DE PREÇOS'!$F$3:$F$1000=G1696,'TABELA DE PREÇOS'!$H$3:$H$1000),1)))))),"")</f>
        <v/>
      </c>
      <c r="I1696" s="75"/>
      <c r="J1696" s="19" t="str">
        <f>IFERROR(IF(ATENDIMENTOS!$I1696="",ATENDIMENTOS!$H1696,IF(AND(ATENDIMENTOS!$H1696="",ATENDIMENTOS!$I1696=""),"",ATENDIMENTOS!$H1696-ATENDIMENTOS!$I1696)),"")</f>
        <v/>
      </c>
      <c r="K1696" s="78"/>
    </row>
    <row r="1697" spans="1:11" x14ac:dyDescent="0.3">
      <c r="A1697" s="12" t="str">
        <f t="shared" si="26"/>
        <v/>
      </c>
      <c r="B1697" s="65"/>
      <c r="C1697" s="68"/>
      <c r="D1697" s="69"/>
      <c r="E1697" s="69"/>
      <c r="F1697" s="69"/>
      <c r="G1697" s="69"/>
      <c r="H1697" s="20" t="str" cm="1">
        <f t="array" ref="H1697">IFERROR(IF(B1697="","",IF(F1697="","",IF(F1697="SERVIÇOS",INDEX('TABELA DE PREÇOS'!$C$3:$C$1000,MATCH(B1697,IF('TABELA DE PREÇOS'!$B$3:$B$1000=G1697,'TABELA DE PREÇOS'!$D$3:$D$1000),1)),IF(F1697="PRODUTOS",INDEX('TABELA DE PREÇOS'!$G$3:$G$1000,MATCH(B1697,IF('TABELA DE PREÇOS'!$F$3:$F$1000=G1697,'TABELA DE PREÇOS'!$H$3:$H$1000),1)))))),"")</f>
        <v/>
      </c>
      <c r="I1697" s="74"/>
      <c r="J1697" s="20" t="str">
        <f>IFERROR(IF(ATENDIMENTOS!$I1697="",ATENDIMENTOS!$H1697,IF(AND(ATENDIMENTOS!$H1697="",ATENDIMENTOS!$I1697=""),"",ATENDIMENTOS!$H1697-ATENDIMENTOS!$I1697)),"")</f>
        <v/>
      </c>
      <c r="K1697" s="77"/>
    </row>
    <row r="1698" spans="1:11" x14ac:dyDescent="0.3">
      <c r="A1698" s="12" t="str">
        <f t="shared" si="26"/>
        <v/>
      </c>
      <c r="B1698" s="66"/>
      <c r="C1698" s="70"/>
      <c r="D1698" s="71"/>
      <c r="E1698" s="71"/>
      <c r="F1698" s="71"/>
      <c r="G1698" s="71"/>
      <c r="H1698" s="19" t="str" cm="1">
        <f t="array" ref="H1698">IFERROR(IF(B1698="","",IF(F1698="","",IF(F1698="SERVIÇOS",INDEX('TABELA DE PREÇOS'!$C$3:$C$1000,MATCH(B1698,IF('TABELA DE PREÇOS'!$B$3:$B$1000=G1698,'TABELA DE PREÇOS'!$D$3:$D$1000),1)),IF(F1698="PRODUTOS",INDEX('TABELA DE PREÇOS'!$G$3:$G$1000,MATCH(B1698,IF('TABELA DE PREÇOS'!$F$3:$F$1000=G1698,'TABELA DE PREÇOS'!$H$3:$H$1000),1)))))),"")</f>
        <v/>
      </c>
      <c r="I1698" s="75"/>
      <c r="J1698" s="19" t="str">
        <f>IFERROR(IF(ATENDIMENTOS!$I1698="",ATENDIMENTOS!$H1698,IF(AND(ATENDIMENTOS!$H1698="",ATENDIMENTOS!$I1698=""),"",ATENDIMENTOS!$H1698-ATENDIMENTOS!$I1698)),"")</f>
        <v/>
      </c>
      <c r="K1698" s="78"/>
    </row>
    <row r="1699" spans="1:11" x14ac:dyDescent="0.3">
      <c r="A1699" s="12" t="str">
        <f t="shared" si="26"/>
        <v/>
      </c>
      <c r="B1699" s="65"/>
      <c r="C1699" s="68"/>
      <c r="D1699" s="69"/>
      <c r="E1699" s="69"/>
      <c r="F1699" s="69"/>
      <c r="G1699" s="69"/>
      <c r="H1699" s="20" t="str" cm="1">
        <f t="array" ref="H1699">IFERROR(IF(B1699="","",IF(F1699="","",IF(F1699="SERVIÇOS",INDEX('TABELA DE PREÇOS'!$C$3:$C$1000,MATCH(B1699,IF('TABELA DE PREÇOS'!$B$3:$B$1000=G1699,'TABELA DE PREÇOS'!$D$3:$D$1000),1)),IF(F1699="PRODUTOS",INDEX('TABELA DE PREÇOS'!$G$3:$G$1000,MATCH(B1699,IF('TABELA DE PREÇOS'!$F$3:$F$1000=G1699,'TABELA DE PREÇOS'!$H$3:$H$1000),1)))))),"")</f>
        <v/>
      </c>
      <c r="I1699" s="74"/>
      <c r="J1699" s="20" t="str">
        <f>IFERROR(IF(ATENDIMENTOS!$I1699="",ATENDIMENTOS!$H1699,IF(AND(ATENDIMENTOS!$H1699="",ATENDIMENTOS!$I1699=""),"",ATENDIMENTOS!$H1699-ATENDIMENTOS!$I1699)),"")</f>
        <v/>
      </c>
      <c r="K1699" s="77"/>
    </row>
    <row r="1700" spans="1:11" x14ac:dyDescent="0.3">
      <c r="A1700" s="12" t="str">
        <f t="shared" si="26"/>
        <v/>
      </c>
      <c r="B1700" s="66"/>
      <c r="C1700" s="70"/>
      <c r="D1700" s="71"/>
      <c r="E1700" s="71"/>
      <c r="F1700" s="71"/>
      <c r="G1700" s="71"/>
      <c r="H1700" s="19" t="str" cm="1">
        <f t="array" ref="H1700">IFERROR(IF(B1700="","",IF(F1700="","",IF(F1700="SERVIÇOS",INDEX('TABELA DE PREÇOS'!$C$3:$C$1000,MATCH(B1700,IF('TABELA DE PREÇOS'!$B$3:$B$1000=G1700,'TABELA DE PREÇOS'!$D$3:$D$1000),1)),IF(F1700="PRODUTOS",INDEX('TABELA DE PREÇOS'!$G$3:$G$1000,MATCH(B1700,IF('TABELA DE PREÇOS'!$F$3:$F$1000=G1700,'TABELA DE PREÇOS'!$H$3:$H$1000),1)))))),"")</f>
        <v/>
      </c>
      <c r="I1700" s="75"/>
      <c r="J1700" s="19" t="str">
        <f>IFERROR(IF(ATENDIMENTOS!$I1700="",ATENDIMENTOS!$H1700,IF(AND(ATENDIMENTOS!$H1700="",ATENDIMENTOS!$I1700=""),"",ATENDIMENTOS!$H1700-ATENDIMENTOS!$I1700)),"")</f>
        <v/>
      </c>
      <c r="K1700" s="78"/>
    </row>
    <row r="1701" spans="1:11" x14ac:dyDescent="0.3">
      <c r="A1701" s="12" t="str">
        <f t="shared" si="26"/>
        <v/>
      </c>
      <c r="B1701" s="65"/>
      <c r="C1701" s="68"/>
      <c r="D1701" s="69"/>
      <c r="E1701" s="69"/>
      <c r="F1701" s="69"/>
      <c r="G1701" s="69"/>
      <c r="H1701" s="20" t="str" cm="1">
        <f t="array" ref="H1701">IFERROR(IF(B1701="","",IF(F1701="","",IF(F1701="SERVIÇOS",INDEX('TABELA DE PREÇOS'!$C$3:$C$1000,MATCH(B1701,IF('TABELA DE PREÇOS'!$B$3:$B$1000=G1701,'TABELA DE PREÇOS'!$D$3:$D$1000),1)),IF(F1701="PRODUTOS",INDEX('TABELA DE PREÇOS'!$G$3:$G$1000,MATCH(B1701,IF('TABELA DE PREÇOS'!$F$3:$F$1000=G1701,'TABELA DE PREÇOS'!$H$3:$H$1000),1)))))),"")</f>
        <v/>
      </c>
      <c r="I1701" s="74"/>
      <c r="J1701" s="20" t="str">
        <f>IFERROR(IF(ATENDIMENTOS!$I1701="",ATENDIMENTOS!$H1701,IF(AND(ATENDIMENTOS!$H1701="",ATENDIMENTOS!$I1701=""),"",ATENDIMENTOS!$H1701-ATENDIMENTOS!$I1701)),"")</f>
        <v/>
      </c>
      <c r="K1701" s="77"/>
    </row>
    <row r="1702" spans="1:11" x14ac:dyDescent="0.3">
      <c r="A1702" s="12" t="str">
        <f t="shared" si="26"/>
        <v/>
      </c>
      <c r="B1702" s="66"/>
      <c r="C1702" s="70"/>
      <c r="D1702" s="71"/>
      <c r="E1702" s="71"/>
      <c r="F1702" s="71"/>
      <c r="G1702" s="71"/>
      <c r="H1702" s="19" t="str" cm="1">
        <f t="array" ref="H1702">IFERROR(IF(B1702="","",IF(F1702="","",IF(F1702="SERVIÇOS",INDEX('TABELA DE PREÇOS'!$C$3:$C$1000,MATCH(B1702,IF('TABELA DE PREÇOS'!$B$3:$B$1000=G1702,'TABELA DE PREÇOS'!$D$3:$D$1000),1)),IF(F1702="PRODUTOS",INDEX('TABELA DE PREÇOS'!$G$3:$G$1000,MATCH(B1702,IF('TABELA DE PREÇOS'!$F$3:$F$1000=G1702,'TABELA DE PREÇOS'!$H$3:$H$1000),1)))))),"")</f>
        <v/>
      </c>
      <c r="I1702" s="75"/>
      <c r="J1702" s="19" t="str">
        <f>IFERROR(IF(ATENDIMENTOS!$I1702="",ATENDIMENTOS!$H1702,IF(AND(ATENDIMENTOS!$H1702="",ATENDIMENTOS!$I1702=""),"",ATENDIMENTOS!$H1702-ATENDIMENTOS!$I1702)),"")</f>
        <v/>
      </c>
      <c r="K1702" s="78"/>
    </row>
    <row r="1703" spans="1:11" x14ac:dyDescent="0.3">
      <c r="A1703" s="12" t="str">
        <f t="shared" si="26"/>
        <v/>
      </c>
      <c r="B1703" s="65"/>
      <c r="C1703" s="68"/>
      <c r="D1703" s="69"/>
      <c r="E1703" s="69"/>
      <c r="F1703" s="69"/>
      <c r="G1703" s="69"/>
      <c r="H1703" s="20" t="str" cm="1">
        <f t="array" ref="H1703">IFERROR(IF(B1703="","",IF(F1703="","",IF(F1703="SERVIÇOS",INDEX('TABELA DE PREÇOS'!$C$3:$C$1000,MATCH(B1703,IF('TABELA DE PREÇOS'!$B$3:$B$1000=G1703,'TABELA DE PREÇOS'!$D$3:$D$1000),1)),IF(F1703="PRODUTOS",INDEX('TABELA DE PREÇOS'!$G$3:$G$1000,MATCH(B1703,IF('TABELA DE PREÇOS'!$F$3:$F$1000=G1703,'TABELA DE PREÇOS'!$H$3:$H$1000),1)))))),"")</f>
        <v/>
      </c>
      <c r="I1703" s="74"/>
      <c r="J1703" s="20" t="str">
        <f>IFERROR(IF(ATENDIMENTOS!$I1703="",ATENDIMENTOS!$H1703,IF(AND(ATENDIMENTOS!$H1703="",ATENDIMENTOS!$I1703=""),"",ATENDIMENTOS!$H1703-ATENDIMENTOS!$I1703)),"")</f>
        <v/>
      </c>
      <c r="K1703" s="77"/>
    </row>
    <row r="1704" spans="1:11" x14ac:dyDescent="0.3">
      <c r="A1704" s="12" t="str">
        <f t="shared" si="26"/>
        <v/>
      </c>
      <c r="B1704" s="66"/>
      <c r="C1704" s="70"/>
      <c r="D1704" s="71"/>
      <c r="E1704" s="71"/>
      <c r="F1704" s="71"/>
      <c r="G1704" s="71"/>
      <c r="H1704" s="19" t="str" cm="1">
        <f t="array" ref="H1704">IFERROR(IF(B1704="","",IF(F1704="","",IF(F1704="SERVIÇOS",INDEX('TABELA DE PREÇOS'!$C$3:$C$1000,MATCH(B1704,IF('TABELA DE PREÇOS'!$B$3:$B$1000=G1704,'TABELA DE PREÇOS'!$D$3:$D$1000),1)),IF(F1704="PRODUTOS",INDEX('TABELA DE PREÇOS'!$G$3:$G$1000,MATCH(B1704,IF('TABELA DE PREÇOS'!$F$3:$F$1000=G1704,'TABELA DE PREÇOS'!$H$3:$H$1000),1)))))),"")</f>
        <v/>
      </c>
      <c r="I1704" s="75"/>
      <c r="J1704" s="19" t="str">
        <f>IFERROR(IF(ATENDIMENTOS!$I1704="",ATENDIMENTOS!$H1704,IF(AND(ATENDIMENTOS!$H1704="",ATENDIMENTOS!$I1704=""),"",ATENDIMENTOS!$H1704-ATENDIMENTOS!$I1704)),"")</f>
        <v/>
      </c>
      <c r="K1704" s="78"/>
    </row>
    <row r="1705" spans="1:11" x14ac:dyDescent="0.3">
      <c r="A1705" s="12" t="str">
        <f t="shared" si="26"/>
        <v/>
      </c>
      <c r="B1705" s="65"/>
      <c r="C1705" s="68"/>
      <c r="D1705" s="69"/>
      <c r="E1705" s="69"/>
      <c r="F1705" s="69"/>
      <c r="G1705" s="69"/>
      <c r="H1705" s="20" t="str" cm="1">
        <f t="array" ref="H1705">IFERROR(IF(B1705="","",IF(F1705="","",IF(F1705="SERVIÇOS",INDEX('TABELA DE PREÇOS'!$C$3:$C$1000,MATCH(B1705,IF('TABELA DE PREÇOS'!$B$3:$B$1000=G1705,'TABELA DE PREÇOS'!$D$3:$D$1000),1)),IF(F1705="PRODUTOS",INDEX('TABELA DE PREÇOS'!$G$3:$G$1000,MATCH(B1705,IF('TABELA DE PREÇOS'!$F$3:$F$1000=G1705,'TABELA DE PREÇOS'!$H$3:$H$1000),1)))))),"")</f>
        <v/>
      </c>
      <c r="I1705" s="74"/>
      <c r="J1705" s="20" t="str">
        <f>IFERROR(IF(ATENDIMENTOS!$I1705="",ATENDIMENTOS!$H1705,IF(AND(ATENDIMENTOS!$H1705="",ATENDIMENTOS!$I1705=""),"",ATENDIMENTOS!$H1705-ATENDIMENTOS!$I1705)),"")</f>
        <v/>
      </c>
      <c r="K1705" s="77"/>
    </row>
    <row r="1706" spans="1:11" x14ac:dyDescent="0.3">
      <c r="A1706" s="12" t="str">
        <f t="shared" si="26"/>
        <v/>
      </c>
      <c r="B1706" s="66"/>
      <c r="C1706" s="70"/>
      <c r="D1706" s="71"/>
      <c r="E1706" s="71"/>
      <c r="F1706" s="71"/>
      <c r="G1706" s="71"/>
      <c r="H1706" s="19" t="str" cm="1">
        <f t="array" ref="H1706">IFERROR(IF(B1706="","",IF(F1706="","",IF(F1706="SERVIÇOS",INDEX('TABELA DE PREÇOS'!$C$3:$C$1000,MATCH(B1706,IF('TABELA DE PREÇOS'!$B$3:$B$1000=G1706,'TABELA DE PREÇOS'!$D$3:$D$1000),1)),IF(F1706="PRODUTOS",INDEX('TABELA DE PREÇOS'!$G$3:$G$1000,MATCH(B1706,IF('TABELA DE PREÇOS'!$F$3:$F$1000=G1706,'TABELA DE PREÇOS'!$H$3:$H$1000),1)))))),"")</f>
        <v/>
      </c>
      <c r="I1706" s="75"/>
      <c r="J1706" s="19" t="str">
        <f>IFERROR(IF(ATENDIMENTOS!$I1706="",ATENDIMENTOS!$H1706,IF(AND(ATENDIMENTOS!$H1706="",ATENDIMENTOS!$I1706=""),"",ATENDIMENTOS!$H1706-ATENDIMENTOS!$I1706)),"")</f>
        <v/>
      </c>
      <c r="K1706" s="78"/>
    </row>
    <row r="1707" spans="1:11" x14ac:dyDescent="0.3">
      <c r="A1707" s="12" t="str">
        <f t="shared" si="26"/>
        <v/>
      </c>
      <c r="B1707" s="65"/>
      <c r="C1707" s="68"/>
      <c r="D1707" s="69"/>
      <c r="E1707" s="69"/>
      <c r="F1707" s="69"/>
      <c r="G1707" s="69"/>
      <c r="H1707" s="20" t="str" cm="1">
        <f t="array" ref="H1707">IFERROR(IF(B1707="","",IF(F1707="","",IF(F1707="SERVIÇOS",INDEX('TABELA DE PREÇOS'!$C$3:$C$1000,MATCH(B1707,IF('TABELA DE PREÇOS'!$B$3:$B$1000=G1707,'TABELA DE PREÇOS'!$D$3:$D$1000),1)),IF(F1707="PRODUTOS",INDEX('TABELA DE PREÇOS'!$G$3:$G$1000,MATCH(B1707,IF('TABELA DE PREÇOS'!$F$3:$F$1000=G1707,'TABELA DE PREÇOS'!$H$3:$H$1000),1)))))),"")</f>
        <v/>
      </c>
      <c r="I1707" s="74"/>
      <c r="J1707" s="20" t="str">
        <f>IFERROR(IF(ATENDIMENTOS!$I1707="",ATENDIMENTOS!$H1707,IF(AND(ATENDIMENTOS!$H1707="",ATENDIMENTOS!$I1707=""),"",ATENDIMENTOS!$H1707-ATENDIMENTOS!$I1707)),"")</f>
        <v/>
      </c>
      <c r="K1707" s="77"/>
    </row>
    <row r="1708" spans="1:11" x14ac:dyDescent="0.3">
      <c r="A1708" s="12" t="str">
        <f t="shared" si="26"/>
        <v/>
      </c>
      <c r="B1708" s="66"/>
      <c r="C1708" s="70"/>
      <c r="D1708" s="71"/>
      <c r="E1708" s="71"/>
      <c r="F1708" s="71"/>
      <c r="G1708" s="71"/>
      <c r="H1708" s="19" t="str" cm="1">
        <f t="array" ref="H1708">IFERROR(IF(B1708="","",IF(F1708="","",IF(F1708="SERVIÇOS",INDEX('TABELA DE PREÇOS'!$C$3:$C$1000,MATCH(B1708,IF('TABELA DE PREÇOS'!$B$3:$B$1000=G1708,'TABELA DE PREÇOS'!$D$3:$D$1000),1)),IF(F1708="PRODUTOS",INDEX('TABELA DE PREÇOS'!$G$3:$G$1000,MATCH(B1708,IF('TABELA DE PREÇOS'!$F$3:$F$1000=G1708,'TABELA DE PREÇOS'!$H$3:$H$1000),1)))))),"")</f>
        <v/>
      </c>
      <c r="I1708" s="75"/>
      <c r="J1708" s="19" t="str">
        <f>IFERROR(IF(ATENDIMENTOS!$I1708="",ATENDIMENTOS!$H1708,IF(AND(ATENDIMENTOS!$H1708="",ATENDIMENTOS!$I1708=""),"",ATENDIMENTOS!$H1708-ATENDIMENTOS!$I1708)),"")</f>
        <v/>
      </c>
      <c r="K1708" s="78"/>
    </row>
    <row r="1709" spans="1:11" x14ac:dyDescent="0.3">
      <c r="A1709" s="12" t="str">
        <f t="shared" si="26"/>
        <v/>
      </c>
      <c r="B1709" s="65"/>
      <c r="C1709" s="68"/>
      <c r="D1709" s="69"/>
      <c r="E1709" s="69"/>
      <c r="F1709" s="69"/>
      <c r="G1709" s="69"/>
      <c r="H1709" s="20" t="str" cm="1">
        <f t="array" ref="H1709">IFERROR(IF(B1709="","",IF(F1709="","",IF(F1709="SERVIÇOS",INDEX('TABELA DE PREÇOS'!$C$3:$C$1000,MATCH(B1709,IF('TABELA DE PREÇOS'!$B$3:$B$1000=G1709,'TABELA DE PREÇOS'!$D$3:$D$1000),1)),IF(F1709="PRODUTOS",INDEX('TABELA DE PREÇOS'!$G$3:$G$1000,MATCH(B1709,IF('TABELA DE PREÇOS'!$F$3:$F$1000=G1709,'TABELA DE PREÇOS'!$H$3:$H$1000),1)))))),"")</f>
        <v/>
      </c>
      <c r="I1709" s="74"/>
      <c r="J1709" s="20" t="str">
        <f>IFERROR(IF(ATENDIMENTOS!$I1709="",ATENDIMENTOS!$H1709,IF(AND(ATENDIMENTOS!$H1709="",ATENDIMENTOS!$I1709=""),"",ATENDIMENTOS!$H1709-ATENDIMENTOS!$I1709)),"")</f>
        <v/>
      </c>
      <c r="K1709" s="77"/>
    </row>
    <row r="1710" spans="1:11" x14ac:dyDescent="0.3">
      <c r="A1710" s="12" t="str">
        <f t="shared" si="26"/>
        <v/>
      </c>
      <c r="B1710" s="66"/>
      <c r="C1710" s="70"/>
      <c r="D1710" s="71"/>
      <c r="E1710" s="71"/>
      <c r="F1710" s="71"/>
      <c r="G1710" s="71"/>
      <c r="H1710" s="19" t="str" cm="1">
        <f t="array" ref="H1710">IFERROR(IF(B1710="","",IF(F1710="","",IF(F1710="SERVIÇOS",INDEX('TABELA DE PREÇOS'!$C$3:$C$1000,MATCH(B1710,IF('TABELA DE PREÇOS'!$B$3:$B$1000=G1710,'TABELA DE PREÇOS'!$D$3:$D$1000),1)),IF(F1710="PRODUTOS",INDEX('TABELA DE PREÇOS'!$G$3:$G$1000,MATCH(B1710,IF('TABELA DE PREÇOS'!$F$3:$F$1000=G1710,'TABELA DE PREÇOS'!$H$3:$H$1000),1)))))),"")</f>
        <v/>
      </c>
      <c r="I1710" s="75"/>
      <c r="J1710" s="19" t="str">
        <f>IFERROR(IF(ATENDIMENTOS!$I1710="",ATENDIMENTOS!$H1710,IF(AND(ATENDIMENTOS!$H1710="",ATENDIMENTOS!$I1710=""),"",ATENDIMENTOS!$H1710-ATENDIMENTOS!$I1710)),"")</f>
        <v/>
      </c>
      <c r="K1710" s="78"/>
    </row>
    <row r="1711" spans="1:11" x14ac:dyDescent="0.3">
      <c r="A1711" s="12" t="str">
        <f t="shared" si="26"/>
        <v/>
      </c>
      <c r="B1711" s="65"/>
      <c r="C1711" s="68"/>
      <c r="D1711" s="69"/>
      <c r="E1711" s="69"/>
      <c r="F1711" s="69"/>
      <c r="G1711" s="69"/>
      <c r="H1711" s="20" t="str" cm="1">
        <f t="array" ref="H1711">IFERROR(IF(B1711="","",IF(F1711="","",IF(F1711="SERVIÇOS",INDEX('TABELA DE PREÇOS'!$C$3:$C$1000,MATCH(B1711,IF('TABELA DE PREÇOS'!$B$3:$B$1000=G1711,'TABELA DE PREÇOS'!$D$3:$D$1000),1)),IF(F1711="PRODUTOS",INDEX('TABELA DE PREÇOS'!$G$3:$G$1000,MATCH(B1711,IF('TABELA DE PREÇOS'!$F$3:$F$1000=G1711,'TABELA DE PREÇOS'!$H$3:$H$1000),1)))))),"")</f>
        <v/>
      </c>
      <c r="I1711" s="74"/>
      <c r="J1711" s="20" t="str">
        <f>IFERROR(IF(ATENDIMENTOS!$I1711="",ATENDIMENTOS!$H1711,IF(AND(ATENDIMENTOS!$H1711="",ATENDIMENTOS!$I1711=""),"",ATENDIMENTOS!$H1711-ATENDIMENTOS!$I1711)),"")</f>
        <v/>
      </c>
      <c r="K1711" s="77"/>
    </row>
    <row r="1712" spans="1:11" x14ac:dyDescent="0.3">
      <c r="A1712" s="12" t="str">
        <f t="shared" si="26"/>
        <v/>
      </c>
      <c r="B1712" s="66"/>
      <c r="C1712" s="70"/>
      <c r="D1712" s="71"/>
      <c r="E1712" s="71"/>
      <c r="F1712" s="71"/>
      <c r="G1712" s="71"/>
      <c r="H1712" s="19" t="str" cm="1">
        <f t="array" ref="H1712">IFERROR(IF(B1712="","",IF(F1712="","",IF(F1712="SERVIÇOS",INDEX('TABELA DE PREÇOS'!$C$3:$C$1000,MATCH(B1712,IF('TABELA DE PREÇOS'!$B$3:$B$1000=G1712,'TABELA DE PREÇOS'!$D$3:$D$1000),1)),IF(F1712="PRODUTOS",INDEX('TABELA DE PREÇOS'!$G$3:$G$1000,MATCH(B1712,IF('TABELA DE PREÇOS'!$F$3:$F$1000=G1712,'TABELA DE PREÇOS'!$H$3:$H$1000),1)))))),"")</f>
        <v/>
      </c>
      <c r="I1712" s="75"/>
      <c r="J1712" s="19" t="str">
        <f>IFERROR(IF(ATENDIMENTOS!$I1712="",ATENDIMENTOS!$H1712,IF(AND(ATENDIMENTOS!$H1712="",ATENDIMENTOS!$I1712=""),"",ATENDIMENTOS!$H1712-ATENDIMENTOS!$I1712)),"")</f>
        <v/>
      </c>
      <c r="K1712" s="78"/>
    </row>
    <row r="1713" spans="1:11" x14ac:dyDescent="0.3">
      <c r="A1713" s="12" t="str">
        <f t="shared" si="26"/>
        <v/>
      </c>
      <c r="B1713" s="65"/>
      <c r="C1713" s="68"/>
      <c r="D1713" s="69"/>
      <c r="E1713" s="69"/>
      <c r="F1713" s="69"/>
      <c r="G1713" s="69"/>
      <c r="H1713" s="20" t="str" cm="1">
        <f t="array" ref="H1713">IFERROR(IF(B1713="","",IF(F1713="","",IF(F1713="SERVIÇOS",INDEX('TABELA DE PREÇOS'!$C$3:$C$1000,MATCH(B1713,IF('TABELA DE PREÇOS'!$B$3:$B$1000=G1713,'TABELA DE PREÇOS'!$D$3:$D$1000),1)),IF(F1713="PRODUTOS",INDEX('TABELA DE PREÇOS'!$G$3:$G$1000,MATCH(B1713,IF('TABELA DE PREÇOS'!$F$3:$F$1000=G1713,'TABELA DE PREÇOS'!$H$3:$H$1000),1)))))),"")</f>
        <v/>
      </c>
      <c r="I1713" s="74"/>
      <c r="J1713" s="20" t="str">
        <f>IFERROR(IF(ATENDIMENTOS!$I1713="",ATENDIMENTOS!$H1713,IF(AND(ATENDIMENTOS!$H1713="",ATENDIMENTOS!$I1713=""),"",ATENDIMENTOS!$H1713-ATENDIMENTOS!$I1713)),"")</f>
        <v/>
      </c>
      <c r="K1713" s="77"/>
    </row>
    <row r="1714" spans="1:11" x14ac:dyDescent="0.3">
      <c r="A1714" s="12" t="str">
        <f t="shared" si="26"/>
        <v/>
      </c>
      <c r="B1714" s="66"/>
      <c r="C1714" s="70"/>
      <c r="D1714" s="71"/>
      <c r="E1714" s="71"/>
      <c r="F1714" s="71"/>
      <c r="G1714" s="71"/>
      <c r="H1714" s="19" t="str" cm="1">
        <f t="array" ref="H1714">IFERROR(IF(B1714="","",IF(F1714="","",IF(F1714="SERVIÇOS",INDEX('TABELA DE PREÇOS'!$C$3:$C$1000,MATCH(B1714,IF('TABELA DE PREÇOS'!$B$3:$B$1000=G1714,'TABELA DE PREÇOS'!$D$3:$D$1000),1)),IF(F1714="PRODUTOS",INDEX('TABELA DE PREÇOS'!$G$3:$G$1000,MATCH(B1714,IF('TABELA DE PREÇOS'!$F$3:$F$1000=G1714,'TABELA DE PREÇOS'!$H$3:$H$1000),1)))))),"")</f>
        <v/>
      </c>
      <c r="I1714" s="75"/>
      <c r="J1714" s="19" t="str">
        <f>IFERROR(IF(ATENDIMENTOS!$I1714="",ATENDIMENTOS!$H1714,IF(AND(ATENDIMENTOS!$H1714="",ATENDIMENTOS!$I1714=""),"",ATENDIMENTOS!$H1714-ATENDIMENTOS!$I1714)),"")</f>
        <v/>
      </c>
      <c r="K1714" s="78"/>
    </row>
    <row r="1715" spans="1:11" x14ac:dyDescent="0.3">
      <c r="A1715" s="12" t="str">
        <f t="shared" si="26"/>
        <v/>
      </c>
      <c r="B1715" s="65"/>
      <c r="C1715" s="68"/>
      <c r="D1715" s="69"/>
      <c r="E1715" s="69"/>
      <c r="F1715" s="69"/>
      <c r="G1715" s="69"/>
      <c r="H1715" s="20" t="str" cm="1">
        <f t="array" ref="H1715">IFERROR(IF(B1715="","",IF(F1715="","",IF(F1715="SERVIÇOS",INDEX('TABELA DE PREÇOS'!$C$3:$C$1000,MATCH(B1715,IF('TABELA DE PREÇOS'!$B$3:$B$1000=G1715,'TABELA DE PREÇOS'!$D$3:$D$1000),1)),IF(F1715="PRODUTOS",INDEX('TABELA DE PREÇOS'!$G$3:$G$1000,MATCH(B1715,IF('TABELA DE PREÇOS'!$F$3:$F$1000=G1715,'TABELA DE PREÇOS'!$H$3:$H$1000),1)))))),"")</f>
        <v/>
      </c>
      <c r="I1715" s="74"/>
      <c r="J1715" s="20" t="str">
        <f>IFERROR(IF(ATENDIMENTOS!$I1715="",ATENDIMENTOS!$H1715,IF(AND(ATENDIMENTOS!$H1715="",ATENDIMENTOS!$I1715=""),"",ATENDIMENTOS!$H1715-ATENDIMENTOS!$I1715)),"")</f>
        <v/>
      </c>
      <c r="K1715" s="77"/>
    </row>
    <row r="1716" spans="1:11" x14ac:dyDescent="0.3">
      <c r="A1716" s="12" t="str">
        <f t="shared" si="26"/>
        <v/>
      </c>
      <c r="B1716" s="66"/>
      <c r="C1716" s="70"/>
      <c r="D1716" s="71"/>
      <c r="E1716" s="71"/>
      <c r="F1716" s="71"/>
      <c r="G1716" s="71"/>
      <c r="H1716" s="19" t="str" cm="1">
        <f t="array" ref="H1716">IFERROR(IF(B1716="","",IF(F1716="","",IF(F1716="SERVIÇOS",INDEX('TABELA DE PREÇOS'!$C$3:$C$1000,MATCH(B1716,IF('TABELA DE PREÇOS'!$B$3:$B$1000=G1716,'TABELA DE PREÇOS'!$D$3:$D$1000),1)),IF(F1716="PRODUTOS",INDEX('TABELA DE PREÇOS'!$G$3:$G$1000,MATCH(B1716,IF('TABELA DE PREÇOS'!$F$3:$F$1000=G1716,'TABELA DE PREÇOS'!$H$3:$H$1000),1)))))),"")</f>
        <v/>
      </c>
      <c r="I1716" s="75"/>
      <c r="J1716" s="19" t="str">
        <f>IFERROR(IF(ATENDIMENTOS!$I1716="",ATENDIMENTOS!$H1716,IF(AND(ATENDIMENTOS!$H1716="",ATENDIMENTOS!$I1716=""),"",ATENDIMENTOS!$H1716-ATENDIMENTOS!$I1716)),"")</f>
        <v/>
      </c>
      <c r="K1716" s="78"/>
    </row>
    <row r="1717" spans="1:11" x14ac:dyDescent="0.3">
      <c r="A1717" s="12" t="str">
        <f t="shared" si="26"/>
        <v/>
      </c>
      <c r="B1717" s="65"/>
      <c r="C1717" s="68"/>
      <c r="D1717" s="69"/>
      <c r="E1717" s="69"/>
      <c r="F1717" s="69"/>
      <c r="G1717" s="69"/>
      <c r="H1717" s="20" t="str" cm="1">
        <f t="array" ref="H1717">IFERROR(IF(B1717="","",IF(F1717="","",IF(F1717="SERVIÇOS",INDEX('TABELA DE PREÇOS'!$C$3:$C$1000,MATCH(B1717,IF('TABELA DE PREÇOS'!$B$3:$B$1000=G1717,'TABELA DE PREÇOS'!$D$3:$D$1000),1)),IF(F1717="PRODUTOS",INDEX('TABELA DE PREÇOS'!$G$3:$G$1000,MATCH(B1717,IF('TABELA DE PREÇOS'!$F$3:$F$1000=G1717,'TABELA DE PREÇOS'!$H$3:$H$1000),1)))))),"")</f>
        <v/>
      </c>
      <c r="I1717" s="74"/>
      <c r="J1717" s="20" t="str">
        <f>IFERROR(IF(ATENDIMENTOS!$I1717="",ATENDIMENTOS!$H1717,IF(AND(ATENDIMENTOS!$H1717="",ATENDIMENTOS!$I1717=""),"",ATENDIMENTOS!$H1717-ATENDIMENTOS!$I1717)),"")</f>
        <v/>
      </c>
      <c r="K1717" s="77"/>
    </row>
    <row r="1718" spans="1:11" x14ac:dyDescent="0.3">
      <c r="A1718" s="12" t="str">
        <f t="shared" si="26"/>
        <v/>
      </c>
      <c r="B1718" s="66"/>
      <c r="C1718" s="70"/>
      <c r="D1718" s="71"/>
      <c r="E1718" s="71"/>
      <c r="F1718" s="71"/>
      <c r="G1718" s="71"/>
      <c r="H1718" s="19" t="str" cm="1">
        <f t="array" ref="H1718">IFERROR(IF(B1718="","",IF(F1718="","",IF(F1718="SERVIÇOS",INDEX('TABELA DE PREÇOS'!$C$3:$C$1000,MATCH(B1718,IF('TABELA DE PREÇOS'!$B$3:$B$1000=G1718,'TABELA DE PREÇOS'!$D$3:$D$1000),1)),IF(F1718="PRODUTOS",INDEX('TABELA DE PREÇOS'!$G$3:$G$1000,MATCH(B1718,IF('TABELA DE PREÇOS'!$F$3:$F$1000=G1718,'TABELA DE PREÇOS'!$H$3:$H$1000),1)))))),"")</f>
        <v/>
      </c>
      <c r="I1718" s="75"/>
      <c r="J1718" s="19" t="str">
        <f>IFERROR(IF(ATENDIMENTOS!$I1718="",ATENDIMENTOS!$H1718,IF(AND(ATENDIMENTOS!$H1718="",ATENDIMENTOS!$I1718=""),"",ATENDIMENTOS!$H1718-ATENDIMENTOS!$I1718)),"")</f>
        <v/>
      </c>
      <c r="K1718" s="78"/>
    </row>
    <row r="1719" spans="1:11" x14ac:dyDescent="0.3">
      <c r="A1719" s="12" t="str">
        <f t="shared" si="26"/>
        <v/>
      </c>
      <c r="B1719" s="65"/>
      <c r="C1719" s="68"/>
      <c r="D1719" s="69"/>
      <c r="E1719" s="69"/>
      <c r="F1719" s="69"/>
      <c r="G1719" s="69"/>
      <c r="H1719" s="20" t="str" cm="1">
        <f t="array" ref="H1719">IFERROR(IF(B1719="","",IF(F1719="","",IF(F1719="SERVIÇOS",INDEX('TABELA DE PREÇOS'!$C$3:$C$1000,MATCH(B1719,IF('TABELA DE PREÇOS'!$B$3:$B$1000=G1719,'TABELA DE PREÇOS'!$D$3:$D$1000),1)),IF(F1719="PRODUTOS",INDEX('TABELA DE PREÇOS'!$G$3:$G$1000,MATCH(B1719,IF('TABELA DE PREÇOS'!$F$3:$F$1000=G1719,'TABELA DE PREÇOS'!$H$3:$H$1000),1)))))),"")</f>
        <v/>
      </c>
      <c r="I1719" s="74"/>
      <c r="J1719" s="20" t="str">
        <f>IFERROR(IF(ATENDIMENTOS!$I1719="",ATENDIMENTOS!$H1719,IF(AND(ATENDIMENTOS!$H1719="",ATENDIMENTOS!$I1719=""),"",ATENDIMENTOS!$H1719-ATENDIMENTOS!$I1719)),"")</f>
        <v/>
      </c>
      <c r="K1719" s="77"/>
    </row>
    <row r="1720" spans="1:11" x14ac:dyDescent="0.3">
      <c r="A1720" s="12" t="str">
        <f t="shared" si="26"/>
        <v/>
      </c>
      <c r="B1720" s="66"/>
      <c r="C1720" s="70"/>
      <c r="D1720" s="71"/>
      <c r="E1720" s="71"/>
      <c r="F1720" s="71"/>
      <c r="G1720" s="71"/>
      <c r="H1720" s="19" t="str" cm="1">
        <f t="array" ref="H1720">IFERROR(IF(B1720="","",IF(F1720="","",IF(F1720="SERVIÇOS",INDEX('TABELA DE PREÇOS'!$C$3:$C$1000,MATCH(B1720,IF('TABELA DE PREÇOS'!$B$3:$B$1000=G1720,'TABELA DE PREÇOS'!$D$3:$D$1000),1)),IF(F1720="PRODUTOS",INDEX('TABELA DE PREÇOS'!$G$3:$G$1000,MATCH(B1720,IF('TABELA DE PREÇOS'!$F$3:$F$1000=G1720,'TABELA DE PREÇOS'!$H$3:$H$1000),1)))))),"")</f>
        <v/>
      </c>
      <c r="I1720" s="75"/>
      <c r="J1720" s="19" t="str">
        <f>IFERROR(IF(ATENDIMENTOS!$I1720="",ATENDIMENTOS!$H1720,IF(AND(ATENDIMENTOS!$H1720="",ATENDIMENTOS!$I1720=""),"",ATENDIMENTOS!$H1720-ATENDIMENTOS!$I1720)),"")</f>
        <v/>
      </c>
      <c r="K1720" s="78"/>
    </row>
    <row r="1721" spans="1:11" x14ac:dyDescent="0.3">
      <c r="A1721" s="12" t="str">
        <f t="shared" si="26"/>
        <v/>
      </c>
      <c r="B1721" s="65"/>
      <c r="C1721" s="68"/>
      <c r="D1721" s="69"/>
      <c r="E1721" s="69"/>
      <c r="F1721" s="69"/>
      <c r="G1721" s="69"/>
      <c r="H1721" s="20" t="str" cm="1">
        <f t="array" ref="H1721">IFERROR(IF(B1721="","",IF(F1721="","",IF(F1721="SERVIÇOS",INDEX('TABELA DE PREÇOS'!$C$3:$C$1000,MATCH(B1721,IF('TABELA DE PREÇOS'!$B$3:$B$1000=G1721,'TABELA DE PREÇOS'!$D$3:$D$1000),1)),IF(F1721="PRODUTOS",INDEX('TABELA DE PREÇOS'!$G$3:$G$1000,MATCH(B1721,IF('TABELA DE PREÇOS'!$F$3:$F$1000=G1721,'TABELA DE PREÇOS'!$H$3:$H$1000),1)))))),"")</f>
        <v/>
      </c>
      <c r="I1721" s="74"/>
      <c r="J1721" s="20" t="str">
        <f>IFERROR(IF(ATENDIMENTOS!$I1721="",ATENDIMENTOS!$H1721,IF(AND(ATENDIMENTOS!$H1721="",ATENDIMENTOS!$I1721=""),"",ATENDIMENTOS!$H1721-ATENDIMENTOS!$I1721)),"")</f>
        <v/>
      </c>
      <c r="K1721" s="77"/>
    </row>
    <row r="1722" spans="1:11" x14ac:dyDescent="0.3">
      <c r="A1722" s="12" t="str">
        <f t="shared" si="26"/>
        <v/>
      </c>
      <c r="B1722" s="66"/>
      <c r="C1722" s="70"/>
      <c r="D1722" s="71"/>
      <c r="E1722" s="71"/>
      <c r="F1722" s="71"/>
      <c r="G1722" s="71"/>
      <c r="H1722" s="19" t="str" cm="1">
        <f t="array" ref="H1722">IFERROR(IF(B1722="","",IF(F1722="","",IF(F1722="SERVIÇOS",INDEX('TABELA DE PREÇOS'!$C$3:$C$1000,MATCH(B1722,IF('TABELA DE PREÇOS'!$B$3:$B$1000=G1722,'TABELA DE PREÇOS'!$D$3:$D$1000),1)),IF(F1722="PRODUTOS",INDEX('TABELA DE PREÇOS'!$G$3:$G$1000,MATCH(B1722,IF('TABELA DE PREÇOS'!$F$3:$F$1000=G1722,'TABELA DE PREÇOS'!$H$3:$H$1000),1)))))),"")</f>
        <v/>
      </c>
      <c r="I1722" s="75"/>
      <c r="J1722" s="19" t="str">
        <f>IFERROR(IF(ATENDIMENTOS!$I1722="",ATENDIMENTOS!$H1722,IF(AND(ATENDIMENTOS!$H1722="",ATENDIMENTOS!$I1722=""),"",ATENDIMENTOS!$H1722-ATENDIMENTOS!$I1722)),"")</f>
        <v/>
      </c>
      <c r="K1722" s="78"/>
    </row>
    <row r="1723" spans="1:11" x14ac:dyDescent="0.3">
      <c r="A1723" s="12" t="str">
        <f t="shared" si="26"/>
        <v/>
      </c>
      <c r="B1723" s="65"/>
      <c r="C1723" s="68"/>
      <c r="D1723" s="69"/>
      <c r="E1723" s="69"/>
      <c r="F1723" s="69"/>
      <c r="G1723" s="69"/>
      <c r="H1723" s="20" t="str" cm="1">
        <f t="array" ref="H1723">IFERROR(IF(B1723="","",IF(F1723="","",IF(F1723="SERVIÇOS",INDEX('TABELA DE PREÇOS'!$C$3:$C$1000,MATCH(B1723,IF('TABELA DE PREÇOS'!$B$3:$B$1000=G1723,'TABELA DE PREÇOS'!$D$3:$D$1000),1)),IF(F1723="PRODUTOS",INDEX('TABELA DE PREÇOS'!$G$3:$G$1000,MATCH(B1723,IF('TABELA DE PREÇOS'!$F$3:$F$1000=G1723,'TABELA DE PREÇOS'!$H$3:$H$1000),1)))))),"")</f>
        <v/>
      </c>
      <c r="I1723" s="74"/>
      <c r="J1723" s="20" t="str">
        <f>IFERROR(IF(ATENDIMENTOS!$I1723="",ATENDIMENTOS!$H1723,IF(AND(ATENDIMENTOS!$H1723="",ATENDIMENTOS!$I1723=""),"",ATENDIMENTOS!$H1723-ATENDIMENTOS!$I1723)),"")</f>
        <v/>
      </c>
      <c r="K1723" s="77"/>
    </row>
    <row r="1724" spans="1:11" x14ac:dyDescent="0.3">
      <c r="A1724" s="12" t="str">
        <f t="shared" si="26"/>
        <v/>
      </c>
      <c r="B1724" s="66"/>
      <c r="C1724" s="70"/>
      <c r="D1724" s="71"/>
      <c r="E1724" s="71"/>
      <c r="F1724" s="71"/>
      <c r="G1724" s="71"/>
      <c r="H1724" s="19" t="str" cm="1">
        <f t="array" ref="H1724">IFERROR(IF(B1724="","",IF(F1724="","",IF(F1724="SERVIÇOS",INDEX('TABELA DE PREÇOS'!$C$3:$C$1000,MATCH(B1724,IF('TABELA DE PREÇOS'!$B$3:$B$1000=G1724,'TABELA DE PREÇOS'!$D$3:$D$1000),1)),IF(F1724="PRODUTOS",INDEX('TABELA DE PREÇOS'!$G$3:$G$1000,MATCH(B1724,IF('TABELA DE PREÇOS'!$F$3:$F$1000=G1724,'TABELA DE PREÇOS'!$H$3:$H$1000),1)))))),"")</f>
        <v/>
      </c>
      <c r="I1724" s="75"/>
      <c r="J1724" s="19" t="str">
        <f>IFERROR(IF(ATENDIMENTOS!$I1724="",ATENDIMENTOS!$H1724,IF(AND(ATENDIMENTOS!$H1724="",ATENDIMENTOS!$I1724=""),"",ATENDIMENTOS!$H1724-ATENDIMENTOS!$I1724)),"")</f>
        <v/>
      </c>
      <c r="K1724" s="78"/>
    </row>
    <row r="1725" spans="1:11" x14ac:dyDescent="0.3">
      <c r="A1725" s="12" t="str">
        <f t="shared" si="26"/>
        <v/>
      </c>
      <c r="B1725" s="65"/>
      <c r="C1725" s="68"/>
      <c r="D1725" s="69"/>
      <c r="E1725" s="69"/>
      <c r="F1725" s="69"/>
      <c r="G1725" s="69"/>
      <c r="H1725" s="20" t="str" cm="1">
        <f t="array" ref="H1725">IFERROR(IF(B1725="","",IF(F1725="","",IF(F1725="SERVIÇOS",INDEX('TABELA DE PREÇOS'!$C$3:$C$1000,MATCH(B1725,IF('TABELA DE PREÇOS'!$B$3:$B$1000=G1725,'TABELA DE PREÇOS'!$D$3:$D$1000),1)),IF(F1725="PRODUTOS",INDEX('TABELA DE PREÇOS'!$G$3:$G$1000,MATCH(B1725,IF('TABELA DE PREÇOS'!$F$3:$F$1000=G1725,'TABELA DE PREÇOS'!$H$3:$H$1000),1)))))),"")</f>
        <v/>
      </c>
      <c r="I1725" s="74"/>
      <c r="J1725" s="20" t="str">
        <f>IFERROR(IF(ATENDIMENTOS!$I1725="",ATENDIMENTOS!$H1725,IF(AND(ATENDIMENTOS!$H1725="",ATENDIMENTOS!$I1725=""),"",ATENDIMENTOS!$H1725-ATENDIMENTOS!$I1725)),"")</f>
        <v/>
      </c>
      <c r="K1725" s="77"/>
    </row>
    <row r="1726" spans="1:11" x14ac:dyDescent="0.3">
      <c r="A1726" s="12" t="str">
        <f t="shared" si="26"/>
        <v/>
      </c>
      <c r="B1726" s="66"/>
      <c r="C1726" s="70"/>
      <c r="D1726" s="71"/>
      <c r="E1726" s="71"/>
      <c r="F1726" s="71"/>
      <c r="G1726" s="71"/>
      <c r="H1726" s="19" t="str" cm="1">
        <f t="array" ref="H1726">IFERROR(IF(B1726="","",IF(F1726="","",IF(F1726="SERVIÇOS",INDEX('TABELA DE PREÇOS'!$C$3:$C$1000,MATCH(B1726,IF('TABELA DE PREÇOS'!$B$3:$B$1000=G1726,'TABELA DE PREÇOS'!$D$3:$D$1000),1)),IF(F1726="PRODUTOS",INDEX('TABELA DE PREÇOS'!$G$3:$G$1000,MATCH(B1726,IF('TABELA DE PREÇOS'!$F$3:$F$1000=G1726,'TABELA DE PREÇOS'!$H$3:$H$1000),1)))))),"")</f>
        <v/>
      </c>
      <c r="I1726" s="75"/>
      <c r="J1726" s="19" t="str">
        <f>IFERROR(IF(ATENDIMENTOS!$I1726="",ATENDIMENTOS!$H1726,IF(AND(ATENDIMENTOS!$H1726="",ATENDIMENTOS!$I1726=""),"",ATENDIMENTOS!$H1726-ATENDIMENTOS!$I1726)),"")</f>
        <v/>
      </c>
      <c r="K1726" s="78"/>
    </row>
    <row r="1727" spans="1:11" x14ac:dyDescent="0.3">
      <c r="A1727" s="12" t="str">
        <f t="shared" si="26"/>
        <v/>
      </c>
      <c r="B1727" s="65"/>
      <c r="C1727" s="68"/>
      <c r="D1727" s="69"/>
      <c r="E1727" s="69"/>
      <c r="F1727" s="69"/>
      <c r="G1727" s="69"/>
      <c r="H1727" s="20" t="str" cm="1">
        <f t="array" ref="H1727">IFERROR(IF(B1727="","",IF(F1727="","",IF(F1727="SERVIÇOS",INDEX('TABELA DE PREÇOS'!$C$3:$C$1000,MATCH(B1727,IF('TABELA DE PREÇOS'!$B$3:$B$1000=G1727,'TABELA DE PREÇOS'!$D$3:$D$1000),1)),IF(F1727="PRODUTOS",INDEX('TABELA DE PREÇOS'!$G$3:$G$1000,MATCH(B1727,IF('TABELA DE PREÇOS'!$F$3:$F$1000=G1727,'TABELA DE PREÇOS'!$H$3:$H$1000),1)))))),"")</f>
        <v/>
      </c>
      <c r="I1727" s="74"/>
      <c r="J1727" s="20" t="str">
        <f>IFERROR(IF(ATENDIMENTOS!$I1727="",ATENDIMENTOS!$H1727,IF(AND(ATENDIMENTOS!$H1727="",ATENDIMENTOS!$I1727=""),"",ATENDIMENTOS!$H1727-ATENDIMENTOS!$I1727)),"")</f>
        <v/>
      </c>
      <c r="K1727" s="77"/>
    </row>
    <row r="1728" spans="1:11" x14ac:dyDescent="0.3">
      <c r="A1728" s="12" t="str">
        <f t="shared" si="26"/>
        <v/>
      </c>
      <c r="B1728" s="66"/>
      <c r="C1728" s="70"/>
      <c r="D1728" s="71"/>
      <c r="E1728" s="71"/>
      <c r="F1728" s="71"/>
      <c r="G1728" s="71"/>
      <c r="H1728" s="19" t="str" cm="1">
        <f t="array" ref="H1728">IFERROR(IF(B1728="","",IF(F1728="","",IF(F1728="SERVIÇOS",INDEX('TABELA DE PREÇOS'!$C$3:$C$1000,MATCH(B1728,IF('TABELA DE PREÇOS'!$B$3:$B$1000=G1728,'TABELA DE PREÇOS'!$D$3:$D$1000),1)),IF(F1728="PRODUTOS",INDEX('TABELA DE PREÇOS'!$G$3:$G$1000,MATCH(B1728,IF('TABELA DE PREÇOS'!$F$3:$F$1000=G1728,'TABELA DE PREÇOS'!$H$3:$H$1000),1)))))),"")</f>
        <v/>
      </c>
      <c r="I1728" s="75"/>
      <c r="J1728" s="19" t="str">
        <f>IFERROR(IF(ATENDIMENTOS!$I1728="",ATENDIMENTOS!$H1728,IF(AND(ATENDIMENTOS!$H1728="",ATENDIMENTOS!$I1728=""),"",ATENDIMENTOS!$H1728-ATENDIMENTOS!$I1728)),"")</f>
        <v/>
      </c>
      <c r="K1728" s="78"/>
    </row>
    <row r="1729" spans="1:11" x14ac:dyDescent="0.3">
      <c r="A1729" s="12" t="str">
        <f t="shared" si="26"/>
        <v/>
      </c>
      <c r="B1729" s="65"/>
      <c r="C1729" s="68"/>
      <c r="D1729" s="69"/>
      <c r="E1729" s="69"/>
      <c r="F1729" s="69"/>
      <c r="G1729" s="69"/>
      <c r="H1729" s="20" t="str" cm="1">
        <f t="array" ref="H1729">IFERROR(IF(B1729="","",IF(F1729="","",IF(F1729="SERVIÇOS",INDEX('TABELA DE PREÇOS'!$C$3:$C$1000,MATCH(B1729,IF('TABELA DE PREÇOS'!$B$3:$B$1000=G1729,'TABELA DE PREÇOS'!$D$3:$D$1000),1)),IF(F1729="PRODUTOS",INDEX('TABELA DE PREÇOS'!$G$3:$G$1000,MATCH(B1729,IF('TABELA DE PREÇOS'!$F$3:$F$1000=G1729,'TABELA DE PREÇOS'!$H$3:$H$1000),1)))))),"")</f>
        <v/>
      </c>
      <c r="I1729" s="74"/>
      <c r="J1729" s="20" t="str">
        <f>IFERROR(IF(ATENDIMENTOS!$I1729="",ATENDIMENTOS!$H1729,IF(AND(ATENDIMENTOS!$H1729="",ATENDIMENTOS!$I1729=""),"",ATENDIMENTOS!$H1729-ATENDIMENTOS!$I1729)),"")</f>
        <v/>
      </c>
      <c r="K1729" s="77"/>
    </row>
    <row r="1730" spans="1:11" x14ac:dyDescent="0.3">
      <c r="A1730" s="12" t="str">
        <f t="shared" si="26"/>
        <v/>
      </c>
      <c r="B1730" s="66"/>
      <c r="C1730" s="70"/>
      <c r="D1730" s="71"/>
      <c r="E1730" s="71"/>
      <c r="F1730" s="71"/>
      <c r="G1730" s="71"/>
      <c r="H1730" s="19" t="str" cm="1">
        <f t="array" ref="H1730">IFERROR(IF(B1730="","",IF(F1730="","",IF(F1730="SERVIÇOS",INDEX('TABELA DE PREÇOS'!$C$3:$C$1000,MATCH(B1730,IF('TABELA DE PREÇOS'!$B$3:$B$1000=G1730,'TABELA DE PREÇOS'!$D$3:$D$1000),1)),IF(F1730="PRODUTOS",INDEX('TABELA DE PREÇOS'!$G$3:$G$1000,MATCH(B1730,IF('TABELA DE PREÇOS'!$F$3:$F$1000=G1730,'TABELA DE PREÇOS'!$H$3:$H$1000),1)))))),"")</f>
        <v/>
      </c>
      <c r="I1730" s="75"/>
      <c r="J1730" s="19" t="str">
        <f>IFERROR(IF(ATENDIMENTOS!$I1730="",ATENDIMENTOS!$H1730,IF(AND(ATENDIMENTOS!$H1730="",ATENDIMENTOS!$I1730=""),"",ATENDIMENTOS!$H1730-ATENDIMENTOS!$I1730)),"")</f>
        <v/>
      </c>
      <c r="K1730" s="78"/>
    </row>
    <row r="1731" spans="1:11" x14ac:dyDescent="0.3">
      <c r="A1731" s="12" t="str">
        <f t="shared" si="26"/>
        <v/>
      </c>
      <c r="B1731" s="65"/>
      <c r="C1731" s="68"/>
      <c r="D1731" s="69"/>
      <c r="E1731" s="69"/>
      <c r="F1731" s="69"/>
      <c r="G1731" s="69"/>
      <c r="H1731" s="20" t="str" cm="1">
        <f t="array" ref="H1731">IFERROR(IF(B1731="","",IF(F1731="","",IF(F1731="SERVIÇOS",INDEX('TABELA DE PREÇOS'!$C$3:$C$1000,MATCH(B1731,IF('TABELA DE PREÇOS'!$B$3:$B$1000=G1731,'TABELA DE PREÇOS'!$D$3:$D$1000),1)),IF(F1731="PRODUTOS",INDEX('TABELA DE PREÇOS'!$G$3:$G$1000,MATCH(B1731,IF('TABELA DE PREÇOS'!$F$3:$F$1000=G1731,'TABELA DE PREÇOS'!$H$3:$H$1000),1)))))),"")</f>
        <v/>
      </c>
      <c r="I1731" s="74"/>
      <c r="J1731" s="20" t="str">
        <f>IFERROR(IF(ATENDIMENTOS!$I1731="",ATENDIMENTOS!$H1731,IF(AND(ATENDIMENTOS!$H1731="",ATENDIMENTOS!$I1731=""),"",ATENDIMENTOS!$H1731-ATENDIMENTOS!$I1731)),"")</f>
        <v/>
      </c>
      <c r="K1731" s="77"/>
    </row>
    <row r="1732" spans="1:11" x14ac:dyDescent="0.3">
      <c r="A1732" s="12" t="str">
        <f t="shared" ref="A1732:A1795" si="27">IF(B1732="","",F1732&amp;E1732&amp;B1732&amp;C1732)</f>
        <v/>
      </c>
      <c r="B1732" s="66"/>
      <c r="C1732" s="70"/>
      <c r="D1732" s="71"/>
      <c r="E1732" s="71"/>
      <c r="F1732" s="71"/>
      <c r="G1732" s="71"/>
      <c r="H1732" s="19" t="str" cm="1">
        <f t="array" ref="H1732">IFERROR(IF(B1732="","",IF(F1732="","",IF(F1732="SERVIÇOS",INDEX('TABELA DE PREÇOS'!$C$3:$C$1000,MATCH(B1732,IF('TABELA DE PREÇOS'!$B$3:$B$1000=G1732,'TABELA DE PREÇOS'!$D$3:$D$1000),1)),IF(F1732="PRODUTOS",INDEX('TABELA DE PREÇOS'!$G$3:$G$1000,MATCH(B1732,IF('TABELA DE PREÇOS'!$F$3:$F$1000=G1732,'TABELA DE PREÇOS'!$H$3:$H$1000),1)))))),"")</f>
        <v/>
      </c>
      <c r="I1732" s="75"/>
      <c r="J1732" s="19" t="str">
        <f>IFERROR(IF(ATENDIMENTOS!$I1732="",ATENDIMENTOS!$H1732,IF(AND(ATENDIMENTOS!$H1732="",ATENDIMENTOS!$I1732=""),"",ATENDIMENTOS!$H1732-ATENDIMENTOS!$I1732)),"")</f>
        <v/>
      </c>
      <c r="K1732" s="78"/>
    </row>
    <row r="1733" spans="1:11" x14ac:dyDescent="0.3">
      <c r="A1733" s="12" t="str">
        <f t="shared" si="27"/>
        <v/>
      </c>
      <c r="B1733" s="65"/>
      <c r="C1733" s="68"/>
      <c r="D1733" s="69"/>
      <c r="E1733" s="69"/>
      <c r="F1733" s="69"/>
      <c r="G1733" s="69"/>
      <c r="H1733" s="20" t="str" cm="1">
        <f t="array" ref="H1733">IFERROR(IF(B1733="","",IF(F1733="","",IF(F1733="SERVIÇOS",INDEX('TABELA DE PREÇOS'!$C$3:$C$1000,MATCH(B1733,IF('TABELA DE PREÇOS'!$B$3:$B$1000=G1733,'TABELA DE PREÇOS'!$D$3:$D$1000),1)),IF(F1733="PRODUTOS",INDEX('TABELA DE PREÇOS'!$G$3:$G$1000,MATCH(B1733,IF('TABELA DE PREÇOS'!$F$3:$F$1000=G1733,'TABELA DE PREÇOS'!$H$3:$H$1000),1)))))),"")</f>
        <v/>
      </c>
      <c r="I1733" s="74"/>
      <c r="J1733" s="20" t="str">
        <f>IFERROR(IF(ATENDIMENTOS!$I1733="",ATENDIMENTOS!$H1733,IF(AND(ATENDIMENTOS!$H1733="",ATENDIMENTOS!$I1733=""),"",ATENDIMENTOS!$H1733-ATENDIMENTOS!$I1733)),"")</f>
        <v/>
      </c>
      <c r="K1733" s="77"/>
    </row>
    <row r="1734" spans="1:11" x14ac:dyDescent="0.3">
      <c r="A1734" s="12" t="str">
        <f t="shared" si="27"/>
        <v/>
      </c>
      <c r="B1734" s="66"/>
      <c r="C1734" s="70"/>
      <c r="D1734" s="71"/>
      <c r="E1734" s="71"/>
      <c r="F1734" s="71"/>
      <c r="G1734" s="71"/>
      <c r="H1734" s="19" t="str" cm="1">
        <f t="array" ref="H1734">IFERROR(IF(B1734="","",IF(F1734="","",IF(F1734="SERVIÇOS",INDEX('TABELA DE PREÇOS'!$C$3:$C$1000,MATCH(B1734,IF('TABELA DE PREÇOS'!$B$3:$B$1000=G1734,'TABELA DE PREÇOS'!$D$3:$D$1000),1)),IF(F1734="PRODUTOS",INDEX('TABELA DE PREÇOS'!$G$3:$G$1000,MATCH(B1734,IF('TABELA DE PREÇOS'!$F$3:$F$1000=G1734,'TABELA DE PREÇOS'!$H$3:$H$1000),1)))))),"")</f>
        <v/>
      </c>
      <c r="I1734" s="75"/>
      <c r="J1734" s="19" t="str">
        <f>IFERROR(IF(ATENDIMENTOS!$I1734="",ATENDIMENTOS!$H1734,IF(AND(ATENDIMENTOS!$H1734="",ATENDIMENTOS!$I1734=""),"",ATENDIMENTOS!$H1734-ATENDIMENTOS!$I1734)),"")</f>
        <v/>
      </c>
      <c r="K1734" s="78"/>
    </row>
    <row r="1735" spans="1:11" x14ac:dyDescent="0.3">
      <c r="A1735" s="12" t="str">
        <f t="shared" si="27"/>
        <v/>
      </c>
      <c r="B1735" s="65"/>
      <c r="C1735" s="68"/>
      <c r="D1735" s="69"/>
      <c r="E1735" s="69"/>
      <c r="F1735" s="69"/>
      <c r="G1735" s="69"/>
      <c r="H1735" s="20" t="str" cm="1">
        <f t="array" ref="H1735">IFERROR(IF(B1735="","",IF(F1735="","",IF(F1735="SERVIÇOS",INDEX('TABELA DE PREÇOS'!$C$3:$C$1000,MATCH(B1735,IF('TABELA DE PREÇOS'!$B$3:$B$1000=G1735,'TABELA DE PREÇOS'!$D$3:$D$1000),1)),IF(F1735="PRODUTOS",INDEX('TABELA DE PREÇOS'!$G$3:$G$1000,MATCH(B1735,IF('TABELA DE PREÇOS'!$F$3:$F$1000=G1735,'TABELA DE PREÇOS'!$H$3:$H$1000),1)))))),"")</f>
        <v/>
      </c>
      <c r="I1735" s="74"/>
      <c r="J1735" s="20" t="str">
        <f>IFERROR(IF(ATENDIMENTOS!$I1735="",ATENDIMENTOS!$H1735,IF(AND(ATENDIMENTOS!$H1735="",ATENDIMENTOS!$I1735=""),"",ATENDIMENTOS!$H1735-ATENDIMENTOS!$I1735)),"")</f>
        <v/>
      </c>
      <c r="K1735" s="77"/>
    </row>
    <row r="1736" spans="1:11" x14ac:dyDescent="0.3">
      <c r="A1736" s="12" t="str">
        <f t="shared" si="27"/>
        <v/>
      </c>
      <c r="B1736" s="66"/>
      <c r="C1736" s="70"/>
      <c r="D1736" s="71"/>
      <c r="E1736" s="71"/>
      <c r="F1736" s="71"/>
      <c r="G1736" s="71"/>
      <c r="H1736" s="19" t="str" cm="1">
        <f t="array" ref="H1736">IFERROR(IF(B1736="","",IF(F1736="","",IF(F1736="SERVIÇOS",INDEX('TABELA DE PREÇOS'!$C$3:$C$1000,MATCH(B1736,IF('TABELA DE PREÇOS'!$B$3:$B$1000=G1736,'TABELA DE PREÇOS'!$D$3:$D$1000),1)),IF(F1736="PRODUTOS",INDEX('TABELA DE PREÇOS'!$G$3:$G$1000,MATCH(B1736,IF('TABELA DE PREÇOS'!$F$3:$F$1000=G1736,'TABELA DE PREÇOS'!$H$3:$H$1000),1)))))),"")</f>
        <v/>
      </c>
      <c r="I1736" s="75"/>
      <c r="J1736" s="19" t="str">
        <f>IFERROR(IF(ATENDIMENTOS!$I1736="",ATENDIMENTOS!$H1736,IF(AND(ATENDIMENTOS!$H1736="",ATENDIMENTOS!$I1736=""),"",ATENDIMENTOS!$H1736-ATENDIMENTOS!$I1736)),"")</f>
        <v/>
      </c>
      <c r="K1736" s="78"/>
    </row>
    <row r="1737" spans="1:11" x14ac:dyDescent="0.3">
      <c r="A1737" s="12" t="str">
        <f t="shared" si="27"/>
        <v/>
      </c>
      <c r="B1737" s="65"/>
      <c r="C1737" s="68"/>
      <c r="D1737" s="69"/>
      <c r="E1737" s="69"/>
      <c r="F1737" s="69"/>
      <c r="G1737" s="69"/>
      <c r="H1737" s="20" t="str" cm="1">
        <f t="array" ref="H1737">IFERROR(IF(B1737="","",IF(F1737="","",IF(F1737="SERVIÇOS",INDEX('TABELA DE PREÇOS'!$C$3:$C$1000,MATCH(B1737,IF('TABELA DE PREÇOS'!$B$3:$B$1000=G1737,'TABELA DE PREÇOS'!$D$3:$D$1000),1)),IF(F1737="PRODUTOS",INDEX('TABELA DE PREÇOS'!$G$3:$G$1000,MATCH(B1737,IF('TABELA DE PREÇOS'!$F$3:$F$1000=G1737,'TABELA DE PREÇOS'!$H$3:$H$1000),1)))))),"")</f>
        <v/>
      </c>
      <c r="I1737" s="74"/>
      <c r="J1737" s="20" t="str">
        <f>IFERROR(IF(ATENDIMENTOS!$I1737="",ATENDIMENTOS!$H1737,IF(AND(ATENDIMENTOS!$H1737="",ATENDIMENTOS!$I1737=""),"",ATENDIMENTOS!$H1737-ATENDIMENTOS!$I1737)),"")</f>
        <v/>
      </c>
      <c r="K1737" s="77"/>
    </row>
    <row r="1738" spans="1:11" x14ac:dyDescent="0.3">
      <c r="A1738" s="12" t="str">
        <f t="shared" si="27"/>
        <v/>
      </c>
      <c r="B1738" s="66"/>
      <c r="C1738" s="70"/>
      <c r="D1738" s="71"/>
      <c r="E1738" s="71"/>
      <c r="F1738" s="71"/>
      <c r="G1738" s="71"/>
      <c r="H1738" s="19" t="str" cm="1">
        <f t="array" ref="H1738">IFERROR(IF(B1738="","",IF(F1738="","",IF(F1738="SERVIÇOS",INDEX('TABELA DE PREÇOS'!$C$3:$C$1000,MATCH(B1738,IF('TABELA DE PREÇOS'!$B$3:$B$1000=G1738,'TABELA DE PREÇOS'!$D$3:$D$1000),1)),IF(F1738="PRODUTOS",INDEX('TABELA DE PREÇOS'!$G$3:$G$1000,MATCH(B1738,IF('TABELA DE PREÇOS'!$F$3:$F$1000=G1738,'TABELA DE PREÇOS'!$H$3:$H$1000),1)))))),"")</f>
        <v/>
      </c>
      <c r="I1738" s="75"/>
      <c r="J1738" s="19" t="str">
        <f>IFERROR(IF(ATENDIMENTOS!$I1738="",ATENDIMENTOS!$H1738,IF(AND(ATENDIMENTOS!$H1738="",ATENDIMENTOS!$I1738=""),"",ATENDIMENTOS!$H1738-ATENDIMENTOS!$I1738)),"")</f>
        <v/>
      </c>
      <c r="K1738" s="78"/>
    </row>
    <row r="1739" spans="1:11" x14ac:dyDescent="0.3">
      <c r="A1739" s="12" t="str">
        <f t="shared" si="27"/>
        <v/>
      </c>
      <c r="B1739" s="65"/>
      <c r="C1739" s="68"/>
      <c r="D1739" s="69"/>
      <c r="E1739" s="69"/>
      <c r="F1739" s="69"/>
      <c r="G1739" s="69"/>
      <c r="H1739" s="20" t="str" cm="1">
        <f t="array" ref="H1739">IFERROR(IF(B1739="","",IF(F1739="","",IF(F1739="SERVIÇOS",INDEX('TABELA DE PREÇOS'!$C$3:$C$1000,MATCH(B1739,IF('TABELA DE PREÇOS'!$B$3:$B$1000=G1739,'TABELA DE PREÇOS'!$D$3:$D$1000),1)),IF(F1739="PRODUTOS",INDEX('TABELA DE PREÇOS'!$G$3:$G$1000,MATCH(B1739,IF('TABELA DE PREÇOS'!$F$3:$F$1000=G1739,'TABELA DE PREÇOS'!$H$3:$H$1000),1)))))),"")</f>
        <v/>
      </c>
      <c r="I1739" s="74"/>
      <c r="J1739" s="20" t="str">
        <f>IFERROR(IF(ATENDIMENTOS!$I1739="",ATENDIMENTOS!$H1739,IF(AND(ATENDIMENTOS!$H1739="",ATENDIMENTOS!$I1739=""),"",ATENDIMENTOS!$H1739-ATENDIMENTOS!$I1739)),"")</f>
        <v/>
      </c>
      <c r="K1739" s="77"/>
    </row>
    <row r="1740" spans="1:11" x14ac:dyDescent="0.3">
      <c r="A1740" s="12" t="str">
        <f t="shared" si="27"/>
        <v/>
      </c>
      <c r="B1740" s="66"/>
      <c r="C1740" s="70"/>
      <c r="D1740" s="71"/>
      <c r="E1740" s="71"/>
      <c r="F1740" s="71"/>
      <c r="G1740" s="71"/>
      <c r="H1740" s="19" t="str" cm="1">
        <f t="array" ref="H1740">IFERROR(IF(B1740="","",IF(F1740="","",IF(F1740="SERVIÇOS",INDEX('TABELA DE PREÇOS'!$C$3:$C$1000,MATCH(B1740,IF('TABELA DE PREÇOS'!$B$3:$B$1000=G1740,'TABELA DE PREÇOS'!$D$3:$D$1000),1)),IF(F1740="PRODUTOS",INDEX('TABELA DE PREÇOS'!$G$3:$G$1000,MATCH(B1740,IF('TABELA DE PREÇOS'!$F$3:$F$1000=G1740,'TABELA DE PREÇOS'!$H$3:$H$1000),1)))))),"")</f>
        <v/>
      </c>
      <c r="I1740" s="75"/>
      <c r="J1740" s="19" t="str">
        <f>IFERROR(IF(ATENDIMENTOS!$I1740="",ATENDIMENTOS!$H1740,IF(AND(ATENDIMENTOS!$H1740="",ATENDIMENTOS!$I1740=""),"",ATENDIMENTOS!$H1740-ATENDIMENTOS!$I1740)),"")</f>
        <v/>
      </c>
      <c r="K1740" s="78"/>
    </row>
    <row r="1741" spans="1:11" x14ac:dyDescent="0.3">
      <c r="A1741" s="12" t="str">
        <f t="shared" si="27"/>
        <v/>
      </c>
      <c r="B1741" s="65"/>
      <c r="C1741" s="68"/>
      <c r="D1741" s="69"/>
      <c r="E1741" s="69"/>
      <c r="F1741" s="69"/>
      <c r="G1741" s="69"/>
      <c r="H1741" s="20" t="str" cm="1">
        <f t="array" ref="H1741">IFERROR(IF(B1741="","",IF(F1741="","",IF(F1741="SERVIÇOS",INDEX('TABELA DE PREÇOS'!$C$3:$C$1000,MATCH(B1741,IF('TABELA DE PREÇOS'!$B$3:$B$1000=G1741,'TABELA DE PREÇOS'!$D$3:$D$1000),1)),IF(F1741="PRODUTOS",INDEX('TABELA DE PREÇOS'!$G$3:$G$1000,MATCH(B1741,IF('TABELA DE PREÇOS'!$F$3:$F$1000=G1741,'TABELA DE PREÇOS'!$H$3:$H$1000),1)))))),"")</f>
        <v/>
      </c>
      <c r="I1741" s="74"/>
      <c r="J1741" s="20" t="str">
        <f>IFERROR(IF(ATENDIMENTOS!$I1741="",ATENDIMENTOS!$H1741,IF(AND(ATENDIMENTOS!$H1741="",ATENDIMENTOS!$I1741=""),"",ATENDIMENTOS!$H1741-ATENDIMENTOS!$I1741)),"")</f>
        <v/>
      </c>
      <c r="K1741" s="77"/>
    </row>
    <row r="1742" spans="1:11" x14ac:dyDescent="0.3">
      <c r="A1742" s="12" t="str">
        <f t="shared" si="27"/>
        <v/>
      </c>
      <c r="B1742" s="66"/>
      <c r="C1742" s="70"/>
      <c r="D1742" s="71"/>
      <c r="E1742" s="71"/>
      <c r="F1742" s="71"/>
      <c r="G1742" s="71"/>
      <c r="H1742" s="19" t="str" cm="1">
        <f t="array" ref="H1742">IFERROR(IF(B1742="","",IF(F1742="","",IF(F1742="SERVIÇOS",INDEX('TABELA DE PREÇOS'!$C$3:$C$1000,MATCH(B1742,IF('TABELA DE PREÇOS'!$B$3:$B$1000=G1742,'TABELA DE PREÇOS'!$D$3:$D$1000),1)),IF(F1742="PRODUTOS",INDEX('TABELA DE PREÇOS'!$G$3:$G$1000,MATCH(B1742,IF('TABELA DE PREÇOS'!$F$3:$F$1000=G1742,'TABELA DE PREÇOS'!$H$3:$H$1000),1)))))),"")</f>
        <v/>
      </c>
      <c r="I1742" s="75"/>
      <c r="J1742" s="19" t="str">
        <f>IFERROR(IF(ATENDIMENTOS!$I1742="",ATENDIMENTOS!$H1742,IF(AND(ATENDIMENTOS!$H1742="",ATENDIMENTOS!$I1742=""),"",ATENDIMENTOS!$H1742-ATENDIMENTOS!$I1742)),"")</f>
        <v/>
      </c>
      <c r="K1742" s="78"/>
    </row>
    <row r="1743" spans="1:11" x14ac:dyDescent="0.3">
      <c r="A1743" s="12" t="str">
        <f t="shared" si="27"/>
        <v/>
      </c>
      <c r="B1743" s="65"/>
      <c r="C1743" s="68"/>
      <c r="D1743" s="69"/>
      <c r="E1743" s="69"/>
      <c r="F1743" s="69"/>
      <c r="G1743" s="69"/>
      <c r="H1743" s="20" t="str" cm="1">
        <f t="array" ref="H1743">IFERROR(IF(B1743="","",IF(F1743="","",IF(F1743="SERVIÇOS",INDEX('TABELA DE PREÇOS'!$C$3:$C$1000,MATCH(B1743,IF('TABELA DE PREÇOS'!$B$3:$B$1000=G1743,'TABELA DE PREÇOS'!$D$3:$D$1000),1)),IF(F1743="PRODUTOS",INDEX('TABELA DE PREÇOS'!$G$3:$G$1000,MATCH(B1743,IF('TABELA DE PREÇOS'!$F$3:$F$1000=G1743,'TABELA DE PREÇOS'!$H$3:$H$1000),1)))))),"")</f>
        <v/>
      </c>
      <c r="I1743" s="74"/>
      <c r="J1743" s="20" t="str">
        <f>IFERROR(IF(ATENDIMENTOS!$I1743="",ATENDIMENTOS!$H1743,IF(AND(ATENDIMENTOS!$H1743="",ATENDIMENTOS!$I1743=""),"",ATENDIMENTOS!$H1743-ATENDIMENTOS!$I1743)),"")</f>
        <v/>
      </c>
      <c r="K1743" s="77"/>
    </row>
    <row r="1744" spans="1:11" x14ac:dyDescent="0.3">
      <c r="A1744" s="12" t="str">
        <f t="shared" si="27"/>
        <v/>
      </c>
      <c r="B1744" s="66"/>
      <c r="C1744" s="70"/>
      <c r="D1744" s="71"/>
      <c r="E1744" s="71"/>
      <c r="F1744" s="71"/>
      <c r="G1744" s="71"/>
      <c r="H1744" s="19" t="str" cm="1">
        <f t="array" ref="H1744">IFERROR(IF(B1744="","",IF(F1744="","",IF(F1744="SERVIÇOS",INDEX('TABELA DE PREÇOS'!$C$3:$C$1000,MATCH(B1744,IF('TABELA DE PREÇOS'!$B$3:$B$1000=G1744,'TABELA DE PREÇOS'!$D$3:$D$1000),1)),IF(F1744="PRODUTOS",INDEX('TABELA DE PREÇOS'!$G$3:$G$1000,MATCH(B1744,IF('TABELA DE PREÇOS'!$F$3:$F$1000=G1744,'TABELA DE PREÇOS'!$H$3:$H$1000),1)))))),"")</f>
        <v/>
      </c>
      <c r="I1744" s="75"/>
      <c r="J1744" s="19" t="str">
        <f>IFERROR(IF(ATENDIMENTOS!$I1744="",ATENDIMENTOS!$H1744,IF(AND(ATENDIMENTOS!$H1744="",ATENDIMENTOS!$I1744=""),"",ATENDIMENTOS!$H1744-ATENDIMENTOS!$I1744)),"")</f>
        <v/>
      </c>
      <c r="K1744" s="78"/>
    </row>
    <row r="1745" spans="1:11" x14ac:dyDescent="0.3">
      <c r="A1745" s="12" t="str">
        <f t="shared" si="27"/>
        <v/>
      </c>
      <c r="B1745" s="65"/>
      <c r="C1745" s="68"/>
      <c r="D1745" s="69"/>
      <c r="E1745" s="69"/>
      <c r="F1745" s="69"/>
      <c r="G1745" s="69"/>
      <c r="H1745" s="20" t="str" cm="1">
        <f t="array" ref="H1745">IFERROR(IF(B1745="","",IF(F1745="","",IF(F1745="SERVIÇOS",INDEX('TABELA DE PREÇOS'!$C$3:$C$1000,MATCH(B1745,IF('TABELA DE PREÇOS'!$B$3:$B$1000=G1745,'TABELA DE PREÇOS'!$D$3:$D$1000),1)),IF(F1745="PRODUTOS",INDEX('TABELA DE PREÇOS'!$G$3:$G$1000,MATCH(B1745,IF('TABELA DE PREÇOS'!$F$3:$F$1000=G1745,'TABELA DE PREÇOS'!$H$3:$H$1000),1)))))),"")</f>
        <v/>
      </c>
      <c r="I1745" s="74"/>
      <c r="J1745" s="20" t="str">
        <f>IFERROR(IF(ATENDIMENTOS!$I1745="",ATENDIMENTOS!$H1745,IF(AND(ATENDIMENTOS!$H1745="",ATENDIMENTOS!$I1745=""),"",ATENDIMENTOS!$H1745-ATENDIMENTOS!$I1745)),"")</f>
        <v/>
      </c>
      <c r="K1745" s="77"/>
    </row>
    <row r="1746" spans="1:11" x14ac:dyDescent="0.3">
      <c r="A1746" s="12" t="str">
        <f t="shared" si="27"/>
        <v/>
      </c>
      <c r="B1746" s="66"/>
      <c r="C1746" s="70"/>
      <c r="D1746" s="71"/>
      <c r="E1746" s="71"/>
      <c r="F1746" s="71"/>
      <c r="G1746" s="71"/>
      <c r="H1746" s="19" t="str" cm="1">
        <f t="array" ref="H1746">IFERROR(IF(B1746="","",IF(F1746="","",IF(F1746="SERVIÇOS",INDEX('TABELA DE PREÇOS'!$C$3:$C$1000,MATCH(B1746,IF('TABELA DE PREÇOS'!$B$3:$B$1000=G1746,'TABELA DE PREÇOS'!$D$3:$D$1000),1)),IF(F1746="PRODUTOS",INDEX('TABELA DE PREÇOS'!$G$3:$G$1000,MATCH(B1746,IF('TABELA DE PREÇOS'!$F$3:$F$1000=G1746,'TABELA DE PREÇOS'!$H$3:$H$1000),1)))))),"")</f>
        <v/>
      </c>
      <c r="I1746" s="75"/>
      <c r="J1746" s="19" t="str">
        <f>IFERROR(IF(ATENDIMENTOS!$I1746="",ATENDIMENTOS!$H1746,IF(AND(ATENDIMENTOS!$H1746="",ATENDIMENTOS!$I1746=""),"",ATENDIMENTOS!$H1746-ATENDIMENTOS!$I1746)),"")</f>
        <v/>
      </c>
      <c r="K1746" s="78"/>
    </row>
    <row r="1747" spans="1:11" x14ac:dyDescent="0.3">
      <c r="A1747" s="12" t="str">
        <f t="shared" si="27"/>
        <v/>
      </c>
      <c r="B1747" s="65"/>
      <c r="C1747" s="68"/>
      <c r="D1747" s="69"/>
      <c r="E1747" s="69"/>
      <c r="F1747" s="69"/>
      <c r="G1747" s="69"/>
      <c r="H1747" s="20" t="str" cm="1">
        <f t="array" ref="H1747">IFERROR(IF(B1747="","",IF(F1747="","",IF(F1747="SERVIÇOS",INDEX('TABELA DE PREÇOS'!$C$3:$C$1000,MATCH(B1747,IF('TABELA DE PREÇOS'!$B$3:$B$1000=G1747,'TABELA DE PREÇOS'!$D$3:$D$1000),1)),IF(F1747="PRODUTOS",INDEX('TABELA DE PREÇOS'!$G$3:$G$1000,MATCH(B1747,IF('TABELA DE PREÇOS'!$F$3:$F$1000=G1747,'TABELA DE PREÇOS'!$H$3:$H$1000),1)))))),"")</f>
        <v/>
      </c>
      <c r="I1747" s="74"/>
      <c r="J1747" s="20" t="str">
        <f>IFERROR(IF(ATENDIMENTOS!$I1747="",ATENDIMENTOS!$H1747,IF(AND(ATENDIMENTOS!$H1747="",ATENDIMENTOS!$I1747=""),"",ATENDIMENTOS!$H1747-ATENDIMENTOS!$I1747)),"")</f>
        <v/>
      </c>
      <c r="K1747" s="77"/>
    </row>
    <row r="1748" spans="1:11" x14ac:dyDescent="0.3">
      <c r="A1748" s="12" t="str">
        <f t="shared" si="27"/>
        <v/>
      </c>
      <c r="B1748" s="66"/>
      <c r="C1748" s="70"/>
      <c r="D1748" s="71"/>
      <c r="E1748" s="71"/>
      <c r="F1748" s="71"/>
      <c r="G1748" s="71"/>
      <c r="H1748" s="19" t="str" cm="1">
        <f t="array" ref="H1748">IFERROR(IF(B1748="","",IF(F1748="","",IF(F1748="SERVIÇOS",INDEX('TABELA DE PREÇOS'!$C$3:$C$1000,MATCH(B1748,IF('TABELA DE PREÇOS'!$B$3:$B$1000=G1748,'TABELA DE PREÇOS'!$D$3:$D$1000),1)),IF(F1748="PRODUTOS",INDEX('TABELA DE PREÇOS'!$G$3:$G$1000,MATCH(B1748,IF('TABELA DE PREÇOS'!$F$3:$F$1000=G1748,'TABELA DE PREÇOS'!$H$3:$H$1000),1)))))),"")</f>
        <v/>
      </c>
      <c r="I1748" s="75"/>
      <c r="J1748" s="19" t="str">
        <f>IFERROR(IF(ATENDIMENTOS!$I1748="",ATENDIMENTOS!$H1748,IF(AND(ATENDIMENTOS!$H1748="",ATENDIMENTOS!$I1748=""),"",ATENDIMENTOS!$H1748-ATENDIMENTOS!$I1748)),"")</f>
        <v/>
      </c>
      <c r="K1748" s="78"/>
    </row>
    <row r="1749" spans="1:11" x14ac:dyDescent="0.3">
      <c r="A1749" s="12" t="str">
        <f t="shared" si="27"/>
        <v/>
      </c>
      <c r="B1749" s="65"/>
      <c r="C1749" s="68"/>
      <c r="D1749" s="69"/>
      <c r="E1749" s="69"/>
      <c r="F1749" s="69"/>
      <c r="G1749" s="69"/>
      <c r="H1749" s="20" t="str" cm="1">
        <f t="array" ref="H1749">IFERROR(IF(B1749="","",IF(F1749="","",IF(F1749="SERVIÇOS",INDEX('TABELA DE PREÇOS'!$C$3:$C$1000,MATCH(B1749,IF('TABELA DE PREÇOS'!$B$3:$B$1000=G1749,'TABELA DE PREÇOS'!$D$3:$D$1000),1)),IF(F1749="PRODUTOS",INDEX('TABELA DE PREÇOS'!$G$3:$G$1000,MATCH(B1749,IF('TABELA DE PREÇOS'!$F$3:$F$1000=G1749,'TABELA DE PREÇOS'!$H$3:$H$1000),1)))))),"")</f>
        <v/>
      </c>
      <c r="I1749" s="74"/>
      <c r="J1749" s="20" t="str">
        <f>IFERROR(IF(ATENDIMENTOS!$I1749="",ATENDIMENTOS!$H1749,IF(AND(ATENDIMENTOS!$H1749="",ATENDIMENTOS!$I1749=""),"",ATENDIMENTOS!$H1749-ATENDIMENTOS!$I1749)),"")</f>
        <v/>
      </c>
      <c r="K1749" s="77"/>
    </row>
    <row r="1750" spans="1:11" x14ac:dyDescent="0.3">
      <c r="A1750" s="12" t="str">
        <f t="shared" si="27"/>
        <v/>
      </c>
      <c r="B1750" s="66"/>
      <c r="C1750" s="70"/>
      <c r="D1750" s="71"/>
      <c r="E1750" s="71"/>
      <c r="F1750" s="71"/>
      <c r="G1750" s="71"/>
      <c r="H1750" s="19" t="str" cm="1">
        <f t="array" ref="H1750">IFERROR(IF(B1750="","",IF(F1750="","",IF(F1750="SERVIÇOS",INDEX('TABELA DE PREÇOS'!$C$3:$C$1000,MATCH(B1750,IF('TABELA DE PREÇOS'!$B$3:$B$1000=G1750,'TABELA DE PREÇOS'!$D$3:$D$1000),1)),IF(F1750="PRODUTOS",INDEX('TABELA DE PREÇOS'!$G$3:$G$1000,MATCH(B1750,IF('TABELA DE PREÇOS'!$F$3:$F$1000=G1750,'TABELA DE PREÇOS'!$H$3:$H$1000),1)))))),"")</f>
        <v/>
      </c>
      <c r="I1750" s="75"/>
      <c r="J1750" s="19" t="str">
        <f>IFERROR(IF(ATENDIMENTOS!$I1750="",ATENDIMENTOS!$H1750,IF(AND(ATENDIMENTOS!$H1750="",ATENDIMENTOS!$I1750=""),"",ATENDIMENTOS!$H1750-ATENDIMENTOS!$I1750)),"")</f>
        <v/>
      </c>
      <c r="K1750" s="78"/>
    </row>
    <row r="1751" spans="1:11" x14ac:dyDescent="0.3">
      <c r="A1751" s="12" t="str">
        <f t="shared" si="27"/>
        <v/>
      </c>
      <c r="B1751" s="65"/>
      <c r="C1751" s="68"/>
      <c r="D1751" s="69"/>
      <c r="E1751" s="69"/>
      <c r="F1751" s="69"/>
      <c r="G1751" s="69"/>
      <c r="H1751" s="20" t="str" cm="1">
        <f t="array" ref="H1751">IFERROR(IF(B1751="","",IF(F1751="","",IF(F1751="SERVIÇOS",INDEX('TABELA DE PREÇOS'!$C$3:$C$1000,MATCH(B1751,IF('TABELA DE PREÇOS'!$B$3:$B$1000=G1751,'TABELA DE PREÇOS'!$D$3:$D$1000),1)),IF(F1751="PRODUTOS",INDEX('TABELA DE PREÇOS'!$G$3:$G$1000,MATCH(B1751,IF('TABELA DE PREÇOS'!$F$3:$F$1000=G1751,'TABELA DE PREÇOS'!$H$3:$H$1000),1)))))),"")</f>
        <v/>
      </c>
      <c r="I1751" s="74"/>
      <c r="J1751" s="20" t="str">
        <f>IFERROR(IF(ATENDIMENTOS!$I1751="",ATENDIMENTOS!$H1751,IF(AND(ATENDIMENTOS!$H1751="",ATENDIMENTOS!$I1751=""),"",ATENDIMENTOS!$H1751-ATENDIMENTOS!$I1751)),"")</f>
        <v/>
      </c>
      <c r="K1751" s="77"/>
    </row>
    <row r="1752" spans="1:11" x14ac:dyDescent="0.3">
      <c r="A1752" s="12" t="str">
        <f t="shared" si="27"/>
        <v/>
      </c>
      <c r="B1752" s="66"/>
      <c r="C1752" s="70"/>
      <c r="D1752" s="71"/>
      <c r="E1752" s="71"/>
      <c r="F1752" s="71"/>
      <c r="G1752" s="71"/>
      <c r="H1752" s="19" t="str" cm="1">
        <f t="array" ref="H1752">IFERROR(IF(B1752="","",IF(F1752="","",IF(F1752="SERVIÇOS",INDEX('TABELA DE PREÇOS'!$C$3:$C$1000,MATCH(B1752,IF('TABELA DE PREÇOS'!$B$3:$B$1000=G1752,'TABELA DE PREÇOS'!$D$3:$D$1000),1)),IF(F1752="PRODUTOS",INDEX('TABELA DE PREÇOS'!$G$3:$G$1000,MATCH(B1752,IF('TABELA DE PREÇOS'!$F$3:$F$1000=G1752,'TABELA DE PREÇOS'!$H$3:$H$1000),1)))))),"")</f>
        <v/>
      </c>
      <c r="I1752" s="75"/>
      <c r="J1752" s="19" t="str">
        <f>IFERROR(IF(ATENDIMENTOS!$I1752="",ATENDIMENTOS!$H1752,IF(AND(ATENDIMENTOS!$H1752="",ATENDIMENTOS!$I1752=""),"",ATENDIMENTOS!$H1752-ATENDIMENTOS!$I1752)),"")</f>
        <v/>
      </c>
      <c r="K1752" s="78"/>
    </row>
    <row r="1753" spans="1:11" x14ac:dyDescent="0.3">
      <c r="A1753" s="12" t="str">
        <f t="shared" si="27"/>
        <v/>
      </c>
      <c r="B1753" s="65"/>
      <c r="C1753" s="68"/>
      <c r="D1753" s="69"/>
      <c r="E1753" s="69"/>
      <c r="F1753" s="69"/>
      <c r="G1753" s="69"/>
      <c r="H1753" s="20" t="str" cm="1">
        <f t="array" ref="H1753">IFERROR(IF(B1753="","",IF(F1753="","",IF(F1753="SERVIÇOS",INDEX('TABELA DE PREÇOS'!$C$3:$C$1000,MATCH(B1753,IF('TABELA DE PREÇOS'!$B$3:$B$1000=G1753,'TABELA DE PREÇOS'!$D$3:$D$1000),1)),IF(F1753="PRODUTOS",INDEX('TABELA DE PREÇOS'!$G$3:$G$1000,MATCH(B1753,IF('TABELA DE PREÇOS'!$F$3:$F$1000=G1753,'TABELA DE PREÇOS'!$H$3:$H$1000),1)))))),"")</f>
        <v/>
      </c>
      <c r="I1753" s="74"/>
      <c r="J1753" s="20" t="str">
        <f>IFERROR(IF(ATENDIMENTOS!$I1753="",ATENDIMENTOS!$H1753,IF(AND(ATENDIMENTOS!$H1753="",ATENDIMENTOS!$I1753=""),"",ATENDIMENTOS!$H1753-ATENDIMENTOS!$I1753)),"")</f>
        <v/>
      </c>
      <c r="K1753" s="77"/>
    </row>
    <row r="1754" spans="1:11" x14ac:dyDescent="0.3">
      <c r="A1754" s="12" t="str">
        <f t="shared" si="27"/>
        <v/>
      </c>
      <c r="B1754" s="66"/>
      <c r="C1754" s="70"/>
      <c r="D1754" s="71"/>
      <c r="E1754" s="71"/>
      <c r="F1754" s="71"/>
      <c r="G1754" s="71"/>
      <c r="H1754" s="19" t="str" cm="1">
        <f t="array" ref="H1754">IFERROR(IF(B1754="","",IF(F1754="","",IF(F1754="SERVIÇOS",INDEX('TABELA DE PREÇOS'!$C$3:$C$1000,MATCH(B1754,IF('TABELA DE PREÇOS'!$B$3:$B$1000=G1754,'TABELA DE PREÇOS'!$D$3:$D$1000),1)),IF(F1754="PRODUTOS",INDEX('TABELA DE PREÇOS'!$G$3:$G$1000,MATCH(B1754,IF('TABELA DE PREÇOS'!$F$3:$F$1000=G1754,'TABELA DE PREÇOS'!$H$3:$H$1000),1)))))),"")</f>
        <v/>
      </c>
      <c r="I1754" s="75"/>
      <c r="J1754" s="19" t="str">
        <f>IFERROR(IF(ATENDIMENTOS!$I1754="",ATENDIMENTOS!$H1754,IF(AND(ATENDIMENTOS!$H1754="",ATENDIMENTOS!$I1754=""),"",ATENDIMENTOS!$H1754-ATENDIMENTOS!$I1754)),"")</f>
        <v/>
      </c>
      <c r="K1754" s="78"/>
    </row>
    <row r="1755" spans="1:11" x14ac:dyDescent="0.3">
      <c r="A1755" s="12" t="str">
        <f t="shared" si="27"/>
        <v/>
      </c>
      <c r="B1755" s="65"/>
      <c r="C1755" s="68"/>
      <c r="D1755" s="69"/>
      <c r="E1755" s="69"/>
      <c r="F1755" s="69"/>
      <c r="G1755" s="69"/>
      <c r="H1755" s="20" t="str" cm="1">
        <f t="array" ref="H1755">IFERROR(IF(B1755="","",IF(F1755="","",IF(F1755="SERVIÇOS",INDEX('TABELA DE PREÇOS'!$C$3:$C$1000,MATCH(B1755,IF('TABELA DE PREÇOS'!$B$3:$B$1000=G1755,'TABELA DE PREÇOS'!$D$3:$D$1000),1)),IF(F1755="PRODUTOS",INDEX('TABELA DE PREÇOS'!$G$3:$G$1000,MATCH(B1755,IF('TABELA DE PREÇOS'!$F$3:$F$1000=G1755,'TABELA DE PREÇOS'!$H$3:$H$1000),1)))))),"")</f>
        <v/>
      </c>
      <c r="I1755" s="74"/>
      <c r="J1755" s="20" t="str">
        <f>IFERROR(IF(ATENDIMENTOS!$I1755="",ATENDIMENTOS!$H1755,IF(AND(ATENDIMENTOS!$H1755="",ATENDIMENTOS!$I1755=""),"",ATENDIMENTOS!$H1755-ATENDIMENTOS!$I1755)),"")</f>
        <v/>
      </c>
      <c r="K1755" s="77"/>
    </row>
    <row r="1756" spans="1:11" x14ac:dyDescent="0.3">
      <c r="A1756" s="12" t="str">
        <f t="shared" si="27"/>
        <v/>
      </c>
      <c r="B1756" s="66"/>
      <c r="C1756" s="70"/>
      <c r="D1756" s="71"/>
      <c r="E1756" s="71"/>
      <c r="F1756" s="71"/>
      <c r="G1756" s="71"/>
      <c r="H1756" s="19" t="str" cm="1">
        <f t="array" ref="H1756">IFERROR(IF(B1756="","",IF(F1756="","",IF(F1756="SERVIÇOS",INDEX('TABELA DE PREÇOS'!$C$3:$C$1000,MATCH(B1756,IF('TABELA DE PREÇOS'!$B$3:$B$1000=G1756,'TABELA DE PREÇOS'!$D$3:$D$1000),1)),IF(F1756="PRODUTOS",INDEX('TABELA DE PREÇOS'!$G$3:$G$1000,MATCH(B1756,IF('TABELA DE PREÇOS'!$F$3:$F$1000=G1756,'TABELA DE PREÇOS'!$H$3:$H$1000),1)))))),"")</f>
        <v/>
      </c>
      <c r="I1756" s="75"/>
      <c r="J1756" s="19" t="str">
        <f>IFERROR(IF(ATENDIMENTOS!$I1756="",ATENDIMENTOS!$H1756,IF(AND(ATENDIMENTOS!$H1756="",ATENDIMENTOS!$I1756=""),"",ATENDIMENTOS!$H1756-ATENDIMENTOS!$I1756)),"")</f>
        <v/>
      </c>
      <c r="K1756" s="78"/>
    </row>
    <row r="1757" spans="1:11" x14ac:dyDescent="0.3">
      <c r="A1757" s="12" t="str">
        <f t="shared" si="27"/>
        <v/>
      </c>
      <c r="B1757" s="65"/>
      <c r="C1757" s="68"/>
      <c r="D1757" s="69"/>
      <c r="E1757" s="69"/>
      <c r="F1757" s="69"/>
      <c r="G1757" s="69"/>
      <c r="H1757" s="20" t="str" cm="1">
        <f t="array" ref="H1757">IFERROR(IF(B1757="","",IF(F1757="","",IF(F1757="SERVIÇOS",INDEX('TABELA DE PREÇOS'!$C$3:$C$1000,MATCH(B1757,IF('TABELA DE PREÇOS'!$B$3:$B$1000=G1757,'TABELA DE PREÇOS'!$D$3:$D$1000),1)),IF(F1757="PRODUTOS",INDEX('TABELA DE PREÇOS'!$G$3:$G$1000,MATCH(B1757,IF('TABELA DE PREÇOS'!$F$3:$F$1000=G1757,'TABELA DE PREÇOS'!$H$3:$H$1000),1)))))),"")</f>
        <v/>
      </c>
      <c r="I1757" s="74"/>
      <c r="J1757" s="20" t="str">
        <f>IFERROR(IF(ATENDIMENTOS!$I1757="",ATENDIMENTOS!$H1757,IF(AND(ATENDIMENTOS!$H1757="",ATENDIMENTOS!$I1757=""),"",ATENDIMENTOS!$H1757-ATENDIMENTOS!$I1757)),"")</f>
        <v/>
      </c>
      <c r="K1757" s="77"/>
    </row>
    <row r="1758" spans="1:11" x14ac:dyDescent="0.3">
      <c r="A1758" s="12" t="str">
        <f t="shared" si="27"/>
        <v/>
      </c>
      <c r="B1758" s="66"/>
      <c r="C1758" s="70"/>
      <c r="D1758" s="71"/>
      <c r="E1758" s="71"/>
      <c r="F1758" s="71"/>
      <c r="G1758" s="71"/>
      <c r="H1758" s="19" t="str" cm="1">
        <f t="array" ref="H1758">IFERROR(IF(B1758="","",IF(F1758="","",IF(F1758="SERVIÇOS",INDEX('TABELA DE PREÇOS'!$C$3:$C$1000,MATCH(B1758,IF('TABELA DE PREÇOS'!$B$3:$B$1000=G1758,'TABELA DE PREÇOS'!$D$3:$D$1000),1)),IF(F1758="PRODUTOS",INDEX('TABELA DE PREÇOS'!$G$3:$G$1000,MATCH(B1758,IF('TABELA DE PREÇOS'!$F$3:$F$1000=G1758,'TABELA DE PREÇOS'!$H$3:$H$1000),1)))))),"")</f>
        <v/>
      </c>
      <c r="I1758" s="75"/>
      <c r="J1758" s="19" t="str">
        <f>IFERROR(IF(ATENDIMENTOS!$I1758="",ATENDIMENTOS!$H1758,IF(AND(ATENDIMENTOS!$H1758="",ATENDIMENTOS!$I1758=""),"",ATENDIMENTOS!$H1758-ATENDIMENTOS!$I1758)),"")</f>
        <v/>
      </c>
      <c r="K1758" s="78"/>
    </row>
    <row r="1759" spans="1:11" x14ac:dyDescent="0.3">
      <c r="A1759" s="12" t="str">
        <f t="shared" si="27"/>
        <v/>
      </c>
      <c r="B1759" s="65"/>
      <c r="C1759" s="68"/>
      <c r="D1759" s="69"/>
      <c r="E1759" s="69"/>
      <c r="F1759" s="69"/>
      <c r="G1759" s="69"/>
      <c r="H1759" s="20" t="str" cm="1">
        <f t="array" ref="H1759">IFERROR(IF(B1759="","",IF(F1759="","",IF(F1759="SERVIÇOS",INDEX('TABELA DE PREÇOS'!$C$3:$C$1000,MATCH(B1759,IF('TABELA DE PREÇOS'!$B$3:$B$1000=G1759,'TABELA DE PREÇOS'!$D$3:$D$1000),1)),IF(F1759="PRODUTOS",INDEX('TABELA DE PREÇOS'!$G$3:$G$1000,MATCH(B1759,IF('TABELA DE PREÇOS'!$F$3:$F$1000=G1759,'TABELA DE PREÇOS'!$H$3:$H$1000),1)))))),"")</f>
        <v/>
      </c>
      <c r="I1759" s="74"/>
      <c r="J1759" s="20" t="str">
        <f>IFERROR(IF(ATENDIMENTOS!$I1759="",ATENDIMENTOS!$H1759,IF(AND(ATENDIMENTOS!$H1759="",ATENDIMENTOS!$I1759=""),"",ATENDIMENTOS!$H1759-ATENDIMENTOS!$I1759)),"")</f>
        <v/>
      </c>
      <c r="K1759" s="77"/>
    </row>
    <row r="1760" spans="1:11" x14ac:dyDescent="0.3">
      <c r="A1760" s="12" t="str">
        <f t="shared" si="27"/>
        <v/>
      </c>
      <c r="B1760" s="66"/>
      <c r="C1760" s="70"/>
      <c r="D1760" s="71"/>
      <c r="E1760" s="71"/>
      <c r="F1760" s="71"/>
      <c r="G1760" s="71"/>
      <c r="H1760" s="19" t="str" cm="1">
        <f t="array" ref="H1760">IFERROR(IF(B1760="","",IF(F1760="","",IF(F1760="SERVIÇOS",INDEX('TABELA DE PREÇOS'!$C$3:$C$1000,MATCH(B1760,IF('TABELA DE PREÇOS'!$B$3:$B$1000=G1760,'TABELA DE PREÇOS'!$D$3:$D$1000),1)),IF(F1760="PRODUTOS",INDEX('TABELA DE PREÇOS'!$G$3:$G$1000,MATCH(B1760,IF('TABELA DE PREÇOS'!$F$3:$F$1000=G1760,'TABELA DE PREÇOS'!$H$3:$H$1000),1)))))),"")</f>
        <v/>
      </c>
      <c r="I1760" s="75"/>
      <c r="J1760" s="19" t="str">
        <f>IFERROR(IF(ATENDIMENTOS!$I1760="",ATENDIMENTOS!$H1760,IF(AND(ATENDIMENTOS!$H1760="",ATENDIMENTOS!$I1760=""),"",ATENDIMENTOS!$H1760-ATENDIMENTOS!$I1760)),"")</f>
        <v/>
      </c>
      <c r="K1760" s="78"/>
    </row>
    <row r="1761" spans="1:11" x14ac:dyDescent="0.3">
      <c r="A1761" s="12" t="str">
        <f t="shared" si="27"/>
        <v/>
      </c>
      <c r="B1761" s="65"/>
      <c r="C1761" s="68"/>
      <c r="D1761" s="69"/>
      <c r="E1761" s="69"/>
      <c r="F1761" s="69"/>
      <c r="G1761" s="69"/>
      <c r="H1761" s="20" t="str" cm="1">
        <f t="array" ref="H1761">IFERROR(IF(B1761="","",IF(F1761="","",IF(F1761="SERVIÇOS",INDEX('TABELA DE PREÇOS'!$C$3:$C$1000,MATCH(B1761,IF('TABELA DE PREÇOS'!$B$3:$B$1000=G1761,'TABELA DE PREÇOS'!$D$3:$D$1000),1)),IF(F1761="PRODUTOS",INDEX('TABELA DE PREÇOS'!$G$3:$G$1000,MATCH(B1761,IF('TABELA DE PREÇOS'!$F$3:$F$1000=G1761,'TABELA DE PREÇOS'!$H$3:$H$1000),1)))))),"")</f>
        <v/>
      </c>
      <c r="I1761" s="74"/>
      <c r="J1761" s="20" t="str">
        <f>IFERROR(IF(ATENDIMENTOS!$I1761="",ATENDIMENTOS!$H1761,IF(AND(ATENDIMENTOS!$H1761="",ATENDIMENTOS!$I1761=""),"",ATENDIMENTOS!$H1761-ATENDIMENTOS!$I1761)),"")</f>
        <v/>
      </c>
      <c r="K1761" s="77"/>
    </row>
    <row r="1762" spans="1:11" x14ac:dyDescent="0.3">
      <c r="A1762" s="12" t="str">
        <f t="shared" si="27"/>
        <v/>
      </c>
      <c r="B1762" s="66"/>
      <c r="C1762" s="70"/>
      <c r="D1762" s="71"/>
      <c r="E1762" s="71"/>
      <c r="F1762" s="71"/>
      <c r="G1762" s="71"/>
      <c r="H1762" s="19" t="str" cm="1">
        <f t="array" ref="H1762">IFERROR(IF(B1762="","",IF(F1762="","",IF(F1762="SERVIÇOS",INDEX('TABELA DE PREÇOS'!$C$3:$C$1000,MATCH(B1762,IF('TABELA DE PREÇOS'!$B$3:$B$1000=G1762,'TABELA DE PREÇOS'!$D$3:$D$1000),1)),IF(F1762="PRODUTOS",INDEX('TABELA DE PREÇOS'!$G$3:$G$1000,MATCH(B1762,IF('TABELA DE PREÇOS'!$F$3:$F$1000=G1762,'TABELA DE PREÇOS'!$H$3:$H$1000),1)))))),"")</f>
        <v/>
      </c>
      <c r="I1762" s="75"/>
      <c r="J1762" s="19" t="str">
        <f>IFERROR(IF(ATENDIMENTOS!$I1762="",ATENDIMENTOS!$H1762,IF(AND(ATENDIMENTOS!$H1762="",ATENDIMENTOS!$I1762=""),"",ATENDIMENTOS!$H1762-ATENDIMENTOS!$I1762)),"")</f>
        <v/>
      </c>
      <c r="K1762" s="78"/>
    </row>
    <row r="1763" spans="1:11" x14ac:dyDescent="0.3">
      <c r="A1763" s="12" t="str">
        <f t="shared" si="27"/>
        <v/>
      </c>
      <c r="B1763" s="65"/>
      <c r="C1763" s="68"/>
      <c r="D1763" s="69"/>
      <c r="E1763" s="69"/>
      <c r="F1763" s="69"/>
      <c r="G1763" s="69"/>
      <c r="H1763" s="20" t="str" cm="1">
        <f t="array" ref="H1763">IFERROR(IF(B1763="","",IF(F1763="","",IF(F1763="SERVIÇOS",INDEX('TABELA DE PREÇOS'!$C$3:$C$1000,MATCH(B1763,IF('TABELA DE PREÇOS'!$B$3:$B$1000=G1763,'TABELA DE PREÇOS'!$D$3:$D$1000),1)),IF(F1763="PRODUTOS",INDEX('TABELA DE PREÇOS'!$G$3:$G$1000,MATCH(B1763,IF('TABELA DE PREÇOS'!$F$3:$F$1000=G1763,'TABELA DE PREÇOS'!$H$3:$H$1000),1)))))),"")</f>
        <v/>
      </c>
      <c r="I1763" s="74"/>
      <c r="J1763" s="20" t="str">
        <f>IFERROR(IF(ATENDIMENTOS!$I1763="",ATENDIMENTOS!$H1763,IF(AND(ATENDIMENTOS!$H1763="",ATENDIMENTOS!$I1763=""),"",ATENDIMENTOS!$H1763-ATENDIMENTOS!$I1763)),"")</f>
        <v/>
      </c>
      <c r="K1763" s="77"/>
    </row>
    <row r="1764" spans="1:11" x14ac:dyDescent="0.3">
      <c r="A1764" s="12" t="str">
        <f t="shared" si="27"/>
        <v/>
      </c>
      <c r="B1764" s="66"/>
      <c r="C1764" s="70"/>
      <c r="D1764" s="71"/>
      <c r="E1764" s="71"/>
      <c r="F1764" s="71"/>
      <c r="G1764" s="71"/>
      <c r="H1764" s="19" t="str" cm="1">
        <f t="array" ref="H1764">IFERROR(IF(B1764="","",IF(F1764="","",IF(F1764="SERVIÇOS",INDEX('TABELA DE PREÇOS'!$C$3:$C$1000,MATCH(B1764,IF('TABELA DE PREÇOS'!$B$3:$B$1000=G1764,'TABELA DE PREÇOS'!$D$3:$D$1000),1)),IF(F1764="PRODUTOS",INDEX('TABELA DE PREÇOS'!$G$3:$G$1000,MATCH(B1764,IF('TABELA DE PREÇOS'!$F$3:$F$1000=G1764,'TABELA DE PREÇOS'!$H$3:$H$1000),1)))))),"")</f>
        <v/>
      </c>
      <c r="I1764" s="75"/>
      <c r="J1764" s="19" t="str">
        <f>IFERROR(IF(ATENDIMENTOS!$I1764="",ATENDIMENTOS!$H1764,IF(AND(ATENDIMENTOS!$H1764="",ATENDIMENTOS!$I1764=""),"",ATENDIMENTOS!$H1764-ATENDIMENTOS!$I1764)),"")</f>
        <v/>
      </c>
      <c r="K1764" s="78"/>
    </row>
    <row r="1765" spans="1:11" x14ac:dyDescent="0.3">
      <c r="A1765" s="12" t="str">
        <f t="shared" si="27"/>
        <v/>
      </c>
      <c r="B1765" s="65"/>
      <c r="C1765" s="68"/>
      <c r="D1765" s="69"/>
      <c r="E1765" s="69"/>
      <c r="F1765" s="69"/>
      <c r="G1765" s="69"/>
      <c r="H1765" s="20" t="str" cm="1">
        <f t="array" ref="H1765">IFERROR(IF(B1765="","",IF(F1765="","",IF(F1765="SERVIÇOS",INDEX('TABELA DE PREÇOS'!$C$3:$C$1000,MATCH(B1765,IF('TABELA DE PREÇOS'!$B$3:$B$1000=G1765,'TABELA DE PREÇOS'!$D$3:$D$1000),1)),IF(F1765="PRODUTOS",INDEX('TABELA DE PREÇOS'!$G$3:$G$1000,MATCH(B1765,IF('TABELA DE PREÇOS'!$F$3:$F$1000=G1765,'TABELA DE PREÇOS'!$H$3:$H$1000),1)))))),"")</f>
        <v/>
      </c>
      <c r="I1765" s="74"/>
      <c r="J1765" s="20" t="str">
        <f>IFERROR(IF(ATENDIMENTOS!$I1765="",ATENDIMENTOS!$H1765,IF(AND(ATENDIMENTOS!$H1765="",ATENDIMENTOS!$I1765=""),"",ATENDIMENTOS!$H1765-ATENDIMENTOS!$I1765)),"")</f>
        <v/>
      </c>
      <c r="K1765" s="77"/>
    </row>
    <row r="1766" spans="1:11" x14ac:dyDescent="0.3">
      <c r="A1766" s="12" t="str">
        <f t="shared" si="27"/>
        <v/>
      </c>
      <c r="B1766" s="66"/>
      <c r="C1766" s="70"/>
      <c r="D1766" s="71"/>
      <c r="E1766" s="71"/>
      <c r="F1766" s="71"/>
      <c r="G1766" s="71"/>
      <c r="H1766" s="19" t="str" cm="1">
        <f t="array" ref="H1766">IFERROR(IF(B1766="","",IF(F1766="","",IF(F1766="SERVIÇOS",INDEX('TABELA DE PREÇOS'!$C$3:$C$1000,MATCH(B1766,IF('TABELA DE PREÇOS'!$B$3:$B$1000=G1766,'TABELA DE PREÇOS'!$D$3:$D$1000),1)),IF(F1766="PRODUTOS",INDEX('TABELA DE PREÇOS'!$G$3:$G$1000,MATCH(B1766,IF('TABELA DE PREÇOS'!$F$3:$F$1000=G1766,'TABELA DE PREÇOS'!$H$3:$H$1000),1)))))),"")</f>
        <v/>
      </c>
      <c r="I1766" s="75"/>
      <c r="J1766" s="19" t="str">
        <f>IFERROR(IF(ATENDIMENTOS!$I1766="",ATENDIMENTOS!$H1766,IF(AND(ATENDIMENTOS!$H1766="",ATENDIMENTOS!$I1766=""),"",ATENDIMENTOS!$H1766-ATENDIMENTOS!$I1766)),"")</f>
        <v/>
      </c>
      <c r="K1766" s="78"/>
    </row>
    <row r="1767" spans="1:11" x14ac:dyDescent="0.3">
      <c r="A1767" s="12" t="str">
        <f t="shared" si="27"/>
        <v/>
      </c>
      <c r="B1767" s="65"/>
      <c r="C1767" s="68"/>
      <c r="D1767" s="69"/>
      <c r="E1767" s="69"/>
      <c r="F1767" s="69"/>
      <c r="G1767" s="69"/>
      <c r="H1767" s="20" t="str" cm="1">
        <f t="array" ref="H1767">IFERROR(IF(B1767="","",IF(F1767="","",IF(F1767="SERVIÇOS",INDEX('TABELA DE PREÇOS'!$C$3:$C$1000,MATCH(B1767,IF('TABELA DE PREÇOS'!$B$3:$B$1000=G1767,'TABELA DE PREÇOS'!$D$3:$D$1000),1)),IF(F1767="PRODUTOS",INDEX('TABELA DE PREÇOS'!$G$3:$G$1000,MATCH(B1767,IF('TABELA DE PREÇOS'!$F$3:$F$1000=G1767,'TABELA DE PREÇOS'!$H$3:$H$1000),1)))))),"")</f>
        <v/>
      </c>
      <c r="I1767" s="74"/>
      <c r="J1767" s="20" t="str">
        <f>IFERROR(IF(ATENDIMENTOS!$I1767="",ATENDIMENTOS!$H1767,IF(AND(ATENDIMENTOS!$H1767="",ATENDIMENTOS!$I1767=""),"",ATENDIMENTOS!$H1767-ATENDIMENTOS!$I1767)),"")</f>
        <v/>
      </c>
      <c r="K1767" s="77"/>
    </row>
    <row r="1768" spans="1:11" x14ac:dyDescent="0.3">
      <c r="A1768" s="12" t="str">
        <f t="shared" si="27"/>
        <v/>
      </c>
      <c r="B1768" s="66"/>
      <c r="C1768" s="70"/>
      <c r="D1768" s="71"/>
      <c r="E1768" s="71"/>
      <c r="F1768" s="71"/>
      <c r="G1768" s="71"/>
      <c r="H1768" s="19" t="str" cm="1">
        <f t="array" ref="H1768">IFERROR(IF(B1768="","",IF(F1768="","",IF(F1768="SERVIÇOS",INDEX('TABELA DE PREÇOS'!$C$3:$C$1000,MATCH(B1768,IF('TABELA DE PREÇOS'!$B$3:$B$1000=G1768,'TABELA DE PREÇOS'!$D$3:$D$1000),1)),IF(F1768="PRODUTOS",INDEX('TABELA DE PREÇOS'!$G$3:$G$1000,MATCH(B1768,IF('TABELA DE PREÇOS'!$F$3:$F$1000=G1768,'TABELA DE PREÇOS'!$H$3:$H$1000),1)))))),"")</f>
        <v/>
      </c>
      <c r="I1768" s="75"/>
      <c r="J1768" s="19" t="str">
        <f>IFERROR(IF(ATENDIMENTOS!$I1768="",ATENDIMENTOS!$H1768,IF(AND(ATENDIMENTOS!$H1768="",ATENDIMENTOS!$I1768=""),"",ATENDIMENTOS!$H1768-ATENDIMENTOS!$I1768)),"")</f>
        <v/>
      </c>
      <c r="K1768" s="78"/>
    </row>
    <row r="1769" spans="1:11" x14ac:dyDescent="0.3">
      <c r="A1769" s="12" t="str">
        <f t="shared" si="27"/>
        <v/>
      </c>
      <c r="B1769" s="65"/>
      <c r="C1769" s="68"/>
      <c r="D1769" s="69"/>
      <c r="E1769" s="69"/>
      <c r="F1769" s="69"/>
      <c r="G1769" s="69"/>
      <c r="H1769" s="20" t="str" cm="1">
        <f t="array" ref="H1769">IFERROR(IF(B1769="","",IF(F1769="","",IF(F1769="SERVIÇOS",INDEX('TABELA DE PREÇOS'!$C$3:$C$1000,MATCH(B1769,IF('TABELA DE PREÇOS'!$B$3:$B$1000=G1769,'TABELA DE PREÇOS'!$D$3:$D$1000),1)),IF(F1769="PRODUTOS",INDEX('TABELA DE PREÇOS'!$G$3:$G$1000,MATCH(B1769,IF('TABELA DE PREÇOS'!$F$3:$F$1000=G1769,'TABELA DE PREÇOS'!$H$3:$H$1000),1)))))),"")</f>
        <v/>
      </c>
      <c r="I1769" s="74"/>
      <c r="J1769" s="20" t="str">
        <f>IFERROR(IF(ATENDIMENTOS!$I1769="",ATENDIMENTOS!$H1769,IF(AND(ATENDIMENTOS!$H1769="",ATENDIMENTOS!$I1769=""),"",ATENDIMENTOS!$H1769-ATENDIMENTOS!$I1769)),"")</f>
        <v/>
      </c>
      <c r="K1769" s="77"/>
    </row>
    <row r="1770" spans="1:11" x14ac:dyDescent="0.3">
      <c r="A1770" s="12" t="str">
        <f t="shared" si="27"/>
        <v/>
      </c>
      <c r="B1770" s="66"/>
      <c r="C1770" s="70"/>
      <c r="D1770" s="71"/>
      <c r="E1770" s="71"/>
      <c r="F1770" s="71"/>
      <c r="G1770" s="71"/>
      <c r="H1770" s="19" t="str" cm="1">
        <f t="array" ref="H1770">IFERROR(IF(B1770="","",IF(F1770="","",IF(F1770="SERVIÇOS",INDEX('TABELA DE PREÇOS'!$C$3:$C$1000,MATCH(B1770,IF('TABELA DE PREÇOS'!$B$3:$B$1000=G1770,'TABELA DE PREÇOS'!$D$3:$D$1000),1)),IF(F1770="PRODUTOS",INDEX('TABELA DE PREÇOS'!$G$3:$G$1000,MATCH(B1770,IF('TABELA DE PREÇOS'!$F$3:$F$1000=G1770,'TABELA DE PREÇOS'!$H$3:$H$1000),1)))))),"")</f>
        <v/>
      </c>
      <c r="I1770" s="75"/>
      <c r="J1770" s="19" t="str">
        <f>IFERROR(IF(ATENDIMENTOS!$I1770="",ATENDIMENTOS!$H1770,IF(AND(ATENDIMENTOS!$H1770="",ATENDIMENTOS!$I1770=""),"",ATENDIMENTOS!$H1770-ATENDIMENTOS!$I1770)),"")</f>
        <v/>
      </c>
      <c r="K1770" s="78"/>
    </row>
    <row r="1771" spans="1:11" x14ac:dyDescent="0.3">
      <c r="A1771" s="12" t="str">
        <f t="shared" si="27"/>
        <v/>
      </c>
      <c r="B1771" s="65"/>
      <c r="C1771" s="68"/>
      <c r="D1771" s="69"/>
      <c r="E1771" s="69"/>
      <c r="F1771" s="69"/>
      <c r="G1771" s="69"/>
      <c r="H1771" s="20" t="str" cm="1">
        <f t="array" ref="H1771">IFERROR(IF(B1771="","",IF(F1771="","",IF(F1771="SERVIÇOS",INDEX('TABELA DE PREÇOS'!$C$3:$C$1000,MATCH(B1771,IF('TABELA DE PREÇOS'!$B$3:$B$1000=G1771,'TABELA DE PREÇOS'!$D$3:$D$1000),1)),IF(F1771="PRODUTOS",INDEX('TABELA DE PREÇOS'!$G$3:$G$1000,MATCH(B1771,IF('TABELA DE PREÇOS'!$F$3:$F$1000=G1771,'TABELA DE PREÇOS'!$H$3:$H$1000),1)))))),"")</f>
        <v/>
      </c>
      <c r="I1771" s="74"/>
      <c r="J1771" s="20" t="str">
        <f>IFERROR(IF(ATENDIMENTOS!$I1771="",ATENDIMENTOS!$H1771,IF(AND(ATENDIMENTOS!$H1771="",ATENDIMENTOS!$I1771=""),"",ATENDIMENTOS!$H1771-ATENDIMENTOS!$I1771)),"")</f>
        <v/>
      </c>
      <c r="K1771" s="77"/>
    </row>
    <row r="1772" spans="1:11" x14ac:dyDescent="0.3">
      <c r="A1772" s="12" t="str">
        <f t="shared" si="27"/>
        <v/>
      </c>
      <c r="B1772" s="66"/>
      <c r="C1772" s="70"/>
      <c r="D1772" s="71"/>
      <c r="E1772" s="71"/>
      <c r="F1772" s="71"/>
      <c r="G1772" s="71"/>
      <c r="H1772" s="19" t="str" cm="1">
        <f t="array" ref="H1772">IFERROR(IF(B1772="","",IF(F1772="","",IF(F1772="SERVIÇOS",INDEX('TABELA DE PREÇOS'!$C$3:$C$1000,MATCH(B1772,IF('TABELA DE PREÇOS'!$B$3:$B$1000=G1772,'TABELA DE PREÇOS'!$D$3:$D$1000),1)),IF(F1772="PRODUTOS",INDEX('TABELA DE PREÇOS'!$G$3:$G$1000,MATCH(B1772,IF('TABELA DE PREÇOS'!$F$3:$F$1000=G1772,'TABELA DE PREÇOS'!$H$3:$H$1000),1)))))),"")</f>
        <v/>
      </c>
      <c r="I1772" s="75"/>
      <c r="J1772" s="19" t="str">
        <f>IFERROR(IF(ATENDIMENTOS!$I1772="",ATENDIMENTOS!$H1772,IF(AND(ATENDIMENTOS!$H1772="",ATENDIMENTOS!$I1772=""),"",ATENDIMENTOS!$H1772-ATENDIMENTOS!$I1772)),"")</f>
        <v/>
      </c>
      <c r="K1772" s="78"/>
    </row>
    <row r="1773" spans="1:11" x14ac:dyDescent="0.3">
      <c r="A1773" s="12" t="str">
        <f t="shared" si="27"/>
        <v/>
      </c>
      <c r="B1773" s="65"/>
      <c r="C1773" s="68"/>
      <c r="D1773" s="69"/>
      <c r="E1773" s="69"/>
      <c r="F1773" s="69"/>
      <c r="G1773" s="69"/>
      <c r="H1773" s="20" t="str" cm="1">
        <f t="array" ref="H1773">IFERROR(IF(B1773="","",IF(F1773="","",IF(F1773="SERVIÇOS",INDEX('TABELA DE PREÇOS'!$C$3:$C$1000,MATCH(B1773,IF('TABELA DE PREÇOS'!$B$3:$B$1000=G1773,'TABELA DE PREÇOS'!$D$3:$D$1000),1)),IF(F1773="PRODUTOS",INDEX('TABELA DE PREÇOS'!$G$3:$G$1000,MATCH(B1773,IF('TABELA DE PREÇOS'!$F$3:$F$1000=G1773,'TABELA DE PREÇOS'!$H$3:$H$1000),1)))))),"")</f>
        <v/>
      </c>
      <c r="I1773" s="74"/>
      <c r="J1773" s="20" t="str">
        <f>IFERROR(IF(ATENDIMENTOS!$I1773="",ATENDIMENTOS!$H1773,IF(AND(ATENDIMENTOS!$H1773="",ATENDIMENTOS!$I1773=""),"",ATENDIMENTOS!$H1773-ATENDIMENTOS!$I1773)),"")</f>
        <v/>
      </c>
      <c r="K1773" s="77"/>
    </row>
    <row r="1774" spans="1:11" x14ac:dyDescent="0.3">
      <c r="A1774" s="12" t="str">
        <f t="shared" si="27"/>
        <v/>
      </c>
      <c r="B1774" s="66"/>
      <c r="C1774" s="70"/>
      <c r="D1774" s="71"/>
      <c r="E1774" s="71"/>
      <c r="F1774" s="71"/>
      <c r="G1774" s="71"/>
      <c r="H1774" s="19" t="str" cm="1">
        <f t="array" ref="H1774">IFERROR(IF(B1774="","",IF(F1774="","",IF(F1774="SERVIÇOS",INDEX('TABELA DE PREÇOS'!$C$3:$C$1000,MATCH(B1774,IF('TABELA DE PREÇOS'!$B$3:$B$1000=G1774,'TABELA DE PREÇOS'!$D$3:$D$1000),1)),IF(F1774="PRODUTOS",INDEX('TABELA DE PREÇOS'!$G$3:$G$1000,MATCH(B1774,IF('TABELA DE PREÇOS'!$F$3:$F$1000=G1774,'TABELA DE PREÇOS'!$H$3:$H$1000),1)))))),"")</f>
        <v/>
      </c>
      <c r="I1774" s="75"/>
      <c r="J1774" s="19" t="str">
        <f>IFERROR(IF(ATENDIMENTOS!$I1774="",ATENDIMENTOS!$H1774,IF(AND(ATENDIMENTOS!$H1774="",ATENDIMENTOS!$I1774=""),"",ATENDIMENTOS!$H1774-ATENDIMENTOS!$I1774)),"")</f>
        <v/>
      </c>
      <c r="K1774" s="78"/>
    </row>
    <row r="1775" spans="1:11" x14ac:dyDescent="0.3">
      <c r="A1775" s="12" t="str">
        <f t="shared" si="27"/>
        <v/>
      </c>
      <c r="B1775" s="65"/>
      <c r="C1775" s="68"/>
      <c r="D1775" s="69"/>
      <c r="E1775" s="69"/>
      <c r="F1775" s="69"/>
      <c r="G1775" s="69"/>
      <c r="H1775" s="20" t="str" cm="1">
        <f t="array" ref="H1775">IFERROR(IF(B1775="","",IF(F1775="","",IF(F1775="SERVIÇOS",INDEX('TABELA DE PREÇOS'!$C$3:$C$1000,MATCH(B1775,IF('TABELA DE PREÇOS'!$B$3:$B$1000=G1775,'TABELA DE PREÇOS'!$D$3:$D$1000),1)),IF(F1775="PRODUTOS",INDEX('TABELA DE PREÇOS'!$G$3:$G$1000,MATCH(B1775,IF('TABELA DE PREÇOS'!$F$3:$F$1000=G1775,'TABELA DE PREÇOS'!$H$3:$H$1000),1)))))),"")</f>
        <v/>
      </c>
      <c r="I1775" s="74"/>
      <c r="J1775" s="20" t="str">
        <f>IFERROR(IF(ATENDIMENTOS!$I1775="",ATENDIMENTOS!$H1775,IF(AND(ATENDIMENTOS!$H1775="",ATENDIMENTOS!$I1775=""),"",ATENDIMENTOS!$H1775-ATENDIMENTOS!$I1775)),"")</f>
        <v/>
      </c>
      <c r="K1775" s="77"/>
    </row>
    <row r="1776" spans="1:11" x14ac:dyDescent="0.3">
      <c r="A1776" s="12" t="str">
        <f t="shared" si="27"/>
        <v/>
      </c>
      <c r="B1776" s="66"/>
      <c r="C1776" s="70"/>
      <c r="D1776" s="71"/>
      <c r="E1776" s="71"/>
      <c r="F1776" s="71"/>
      <c r="G1776" s="71"/>
      <c r="H1776" s="19" t="str" cm="1">
        <f t="array" ref="H1776">IFERROR(IF(B1776="","",IF(F1776="","",IF(F1776="SERVIÇOS",INDEX('TABELA DE PREÇOS'!$C$3:$C$1000,MATCH(B1776,IF('TABELA DE PREÇOS'!$B$3:$B$1000=G1776,'TABELA DE PREÇOS'!$D$3:$D$1000),1)),IF(F1776="PRODUTOS",INDEX('TABELA DE PREÇOS'!$G$3:$G$1000,MATCH(B1776,IF('TABELA DE PREÇOS'!$F$3:$F$1000=G1776,'TABELA DE PREÇOS'!$H$3:$H$1000),1)))))),"")</f>
        <v/>
      </c>
      <c r="I1776" s="75"/>
      <c r="J1776" s="19" t="str">
        <f>IFERROR(IF(ATENDIMENTOS!$I1776="",ATENDIMENTOS!$H1776,IF(AND(ATENDIMENTOS!$H1776="",ATENDIMENTOS!$I1776=""),"",ATENDIMENTOS!$H1776-ATENDIMENTOS!$I1776)),"")</f>
        <v/>
      </c>
      <c r="K1776" s="78"/>
    </row>
    <row r="1777" spans="1:11" x14ac:dyDescent="0.3">
      <c r="A1777" s="12" t="str">
        <f t="shared" si="27"/>
        <v/>
      </c>
      <c r="B1777" s="65"/>
      <c r="C1777" s="68"/>
      <c r="D1777" s="69"/>
      <c r="E1777" s="69"/>
      <c r="F1777" s="69"/>
      <c r="G1777" s="69"/>
      <c r="H1777" s="20" t="str" cm="1">
        <f t="array" ref="H1777">IFERROR(IF(B1777="","",IF(F1777="","",IF(F1777="SERVIÇOS",INDEX('TABELA DE PREÇOS'!$C$3:$C$1000,MATCH(B1777,IF('TABELA DE PREÇOS'!$B$3:$B$1000=G1777,'TABELA DE PREÇOS'!$D$3:$D$1000),1)),IF(F1777="PRODUTOS",INDEX('TABELA DE PREÇOS'!$G$3:$G$1000,MATCH(B1777,IF('TABELA DE PREÇOS'!$F$3:$F$1000=G1777,'TABELA DE PREÇOS'!$H$3:$H$1000),1)))))),"")</f>
        <v/>
      </c>
      <c r="I1777" s="74"/>
      <c r="J1777" s="20" t="str">
        <f>IFERROR(IF(ATENDIMENTOS!$I1777="",ATENDIMENTOS!$H1777,IF(AND(ATENDIMENTOS!$H1777="",ATENDIMENTOS!$I1777=""),"",ATENDIMENTOS!$H1777-ATENDIMENTOS!$I1777)),"")</f>
        <v/>
      </c>
      <c r="K1777" s="77"/>
    </row>
    <row r="1778" spans="1:11" x14ac:dyDescent="0.3">
      <c r="A1778" s="12" t="str">
        <f t="shared" si="27"/>
        <v/>
      </c>
      <c r="B1778" s="66"/>
      <c r="C1778" s="70"/>
      <c r="D1778" s="71"/>
      <c r="E1778" s="71"/>
      <c r="F1778" s="71"/>
      <c r="G1778" s="71"/>
      <c r="H1778" s="19" t="str" cm="1">
        <f t="array" ref="H1778">IFERROR(IF(B1778="","",IF(F1778="","",IF(F1778="SERVIÇOS",INDEX('TABELA DE PREÇOS'!$C$3:$C$1000,MATCH(B1778,IF('TABELA DE PREÇOS'!$B$3:$B$1000=G1778,'TABELA DE PREÇOS'!$D$3:$D$1000),1)),IF(F1778="PRODUTOS",INDEX('TABELA DE PREÇOS'!$G$3:$G$1000,MATCH(B1778,IF('TABELA DE PREÇOS'!$F$3:$F$1000=G1778,'TABELA DE PREÇOS'!$H$3:$H$1000),1)))))),"")</f>
        <v/>
      </c>
      <c r="I1778" s="75"/>
      <c r="J1778" s="19" t="str">
        <f>IFERROR(IF(ATENDIMENTOS!$I1778="",ATENDIMENTOS!$H1778,IF(AND(ATENDIMENTOS!$H1778="",ATENDIMENTOS!$I1778=""),"",ATENDIMENTOS!$H1778-ATENDIMENTOS!$I1778)),"")</f>
        <v/>
      </c>
      <c r="K1778" s="78"/>
    </row>
    <row r="1779" spans="1:11" x14ac:dyDescent="0.3">
      <c r="A1779" s="12" t="str">
        <f t="shared" si="27"/>
        <v/>
      </c>
      <c r="B1779" s="65"/>
      <c r="C1779" s="68"/>
      <c r="D1779" s="69"/>
      <c r="E1779" s="69"/>
      <c r="F1779" s="69"/>
      <c r="G1779" s="69"/>
      <c r="H1779" s="20" t="str" cm="1">
        <f t="array" ref="H1779">IFERROR(IF(B1779="","",IF(F1779="","",IF(F1779="SERVIÇOS",INDEX('TABELA DE PREÇOS'!$C$3:$C$1000,MATCH(B1779,IF('TABELA DE PREÇOS'!$B$3:$B$1000=G1779,'TABELA DE PREÇOS'!$D$3:$D$1000),1)),IF(F1779="PRODUTOS",INDEX('TABELA DE PREÇOS'!$G$3:$G$1000,MATCH(B1779,IF('TABELA DE PREÇOS'!$F$3:$F$1000=G1779,'TABELA DE PREÇOS'!$H$3:$H$1000),1)))))),"")</f>
        <v/>
      </c>
      <c r="I1779" s="74"/>
      <c r="J1779" s="20" t="str">
        <f>IFERROR(IF(ATENDIMENTOS!$I1779="",ATENDIMENTOS!$H1779,IF(AND(ATENDIMENTOS!$H1779="",ATENDIMENTOS!$I1779=""),"",ATENDIMENTOS!$H1779-ATENDIMENTOS!$I1779)),"")</f>
        <v/>
      </c>
      <c r="K1779" s="77"/>
    </row>
    <row r="1780" spans="1:11" x14ac:dyDescent="0.3">
      <c r="A1780" s="12" t="str">
        <f t="shared" si="27"/>
        <v/>
      </c>
      <c r="B1780" s="66"/>
      <c r="C1780" s="70"/>
      <c r="D1780" s="71"/>
      <c r="E1780" s="71"/>
      <c r="F1780" s="71"/>
      <c r="G1780" s="71"/>
      <c r="H1780" s="19" t="str" cm="1">
        <f t="array" ref="H1780">IFERROR(IF(B1780="","",IF(F1780="","",IF(F1780="SERVIÇOS",INDEX('TABELA DE PREÇOS'!$C$3:$C$1000,MATCH(B1780,IF('TABELA DE PREÇOS'!$B$3:$B$1000=G1780,'TABELA DE PREÇOS'!$D$3:$D$1000),1)),IF(F1780="PRODUTOS",INDEX('TABELA DE PREÇOS'!$G$3:$G$1000,MATCH(B1780,IF('TABELA DE PREÇOS'!$F$3:$F$1000=G1780,'TABELA DE PREÇOS'!$H$3:$H$1000),1)))))),"")</f>
        <v/>
      </c>
      <c r="I1780" s="75"/>
      <c r="J1780" s="19" t="str">
        <f>IFERROR(IF(ATENDIMENTOS!$I1780="",ATENDIMENTOS!$H1780,IF(AND(ATENDIMENTOS!$H1780="",ATENDIMENTOS!$I1780=""),"",ATENDIMENTOS!$H1780-ATENDIMENTOS!$I1780)),"")</f>
        <v/>
      </c>
      <c r="K1780" s="78"/>
    </row>
    <row r="1781" spans="1:11" x14ac:dyDescent="0.3">
      <c r="A1781" s="12" t="str">
        <f t="shared" si="27"/>
        <v/>
      </c>
      <c r="B1781" s="65"/>
      <c r="C1781" s="68"/>
      <c r="D1781" s="69"/>
      <c r="E1781" s="69"/>
      <c r="F1781" s="69"/>
      <c r="G1781" s="69"/>
      <c r="H1781" s="20" t="str" cm="1">
        <f t="array" ref="H1781">IFERROR(IF(B1781="","",IF(F1781="","",IF(F1781="SERVIÇOS",INDEX('TABELA DE PREÇOS'!$C$3:$C$1000,MATCH(B1781,IF('TABELA DE PREÇOS'!$B$3:$B$1000=G1781,'TABELA DE PREÇOS'!$D$3:$D$1000),1)),IF(F1781="PRODUTOS",INDEX('TABELA DE PREÇOS'!$G$3:$G$1000,MATCH(B1781,IF('TABELA DE PREÇOS'!$F$3:$F$1000=G1781,'TABELA DE PREÇOS'!$H$3:$H$1000),1)))))),"")</f>
        <v/>
      </c>
      <c r="I1781" s="74"/>
      <c r="J1781" s="20" t="str">
        <f>IFERROR(IF(ATENDIMENTOS!$I1781="",ATENDIMENTOS!$H1781,IF(AND(ATENDIMENTOS!$H1781="",ATENDIMENTOS!$I1781=""),"",ATENDIMENTOS!$H1781-ATENDIMENTOS!$I1781)),"")</f>
        <v/>
      </c>
      <c r="K1781" s="77"/>
    </row>
    <row r="1782" spans="1:11" x14ac:dyDescent="0.3">
      <c r="A1782" s="12" t="str">
        <f t="shared" si="27"/>
        <v/>
      </c>
      <c r="B1782" s="66"/>
      <c r="C1782" s="70"/>
      <c r="D1782" s="71"/>
      <c r="E1782" s="71"/>
      <c r="F1782" s="71"/>
      <c r="G1782" s="71"/>
      <c r="H1782" s="19" t="str" cm="1">
        <f t="array" ref="H1782">IFERROR(IF(B1782="","",IF(F1782="","",IF(F1782="SERVIÇOS",INDEX('TABELA DE PREÇOS'!$C$3:$C$1000,MATCH(B1782,IF('TABELA DE PREÇOS'!$B$3:$B$1000=G1782,'TABELA DE PREÇOS'!$D$3:$D$1000),1)),IF(F1782="PRODUTOS",INDEX('TABELA DE PREÇOS'!$G$3:$G$1000,MATCH(B1782,IF('TABELA DE PREÇOS'!$F$3:$F$1000=G1782,'TABELA DE PREÇOS'!$H$3:$H$1000),1)))))),"")</f>
        <v/>
      </c>
      <c r="I1782" s="75"/>
      <c r="J1782" s="19" t="str">
        <f>IFERROR(IF(ATENDIMENTOS!$I1782="",ATENDIMENTOS!$H1782,IF(AND(ATENDIMENTOS!$H1782="",ATENDIMENTOS!$I1782=""),"",ATENDIMENTOS!$H1782-ATENDIMENTOS!$I1782)),"")</f>
        <v/>
      </c>
      <c r="K1782" s="78"/>
    </row>
    <row r="1783" spans="1:11" x14ac:dyDescent="0.3">
      <c r="A1783" s="12" t="str">
        <f t="shared" si="27"/>
        <v/>
      </c>
      <c r="B1783" s="65"/>
      <c r="C1783" s="68"/>
      <c r="D1783" s="69"/>
      <c r="E1783" s="69"/>
      <c r="F1783" s="69"/>
      <c r="G1783" s="69"/>
      <c r="H1783" s="20" t="str" cm="1">
        <f t="array" ref="H1783">IFERROR(IF(B1783="","",IF(F1783="","",IF(F1783="SERVIÇOS",INDEX('TABELA DE PREÇOS'!$C$3:$C$1000,MATCH(B1783,IF('TABELA DE PREÇOS'!$B$3:$B$1000=G1783,'TABELA DE PREÇOS'!$D$3:$D$1000),1)),IF(F1783="PRODUTOS",INDEX('TABELA DE PREÇOS'!$G$3:$G$1000,MATCH(B1783,IF('TABELA DE PREÇOS'!$F$3:$F$1000=G1783,'TABELA DE PREÇOS'!$H$3:$H$1000),1)))))),"")</f>
        <v/>
      </c>
      <c r="I1783" s="74"/>
      <c r="J1783" s="20" t="str">
        <f>IFERROR(IF(ATENDIMENTOS!$I1783="",ATENDIMENTOS!$H1783,IF(AND(ATENDIMENTOS!$H1783="",ATENDIMENTOS!$I1783=""),"",ATENDIMENTOS!$H1783-ATENDIMENTOS!$I1783)),"")</f>
        <v/>
      </c>
      <c r="K1783" s="77"/>
    </row>
    <row r="1784" spans="1:11" x14ac:dyDescent="0.3">
      <c r="A1784" s="12" t="str">
        <f t="shared" si="27"/>
        <v/>
      </c>
      <c r="B1784" s="66"/>
      <c r="C1784" s="70"/>
      <c r="D1784" s="71"/>
      <c r="E1784" s="71"/>
      <c r="F1784" s="71"/>
      <c r="G1784" s="71"/>
      <c r="H1784" s="19" t="str" cm="1">
        <f t="array" ref="H1784">IFERROR(IF(B1784="","",IF(F1784="","",IF(F1784="SERVIÇOS",INDEX('TABELA DE PREÇOS'!$C$3:$C$1000,MATCH(B1784,IF('TABELA DE PREÇOS'!$B$3:$B$1000=G1784,'TABELA DE PREÇOS'!$D$3:$D$1000),1)),IF(F1784="PRODUTOS",INDEX('TABELA DE PREÇOS'!$G$3:$G$1000,MATCH(B1784,IF('TABELA DE PREÇOS'!$F$3:$F$1000=G1784,'TABELA DE PREÇOS'!$H$3:$H$1000),1)))))),"")</f>
        <v/>
      </c>
      <c r="I1784" s="75"/>
      <c r="J1784" s="19" t="str">
        <f>IFERROR(IF(ATENDIMENTOS!$I1784="",ATENDIMENTOS!$H1784,IF(AND(ATENDIMENTOS!$H1784="",ATENDIMENTOS!$I1784=""),"",ATENDIMENTOS!$H1784-ATENDIMENTOS!$I1784)),"")</f>
        <v/>
      </c>
      <c r="K1784" s="78"/>
    </row>
    <row r="1785" spans="1:11" x14ac:dyDescent="0.3">
      <c r="A1785" s="12" t="str">
        <f t="shared" si="27"/>
        <v/>
      </c>
      <c r="B1785" s="65"/>
      <c r="C1785" s="68"/>
      <c r="D1785" s="69"/>
      <c r="E1785" s="69"/>
      <c r="F1785" s="69"/>
      <c r="G1785" s="69"/>
      <c r="H1785" s="20" t="str" cm="1">
        <f t="array" ref="H1785">IFERROR(IF(B1785="","",IF(F1785="","",IF(F1785="SERVIÇOS",INDEX('TABELA DE PREÇOS'!$C$3:$C$1000,MATCH(B1785,IF('TABELA DE PREÇOS'!$B$3:$B$1000=G1785,'TABELA DE PREÇOS'!$D$3:$D$1000),1)),IF(F1785="PRODUTOS",INDEX('TABELA DE PREÇOS'!$G$3:$G$1000,MATCH(B1785,IF('TABELA DE PREÇOS'!$F$3:$F$1000=G1785,'TABELA DE PREÇOS'!$H$3:$H$1000),1)))))),"")</f>
        <v/>
      </c>
      <c r="I1785" s="74"/>
      <c r="J1785" s="20" t="str">
        <f>IFERROR(IF(ATENDIMENTOS!$I1785="",ATENDIMENTOS!$H1785,IF(AND(ATENDIMENTOS!$H1785="",ATENDIMENTOS!$I1785=""),"",ATENDIMENTOS!$H1785-ATENDIMENTOS!$I1785)),"")</f>
        <v/>
      </c>
      <c r="K1785" s="77"/>
    </row>
    <row r="1786" spans="1:11" x14ac:dyDescent="0.3">
      <c r="A1786" s="12" t="str">
        <f t="shared" si="27"/>
        <v/>
      </c>
      <c r="B1786" s="66"/>
      <c r="C1786" s="70"/>
      <c r="D1786" s="71"/>
      <c r="E1786" s="71"/>
      <c r="F1786" s="71"/>
      <c r="G1786" s="71"/>
      <c r="H1786" s="19" t="str" cm="1">
        <f t="array" ref="H1786">IFERROR(IF(B1786="","",IF(F1786="","",IF(F1786="SERVIÇOS",INDEX('TABELA DE PREÇOS'!$C$3:$C$1000,MATCH(B1786,IF('TABELA DE PREÇOS'!$B$3:$B$1000=G1786,'TABELA DE PREÇOS'!$D$3:$D$1000),1)),IF(F1786="PRODUTOS",INDEX('TABELA DE PREÇOS'!$G$3:$G$1000,MATCH(B1786,IF('TABELA DE PREÇOS'!$F$3:$F$1000=G1786,'TABELA DE PREÇOS'!$H$3:$H$1000),1)))))),"")</f>
        <v/>
      </c>
      <c r="I1786" s="75"/>
      <c r="J1786" s="19" t="str">
        <f>IFERROR(IF(ATENDIMENTOS!$I1786="",ATENDIMENTOS!$H1786,IF(AND(ATENDIMENTOS!$H1786="",ATENDIMENTOS!$I1786=""),"",ATENDIMENTOS!$H1786-ATENDIMENTOS!$I1786)),"")</f>
        <v/>
      </c>
      <c r="K1786" s="78"/>
    </row>
    <row r="1787" spans="1:11" x14ac:dyDescent="0.3">
      <c r="A1787" s="12" t="str">
        <f t="shared" si="27"/>
        <v/>
      </c>
      <c r="B1787" s="65"/>
      <c r="C1787" s="68"/>
      <c r="D1787" s="69"/>
      <c r="E1787" s="69"/>
      <c r="F1787" s="69"/>
      <c r="G1787" s="69"/>
      <c r="H1787" s="20" t="str" cm="1">
        <f t="array" ref="H1787">IFERROR(IF(B1787="","",IF(F1787="","",IF(F1787="SERVIÇOS",INDEX('TABELA DE PREÇOS'!$C$3:$C$1000,MATCH(B1787,IF('TABELA DE PREÇOS'!$B$3:$B$1000=G1787,'TABELA DE PREÇOS'!$D$3:$D$1000),1)),IF(F1787="PRODUTOS",INDEX('TABELA DE PREÇOS'!$G$3:$G$1000,MATCH(B1787,IF('TABELA DE PREÇOS'!$F$3:$F$1000=G1787,'TABELA DE PREÇOS'!$H$3:$H$1000),1)))))),"")</f>
        <v/>
      </c>
      <c r="I1787" s="74"/>
      <c r="J1787" s="20" t="str">
        <f>IFERROR(IF(ATENDIMENTOS!$I1787="",ATENDIMENTOS!$H1787,IF(AND(ATENDIMENTOS!$H1787="",ATENDIMENTOS!$I1787=""),"",ATENDIMENTOS!$H1787-ATENDIMENTOS!$I1787)),"")</f>
        <v/>
      </c>
      <c r="K1787" s="77"/>
    </row>
    <row r="1788" spans="1:11" x14ac:dyDescent="0.3">
      <c r="A1788" s="12" t="str">
        <f t="shared" si="27"/>
        <v/>
      </c>
      <c r="B1788" s="66"/>
      <c r="C1788" s="70"/>
      <c r="D1788" s="71"/>
      <c r="E1788" s="71"/>
      <c r="F1788" s="71"/>
      <c r="G1788" s="71"/>
      <c r="H1788" s="19" t="str" cm="1">
        <f t="array" ref="H1788">IFERROR(IF(B1788="","",IF(F1788="","",IF(F1788="SERVIÇOS",INDEX('TABELA DE PREÇOS'!$C$3:$C$1000,MATCH(B1788,IF('TABELA DE PREÇOS'!$B$3:$B$1000=G1788,'TABELA DE PREÇOS'!$D$3:$D$1000),1)),IF(F1788="PRODUTOS",INDEX('TABELA DE PREÇOS'!$G$3:$G$1000,MATCH(B1788,IF('TABELA DE PREÇOS'!$F$3:$F$1000=G1788,'TABELA DE PREÇOS'!$H$3:$H$1000),1)))))),"")</f>
        <v/>
      </c>
      <c r="I1788" s="75"/>
      <c r="J1788" s="19" t="str">
        <f>IFERROR(IF(ATENDIMENTOS!$I1788="",ATENDIMENTOS!$H1788,IF(AND(ATENDIMENTOS!$H1788="",ATENDIMENTOS!$I1788=""),"",ATENDIMENTOS!$H1788-ATENDIMENTOS!$I1788)),"")</f>
        <v/>
      </c>
      <c r="K1788" s="78"/>
    </row>
    <row r="1789" spans="1:11" x14ac:dyDescent="0.3">
      <c r="A1789" s="12" t="str">
        <f t="shared" si="27"/>
        <v/>
      </c>
      <c r="B1789" s="65"/>
      <c r="C1789" s="68"/>
      <c r="D1789" s="69"/>
      <c r="E1789" s="69"/>
      <c r="F1789" s="69"/>
      <c r="G1789" s="69"/>
      <c r="H1789" s="20" t="str" cm="1">
        <f t="array" ref="H1789">IFERROR(IF(B1789="","",IF(F1789="","",IF(F1789="SERVIÇOS",INDEX('TABELA DE PREÇOS'!$C$3:$C$1000,MATCH(B1789,IF('TABELA DE PREÇOS'!$B$3:$B$1000=G1789,'TABELA DE PREÇOS'!$D$3:$D$1000),1)),IF(F1789="PRODUTOS",INDEX('TABELA DE PREÇOS'!$G$3:$G$1000,MATCH(B1789,IF('TABELA DE PREÇOS'!$F$3:$F$1000=G1789,'TABELA DE PREÇOS'!$H$3:$H$1000),1)))))),"")</f>
        <v/>
      </c>
      <c r="I1789" s="74"/>
      <c r="J1789" s="20" t="str">
        <f>IFERROR(IF(ATENDIMENTOS!$I1789="",ATENDIMENTOS!$H1789,IF(AND(ATENDIMENTOS!$H1789="",ATENDIMENTOS!$I1789=""),"",ATENDIMENTOS!$H1789-ATENDIMENTOS!$I1789)),"")</f>
        <v/>
      </c>
      <c r="K1789" s="77"/>
    </row>
    <row r="1790" spans="1:11" x14ac:dyDescent="0.3">
      <c r="A1790" s="12" t="str">
        <f t="shared" si="27"/>
        <v/>
      </c>
      <c r="B1790" s="66"/>
      <c r="C1790" s="70"/>
      <c r="D1790" s="71"/>
      <c r="E1790" s="71"/>
      <c r="F1790" s="71"/>
      <c r="G1790" s="71"/>
      <c r="H1790" s="19" t="str" cm="1">
        <f t="array" ref="H1790">IFERROR(IF(B1790="","",IF(F1790="","",IF(F1790="SERVIÇOS",INDEX('TABELA DE PREÇOS'!$C$3:$C$1000,MATCH(B1790,IF('TABELA DE PREÇOS'!$B$3:$B$1000=G1790,'TABELA DE PREÇOS'!$D$3:$D$1000),1)),IF(F1790="PRODUTOS",INDEX('TABELA DE PREÇOS'!$G$3:$G$1000,MATCH(B1790,IF('TABELA DE PREÇOS'!$F$3:$F$1000=G1790,'TABELA DE PREÇOS'!$H$3:$H$1000),1)))))),"")</f>
        <v/>
      </c>
      <c r="I1790" s="75"/>
      <c r="J1790" s="19" t="str">
        <f>IFERROR(IF(ATENDIMENTOS!$I1790="",ATENDIMENTOS!$H1790,IF(AND(ATENDIMENTOS!$H1790="",ATENDIMENTOS!$I1790=""),"",ATENDIMENTOS!$H1790-ATENDIMENTOS!$I1790)),"")</f>
        <v/>
      </c>
      <c r="K1790" s="78"/>
    </row>
    <row r="1791" spans="1:11" x14ac:dyDescent="0.3">
      <c r="A1791" s="12" t="str">
        <f t="shared" si="27"/>
        <v/>
      </c>
      <c r="B1791" s="65"/>
      <c r="C1791" s="68"/>
      <c r="D1791" s="69"/>
      <c r="E1791" s="69"/>
      <c r="F1791" s="69"/>
      <c r="G1791" s="69"/>
      <c r="H1791" s="20" t="str" cm="1">
        <f t="array" ref="H1791">IFERROR(IF(B1791="","",IF(F1791="","",IF(F1791="SERVIÇOS",INDEX('TABELA DE PREÇOS'!$C$3:$C$1000,MATCH(B1791,IF('TABELA DE PREÇOS'!$B$3:$B$1000=G1791,'TABELA DE PREÇOS'!$D$3:$D$1000),1)),IF(F1791="PRODUTOS",INDEX('TABELA DE PREÇOS'!$G$3:$G$1000,MATCH(B1791,IF('TABELA DE PREÇOS'!$F$3:$F$1000=G1791,'TABELA DE PREÇOS'!$H$3:$H$1000),1)))))),"")</f>
        <v/>
      </c>
      <c r="I1791" s="74"/>
      <c r="J1791" s="20" t="str">
        <f>IFERROR(IF(ATENDIMENTOS!$I1791="",ATENDIMENTOS!$H1791,IF(AND(ATENDIMENTOS!$H1791="",ATENDIMENTOS!$I1791=""),"",ATENDIMENTOS!$H1791-ATENDIMENTOS!$I1791)),"")</f>
        <v/>
      </c>
      <c r="K1791" s="77"/>
    </row>
    <row r="1792" spans="1:11" x14ac:dyDescent="0.3">
      <c r="A1792" s="12" t="str">
        <f t="shared" si="27"/>
        <v/>
      </c>
      <c r="B1792" s="66"/>
      <c r="C1792" s="70"/>
      <c r="D1792" s="71"/>
      <c r="E1792" s="71"/>
      <c r="F1792" s="71"/>
      <c r="G1792" s="71"/>
      <c r="H1792" s="19" t="str" cm="1">
        <f t="array" ref="H1792">IFERROR(IF(B1792="","",IF(F1792="","",IF(F1792="SERVIÇOS",INDEX('TABELA DE PREÇOS'!$C$3:$C$1000,MATCH(B1792,IF('TABELA DE PREÇOS'!$B$3:$B$1000=G1792,'TABELA DE PREÇOS'!$D$3:$D$1000),1)),IF(F1792="PRODUTOS",INDEX('TABELA DE PREÇOS'!$G$3:$G$1000,MATCH(B1792,IF('TABELA DE PREÇOS'!$F$3:$F$1000=G1792,'TABELA DE PREÇOS'!$H$3:$H$1000),1)))))),"")</f>
        <v/>
      </c>
      <c r="I1792" s="75"/>
      <c r="J1792" s="19" t="str">
        <f>IFERROR(IF(ATENDIMENTOS!$I1792="",ATENDIMENTOS!$H1792,IF(AND(ATENDIMENTOS!$H1792="",ATENDIMENTOS!$I1792=""),"",ATENDIMENTOS!$H1792-ATENDIMENTOS!$I1792)),"")</f>
        <v/>
      </c>
      <c r="K1792" s="78"/>
    </row>
    <row r="1793" spans="1:11" x14ac:dyDescent="0.3">
      <c r="A1793" s="12" t="str">
        <f t="shared" si="27"/>
        <v/>
      </c>
      <c r="B1793" s="65"/>
      <c r="C1793" s="68"/>
      <c r="D1793" s="69"/>
      <c r="E1793" s="69"/>
      <c r="F1793" s="69"/>
      <c r="G1793" s="69"/>
      <c r="H1793" s="20" t="str" cm="1">
        <f t="array" ref="H1793">IFERROR(IF(B1793="","",IF(F1793="","",IF(F1793="SERVIÇOS",INDEX('TABELA DE PREÇOS'!$C$3:$C$1000,MATCH(B1793,IF('TABELA DE PREÇOS'!$B$3:$B$1000=G1793,'TABELA DE PREÇOS'!$D$3:$D$1000),1)),IF(F1793="PRODUTOS",INDEX('TABELA DE PREÇOS'!$G$3:$G$1000,MATCH(B1793,IF('TABELA DE PREÇOS'!$F$3:$F$1000=G1793,'TABELA DE PREÇOS'!$H$3:$H$1000),1)))))),"")</f>
        <v/>
      </c>
      <c r="I1793" s="74"/>
      <c r="J1793" s="20" t="str">
        <f>IFERROR(IF(ATENDIMENTOS!$I1793="",ATENDIMENTOS!$H1793,IF(AND(ATENDIMENTOS!$H1793="",ATENDIMENTOS!$I1793=""),"",ATENDIMENTOS!$H1793-ATENDIMENTOS!$I1793)),"")</f>
        <v/>
      </c>
      <c r="K1793" s="77"/>
    </row>
    <row r="1794" spans="1:11" x14ac:dyDescent="0.3">
      <c r="A1794" s="12" t="str">
        <f t="shared" si="27"/>
        <v/>
      </c>
      <c r="B1794" s="66"/>
      <c r="C1794" s="70"/>
      <c r="D1794" s="71"/>
      <c r="E1794" s="71"/>
      <c r="F1794" s="71"/>
      <c r="G1794" s="71"/>
      <c r="H1794" s="19" t="str" cm="1">
        <f t="array" ref="H1794">IFERROR(IF(B1794="","",IF(F1794="","",IF(F1794="SERVIÇOS",INDEX('TABELA DE PREÇOS'!$C$3:$C$1000,MATCH(B1794,IF('TABELA DE PREÇOS'!$B$3:$B$1000=G1794,'TABELA DE PREÇOS'!$D$3:$D$1000),1)),IF(F1794="PRODUTOS",INDEX('TABELA DE PREÇOS'!$G$3:$G$1000,MATCH(B1794,IF('TABELA DE PREÇOS'!$F$3:$F$1000=G1794,'TABELA DE PREÇOS'!$H$3:$H$1000),1)))))),"")</f>
        <v/>
      </c>
      <c r="I1794" s="75"/>
      <c r="J1794" s="19" t="str">
        <f>IFERROR(IF(ATENDIMENTOS!$I1794="",ATENDIMENTOS!$H1794,IF(AND(ATENDIMENTOS!$H1794="",ATENDIMENTOS!$I1794=""),"",ATENDIMENTOS!$H1794-ATENDIMENTOS!$I1794)),"")</f>
        <v/>
      </c>
      <c r="K1794" s="78"/>
    </row>
    <row r="1795" spans="1:11" x14ac:dyDescent="0.3">
      <c r="A1795" s="12" t="str">
        <f t="shared" si="27"/>
        <v/>
      </c>
      <c r="B1795" s="65"/>
      <c r="C1795" s="68"/>
      <c r="D1795" s="69"/>
      <c r="E1795" s="69"/>
      <c r="F1795" s="69"/>
      <c r="G1795" s="69"/>
      <c r="H1795" s="20" t="str" cm="1">
        <f t="array" ref="H1795">IFERROR(IF(B1795="","",IF(F1795="","",IF(F1795="SERVIÇOS",INDEX('TABELA DE PREÇOS'!$C$3:$C$1000,MATCH(B1795,IF('TABELA DE PREÇOS'!$B$3:$B$1000=G1795,'TABELA DE PREÇOS'!$D$3:$D$1000),1)),IF(F1795="PRODUTOS",INDEX('TABELA DE PREÇOS'!$G$3:$G$1000,MATCH(B1795,IF('TABELA DE PREÇOS'!$F$3:$F$1000=G1795,'TABELA DE PREÇOS'!$H$3:$H$1000),1)))))),"")</f>
        <v/>
      </c>
      <c r="I1795" s="74"/>
      <c r="J1795" s="20" t="str">
        <f>IFERROR(IF(ATENDIMENTOS!$I1795="",ATENDIMENTOS!$H1795,IF(AND(ATENDIMENTOS!$H1795="",ATENDIMENTOS!$I1795=""),"",ATENDIMENTOS!$H1795-ATENDIMENTOS!$I1795)),"")</f>
        <v/>
      </c>
      <c r="K1795" s="77"/>
    </row>
    <row r="1796" spans="1:11" x14ac:dyDescent="0.3">
      <c r="A1796" s="12" t="str">
        <f t="shared" ref="A1796:A1859" si="28">IF(B1796="","",F1796&amp;E1796&amp;B1796&amp;C1796)</f>
        <v/>
      </c>
      <c r="B1796" s="66"/>
      <c r="C1796" s="70"/>
      <c r="D1796" s="71"/>
      <c r="E1796" s="71"/>
      <c r="F1796" s="71"/>
      <c r="G1796" s="71"/>
      <c r="H1796" s="19" t="str" cm="1">
        <f t="array" ref="H1796">IFERROR(IF(B1796="","",IF(F1796="","",IF(F1796="SERVIÇOS",INDEX('TABELA DE PREÇOS'!$C$3:$C$1000,MATCH(B1796,IF('TABELA DE PREÇOS'!$B$3:$B$1000=G1796,'TABELA DE PREÇOS'!$D$3:$D$1000),1)),IF(F1796="PRODUTOS",INDEX('TABELA DE PREÇOS'!$G$3:$G$1000,MATCH(B1796,IF('TABELA DE PREÇOS'!$F$3:$F$1000=G1796,'TABELA DE PREÇOS'!$H$3:$H$1000),1)))))),"")</f>
        <v/>
      </c>
      <c r="I1796" s="75"/>
      <c r="J1796" s="19" t="str">
        <f>IFERROR(IF(ATENDIMENTOS!$I1796="",ATENDIMENTOS!$H1796,IF(AND(ATENDIMENTOS!$H1796="",ATENDIMENTOS!$I1796=""),"",ATENDIMENTOS!$H1796-ATENDIMENTOS!$I1796)),"")</f>
        <v/>
      </c>
      <c r="K1796" s="78"/>
    </row>
    <row r="1797" spans="1:11" x14ac:dyDescent="0.3">
      <c r="A1797" s="12" t="str">
        <f t="shared" si="28"/>
        <v/>
      </c>
      <c r="B1797" s="65"/>
      <c r="C1797" s="68"/>
      <c r="D1797" s="69"/>
      <c r="E1797" s="69"/>
      <c r="F1797" s="69"/>
      <c r="G1797" s="69"/>
      <c r="H1797" s="20" t="str" cm="1">
        <f t="array" ref="H1797">IFERROR(IF(B1797="","",IF(F1797="","",IF(F1797="SERVIÇOS",INDEX('TABELA DE PREÇOS'!$C$3:$C$1000,MATCH(B1797,IF('TABELA DE PREÇOS'!$B$3:$B$1000=G1797,'TABELA DE PREÇOS'!$D$3:$D$1000),1)),IF(F1797="PRODUTOS",INDEX('TABELA DE PREÇOS'!$G$3:$G$1000,MATCH(B1797,IF('TABELA DE PREÇOS'!$F$3:$F$1000=G1797,'TABELA DE PREÇOS'!$H$3:$H$1000),1)))))),"")</f>
        <v/>
      </c>
      <c r="I1797" s="74"/>
      <c r="J1797" s="20" t="str">
        <f>IFERROR(IF(ATENDIMENTOS!$I1797="",ATENDIMENTOS!$H1797,IF(AND(ATENDIMENTOS!$H1797="",ATENDIMENTOS!$I1797=""),"",ATENDIMENTOS!$H1797-ATENDIMENTOS!$I1797)),"")</f>
        <v/>
      </c>
      <c r="K1797" s="77"/>
    </row>
    <row r="1798" spans="1:11" x14ac:dyDescent="0.3">
      <c r="A1798" s="12" t="str">
        <f t="shared" si="28"/>
        <v/>
      </c>
      <c r="B1798" s="66"/>
      <c r="C1798" s="70"/>
      <c r="D1798" s="71"/>
      <c r="E1798" s="71"/>
      <c r="F1798" s="71"/>
      <c r="G1798" s="71"/>
      <c r="H1798" s="19" t="str" cm="1">
        <f t="array" ref="H1798">IFERROR(IF(B1798="","",IF(F1798="","",IF(F1798="SERVIÇOS",INDEX('TABELA DE PREÇOS'!$C$3:$C$1000,MATCH(B1798,IF('TABELA DE PREÇOS'!$B$3:$B$1000=G1798,'TABELA DE PREÇOS'!$D$3:$D$1000),1)),IF(F1798="PRODUTOS",INDEX('TABELA DE PREÇOS'!$G$3:$G$1000,MATCH(B1798,IF('TABELA DE PREÇOS'!$F$3:$F$1000=G1798,'TABELA DE PREÇOS'!$H$3:$H$1000),1)))))),"")</f>
        <v/>
      </c>
      <c r="I1798" s="75"/>
      <c r="J1798" s="19" t="str">
        <f>IFERROR(IF(ATENDIMENTOS!$I1798="",ATENDIMENTOS!$H1798,IF(AND(ATENDIMENTOS!$H1798="",ATENDIMENTOS!$I1798=""),"",ATENDIMENTOS!$H1798-ATENDIMENTOS!$I1798)),"")</f>
        <v/>
      </c>
      <c r="K1798" s="78"/>
    </row>
    <row r="1799" spans="1:11" x14ac:dyDescent="0.3">
      <c r="A1799" s="12" t="str">
        <f t="shared" si="28"/>
        <v/>
      </c>
      <c r="B1799" s="65"/>
      <c r="C1799" s="68"/>
      <c r="D1799" s="69"/>
      <c r="E1799" s="69"/>
      <c r="F1799" s="69"/>
      <c r="G1799" s="69"/>
      <c r="H1799" s="20" t="str" cm="1">
        <f t="array" ref="H1799">IFERROR(IF(B1799="","",IF(F1799="","",IF(F1799="SERVIÇOS",INDEX('TABELA DE PREÇOS'!$C$3:$C$1000,MATCH(B1799,IF('TABELA DE PREÇOS'!$B$3:$B$1000=G1799,'TABELA DE PREÇOS'!$D$3:$D$1000),1)),IF(F1799="PRODUTOS",INDEX('TABELA DE PREÇOS'!$G$3:$G$1000,MATCH(B1799,IF('TABELA DE PREÇOS'!$F$3:$F$1000=G1799,'TABELA DE PREÇOS'!$H$3:$H$1000),1)))))),"")</f>
        <v/>
      </c>
      <c r="I1799" s="74"/>
      <c r="J1799" s="20" t="str">
        <f>IFERROR(IF(ATENDIMENTOS!$I1799="",ATENDIMENTOS!$H1799,IF(AND(ATENDIMENTOS!$H1799="",ATENDIMENTOS!$I1799=""),"",ATENDIMENTOS!$H1799-ATENDIMENTOS!$I1799)),"")</f>
        <v/>
      </c>
      <c r="K1799" s="77"/>
    </row>
    <row r="1800" spans="1:11" x14ac:dyDescent="0.3">
      <c r="A1800" s="12" t="str">
        <f t="shared" si="28"/>
        <v/>
      </c>
      <c r="B1800" s="66"/>
      <c r="C1800" s="70"/>
      <c r="D1800" s="71"/>
      <c r="E1800" s="71"/>
      <c r="F1800" s="71"/>
      <c r="G1800" s="71"/>
      <c r="H1800" s="19" t="str" cm="1">
        <f t="array" ref="H1800">IFERROR(IF(B1800="","",IF(F1800="","",IF(F1800="SERVIÇOS",INDEX('TABELA DE PREÇOS'!$C$3:$C$1000,MATCH(B1800,IF('TABELA DE PREÇOS'!$B$3:$B$1000=G1800,'TABELA DE PREÇOS'!$D$3:$D$1000),1)),IF(F1800="PRODUTOS",INDEX('TABELA DE PREÇOS'!$G$3:$G$1000,MATCH(B1800,IF('TABELA DE PREÇOS'!$F$3:$F$1000=G1800,'TABELA DE PREÇOS'!$H$3:$H$1000),1)))))),"")</f>
        <v/>
      </c>
      <c r="I1800" s="75"/>
      <c r="J1800" s="19" t="str">
        <f>IFERROR(IF(ATENDIMENTOS!$I1800="",ATENDIMENTOS!$H1800,IF(AND(ATENDIMENTOS!$H1800="",ATENDIMENTOS!$I1800=""),"",ATENDIMENTOS!$H1800-ATENDIMENTOS!$I1800)),"")</f>
        <v/>
      </c>
      <c r="K1800" s="78"/>
    </row>
    <row r="1801" spans="1:11" x14ac:dyDescent="0.3">
      <c r="A1801" s="12" t="str">
        <f t="shared" si="28"/>
        <v/>
      </c>
      <c r="B1801" s="65"/>
      <c r="C1801" s="68"/>
      <c r="D1801" s="69"/>
      <c r="E1801" s="69"/>
      <c r="F1801" s="69"/>
      <c r="G1801" s="69"/>
      <c r="H1801" s="20" t="str" cm="1">
        <f t="array" ref="H1801">IFERROR(IF(B1801="","",IF(F1801="","",IF(F1801="SERVIÇOS",INDEX('TABELA DE PREÇOS'!$C$3:$C$1000,MATCH(B1801,IF('TABELA DE PREÇOS'!$B$3:$B$1000=G1801,'TABELA DE PREÇOS'!$D$3:$D$1000),1)),IF(F1801="PRODUTOS",INDEX('TABELA DE PREÇOS'!$G$3:$G$1000,MATCH(B1801,IF('TABELA DE PREÇOS'!$F$3:$F$1000=G1801,'TABELA DE PREÇOS'!$H$3:$H$1000),1)))))),"")</f>
        <v/>
      </c>
      <c r="I1801" s="74"/>
      <c r="J1801" s="20" t="str">
        <f>IFERROR(IF(ATENDIMENTOS!$I1801="",ATENDIMENTOS!$H1801,IF(AND(ATENDIMENTOS!$H1801="",ATENDIMENTOS!$I1801=""),"",ATENDIMENTOS!$H1801-ATENDIMENTOS!$I1801)),"")</f>
        <v/>
      </c>
      <c r="K1801" s="77"/>
    </row>
    <row r="1802" spans="1:11" x14ac:dyDescent="0.3">
      <c r="A1802" s="12" t="str">
        <f t="shared" si="28"/>
        <v/>
      </c>
      <c r="B1802" s="66"/>
      <c r="C1802" s="70"/>
      <c r="D1802" s="71"/>
      <c r="E1802" s="71"/>
      <c r="F1802" s="71"/>
      <c r="G1802" s="71"/>
      <c r="H1802" s="19" t="str" cm="1">
        <f t="array" ref="H1802">IFERROR(IF(B1802="","",IF(F1802="","",IF(F1802="SERVIÇOS",INDEX('TABELA DE PREÇOS'!$C$3:$C$1000,MATCH(B1802,IF('TABELA DE PREÇOS'!$B$3:$B$1000=G1802,'TABELA DE PREÇOS'!$D$3:$D$1000),1)),IF(F1802="PRODUTOS",INDEX('TABELA DE PREÇOS'!$G$3:$G$1000,MATCH(B1802,IF('TABELA DE PREÇOS'!$F$3:$F$1000=G1802,'TABELA DE PREÇOS'!$H$3:$H$1000),1)))))),"")</f>
        <v/>
      </c>
      <c r="I1802" s="75"/>
      <c r="J1802" s="19" t="str">
        <f>IFERROR(IF(ATENDIMENTOS!$I1802="",ATENDIMENTOS!$H1802,IF(AND(ATENDIMENTOS!$H1802="",ATENDIMENTOS!$I1802=""),"",ATENDIMENTOS!$H1802-ATENDIMENTOS!$I1802)),"")</f>
        <v/>
      </c>
      <c r="K1802" s="78"/>
    </row>
    <row r="1803" spans="1:11" x14ac:dyDescent="0.3">
      <c r="A1803" s="12" t="str">
        <f t="shared" si="28"/>
        <v/>
      </c>
      <c r="B1803" s="65"/>
      <c r="C1803" s="68"/>
      <c r="D1803" s="69"/>
      <c r="E1803" s="69"/>
      <c r="F1803" s="69"/>
      <c r="G1803" s="69"/>
      <c r="H1803" s="20" t="str" cm="1">
        <f t="array" ref="H1803">IFERROR(IF(B1803="","",IF(F1803="","",IF(F1803="SERVIÇOS",INDEX('TABELA DE PREÇOS'!$C$3:$C$1000,MATCH(B1803,IF('TABELA DE PREÇOS'!$B$3:$B$1000=G1803,'TABELA DE PREÇOS'!$D$3:$D$1000),1)),IF(F1803="PRODUTOS",INDEX('TABELA DE PREÇOS'!$G$3:$G$1000,MATCH(B1803,IF('TABELA DE PREÇOS'!$F$3:$F$1000=G1803,'TABELA DE PREÇOS'!$H$3:$H$1000),1)))))),"")</f>
        <v/>
      </c>
      <c r="I1803" s="74"/>
      <c r="J1803" s="20" t="str">
        <f>IFERROR(IF(ATENDIMENTOS!$I1803="",ATENDIMENTOS!$H1803,IF(AND(ATENDIMENTOS!$H1803="",ATENDIMENTOS!$I1803=""),"",ATENDIMENTOS!$H1803-ATENDIMENTOS!$I1803)),"")</f>
        <v/>
      </c>
      <c r="K1803" s="77"/>
    </row>
    <row r="1804" spans="1:11" x14ac:dyDescent="0.3">
      <c r="A1804" s="12" t="str">
        <f t="shared" si="28"/>
        <v/>
      </c>
      <c r="B1804" s="66"/>
      <c r="C1804" s="70"/>
      <c r="D1804" s="71"/>
      <c r="E1804" s="71"/>
      <c r="F1804" s="71"/>
      <c r="G1804" s="71"/>
      <c r="H1804" s="19" t="str" cm="1">
        <f t="array" ref="H1804">IFERROR(IF(B1804="","",IF(F1804="","",IF(F1804="SERVIÇOS",INDEX('TABELA DE PREÇOS'!$C$3:$C$1000,MATCH(B1804,IF('TABELA DE PREÇOS'!$B$3:$B$1000=G1804,'TABELA DE PREÇOS'!$D$3:$D$1000),1)),IF(F1804="PRODUTOS",INDEX('TABELA DE PREÇOS'!$G$3:$G$1000,MATCH(B1804,IF('TABELA DE PREÇOS'!$F$3:$F$1000=G1804,'TABELA DE PREÇOS'!$H$3:$H$1000),1)))))),"")</f>
        <v/>
      </c>
      <c r="I1804" s="75"/>
      <c r="J1804" s="19" t="str">
        <f>IFERROR(IF(ATENDIMENTOS!$I1804="",ATENDIMENTOS!$H1804,IF(AND(ATENDIMENTOS!$H1804="",ATENDIMENTOS!$I1804=""),"",ATENDIMENTOS!$H1804-ATENDIMENTOS!$I1804)),"")</f>
        <v/>
      </c>
      <c r="K1804" s="78"/>
    </row>
    <row r="1805" spans="1:11" x14ac:dyDescent="0.3">
      <c r="A1805" s="12" t="str">
        <f t="shared" si="28"/>
        <v/>
      </c>
      <c r="B1805" s="65"/>
      <c r="C1805" s="68"/>
      <c r="D1805" s="69"/>
      <c r="E1805" s="69"/>
      <c r="F1805" s="69"/>
      <c r="G1805" s="69"/>
      <c r="H1805" s="20" t="str" cm="1">
        <f t="array" ref="H1805">IFERROR(IF(B1805="","",IF(F1805="","",IF(F1805="SERVIÇOS",INDEX('TABELA DE PREÇOS'!$C$3:$C$1000,MATCH(B1805,IF('TABELA DE PREÇOS'!$B$3:$B$1000=G1805,'TABELA DE PREÇOS'!$D$3:$D$1000),1)),IF(F1805="PRODUTOS",INDEX('TABELA DE PREÇOS'!$G$3:$G$1000,MATCH(B1805,IF('TABELA DE PREÇOS'!$F$3:$F$1000=G1805,'TABELA DE PREÇOS'!$H$3:$H$1000),1)))))),"")</f>
        <v/>
      </c>
      <c r="I1805" s="74"/>
      <c r="J1805" s="20" t="str">
        <f>IFERROR(IF(ATENDIMENTOS!$I1805="",ATENDIMENTOS!$H1805,IF(AND(ATENDIMENTOS!$H1805="",ATENDIMENTOS!$I1805=""),"",ATENDIMENTOS!$H1805-ATENDIMENTOS!$I1805)),"")</f>
        <v/>
      </c>
      <c r="K1805" s="77"/>
    </row>
    <row r="1806" spans="1:11" x14ac:dyDescent="0.3">
      <c r="A1806" s="12" t="str">
        <f t="shared" si="28"/>
        <v/>
      </c>
      <c r="B1806" s="66"/>
      <c r="C1806" s="70"/>
      <c r="D1806" s="71"/>
      <c r="E1806" s="71"/>
      <c r="F1806" s="71"/>
      <c r="G1806" s="71"/>
      <c r="H1806" s="19" t="str" cm="1">
        <f t="array" ref="H1806">IFERROR(IF(B1806="","",IF(F1806="","",IF(F1806="SERVIÇOS",INDEX('TABELA DE PREÇOS'!$C$3:$C$1000,MATCH(B1806,IF('TABELA DE PREÇOS'!$B$3:$B$1000=G1806,'TABELA DE PREÇOS'!$D$3:$D$1000),1)),IF(F1806="PRODUTOS",INDEX('TABELA DE PREÇOS'!$G$3:$G$1000,MATCH(B1806,IF('TABELA DE PREÇOS'!$F$3:$F$1000=G1806,'TABELA DE PREÇOS'!$H$3:$H$1000),1)))))),"")</f>
        <v/>
      </c>
      <c r="I1806" s="75"/>
      <c r="J1806" s="19" t="str">
        <f>IFERROR(IF(ATENDIMENTOS!$I1806="",ATENDIMENTOS!$H1806,IF(AND(ATENDIMENTOS!$H1806="",ATENDIMENTOS!$I1806=""),"",ATENDIMENTOS!$H1806-ATENDIMENTOS!$I1806)),"")</f>
        <v/>
      </c>
      <c r="K1806" s="78"/>
    </row>
    <row r="1807" spans="1:11" x14ac:dyDescent="0.3">
      <c r="A1807" s="12" t="str">
        <f t="shared" si="28"/>
        <v/>
      </c>
      <c r="B1807" s="65"/>
      <c r="C1807" s="68"/>
      <c r="D1807" s="69"/>
      <c r="E1807" s="69"/>
      <c r="F1807" s="69"/>
      <c r="G1807" s="69"/>
      <c r="H1807" s="20" t="str" cm="1">
        <f t="array" ref="H1807">IFERROR(IF(B1807="","",IF(F1807="","",IF(F1807="SERVIÇOS",INDEX('TABELA DE PREÇOS'!$C$3:$C$1000,MATCH(B1807,IF('TABELA DE PREÇOS'!$B$3:$B$1000=G1807,'TABELA DE PREÇOS'!$D$3:$D$1000),1)),IF(F1807="PRODUTOS",INDEX('TABELA DE PREÇOS'!$G$3:$G$1000,MATCH(B1807,IF('TABELA DE PREÇOS'!$F$3:$F$1000=G1807,'TABELA DE PREÇOS'!$H$3:$H$1000),1)))))),"")</f>
        <v/>
      </c>
      <c r="I1807" s="74"/>
      <c r="J1807" s="20" t="str">
        <f>IFERROR(IF(ATENDIMENTOS!$I1807="",ATENDIMENTOS!$H1807,IF(AND(ATENDIMENTOS!$H1807="",ATENDIMENTOS!$I1807=""),"",ATENDIMENTOS!$H1807-ATENDIMENTOS!$I1807)),"")</f>
        <v/>
      </c>
      <c r="K1807" s="77"/>
    </row>
    <row r="1808" spans="1:11" x14ac:dyDescent="0.3">
      <c r="A1808" s="12" t="str">
        <f t="shared" si="28"/>
        <v/>
      </c>
      <c r="B1808" s="66"/>
      <c r="C1808" s="70"/>
      <c r="D1808" s="71"/>
      <c r="E1808" s="71"/>
      <c r="F1808" s="71"/>
      <c r="G1808" s="71"/>
      <c r="H1808" s="19" t="str" cm="1">
        <f t="array" ref="H1808">IFERROR(IF(B1808="","",IF(F1808="","",IF(F1808="SERVIÇOS",INDEX('TABELA DE PREÇOS'!$C$3:$C$1000,MATCH(B1808,IF('TABELA DE PREÇOS'!$B$3:$B$1000=G1808,'TABELA DE PREÇOS'!$D$3:$D$1000),1)),IF(F1808="PRODUTOS",INDEX('TABELA DE PREÇOS'!$G$3:$G$1000,MATCH(B1808,IF('TABELA DE PREÇOS'!$F$3:$F$1000=G1808,'TABELA DE PREÇOS'!$H$3:$H$1000),1)))))),"")</f>
        <v/>
      </c>
      <c r="I1808" s="75"/>
      <c r="J1808" s="19" t="str">
        <f>IFERROR(IF(ATENDIMENTOS!$I1808="",ATENDIMENTOS!$H1808,IF(AND(ATENDIMENTOS!$H1808="",ATENDIMENTOS!$I1808=""),"",ATENDIMENTOS!$H1808-ATENDIMENTOS!$I1808)),"")</f>
        <v/>
      </c>
      <c r="K1808" s="78"/>
    </row>
    <row r="1809" spans="1:11" x14ac:dyDescent="0.3">
      <c r="A1809" s="12" t="str">
        <f t="shared" si="28"/>
        <v/>
      </c>
      <c r="B1809" s="65"/>
      <c r="C1809" s="68"/>
      <c r="D1809" s="69"/>
      <c r="E1809" s="69"/>
      <c r="F1809" s="69"/>
      <c r="G1809" s="69"/>
      <c r="H1809" s="20" t="str" cm="1">
        <f t="array" ref="H1809">IFERROR(IF(B1809="","",IF(F1809="","",IF(F1809="SERVIÇOS",INDEX('TABELA DE PREÇOS'!$C$3:$C$1000,MATCH(B1809,IF('TABELA DE PREÇOS'!$B$3:$B$1000=G1809,'TABELA DE PREÇOS'!$D$3:$D$1000),1)),IF(F1809="PRODUTOS",INDEX('TABELA DE PREÇOS'!$G$3:$G$1000,MATCH(B1809,IF('TABELA DE PREÇOS'!$F$3:$F$1000=G1809,'TABELA DE PREÇOS'!$H$3:$H$1000),1)))))),"")</f>
        <v/>
      </c>
      <c r="I1809" s="74"/>
      <c r="J1809" s="20" t="str">
        <f>IFERROR(IF(ATENDIMENTOS!$I1809="",ATENDIMENTOS!$H1809,IF(AND(ATENDIMENTOS!$H1809="",ATENDIMENTOS!$I1809=""),"",ATENDIMENTOS!$H1809-ATENDIMENTOS!$I1809)),"")</f>
        <v/>
      </c>
      <c r="K1809" s="77"/>
    </row>
    <row r="1810" spans="1:11" x14ac:dyDescent="0.3">
      <c r="A1810" s="12" t="str">
        <f t="shared" si="28"/>
        <v/>
      </c>
      <c r="B1810" s="66"/>
      <c r="C1810" s="70"/>
      <c r="D1810" s="71"/>
      <c r="E1810" s="71"/>
      <c r="F1810" s="71"/>
      <c r="G1810" s="71"/>
      <c r="H1810" s="19" t="str" cm="1">
        <f t="array" ref="H1810">IFERROR(IF(B1810="","",IF(F1810="","",IF(F1810="SERVIÇOS",INDEX('TABELA DE PREÇOS'!$C$3:$C$1000,MATCH(B1810,IF('TABELA DE PREÇOS'!$B$3:$B$1000=G1810,'TABELA DE PREÇOS'!$D$3:$D$1000),1)),IF(F1810="PRODUTOS",INDEX('TABELA DE PREÇOS'!$G$3:$G$1000,MATCH(B1810,IF('TABELA DE PREÇOS'!$F$3:$F$1000=G1810,'TABELA DE PREÇOS'!$H$3:$H$1000),1)))))),"")</f>
        <v/>
      </c>
      <c r="I1810" s="75"/>
      <c r="J1810" s="19" t="str">
        <f>IFERROR(IF(ATENDIMENTOS!$I1810="",ATENDIMENTOS!$H1810,IF(AND(ATENDIMENTOS!$H1810="",ATENDIMENTOS!$I1810=""),"",ATENDIMENTOS!$H1810-ATENDIMENTOS!$I1810)),"")</f>
        <v/>
      </c>
      <c r="K1810" s="78"/>
    </row>
    <row r="1811" spans="1:11" x14ac:dyDescent="0.3">
      <c r="A1811" s="12" t="str">
        <f t="shared" si="28"/>
        <v/>
      </c>
      <c r="B1811" s="65"/>
      <c r="C1811" s="68"/>
      <c r="D1811" s="69"/>
      <c r="E1811" s="69"/>
      <c r="F1811" s="69"/>
      <c r="G1811" s="69"/>
      <c r="H1811" s="20" t="str" cm="1">
        <f t="array" ref="H1811">IFERROR(IF(B1811="","",IF(F1811="","",IF(F1811="SERVIÇOS",INDEX('TABELA DE PREÇOS'!$C$3:$C$1000,MATCH(B1811,IF('TABELA DE PREÇOS'!$B$3:$B$1000=G1811,'TABELA DE PREÇOS'!$D$3:$D$1000),1)),IF(F1811="PRODUTOS",INDEX('TABELA DE PREÇOS'!$G$3:$G$1000,MATCH(B1811,IF('TABELA DE PREÇOS'!$F$3:$F$1000=G1811,'TABELA DE PREÇOS'!$H$3:$H$1000),1)))))),"")</f>
        <v/>
      </c>
      <c r="I1811" s="74"/>
      <c r="J1811" s="20" t="str">
        <f>IFERROR(IF(ATENDIMENTOS!$I1811="",ATENDIMENTOS!$H1811,IF(AND(ATENDIMENTOS!$H1811="",ATENDIMENTOS!$I1811=""),"",ATENDIMENTOS!$H1811-ATENDIMENTOS!$I1811)),"")</f>
        <v/>
      </c>
      <c r="K1811" s="77"/>
    </row>
    <row r="1812" spans="1:11" x14ac:dyDescent="0.3">
      <c r="A1812" s="12" t="str">
        <f t="shared" si="28"/>
        <v/>
      </c>
      <c r="B1812" s="66"/>
      <c r="C1812" s="70"/>
      <c r="D1812" s="71"/>
      <c r="E1812" s="71"/>
      <c r="F1812" s="71"/>
      <c r="G1812" s="71"/>
      <c r="H1812" s="19" t="str" cm="1">
        <f t="array" ref="H1812">IFERROR(IF(B1812="","",IF(F1812="","",IF(F1812="SERVIÇOS",INDEX('TABELA DE PREÇOS'!$C$3:$C$1000,MATCH(B1812,IF('TABELA DE PREÇOS'!$B$3:$B$1000=G1812,'TABELA DE PREÇOS'!$D$3:$D$1000),1)),IF(F1812="PRODUTOS",INDEX('TABELA DE PREÇOS'!$G$3:$G$1000,MATCH(B1812,IF('TABELA DE PREÇOS'!$F$3:$F$1000=G1812,'TABELA DE PREÇOS'!$H$3:$H$1000),1)))))),"")</f>
        <v/>
      </c>
      <c r="I1812" s="75"/>
      <c r="J1812" s="19" t="str">
        <f>IFERROR(IF(ATENDIMENTOS!$I1812="",ATENDIMENTOS!$H1812,IF(AND(ATENDIMENTOS!$H1812="",ATENDIMENTOS!$I1812=""),"",ATENDIMENTOS!$H1812-ATENDIMENTOS!$I1812)),"")</f>
        <v/>
      </c>
      <c r="K1812" s="78"/>
    </row>
    <row r="1813" spans="1:11" x14ac:dyDescent="0.3">
      <c r="A1813" s="12" t="str">
        <f t="shared" si="28"/>
        <v/>
      </c>
      <c r="B1813" s="65"/>
      <c r="C1813" s="68"/>
      <c r="D1813" s="69"/>
      <c r="E1813" s="69"/>
      <c r="F1813" s="69"/>
      <c r="G1813" s="69"/>
      <c r="H1813" s="20" t="str" cm="1">
        <f t="array" ref="H1813">IFERROR(IF(B1813="","",IF(F1813="","",IF(F1813="SERVIÇOS",INDEX('TABELA DE PREÇOS'!$C$3:$C$1000,MATCH(B1813,IF('TABELA DE PREÇOS'!$B$3:$B$1000=G1813,'TABELA DE PREÇOS'!$D$3:$D$1000),1)),IF(F1813="PRODUTOS",INDEX('TABELA DE PREÇOS'!$G$3:$G$1000,MATCH(B1813,IF('TABELA DE PREÇOS'!$F$3:$F$1000=G1813,'TABELA DE PREÇOS'!$H$3:$H$1000),1)))))),"")</f>
        <v/>
      </c>
      <c r="I1813" s="74"/>
      <c r="J1813" s="20" t="str">
        <f>IFERROR(IF(ATENDIMENTOS!$I1813="",ATENDIMENTOS!$H1813,IF(AND(ATENDIMENTOS!$H1813="",ATENDIMENTOS!$I1813=""),"",ATENDIMENTOS!$H1813-ATENDIMENTOS!$I1813)),"")</f>
        <v/>
      </c>
      <c r="K1813" s="77"/>
    </row>
    <row r="1814" spans="1:11" x14ac:dyDescent="0.3">
      <c r="A1814" s="12" t="str">
        <f t="shared" si="28"/>
        <v/>
      </c>
      <c r="B1814" s="66"/>
      <c r="C1814" s="70"/>
      <c r="D1814" s="71"/>
      <c r="E1814" s="71"/>
      <c r="F1814" s="71"/>
      <c r="G1814" s="71"/>
      <c r="H1814" s="19" t="str" cm="1">
        <f t="array" ref="H1814">IFERROR(IF(B1814="","",IF(F1814="","",IF(F1814="SERVIÇOS",INDEX('TABELA DE PREÇOS'!$C$3:$C$1000,MATCH(B1814,IF('TABELA DE PREÇOS'!$B$3:$B$1000=G1814,'TABELA DE PREÇOS'!$D$3:$D$1000),1)),IF(F1814="PRODUTOS",INDEX('TABELA DE PREÇOS'!$G$3:$G$1000,MATCH(B1814,IF('TABELA DE PREÇOS'!$F$3:$F$1000=G1814,'TABELA DE PREÇOS'!$H$3:$H$1000),1)))))),"")</f>
        <v/>
      </c>
      <c r="I1814" s="75"/>
      <c r="J1814" s="19" t="str">
        <f>IFERROR(IF(ATENDIMENTOS!$I1814="",ATENDIMENTOS!$H1814,IF(AND(ATENDIMENTOS!$H1814="",ATENDIMENTOS!$I1814=""),"",ATENDIMENTOS!$H1814-ATENDIMENTOS!$I1814)),"")</f>
        <v/>
      </c>
      <c r="K1814" s="78"/>
    </row>
    <row r="1815" spans="1:11" x14ac:dyDescent="0.3">
      <c r="A1815" s="12" t="str">
        <f t="shared" si="28"/>
        <v/>
      </c>
      <c r="B1815" s="65"/>
      <c r="C1815" s="68"/>
      <c r="D1815" s="69"/>
      <c r="E1815" s="69"/>
      <c r="F1815" s="69"/>
      <c r="G1815" s="69"/>
      <c r="H1815" s="20" t="str" cm="1">
        <f t="array" ref="H1815">IFERROR(IF(B1815="","",IF(F1815="","",IF(F1815="SERVIÇOS",INDEX('TABELA DE PREÇOS'!$C$3:$C$1000,MATCH(B1815,IF('TABELA DE PREÇOS'!$B$3:$B$1000=G1815,'TABELA DE PREÇOS'!$D$3:$D$1000),1)),IF(F1815="PRODUTOS",INDEX('TABELA DE PREÇOS'!$G$3:$G$1000,MATCH(B1815,IF('TABELA DE PREÇOS'!$F$3:$F$1000=G1815,'TABELA DE PREÇOS'!$H$3:$H$1000),1)))))),"")</f>
        <v/>
      </c>
      <c r="I1815" s="74"/>
      <c r="J1815" s="20" t="str">
        <f>IFERROR(IF(ATENDIMENTOS!$I1815="",ATENDIMENTOS!$H1815,IF(AND(ATENDIMENTOS!$H1815="",ATENDIMENTOS!$I1815=""),"",ATENDIMENTOS!$H1815-ATENDIMENTOS!$I1815)),"")</f>
        <v/>
      </c>
      <c r="K1815" s="77"/>
    </row>
    <row r="1816" spans="1:11" x14ac:dyDescent="0.3">
      <c r="A1816" s="12" t="str">
        <f t="shared" si="28"/>
        <v/>
      </c>
      <c r="B1816" s="66"/>
      <c r="C1816" s="70"/>
      <c r="D1816" s="71"/>
      <c r="E1816" s="71"/>
      <c r="F1816" s="71"/>
      <c r="G1816" s="71"/>
      <c r="H1816" s="19" t="str" cm="1">
        <f t="array" ref="H1816">IFERROR(IF(B1816="","",IF(F1816="","",IF(F1816="SERVIÇOS",INDEX('TABELA DE PREÇOS'!$C$3:$C$1000,MATCH(B1816,IF('TABELA DE PREÇOS'!$B$3:$B$1000=G1816,'TABELA DE PREÇOS'!$D$3:$D$1000),1)),IF(F1816="PRODUTOS",INDEX('TABELA DE PREÇOS'!$G$3:$G$1000,MATCH(B1816,IF('TABELA DE PREÇOS'!$F$3:$F$1000=G1816,'TABELA DE PREÇOS'!$H$3:$H$1000),1)))))),"")</f>
        <v/>
      </c>
      <c r="I1816" s="75"/>
      <c r="J1816" s="19" t="str">
        <f>IFERROR(IF(ATENDIMENTOS!$I1816="",ATENDIMENTOS!$H1816,IF(AND(ATENDIMENTOS!$H1816="",ATENDIMENTOS!$I1816=""),"",ATENDIMENTOS!$H1816-ATENDIMENTOS!$I1816)),"")</f>
        <v/>
      </c>
      <c r="K1816" s="78"/>
    </row>
    <row r="1817" spans="1:11" x14ac:dyDescent="0.3">
      <c r="A1817" s="12" t="str">
        <f t="shared" si="28"/>
        <v/>
      </c>
      <c r="B1817" s="65"/>
      <c r="C1817" s="68"/>
      <c r="D1817" s="69"/>
      <c r="E1817" s="69"/>
      <c r="F1817" s="69"/>
      <c r="G1817" s="69"/>
      <c r="H1817" s="20" t="str" cm="1">
        <f t="array" ref="H1817">IFERROR(IF(B1817="","",IF(F1817="","",IF(F1817="SERVIÇOS",INDEX('TABELA DE PREÇOS'!$C$3:$C$1000,MATCH(B1817,IF('TABELA DE PREÇOS'!$B$3:$B$1000=G1817,'TABELA DE PREÇOS'!$D$3:$D$1000),1)),IF(F1817="PRODUTOS",INDEX('TABELA DE PREÇOS'!$G$3:$G$1000,MATCH(B1817,IF('TABELA DE PREÇOS'!$F$3:$F$1000=G1817,'TABELA DE PREÇOS'!$H$3:$H$1000),1)))))),"")</f>
        <v/>
      </c>
      <c r="I1817" s="74"/>
      <c r="J1817" s="20" t="str">
        <f>IFERROR(IF(ATENDIMENTOS!$I1817="",ATENDIMENTOS!$H1817,IF(AND(ATENDIMENTOS!$H1817="",ATENDIMENTOS!$I1817=""),"",ATENDIMENTOS!$H1817-ATENDIMENTOS!$I1817)),"")</f>
        <v/>
      </c>
      <c r="K1817" s="77"/>
    </row>
    <row r="1818" spans="1:11" x14ac:dyDescent="0.3">
      <c r="A1818" s="12" t="str">
        <f t="shared" si="28"/>
        <v/>
      </c>
      <c r="B1818" s="66"/>
      <c r="C1818" s="70"/>
      <c r="D1818" s="71"/>
      <c r="E1818" s="71"/>
      <c r="F1818" s="71"/>
      <c r="G1818" s="71"/>
      <c r="H1818" s="19" t="str" cm="1">
        <f t="array" ref="H1818">IFERROR(IF(B1818="","",IF(F1818="","",IF(F1818="SERVIÇOS",INDEX('TABELA DE PREÇOS'!$C$3:$C$1000,MATCH(B1818,IF('TABELA DE PREÇOS'!$B$3:$B$1000=G1818,'TABELA DE PREÇOS'!$D$3:$D$1000),1)),IF(F1818="PRODUTOS",INDEX('TABELA DE PREÇOS'!$G$3:$G$1000,MATCH(B1818,IF('TABELA DE PREÇOS'!$F$3:$F$1000=G1818,'TABELA DE PREÇOS'!$H$3:$H$1000),1)))))),"")</f>
        <v/>
      </c>
      <c r="I1818" s="75"/>
      <c r="J1818" s="19" t="str">
        <f>IFERROR(IF(ATENDIMENTOS!$I1818="",ATENDIMENTOS!$H1818,IF(AND(ATENDIMENTOS!$H1818="",ATENDIMENTOS!$I1818=""),"",ATENDIMENTOS!$H1818-ATENDIMENTOS!$I1818)),"")</f>
        <v/>
      </c>
      <c r="K1818" s="78"/>
    </row>
    <row r="1819" spans="1:11" x14ac:dyDescent="0.3">
      <c r="A1819" s="12" t="str">
        <f t="shared" si="28"/>
        <v/>
      </c>
      <c r="B1819" s="65"/>
      <c r="C1819" s="68"/>
      <c r="D1819" s="69"/>
      <c r="E1819" s="69"/>
      <c r="F1819" s="69"/>
      <c r="G1819" s="69"/>
      <c r="H1819" s="20" t="str" cm="1">
        <f t="array" ref="H1819">IFERROR(IF(B1819="","",IF(F1819="","",IF(F1819="SERVIÇOS",INDEX('TABELA DE PREÇOS'!$C$3:$C$1000,MATCH(B1819,IF('TABELA DE PREÇOS'!$B$3:$B$1000=G1819,'TABELA DE PREÇOS'!$D$3:$D$1000),1)),IF(F1819="PRODUTOS",INDEX('TABELA DE PREÇOS'!$G$3:$G$1000,MATCH(B1819,IF('TABELA DE PREÇOS'!$F$3:$F$1000=G1819,'TABELA DE PREÇOS'!$H$3:$H$1000),1)))))),"")</f>
        <v/>
      </c>
      <c r="I1819" s="74"/>
      <c r="J1819" s="20" t="str">
        <f>IFERROR(IF(ATENDIMENTOS!$I1819="",ATENDIMENTOS!$H1819,IF(AND(ATENDIMENTOS!$H1819="",ATENDIMENTOS!$I1819=""),"",ATENDIMENTOS!$H1819-ATENDIMENTOS!$I1819)),"")</f>
        <v/>
      </c>
      <c r="K1819" s="77"/>
    </row>
    <row r="1820" spans="1:11" x14ac:dyDescent="0.3">
      <c r="A1820" s="12" t="str">
        <f t="shared" si="28"/>
        <v/>
      </c>
      <c r="B1820" s="66"/>
      <c r="C1820" s="70"/>
      <c r="D1820" s="71"/>
      <c r="E1820" s="71"/>
      <c r="F1820" s="71"/>
      <c r="G1820" s="71"/>
      <c r="H1820" s="19" t="str" cm="1">
        <f t="array" ref="H1820">IFERROR(IF(B1820="","",IF(F1820="","",IF(F1820="SERVIÇOS",INDEX('TABELA DE PREÇOS'!$C$3:$C$1000,MATCH(B1820,IF('TABELA DE PREÇOS'!$B$3:$B$1000=G1820,'TABELA DE PREÇOS'!$D$3:$D$1000),1)),IF(F1820="PRODUTOS",INDEX('TABELA DE PREÇOS'!$G$3:$G$1000,MATCH(B1820,IF('TABELA DE PREÇOS'!$F$3:$F$1000=G1820,'TABELA DE PREÇOS'!$H$3:$H$1000),1)))))),"")</f>
        <v/>
      </c>
      <c r="I1820" s="75"/>
      <c r="J1820" s="19" t="str">
        <f>IFERROR(IF(ATENDIMENTOS!$I1820="",ATENDIMENTOS!$H1820,IF(AND(ATENDIMENTOS!$H1820="",ATENDIMENTOS!$I1820=""),"",ATENDIMENTOS!$H1820-ATENDIMENTOS!$I1820)),"")</f>
        <v/>
      </c>
      <c r="K1820" s="78"/>
    </row>
    <row r="1821" spans="1:11" x14ac:dyDescent="0.3">
      <c r="A1821" s="12" t="str">
        <f t="shared" si="28"/>
        <v/>
      </c>
      <c r="B1821" s="65"/>
      <c r="C1821" s="68"/>
      <c r="D1821" s="69"/>
      <c r="E1821" s="69"/>
      <c r="F1821" s="69"/>
      <c r="G1821" s="69"/>
      <c r="H1821" s="20" t="str" cm="1">
        <f t="array" ref="H1821">IFERROR(IF(B1821="","",IF(F1821="","",IF(F1821="SERVIÇOS",INDEX('TABELA DE PREÇOS'!$C$3:$C$1000,MATCH(B1821,IF('TABELA DE PREÇOS'!$B$3:$B$1000=G1821,'TABELA DE PREÇOS'!$D$3:$D$1000),1)),IF(F1821="PRODUTOS",INDEX('TABELA DE PREÇOS'!$G$3:$G$1000,MATCH(B1821,IF('TABELA DE PREÇOS'!$F$3:$F$1000=G1821,'TABELA DE PREÇOS'!$H$3:$H$1000),1)))))),"")</f>
        <v/>
      </c>
      <c r="I1821" s="74"/>
      <c r="J1821" s="20" t="str">
        <f>IFERROR(IF(ATENDIMENTOS!$I1821="",ATENDIMENTOS!$H1821,IF(AND(ATENDIMENTOS!$H1821="",ATENDIMENTOS!$I1821=""),"",ATENDIMENTOS!$H1821-ATENDIMENTOS!$I1821)),"")</f>
        <v/>
      </c>
      <c r="K1821" s="77"/>
    </row>
    <row r="1822" spans="1:11" x14ac:dyDescent="0.3">
      <c r="A1822" s="12" t="str">
        <f t="shared" si="28"/>
        <v/>
      </c>
      <c r="B1822" s="66"/>
      <c r="C1822" s="70"/>
      <c r="D1822" s="71"/>
      <c r="E1822" s="71"/>
      <c r="F1822" s="71"/>
      <c r="G1822" s="71"/>
      <c r="H1822" s="19" t="str" cm="1">
        <f t="array" ref="H1822">IFERROR(IF(B1822="","",IF(F1822="","",IF(F1822="SERVIÇOS",INDEX('TABELA DE PREÇOS'!$C$3:$C$1000,MATCH(B1822,IF('TABELA DE PREÇOS'!$B$3:$B$1000=G1822,'TABELA DE PREÇOS'!$D$3:$D$1000),1)),IF(F1822="PRODUTOS",INDEX('TABELA DE PREÇOS'!$G$3:$G$1000,MATCH(B1822,IF('TABELA DE PREÇOS'!$F$3:$F$1000=G1822,'TABELA DE PREÇOS'!$H$3:$H$1000),1)))))),"")</f>
        <v/>
      </c>
      <c r="I1822" s="75"/>
      <c r="J1822" s="19" t="str">
        <f>IFERROR(IF(ATENDIMENTOS!$I1822="",ATENDIMENTOS!$H1822,IF(AND(ATENDIMENTOS!$H1822="",ATENDIMENTOS!$I1822=""),"",ATENDIMENTOS!$H1822-ATENDIMENTOS!$I1822)),"")</f>
        <v/>
      </c>
      <c r="K1822" s="78"/>
    </row>
    <row r="1823" spans="1:11" x14ac:dyDescent="0.3">
      <c r="A1823" s="12" t="str">
        <f t="shared" si="28"/>
        <v/>
      </c>
      <c r="B1823" s="65"/>
      <c r="C1823" s="68"/>
      <c r="D1823" s="69"/>
      <c r="E1823" s="69"/>
      <c r="F1823" s="69"/>
      <c r="G1823" s="69"/>
      <c r="H1823" s="20" t="str" cm="1">
        <f t="array" ref="H1823">IFERROR(IF(B1823="","",IF(F1823="","",IF(F1823="SERVIÇOS",INDEX('TABELA DE PREÇOS'!$C$3:$C$1000,MATCH(B1823,IF('TABELA DE PREÇOS'!$B$3:$B$1000=G1823,'TABELA DE PREÇOS'!$D$3:$D$1000),1)),IF(F1823="PRODUTOS",INDEX('TABELA DE PREÇOS'!$G$3:$G$1000,MATCH(B1823,IF('TABELA DE PREÇOS'!$F$3:$F$1000=G1823,'TABELA DE PREÇOS'!$H$3:$H$1000),1)))))),"")</f>
        <v/>
      </c>
      <c r="I1823" s="74"/>
      <c r="J1823" s="20" t="str">
        <f>IFERROR(IF(ATENDIMENTOS!$I1823="",ATENDIMENTOS!$H1823,IF(AND(ATENDIMENTOS!$H1823="",ATENDIMENTOS!$I1823=""),"",ATENDIMENTOS!$H1823-ATENDIMENTOS!$I1823)),"")</f>
        <v/>
      </c>
      <c r="K1823" s="77"/>
    </row>
    <row r="1824" spans="1:11" x14ac:dyDescent="0.3">
      <c r="A1824" s="12" t="str">
        <f t="shared" si="28"/>
        <v/>
      </c>
      <c r="B1824" s="66"/>
      <c r="C1824" s="70"/>
      <c r="D1824" s="71"/>
      <c r="E1824" s="71"/>
      <c r="F1824" s="71"/>
      <c r="G1824" s="71"/>
      <c r="H1824" s="19" t="str" cm="1">
        <f t="array" ref="H1824">IFERROR(IF(B1824="","",IF(F1824="","",IF(F1824="SERVIÇOS",INDEX('TABELA DE PREÇOS'!$C$3:$C$1000,MATCH(B1824,IF('TABELA DE PREÇOS'!$B$3:$B$1000=G1824,'TABELA DE PREÇOS'!$D$3:$D$1000),1)),IF(F1824="PRODUTOS",INDEX('TABELA DE PREÇOS'!$G$3:$G$1000,MATCH(B1824,IF('TABELA DE PREÇOS'!$F$3:$F$1000=G1824,'TABELA DE PREÇOS'!$H$3:$H$1000),1)))))),"")</f>
        <v/>
      </c>
      <c r="I1824" s="75"/>
      <c r="J1824" s="19" t="str">
        <f>IFERROR(IF(ATENDIMENTOS!$I1824="",ATENDIMENTOS!$H1824,IF(AND(ATENDIMENTOS!$H1824="",ATENDIMENTOS!$I1824=""),"",ATENDIMENTOS!$H1824-ATENDIMENTOS!$I1824)),"")</f>
        <v/>
      </c>
      <c r="K1824" s="78"/>
    </row>
    <row r="1825" spans="1:11" x14ac:dyDescent="0.3">
      <c r="A1825" s="12" t="str">
        <f t="shared" si="28"/>
        <v/>
      </c>
      <c r="B1825" s="65"/>
      <c r="C1825" s="68"/>
      <c r="D1825" s="69"/>
      <c r="E1825" s="69"/>
      <c r="F1825" s="69"/>
      <c r="G1825" s="69"/>
      <c r="H1825" s="20" t="str" cm="1">
        <f t="array" ref="H1825">IFERROR(IF(B1825="","",IF(F1825="","",IF(F1825="SERVIÇOS",INDEX('TABELA DE PREÇOS'!$C$3:$C$1000,MATCH(B1825,IF('TABELA DE PREÇOS'!$B$3:$B$1000=G1825,'TABELA DE PREÇOS'!$D$3:$D$1000),1)),IF(F1825="PRODUTOS",INDEX('TABELA DE PREÇOS'!$G$3:$G$1000,MATCH(B1825,IF('TABELA DE PREÇOS'!$F$3:$F$1000=G1825,'TABELA DE PREÇOS'!$H$3:$H$1000),1)))))),"")</f>
        <v/>
      </c>
      <c r="I1825" s="74"/>
      <c r="J1825" s="20" t="str">
        <f>IFERROR(IF(ATENDIMENTOS!$I1825="",ATENDIMENTOS!$H1825,IF(AND(ATENDIMENTOS!$H1825="",ATENDIMENTOS!$I1825=""),"",ATENDIMENTOS!$H1825-ATENDIMENTOS!$I1825)),"")</f>
        <v/>
      </c>
      <c r="K1825" s="77"/>
    </row>
    <row r="1826" spans="1:11" x14ac:dyDescent="0.3">
      <c r="A1826" s="12" t="str">
        <f t="shared" si="28"/>
        <v/>
      </c>
      <c r="B1826" s="66"/>
      <c r="C1826" s="70"/>
      <c r="D1826" s="71"/>
      <c r="E1826" s="71"/>
      <c r="F1826" s="71"/>
      <c r="G1826" s="71"/>
      <c r="H1826" s="19" t="str" cm="1">
        <f t="array" ref="H1826">IFERROR(IF(B1826="","",IF(F1826="","",IF(F1826="SERVIÇOS",INDEX('TABELA DE PREÇOS'!$C$3:$C$1000,MATCH(B1826,IF('TABELA DE PREÇOS'!$B$3:$B$1000=G1826,'TABELA DE PREÇOS'!$D$3:$D$1000),1)),IF(F1826="PRODUTOS",INDEX('TABELA DE PREÇOS'!$G$3:$G$1000,MATCH(B1826,IF('TABELA DE PREÇOS'!$F$3:$F$1000=G1826,'TABELA DE PREÇOS'!$H$3:$H$1000),1)))))),"")</f>
        <v/>
      </c>
      <c r="I1826" s="75"/>
      <c r="J1826" s="19" t="str">
        <f>IFERROR(IF(ATENDIMENTOS!$I1826="",ATENDIMENTOS!$H1826,IF(AND(ATENDIMENTOS!$H1826="",ATENDIMENTOS!$I1826=""),"",ATENDIMENTOS!$H1826-ATENDIMENTOS!$I1826)),"")</f>
        <v/>
      </c>
      <c r="K1826" s="78"/>
    </row>
    <row r="1827" spans="1:11" x14ac:dyDescent="0.3">
      <c r="A1827" s="12" t="str">
        <f t="shared" si="28"/>
        <v/>
      </c>
      <c r="B1827" s="65"/>
      <c r="C1827" s="68"/>
      <c r="D1827" s="69"/>
      <c r="E1827" s="69"/>
      <c r="F1827" s="69"/>
      <c r="G1827" s="69"/>
      <c r="H1827" s="20" t="str" cm="1">
        <f t="array" ref="H1827">IFERROR(IF(B1827="","",IF(F1827="","",IF(F1827="SERVIÇOS",INDEX('TABELA DE PREÇOS'!$C$3:$C$1000,MATCH(B1827,IF('TABELA DE PREÇOS'!$B$3:$B$1000=G1827,'TABELA DE PREÇOS'!$D$3:$D$1000),1)),IF(F1827="PRODUTOS",INDEX('TABELA DE PREÇOS'!$G$3:$G$1000,MATCH(B1827,IF('TABELA DE PREÇOS'!$F$3:$F$1000=G1827,'TABELA DE PREÇOS'!$H$3:$H$1000),1)))))),"")</f>
        <v/>
      </c>
      <c r="I1827" s="74"/>
      <c r="J1827" s="20" t="str">
        <f>IFERROR(IF(ATENDIMENTOS!$I1827="",ATENDIMENTOS!$H1827,IF(AND(ATENDIMENTOS!$H1827="",ATENDIMENTOS!$I1827=""),"",ATENDIMENTOS!$H1827-ATENDIMENTOS!$I1827)),"")</f>
        <v/>
      </c>
      <c r="K1827" s="77"/>
    </row>
    <row r="1828" spans="1:11" x14ac:dyDescent="0.3">
      <c r="A1828" s="12" t="str">
        <f t="shared" si="28"/>
        <v/>
      </c>
      <c r="B1828" s="66"/>
      <c r="C1828" s="70"/>
      <c r="D1828" s="71"/>
      <c r="E1828" s="71"/>
      <c r="F1828" s="71"/>
      <c r="G1828" s="71"/>
      <c r="H1828" s="19" t="str" cm="1">
        <f t="array" ref="H1828">IFERROR(IF(B1828="","",IF(F1828="","",IF(F1828="SERVIÇOS",INDEX('TABELA DE PREÇOS'!$C$3:$C$1000,MATCH(B1828,IF('TABELA DE PREÇOS'!$B$3:$B$1000=G1828,'TABELA DE PREÇOS'!$D$3:$D$1000),1)),IF(F1828="PRODUTOS",INDEX('TABELA DE PREÇOS'!$G$3:$G$1000,MATCH(B1828,IF('TABELA DE PREÇOS'!$F$3:$F$1000=G1828,'TABELA DE PREÇOS'!$H$3:$H$1000),1)))))),"")</f>
        <v/>
      </c>
      <c r="I1828" s="75"/>
      <c r="J1828" s="19" t="str">
        <f>IFERROR(IF(ATENDIMENTOS!$I1828="",ATENDIMENTOS!$H1828,IF(AND(ATENDIMENTOS!$H1828="",ATENDIMENTOS!$I1828=""),"",ATENDIMENTOS!$H1828-ATENDIMENTOS!$I1828)),"")</f>
        <v/>
      </c>
      <c r="K1828" s="78"/>
    </row>
    <row r="1829" spans="1:11" x14ac:dyDescent="0.3">
      <c r="A1829" s="12" t="str">
        <f t="shared" si="28"/>
        <v/>
      </c>
      <c r="B1829" s="65"/>
      <c r="C1829" s="68"/>
      <c r="D1829" s="69"/>
      <c r="E1829" s="69"/>
      <c r="F1829" s="69"/>
      <c r="G1829" s="69"/>
      <c r="H1829" s="20" t="str" cm="1">
        <f t="array" ref="H1829">IFERROR(IF(B1829="","",IF(F1829="","",IF(F1829="SERVIÇOS",INDEX('TABELA DE PREÇOS'!$C$3:$C$1000,MATCH(B1829,IF('TABELA DE PREÇOS'!$B$3:$B$1000=G1829,'TABELA DE PREÇOS'!$D$3:$D$1000),1)),IF(F1829="PRODUTOS",INDEX('TABELA DE PREÇOS'!$G$3:$G$1000,MATCH(B1829,IF('TABELA DE PREÇOS'!$F$3:$F$1000=G1829,'TABELA DE PREÇOS'!$H$3:$H$1000),1)))))),"")</f>
        <v/>
      </c>
      <c r="I1829" s="74"/>
      <c r="J1829" s="20" t="str">
        <f>IFERROR(IF(ATENDIMENTOS!$I1829="",ATENDIMENTOS!$H1829,IF(AND(ATENDIMENTOS!$H1829="",ATENDIMENTOS!$I1829=""),"",ATENDIMENTOS!$H1829-ATENDIMENTOS!$I1829)),"")</f>
        <v/>
      </c>
      <c r="K1829" s="77"/>
    </row>
    <row r="1830" spans="1:11" x14ac:dyDescent="0.3">
      <c r="A1830" s="12" t="str">
        <f t="shared" si="28"/>
        <v/>
      </c>
      <c r="B1830" s="66"/>
      <c r="C1830" s="70"/>
      <c r="D1830" s="71"/>
      <c r="E1830" s="71"/>
      <c r="F1830" s="71"/>
      <c r="G1830" s="71"/>
      <c r="H1830" s="19" t="str" cm="1">
        <f t="array" ref="H1830">IFERROR(IF(B1830="","",IF(F1830="","",IF(F1830="SERVIÇOS",INDEX('TABELA DE PREÇOS'!$C$3:$C$1000,MATCH(B1830,IF('TABELA DE PREÇOS'!$B$3:$B$1000=G1830,'TABELA DE PREÇOS'!$D$3:$D$1000),1)),IF(F1830="PRODUTOS",INDEX('TABELA DE PREÇOS'!$G$3:$G$1000,MATCH(B1830,IF('TABELA DE PREÇOS'!$F$3:$F$1000=G1830,'TABELA DE PREÇOS'!$H$3:$H$1000),1)))))),"")</f>
        <v/>
      </c>
      <c r="I1830" s="75"/>
      <c r="J1830" s="19" t="str">
        <f>IFERROR(IF(ATENDIMENTOS!$I1830="",ATENDIMENTOS!$H1830,IF(AND(ATENDIMENTOS!$H1830="",ATENDIMENTOS!$I1830=""),"",ATENDIMENTOS!$H1830-ATENDIMENTOS!$I1830)),"")</f>
        <v/>
      </c>
      <c r="K1830" s="78"/>
    </row>
    <row r="1831" spans="1:11" x14ac:dyDescent="0.3">
      <c r="A1831" s="12" t="str">
        <f t="shared" si="28"/>
        <v/>
      </c>
      <c r="B1831" s="65"/>
      <c r="C1831" s="68"/>
      <c r="D1831" s="69"/>
      <c r="E1831" s="69"/>
      <c r="F1831" s="69"/>
      <c r="G1831" s="69"/>
      <c r="H1831" s="20" t="str" cm="1">
        <f t="array" ref="H1831">IFERROR(IF(B1831="","",IF(F1831="","",IF(F1831="SERVIÇOS",INDEX('TABELA DE PREÇOS'!$C$3:$C$1000,MATCH(B1831,IF('TABELA DE PREÇOS'!$B$3:$B$1000=G1831,'TABELA DE PREÇOS'!$D$3:$D$1000),1)),IF(F1831="PRODUTOS",INDEX('TABELA DE PREÇOS'!$G$3:$G$1000,MATCH(B1831,IF('TABELA DE PREÇOS'!$F$3:$F$1000=G1831,'TABELA DE PREÇOS'!$H$3:$H$1000),1)))))),"")</f>
        <v/>
      </c>
      <c r="I1831" s="74"/>
      <c r="J1831" s="20" t="str">
        <f>IFERROR(IF(ATENDIMENTOS!$I1831="",ATENDIMENTOS!$H1831,IF(AND(ATENDIMENTOS!$H1831="",ATENDIMENTOS!$I1831=""),"",ATENDIMENTOS!$H1831-ATENDIMENTOS!$I1831)),"")</f>
        <v/>
      </c>
      <c r="K1831" s="77"/>
    </row>
    <row r="1832" spans="1:11" x14ac:dyDescent="0.3">
      <c r="A1832" s="12" t="str">
        <f t="shared" si="28"/>
        <v/>
      </c>
      <c r="B1832" s="66"/>
      <c r="C1832" s="70"/>
      <c r="D1832" s="71"/>
      <c r="E1832" s="71"/>
      <c r="F1832" s="71"/>
      <c r="G1832" s="71"/>
      <c r="H1832" s="19" t="str" cm="1">
        <f t="array" ref="H1832">IFERROR(IF(B1832="","",IF(F1832="","",IF(F1832="SERVIÇOS",INDEX('TABELA DE PREÇOS'!$C$3:$C$1000,MATCH(B1832,IF('TABELA DE PREÇOS'!$B$3:$B$1000=G1832,'TABELA DE PREÇOS'!$D$3:$D$1000),1)),IF(F1832="PRODUTOS",INDEX('TABELA DE PREÇOS'!$G$3:$G$1000,MATCH(B1832,IF('TABELA DE PREÇOS'!$F$3:$F$1000=G1832,'TABELA DE PREÇOS'!$H$3:$H$1000),1)))))),"")</f>
        <v/>
      </c>
      <c r="I1832" s="75"/>
      <c r="J1832" s="19" t="str">
        <f>IFERROR(IF(ATENDIMENTOS!$I1832="",ATENDIMENTOS!$H1832,IF(AND(ATENDIMENTOS!$H1832="",ATENDIMENTOS!$I1832=""),"",ATENDIMENTOS!$H1832-ATENDIMENTOS!$I1832)),"")</f>
        <v/>
      </c>
      <c r="K1832" s="78"/>
    </row>
    <row r="1833" spans="1:11" x14ac:dyDescent="0.3">
      <c r="A1833" s="12" t="str">
        <f t="shared" si="28"/>
        <v/>
      </c>
      <c r="B1833" s="65"/>
      <c r="C1833" s="68"/>
      <c r="D1833" s="69"/>
      <c r="E1833" s="69"/>
      <c r="F1833" s="69"/>
      <c r="G1833" s="69"/>
      <c r="H1833" s="20" t="str" cm="1">
        <f t="array" ref="H1833">IFERROR(IF(B1833="","",IF(F1833="","",IF(F1833="SERVIÇOS",INDEX('TABELA DE PREÇOS'!$C$3:$C$1000,MATCH(B1833,IF('TABELA DE PREÇOS'!$B$3:$B$1000=G1833,'TABELA DE PREÇOS'!$D$3:$D$1000),1)),IF(F1833="PRODUTOS",INDEX('TABELA DE PREÇOS'!$G$3:$G$1000,MATCH(B1833,IF('TABELA DE PREÇOS'!$F$3:$F$1000=G1833,'TABELA DE PREÇOS'!$H$3:$H$1000),1)))))),"")</f>
        <v/>
      </c>
      <c r="I1833" s="74"/>
      <c r="J1833" s="20" t="str">
        <f>IFERROR(IF(ATENDIMENTOS!$I1833="",ATENDIMENTOS!$H1833,IF(AND(ATENDIMENTOS!$H1833="",ATENDIMENTOS!$I1833=""),"",ATENDIMENTOS!$H1833-ATENDIMENTOS!$I1833)),"")</f>
        <v/>
      </c>
      <c r="K1833" s="77"/>
    </row>
    <row r="1834" spans="1:11" x14ac:dyDescent="0.3">
      <c r="A1834" s="12" t="str">
        <f t="shared" si="28"/>
        <v/>
      </c>
      <c r="B1834" s="66"/>
      <c r="C1834" s="70"/>
      <c r="D1834" s="71"/>
      <c r="E1834" s="71"/>
      <c r="F1834" s="71"/>
      <c r="G1834" s="71"/>
      <c r="H1834" s="19" t="str" cm="1">
        <f t="array" ref="H1834">IFERROR(IF(B1834="","",IF(F1834="","",IF(F1834="SERVIÇOS",INDEX('TABELA DE PREÇOS'!$C$3:$C$1000,MATCH(B1834,IF('TABELA DE PREÇOS'!$B$3:$B$1000=G1834,'TABELA DE PREÇOS'!$D$3:$D$1000),1)),IF(F1834="PRODUTOS",INDEX('TABELA DE PREÇOS'!$G$3:$G$1000,MATCH(B1834,IF('TABELA DE PREÇOS'!$F$3:$F$1000=G1834,'TABELA DE PREÇOS'!$H$3:$H$1000),1)))))),"")</f>
        <v/>
      </c>
      <c r="I1834" s="75"/>
      <c r="J1834" s="19" t="str">
        <f>IFERROR(IF(ATENDIMENTOS!$I1834="",ATENDIMENTOS!$H1834,IF(AND(ATENDIMENTOS!$H1834="",ATENDIMENTOS!$I1834=""),"",ATENDIMENTOS!$H1834-ATENDIMENTOS!$I1834)),"")</f>
        <v/>
      </c>
      <c r="K1834" s="78"/>
    </row>
    <row r="1835" spans="1:11" x14ac:dyDescent="0.3">
      <c r="A1835" s="12" t="str">
        <f t="shared" si="28"/>
        <v/>
      </c>
      <c r="B1835" s="65"/>
      <c r="C1835" s="68"/>
      <c r="D1835" s="69"/>
      <c r="E1835" s="69"/>
      <c r="F1835" s="69"/>
      <c r="G1835" s="69"/>
      <c r="H1835" s="20" t="str" cm="1">
        <f t="array" ref="H1835">IFERROR(IF(B1835="","",IF(F1835="","",IF(F1835="SERVIÇOS",INDEX('TABELA DE PREÇOS'!$C$3:$C$1000,MATCH(B1835,IF('TABELA DE PREÇOS'!$B$3:$B$1000=G1835,'TABELA DE PREÇOS'!$D$3:$D$1000),1)),IF(F1835="PRODUTOS",INDEX('TABELA DE PREÇOS'!$G$3:$G$1000,MATCH(B1835,IF('TABELA DE PREÇOS'!$F$3:$F$1000=G1835,'TABELA DE PREÇOS'!$H$3:$H$1000),1)))))),"")</f>
        <v/>
      </c>
      <c r="I1835" s="74"/>
      <c r="J1835" s="20" t="str">
        <f>IFERROR(IF(ATENDIMENTOS!$I1835="",ATENDIMENTOS!$H1835,IF(AND(ATENDIMENTOS!$H1835="",ATENDIMENTOS!$I1835=""),"",ATENDIMENTOS!$H1835-ATENDIMENTOS!$I1835)),"")</f>
        <v/>
      </c>
      <c r="K1835" s="77"/>
    </row>
    <row r="1836" spans="1:11" x14ac:dyDescent="0.3">
      <c r="A1836" s="12" t="str">
        <f t="shared" si="28"/>
        <v/>
      </c>
      <c r="B1836" s="66"/>
      <c r="C1836" s="70"/>
      <c r="D1836" s="71"/>
      <c r="E1836" s="71"/>
      <c r="F1836" s="71"/>
      <c r="G1836" s="71"/>
      <c r="H1836" s="19" t="str" cm="1">
        <f t="array" ref="H1836">IFERROR(IF(B1836="","",IF(F1836="","",IF(F1836="SERVIÇOS",INDEX('TABELA DE PREÇOS'!$C$3:$C$1000,MATCH(B1836,IF('TABELA DE PREÇOS'!$B$3:$B$1000=G1836,'TABELA DE PREÇOS'!$D$3:$D$1000),1)),IF(F1836="PRODUTOS",INDEX('TABELA DE PREÇOS'!$G$3:$G$1000,MATCH(B1836,IF('TABELA DE PREÇOS'!$F$3:$F$1000=G1836,'TABELA DE PREÇOS'!$H$3:$H$1000),1)))))),"")</f>
        <v/>
      </c>
      <c r="I1836" s="75"/>
      <c r="J1836" s="19" t="str">
        <f>IFERROR(IF(ATENDIMENTOS!$I1836="",ATENDIMENTOS!$H1836,IF(AND(ATENDIMENTOS!$H1836="",ATENDIMENTOS!$I1836=""),"",ATENDIMENTOS!$H1836-ATENDIMENTOS!$I1836)),"")</f>
        <v/>
      </c>
      <c r="K1836" s="78"/>
    </row>
    <row r="1837" spans="1:11" x14ac:dyDescent="0.3">
      <c r="A1837" s="12" t="str">
        <f t="shared" si="28"/>
        <v/>
      </c>
      <c r="B1837" s="65"/>
      <c r="C1837" s="68"/>
      <c r="D1837" s="69"/>
      <c r="E1837" s="69"/>
      <c r="F1837" s="69"/>
      <c r="G1837" s="69"/>
      <c r="H1837" s="20" t="str" cm="1">
        <f t="array" ref="H1837">IFERROR(IF(B1837="","",IF(F1837="","",IF(F1837="SERVIÇOS",INDEX('TABELA DE PREÇOS'!$C$3:$C$1000,MATCH(B1837,IF('TABELA DE PREÇOS'!$B$3:$B$1000=G1837,'TABELA DE PREÇOS'!$D$3:$D$1000),1)),IF(F1837="PRODUTOS",INDEX('TABELA DE PREÇOS'!$G$3:$G$1000,MATCH(B1837,IF('TABELA DE PREÇOS'!$F$3:$F$1000=G1837,'TABELA DE PREÇOS'!$H$3:$H$1000),1)))))),"")</f>
        <v/>
      </c>
      <c r="I1837" s="74"/>
      <c r="J1837" s="20" t="str">
        <f>IFERROR(IF(ATENDIMENTOS!$I1837="",ATENDIMENTOS!$H1837,IF(AND(ATENDIMENTOS!$H1837="",ATENDIMENTOS!$I1837=""),"",ATENDIMENTOS!$H1837-ATENDIMENTOS!$I1837)),"")</f>
        <v/>
      </c>
      <c r="K1837" s="77"/>
    </row>
    <row r="1838" spans="1:11" x14ac:dyDescent="0.3">
      <c r="A1838" s="12" t="str">
        <f t="shared" si="28"/>
        <v/>
      </c>
      <c r="B1838" s="66"/>
      <c r="C1838" s="70"/>
      <c r="D1838" s="71"/>
      <c r="E1838" s="71"/>
      <c r="F1838" s="71"/>
      <c r="G1838" s="71"/>
      <c r="H1838" s="19" t="str" cm="1">
        <f t="array" ref="H1838">IFERROR(IF(B1838="","",IF(F1838="","",IF(F1838="SERVIÇOS",INDEX('TABELA DE PREÇOS'!$C$3:$C$1000,MATCH(B1838,IF('TABELA DE PREÇOS'!$B$3:$B$1000=G1838,'TABELA DE PREÇOS'!$D$3:$D$1000),1)),IF(F1838="PRODUTOS",INDEX('TABELA DE PREÇOS'!$G$3:$G$1000,MATCH(B1838,IF('TABELA DE PREÇOS'!$F$3:$F$1000=G1838,'TABELA DE PREÇOS'!$H$3:$H$1000),1)))))),"")</f>
        <v/>
      </c>
      <c r="I1838" s="75"/>
      <c r="J1838" s="19" t="str">
        <f>IFERROR(IF(ATENDIMENTOS!$I1838="",ATENDIMENTOS!$H1838,IF(AND(ATENDIMENTOS!$H1838="",ATENDIMENTOS!$I1838=""),"",ATENDIMENTOS!$H1838-ATENDIMENTOS!$I1838)),"")</f>
        <v/>
      </c>
      <c r="K1838" s="78"/>
    </row>
    <row r="1839" spans="1:11" x14ac:dyDescent="0.3">
      <c r="A1839" s="12" t="str">
        <f t="shared" si="28"/>
        <v/>
      </c>
      <c r="B1839" s="65"/>
      <c r="C1839" s="68"/>
      <c r="D1839" s="69"/>
      <c r="E1839" s="69"/>
      <c r="F1839" s="69"/>
      <c r="G1839" s="69"/>
      <c r="H1839" s="20" t="str" cm="1">
        <f t="array" ref="H1839">IFERROR(IF(B1839="","",IF(F1839="","",IF(F1839="SERVIÇOS",INDEX('TABELA DE PREÇOS'!$C$3:$C$1000,MATCH(B1839,IF('TABELA DE PREÇOS'!$B$3:$B$1000=G1839,'TABELA DE PREÇOS'!$D$3:$D$1000),1)),IF(F1839="PRODUTOS",INDEX('TABELA DE PREÇOS'!$G$3:$G$1000,MATCH(B1839,IF('TABELA DE PREÇOS'!$F$3:$F$1000=G1839,'TABELA DE PREÇOS'!$H$3:$H$1000),1)))))),"")</f>
        <v/>
      </c>
      <c r="I1839" s="74"/>
      <c r="J1839" s="20" t="str">
        <f>IFERROR(IF(ATENDIMENTOS!$I1839="",ATENDIMENTOS!$H1839,IF(AND(ATENDIMENTOS!$H1839="",ATENDIMENTOS!$I1839=""),"",ATENDIMENTOS!$H1839-ATENDIMENTOS!$I1839)),"")</f>
        <v/>
      </c>
      <c r="K1839" s="77"/>
    </row>
    <row r="1840" spans="1:11" x14ac:dyDescent="0.3">
      <c r="A1840" s="12" t="str">
        <f t="shared" si="28"/>
        <v/>
      </c>
      <c r="B1840" s="66"/>
      <c r="C1840" s="70"/>
      <c r="D1840" s="71"/>
      <c r="E1840" s="71"/>
      <c r="F1840" s="71"/>
      <c r="G1840" s="71"/>
      <c r="H1840" s="19" t="str" cm="1">
        <f t="array" ref="H1840">IFERROR(IF(B1840="","",IF(F1840="","",IF(F1840="SERVIÇOS",INDEX('TABELA DE PREÇOS'!$C$3:$C$1000,MATCH(B1840,IF('TABELA DE PREÇOS'!$B$3:$B$1000=G1840,'TABELA DE PREÇOS'!$D$3:$D$1000),1)),IF(F1840="PRODUTOS",INDEX('TABELA DE PREÇOS'!$G$3:$G$1000,MATCH(B1840,IF('TABELA DE PREÇOS'!$F$3:$F$1000=G1840,'TABELA DE PREÇOS'!$H$3:$H$1000),1)))))),"")</f>
        <v/>
      </c>
      <c r="I1840" s="75"/>
      <c r="J1840" s="19" t="str">
        <f>IFERROR(IF(ATENDIMENTOS!$I1840="",ATENDIMENTOS!$H1840,IF(AND(ATENDIMENTOS!$H1840="",ATENDIMENTOS!$I1840=""),"",ATENDIMENTOS!$H1840-ATENDIMENTOS!$I1840)),"")</f>
        <v/>
      </c>
      <c r="K1840" s="78"/>
    </row>
    <row r="1841" spans="1:11" x14ac:dyDescent="0.3">
      <c r="A1841" s="12" t="str">
        <f t="shared" si="28"/>
        <v/>
      </c>
      <c r="B1841" s="65"/>
      <c r="C1841" s="68"/>
      <c r="D1841" s="69"/>
      <c r="E1841" s="69"/>
      <c r="F1841" s="69"/>
      <c r="G1841" s="69"/>
      <c r="H1841" s="20" t="str" cm="1">
        <f t="array" ref="H1841">IFERROR(IF(B1841="","",IF(F1841="","",IF(F1841="SERVIÇOS",INDEX('TABELA DE PREÇOS'!$C$3:$C$1000,MATCH(B1841,IF('TABELA DE PREÇOS'!$B$3:$B$1000=G1841,'TABELA DE PREÇOS'!$D$3:$D$1000),1)),IF(F1841="PRODUTOS",INDEX('TABELA DE PREÇOS'!$G$3:$G$1000,MATCH(B1841,IF('TABELA DE PREÇOS'!$F$3:$F$1000=G1841,'TABELA DE PREÇOS'!$H$3:$H$1000),1)))))),"")</f>
        <v/>
      </c>
      <c r="I1841" s="74"/>
      <c r="J1841" s="20" t="str">
        <f>IFERROR(IF(ATENDIMENTOS!$I1841="",ATENDIMENTOS!$H1841,IF(AND(ATENDIMENTOS!$H1841="",ATENDIMENTOS!$I1841=""),"",ATENDIMENTOS!$H1841-ATENDIMENTOS!$I1841)),"")</f>
        <v/>
      </c>
      <c r="K1841" s="77"/>
    </row>
    <row r="1842" spans="1:11" x14ac:dyDescent="0.3">
      <c r="A1842" s="12" t="str">
        <f t="shared" si="28"/>
        <v/>
      </c>
      <c r="B1842" s="66"/>
      <c r="C1842" s="70"/>
      <c r="D1842" s="71"/>
      <c r="E1842" s="71"/>
      <c r="F1842" s="71"/>
      <c r="G1842" s="71"/>
      <c r="H1842" s="19" t="str" cm="1">
        <f t="array" ref="H1842">IFERROR(IF(B1842="","",IF(F1842="","",IF(F1842="SERVIÇOS",INDEX('TABELA DE PREÇOS'!$C$3:$C$1000,MATCH(B1842,IF('TABELA DE PREÇOS'!$B$3:$B$1000=G1842,'TABELA DE PREÇOS'!$D$3:$D$1000),1)),IF(F1842="PRODUTOS",INDEX('TABELA DE PREÇOS'!$G$3:$G$1000,MATCH(B1842,IF('TABELA DE PREÇOS'!$F$3:$F$1000=G1842,'TABELA DE PREÇOS'!$H$3:$H$1000),1)))))),"")</f>
        <v/>
      </c>
      <c r="I1842" s="75"/>
      <c r="J1842" s="19" t="str">
        <f>IFERROR(IF(ATENDIMENTOS!$I1842="",ATENDIMENTOS!$H1842,IF(AND(ATENDIMENTOS!$H1842="",ATENDIMENTOS!$I1842=""),"",ATENDIMENTOS!$H1842-ATENDIMENTOS!$I1842)),"")</f>
        <v/>
      </c>
      <c r="K1842" s="78"/>
    </row>
    <row r="1843" spans="1:11" x14ac:dyDescent="0.3">
      <c r="A1843" s="12" t="str">
        <f t="shared" si="28"/>
        <v/>
      </c>
      <c r="B1843" s="65"/>
      <c r="C1843" s="68"/>
      <c r="D1843" s="69"/>
      <c r="E1843" s="69"/>
      <c r="F1843" s="69"/>
      <c r="G1843" s="69"/>
      <c r="H1843" s="20" t="str" cm="1">
        <f t="array" ref="H1843">IFERROR(IF(B1843="","",IF(F1843="","",IF(F1843="SERVIÇOS",INDEX('TABELA DE PREÇOS'!$C$3:$C$1000,MATCH(B1843,IF('TABELA DE PREÇOS'!$B$3:$B$1000=G1843,'TABELA DE PREÇOS'!$D$3:$D$1000),1)),IF(F1843="PRODUTOS",INDEX('TABELA DE PREÇOS'!$G$3:$G$1000,MATCH(B1843,IF('TABELA DE PREÇOS'!$F$3:$F$1000=G1843,'TABELA DE PREÇOS'!$H$3:$H$1000),1)))))),"")</f>
        <v/>
      </c>
      <c r="I1843" s="74"/>
      <c r="J1843" s="20" t="str">
        <f>IFERROR(IF(ATENDIMENTOS!$I1843="",ATENDIMENTOS!$H1843,IF(AND(ATENDIMENTOS!$H1843="",ATENDIMENTOS!$I1843=""),"",ATENDIMENTOS!$H1843-ATENDIMENTOS!$I1843)),"")</f>
        <v/>
      </c>
      <c r="K1843" s="77"/>
    </row>
    <row r="1844" spans="1:11" x14ac:dyDescent="0.3">
      <c r="A1844" s="12" t="str">
        <f t="shared" si="28"/>
        <v/>
      </c>
      <c r="B1844" s="66"/>
      <c r="C1844" s="70"/>
      <c r="D1844" s="71"/>
      <c r="E1844" s="71"/>
      <c r="F1844" s="71"/>
      <c r="G1844" s="71"/>
      <c r="H1844" s="19" t="str" cm="1">
        <f t="array" ref="H1844">IFERROR(IF(B1844="","",IF(F1844="","",IF(F1844="SERVIÇOS",INDEX('TABELA DE PREÇOS'!$C$3:$C$1000,MATCH(B1844,IF('TABELA DE PREÇOS'!$B$3:$B$1000=G1844,'TABELA DE PREÇOS'!$D$3:$D$1000),1)),IF(F1844="PRODUTOS",INDEX('TABELA DE PREÇOS'!$G$3:$G$1000,MATCH(B1844,IF('TABELA DE PREÇOS'!$F$3:$F$1000=G1844,'TABELA DE PREÇOS'!$H$3:$H$1000),1)))))),"")</f>
        <v/>
      </c>
      <c r="I1844" s="75"/>
      <c r="J1844" s="19" t="str">
        <f>IFERROR(IF(ATENDIMENTOS!$I1844="",ATENDIMENTOS!$H1844,IF(AND(ATENDIMENTOS!$H1844="",ATENDIMENTOS!$I1844=""),"",ATENDIMENTOS!$H1844-ATENDIMENTOS!$I1844)),"")</f>
        <v/>
      </c>
      <c r="K1844" s="78"/>
    </row>
    <row r="1845" spans="1:11" x14ac:dyDescent="0.3">
      <c r="A1845" s="12" t="str">
        <f t="shared" si="28"/>
        <v/>
      </c>
      <c r="B1845" s="65"/>
      <c r="C1845" s="68"/>
      <c r="D1845" s="69"/>
      <c r="E1845" s="69"/>
      <c r="F1845" s="69"/>
      <c r="G1845" s="69"/>
      <c r="H1845" s="20" t="str" cm="1">
        <f t="array" ref="H1845">IFERROR(IF(B1845="","",IF(F1845="","",IF(F1845="SERVIÇOS",INDEX('TABELA DE PREÇOS'!$C$3:$C$1000,MATCH(B1845,IF('TABELA DE PREÇOS'!$B$3:$B$1000=G1845,'TABELA DE PREÇOS'!$D$3:$D$1000),1)),IF(F1845="PRODUTOS",INDEX('TABELA DE PREÇOS'!$G$3:$G$1000,MATCH(B1845,IF('TABELA DE PREÇOS'!$F$3:$F$1000=G1845,'TABELA DE PREÇOS'!$H$3:$H$1000),1)))))),"")</f>
        <v/>
      </c>
      <c r="I1845" s="74"/>
      <c r="J1845" s="20" t="str">
        <f>IFERROR(IF(ATENDIMENTOS!$I1845="",ATENDIMENTOS!$H1845,IF(AND(ATENDIMENTOS!$H1845="",ATENDIMENTOS!$I1845=""),"",ATENDIMENTOS!$H1845-ATENDIMENTOS!$I1845)),"")</f>
        <v/>
      </c>
      <c r="K1845" s="77"/>
    </row>
    <row r="1846" spans="1:11" x14ac:dyDescent="0.3">
      <c r="A1846" s="12" t="str">
        <f t="shared" si="28"/>
        <v/>
      </c>
      <c r="B1846" s="66"/>
      <c r="C1846" s="70"/>
      <c r="D1846" s="71"/>
      <c r="E1846" s="71"/>
      <c r="F1846" s="71"/>
      <c r="G1846" s="71"/>
      <c r="H1846" s="19" t="str" cm="1">
        <f t="array" ref="H1846">IFERROR(IF(B1846="","",IF(F1846="","",IF(F1846="SERVIÇOS",INDEX('TABELA DE PREÇOS'!$C$3:$C$1000,MATCH(B1846,IF('TABELA DE PREÇOS'!$B$3:$B$1000=G1846,'TABELA DE PREÇOS'!$D$3:$D$1000),1)),IF(F1846="PRODUTOS",INDEX('TABELA DE PREÇOS'!$G$3:$G$1000,MATCH(B1846,IF('TABELA DE PREÇOS'!$F$3:$F$1000=G1846,'TABELA DE PREÇOS'!$H$3:$H$1000),1)))))),"")</f>
        <v/>
      </c>
      <c r="I1846" s="75"/>
      <c r="J1846" s="19" t="str">
        <f>IFERROR(IF(ATENDIMENTOS!$I1846="",ATENDIMENTOS!$H1846,IF(AND(ATENDIMENTOS!$H1846="",ATENDIMENTOS!$I1846=""),"",ATENDIMENTOS!$H1846-ATENDIMENTOS!$I1846)),"")</f>
        <v/>
      </c>
      <c r="K1846" s="78"/>
    </row>
    <row r="1847" spans="1:11" x14ac:dyDescent="0.3">
      <c r="A1847" s="12" t="str">
        <f t="shared" si="28"/>
        <v/>
      </c>
      <c r="B1847" s="65"/>
      <c r="C1847" s="68"/>
      <c r="D1847" s="69"/>
      <c r="E1847" s="69"/>
      <c r="F1847" s="69"/>
      <c r="G1847" s="69"/>
      <c r="H1847" s="20" t="str" cm="1">
        <f t="array" ref="H1847">IFERROR(IF(B1847="","",IF(F1847="","",IF(F1847="SERVIÇOS",INDEX('TABELA DE PREÇOS'!$C$3:$C$1000,MATCH(B1847,IF('TABELA DE PREÇOS'!$B$3:$B$1000=G1847,'TABELA DE PREÇOS'!$D$3:$D$1000),1)),IF(F1847="PRODUTOS",INDEX('TABELA DE PREÇOS'!$G$3:$G$1000,MATCH(B1847,IF('TABELA DE PREÇOS'!$F$3:$F$1000=G1847,'TABELA DE PREÇOS'!$H$3:$H$1000),1)))))),"")</f>
        <v/>
      </c>
      <c r="I1847" s="74"/>
      <c r="J1847" s="20" t="str">
        <f>IFERROR(IF(ATENDIMENTOS!$I1847="",ATENDIMENTOS!$H1847,IF(AND(ATENDIMENTOS!$H1847="",ATENDIMENTOS!$I1847=""),"",ATENDIMENTOS!$H1847-ATENDIMENTOS!$I1847)),"")</f>
        <v/>
      </c>
      <c r="K1847" s="77"/>
    </row>
    <row r="1848" spans="1:11" x14ac:dyDescent="0.3">
      <c r="A1848" s="12" t="str">
        <f t="shared" si="28"/>
        <v/>
      </c>
      <c r="B1848" s="66"/>
      <c r="C1848" s="70"/>
      <c r="D1848" s="71"/>
      <c r="E1848" s="71"/>
      <c r="F1848" s="71"/>
      <c r="G1848" s="71"/>
      <c r="H1848" s="19" t="str" cm="1">
        <f t="array" ref="H1848">IFERROR(IF(B1848="","",IF(F1848="","",IF(F1848="SERVIÇOS",INDEX('TABELA DE PREÇOS'!$C$3:$C$1000,MATCH(B1848,IF('TABELA DE PREÇOS'!$B$3:$B$1000=G1848,'TABELA DE PREÇOS'!$D$3:$D$1000),1)),IF(F1848="PRODUTOS",INDEX('TABELA DE PREÇOS'!$G$3:$G$1000,MATCH(B1848,IF('TABELA DE PREÇOS'!$F$3:$F$1000=G1848,'TABELA DE PREÇOS'!$H$3:$H$1000),1)))))),"")</f>
        <v/>
      </c>
      <c r="I1848" s="75"/>
      <c r="J1848" s="19" t="str">
        <f>IFERROR(IF(ATENDIMENTOS!$I1848="",ATENDIMENTOS!$H1848,IF(AND(ATENDIMENTOS!$H1848="",ATENDIMENTOS!$I1848=""),"",ATENDIMENTOS!$H1848-ATENDIMENTOS!$I1848)),"")</f>
        <v/>
      </c>
      <c r="K1848" s="78"/>
    </row>
    <row r="1849" spans="1:11" x14ac:dyDescent="0.3">
      <c r="A1849" s="12" t="str">
        <f t="shared" si="28"/>
        <v/>
      </c>
      <c r="B1849" s="65"/>
      <c r="C1849" s="68"/>
      <c r="D1849" s="69"/>
      <c r="E1849" s="69"/>
      <c r="F1849" s="69"/>
      <c r="G1849" s="69"/>
      <c r="H1849" s="20" t="str" cm="1">
        <f t="array" ref="H1849">IFERROR(IF(B1849="","",IF(F1849="","",IF(F1849="SERVIÇOS",INDEX('TABELA DE PREÇOS'!$C$3:$C$1000,MATCH(B1849,IF('TABELA DE PREÇOS'!$B$3:$B$1000=G1849,'TABELA DE PREÇOS'!$D$3:$D$1000),1)),IF(F1849="PRODUTOS",INDEX('TABELA DE PREÇOS'!$G$3:$G$1000,MATCH(B1849,IF('TABELA DE PREÇOS'!$F$3:$F$1000=G1849,'TABELA DE PREÇOS'!$H$3:$H$1000),1)))))),"")</f>
        <v/>
      </c>
      <c r="I1849" s="74"/>
      <c r="J1849" s="20" t="str">
        <f>IFERROR(IF(ATENDIMENTOS!$I1849="",ATENDIMENTOS!$H1849,IF(AND(ATENDIMENTOS!$H1849="",ATENDIMENTOS!$I1849=""),"",ATENDIMENTOS!$H1849-ATENDIMENTOS!$I1849)),"")</f>
        <v/>
      </c>
      <c r="K1849" s="77"/>
    </row>
    <row r="1850" spans="1:11" x14ac:dyDescent="0.3">
      <c r="A1850" s="12" t="str">
        <f t="shared" si="28"/>
        <v/>
      </c>
      <c r="B1850" s="66"/>
      <c r="C1850" s="70"/>
      <c r="D1850" s="71"/>
      <c r="E1850" s="71"/>
      <c r="F1850" s="71"/>
      <c r="G1850" s="71"/>
      <c r="H1850" s="19" t="str" cm="1">
        <f t="array" ref="H1850">IFERROR(IF(B1850="","",IF(F1850="","",IF(F1850="SERVIÇOS",INDEX('TABELA DE PREÇOS'!$C$3:$C$1000,MATCH(B1850,IF('TABELA DE PREÇOS'!$B$3:$B$1000=G1850,'TABELA DE PREÇOS'!$D$3:$D$1000),1)),IF(F1850="PRODUTOS",INDEX('TABELA DE PREÇOS'!$G$3:$G$1000,MATCH(B1850,IF('TABELA DE PREÇOS'!$F$3:$F$1000=G1850,'TABELA DE PREÇOS'!$H$3:$H$1000),1)))))),"")</f>
        <v/>
      </c>
      <c r="I1850" s="75"/>
      <c r="J1850" s="19" t="str">
        <f>IFERROR(IF(ATENDIMENTOS!$I1850="",ATENDIMENTOS!$H1850,IF(AND(ATENDIMENTOS!$H1850="",ATENDIMENTOS!$I1850=""),"",ATENDIMENTOS!$H1850-ATENDIMENTOS!$I1850)),"")</f>
        <v/>
      </c>
      <c r="K1850" s="78"/>
    </row>
    <row r="1851" spans="1:11" x14ac:dyDescent="0.3">
      <c r="A1851" s="12" t="str">
        <f t="shared" si="28"/>
        <v/>
      </c>
      <c r="B1851" s="65"/>
      <c r="C1851" s="68"/>
      <c r="D1851" s="69"/>
      <c r="E1851" s="69"/>
      <c r="F1851" s="69"/>
      <c r="G1851" s="69"/>
      <c r="H1851" s="20" t="str" cm="1">
        <f t="array" ref="H1851">IFERROR(IF(B1851="","",IF(F1851="","",IF(F1851="SERVIÇOS",INDEX('TABELA DE PREÇOS'!$C$3:$C$1000,MATCH(B1851,IF('TABELA DE PREÇOS'!$B$3:$B$1000=G1851,'TABELA DE PREÇOS'!$D$3:$D$1000),1)),IF(F1851="PRODUTOS",INDEX('TABELA DE PREÇOS'!$G$3:$G$1000,MATCH(B1851,IF('TABELA DE PREÇOS'!$F$3:$F$1000=G1851,'TABELA DE PREÇOS'!$H$3:$H$1000),1)))))),"")</f>
        <v/>
      </c>
      <c r="I1851" s="74"/>
      <c r="J1851" s="20" t="str">
        <f>IFERROR(IF(ATENDIMENTOS!$I1851="",ATENDIMENTOS!$H1851,IF(AND(ATENDIMENTOS!$H1851="",ATENDIMENTOS!$I1851=""),"",ATENDIMENTOS!$H1851-ATENDIMENTOS!$I1851)),"")</f>
        <v/>
      </c>
      <c r="K1851" s="77"/>
    </row>
    <row r="1852" spans="1:11" x14ac:dyDescent="0.3">
      <c r="A1852" s="12" t="str">
        <f t="shared" si="28"/>
        <v/>
      </c>
      <c r="B1852" s="66"/>
      <c r="C1852" s="70"/>
      <c r="D1852" s="71"/>
      <c r="E1852" s="71"/>
      <c r="F1852" s="71"/>
      <c r="G1852" s="71"/>
      <c r="H1852" s="19" t="str" cm="1">
        <f t="array" ref="H1852">IFERROR(IF(B1852="","",IF(F1852="","",IF(F1852="SERVIÇOS",INDEX('TABELA DE PREÇOS'!$C$3:$C$1000,MATCH(B1852,IF('TABELA DE PREÇOS'!$B$3:$B$1000=G1852,'TABELA DE PREÇOS'!$D$3:$D$1000),1)),IF(F1852="PRODUTOS",INDEX('TABELA DE PREÇOS'!$G$3:$G$1000,MATCH(B1852,IF('TABELA DE PREÇOS'!$F$3:$F$1000=G1852,'TABELA DE PREÇOS'!$H$3:$H$1000),1)))))),"")</f>
        <v/>
      </c>
      <c r="I1852" s="75"/>
      <c r="J1852" s="19" t="str">
        <f>IFERROR(IF(ATENDIMENTOS!$I1852="",ATENDIMENTOS!$H1852,IF(AND(ATENDIMENTOS!$H1852="",ATENDIMENTOS!$I1852=""),"",ATENDIMENTOS!$H1852-ATENDIMENTOS!$I1852)),"")</f>
        <v/>
      </c>
      <c r="K1852" s="78"/>
    </row>
    <row r="1853" spans="1:11" x14ac:dyDescent="0.3">
      <c r="A1853" s="12" t="str">
        <f t="shared" si="28"/>
        <v/>
      </c>
      <c r="B1853" s="65"/>
      <c r="C1853" s="68"/>
      <c r="D1853" s="69"/>
      <c r="E1853" s="69"/>
      <c r="F1853" s="69"/>
      <c r="G1853" s="69"/>
      <c r="H1853" s="20" t="str" cm="1">
        <f t="array" ref="H1853">IFERROR(IF(B1853="","",IF(F1853="","",IF(F1853="SERVIÇOS",INDEX('TABELA DE PREÇOS'!$C$3:$C$1000,MATCH(B1853,IF('TABELA DE PREÇOS'!$B$3:$B$1000=G1853,'TABELA DE PREÇOS'!$D$3:$D$1000),1)),IF(F1853="PRODUTOS",INDEX('TABELA DE PREÇOS'!$G$3:$G$1000,MATCH(B1853,IF('TABELA DE PREÇOS'!$F$3:$F$1000=G1853,'TABELA DE PREÇOS'!$H$3:$H$1000),1)))))),"")</f>
        <v/>
      </c>
      <c r="I1853" s="74"/>
      <c r="J1853" s="20" t="str">
        <f>IFERROR(IF(ATENDIMENTOS!$I1853="",ATENDIMENTOS!$H1853,IF(AND(ATENDIMENTOS!$H1853="",ATENDIMENTOS!$I1853=""),"",ATENDIMENTOS!$H1853-ATENDIMENTOS!$I1853)),"")</f>
        <v/>
      </c>
      <c r="K1853" s="77"/>
    </row>
    <row r="1854" spans="1:11" x14ac:dyDescent="0.3">
      <c r="A1854" s="12" t="str">
        <f t="shared" si="28"/>
        <v/>
      </c>
      <c r="B1854" s="66"/>
      <c r="C1854" s="70"/>
      <c r="D1854" s="71"/>
      <c r="E1854" s="71"/>
      <c r="F1854" s="71"/>
      <c r="G1854" s="71"/>
      <c r="H1854" s="19" t="str" cm="1">
        <f t="array" ref="H1854">IFERROR(IF(B1854="","",IF(F1854="","",IF(F1854="SERVIÇOS",INDEX('TABELA DE PREÇOS'!$C$3:$C$1000,MATCH(B1854,IF('TABELA DE PREÇOS'!$B$3:$B$1000=G1854,'TABELA DE PREÇOS'!$D$3:$D$1000),1)),IF(F1854="PRODUTOS",INDEX('TABELA DE PREÇOS'!$G$3:$G$1000,MATCH(B1854,IF('TABELA DE PREÇOS'!$F$3:$F$1000=G1854,'TABELA DE PREÇOS'!$H$3:$H$1000),1)))))),"")</f>
        <v/>
      </c>
      <c r="I1854" s="75"/>
      <c r="J1854" s="19" t="str">
        <f>IFERROR(IF(ATENDIMENTOS!$I1854="",ATENDIMENTOS!$H1854,IF(AND(ATENDIMENTOS!$H1854="",ATENDIMENTOS!$I1854=""),"",ATENDIMENTOS!$H1854-ATENDIMENTOS!$I1854)),"")</f>
        <v/>
      </c>
      <c r="K1854" s="78"/>
    </row>
    <row r="1855" spans="1:11" x14ac:dyDescent="0.3">
      <c r="A1855" s="12" t="str">
        <f t="shared" si="28"/>
        <v/>
      </c>
      <c r="B1855" s="65"/>
      <c r="C1855" s="68"/>
      <c r="D1855" s="69"/>
      <c r="E1855" s="69"/>
      <c r="F1855" s="69"/>
      <c r="G1855" s="69"/>
      <c r="H1855" s="20" t="str" cm="1">
        <f t="array" ref="H1855">IFERROR(IF(B1855="","",IF(F1855="","",IF(F1855="SERVIÇOS",INDEX('TABELA DE PREÇOS'!$C$3:$C$1000,MATCH(B1855,IF('TABELA DE PREÇOS'!$B$3:$B$1000=G1855,'TABELA DE PREÇOS'!$D$3:$D$1000),1)),IF(F1855="PRODUTOS",INDEX('TABELA DE PREÇOS'!$G$3:$G$1000,MATCH(B1855,IF('TABELA DE PREÇOS'!$F$3:$F$1000=G1855,'TABELA DE PREÇOS'!$H$3:$H$1000),1)))))),"")</f>
        <v/>
      </c>
      <c r="I1855" s="74"/>
      <c r="J1855" s="20" t="str">
        <f>IFERROR(IF(ATENDIMENTOS!$I1855="",ATENDIMENTOS!$H1855,IF(AND(ATENDIMENTOS!$H1855="",ATENDIMENTOS!$I1855=""),"",ATENDIMENTOS!$H1855-ATENDIMENTOS!$I1855)),"")</f>
        <v/>
      </c>
      <c r="K1855" s="77"/>
    </row>
    <row r="1856" spans="1:11" x14ac:dyDescent="0.3">
      <c r="A1856" s="12" t="str">
        <f t="shared" si="28"/>
        <v/>
      </c>
      <c r="B1856" s="66"/>
      <c r="C1856" s="70"/>
      <c r="D1856" s="71"/>
      <c r="E1856" s="71"/>
      <c r="F1856" s="71"/>
      <c r="G1856" s="71"/>
      <c r="H1856" s="19" t="str" cm="1">
        <f t="array" ref="H1856">IFERROR(IF(B1856="","",IF(F1856="","",IF(F1856="SERVIÇOS",INDEX('TABELA DE PREÇOS'!$C$3:$C$1000,MATCH(B1856,IF('TABELA DE PREÇOS'!$B$3:$B$1000=G1856,'TABELA DE PREÇOS'!$D$3:$D$1000),1)),IF(F1856="PRODUTOS",INDEX('TABELA DE PREÇOS'!$G$3:$G$1000,MATCH(B1856,IF('TABELA DE PREÇOS'!$F$3:$F$1000=G1856,'TABELA DE PREÇOS'!$H$3:$H$1000),1)))))),"")</f>
        <v/>
      </c>
      <c r="I1856" s="75"/>
      <c r="J1856" s="19" t="str">
        <f>IFERROR(IF(ATENDIMENTOS!$I1856="",ATENDIMENTOS!$H1856,IF(AND(ATENDIMENTOS!$H1856="",ATENDIMENTOS!$I1856=""),"",ATENDIMENTOS!$H1856-ATENDIMENTOS!$I1856)),"")</f>
        <v/>
      </c>
      <c r="K1856" s="78"/>
    </row>
    <row r="1857" spans="1:11" x14ac:dyDescent="0.3">
      <c r="A1857" s="12" t="str">
        <f t="shared" si="28"/>
        <v/>
      </c>
      <c r="B1857" s="65"/>
      <c r="C1857" s="68"/>
      <c r="D1857" s="69"/>
      <c r="E1857" s="69"/>
      <c r="F1857" s="69"/>
      <c r="G1857" s="69"/>
      <c r="H1857" s="20" t="str" cm="1">
        <f t="array" ref="H1857">IFERROR(IF(B1857="","",IF(F1857="","",IF(F1857="SERVIÇOS",INDEX('TABELA DE PREÇOS'!$C$3:$C$1000,MATCH(B1857,IF('TABELA DE PREÇOS'!$B$3:$B$1000=G1857,'TABELA DE PREÇOS'!$D$3:$D$1000),1)),IF(F1857="PRODUTOS",INDEX('TABELA DE PREÇOS'!$G$3:$G$1000,MATCH(B1857,IF('TABELA DE PREÇOS'!$F$3:$F$1000=G1857,'TABELA DE PREÇOS'!$H$3:$H$1000),1)))))),"")</f>
        <v/>
      </c>
      <c r="I1857" s="74"/>
      <c r="J1857" s="20" t="str">
        <f>IFERROR(IF(ATENDIMENTOS!$I1857="",ATENDIMENTOS!$H1857,IF(AND(ATENDIMENTOS!$H1857="",ATENDIMENTOS!$I1857=""),"",ATENDIMENTOS!$H1857-ATENDIMENTOS!$I1857)),"")</f>
        <v/>
      </c>
      <c r="K1857" s="77"/>
    </row>
    <row r="1858" spans="1:11" x14ac:dyDescent="0.3">
      <c r="A1858" s="12" t="str">
        <f t="shared" si="28"/>
        <v/>
      </c>
      <c r="B1858" s="66"/>
      <c r="C1858" s="70"/>
      <c r="D1858" s="71"/>
      <c r="E1858" s="71"/>
      <c r="F1858" s="71"/>
      <c r="G1858" s="71"/>
      <c r="H1858" s="19" t="str" cm="1">
        <f t="array" ref="H1858">IFERROR(IF(B1858="","",IF(F1858="","",IF(F1858="SERVIÇOS",INDEX('TABELA DE PREÇOS'!$C$3:$C$1000,MATCH(B1858,IF('TABELA DE PREÇOS'!$B$3:$B$1000=G1858,'TABELA DE PREÇOS'!$D$3:$D$1000),1)),IF(F1858="PRODUTOS",INDEX('TABELA DE PREÇOS'!$G$3:$G$1000,MATCH(B1858,IF('TABELA DE PREÇOS'!$F$3:$F$1000=G1858,'TABELA DE PREÇOS'!$H$3:$H$1000),1)))))),"")</f>
        <v/>
      </c>
      <c r="I1858" s="75"/>
      <c r="J1858" s="19" t="str">
        <f>IFERROR(IF(ATENDIMENTOS!$I1858="",ATENDIMENTOS!$H1858,IF(AND(ATENDIMENTOS!$H1858="",ATENDIMENTOS!$I1858=""),"",ATENDIMENTOS!$H1858-ATENDIMENTOS!$I1858)),"")</f>
        <v/>
      </c>
      <c r="K1858" s="78"/>
    </row>
    <row r="1859" spans="1:11" x14ac:dyDescent="0.3">
      <c r="A1859" s="12" t="str">
        <f t="shared" si="28"/>
        <v/>
      </c>
      <c r="B1859" s="65"/>
      <c r="C1859" s="68"/>
      <c r="D1859" s="69"/>
      <c r="E1859" s="69"/>
      <c r="F1859" s="69"/>
      <c r="G1859" s="69"/>
      <c r="H1859" s="20" t="str" cm="1">
        <f t="array" ref="H1859">IFERROR(IF(B1859="","",IF(F1859="","",IF(F1859="SERVIÇOS",INDEX('TABELA DE PREÇOS'!$C$3:$C$1000,MATCH(B1859,IF('TABELA DE PREÇOS'!$B$3:$B$1000=G1859,'TABELA DE PREÇOS'!$D$3:$D$1000),1)),IF(F1859="PRODUTOS",INDEX('TABELA DE PREÇOS'!$G$3:$G$1000,MATCH(B1859,IF('TABELA DE PREÇOS'!$F$3:$F$1000=G1859,'TABELA DE PREÇOS'!$H$3:$H$1000),1)))))),"")</f>
        <v/>
      </c>
      <c r="I1859" s="74"/>
      <c r="J1859" s="20" t="str">
        <f>IFERROR(IF(ATENDIMENTOS!$I1859="",ATENDIMENTOS!$H1859,IF(AND(ATENDIMENTOS!$H1859="",ATENDIMENTOS!$I1859=""),"",ATENDIMENTOS!$H1859-ATENDIMENTOS!$I1859)),"")</f>
        <v/>
      </c>
      <c r="K1859" s="77"/>
    </row>
    <row r="1860" spans="1:11" x14ac:dyDescent="0.3">
      <c r="A1860" s="12" t="str">
        <f t="shared" ref="A1860:A1923" si="29">IF(B1860="","",F1860&amp;E1860&amp;B1860&amp;C1860)</f>
        <v/>
      </c>
      <c r="B1860" s="66"/>
      <c r="C1860" s="70"/>
      <c r="D1860" s="71"/>
      <c r="E1860" s="71"/>
      <c r="F1860" s="71"/>
      <c r="G1860" s="71"/>
      <c r="H1860" s="19" t="str" cm="1">
        <f t="array" ref="H1860">IFERROR(IF(B1860="","",IF(F1860="","",IF(F1860="SERVIÇOS",INDEX('TABELA DE PREÇOS'!$C$3:$C$1000,MATCH(B1860,IF('TABELA DE PREÇOS'!$B$3:$B$1000=G1860,'TABELA DE PREÇOS'!$D$3:$D$1000),1)),IF(F1860="PRODUTOS",INDEX('TABELA DE PREÇOS'!$G$3:$G$1000,MATCH(B1860,IF('TABELA DE PREÇOS'!$F$3:$F$1000=G1860,'TABELA DE PREÇOS'!$H$3:$H$1000),1)))))),"")</f>
        <v/>
      </c>
      <c r="I1860" s="75"/>
      <c r="J1860" s="19" t="str">
        <f>IFERROR(IF(ATENDIMENTOS!$I1860="",ATENDIMENTOS!$H1860,IF(AND(ATENDIMENTOS!$H1860="",ATENDIMENTOS!$I1860=""),"",ATENDIMENTOS!$H1860-ATENDIMENTOS!$I1860)),"")</f>
        <v/>
      </c>
      <c r="K1860" s="78"/>
    </row>
    <row r="1861" spans="1:11" x14ac:dyDescent="0.3">
      <c r="A1861" s="12" t="str">
        <f t="shared" si="29"/>
        <v/>
      </c>
      <c r="B1861" s="65"/>
      <c r="C1861" s="68"/>
      <c r="D1861" s="69"/>
      <c r="E1861" s="69"/>
      <c r="F1861" s="69"/>
      <c r="G1861" s="69"/>
      <c r="H1861" s="20" t="str" cm="1">
        <f t="array" ref="H1861">IFERROR(IF(B1861="","",IF(F1861="","",IF(F1861="SERVIÇOS",INDEX('TABELA DE PREÇOS'!$C$3:$C$1000,MATCH(B1861,IF('TABELA DE PREÇOS'!$B$3:$B$1000=G1861,'TABELA DE PREÇOS'!$D$3:$D$1000),1)),IF(F1861="PRODUTOS",INDEX('TABELA DE PREÇOS'!$G$3:$G$1000,MATCH(B1861,IF('TABELA DE PREÇOS'!$F$3:$F$1000=G1861,'TABELA DE PREÇOS'!$H$3:$H$1000),1)))))),"")</f>
        <v/>
      </c>
      <c r="I1861" s="74"/>
      <c r="J1861" s="20" t="str">
        <f>IFERROR(IF(ATENDIMENTOS!$I1861="",ATENDIMENTOS!$H1861,IF(AND(ATENDIMENTOS!$H1861="",ATENDIMENTOS!$I1861=""),"",ATENDIMENTOS!$H1861-ATENDIMENTOS!$I1861)),"")</f>
        <v/>
      </c>
      <c r="K1861" s="77"/>
    </row>
    <row r="1862" spans="1:11" x14ac:dyDescent="0.3">
      <c r="A1862" s="12" t="str">
        <f t="shared" si="29"/>
        <v/>
      </c>
      <c r="B1862" s="66"/>
      <c r="C1862" s="70"/>
      <c r="D1862" s="71"/>
      <c r="E1862" s="71"/>
      <c r="F1862" s="71"/>
      <c r="G1862" s="71"/>
      <c r="H1862" s="19" t="str" cm="1">
        <f t="array" ref="H1862">IFERROR(IF(B1862="","",IF(F1862="","",IF(F1862="SERVIÇOS",INDEX('TABELA DE PREÇOS'!$C$3:$C$1000,MATCH(B1862,IF('TABELA DE PREÇOS'!$B$3:$B$1000=G1862,'TABELA DE PREÇOS'!$D$3:$D$1000),1)),IF(F1862="PRODUTOS",INDEX('TABELA DE PREÇOS'!$G$3:$G$1000,MATCH(B1862,IF('TABELA DE PREÇOS'!$F$3:$F$1000=G1862,'TABELA DE PREÇOS'!$H$3:$H$1000),1)))))),"")</f>
        <v/>
      </c>
      <c r="I1862" s="75"/>
      <c r="J1862" s="19" t="str">
        <f>IFERROR(IF(ATENDIMENTOS!$I1862="",ATENDIMENTOS!$H1862,IF(AND(ATENDIMENTOS!$H1862="",ATENDIMENTOS!$I1862=""),"",ATENDIMENTOS!$H1862-ATENDIMENTOS!$I1862)),"")</f>
        <v/>
      </c>
      <c r="K1862" s="78"/>
    </row>
    <row r="1863" spans="1:11" x14ac:dyDescent="0.3">
      <c r="A1863" s="12" t="str">
        <f t="shared" si="29"/>
        <v/>
      </c>
      <c r="B1863" s="65"/>
      <c r="C1863" s="68"/>
      <c r="D1863" s="69"/>
      <c r="E1863" s="69"/>
      <c r="F1863" s="69"/>
      <c r="G1863" s="69"/>
      <c r="H1863" s="20" t="str" cm="1">
        <f t="array" ref="H1863">IFERROR(IF(B1863="","",IF(F1863="","",IF(F1863="SERVIÇOS",INDEX('TABELA DE PREÇOS'!$C$3:$C$1000,MATCH(B1863,IF('TABELA DE PREÇOS'!$B$3:$B$1000=G1863,'TABELA DE PREÇOS'!$D$3:$D$1000),1)),IF(F1863="PRODUTOS",INDEX('TABELA DE PREÇOS'!$G$3:$G$1000,MATCH(B1863,IF('TABELA DE PREÇOS'!$F$3:$F$1000=G1863,'TABELA DE PREÇOS'!$H$3:$H$1000),1)))))),"")</f>
        <v/>
      </c>
      <c r="I1863" s="74"/>
      <c r="J1863" s="20" t="str">
        <f>IFERROR(IF(ATENDIMENTOS!$I1863="",ATENDIMENTOS!$H1863,IF(AND(ATENDIMENTOS!$H1863="",ATENDIMENTOS!$I1863=""),"",ATENDIMENTOS!$H1863-ATENDIMENTOS!$I1863)),"")</f>
        <v/>
      </c>
      <c r="K1863" s="77"/>
    </row>
    <row r="1864" spans="1:11" x14ac:dyDescent="0.3">
      <c r="A1864" s="12" t="str">
        <f t="shared" si="29"/>
        <v/>
      </c>
      <c r="B1864" s="66"/>
      <c r="C1864" s="70"/>
      <c r="D1864" s="71"/>
      <c r="E1864" s="71"/>
      <c r="F1864" s="71"/>
      <c r="G1864" s="71"/>
      <c r="H1864" s="19" t="str" cm="1">
        <f t="array" ref="H1864">IFERROR(IF(B1864="","",IF(F1864="","",IF(F1864="SERVIÇOS",INDEX('TABELA DE PREÇOS'!$C$3:$C$1000,MATCH(B1864,IF('TABELA DE PREÇOS'!$B$3:$B$1000=G1864,'TABELA DE PREÇOS'!$D$3:$D$1000),1)),IF(F1864="PRODUTOS",INDEX('TABELA DE PREÇOS'!$G$3:$G$1000,MATCH(B1864,IF('TABELA DE PREÇOS'!$F$3:$F$1000=G1864,'TABELA DE PREÇOS'!$H$3:$H$1000),1)))))),"")</f>
        <v/>
      </c>
      <c r="I1864" s="75"/>
      <c r="J1864" s="19" t="str">
        <f>IFERROR(IF(ATENDIMENTOS!$I1864="",ATENDIMENTOS!$H1864,IF(AND(ATENDIMENTOS!$H1864="",ATENDIMENTOS!$I1864=""),"",ATENDIMENTOS!$H1864-ATENDIMENTOS!$I1864)),"")</f>
        <v/>
      </c>
      <c r="K1864" s="78"/>
    </row>
    <row r="1865" spans="1:11" x14ac:dyDescent="0.3">
      <c r="A1865" s="12" t="str">
        <f t="shared" si="29"/>
        <v/>
      </c>
      <c r="B1865" s="65"/>
      <c r="C1865" s="68"/>
      <c r="D1865" s="69"/>
      <c r="E1865" s="69"/>
      <c r="F1865" s="69"/>
      <c r="G1865" s="69"/>
      <c r="H1865" s="20" t="str" cm="1">
        <f t="array" ref="H1865">IFERROR(IF(B1865="","",IF(F1865="","",IF(F1865="SERVIÇOS",INDEX('TABELA DE PREÇOS'!$C$3:$C$1000,MATCH(B1865,IF('TABELA DE PREÇOS'!$B$3:$B$1000=G1865,'TABELA DE PREÇOS'!$D$3:$D$1000),1)),IF(F1865="PRODUTOS",INDEX('TABELA DE PREÇOS'!$G$3:$G$1000,MATCH(B1865,IF('TABELA DE PREÇOS'!$F$3:$F$1000=G1865,'TABELA DE PREÇOS'!$H$3:$H$1000),1)))))),"")</f>
        <v/>
      </c>
      <c r="I1865" s="74"/>
      <c r="J1865" s="20" t="str">
        <f>IFERROR(IF(ATENDIMENTOS!$I1865="",ATENDIMENTOS!$H1865,IF(AND(ATENDIMENTOS!$H1865="",ATENDIMENTOS!$I1865=""),"",ATENDIMENTOS!$H1865-ATENDIMENTOS!$I1865)),"")</f>
        <v/>
      </c>
      <c r="K1865" s="77"/>
    </row>
    <row r="1866" spans="1:11" x14ac:dyDescent="0.3">
      <c r="A1866" s="12" t="str">
        <f t="shared" si="29"/>
        <v/>
      </c>
      <c r="B1866" s="66"/>
      <c r="C1866" s="70"/>
      <c r="D1866" s="71"/>
      <c r="E1866" s="71"/>
      <c r="F1866" s="71"/>
      <c r="G1866" s="71"/>
      <c r="H1866" s="19" t="str" cm="1">
        <f t="array" ref="H1866">IFERROR(IF(B1866="","",IF(F1866="","",IF(F1866="SERVIÇOS",INDEX('TABELA DE PREÇOS'!$C$3:$C$1000,MATCH(B1866,IF('TABELA DE PREÇOS'!$B$3:$B$1000=G1866,'TABELA DE PREÇOS'!$D$3:$D$1000),1)),IF(F1866="PRODUTOS",INDEX('TABELA DE PREÇOS'!$G$3:$G$1000,MATCH(B1866,IF('TABELA DE PREÇOS'!$F$3:$F$1000=G1866,'TABELA DE PREÇOS'!$H$3:$H$1000),1)))))),"")</f>
        <v/>
      </c>
      <c r="I1866" s="75"/>
      <c r="J1866" s="19" t="str">
        <f>IFERROR(IF(ATENDIMENTOS!$I1866="",ATENDIMENTOS!$H1866,IF(AND(ATENDIMENTOS!$H1866="",ATENDIMENTOS!$I1866=""),"",ATENDIMENTOS!$H1866-ATENDIMENTOS!$I1866)),"")</f>
        <v/>
      </c>
      <c r="K1866" s="78"/>
    </row>
    <row r="1867" spans="1:11" x14ac:dyDescent="0.3">
      <c r="A1867" s="12" t="str">
        <f t="shared" si="29"/>
        <v/>
      </c>
      <c r="B1867" s="65"/>
      <c r="C1867" s="68"/>
      <c r="D1867" s="69"/>
      <c r="E1867" s="69"/>
      <c r="F1867" s="69"/>
      <c r="G1867" s="69"/>
      <c r="H1867" s="20" t="str" cm="1">
        <f t="array" ref="H1867">IFERROR(IF(B1867="","",IF(F1867="","",IF(F1867="SERVIÇOS",INDEX('TABELA DE PREÇOS'!$C$3:$C$1000,MATCH(B1867,IF('TABELA DE PREÇOS'!$B$3:$B$1000=G1867,'TABELA DE PREÇOS'!$D$3:$D$1000),1)),IF(F1867="PRODUTOS",INDEX('TABELA DE PREÇOS'!$G$3:$G$1000,MATCH(B1867,IF('TABELA DE PREÇOS'!$F$3:$F$1000=G1867,'TABELA DE PREÇOS'!$H$3:$H$1000),1)))))),"")</f>
        <v/>
      </c>
      <c r="I1867" s="74"/>
      <c r="J1867" s="20" t="str">
        <f>IFERROR(IF(ATENDIMENTOS!$I1867="",ATENDIMENTOS!$H1867,IF(AND(ATENDIMENTOS!$H1867="",ATENDIMENTOS!$I1867=""),"",ATENDIMENTOS!$H1867-ATENDIMENTOS!$I1867)),"")</f>
        <v/>
      </c>
      <c r="K1867" s="77"/>
    </row>
    <row r="1868" spans="1:11" x14ac:dyDescent="0.3">
      <c r="A1868" s="12" t="str">
        <f t="shared" si="29"/>
        <v/>
      </c>
      <c r="B1868" s="66"/>
      <c r="C1868" s="70"/>
      <c r="D1868" s="71"/>
      <c r="E1868" s="71"/>
      <c r="F1868" s="71"/>
      <c r="G1868" s="71"/>
      <c r="H1868" s="19" t="str" cm="1">
        <f t="array" ref="H1868">IFERROR(IF(B1868="","",IF(F1868="","",IF(F1868="SERVIÇOS",INDEX('TABELA DE PREÇOS'!$C$3:$C$1000,MATCH(B1868,IF('TABELA DE PREÇOS'!$B$3:$B$1000=G1868,'TABELA DE PREÇOS'!$D$3:$D$1000),1)),IF(F1868="PRODUTOS",INDEX('TABELA DE PREÇOS'!$G$3:$G$1000,MATCH(B1868,IF('TABELA DE PREÇOS'!$F$3:$F$1000=G1868,'TABELA DE PREÇOS'!$H$3:$H$1000),1)))))),"")</f>
        <v/>
      </c>
      <c r="I1868" s="75"/>
      <c r="J1868" s="19" t="str">
        <f>IFERROR(IF(ATENDIMENTOS!$I1868="",ATENDIMENTOS!$H1868,IF(AND(ATENDIMENTOS!$H1868="",ATENDIMENTOS!$I1868=""),"",ATENDIMENTOS!$H1868-ATENDIMENTOS!$I1868)),"")</f>
        <v/>
      </c>
      <c r="K1868" s="78"/>
    </row>
    <row r="1869" spans="1:11" x14ac:dyDescent="0.3">
      <c r="A1869" s="12" t="str">
        <f t="shared" si="29"/>
        <v/>
      </c>
      <c r="B1869" s="65"/>
      <c r="C1869" s="68"/>
      <c r="D1869" s="69"/>
      <c r="E1869" s="69"/>
      <c r="F1869" s="69"/>
      <c r="G1869" s="69"/>
      <c r="H1869" s="20" t="str" cm="1">
        <f t="array" ref="H1869">IFERROR(IF(B1869="","",IF(F1869="","",IF(F1869="SERVIÇOS",INDEX('TABELA DE PREÇOS'!$C$3:$C$1000,MATCH(B1869,IF('TABELA DE PREÇOS'!$B$3:$B$1000=G1869,'TABELA DE PREÇOS'!$D$3:$D$1000),1)),IF(F1869="PRODUTOS",INDEX('TABELA DE PREÇOS'!$G$3:$G$1000,MATCH(B1869,IF('TABELA DE PREÇOS'!$F$3:$F$1000=G1869,'TABELA DE PREÇOS'!$H$3:$H$1000),1)))))),"")</f>
        <v/>
      </c>
      <c r="I1869" s="74"/>
      <c r="J1869" s="20" t="str">
        <f>IFERROR(IF(ATENDIMENTOS!$I1869="",ATENDIMENTOS!$H1869,IF(AND(ATENDIMENTOS!$H1869="",ATENDIMENTOS!$I1869=""),"",ATENDIMENTOS!$H1869-ATENDIMENTOS!$I1869)),"")</f>
        <v/>
      </c>
      <c r="K1869" s="77"/>
    </row>
    <row r="1870" spans="1:11" x14ac:dyDescent="0.3">
      <c r="A1870" s="12" t="str">
        <f t="shared" si="29"/>
        <v/>
      </c>
      <c r="B1870" s="66"/>
      <c r="C1870" s="70"/>
      <c r="D1870" s="71"/>
      <c r="E1870" s="71"/>
      <c r="F1870" s="71"/>
      <c r="G1870" s="71"/>
      <c r="H1870" s="19" t="str" cm="1">
        <f t="array" ref="H1870">IFERROR(IF(B1870="","",IF(F1870="","",IF(F1870="SERVIÇOS",INDEX('TABELA DE PREÇOS'!$C$3:$C$1000,MATCH(B1870,IF('TABELA DE PREÇOS'!$B$3:$B$1000=G1870,'TABELA DE PREÇOS'!$D$3:$D$1000),1)),IF(F1870="PRODUTOS",INDEX('TABELA DE PREÇOS'!$G$3:$G$1000,MATCH(B1870,IF('TABELA DE PREÇOS'!$F$3:$F$1000=G1870,'TABELA DE PREÇOS'!$H$3:$H$1000),1)))))),"")</f>
        <v/>
      </c>
      <c r="I1870" s="75"/>
      <c r="J1870" s="19" t="str">
        <f>IFERROR(IF(ATENDIMENTOS!$I1870="",ATENDIMENTOS!$H1870,IF(AND(ATENDIMENTOS!$H1870="",ATENDIMENTOS!$I1870=""),"",ATENDIMENTOS!$H1870-ATENDIMENTOS!$I1870)),"")</f>
        <v/>
      </c>
      <c r="K1870" s="78"/>
    </row>
    <row r="1871" spans="1:11" x14ac:dyDescent="0.3">
      <c r="A1871" s="12" t="str">
        <f t="shared" si="29"/>
        <v/>
      </c>
      <c r="B1871" s="65"/>
      <c r="C1871" s="68"/>
      <c r="D1871" s="69"/>
      <c r="E1871" s="69"/>
      <c r="F1871" s="69"/>
      <c r="G1871" s="69"/>
      <c r="H1871" s="20" t="str" cm="1">
        <f t="array" ref="H1871">IFERROR(IF(B1871="","",IF(F1871="","",IF(F1871="SERVIÇOS",INDEX('TABELA DE PREÇOS'!$C$3:$C$1000,MATCH(B1871,IF('TABELA DE PREÇOS'!$B$3:$B$1000=G1871,'TABELA DE PREÇOS'!$D$3:$D$1000),1)),IF(F1871="PRODUTOS",INDEX('TABELA DE PREÇOS'!$G$3:$G$1000,MATCH(B1871,IF('TABELA DE PREÇOS'!$F$3:$F$1000=G1871,'TABELA DE PREÇOS'!$H$3:$H$1000),1)))))),"")</f>
        <v/>
      </c>
      <c r="I1871" s="74"/>
      <c r="J1871" s="20" t="str">
        <f>IFERROR(IF(ATENDIMENTOS!$I1871="",ATENDIMENTOS!$H1871,IF(AND(ATENDIMENTOS!$H1871="",ATENDIMENTOS!$I1871=""),"",ATENDIMENTOS!$H1871-ATENDIMENTOS!$I1871)),"")</f>
        <v/>
      </c>
      <c r="K1871" s="77"/>
    </row>
    <row r="1872" spans="1:11" x14ac:dyDescent="0.3">
      <c r="A1872" s="12" t="str">
        <f t="shared" si="29"/>
        <v/>
      </c>
      <c r="B1872" s="66"/>
      <c r="C1872" s="70"/>
      <c r="D1872" s="71"/>
      <c r="E1872" s="71"/>
      <c r="F1872" s="71"/>
      <c r="G1872" s="71"/>
      <c r="H1872" s="19" t="str" cm="1">
        <f t="array" ref="H1872">IFERROR(IF(B1872="","",IF(F1872="","",IF(F1872="SERVIÇOS",INDEX('TABELA DE PREÇOS'!$C$3:$C$1000,MATCH(B1872,IF('TABELA DE PREÇOS'!$B$3:$B$1000=G1872,'TABELA DE PREÇOS'!$D$3:$D$1000),1)),IF(F1872="PRODUTOS",INDEX('TABELA DE PREÇOS'!$G$3:$G$1000,MATCH(B1872,IF('TABELA DE PREÇOS'!$F$3:$F$1000=G1872,'TABELA DE PREÇOS'!$H$3:$H$1000),1)))))),"")</f>
        <v/>
      </c>
      <c r="I1872" s="75"/>
      <c r="J1872" s="19" t="str">
        <f>IFERROR(IF(ATENDIMENTOS!$I1872="",ATENDIMENTOS!$H1872,IF(AND(ATENDIMENTOS!$H1872="",ATENDIMENTOS!$I1872=""),"",ATENDIMENTOS!$H1872-ATENDIMENTOS!$I1872)),"")</f>
        <v/>
      </c>
      <c r="K1872" s="78"/>
    </row>
    <row r="1873" spans="1:11" x14ac:dyDescent="0.3">
      <c r="A1873" s="12" t="str">
        <f t="shared" si="29"/>
        <v/>
      </c>
      <c r="B1873" s="65"/>
      <c r="C1873" s="68"/>
      <c r="D1873" s="69"/>
      <c r="E1873" s="69"/>
      <c r="F1873" s="69"/>
      <c r="G1873" s="69"/>
      <c r="H1873" s="20" t="str" cm="1">
        <f t="array" ref="H1873">IFERROR(IF(B1873="","",IF(F1873="","",IF(F1873="SERVIÇOS",INDEX('TABELA DE PREÇOS'!$C$3:$C$1000,MATCH(B1873,IF('TABELA DE PREÇOS'!$B$3:$B$1000=G1873,'TABELA DE PREÇOS'!$D$3:$D$1000),1)),IF(F1873="PRODUTOS",INDEX('TABELA DE PREÇOS'!$G$3:$G$1000,MATCH(B1873,IF('TABELA DE PREÇOS'!$F$3:$F$1000=G1873,'TABELA DE PREÇOS'!$H$3:$H$1000),1)))))),"")</f>
        <v/>
      </c>
      <c r="I1873" s="74"/>
      <c r="J1873" s="20" t="str">
        <f>IFERROR(IF(ATENDIMENTOS!$I1873="",ATENDIMENTOS!$H1873,IF(AND(ATENDIMENTOS!$H1873="",ATENDIMENTOS!$I1873=""),"",ATENDIMENTOS!$H1873-ATENDIMENTOS!$I1873)),"")</f>
        <v/>
      </c>
      <c r="K1873" s="77"/>
    </row>
    <row r="1874" spans="1:11" x14ac:dyDescent="0.3">
      <c r="A1874" s="12" t="str">
        <f t="shared" si="29"/>
        <v/>
      </c>
      <c r="B1874" s="66"/>
      <c r="C1874" s="70"/>
      <c r="D1874" s="71"/>
      <c r="E1874" s="71"/>
      <c r="F1874" s="71"/>
      <c r="G1874" s="71"/>
      <c r="H1874" s="19" t="str" cm="1">
        <f t="array" ref="H1874">IFERROR(IF(B1874="","",IF(F1874="","",IF(F1874="SERVIÇOS",INDEX('TABELA DE PREÇOS'!$C$3:$C$1000,MATCH(B1874,IF('TABELA DE PREÇOS'!$B$3:$B$1000=G1874,'TABELA DE PREÇOS'!$D$3:$D$1000),1)),IF(F1874="PRODUTOS",INDEX('TABELA DE PREÇOS'!$G$3:$G$1000,MATCH(B1874,IF('TABELA DE PREÇOS'!$F$3:$F$1000=G1874,'TABELA DE PREÇOS'!$H$3:$H$1000),1)))))),"")</f>
        <v/>
      </c>
      <c r="I1874" s="75"/>
      <c r="J1874" s="19" t="str">
        <f>IFERROR(IF(ATENDIMENTOS!$I1874="",ATENDIMENTOS!$H1874,IF(AND(ATENDIMENTOS!$H1874="",ATENDIMENTOS!$I1874=""),"",ATENDIMENTOS!$H1874-ATENDIMENTOS!$I1874)),"")</f>
        <v/>
      </c>
      <c r="K1874" s="78"/>
    </row>
    <row r="1875" spans="1:11" x14ac:dyDescent="0.3">
      <c r="A1875" s="12" t="str">
        <f t="shared" si="29"/>
        <v/>
      </c>
      <c r="B1875" s="65"/>
      <c r="C1875" s="68"/>
      <c r="D1875" s="69"/>
      <c r="E1875" s="69"/>
      <c r="F1875" s="69"/>
      <c r="G1875" s="69"/>
      <c r="H1875" s="20" t="str" cm="1">
        <f t="array" ref="H1875">IFERROR(IF(B1875="","",IF(F1875="","",IF(F1875="SERVIÇOS",INDEX('TABELA DE PREÇOS'!$C$3:$C$1000,MATCH(B1875,IF('TABELA DE PREÇOS'!$B$3:$B$1000=G1875,'TABELA DE PREÇOS'!$D$3:$D$1000),1)),IF(F1875="PRODUTOS",INDEX('TABELA DE PREÇOS'!$G$3:$G$1000,MATCH(B1875,IF('TABELA DE PREÇOS'!$F$3:$F$1000=G1875,'TABELA DE PREÇOS'!$H$3:$H$1000),1)))))),"")</f>
        <v/>
      </c>
      <c r="I1875" s="74"/>
      <c r="J1875" s="20" t="str">
        <f>IFERROR(IF(ATENDIMENTOS!$I1875="",ATENDIMENTOS!$H1875,IF(AND(ATENDIMENTOS!$H1875="",ATENDIMENTOS!$I1875=""),"",ATENDIMENTOS!$H1875-ATENDIMENTOS!$I1875)),"")</f>
        <v/>
      </c>
      <c r="K1875" s="77"/>
    </row>
    <row r="1876" spans="1:11" x14ac:dyDescent="0.3">
      <c r="A1876" s="12" t="str">
        <f t="shared" si="29"/>
        <v/>
      </c>
      <c r="B1876" s="66"/>
      <c r="C1876" s="70"/>
      <c r="D1876" s="71"/>
      <c r="E1876" s="71"/>
      <c r="F1876" s="71"/>
      <c r="G1876" s="71"/>
      <c r="H1876" s="19" t="str" cm="1">
        <f t="array" ref="H1876">IFERROR(IF(B1876="","",IF(F1876="","",IF(F1876="SERVIÇOS",INDEX('TABELA DE PREÇOS'!$C$3:$C$1000,MATCH(B1876,IF('TABELA DE PREÇOS'!$B$3:$B$1000=G1876,'TABELA DE PREÇOS'!$D$3:$D$1000),1)),IF(F1876="PRODUTOS",INDEX('TABELA DE PREÇOS'!$G$3:$G$1000,MATCH(B1876,IF('TABELA DE PREÇOS'!$F$3:$F$1000=G1876,'TABELA DE PREÇOS'!$H$3:$H$1000),1)))))),"")</f>
        <v/>
      </c>
      <c r="I1876" s="75"/>
      <c r="J1876" s="19" t="str">
        <f>IFERROR(IF(ATENDIMENTOS!$I1876="",ATENDIMENTOS!$H1876,IF(AND(ATENDIMENTOS!$H1876="",ATENDIMENTOS!$I1876=""),"",ATENDIMENTOS!$H1876-ATENDIMENTOS!$I1876)),"")</f>
        <v/>
      </c>
      <c r="K1876" s="78"/>
    </row>
    <row r="1877" spans="1:11" x14ac:dyDescent="0.3">
      <c r="A1877" s="12" t="str">
        <f t="shared" si="29"/>
        <v/>
      </c>
      <c r="B1877" s="65"/>
      <c r="C1877" s="68"/>
      <c r="D1877" s="69"/>
      <c r="E1877" s="69"/>
      <c r="F1877" s="69"/>
      <c r="G1877" s="69"/>
      <c r="H1877" s="20" t="str" cm="1">
        <f t="array" ref="H1877">IFERROR(IF(B1877="","",IF(F1877="","",IF(F1877="SERVIÇOS",INDEX('TABELA DE PREÇOS'!$C$3:$C$1000,MATCH(B1877,IF('TABELA DE PREÇOS'!$B$3:$B$1000=G1877,'TABELA DE PREÇOS'!$D$3:$D$1000),1)),IF(F1877="PRODUTOS",INDEX('TABELA DE PREÇOS'!$G$3:$G$1000,MATCH(B1877,IF('TABELA DE PREÇOS'!$F$3:$F$1000=G1877,'TABELA DE PREÇOS'!$H$3:$H$1000),1)))))),"")</f>
        <v/>
      </c>
      <c r="I1877" s="74"/>
      <c r="J1877" s="20" t="str">
        <f>IFERROR(IF(ATENDIMENTOS!$I1877="",ATENDIMENTOS!$H1877,IF(AND(ATENDIMENTOS!$H1877="",ATENDIMENTOS!$I1877=""),"",ATENDIMENTOS!$H1877-ATENDIMENTOS!$I1877)),"")</f>
        <v/>
      </c>
      <c r="K1877" s="77"/>
    </row>
    <row r="1878" spans="1:11" x14ac:dyDescent="0.3">
      <c r="A1878" s="12" t="str">
        <f t="shared" si="29"/>
        <v/>
      </c>
      <c r="B1878" s="66"/>
      <c r="C1878" s="70"/>
      <c r="D1878" s="71"/>
      <c r="E1878" s="71"/>
      <c r="F1878" s="71"/>
      <c r="G1878" s="71"/>
      <c r="H1878" s="19" t="str" cm="1">
        <f t="array" ref="H1878">IFERROR(IF(B1878="","",IF(F1878="","",IF(F1878="SERVIÇOS",INDEX('TABELA DE PREÇOS'!$C$3:$C$1000,MATCH(B1878,IF('TABELA DE PREÇOS'!$B$3:$B$1000=G1878,'TABELA DE PREÇOS'!$D$3:$D$1000),1)),IF(F1878="PRODUTOS",INDEX('TABELA DE PREÇOS'!$G$3:$G$1000,MATCH(B1878,IF('TABELA DE PREÇOS'!$F$3:$F$1000=G1878,'TABELA DE PREÇOS'!$H$3:$H$1000),1)))))),"")</f>
        <v/>
      </c>
      <c r="I1878" s="75"/>
      <c r="J1878" s="19" t="str">
        <f>IFERROR(IF(ATENDIMENTOS!$I1878="",ATENDIMENTOS!$H1878,IF(AND(ATENDIMENTOS!$H1878="",ATENDIMENTOS!$I1878=""),"",ATENDIMENTOS!$H1878-ATENDIMENTOS!$I1878)),"")</f>
        <v/>
      </c>
      <c r="K1878" s="78"/>
    </row>
    <row r="1879" spans="1:11" x14ac:dyDescent="0.3">
      <c r="A1879" s="12" t="str">
        <f t="shared" si="29"/>
        <v/>
      </c>
      <c r="B1879" s="65"/>
      <c r="C1879" s="68"/>
      <c r="D1879" s="69"/>
      <c r="E1879" s="69"/>
      <c r="F1879" s="69"/>
      <c r="G1879" s="69"/>
      <c r="H1879" s="20" t="str" cm="1">
        <f t="array" ref="H1879">IFERROR(IF(B1879="","",IF(F1879="","",IF(F1879="SERVIÇOS",INDEX('TABELA DE PREÇOS'!$C$3:$C$1000,MATCH(B1879,IF('TABELA DE PREÇOS'!$B$3:$B$1000=G1879,'TABELA DE PREÇOS'!$D$3:$D$1000),1)),IF(F1879="PRODUTOS",INDEX('TABELA DE PREÇOS'!$G$3:$G$1000,MATCH(B1879,IF('TABELA DE PREÇOS'!$F$3:$F$1000=G1879,'TABELA DE PREÇOS'!$H$3:$H$1000),1)))))),"")</f>
        <v/>
      </c>
      <c r="I1879" s="74"/>
      <c r="J1879" s="20" t="str">
        <f>IFERROR(IF(ATENDIMENTOS!$I1879="",ATENDIMENTOS!$H1879,IF(AND(ATENDIMENTOS!$H1879="",ATENDIMENTOS!$I1879=""),"",ATENDIMENTOS!$H1879-ATENDIMENTOS!$I1879)),"")</f>
        <v/>
      </c>
      <c r="K1879" s="77"/>
    </row>
    <row r="1880" spans="1:11" x14ac:dyDescent="0.3">
      <c r="A1880" s="12" t="str">
        <f t="shared" si="29"/>
        <v/>
      </c>
      <c r="B1880" s="66"/>
      <c r="C1880" s="70"/>
      <c r="D1880" s="71"/>
      <c r="E1880" s="71"/>
      <c r="F1880" s="71"/>
      <c r="G1880" s="71"/>
      <c r="H1880" s="19" t="str" cm="1">
        <f t="array" ref="H1880">IFERROR(IF(B1880="","",IF(F1880="","",IF(F1880="SERVIÇOS",INDEX('TABELA DE PREÇOS'!$C$3:$C$1000,MATCH(B1880,IF('TABELA DE PREÇOS'!$B$3:$B$1000=G1880,'TABELA DE PREÇOS'!$D$3:$D$1000),1)),IF(F1880="PRODUTOS",INDEX('TABELA DE PREÇOS'!$G$3:$G$1000,MATCH(B1880,IF('TABELA DE PREÇOS'!$F$3:$F$1000=G1880,'TABELA DE PREÇOS'!$H$3:$H$1000),1)))))),"")</f>
        <v/>
      </c>
      <c r="I1880" s="75"/>
      <c r="J1880" s="19" t="str">
        <f>IFERROR(IF(ATENDIMENTOS!$I1880="",ATENDIMENTOS!$H1880,IF(AND(ATENDIMENTOS!$H1880="",ATENDIMENTOS!$I1880=""),"",ATENDIMENTOS!$H1880-ATENDIMENTOS!$I1880)),"")</f>
        <v/>
      </c>
      <c r="K1880" s="78"/>
    </row>
    <row r="1881" spans="1:11" x14ac:dyDescent="0.3">
      <c r="A1881" s="12" t="str">
        <f t="shared" si="29"/>
        <v/>
      </c>
      <c r="B1881" s="65"/>
      <c r="C1881" s="68"/>
      <c r="D1881" s="69"/>
      <c r="E1881" s="69"/>
      <c r="F1881" s="69"/>
      <c r="G1881" s="69"/>
      <c r="H1881" s="20" t="str" cm="1">
        <f t="array" ref="H1881">IFERROR(IF(B1881="","",IF(F1881="","",IF(F1881="SERVIÇOS",INDEX('TABELA DE PREÇOS'!$C$3:$C$1000,MATCH(B1881,IF('TABELA DE PREÇOS'!$B$3:$B$1000=G1881,'TABELA DE PREÇOS'!$D$3:$D$1000),1)),IF(F1881="PRODUTOS",INDEX('TABELA DE PREÇOS'!$G$3:$G$1000,MATCH(B1881,IF('TABELA DE PREÇOS'!$F$3:$F$1000=G1881,'TABELA DE PREÇOS'!$H$3:$H$1000),1)))))),"")</f>
        <v/>
      </c>
      <c r="I1881" s="74"/>
      <c r="J1881" s="20" t="str">
        <f>IFERROR(IF(ATENDIMENTOS!$I1881="",ATENDIMENTOS!$H1881,IF(AND(ATENDIMENTOS!$H1881="",ATENDIMENTOS!$I1881=""),"",ATENDIMENTOS!$H1881-ATENDIMENTOS!$I1881)),"")</f>
        <v/>
      </c>
      <c r="K1881" s="77"/>
    </row>
    <row r="1882" spans="1:11" x14ac:dyDescent="0.3">
      <c r="A1882" s="12" t="str">
        <f t="shared" si="29"/>
        <v/>
      </c>
      <c r="B1882" s="66"/>
      <c r="C1882" s="70"/>
      <c r="D1882" s="71"/>
      <c r="E1882" s="71"/>
      <c r="F1882" s="71"/>
      <c r="G1882" s="71"/>
      <c r="H1882" s="19" t="str" cm="1">
        <f t="array" ref="H1882">IFERROR(IF(B1882="","",IF(F1882="","",IF(F1882="SERVIÇOS",INDEX('TABELA DE PREÇOS'!$C$3:$C$1000,MATCH(B1882,IF('TABELA DE PREÇOS'!$B$3:$B$1000=G1882,'TABELA DE PREÇOS'!$D$3:$D$1000),1)),IF(F1882="PRODUTOS",INDEX('TABELA DE PREÇOS'!$G$3:$G$1000,MATCH(B1882,IF('TABELA DE PREÇOS'!$F$3:$F$1000=G1882,'TABELA DE PREÇOS'!$H$3:$H$1000),1)))))),"")</f>
        <v/>
      </c>
      <c r="I1882" s="75"/>
      <c r="J1882" s="19" t="str">
        <f>IFERROR(IF(ATENDIMENTOS!$I1882="",ATENDIMENTOS!$H1882,IF(AND(ATENDIMENTOS!$H1882="",ATENDIMENTOS!$I1882=""),"",ATENDIMENTOS!$H1882-ATENDIMENTOS!$I1882)),"")</f>
        <v/>
      </c>
      <c r="K1882" s="78"/>
    </row>
    <row r="1883" spans="1:11" x14ac:dyDescent="0.3">
      <c r="A1883" s="12" t="str">
        <f t="shared" si="29"/>
        <v/>
      </c>
      <c r="B1883" s="65"/>
      <c r="C1883" s="68"/>
      <c r="D1883" s="69"/>
      <c r="E1883" s="69"/>
      <c r="F1883" s="69"/>
      <c r="G1883" s="69"/>
      <c r="H1883" s="20" t="str" cm="1">
        <f t="array" ref="H1883">IFERROR(IF(B1883="","",IF(F1883="","",IF(F1883="SERVIÇOS",INDEX('TABELA DE PREÇOS'!$C$3:$C$1000,MATCH(B1883,IF('TABELA DE PREÇOS'!$B$3:$B$1000=G1883,'TABELA DE PREÇOS'!$D$3:$D$1000),1)),IF(F1883="PRODUTOS",INDEX('TABELA DE PREÇOS'!$G$3:$G$1000,MATCH(B1883,IF('TABELA DE PREÇOS'!$F$3:$F$1000=G1883,'TABELA DE PREÇOS'!$H$3:$H$1000),1)))))),"")</f>
        <v/>
      </c>
      <c r="I1883" s="74"/>
      <c r="J1883" s="20" t="str">
        <f>IFERROR(IF(ATENDIMENTOS!$I1883="",ATENDIMENTOS!$H1883,IF(AND(ATENDIMENTOS!$H1883="",ATENDIMENTOS!$I1883=""),"",ATENDIMENTOS!$H1883-ATENDIMENTOS!$I1883)),"")</f>
        <v/>
      </c>
      <c r="K1883" s="77"/>
    </row>
    <row r="1884" spans="1:11" x14ac:dyDescent="0.3">
      <c r="A1884" s="12" t="str">
        <f t="shared" si="29"/>
        <v/>
      </c>
      <c r="B1884" s="66"/>
      <c r="C1884" s="70"/>
      <c r="D1884" s="71"/>
      <c r="E1884" s="71"/>
      <c r="F1884" s="71"/>
      <c r="G1884" s="71"/>
      <c r="H1884" s="19" t="str" cm="1">
        <f t="array" ref="H1884">IFERROR(IF(B1884="","",IF(F1884="","",IF(F1884="SERVIÇOS",INDEX('TABELA DE PREÇOS'!$C$3:$C$1000,MATCH(B1884,IF('TABELA DE PREÇOS'!$B$3:$B$1000=G1884,'TABELA DE PREÇOS'!$D$3:$D$1000),1)),IF(F1884="PRODUTOS",INDEX('TABELA DE PREÇOS'!$G$3:$G$1000,MATCH(B1884,IF('TABELA DE PREÇOS'!$F$3:$F$1000=G1884,'TABELA DE PREÇOS'!$H$3:$H$1000),1)))))),"")</f>
        <v/>
      </c>
      <c r="I1884" s="75"/>
      <c r="J1884" s="19" t="str">
        <f>IFERROR(IF(ATENDIMENTOS!$I1884="",ATENDIMENTOS!$H1884,IF(AND(ATENDIMENTOS!$H1884="",ATENDIMENTOS!$I1884=""),"",ATENDIMENTOS!$H1884-ATENDIMENTOS!$I1884)),"")</f>
        <v/>
      </c>
      <c r="K1884" s="78"/>
    </row>
    <row r="1885" spans="1:11" x14ac:dyDescent="0.3">
      <c r="A1885" s="12" t="str">
        <f t="shared" si="29"/>
        <v/>
      </c>
      <c r="B1885" s="65"/>
      <c r="C1885" s="68"/>
      <c r="D1885" s="69"/>
      <c r="E1885" s="69"/>
      <c r="F1885" s="69"/>
      <c r="G1885" s="69"/>
      <c r="H1885" s="20" t="str" cm="1">
        <f t="array" ref="H1885">IFERROR(IF(B1885="","",IF(F1885="","",IF(F1885="SERVIÇOS",INDEX('TABELA DE PREÇOS'!$C$3:$C$1000,MATCH(B1885,IF('TABELA DE PREÇOS'!$B$3:$B$1000=G1885,'TABELA DE PREÇOS'!$D$3:$D$1000),1)),IF(F1885="PRODUTOS",INDEX('TABELA DE PREÇOS'!$G$3:$G$1000,MATCH(B1885,IF('TABELA DE PREÇOS'!$F$3:$F$1000=G1885,'TABELA DE PREÇOS'!$H$3:$H$1000),1)))))),"")</f>
        <v/>
      </c>
      <c r="I1885" s="74"/>
      <c r="J1885" s="20" t="str">
        <f>IFERROR(IF(ATENDIMENTOS!$I1885="",ATENDIMENTOS!$H1885,IF(AND(ATENDIMENTOS!$H1885="",ATENDIMENTOS!$I1885=""),"",ATENDIMENTOS!$H1885-ATENDIMENTOS!$I1885)),"")</f>
        <v/>
      </c>
      <c r="K1885" s="77"/>
    </row>
    <row r="1886" spans="1:11" x14ac:dyDescent="0.3">
      <c r="A1886" s="12" t="str">
        <f t="shared" si="29"/>
        <v/>
      </c>
      <c r="B1886" s="66"/>
      <c r="C1886" s="70"/>
      <c r="D1886" s="71"/>
      <c r="E1886" s="71"/>
      <c r="F1886" s="71"/>
      <c r="G1886" s="71"/>
      <c r="H1886" s="19" t="str" cm="1">
        <f t="array" ref="H1886">IFERROR(IF(B1886="","",IF(F1886="","",IF(F1886="SERVIÇOS",INDEX('TABELA DE PREÇOS'!$C$3:$C$1000,MATCH(B1886,IF('TABELA DE PREÇOS'!$B$3:$B$1000=G1886,'TABELA DE PREÇOS'!$D$3:$D$1000),1)),IF(F1886="PRODUTOS",INDEX('TABELA DE PREÇOS'!$G$3:$G$1000,MATCH(B1886,IF('TABELA DE PREÇOS'!$F$3:$F$1000=G1886,'TABELA DE PREÇOS'!$H$3:$H$1000),1)))))),"")</f>
        <v/>
      </c>
      <c r="I1886" s="75"/>
      <c r="J1886" s="19" t="str">
        <f>IFERROR(IF(ATENDIMENTOS!$I1886="",ATENDIMENTOS!$H1886,IF(AND(ATENDIMENTOS!$H1886="",ATENDIMENTOS!$I1886=""),"",ATENDIMENTOS!$H1886-ATENDIMENTOS!$I1886)),"")</f>
        <v/>
      </c>
      <c r="K1886" s="78"/>
    </row>
    <row r="1887" spans="1:11" x14ac:dyDescent="0.3">
      <c r="A1887" s="12" t="str">
        <f t="shared" si="29"/>
        <v/>
      </c>
      <c r="B1887" s="65"/>
      <c r="C1887" s="68"/>
      <c r="D1887" s="69"/>
      <c r="E1887" s="69"/>
      <c r="F1887" s="69"/>
      <c r="G1887" s="69"/>
      <c r="H1887" s="20" t="str" cm="1">
        <f t="array" ref="H1887">IFERROR(IF(B1887="","",IF(F1887="","",IF(F1887="SERVIÇOS",INDEX('TABELA DE PREÇOS'!$C$3:$C$1000,MATCH(B1887,IF('TABELA DE PREÇOS'!$B$3:$B$1000=G1887,'TABELA DE PREÇOS'!$D$3:$D$1000),1)),IF(F1887="PRODUTOS",INDEX('TABELA DE PREÇOS'!$G$3:$G$1000,MATCH(B1887,IF('TABELA DE PREÇOS'!$F$3:$F$1000=G1887,'TABELA DE PREÇOS'!$H$3:$H$1000),1)))))),"")</f>
        <v/>
      </c>
      <c r="I1887" s="74"/>
      <c r="J1887" s="20" t="str">
        <f>IFERROR(IF(ATENDIMENTOS!$I1887="",ATENDIMENTOS!$H1887,IF(AND(ATENDIMENTOS!$H1887="",ATENDIMENTOS!$I1887=""),"",ATENDIMENTOS!$H1887-ATENDIMENTOS!$I1887)),"")</f>
        <v/>
      </c>
      <c r="K1887" s="77"/>
    </row>
    <row r="1888" spans="1:11" x14ac:dyDescent="0.3">
      <c r="A1888" s="12" t="str">
        <f t="shared" si="29"/>
        <v/>
      </c>
      <c r="B1888" s="66"/>
      <c r="C1888" s="70"/>
      <c r="D1888" s="71"/>
      <c r="E1888" s="71"/>
      <c r="F1888" s="71"/>
      <c r="G1888" s="71"/>
      <c r="H1888" s="19" t="str" cm="1">
        <f t="array" ref="H1888">IFERROR(IF(B1888="","",IF(F1888="","",IF(F1888="SERVIÇOS",INDEX('TABELA DE PREÇOS'!$C$3:$C$1000,MATCH(B1888,IF('TABELA DE PREÇOS'!$B$3:$B$1000=G1888,'TABELA DE PREÇOS'!$D$3:$D$1000),1)),IF(F1888="PRODUTOS",INDEX('TABELA DE PREÇOS'!$G$3:$G$1000,MATCH(B1888,IF('TABELA DE PREÇOS'!$F$3:$F$1000=G1888,'TABELA DE PREÇOS'!$H$3:$H$1000),1)))))),"")</f>
        <v/>
      </c>
      <c r="I1888" s="75"/>
      <c r="J1888" s="19" t="str">
        <f>IFERROR(IF(ATENDIMENTOS!$I1888="",ATENDIMENTOS!$H1888,IF(AND(ATENDIMENTOS!$H1888="",ATENDIMENTOS!$I1888=""),"",ATENDIMENTOS!$H1888-ATENDIMENTOS!$I1888)),"")</f>
        <v/>
      </c>
      <c r="K1888" s="78"/>
    </row>
    <row r="1889" spans="1:11" x14ac:dyDescent="0.3">
      <c r="A1889" s="12" t="str">
        <f t="shared" si="29"/>
        <v/>
      </c>
      <c r="B1889" s="65"/>
      <c r="C1889" s="68"/>
      <c r="D1889" s="69"/>
      <c r="E1889" s="69"/>
      <c r="F1889" s="69"/>
      <c r="G1889" s="69"/>
      <c r="H1889" s="20" t="str" cm="1">
        <f t="array" ref="H1889">IFERROR(IF(B1889="","",IF(F1889="","",IF(F1889="SERVIÇOS",INDEX('TABELA DE PREÇOS'!$C$3:$C$1000,MATCH(B1889,IF('TABELA DE PREÇOS'!$B$3:$B$1000=G1889,'TABELA DE PREÇOS'!$D$3:$D$1000),1)),IF(F1889="PRODUTOS",INDEX('TABELA DE PREÇOS'!$G$3:$G$1000,MATCH(B1889,IF('TABELA DE PREÇOS'!$F$3:$F$1000=G1889,'TABELA DE PREÇOS'!$H$3:$H$1000),1)))))),"")</f>
        <v/>
      </c>
      <c r="I1889" s="74"/>
      <c r="J1889" s="20" t="str">
        <f>IFERROR(IF(ATENDIMENTOS!$I1889="",ATENDIMENTOS!$H1889,IF(AND(ATENDIMENTOS!$H1889="",ATENDIMENTOS!$I1889=""),"",ATENDIMENTOS!$H1889-ATENDIMENTOS!$I1889)),"")</f>
        <v/>
      </c>
      <c r="K1889" s="77"/>
    </row>
    <row r="1890" spans="1:11" x14ac:dyDescent="0.3">
      <c r="A1890" s="12" t="str">
        <f t="shared" si="29"/>
        <v/>
      </c>
      <c r="B1890" s="66"/>
      <c r="C1890" s="70"/>
      <c r="D1890" s="71"/>
      <c r="E1890" s="71"/>
      <c r="F1890" s="71"/>
      <c r="G1890" s="71"/>
      <c r="H1890" s="19" t="str" cm="1">
        <f t="array" ref="H1890">IFERROR(IF(B1890="","",IF(F1890="","",IF(F1890="SERVIÇOS",INDEX('TABELA DE PREÇOS'!$C$3:$C$1000,MATCH(B1890,IF('TABELA DE PREÇOS'!$B$3:$B$1000=G1890,'TABELA DE PREÇOS'!$D$3:$D$1000),1)),IF(F1890="PRODUTOS",INDEX('TABELA DE PREÇOS'!$G$3:$G$1000,MATCH(B1890,IF('TABELA DE PREÇOS'!$F$3:$F$1000=G1890,'TABELA DE PREÇOS'!$H$3:$H$1000),1)))))),"")</f>
        <v/>
      </c>
      <c r="I1890" s="75"/>
      <c r="J1890" s="19" t="str">
        <f>IFERROR(IF(ATENDIMENTOS!$I1890="",ATENDIMENTOS!$H1890,IF(AND(ATENDIMENTOS!$H1890="",ATENDIMENTOS!$I1890=""),"",ATENDIMENTOS!$H1890-ATENDIMENTOS!$I1890)),"")</f>
        <v/>
      </c>
      <c r="K1890" s="78"/>
    </row>
    <row r="1891" spans="1:11" x14ac:dyDescent="0.3">
      <c r="A1891" s="12" t="str">
        <f t="shared" si="29"/>
        <v/>
      </c>
      <c r="B1891" s="65"/>
      <c r="C1891" s="68"/>
      <c r="D1891" s="69"/>
      <c r="E1891" s="69"/>
      <c r="F1891" s="69"/>
      <c r="G1891" s="69"/>
      <c r="H1891" s="20" t="str" cm="1">
        <f t="array" ref="H1891">IFERROR(IF(B1891="","",IF(F1891="","",IF(F1891="SERVIÇOS",INDEX('TABELA DE PREÇOS'!$C$3:$C$1000,MATCH(B1891,IF('TABELA DE PREÇOS'!$B$3:$B$1000=G1891,'TABELA DE PREÇOS'!$D$3:$D$1000),1)),IF(F1891="PRODUTOS",INDEX('TABELA DE PREÇOS'!$G$3:$G$1000,MATCH(B1891,IF('TABELA DE PREÇOS'!$F$3:$F$1000=G1891,'TABELA DE PREÇOS'!$H$3:$H$1000),1)))))),"")</f>
        <v/>
      </c>
      <c r="I1891" s="74"/>
      <c r="J1891" s="20" t="str">
        <f>IFERROR(IF(ATENDIMENTOS!$I1891="",ATENDIMENTOS!$H1891,IF(AND(ATENDIMENTOS!$H1891="",ATENDIMENTOS!$I1891=""),"",ATENDIMENTOS!$H1891-ATENDIMENTOS!$I1891)),"")</f>
        <v/>
      </c>
      <c r="K1891" s="77"/>
    </row>
    <row r="1892" spans="1:11" x14ac:dyDescent="0.3">
      <c r="A1892" s="12" t="str">
        <f t="shared" si="29"/>
        <v/>
      </c>
      <c r="B1892" s="66"/>
      <c r="C1892" s="70"/>
      <c r="D1892" s="71"/>
      <c r="E1892" s="71"/>
      <c r="F1892" s="71"/>
      <c r="G1892" s="71"/>
      <c r="H1892" s="19" t="str" cm="1">
        <f t="array" ref="H1892">IFERROR(IF(B1892="","",IF(F1892="","",IF(F1892="SERVIÇOS",INDEX('TABELA DE PREÇOS'!$C$3:$C$1000,MATCH(B1892,IF('TABELA DE PREÇOS'!$B$3:$B$1000=G1892,'TABELA DE PREÇOS'!$D$3:$D$1000),1)),IF(F1892="PRODUTOS",INDEX('TABELA DE PREÇOS'!$G$3:$G$1000,MATCH(B1892,IF('TABELA DE PREÇOS'!$F$3:$F$1000=G1892,'TABELA DE PREÇOS'!$H$3:$H$1000),1)))))),"")</f>
        <v/>
      </c>
      <c r="I1892" s="75"/>
      <c r="J1892" s="19" t="str">
        <f>IFERROR(IF(ATENDIMENTOS!$I1892="",ATENDIMENTOS!$H1892,IF(AND(ATENDIMENTOS!$H1892="",ATENDIMENTOS!$I1892=""),"",ATENDIMENTOS!$H1892-ATENDIMENTOS!$I1892)),"")</f>
        <v/>
      </c>
      <c r="K1892" s="78"/>
    </row>
    <row r="1893" spans="1:11" x14ac:dyDescent="0.3">
      <c r="A1893" s="12" t="str">
        <f t="shared" si="29"/>
        <v/>
      </c>
      <c r="B1893" s="65"/>
      <c r="C1893" s="68"/>
      <c r="D1893" s="69"/>
      <c r="E1893" s="69"/>
      <c r="F1893" s="69"/>
      <c r="G1893" s="69"/>
      <c r="H1893" s="20" t="str" cm="1">
        <f t="array" ref="H1893">IFERROR(IF(B1893="","",IF(F1893="","",IF(F1893="SERVIÇOS",INDEX('TABELA DE PREÇOS'!$C$3:$C$1000,MATCH(B1893,IF('TABELA DE PREÇOS'!$B$3:$B$1000=G1893,'TABELA DE PREÇOS'!$D$3:$D$1000),1)),IF(F1893="PRODUTOS",INDEX('TABELA DE PREÇOS'!$G$3:$G$1000,MATCH(B1893,IF('TABELA DE PREÇOS'!$F$3:$F$1000=G1893,'TABELA DE PREÇOS'!$H$3:$H$1000),1)))))),"")</f>
        <v/>
      </c>
      <c r="I1893" s="74"/>
      <c r="J1893" s="20" t="str">
        <f>IFERROR(IF(ATENDIMENTOS!$I1893="",ATENDIMENTOS!$H1893,IF(AND(ATENDIMENTOS!$H1893="",ATENDIMENTOS!$I1893=""),"",ATENDIMENTOS!$H1893-ATENDIMENTOS!$I1893)),"")</f>
        <v/>
      </c>
      <c r="K1893" s="77"/>
    </row>
    <row r="1894" spans="1:11" x14ac:dyDescent="0.3">
      <c r="A1894" s="12" t="str">
        <f t="shared" si="29"/>
        <v/>
      </c>
      <c r="B1894" s="66"/>
      <c r="C1894" s="70"/>
      <c r="D1894" s="71"/>
      <c r="E1894" s="71"/>
      <c r="F1894" s="71"/>
      <c r="G1894" s="71"/>
      <c r="H1894" s="19" t="str" cm="1">
        <f t="array" ref="H1894">IFERROR(IF(B1894="","",IF(F1894="","",IF(F1894="SERVIÇOS",INDEX('TABELA DE PREÇOS'!$C$3:$C$1000,MATCH(B1894,IF('TABELA DE PREÇOS'!$B$3:$B$1000=G1894,'TABELA DE PREÇOS'!$D$3:$D$1000),1)),IF(F1894="PRODUTOS",INDEX('TABELA DE PREÇOS'!$G$3:$G$1000,MATCH(B1894,IF('TABELA DE PREÇOS'!$F$3:$F$1000=G1894,'TABELA DE PREÇOS'!$H$3:$H$1000),1)))))),"")</f>
        <v/>
      </c>
      <c r="I1894" s="75"/>
      <c r="J1894" s="19" t="str">
        <f>IFERROR(IF(ATENDIMENTOS!$I1894="",ATENDIMENTOS!$H1894,IF(AND(ATENDIMENTOS!$H1894="",ATENDIMENTOS!$I1894=""),"",ATENDIMENTOS!$H1894-ATENDIMENTOS!$I1894)),"")</f>
        <v/>
      </c>
      <c r="K1894" s="78"/>
    </row>
    <row r="1895" spans="1:11" x14ac:dyDescent="0.3">
      <c r="A1895" s="12" t="str">
        <f t="shared" si="29"/>
        <v/>
      </c>
      <c r="B1895" s="65"/>
      <c r="C1895" s="68"/>
      <c r="D1895" s="69"/>
      <c r="E1895" s="69"/>
      <c r="F1895" s="69"/>
      <c r="G1895" s="69"/>
      <c r="H1895" s="20" t="str" cm="1">
        <f t="array" ref="H1895">IFERROR(IF(B1895="","",IF(F1895="","",IF(F1895="SERVIÇOS",INDEX('TABELA DE PREÇOS'!$C$3:$C$1000,MATCH(B1895,IF('TABELA DE PREÇOS'!$B$3:$B$1000=G1895,'TABELA DE PREÇOS'!$D$3:$D$1000),1)),IF(F1895="PRODUTOS",INDEX('TABELA DE PREÇOS'!$G$3:$G$1000,MATCH(B1895,IF('TABELA DE PREÇOS'!$F$3:$F$1000=G1895,'TABELA DE PREÇOS'!$H$3:$H$1000),1)))))),"")</f>
        <v/>
      </c>
      <c r="I1895" s="74"/>
      <c r="J1895" s="20" t="str">
        <f>IFERROR(IF(ATENDIMENTOS!$I1895="",ATENDIMENTOS!$H1895,IF(AND(ATENDIMENTOS!$H1895="",ATENDIMENTOS!$I1895=""),"",ATENDIMENTOS!$H1895-ATENDIMENTOS!$I1895)),"")</f>
        <v/>
      </c>
      <c r="K1895" s="77"/>
    </row>
    <row r="1896" spans="1:11" x14ac:dyDescent="0.3">
      <c r="A1896" s="12" t="str">
        <f t="shared" si="29"/>
        <v/>
      </c>
      <c r="B1896" s="66"/>
      <c r="C1896" s="70"/>
      <c r="D1896" s="71"/>
      <c r="E1896" s="71"/>
      <c r="F1896" s="71"/>
      <c r="G1896" s="71"/>
      <c r="H1896" s="19" t="str" cm="1">
        <f t="array" ref="H1896">IFERROR(IF(B1896="","",IF(F1896="","",IF(F1896="SERVIÇOS",INDEX('TABELA DE PREÇOS'!$C$3:$C$1000,MATCH(B1896,IF('TABELA DE PREÇOS'!$B$3:$B$1000=G1896,'TABELA DE PREÇOS'!$D$3:$D$1000),1)),IF(F1896="PRODUTOS",INDEX('TABELA DE PREÇOS'!$G$3:$G$1000,MATCH(B1896,IF('TABELA DE PREÇOS'!$F$3:$F$1000=G1896,'TABELA DE PREÇOS'!$H$3:$H$1000),1)))))),"")</f>
        <v/>
      </c>
      <c r="I1896" s="75"/>
      <c r="J1896" s="19" t="str">
        <f>IFERROR(IF(ATENDIMENTOS!$I1896="",ATENDIMENTOS!$H1896,IF(AND(ATENDIMENTOS!$H1896="",ATENDIMENTOS!$I1896=""),"",ATENDIMENTOS!$H1896-ATENDIMENTOS!$I1896)),"")</f>
        <v/>
      </c>
      <c r="K1896" s="78"/>
    </row>
    <row r="1897" spans="1:11" x14ac:dyDescent="0.3">
      <c r="A1897" s="12" t="str">
        <f t="shared" si="29"/>
        <v/>
      </c>
      <c r="B1897" s="65"/>
      <c r="C1897" s="68"/>
      <c r="D1897" s="69"/>
      <c r="E1897" s="69"/>
      <c r="F1897" s="69"/>
      <c r="G1897" s="69"/>
      <c r="H1897" s="20" t="str" cm="1">
        <f t="array" ref="H1897">IFERROR(IF(B1897="","",IF(F1897="","",IF(F1897="SERVIÇOS",INDEX('TABELA DE PREÇOS'!$C$3:$C$1000,MATCH(B1897,IF('TABELA DE PREÇOS'!$B$3:$B$1000=G1897,'TABELA DE PREÇOS'!$D$3:$D$1000),1)),IF(F1897="PRODUTOS",INDEX('TABELA DE PREÇOS'!$G$3:$G$1000,MATCH(B1897,IF('TABELA DE PREÇOS'!$F$3:$F$1000=G1897,'TABELA DE PREÇOS'!$H$3:$H$1000),1)))))),"")</f>
        <v/>
      </c>
      <c r="I1897" s="74"/>
      <c r="J1897" s="20" t="str">
        <f>IFERROR(IF(ATENDIMENTOS!$I1897="",ATENDIMENTOS!$H1897,IF(AND(ATENDIMENTOS!$H1897="",ATENDIMENTOS!$I1897=""),"",ATENDIMENTOS!$H1897-ATENDIMENTOS!$I1897)),"")</f>
        <v/>
      </c>
      <c r="K1897" s="77"/>
    </row>
    <row r="1898" spans="1:11" x14ac:dyDescent="0.3">
      <c r="A1898" s="12" t="str">
        <f t="shared" si="29"/>
        <v/>
      </c>
      <c r="B1898" s="66"/>
      <c r="C1898" s="70"/>
      <c r="D1898" s="71"/>
      <c r="E1898" s="71"/>
      <c r="F1898" s="71"/>
      <c r="G1898" s="71"/>
      <c r="H1898" s="19" t="str" cm="1">
        <f t="array" ref="H1898">IFERROR(IF(B1898="","",IF(F1898="","",IF(F1898="SERVIÇOS",INDEX('TABELA DE PREÇOS'!$C$3:$C$1000,MATCH(B1898,IF('TABELA DE PREÇOS'!$B$3:$B$1000=G1898,'TABELA DE PREÇOS'!$D$3:$D$1000),1)),IF(F1898="PRODUTOS",INDEX('TABELA DE PREÇOS'!$G$3:$G$1000,MATCH(B1898,IF('TABELA DE PREÇOS'!$F$3:$F$1000=G1898,'TABELA DE PREÇOS'!$H$3:$H$1000),1)))))),"")</f>
        <v/>
      </c>
      <c r="I1898" s="75"/>
      <c r="J1898" s="19" t="str">
        <f>IFERROR(IF(ATENDIMENTOS!$I1898="",ATENDIMENTOS!$H1898,IF(AND(ATENDIMENTOS!$H1898="",ATENDIMENTOS!$I1898=""),"",ATENDIMENTOS!$H1898-ATENDIMENTOS!$I1898)),"")</f>
        <v/>
      </c>
      <c r="K1898" s="78"/>
    </row>
    <row r="1899" spans="1:11" x14ac:dyDescent="0.3">
      <c r="A1899" s="12" t="str">
        <f t="shared" si="29"/>
        <v/>
      </c>
      <c r="B1899" s="65"/>
      <c r="C1899" s="68"/>
      <c r="D1899" s="69"/>
      <c r="E1899" s="69"/>
      <c r="F1899" s="69"/>
      <c r="G1899" s="69"/>
      <c r="H1899" s="20" t="str" cm="1">
        <f t="array" ref="H1899">IFERROR(IF(B1899="","",IF(F1899="","",IF(F1899="SERVIÇOS",INDEX('TABELA DE PREÇOS'!$C$3:$C$1000,MATCH(B1899,IF('TABELA DE PREÇOS'!$B$3:$B$1000=G1899,'TABELA DE PREÇOS'!$D$3:$D$1000),1)),IF(F1899="PRODUTOS",INDEX('TABELA DE PREÇOS'!$G$3:$G$1000,MATCH(B1899,IF('TABELA DE PREÇOS'!$F$3:$F$1000=G1899,'TABELA DE PREÇOS'!$H$3:$H$1000),1)))))),"")</f>
        <v/>
      </c>
      <c r="I1899" s="74"/>
      <c r="J1899" s="20" t="str">
        <f>IFERROR(IF(ATENDIMENTOS!$I1899="",ATENDIMENTOS!$H1899,IF(AND(ATENDIMENTOS!$H1899="",ATENDIMENTOS!$I1899=""),"",ATENDIMENTOS!$H1899-ATENDIMENTOS!$I1899)),"")</f>
        <v/>
      </c>
      <c r="K1899" s="77"/>
    </row>
    <row r="1900" spans="1:11" x14ac:dyDescent="0.3">
      <c r="A1900" s="12" t="str">
        <f t="shared" si="29"/>
        <v/>
      </c>
      <c r="B1900" s="66"/>
      <c r="C1900" s="70"/>
      <c r="D1900" s="71"/>
      <c r="E1900" s="71"/>
      <c r="F1900" s="71"/>
      <c r="G1900" s="71"/>
      <c r="H1900" s="19" t="str" cm="1">
        <f t="array" ref="H1900">IFERROR(IF(B1900="","",IF(F1900="","",IF(F1900="SERVIÇOS",INDEX('TABELA DE PREÇOS'!$C$3:$C$1000,MATCH(B1900,IF('TABELA DE PREÇOS'!$B$3:$B$1000=G1900,'TABELA DE PREÇOS'!$D$3:$D$1000),1)),IF(F1900="PRODUTOS",INDEX('TABELA DE PREÇOS'!$G$3:$G$1000,MATCH(B1900,IF('TABELA DE PREÇOS'!$F$3:$F$1000=G1900,'TABELA DE PREÇOS'!$H$3:$H$1000),1)))))),"")</f>
        <v/>
      </c>
      <c r="I1900" s="75"/>
      <c r="J1900" s="19" t="str">
        <f>IFERROR(IF(ATENDIMENTOS!$I1900="",ATENDIMENTOS!$H1900,IF(AND(ATENDIMENTOS!$H1900="",ATENDIMENTOS!$I1900=""),"",ATENDIMENTOS!$H1900-ATENDIMENTOS!$I1900)),"")</f>
        <v/>
      </c>
      <c r="K1900" s="78"/>
    </row>
    <row r="1901" spans="1:11" x14ac:dyDescent="0.3">
      <c r="A1901" s="12" t="str">
        <f t="shared" si="29"/>
        <v/>
      </c>
      <c r="B1901" s="65"/>
      <c r="C1901" s="68"/>
      <c r="D1901" s="69"/>
      <c r="E1901" s="69"/>
      <c r="F1901" s="69"/>
      <c r="G1901" s="69"/>
      <c r="H1901" s="20" t="str" cm="1">
        <f t="array" ref="H1901">IFERROR(IF(B1901="","",IF(F1901="","",IF(F1901="SERVIÇOS",INDEX('TABELA DE PREÇOS'!$C$3:$C$1000,MATCH(B1901,IF('TABELA DE PREÇOS'!$B$3:$B$1000=G1901,'TABELA DE PREÇOS'!$D$3:$D$1000),1)),IF(F1901="PRODUTOS",INDEX('TABELA DE PREÇOS'!$G$3:$G$1000,MATCH(B1901,IF('TABELA DE PREÇOS'!$F$3:$F$1000=G1901,'TABELA DE PREÇOS'!$H$3:$H$1000),1)))))),"")</f>
        <v/>
      </c>
      <c r="I1901" s="74"/>
      <c r="J1901" s="20" t="str">
        <f>IFERROR(IF(ATENDIMENTOS!$I1901="",ATENDIMENTOS!$H1901,IF(AND(ATENDIMENTOS!$H1901="",ATENDIMENTOS!$I1901=""),"",ATENDIMENTOS!$H1901-ATENDIMENTOS!$I1901)),"")</f>
        <v/>
      </c>
      <c r="K1901" s="77"/>
    </row>
    <row r="1902" spans="1:11" x14ac:dyDescent="0.3">
      <c r="A1902" s="12" t="str">
        <f t="shared" si="29"/>
        <v/>
      </c>
      <c r="B1902" s="66"/>
      <c r="C1902" s="70"/>
      <c r="D1902" s="71"/>
      <c r="E1902" s="71"/>
      <c r="F1902" s="71"/>
      <c r="G1902" s="71"/>
      <c r="H1902" s="19" t="str" cm="1">
        <f t="array" ref="H1902">IFERROR(IF(B1902="","",IF(F1902="","",IF(F1902="SERVIÇOS",INDEX('TABELA DE PREÇOS'!$C$3:$C$1000,MATCH(B1902,IF('TABELA DE PREÇOS'!$B$3:$B$1000=G1902,'TABELA DE PREÇOS'!$D$3:$D$1000),1)),IF(F1902="PRODUTOS",INDEX('TABELA DE PREÇOS'!$G$3:$G$1000,MATCH(B1902,IF('TABELA DE PREÇOS'!$F$3:$F$1000=G1902,'TABELA DE PREÇOS'!$H$3:$H$1000),1)))))),"")</f>
        <v/>
      </c>
      <c r="I1902" s="75"/>
      <c r="J1902" s="19" t="str">
        <f>IFERROR(IF(ATENDIMENTOS!$I1902="",ATENDIMENTOS!$H1902,IF(AND(ATENDIMENTOS!$H1902="",ATENDIMENTOS!$I1902=""),"",ATENDIMENTOS!$H1902-ATENDIMENTOS!$I1902)),"")</f>
        <v/>
      </c>
      <c r="K1902" s="78"/>
    </row>
    <row r="1903" spans="1:11" x14ac:dyDescent="0.3">
      <c r="A1903" s="12" t="str">
        <f t="shared" si="29"/>
        <v/>
      </c>
      <c r="B1903" s="65"/>
      <c r="C1903" s="68"/>
      <c r="D1903" s="69"/>
      <c r="E1903" s="69"/>
      <c r="F1903" s="69"/>
      <c r="G1903" s="69"/>
      <c r="H1903" s="20" t="str" cm="1">
        <f t="array" ref="H1903">IFERROR(IF(B1903="","",IF(F1903="","",IF(F1903="SERVIÇOS",INDEX('TABELA DE PREÇOS'!$C$3:$C$1000,MATCH(B1903,IF('TABELA DE PREÇOS'!$B$3:$B$1000=G1903,'TABELA DE PREÇOS'!$D$3:$D$1000),1)),IF(F1903="PRODUTOS",INDEX('TABELA DE PREÇOS'!$G$3:$G$1000,MATCH(B1903,IF('TABELA DE PREÇOS'!$F$3:$F$1000=G1903,'TABELA DE PREÇOS'!$H$3:$H$1000),1)))))),"")</f>
        <v/>
      </c>
      <c r="I1903" s="74"/>
      <c r="J1903" s="20" t="str">
        <f>IFERROR(IF(ATENDIMENTOS!$I1903="",ATENDIMENTOS!$H1903,IF(AND(ATENDIMENTOS!$H1903="",ATENDIMENTOS!$I1903=""),"",ATENDIMENTOS!$H1903-ATENDIMENTOS!$I1903)),"")</f>
        <v/>
      </c>
      <c r="K1903" s="77"/>
    </row>
    <row r="1904" spans="1:11" x14ac:dyDescent="0.3">
      <c r="A1904" s="12" t="str">
        <f t="shared" si="29"/>
        <v/>
      </c>
      <c r="B1904" s="66"/>
      <c r="C1904" s="70"/>
      <c r="D1904" s="71"/>
      <c r="E1904" s="71"/>
      <c r="F1904" s="71"/>
      <c r="G1904" s="71"/>
      <c r="H1904" s="19" t="str" cm="1">
        <f t="array" ref="H1904">IFERROR(IF(B1904="","",IF(F1904="","",IF(F1904="SERVIÇOS",INDEX('TABELA DE PREÇOS'!$C$3:$C$1000,MATCH(B1904,IF('TABELA DE PREÇOS'!$B$3:$B$1000=G1904,'TABELA DE PREÇOS'!$D$3:$D$1000),1)),IF(F1904="PRODUTOS",INDEX('TABELA DE PREÇOS'!$G$3:$G$1000,MATCH(B1904,IF('TABELA DE PREÇOS'!$F$3:$F$1000=G1904,'TABELA DE PREÇOS'!$H$3:$H$1000),1)))))),"")</f>
        <v/>
      </c>
      <c r="I1904" s="75"/>
      <c r="J1904" s="19" t="str">
        <f>IFERROR(IF(ATENDIMENTOS!$I1904="",ATENDIMENTOS!$H1904,IF(AND(ATENDIMENTOS!$H1904="",ATENDIMENTOS!$I1904=""),"",ATENDIMENTOS!$H1904-ATENDIMENTOS!$I1904)),"")</f>
        <v/>
      </c>
      <c r="K1904" s="78"/>
    </row>
    <row r="1905" spans="1:11" x14ac:dyDescent="0.3">
      <c r="A1905" s="12" t="str">
        <f t="shared" si="29"/>
        <v/>
      </c>
      <c r="B1905" s="65"/>
      <c r="C1905" s="68"/>
      <c r="D1905" s="69"/>
      <c r="E1905" s="69"/>
      <c r="F1905" s="69"/>
      <c r="G1905" s="69"/>
      <c r="H1905" s="20" t="str" cm="1">
        <f t="array" ref="H1905">IFERROR(IF(B1905="","",IF(F1905="","",IF(F1905="SERVIÇOS",INDEX('TABELA DE PREÇOS'!$C$3:$C$1000,MATCH(B1905,IF('TABELA DE PREÇOS'!$B$3:$B$1000=G1905,'TABELA DE PREÇOS'!$D$3:$D$1000),1)),IF(F1905="PRODUTOS",INDEX('TABELA DE PREÇOS'!$G$3:$G$1000,MATCH(B1905,IF('TABELA DE PREÇOS'!$F$3:$F$1000=G1905,'TABELA DE PREÇOS'!$H$3:$H$1000),1)))))),"")</f>
        <v/>
      </c>
      <c r="I1905" s="74"/>
      <c r="J1905" s="20" t="str">
        <f>IFERROR(IF(ATENDIMENTOS!$I1905="",ATENDIMENTOS!$H1905,IF(AND(ATENDIMENTOS!$H1905="",ATENDIMENTOS!$I1905=""),"",ATENDIMENTOS!$H1905-ATENDIMENTOS!$I1905)),"")</f>
        <v/>
      </c>
      <c r="K1905" s="77"/>
    </row>
    <row r="1906" spans="1:11" x14ac:dyDescent="0.3">
      <c r="A1906" s="12" t="str">
        <f t="shared" si="29"/>
        <v/>
      </c>
      <c r="B1906" s="66"/>
      <c r="C1906" s="70"/>
      <c r="D1906" s="71"/>
      <c r="E1906" s="71"/>
      <c r="F1906" s="71"/>
      <c r="G1906" s="71"/>
      <c r="H1906" s="19" t="str" cm="1">
        <f t="array" ref="H1906">IFERROR(IF(B1906="","",IF(F1906="","",IF(F1906="SERVIÇOS",INDEX('TABELA DE PREÇOS'!$C$3:$C$1000,MATCH(B1906,IF('TABELA DE PREÇOS'!$B$3:$B$1000=G1906,'TABELA DE PREÇOS'!$D$3:$D$1000),1)),IF(F1906="PRODUTOS",INDEX('TABELA DE PREÇOS'!$G$3:$G$1000,MATCH(B1906,IF('TABELA DE PREÇOS'!$F$3:$F$1000=G1906,'TABELA DE PREÇOS'!$H$3:$H$1000),1)))))),"")</f>
        <v/>
      </c>
      <c r="I1906" s="75"/>
      <c r="J1906" s="19" t="str">
        <f>IFERROR(IF(ATENDIMENTOS!$I1906="",ATENDIMENTOS!$H1906,IF(AND(ATENDIMENTOS!$H1906="",ATENDIMENTOS!$I1906=""),"",ATENDIMENTOS!$H1906-ATENDIMENTOS!$I1906)),"")</f>
        <v/>
      </c>
      <c r="K1906" s="78"/>
    </row>
    <row r="1907" spans="1:11" x14ac:dyDescent="0.3">
      <c r="A1907" s="12" t="str">
        <f t="shared" si="29"/>
        <v/>
      </c>
      <c r="B1907" s="65"/>
      <c r="C1907" s="68"/>
      <c r="D1907" s="69"/>
      <c r="E1907" s="69"/>
      <c r="F1907" s="69"/>
      <c r="G1907" s="69"/>
      <c r="H1907" s="20" t="str" cm="1">
        <f t="array" ref="H1907">IFERROR(IF(B1907="","",IF(F1907="","",IF(F1907="SERVIÇOS",INDEX('TABELA DE PREÇOS'!$C$3:$C$1000,MATCH(B1907,IF('TABELA DE PREÇOS'!$B$3:$B$1000=G1907,'TABELA DE PREÇOS'!$D$3:$D$1000),1)),IF(F1907="PRODUTOS",INDEX('TABELA DE PREÇOS'!$G$3:$G$1000,MATCH(B1907,IF('TABELA DE PREÇOS'!$F$3:$F$1000=G1907,'TABELA DE PREÇOS'!$H$3:$H$1000),1)))))),"")</f>
        <v/>
      </c>
      <c r="I1907" s="74"/>
      <c r="J1907" s="20" t="str">
        <f>IFERROR(IF(ATENDIMENTOS!$I1907="",ATENDIMENTOS!$H1907,IF(AND(ATENDIMENTOS!$H1907="",ATENDIMENTOS!$I1907=""),"",ATENDIMENTOS!$H1907-ATENDIMENTOS!$I1907)),"")</f>
        <v/>
      </c>
      <c r="K1907" s="77"/>
    </row>
    <row r="1908" spans="1:11" x14ac:dyDescent="0.3">
      <c r="A1908" s="12" t="str">
        <f t="shared" si="29"/>
        <v/>
      </c>
      <c r="B1908" s="66"/>
      <c r="C1908" s="70"/>
      <c r="D1908" s="71"/>
      <c r="E1908" s="71"/>
      <c r="F1908" s="71"/>
      <c r="G1908" s="71"/>
      <c r="H1908" s="19" t="str" cm="1">
        <f t="array" ref="H1908">IFERROR(IF(B1908="","",IF(F1908="","",IF(F1908="SERVIÇOS",INDEX('TABELA DE PREÇOS'!$C$3:$C$1000,MATCH(B1908,IF('TABELA DE PREÇOS'!$B$3:$B$1000=G1908,'TABELA DE PREÇOS'!$D$3:$D$1000),1)),IF(F1908="PRODUTOS",INDEX('TABELA DE PREÇOS'!$G$3:$G$1000,MATCH(B1908,IF('TABELA DE PREÇOS'!$F$3:$F$1000=G1908,'TABELA DE PREÇOS'!$H$3:$H$1000),1)))))),"")</f>
        <v/>
      </c>
      <c r="I1908" s="75"/>
      <c r="J1908" s="19" t="str">
        <f>IFERROR(IF(ATENDIMENTOS!$I1908="",ATENDIMENTOS!$H1908,IF(AND(ATENDIMENTOS!$H1908="",ATENDIMENTOS!$I1908=""),"",ATENDIMENTOS!$H1908-ATENDIMENTOS!$I1908)),"")</f>
        <v/>
      </c>
      <c r="K1908" s="78"/>
    </row>
    <row r="1909" spans="1:11" x14ac:dyDescent="0.3">
      <c r="A1909" s="12" t="str">
        <f t="shared" si="29"/>
        <v/>
      </c>
      <c r="B1909" s="65"/>
      <c r="C1909" s="68"/>
      <c r="D1909" s="69"/>
      <c r="E1909" s="69"/>
      <c r="F1909" s="69"/>
      <c r="G1909" s="69"/>
      <c r="H1909" s="20" t="str" cm="1">
        <f t="array" ref="H1909">IFERROR(IF(B1909="","",IF(F1909="","",IF(F1909="SERVIÇOS",INDEX('TABELA DE PREÇOS'!$C$3:$C$1000,MATCH(B1909,IF('TABELA DE PREÇOS'!$B$3:$B$1000=G1909,'TABELA DE PREÇOS'!$D$3:$D$1000),1)),IF(F1909="PRODUTOS",INDEX('TABELA DE PREÇOS'!$G$3:$G$1000,MATCH(B1909,IF('TABELA DE PREÇOS'!$F$3:$F$1000=G1909,'TABELA DE PREÇOS'!$H$3:$H$1000),1)))))),"")</f>
        <v/>
      </c>
      <c r="I1909" s="74"/>
      <c r="J1909" s="20" t="str">
        <f>IFERROR(IF(ATENDIMENTOS!$I1909="",ATENDIMENTOS!$H1909,IF(AND(ATENDIMENTOS!$H1909="",ATENDIMENTOS!$I1909=""),"",ATENDIMENTOS!$H1909-ATENDIMENTOS!$I1909)),"")</f>
        <v/>
      </c>
      <c r="K1909" s="77"/>
    </row>
    <row r="1910" spans="1:11" x14ac:dyDescent="0.3">
      <c r="A1910" s="12" t="str">
        <f t="shared" si="29"/>
        <v/>
      </c>
      <c r="B1910" s="66"/>
      <c r="C1910" s="70"/>
      <c r="D1910" s="71"/>
      <c r="E1910" s="71"/>
      <c r="F1910" s="71"/>
      <c r="G1910" s="71"/>
      <c r="H1910" s="19" t="str" cm="1">
        <f t="array" ref="H1910">IFERROR(IF(B1910="","",IF(F1910="","",IF(F1910="SERVIÇOS",INDEX('TABELA DE PREÇOS'!$C$3:$C$1000,MATCH(B1910,IF('TABELA DE PREÇOS'!$B$3:$B$1000=G1910,'TABELA DE PREÇOS'!$D$3:$D$1000),1)),IF(F1910="PRODUTOS",INDEX('TABELA DE PREÇOS'!$G$3:$G$1000,MATCH(B1910,IF('TABELA DE PREÇOS'!$F$3:$F$1000=G1910,'TABELA DE PREÇOS'!$H$3:$H$1000),1)))))),"")</f>
        <v/>
      </c>
      <c r="I1910" s="75"/>
      <c r="J1910" s="19" t="str">
        <f>IFERROR(IF(ATENDIMENTOS!$I1910="",ATENDIMENTOS!$H1910,IF(AND(ATENDIMENTOS!$H1910="",ATENDIMENTOS!$I1910=""),"",ATENDIMENTOS!$H1910-ATENDIMENTOS!$I1910)),"")</f>
        <v/>
      </c>
      <c r="K1910" s="78"/>
    </row>
    <row r="1911" spans="1:11" x14ac:dyDescent="0.3">
      <c r="A1911" s="12" t="str">
        <f t="shared" si="29"/>
        <v/>
      </c>
      <c r="B1911" s="65"/>
      <c r="C1911" s="68"/>
      <c r="D1911" s="69"/>
      <c r="E1911" s="69"/>
      <c r="F1911" s="69"/>
      <c r="G1911" s="69"/>
      <c r="H1911" s="20" t="str" cm="1">
        <f t="array" ref="H1911">IFERROR(IF(B1911="","",IF(F1911="","",IF(F1911="SERVIÇOS",INDEX('TABELA DE PREÇOS'!$C$3:$C$1000,MATCH(B1911,IF('TABELA DE PREÇOS'!$B$3:$B$1000=G1911,'TABELA DE PREÇOS'!$D$3:$D$1000),1)),IF(F1911="PRODUTOS",INDEX('TABELA DE PREÇOS'!$G$3:$G$1000,MATCH(B1911,IF('TABELA DE PREÇOS'!$F$3:$F$1000=G1911,'TABELA DE PREÇOS'!$H$3:$H$1000),1)))))),"")</f>
        <v/>
      </c>
      <c r="I1911" s="74"/>
      <c r="J1911" s="20" t="str">
        <f>IFERROR(IF(ATENDIMENTOS!$I1911="",ATENDIMENTOS!$H1911,IF(AND(ATENDIMENTOS!$H1911="",ATENDIMENTOS!$I1911=""),"",ATENDIMENTOS!$H1911-ATENDIMENTOS!$I1911)),"")</f>
        <v/>
      </c>
      <c r="K1911" s="77"/>
    </row>
    <row r="1912" spans="1:11" x14ac:dyDescent="0.3">
      <c r="A1912" s="12" t="str">
        <f t="shared" si="29"/>
        <v/>
      </c>
      <c r="B1912" s="66"/>
      <c r="C1912" s="70"/>
      <c r="D1912" s="71"/>
      <c r="E1912" s="71"/>
      <c r="F1912" s="71"/>
      <c r="G1912" s="71"/>
      <c r="H1912" s="19" t="str" cm="1">
        <f t="array" ref="H1912">IFERROR(IF(B1912="","",IF(F1912="","",IF(F1912="SERVIÇOS",INDEX('TABELA DE PREÇOS'!$C$3:$C$1000,MATCH(B1912,IF('TABELA DE PREÇOS'!$B$3:$B$1000=G1912,'TABELA DE PREÇOS'!$D$3:$D$1000),1)),IF(F1912="PRODUTOS",INDEX('TABELA DE PREÇOS'!$G$3:$G$1000,MATCH(B1912,IF('TABELA DE PREÇOS'!$F$3:$F$1000=G1912,'TABELA DE PREÇOS'!$H$3:$H$1000),1)))))),"")</f>
        <v/>
      </c>
      <c r="I1912" s="75"/>
      <c r="J1912" s="19" t="str">
        <f>IFERROR(IF(ATENDIMENTOS!$I1912="",ATENDIMENTOS!$H1912,IF(AND(ATENDIMENTOS!$H1912="",ATENDIMENTOS!$I1912=""),"",ATENDIMENTOS!$H1912-ATENDIMENTOS!$I1912)),"")</f>
        <v/>
      </c>
      <c r="K1912" s="78"/>
    </row>
    <row r="1913" spans="1:11" x14ac:dyDescent="0.3">
      <c r="A1913" s="12" t="str">
        <f t="shared" si="29"/>
        <v/>
      </c>
      <c r="B1913" s="65"/>
      <c r="C1913" s="68"/>
      <c r="D1913" s="69"/>
      <c r="E1913" s="69"/>
      <c r="F1913" s="69"/>
      <c r="G1913" s="69"/>
      <c r="H1913" s="20" t="str" cm="1">
        <f t="array" ref="H1913">IFERROR(IF(B1913="","",IF(F1913="","",IF(F1913="SERVIÇOS",INDEX('TABELA DE PREÇOS'!$C$3:$C$1000,MATCH(B1913,IF('TABELA DE PREÇOS'!$B$3:$B$1000=G1913,'TABELA DE PREÇOS'!$D$3:$D$1000),1)),IF(F1913="PRODUTOS",INDEX('TABELA DE PREÇOS'!$G$3:$G$1000,MATCH(B1913,IF('TABELA DE PREÇOS'!$F$3:$F$1000=G1913,'TABELA DE PREÇOS'!$H$3:$H$1000),1)))))),"")</f>
        <v/>
      </c>
      <c r="I1913" s="74"/>
      <c r="J1913" s="20" t="str">
        <f>IFERROR(IF(ATENDIMENTOS!$I1913="",ATENDIMENTOS!$H1913,IF(AND(ATENDIMENTOS!$H1913="",ATENDIMENTOS!$I1913=""),"",ATENDIMENTOS!$H1913-ATENDIMENTOS!$I1913)),"")</f>
        <v/>
      </c>
      <c r="K1913" s="77"/>
    </row>
    <row r="1914" spans="1:11" x14ac:dyDescent="0.3">
      <c r="A1914" s="12" t="str">
        <f t="shared" si="29"/>
        <v/>
      </c>
      <c r="B1914" s="66"/>
      <c r="C1914" s="70"/>
      <c r="D1914" s="71"/>
      <c r="E1914" s="71"/>
      <c r="F1914" s="71"/>
      <c r="G1914" s="71"/>
      <c r="H1914" s="19" t="str" cm="1">
        <f t="array" ref="H1914">IFERROR(IF(B1914="","",IF(F1914="","",IF(F1914="SERVIÇOS",INDEX('TABELA DE PREÇOS'!$C$3:$C$1000,MATCH(B1914,IF('TABELA DE PREÇOS'!$B$3:$B$1000=G1914,'TABELA DE PREÇOS'!$D$3:$D$1000),1)),IF(F1914="PRODUTOS",INDEX('TABELA DE PREÇOS'!$G$3:$G$1000,MATCH(B1914,IF('TABELA DE PREÇOS'!$F$3:$F$1000=G1914,'TABELA DE PREÇOS'!$H$3:$H$1000),1)))))),"")</f>
        <v/>
      </c>
      <c r="I1914" s="75"/>
      <c r="J1914" s="19" t="str">
        <f>IFERROR(IF(ATENDIMENTOS!$I1914="",ATENDIMENTOS!$H1914,IF(AND(ATENDIMENTOS!$H1914="",ATENDIMENTOS!$I1914=""),"",ATENDIMENTOS!$H1914-ATENDIMENTOS!$I1914)),"")</f>
        <v/>
      </c>
      <c r="K1914" s="78"/>
    </row>
    <row r="1915" spans="1:11" x14ac:dyDescent="0.3">
      <c r="A1915" s="12" t="str">
        <f t="shared" si="29"/>
        <v/>
      </c>
      <c r="B1915" s="65"/>
      <c r="C1915" s="68"/>
      <c r="D1915" s="69"/>
      <c r="E1915" s="69"/>
      <c r="F1915" s="69"/>
      <c r="G1915" s="69"/>
      <c r="H1915" s="20" t="str" cm="1">
        <f t="array" ref="H1915">IFERROR(IF(B1915="","",IF(F1915="","",IF(F1915="SERVIÇOS",INDEX('TABELA DE PREÇOS'!$C$3:$C$1000,MATCH(B1915,IF('TABELA DE PREÇOS'!$B$3:$B$1000=G1915,'TABELA DE PREÇOS'!$D$3:$D$1000),1)),IF(F1915="PRODUTOS",INDEX('TABELA DE PREÇOS'!$G$3:$G$1000,MATCH(B1915,IF('TABELA DE PREÇOS'!$F$3:$F$1000=G1915,'TABELA DE PREÇOS'!$H$3:$H$1000),1)))))),"")</f>
        <v/>
      </c>
      <c r="I1915" s="74"/>
      <c r="J1915" s="20" t="str">
        <f>IFERROR(IF(ATENDIMENTOS!$I1915="",ATENDIMENTOS!$H1915,IF(AND(ATENDIMENTOS!$H1915="",ATENDIMENTOS!$I1915=""),"",ATENDIMENTOS!$H1915-ATENDIMENTOS!$I1915)),"")</f>
        <v/>
      </c>
      <c r="K1915" s="77"/>
    </row>
    <row r="1916" spans="1:11" x14ac:dyDescent="0.3">
      <c r="A1916" s="12" t="str">
        <f t="shared" si="29"/>
        <v/>
      </c>
      <c r="B1916" s="66"/>
      <c r="C1916" s="70"/>
      <c r="D1916" s="71"/>
      <c r="E1916" s="71"/>
      <c r="F1916" s="71"/>
      <c r="G1916" s="71"/>
      <c r="H1916" s="19" t="str" cm="1">
        <f t="array" ref="H1916">IFERROR(IF(B1916="","",IF(F1916="","",IF(F1916="SERVIÇOS",INDEX('TABELA DE PREÇOS'!$C$3:$C$1000,MATCH(B1916,IF('TABELA DE PREÇOS'!$B$3:$B$1000=G1916,'TABELA DE PREÇOS'!$D$3:$D$1000),1)),IF(F1916="PRODUTOS",INDEX('TABELA DE PREÇOS'!$G$3:$G$1000,MATCH(B1916,IF('TABELA DE PREÇOS'!$F$3:$F$1000=G1916,'TABELA DE PREÇOS'!$H$3:$H$1000),1)))))),"")</f>
        <v/>
      </c>
      <c r="I1916" s="75"/>
      <c r="J1916" s="19" t="str">
        <f>IFERROR(IF(ATENDIMENTOS!$I1916="",ATENDIMENTOS!$H1916,IF(AND(ATENDIMENTOS!$H1916="",ATENDIMENTOS!$I1916=""),"",ATENDIMENTOS!$H1916-ATENDIMENTOS!$I1916)),"")</f>
        <v/>
      </c>
      <c r="K1916" s="78"/>
    </row>
    <row r="1917" spans="1:11" x14ac:dyDescent="0.3">
      <c r="A1917" s="12" t="str">
        <f t="shared" si="29"/>
        <v/>
      </c>
      <c r="B1917" s="65"/>
      <c r="C1917" s="68"/>
      <c r="D1917" s="69"/>
      <c r="E1917" s="69"/>
      <c r="F1917" s="69"/>
      <c r="G1917" s="69"/>
      <c r="H1917" s="20" t="str" cm="1">
        <f t="array" ref="H1917">IFERROR(IF(B1917="","",IF(F1917="","",IF(F1917="SERVIÇOS",INDEX('TABELA DE PREÇOS'!$C$3:$C$1000,MATCH(B1917,IF('TABELA DE PREÇOS'!$B$3:$B$1000=G1917,'TABELA DE PREÇOS'!$D$3:$D$1000),1)),IF(F1917="PRODUTOS",INDEX('TABELA DE PREÇOS'!$G$3:$G$1000,MATCH(B1917,IF('TABELA DE PREÇOS'!$F$3:$F$1000=G1917,'TABELA DE PREÇOS'!$H$3:$H$1000),1)))))),"")</f>
        <v/>
      </c>
      <c r="I1917" s="74"/>
      <c r="J1917" s="20" t="str">
        <f>IFERROR(IF(ATENDIMENTOS!$I1917="",ATENDIMENTOS!$H1917,IF(AND(ATENDIMENTOS!$H1917="",ATENDIMENTOS!$I1917=""),"",ATENDIMENTOS!$H1917-ATENDIMENTOS!$I1917)),"")</f>
        <v/>
      </c>
      <c r="K1917" s="77"/>
    </row>
    <row r="1918" spans="1:11" x14ac:dyDescent="0.3">
      <c r="A1918" s="12" t="str">
        <f t="shared" si="29"/>
        <v/>
      </c>
      <c r="B1918" s="66"/>
      <c r="C1918" s="70"/>
      <c r="D1918" s="71"/>
      <c r="E1918" s="71"/>
      <c r="F1918" s="71"/>
      <c r="G1918" s="71"/>
      <c r="H1918" s="19" t="str" cm="1">
        <f t="array" ref="H1918">IFERROR(IF(B1918="","",IF(F1918="","",IF(F1918="SERVIÇOS",INDEX('TABELA DE PREÇOS'!$C$3:$C$1000,MATCH(B1918,IF('TABELA DE PREÇOS'!$B$3:$B$1000=G1918,'TABELA DE PREÇOS'!$D$3:$D$1000),1)),IF(F1918="PRODUTOS",INDEX('TABELA DE PREÇOS'!$G$3:$G$1000,MATCH(B1918,IF('TABELA DE PREÇOS'!$F$3:$F$1000=G1918,'TABELA DE PREÇOS'!$H$3:$H$1000),1)))))),"")</f>
        <v/>
      </c>
      <c r="I1918" s="75"/>
      <c r="J1918" s="19" t="str">
        <f>IFERROR(IF(ATENDIMENTOS!$I1918="",ATENDIMENTOS!$H1918,IF(AND(ATENDIMENTOS!$H1918="",ATENDIMENTOS!$I1918=""),"",ATENDIMENTOS!$H1918-ATENDIMENTOS!$I1918)),"")</f>
        <v/>
      </c>
      <c r="K1918" s="78"/>
    </row>
    <row r="1919" spans="1:11" x14ac:dyDescent="0.3">
      <c r="A1919" s="12" t="str">
        <f t="shared" si="29"/>
        <v/>
      </c>
      <c r="B1919" s="65"/>
      <c r="C1919" s="68"/>
      <c r="D1919" s="69"/>
      <c r="E1919" s="69"/>
      <c r="F1919" s="69"/>
      <c r="G1919" s="69"/>
      <c r="H1919" s="20" t="str" cm="1">
        <f t="array" ref="H1919">IFERROR(IF(B1919="","",IF(F1919="","",IF(F1919="SERVIÇOS",INDEX('TABELA DE PREÇOS'!$C$3:$C$1000,MATCH(B1919,IF('TABELA DE PREÇOS'!$B$3:$B$1000=G1919,'TABELA DE PREÇOS'!$D$3:$D$1000),1)),IF(F1919="PRODUTOS",INDEX('TABELA DE PREÇOS'!$G$3:$G$1000,MATCH(B1919,IF('TABELA DE PREÇOS'!$F$3:$F$1000=G1919,'TABELA DE PREÇOS'!$H$3:$H$1000),1)))))),"")</f>
        <v/>
      </c>
      <c r="I1919" s="74"/>
      <c r="J1919" s="20" t="str">
        <f>IFERROR(IF(ATENDIMENTOS!$I1919="",ATENDIMENTOS!$H1919,IF(AND(ATENDIMENTOS!$H1919="",ATENDIMENTOS!$I1919=""),"",ATENDIMENTOS!$H1919-ATENDIMENTOS!$I1919)),"")</f>
        <v/>
      </c>
      <c r="K1919" s="77"/>
    </row>
    <row r="1920" spans="1:11" x14ac:dyDescent="0.3">
      <c r="A1920" s="12" t="str">
        <f t="shared" si="29"/>
        <v/>
      </c>
      <c r="B1920" s="66"/>
      <c r="C1920" s="70"/>
      <c r="D1920" s="71"/>
      <c r="E1920" s="71"/>
      <c r="F1920" s="71"/>
      <c r="G1920" s="71"/>
      <c r="H1920" s="19" t="str" cm="1">
        <f t="array" ref="H1920">IFERROR(IF(B1920="","",IF(F1920="","",IF(F1920="SERVIÇOS",INDEX('TABELA DE PREÇOS'!$C$3:$C$1000,MATCH(B1920,IF('TABELA DE PREÇOS'!$B$3:$B$1000=G1920,'TABELA DE PREÇOS'!$D$3:$D$1000),1)),IF(F1920="PRODUTOS",INDEX('TABELA DE PREÇOS'!$G$3:$G$1000,MATCH(B1920,IF('TABELA DE PREÇOS'!$F$3:$F$1000=G1920,'TABELA DE PREÇOS'!$H$3:$H$1000),1)))))),"")</f>
        <v/>
      </c>
      <c r="I1920" s="75"/>
      <c r="J1920" s="19" t="str">
        <f>IFERROR(IF(ATENDIMENTOS!$I1920="",ATENDIMENTOS!$H1920,IF(AND(ATENDIMENTOS!$H1920="",ATENDIMENTOS!$I1920=""),"",ATENDIMENTOS!$H1920-ATENDIMENTOS!$I1920)),"")</f>
        <v/>
      </c>
      <c r="K1920" s="78"/>
    </row>
    <row r="1921" spans="1:11" x14ac:dyDescent="0.3">
      <c r="A1921" s="12" t="str">
        <f t="shared" si="29"/>
        <v/>
      </c>
      <c r="B1921" s="65"/>
      <c r="C1921" s="68"/>
      <c r="D1921" s="69"/>
      <c r="E1921" s="69"/>
      <c r="F1921" s="69"/>
      <c r="G1921" s="69"/>
      <c r="H1921" s="20" t="str" cm="1">
        <f t="array" ref="H1921">IFERROR(IF(B1921="","",IF(F1921="","",IF(F1921="SERVIÇOS",INDEX('TABELA DE PREÇOS'!$C$3:$C$1000,MATCH(B1921,IF('TABELA DE PREÇOS'!$B$3:$B$1000=G1921,'TABELA DE PREÇOS'!$D$3:$D$1000),1)),IF(F1921="PRODUTOS",INDEX('TABELA DE PREÇOS'!$G$3:$G$1000,MATCH(B1921,IF('TABELA DE PREÇOS'!$F$3:$F$1000=G1921,'TABELA DE PREÇOS'!$H$3:$H$1000),1)))))),"")</f>
        <v/>
      </c>
      <c r="I1921" s="74"/>
      <c r="J1921" s="20" t="str">
        <f>IFERROR(IF(ATENDIMENTOS!$I1921="",ATENDIMENTOS!$H1921,IF(AND(ATENDIMENTOS!$H1921="",ATENDIMENTOS!$I1921=""),"",ATENDIMENTOS!$H1921-ATENDIMENTOS!$I1921)),"")</f>
        <v/>
      </c>
      <c r="K1921" s="77"/>
    </row>
    <row r="1922" spans="1:11" x14ac:dyDescent="0.3">
      <c r="A1922" s="12" t="str">
        <f t="shared" si="29"/>
        <v/>
      </c>
      <c r="B1922" s="66"/>
      <c r="C1922" s="70"/>
      <c r="D1922" s="71"/>
      <c r="E1922" s="71"/>
      <c r="F1922" s="71"/>
      <c r="G1922" s="71"/>
      <c r="H1922" s="19" t="str" cm="1">
        <f t="array" ref="H1922">IFERROR(IF(B1922="","",IF(F1922="","",IF(F1922="SERVIÇOS",INDEX('TABELA DE PREÇOS'!$C$3:$C$1000,MATCH(B1922,IF('TABELA DE PREÇOS'!$B$3:$B$1000=G1922,'TABELA DE PREÇOS'!$D$3:$D$1000),1)),IF(F1922="PRODUTOS",INDEX('TABELA DE PREÇOS'!$G$3:$G$1000,MATCH(B1922,IF('TABELA DE PREÇOS'!$F$3:$F$1000=G1922,'TABELA DE PREÇOS'!$H$3:$H$1000),1)))))),"")</f>
        <v/>
      </c>
      <c r="I1922" s="75"/>
      <c r="J1922" s="19" t="str">
        <f>IFERROR(IF(ATENDIMENTOS!$I1922="",ATENDIMENTOS!$H1922,IF(AND(ATENDIMENTOS!$H1922="",ATENDIMENTOS!$I1922=""),"",ATENDIMENTOS!$H1922-ATENDIMENTOS!$I1922)),"")</f>
        <v/>
      </c>
      <c r="K1922" s="78"/>
    </row>
    <row r="1923" spans="1:11" x14ac:dyDescent="0.3">
      <c r="A1923" s="12" t="str">
        <f t="shared" si="29"/>
        <v/>
      </c>
      <c r="B1923" s="65"/>
      <c r="C1923" s="68"/>
      <c r="D1923" s="69"/>
      <c r="E1923" s="69"/>
      <c r="F1923" s="69"/>
      <c r="G1923" s="69"/>
      <c r="H1923" s="20" t="str" cm="1">
        <f t="array" ref="H1923">IFERROR(IF(B1923="","",IF(F1923="","",IF(F1923="SERVIÇOS",INDEX('TABELA DE PREÇOS'!$C$3:$C$1000,MATCH(B1923,IF('TABELA DE PREÇOS'!$B$3:$B$1000=G1923,'TABELA DE PREÇOS'!$D$3:$D$1000),1)),IF(F1923="PRODUTOS",INDEX('TABELA DE PREÇOS'!$G$3:$G$1000,MATCH(B1923,IF('TABELA DE PREÇOS'!$F$3:$F$1000=G1923,'TABELA DE PREÇOS'!$H$3:$H$1000),1)))))),"")</f>
        <v/>
      </c>
      <c r="I1923" s="74"/>
      <c r="J1923" s="20" t="str">
        <f>IFERROR(IF(ATENDIMENTOS!$I1923="",ATENDIMENTOS!$H1923,IF(AND(ATENDIMENTOS!$H1923="",ATENDIMENTOS!$I1923=""),"",ATENDIMENTOS!$H1923-ATENDIMENTOS!$I1923)),"")</f>
        <v/>
      </c>
      <c r="K1923" s="77"/>
    </row>
    <row r="1924" spans="1:11" x14ac:dyDescent="0.3">
      <c r="A1924" s="12" t="str">
        <f t="shared" ref="A1924:A1987" si="30">IF(B1924="","",F1924&amp;E1924&amp;B1924&amp;C1924)</f>
        <v/>
      </c>
      <c r="B1924" s="66"/>
      <c r="C1924" s="70"/>
      <c r="D1924" s="71"/>
      <c r="E1924" s="71"/>
      <c r="F1924" s="71"/>
      <c r="G1924" s="71"/>
      <c r="H1924" s="19" t="str" cm="1">
        <f t="array" ref="H1924">IFERROR(IF(B1924="","",IF(F1924="","",IF(F1924="SERVIÇOS",INDEX('TABELA DE PREÇOS'!$C$3:$C$1000,MATCH(B1924,IF('TABELA DE PREÇOS'!$B$3:$B$1000=G1924,'TABELA DE PREÇOS'!$D$3:$D$1000),1)),IF(F1924="PRODUTOS",INDEX('TABELA DE PREÇOS'!$G$3:$G$1000,MATCH(B1924,IF('TABELA DE PREÇOS'!$F$3:$F$1000=G1924,'TABELA DE PREÇOS'!$H$3:$H$1000),1)))))),"")</f>
        <v/>
      </c>
      <c r="I1924" s="75"/>
      <c r="J1924" s="19" t="str">
        <f>IFERROR(IF(ATENDIMENTOS!$I1924="",ATENDIMENTOS!$H1924,IF(AND(ATENDIMENTOS!$H1924="",ATENDIMENTOS!$I1924=""),"",ATENDIMENTOS!$H1924-ATENDIMENTOS!$I1924)),"")</f>
        <v/>
      </c>
      <c r="K1924" s="78"/>
    </row>
    <row r="1925" spans="1:11" x14ac:dyDescent="0.3">
      <c r="A1925" s="12" t="str">
        <f t="shared" si="30"/>
        <v/>
      </c>
      <c r="B1925" s="65"/>
      <c r="C1925" s="68"/>
      <c r="D1925" s="69"/>
      <c r="E1925" s="69"/>
      <c r="F1925" s="69"/>
      <c r="G1925" s="69"/>
      <c r="H1925" s="20" t="str" cm="1">
        <f t="array" ref="H1925">IFERROR(IF(B1925="","",IF(F1925="","",IF(F1925="SERVIÇOS",INDEX('TABELA DE PREÇOS'!$C$3:$C$1000,MATCH(B1925,IF('TABELA DE PREÇOS'!$B$3:$B$1000=G1925,'TABELA DE PREÇOS'!$D$3:$D$1000),1)),IF(F1925="PRODUTOS",INDEX('TABELA DE PREÇOS'!$G$3:$G$1000,MATCH(B1925,IF('TABELA DE PREÇOS'!$F$3:$F$1000=G1925,'TABELA DE PREÇOS'!$H$3:$H$1000),1)))))),"")</f>
        <v/>
      </c>
      <c r="I1925" s="74"/>
      <c r="J1925" s="20" t="str">
        <f>IFERROR(IF(ATENDIMENTOS!$I1925="",ATENDIMENTOS!$H1925,IF(AND(ATENDIMENTOS!$H1925="",ATENDIMENTOS!$I1925=""),"",ATENDIMENTOS!$H1925-ATENDIMENTOS!$I1925)),"")</f>
        <v/>
      </c>
      <c r="K1925" s="77"/>
    </row>
    <row r="1926" spans="1:11" x14ac:dyDescent="0.3">
      <c r="A1926" s="12" t="str">
        <f t="shared" si="30"/>
        <v/>
      </c>
      <c r="B1926" s="66"/>
      <c r="C1926" s="70"/>
      <c r="D1926" s="71"/>
      <c r="E1926" s="71"/>
      <c r="F1926" s="71"/>
      <c r="G1926" s="71"/>
      <c r="H1926" s="19" t="str" cm="1">
        <f t="array" ref="H1926">IFERROR(IF(B1926="","",IF(F1926="","",IF(F1926="SERVIÇOS",INDEX('TABELA DE PREÇOS'!$C$3:$C$1000,MATCH(B1926,IF('TABELA DE PREÇOS'!$B$3:$B$1000=G1926,'TABELA DE PREÇOS'!$D$3:$D$1000),1)),IF(F1926="PRODUTOS",INDEX('TABELA DE PREÇOS'!$G$3:$G$1000,MATCH(B1926,IF('TABELA DE PREÇOS'!$F$3:$F$1000=G1926,'TABELA DE PREÇOS'!$H$3:$H$1000),1)))))),"")</f>
        <v/>
      </c>
      <c r="I1926" s="75"/>
      <c r="J1926" s="19" t="str">
        <f>IFERROR(IF(ATENDIMENTOS!$I1926="",ATENDIMENTOS!$H1926,IF(AND(ATENDIMENTOS!$H1926="",ATENDIMENTOS!$I1926=""),"",ATENDIMENTOS!$H1926-ATENDIMENTOS!$I1926)),"")</f>
        <v/>
      </c>
      <c r="K1926" s="78"/>
    </row>
    <row r="1927" spans="1:11" x14ac:dyDescent="0.3">
      <c r="A1927" s="12" t="str">
        <f t="shared" si="30"/>
        <v/>
      </c>
      <c r="B1927" s="65"/>
      <c r="C1927" s="68"/>
      <c r="D1927" s="69"/>
      <c r="E1927" s="69"/>
      <c r="F1927" s="69"/>
      <c r="G1927" s="69"/>
      <c r="H1927" s="20" t="str" cm="1">
        <f t="array" ref="H1927">IFERROR(IF(B1927="","",IF(F1927="","",IF(F1927="SERVIÇOS",INDEX('TABELA DE PREÇOS'!$C$3:$C$1000,MATCH(B1927,IF('TABELA DE PREÇOS'!$B$3:$B$1000=G1927,'TABELA DE PREÇOS'!$D$3:$D$1000),1)),IF(F1927="PRODUTOS",INDEX('TABELA DE PREÇOS'!$G$3:$G$1000,MATCH(B1927,IF('TABELA DE PREÇOS'!$F$3:$F$1000=G1927,'TABELA DE PREÇOS'!$H$3:$H$1000),1)))))),"")</f>
        <v/>
      </c>
      <c r="I1927" s="74"/>
      <c r="J1927" s="20" t="str">
        <f>IFERROR(IF(ATENDIMENTOS!$I1927="",ATENDIMENTOS!$H1927,IF(AND(ATENDIMENTOS!$H1927="",ATENDIMENTOS!$I1927=""),"",ATENDIMENTOS!$H1927-ATENDIMENTOS!$I1927)),"")</f>
        <v/>
      </c>
      <c r="K1927" s="77"/>
    </row>
    <row r="1928" spans="1:11" x14ac:dyDescent="0.3">
      <c r="A1928" s="12" t="str">
        <f t="shared" si="30"/>
        <v/>
      </c>
      <c r="B1928" s="66"/>
      <c r="C1928" s="70"/>
      <c r="D1928" s="71"/>
      <c r="E1928" s="71"/>
      <c r="F1928" s="71"/>
      <c r="G1928" s="71"/>
      <c r="H1928" s="19" t="str" cm="1">
        <f t="array" ref="H1928">IFERROR(IF(B1928="","",IF(F1928="","",IF(F1928="SERVIÇOS",INDEX('TABELA DE PREÇOS'!$C$3:$C$1000,MATCH(B1928,IF('TABELA DE PREÇOS'!$B$3:$B$1000=G1928,'TABELA DE PREÇOS'!$D$3:$D$1000),1)),IF(F1928="PRODUTOS",INDEX('TABELA DE PREÇOS'!$G$3:$G$1000,MATCH(B1928,IF('TABELA DE PREÇOS'!$F$3:$F$1000=G1928,'TABELA DE PREÇOS'!$H$3:$H$1000),1)))))),"")</f>
        <v/>
      </c>
      <c r="I1928" s="75"/>
      <c r="J1928" s="19" t="str">
        <f>IFERROR(IF(ATENDIMENTOS!$I1928="",ATENDIMENTOS!$H1928,IF(AND(ATENDIMENTOS!$H1928="",ATENDIMENTOS!$I1928=""),"",ATENDIMENTOS!$H1928-ATENDIMENTOS!$I1928)),"")</f>
        <v/>
      </c>
      <c r="K1928" s="78"/>
    </row>
    <row r="1929" spans="1:11" x14ac:dyDescent="0.3">
      <c r="A1929" s="12" t="str">
        <f t="shared" si="30"/>
        <v/>
      </c>
      <c r="B1929" s="65"/>
      <c r="C1929" s="68"/>
      <c r="D1929" s="69"/>
      <c r="E1929" s="69"/>
      <c r="F1929" s="69"/>
      <c r="G1929" s="69"/>
      <c r="H1929" s="20" t="str" cm="1">
        <f t="array" ref="H1929">IFERROR(IF(B1929="","",IF(F1929="","",IF(F1929="SERVIÇOS",INDEX('TABELA DE PREÇOS'!$C$3:$C$1000,MATCH(B1929,IF('TABELA DE PREÇOS'!$B$3:$B$1000=G1929,'TABELA DE PREÇOS'!$D$3:$D$1000),1)),IF(F1929="PRODUTOS",INDEX('TABELA DE PREÇOS'!$G$3:$G$1000,MATCH(B1929,IF('TABELA DE PREÇOS'!$F$3:$F$1000=G1929,'TABELA DE PREÇOS'!$H$3:$H$1000),1)))))),"")</f>
        <v/>
      </c>
      <c r="I1929" s="74"/>
      <c r="J1929" s="20" t="str">
        <f>IFERROR(IF(ATENDIMENTOS!$I1929="",ATENDIMENTOS!$H1929,IF(AND(ATENDIMENTOS!$H1929="",ATENDIMENTOS!$I1929=""),"",ATENDIMENTOS!$H1929-ATENDIMENTOS!$I1929)),"")</f>
        <v/>
      </c>
      <c r="K1929" s="77"/>
    </row>
    <row r="1930" spans="1:11" x14ac:dyDescent="0.3">
      <c r="A1930" s="12" t="str">
        <f t="shared" si="30"/>
        <v/>
      </c>
      <c r="B1930" s="66"/>
      <c r="C1930" s="70"/>
      <c r="D1930" s="71"/>
      <c r="E1930" s="71"/>
      <c r="F1930" s="71"/>
      <c r="G1930" s="71"/>
      <c r="H1930" s="19" t="str" cm="1">
        <f t="array" ref="H1930">IFERROR(IF(B1930="","",IF(F1930="","",IF(F1930="SERVIÇOS",INDEX('TABELA DE PREÇOS'!$C$3:$C$1000,MATCH(B1930,IF('TABELA DE PREÇOS'!$B$3:$B$1000=G1930,'TABELA DE PREÇOS'!$D$3:$D$1000),1)),IF(F1930="PRODUTOS",INDEX('TABELA DE PREÇOS'!$G$3:$G$1000,MATCH(B1930,IF('TABELA DE PREÇOS'!$F$3:$F$1000=G1930,'TABELA DE PREÇOS'!$H$3:$H$1000),1)))))),"")</f>
        <v/>
      </c>
      <c r="I1930" s="75"/>
      <c r="J1930" s="19" t="str">
        <f>IFERROR(IF(ATENDIMENTOS!$I1930="",ATENDIMENTOS!$H1930,IF(AND(ATENDIMENTOS!$H1930="",ATENDIMENTOS!$I1930=""),"",ATENDIMENTOS!$H1930-ATENDIMENTOS!$I1930)),"")</f>
        <v/>
      </c>
      <c r="K1930" s="78"/>
    </row>
    <row r="1931" spans="1:11" x14ac:dyDescent="0.3">
      <c r="A1931" s="12" t="str">
        <f t="shared" si="30"/>
        <v/>
      </c>
      <c r="B1931" s="65"/>
      <c r="C1931" s="68"/>
      <c r="D1931" s="69"/>
      <c r="E1931" s="69"/>
      <c r="F1931" s="69"/>
      <c r="G1931" s="69"/>
      <c r="H1931" s="20" t="str" cm="1">
        <f t="array" ref="H1931">IFERROR(IF(B1931="","",IF(F1931="","",IF(F1931="SERVIÇOS",INDEX('TABELA DE PREÇOS'!$C$3:$C$1000,MATCH(B1931,IF('TABELA DE PREÇOS'!$B$3:$B$1000=G1931,'TABELA DE PREÇOS'!$D$3:$D$1000),1)),IF(F1931="PRODUTOS",INDEX('TABELA DE PREÇOS'!$G$3:$G$1000,MATCH(B1931,IF('TABELA DE PREÇOS'!$F$3:$F$1000=G1931,'TABELA DE PREÇOS'!$H$3:$H$1000),1)))))),"")</f>
        <v/>
      </c>
      <c r="I1931" s="74"/>
      <c r="J1931" s="20" t="str">
        <f>IFERROR(IF(ATENDIMENTOS!$I1931="",ATENDIMENTOS!$H1931,IF(AND(ATENDIMENTOS!$H1931="",ATENDIMENTOS!$I1931=""),"",ATENDIMENTOS!$H1931-ATENDIMENTOS!$I1931)),"")</f>
        <v/>
      </c>
      <c r="K1931" s="77"/>
    </row>
    <row r="1932" spans="1:11" x14ac:dyDescent="0.3">
      <c r="A1932" s="12" t="str">
        <f t="shared" si="30"/>
        <v/>
      </c>
      <c r="B1932" s="66"/>
      <c r="C1932" s="70"/>
      <c r="D1932" s="71"/>
      <c r="E1932" s="71"/>
      <c r="F1932" s="71"/>
      <c r="G1932" s="71"/>
      <c r="H1932" s="19" t="str" cm="1">
        <f t="array" ref="H1932">IFERROR(IF(B1932="","",IF(F1932="","",IF(F1932="SERVIÇOS",INDEX('TABELA DE PREÇOS'!$C$3:$C$1000,MATCH(B1932,IF('TABELA DE PREÇOS'!$B$3:$B$1000=G1932,'TABELA DE PREÇOS'!$D$3:$D$1000),1)),IF(F1932="PRODUTOS",INDEX('TABELA DE PREÇOS'!$G$3:$G$1000,MATCH(B1932,IF('TABELA DE PREÇOS'!$F$3:$F$1000=G1932,'TABELA DE PREÇOS'!$H$3:$H$1000),1)))))),"")</f>
        <v/>
      </c>
      <c r="I1932" s="75"/>
      <c r="J1932" s="19" t="str">
        <f>IFERROR(IF(ATENDIMENTOS!$I1932="",ATENDIMENTOS!$H1932,IF(AND(ATENDIMENTOS!$H1932="",ATENDIMENTOS!$I1932=""),"",ATENDIMENTOS!$H1932-ATENDIMENTOS!$I1932)),"")</f>
        <v/>
      </c>
      <c r="K1932" s="78"/>
    </row>
    <row r="1933" spans="1:11" x14ac:dyDescent="0.3">
      <c r="A1933" s="12" t="str">
        <f t="shared" si="30"/>
        <v/>
      </c>
      <c r="B1933" s="65"/>
      <c r="C1933" s="68"/>
      <c r="D1933" s="69"/>
      <c r="E1933" s="69"/>
      <c r="F1933" s="69"/>
      <c r="G1933" s="69"/>
      <c r="H1933" s="20" t="str" cm="1">
        <f t="array" ref="H1933">IFERROR(IF(B1933="","",IF(F1933="","",IF(F1933="SERVIÇOS",INDEX('TABELA DE PREÇOS'!$C$3:$C$1000,MATCH(B1933,IF('TABELA DE PREÇOS'!$B$3:$B$1000=G1933,'TABELA DE PREÇOS'!$D$3:$D$1000),1)),IF(F1933="PRODUTOS",INDEX('TABELA DE PREÇOS'!$G$3:$G$1000,MATCH(B1933,IF('TABELA DE PREÇOS'!$F$3:$F$1000=G1933,'TABELA DE PREÇOS'!$H$3:$H$1000),1)))))),"")</f>
        <v/>
      </c>
      <c r="I1933" s="74"/>
      <c r="J1933" s="20" t="str">
        <f>IFERROR(IF(ATENDIMENTOS!$I1933="",ATENDIMENTOS!$H1933,IF(AND(ATENDIMENTOS!$H1933="",ATENDIMENTOS!$I1933=""),"",ATENDIMENTOS!$H1933-ATENDIMENTOS!$I1933)),"")</f>
        <v/>
      </c>
      <c r="K1933" s="77"/>
    </row>
    <row r="1934" spans="1:11" x14ac:dyDescent="0.3">
      <c r="A1934" s="12" t="str">
        <f t="shared" si="30"/>
        <v/>
      </c>
      <c r="B1934" s="66"/>
      <c r="C1934" s="70"/>
      <c r="D1934" s="71"/>
      <c r="E1934" s="71"/>
      <c r="F1934" s="71"/>
      <c r="G1934" s="71"/>
      <c r="H1934" s="19" t="str" cm="1">
        <f t="array" ref="H1934">IFERROR(IF(B1934="","",IF(F1934="","",IF(F1934="SERVIÇOS",INDEX('TABELA DE PREÇOS'!$C$3:$C$1000,MATCH(B1934,IF('TABELA DE PREÇOS'!$B$3:$B$1000=G1934,'TABELA DE PREÇOS'!$D$3:$D$1000),1)),IF(F1934="PRODUTOS",INDEX('TABELA DE PREÇOS'!$G$3:$G$1000,MATCH(B1934,IF('TABELA DE PREÇOS'!$F$3:$F$1000=G1934,'TABELA DE PREÇOS'!$H$3:$H$1000),1)))))),"")</f>
        <v/>
      </c>
      <c r="I1934" s="75"/>
      <c r="J1934" s="19" t="str">
        <f>IFERROR(IF(ATENDIMENTOS!$I1934="",ATENDIMENTOS!$H1934,IF(AND(ATENDIMENTOS!$H1934="",ATENDIMENTOS!$I1934=""),"",ATENDIMENTOS!$H1934-ATENDIMENTOS!$I1934)),"")</f>
        <v/>
      </c>
      <c r="K1934" s="78"/>
    </row>
    <row r="1935" spans="1:11" x14ac:dyDescent="0.3">
      <c r="A1935" s="12" t="str">
        <f t="shared" si="30"/>
        <v/>
      </c>
      <c r="B1935" s="65"/>
      <c r="C1935" s="68"/>
      <c r="D1935" s="69"/>
      <c r="E1935" s="69"/>
      <c r="F1935" s="69"/>
      <c r="G1935" s="69"/>
      <c r="H1935" s="20" t="str" cm="1">
        <f t="array" ref="H1935">IFERROR(IF(B1935="","",IF(F1935="","",IF(F1935="SERVIÇOS",INDEX('TABELA DE PREÇOS'!$C$3:$C$1000,MATCH(B1935,IF('TABELA DE PREÇOS'!$B$3:$B$1000=G1935,'TABELA DE PREÇOS'!$D$3:$D$1000),1)),IF(F1935="PRODUTOS",INDEX('TABELA DE PREÇOS'!$G$3:$G$1000,MATCH(B1935,IF('TABELA DE PREÇOS'!$F$3:$F$1000=G1935,'TABELA DE PREÇOS'!$H$3:$H$1000),1)))))),"")</f>
        <v/>
      </c>
      <c r="I1935" s="74"/>
      <c r="J1935" s="20" t="str">
        <f>IFERROR(IF(ATENDIMENTOS!$I1935="",ATENDIMENTOS!$H1935,IF(AND(ATENDIMENTOS!$H1935="",ATENDIMENTOS!$I1935=""),"",ATENDIMENTOS!$H1935-ATENDIMENTOS!$I1935)),"")</f>
        <v/>
      </c>
      <c r="K1935" s="77"/>
    </row>
    <row r="1936" spans="1:11" x14ac:dyDescent="0.3">
      <c r="A1936" s="12" t="str">
        <f t="shared" si="30"/>
        <v/>
      </c>
      <c r="B1936" s="66"/>
      <c r="C1936" s="70"/>
      <c r="D1936" s="71"/>
      <c r="E1936" s="71"/>
      <c r="F1936" s="71"/>
      <c r="G1936" s="71"/>
      <c r="H1936" s="19" t="str" cm="1">
        <f t="array" ref="H1936">IFERROR(IF(B1936="","",IF(F1936="","",IF(F1936="SERVIÇOS",INDEX('TABELA DE PREÇOS'!$C$3:$C$1000,MATCH(B1936,IF('TABELA DE PREÇOS'!$B$3:$B$1000=G1936,'TABELA DE PREÇOS'!$D$3:$D$1000),1)),IF(F1936="PRODUTOS",INDEX('TABELA DE PREÇOS'!$G$3:$G$1000,MATCH(B1936,IF('TABELA DE PREÇOS'!$F$3:$F$1000=G1936,'TABELA DE PREÇOS'!$H$3:$H$1000),1)))))),"")</f>
        <v/>
      </c>
      <c r="I1936" s="75"/>
      <c r="J1936" s="19" t="str">
        <f>IFERROR(IF(ATENDIMENTOS!$I1936="",ATENDIMENTOS!$H1936,IF(AND(ATENDIMENTOS!$H1936="",ATENDIMENTOS!$I1936=""),"",ATENDIMENTOS!$H1936-ATENDIMENTOS!$I1936)),"")</f>
        <v/>
      </c>
      <c r="K1936" s="78"/>
    </row>
    <row r="1937" spans="1:11" x14ac:dyDescent="0.3">
      <c r="A1937" s="12" t="str">
        <f t="shared" si="30"/>
        <v/>
      </c>
      <c r="B1937" s="65"/>
      <c r="C1937" s="68"/>
      <c r="D1937" s="69"/>
      <c r="E1937" s="69"/>
      <c r="F1937" s="69"/>
      <c r="G1937" s="69"/>
      <c r="H1937" s="20" t="str" cm="1">
        <f t="array" ref="H1937">IFERROR(IF(B1937="","",IF(F1937="","",IF(F1937="SERVIÇOS",INDEX('TABELA DE PREÇOS'!$C$3:$C$1000,MATCH(B1937,IF('TABELA DE PREÇOS'!$B$3:$B$1000=G1937,'TABELA DE PREÇOS'!$D$3:$D$1000),1)),IF(F1937="PRODUTOS",INDEX('TABELA DE PREÇOS'!$G$3:$G$1000,MATCH(B1937,IF('TABELA DE PREÇOS'!$F$3:$F$1000=G1937,'TABELA DE PREÇOS'!$H$3:$H$1000),1)))))),"")</f>
        <v/>
      </c>
      <c r="I1937" s="74"/>
      <c r="J1937" s="20" t="str">
        <f>IFERROR(IF(ATENDIMENTOS!$I1937="",ATENDIMENTOS!$H1937,IF(AND(ATENDIMENTOS!$H1937="",ATENDIMENTOS!$I1937=""),"",ATENDIMENTOS!$H1937-ATENDIMENTOS!$I1937)),"")</f>
        <v/>
      </c>
      <c r="K1937" s="77"/>
    </row>
    <row r="1938" spans="1:11" x14ac:dyDescent="0.3">
      <c r="A1938" s="12" t="str">
        <f t="shared" si="30"/>
        <v/>
      </c>
      <c r="B1938" s="66"/>
      <c r="C1938" s="70"/>
      <c r="D1938" s="71"/>
      <c r="E1938" s="71"/>
      <c r="F1938" s="71"/>
      <c r="G1938" s="71"/>
      <c r="H1938" s="19" t="str" cm="1">
        <f t="array" ref="H1938">IFERROR(IF(B1938="","",IF(F1938="","",IF(F1938="SERVIÇOS",INDEX('TABELA DE PREÇOS'!$C$3:$C$1000,MATCH(B1938,IF('TABELA DE PREÇOS'!$B$3:$B$1000=G1938,'TABELA DE PREÇOS'!$D$3:$D$1000),1)),IF(F1938="PRODUTOS",INDEX('TABELA DE PREÇOS'!$G$3:$G$1000,MATCH(B1938,IF('TABELA DE PREÇOS'!$F$3:$F$1000=G1938,'TABELA DE PREÇOS'!$H$3:$H$1000),1)))))),"")</f>
        <v/>
      </c>
      <c r="I1938" s="75"/>
      <c r="J1938" s="19" t="str">
        <f>IFERROR(IF(ATENDIMENTOS!$I1938="",ATENDIMENTOS!$H1938,IF(AND(ATENDIMENTOS!$H1938="",ATENDIMENTOS!$I1938=""),"",ATENDIMENTOS!$H1938-ATENDIMENTOS!$I1938)),"")</f>
        <v/>
      </c>
      <c r="K1938" s="78"/>
    </row>
    <row r="1939" spans="1:11" x14ac:dyDescent="0.3">
      <c r="A1939" s="12" t="str">
        <f t="shared" si="30"/>
        <v/>
      </c>
      <c r="B1939" s="65"/>
      <c r="C1939" s="68"/>
      <c r="D1939" s="69"/>
      <c r="E1939" s="69"/>
      <c r="F1939" s="69"/>
      <c r="G1939" s="69"/>
      <c r="H1939" s="20" t="str" cm="1">
        <f t="array" ref="H1939">IFERROR(IF(B1939="","",IF(F1939="","",IF(F1939="SERVIÇOS",INDEX('TABELA DE PREÇOS'!$C$3:$C$1000,MATCH(B1939,IF('TABELA DE PREÇOS'!$B$3:$B$1000=G1939,'TABELA DE PREÇOS'!$D$3:$D$1000),1)),IF(F1939="PRODUTOS",INDEX('TABELA DE PREÇOS'!$G$3:$G$1000,MATCH(B1939,IF('TABELA DE PREÇOS'!$F$3:$F$1000=G1939,'TABELA DE PREÇOS'!$H$3:$H$1000),1)))))),"")</f>
        <v/>
      </c>
      <c r="I1939" s="74"/>
      <c r="J1939" s="20" t="str">
        <f>IFERROR(IF(ATENDIMENTOS!$I1939="",ATENDIMENTOS!$H1939,IF(AND(ATENDIMENTOS!$H1939="",ATENDIMENTOS!$I1939=""),"",ATENDIMENTOS!$H1939-ATENDIMENTOS!$I1939)),"")</f>
        <v/>
      </c>
      <c r="K1939" s="77"/>
    </row>
    <row r="1940" spans="1:11" x14ac:dyDescent="0.3">
      <c r="A1940" s="12" t="str">
        <f t="shared" si="30"/>
        <v/>
      </c>
      <c r="B1940" s="66"/>
      <c r="C1940" s="70"/>
      <c r="D1940" s="71"/>
      <c r="E1940" s="71"/>
      <c r="F1940" s="71"/>
      <c r="G1940" s="71"/>
      <c r="H1940" s="19" t="str" cm="1">
        <f t="array" ref="H1940">IFERROR(IF(B1940="","",IF(F1940="","",IF(F1940="SERVIÇOS",INDEX('TABELA DE PREÇOS'!$C$3:$C$1000,MATCH(B1940,IF('TABELA DE PREÇOS'!$B$3:$B$1000=G1940,'TABELA DE PREÇOS'!$D$3:$D$1000),1)),IF(F1940="PRODUTOS",INDEX('TABELA DE PREÇOS'!$G$3:$G$1000,MATCH(B1940,IF('TABELA DE PREÇOS'!$F$3:$F$1000=G1940,'TABELA DE PREÇOS'!$H$3:$H$1000),1)))))),"")</f>
        <v/>
      </c>
      <c r="I1940" s="75"/>
      <c r="J1940" s="19" t="str">
        <f>IFERROR(IF(ATENDIMENTOS!$I1940="",ATENDIMENTOS!$H1940,IF(AND(ATENDIMENTOS!$H1940="",ATENDIMENTOS!$I1940=""),"",ATENDIMENTOS!$H1940-ATENDIMENTOS!$I1940)),"")</f>
        <v/>
      </c>
      <c r="K1940" s="78"/>
    </row>
    <row r="1941" spans="1:11" x14ac:dyDescent="0.3">
      <c r="A1941" s="12" t="str">
        <f t="shared" si="30"/>
        <v/>
      </c>
      <c r="B1941" s="65"/>
      <c r="C1941" s="68"/>
      <c r="D1941" s="69"/>
      <c r="E1941" s="69"/>
      <c r="F1941" s="69"/>
      <c r="G1941" s="69"/>
      <c r="H1941" s="20" t="str" cm="1">
        <f t="array" ref="H1941">IFERROR(IF(B1941="","",IF(F1941="","",IF(F1941="SERVIÇOS",INDEX('TABELA DE PREÇOS'!$C$3:$C$1000,MATCH(B1941,IF('TABELA DE PREÇOS'!$B$3:$B$1000=G1941,'TABELA DE PREÇOS'!$D$3:$D$1000),1)),IF(F1941="PRODUTOS",INDEX('TABELA DE PREÇOS'!$G$3:$G$1000,MATCH(B1941,IF('TABELA DE PREÇOS'!$F$3:$F$1000=G1941,'TABELA DE PREÇOS'!$H$3:$H$1000),1)))))),"")</f>
        <v/>
      </c>
      <c r="I1941" s="74"/>
      <c r="J1941" s="20" t="str">
        <f>IFERROR(IF(ATENDIMENTOS!$I1941="",ATENDIMENTOS!$H1941,IF(AND(ATENDIMENTOS!$H1941="",ATENDIMENTOS!$I1941=""),"",ATENDIMENTOS!$H1941-ATENDIMENTOS!$I1941)),"")</f>
        <v/>
      </c>
      <c r="K1941" s="77"/>
    </row>
    <row r="1942" spans="1:11" x14ac:dyDescent="0.3">
      <c r="A1942" s="12" t="str">
        <f t="shared" si="30"/>
        <v/>
      </c>
      <c r="B1942" s="66"/>
      <c r="C1942" s="70"/>
      <c r="D1942" s="71"/>
      <c r="E1942" s="71"/>
      <c r="F1942" s="71"/>
      <c r="G1942" s="71"/>
      <c r="H1942" s="19" t="str" cm="1">
        <f t="array" ref="H1942">IFERROR(IF(B1942="","",IF(F1942="","",IF(F1942="SERVIÇOS",INDEX('TABELA DE PREÇOS'!$C$3:$C$1000,MATCH(B1942,IF('TABELA DE PREÇOS'!$B$3:$B$1000=G1942,'TABELA DE PREÇOS'!$D$3:$D$1000),1)),IF(F1942="PRODUTOS",INDEX('TABELA DE PREÇOS'!$G$3:$G$1000,MATCH(B1942,IF('TABELA DE PREÇOS'!$F$3:$F$1000=G1942,'TABELA DE PREÇOS'!$H$3:$H$1000),1)))))),"")</f>
        <v/>
      </c>
      <c r="I1942" s="75"/>
      <c r="J1942" s="19" t="str">
        <f>IFERROR(IF(ATENDIMENTOS!$I1942="",ATENDIMENTOS!$H1942,IF(AND(ATENDIMENTOS!$H1942="",ATENDIMENTOS!$I1942=""),"",ATENDIMENTOS!$H1942-ATENDIMENTOS!$I1942)),"")</f>
        <v/>
      </c>
      <c r="K1942" s="78"/>
    </row>
    <row r="1943" spans="1:11" x14ac:dyDescent="0.3">
      <c r="A1943" s="12" t="str">
        <f t="shared" si="30"/>
        <v/>
      </c>
      <c r="B1943" s="65"/>
      <c r="C1943" s="68"/>
      <c r="D1943" s="69"/>
      <c r="E1943" s="69"/>
      <c r="F1943" s="69"/>
      <c r="G1943" s="69"/>
      <c r="H1943" s="20" t="str" cm="1">
        <f t="array" ref="H1943">IFERROR(IF(B1943="","",IF(F1943="","",IF(F1943="SERVIÇOS",INDEX('TABELA DE PREÇOS'!$C$3:$C$1000,MATCH(B1943,IF('TABELA DE PREÇOS'!$B$3:$B$1000=G1943,'TABELA DE PREÇOS'!$D$3:$D$1000),1)),IF(F1943="PRODUTOS",INDEX('TABELA DE PREÇOS'!$G$3:$G$1000,MATCH(B1943,IF('TABELA DE PREÇOS'!$F$3:$F$1000=G1943,'TABELA DE PREÇOS'!$H$3:$H$1000),1)))))),"")</f>
        <v/>
      </c>
      <c r="I1943" s="74"/>
      <c r="J1943" s="20" t="str">
        <f>IFERROR(IF(ATENDIMENTOS!$I1943="",ATENDIMENTOS!$H1943,IF(AND(ATENDIMENTOS!$H1943="",ATENDIMENTOS!$I1943=""),"",ATENDIMENTOS!$H1943-ATENDIMENTOS!$I1943)),"")</f>
        <v/>
      </c>
      <c r="K1943" s="77"/>
    </row>
    <row r="1944" spans="1:11" x14ac:dyDescent="0.3">
      <c r="A1944" s="12" t="str">
        <f t="shared" si="30"/>
        <v/>
      </c>
      <c r="B1944" s="66"/>
      <c r="C1944" s="70"/>
      <c r="D1944" s="71"/>
      <c r="E1944" s="71"/>
      <c r="F1944" s="71"/>
      <c r="G1944" s="71"/>
      <c r="H1944" s="19" t="str" cm="1">
        <f t="array" ref="H1944">IFERROR(IF(B1944="","",IF(F1944="","",IF(F1944="SERVIÇOS",INDEX('TABELA DE PREÇOS'!$C$3:$C$1000,MATCH(B1944,IF('TABELA DE PREÇOS'!$B$3:$B$1000=G1944,'TABELA DE PREÇOS'!$D$3:$D$1000),1)),IF(F1944="PRODUTOS",INDEX('TABELA DE PREÇOS'!$G$3:$G$1000,MATCH(B1944,IF('TABELA DE PREÇOS'!$F$3:$F$1000=G1944,'TABELA DE PREÇOS'!$H$3:$H$1000),1)))))),"")</f>
        <v/>
      </c>
      <c r="I1944" s="75"/>
      <c r="J1944" s="19" t="str">
        <f>IFERROR(IF(ATENDIMENTOS!$I1944="",ATENDIMENTOS!$H1944,IF(AND(ATENDIMENTOS!$H1944="",ATENDIMENTOS!$I1944=""),"",ATENDIMENTOS!$H1944-ATENDIMENTOS!$I1944)),"")</f>
        <v/>
      </c>
      <c r="K1944" s="78"/>
    </row>
    <row r="1945" spans="1:11" x14ac:dyDescent="0.3">
      <c r="A1945" s="12" t="str">
        <f t="shared" si="30"/>
        <v/>
      </c>
      <c r="B1945" s="65"/>
      <c r="C1945" s="68"/>
      <c r="D1945" s="69"/>
      <c r="E1945" s="69"/>
      <c r="F1945" s="69"/>
      <c r="G1945" s="69"/>
      <c r="H1945" s="20" t="str" cm="1">
        <f t="array" ref="H1945">IFERROR(IF(B1945="","",IF(F1945="","",IF(F1945="SERVIÇOS",INDEX('TABELA DE PREÇOS'!$C$3:$C$1000,MATCH(B1945,IF('TABELA DE PREÇOS'!$B$3:$B$1000=G1945,'TABELA DE PREÇOS'!$D$3:$D$1000),1)),IF(F1945="PRODUTOS",INDEX('TABELA DE PREÇOS'!$G$3:$G$1000,MATCH(B1945,IF('TABELA DE PREÇOS'!$F$3:$F$1000=G1945,'TABELA DE PREÇOS'!$H$3:$H$1000),1)))))),"")</f>
        <v/>
      </c>
      <c r="I1945" s="74"/>
      <c r="J1945" s="20" t="str">
        <f>IFERROR(IF(ATENDIMENTOS!$I1945="",ATENDIMENTOS!$H1945,IF(AND(ATENDIMENTOS!$H1945="",ATENDIMENTOS!$I1945=""),"",ATENDIMENTOS!$H1945-ATENDIMENTOS!$I1945)),"")</f>
        <v/>
      </c>
      <c r="K1945" s="77"/>
    </row>
    <row r="1946" spans="1:11" x14ac:dyDescent="0.3">
      <c r="A1946" s="12" t="str">
        <f t="shared" si="30"/>
        <v/>
      </c>
      <c r="B1946" s="66"/>
      <c r="C1946" s="70"/>
      <c r="D1946" s="71"/>
      <c r="E1946" s="71"/>
      <c r="F1946" s="71"/>
      <c r="G1946" s="71"/>
      <c r="H1946" s="19" t="str" cm="1">
        <f t="array" ref="H1946">IFERROR(IF(B1946="","",IF(F1946="","",IF(F1946="SERVIÇOS",INDEX('TABELA DE PREÇOS'!$C$3:$C$1000,MATCH(B1946,IF('TABELA DE PREÇOS'!$B$3:$B$1000=G1946,'TABELA DE PREÇOS'!$D$3:$D$1000),1)),IF(F1946="PRODUTOS",INDEX('TABELA DE PREÇOS'!$G$3:$G$1000,MATCH(B1946,IF('TABELA DE PREÇOS'!$F$3:$F$1000=G1946,'TABELA DE PREÇOS'!$H$3:$H$1000),1)))))),"")</f>
        <v/>
      </c>
      <c r="I1946" s="75"/>
      <c r="J1946" s="19" t="str">
        <f>IFERROR(IF(ATENDIMENTOS!$I1946="",ATENDIMENTOS!$H1946,IF(AND(ATENDIMENTOS!$H1946="",ATENDIMENTOS!$I1946=""),"",ATENDIMENTOS!$H1946-ATENDIMENTOS!$I1946)),"")</f>
        <v/>
      </c>
      <c r="K1946" s="78"/>
    </row>
    <row r="1947" spans="1:11" x14ac:dyDescent="0.3">
      <c r="A1947" s="12" t="str">
        <f t="shared" si="30"/>
        <v/>
      </c>
      <c r="B1947" s="65"/>
      <c r="C1947" s="68"/>
      <c r="D1947" s="69"/>
      <c r="E1947" s="69"/>
      <c r="F1947" s="69"/>
      <c r="G1947" s="69"/>
      <c r="H1947" s="20" t="str" cm="1">
        <f t="array" ref="H1947">IFERROR(IF(B1947="","",IF(F1947="","",IF(F1947="SERVIÇOS",INDEX('TABELA DE PREÇOS'!$C$3:$C$1000,MATCH(B1947,IF('TABELA DE PREÇOS'!$B$3:$B$1000=G1947,'TABELA DE PREÇOS'!$D$3:$D$1000),1)),IF(F1947="PRODUTOS",INDEX('TABELA DE PREÇOS'!$G$3:$G$1000,MATCH(B1947,IF('TABELA DE PREÇOS'!$F$3:$F$1000=G1947,'TABELA DE PREÇOS'!$H$3:$H$1000),1)))))),"")</f>
        <v/>
      </c>
      <c r="I1947" s="74"/>
      <c r="J1947" s="20" t="str">
        <f>IFERROR(IF(ATENDIMENTOS!$I1947="",ATENDIMENTOS!$H1947,IF(AND(ATENDIMENTOS!$H1947="",ATENDIMENTOS!$I1947=""),"",ATENDIMENTOS!$H1947-ATENDIMENTOS!$I1947)),"")</f>
        <v/>
      </c>
      <c r="K1947" s="77"/>
    </row>
    <row r="1948" spans="1:11" x14ac:dyDescent="0.3">
      <c r="A1948" s="12" t="str">
        <f t="shared" si="30"/>
        <v/>
      </c>
      <c r="B1948" s="66"/>
      <c r="C1948" s="70"/>
      <c r="D1948" s="71"/>
      <c r="E1948" s="71"/>
      <c r="F1948" s="71"/>
      <c r="G1948" s="71"/>
      <c r="H1948" s="19" t="str" cm="1">
        <f t="array" ref="H1948">IFERROR(IF(B1948="","",IF(F1948="","",IF(F1948="SERVIÇOS",INDEX('TABELA DE PREÇOS'!$C$3:$C$1000,MATCH(B1948,IF('TABELA DE PREÇOS'!$B$3:$B$1000=G1948,'TABELA DE PREÇOS'!$D$3:$D$1000),1)),IF(F1948="PRODUTOS",INDEX('TABELA DE PREÇOS'!$G$3:$G$1000,MATCH(B1948,IF('TABELA DE PREÇOS'!$F$3:$F$1000=G1948,'TABELA DE PREÇOS'!$H$3:$H$1000),1)))))),"")</f>
        <v/>
      </c>
      <c r="I1948" s="75"/>
      <c r="J1948" s="19" t="str">
        <f>IFERROR(IF(ATENDIMENTOS!$I1948="",ATENDIMENTOS!$H1948,IF(AND(ATENDIMENTOS!$H1948="",ATENDIMENTOS!$I1948=""),"",ATENDIMENTOS!$H1948-ATENDIMENTOS!$I1948)),"")</f>
        <v/>
      </c>
      <c r="K1948" s="78"/>
    </row>
    <row r="1949" spans="1:11" x14ac:dyDescent="0.3">
      <c r="A1949" s="12" t="str">
        <f t="shared" si="30"/>
        <v/>
      </c>
      <c r="B1949" s="65"/>
      <c r="C1949" s="68"/>
      <c r="D1949" s="69"/>
      <c r="E1949" s="69"/>
      <c r="F1949" s="69"/>
      <c r="G1949" s="69"/>
      <c r="H1949" s="20" t="str" cm="1">
        <f t="array" ref="H1949">IFERROR(IF(B1949="","",IF(F1949="","",IF(F1949="SERVIÇOS",INDEX('TABELA DE PREÇOS'!$C$3:$C$1000,MATCH(B1949,IF('TABELA DE PREÇOS'!$B$3:$B$1000=G1949,'TABELA DE PREÇOS'!$D$3:$D$1000),1)),IF(F1949="PRODUTOS",INDEX('TABELA DE PREÇOS'!$G$3:$G$1000,MATCH(B1949,IF('TABELA DE PREÇOS'!$F$3:$F$1000=G1949,'TABELA DE PREÇOS'!$H$3:$H$1000),1)))))),"")</f>
        <v/>
      </c>
      <c r="I1949" s="74"/>
      <c r="J1949" s="20" t="str">
        <f>IFERROR(IF(ATENDIMENTOS!$I1949="",ATENDIMENTOS!$H1949,IF(AND(ATENDIMENTOS!$H1949="",ATENDIMENTOS!$I1949=""),"",ATENDIMENTOS!$H1949-ATENDIMENTOS!$I1949)),"")</f>
        <v/>
      </c>
      <c r="K1949" s="77"/>
    </row>
    <row r="1950" spans="1:11" x14ac:dyDescent="0.3">
      <c r="A1950" s="12" t="str">
        <f t="shared" si="30"/>
        <v/>
      </c>
      <c r="B1950" s="66"/>
      <c r="C1950" s="70"/>
      <c r="D1950" s="71"/>
      <c r="E1950" s="71"/>
      <c r="F1950" s="71"/>
      <c r="G1950" s="71"/>
      <c r="H1950" s="19" t="str" cm="1">
        <f t="array" ref="H1950">IFERROR(IF(B1950="","",IF(F1950="","",IF(F1950="SERVIÇOS",INDEX('TABELA DE PREÇOS'!$C$3:$C$1000,MATCH(B1950,IF('TABELA DE PREÇOS'!$B$3:$B$1000=G1950,'TABELA DE PREÇOS'!$D$3:$D$1000),1)),IF(F1950="PRODUTOS",INDEX('TABELA DE PREÇOS'!$G$3:$G$1000,MATCH(B1950,IF('TABELA DE PREÇOS'!$F$3:$F$1000=G1950,'TABELA DE PREÇOS'!$H$3:$H$1000),1)))))),"")</f>
        <v/>
      </c>
      <c r="I1950" s="75"/>
      <c r="J1950" s="19" t="str">
        <f>IFERROR(IF(ATENDIMENTOS!$I1950="",ATENDIMENTOS!$H1950,IF(AND(ATENDIMENTOS!$H1950="",ATENDIMENTOS!$I1950=""),"",ATENDIMENTOS!$H1950-ATENDIMENTOS!$I1950)),"")</f>
        <v/>
      </c>
      <c r="K1950" s="78"/>
    </row>
    <row r="1951" spans="1:11" x14ac:dyDescent="0.3">
      <c r="A1951" s="12" t="str">
        <f t="shared" si="30"/>
        <v/>
      </c>
      <c r="B1951" s="65"/>
      <c r="C1951" s="68"/>
      <c r="D1951" s="69"/>
      <c r="E1951" s="69"/>
      <c r="F1951" s="69"/>
      <c r="G1951" s="69"/>
      <c r="H1951" s="20" t="str" cm="1">
        <f t="array" ref="H1951">IFERROR(IF(B1951="","",IF(F1951="","",IF(F1951="SERVIÇOS",INDEX('TABELA DE PREÇOS'!$C$3:$C$1000,MATCH(B1951,IF('TABELA DE PREÇOS'!$B$3:$B$1000=G1951,'TABELA DE PREÇOS'!$D$3:$D$1000),1)),IF(F1951="PRODUTOS",INDEX('TABELA DE PREÇOS'!$G$3:$G$1000,MATCH(B1951,IF('TABELA DE PREÇOS'!$F$3:$F$1000=G1951,'TABELA DE PREÇOS'!$H$3:$H$1000),1)))))),"")</f>
        <v/>
      </c>
      <c r="I1951" s="74"/>
      <c r="J1951" s="20" t="str">
        <f>IFERROR(IF(ATENDIMENTOS!$I1951="",ATENDIMENTOS!$H1951,IF(AND(ATENDIMENTOS!$H1951="",ATENDIMENTOS!$I1951=""),"",ATENDIMENTOS!$H1951-ATENDIMENTOS!$I1951)),"")</f>
        <v/>
      </c>
      <c r="K1951" s="77"/>
    </row>
    <row r="1952" spans="1:11" x14ac:dyDescent="0.3">
      <c r="A1952" s="12" t="str">
        <f t="shared" si="30"/>
        <v/>
      </c>
      <c r="B1952" s="66"/>
      <c r="C1952" s="70"/>
      <c r="D1952" s="71"/>
      <c r="E1952" s="71"/>
      <c r="F1952" s="71"/>
      <c r="G1952" s="71"/>
      <c r="H1952" s="19" t="str" cm="1">
        <f t="array" ref="H1952">IFERROR(IF(B1952="","",IF(F1952="","",IF(F1952="SERVIÇOS",INDEX('TABELA DE PREÇOS'!$C$3:$C$1000,MATCH(B1952,IF('TABELA DE PREÇOS'!$B$3:$B$1000=G1952,'TABELA DE PREÇOS'!$D$3:$D$1000),1)),IF(F1952="PRODUTOS",INDEX('TABELA DE PREÇOS'!$G$3:$G$1000,MATCH(B1952,IF('TABELA DE PREÇOS'!$F$3:$F$1000=G1952,'TABELA DE PREÇOS'!$H$3:$H$1000),1)))))),"")</f>
        <v/>
      </c>
      <c r="I1952" s="75"/>
      <c r="J1952" s="19" t="str">
        <f>IFERROR(IF(ATENDIMENTOS!$I1952="",ATENDIMENTOS!$H1952,IF(AND(ATENDIMENTOS!$H1952="",ATENDIMENTOS!$I1952=""),"",ATENDIMENTOS!$H1952-ATENDIMENTOS!$I1952)),"")</f>
        <v/>
      </c>
      <c r="K1952" s="78"/>
    </row>
    <row r="1953" spans="1:11" x14ac:dyDescent="0.3">
      <c r="A1953" s="12" t="str">
        <f t="shared" si="30"/>
        <v/>
      </c>
      <c r="B1953" s="65"/>
      <c r="C1953" s="68"/>
      <c r="D1953" s="69"/>
      <c r="E1953" s="69"/>
      <c r="F1953" s="69"/>
      <c r="G1953" s="69"/>
      <c r="H1953" s="20" t="str" cm="1">
        <f t="array" ref="H1953">IFERROR(IF(B1953="","",IF(F1953="","",IF(F1953="SERVIÇOS",INDEX('TABELA DE PREÇOS'!$C$3:$C$1000,MATCH(B1953,IF('TABELA DE PREÇOS'!$B$3:$B$1000=G1953,'TABELA DE PREÇOS'!$D$3:$D$1000),1)),IF(F1953="PRODUTOS",INDEX('TABELA DE PREÇOS'!$G$3:$G$1000,MATCH(B1953,IF('TABELA DE PREÇOS'!$F$3:$F$1000=G1953,'TABELA DE PREÇOS'!$H$3:$H$1000),1)))))),"")</f>
        <v/>
      </c>
      <c r="I1953" s="74"/>
      <c r="J1953" s="20" t="str">
        <f>IFERROR(IF(ATENDIMENTOS!$I1953="",ATENDIMENTOS!$H1953,IF(AND(ATENDIMENTOS!$H1953="",ATENDIMENTOS!$I1953=""),"",ATENDIMENTOS!$H1953-ATENDIMENTOS!$I1953)),"")</f>
        <v/>
      </c>
      <c r="K1953" s="77"/>
    </row>
    <row r="1954" spans="1:11" x14ac:dyDescent="0.3">
      <c r="A1954" s="12" t="str">
        <f t="shared" si="30"/>
        <v/>
      </c>
      <c r="B1954" s="66"/>
      <c r="C1954" s="70"/>
      <c r="D1954" s="71"/>
      <c r="E1954" s="71"/>
      <c r="F1954" s="71"/>
      <c r="G1954" s="71"/>
      <c r="H1954" s="19" t="str" cm="1">
        <f t="array" ref="H1954">IFERROR(IF(B1954="","",IF(F1954="","",IF(F1954="SERVIÇOS",INDEX('TABELA DE PREÇOS'!$C$3:$C$1000,MATCH(B1954,IF('TABELA DE PREÇOS'!$B$3:$B$1000=G1954,'TABELA DE PREÇOS'!$D$3:$D$1000),1)),IF(F1954="PRODUTOS",INDEX('TABELA DE PREÇOS'!$G$3:$G$1000,MATCH(B1954,IF('TABELA DE PREÇOS'!$F$3:$F$1000=G1954,'TABELA DE PREÇOS'!$H$3:$H$1000),1)))))),"")</f>
        <v/>
      </c>
      <c r="I1954" s="75"/>
      <c r="J1954" s="19" t="str">
        <f>IFERROR(IF(ATENDIMENTOS!$I1954="",ATENDIMENTOS!$H1954,IF(AND(ATENDIMENTOS!$H1954="",ATENDIMENTOS!$I1954=""),"",ATENDIMENTOS!$H1954-ATENDIMENTOS!$I1954)),"")</f>
        <v/>
      </c>
      <c r="K1954" s="78"/>
    </row>
    <row r="1955" spans="1:11" x14ac:dyDescent="0.3">
      <c r="A1955" s="12" t="str">
        <f t="shared" si="30"/>
        <v/>
      </c>
      <c r="B1955" s="65"/>
      <c r="C1955" s="68"/>
      <c r="D1955" s="69"/>
      <c r="E1955" s="69"/>
      <c r="F1955" s="69"/>
      <c r="G1955" s="69"/>
      <c r="H1955" s="20" t="str" cm="1">
        <f t="array" ref="H1955">IFERROR(IF(B1955="","",IF(F1955="","",IF(F1955="SERVIÇOS",INDEX('TABELA DE PREÇOS'!$C$3:$C$1000,MATCH(B1955,IF('TABELA DE PREÇOS'!$B$3:$B$1000=G1955,'TABELA DE PREÇOS'!$D$3:$D$1000),1)),IF(F1955="PRODUTOS",INDEX('TABELA DE PREÇOS'!$G$3:$G$1000,MATCH(B1955,IF('TABELA DE PREÇOS'!$F$3:$F$1000=G1955,'TABELA DE PREÇOS'!$H$3:$H$1000),1)))))),"")</f>
        <v/>
      </c>
      <c r="I1955" s="74"/>
      <c r="J1955" s="20" t="str">
        <f>IFERROR(IF(ATENDIMENTOS!$I1955="",ATENDIMENTOS!$H1955,IF(AND(ATENDIMENTOS!$H1955="",ATENDIMENTOS!$I1955=""),"",ATENDIMENTOS!$H1955-ATENDIMENTOS!$I1955)),"")</f>
        <v/>
      </c>
      <c r="K1955" s="77"/>
    </row>
    <row r="1956" spans="1:11" x14ac:dyDescent="0.3">
      <c r="A1956" s="12" t="str">
        <f t="shared" si="30"/>
        <v/>
      </c>
      <c r="B1956" s="66"/>
      <c r="C1956" s="70"/>
      <c r="D1956" s="71"/>
      <c r="E1956" s="71"/>
      <c r="F1956" s="71"/>
      <c r="G1956" s="71"/>
      <c r="H1956" s="19" t="str" cm="1">
        <f t="array" ref="H1956">IFERROR(IF(B1956="","",IF(F1956="","",IF(F1956="SERVIÇOS",INDEX('TABELA DE PREÇOS'!$C$3:$C$1000,MATCH(B1956,IF('TABELA DE PREÇOS'!$B$3:$B$1000=G1956,'TABELA DE PREÇOS'!$D$3:$D$1000),1)),IF(F1956="PRODUTOS",INDEX('TABELA DE PREÇOS'!$G$3:$G$1000,MATCH(B1956,IF('TABELA DE PREÇOS'!$F$3:$F$1000=G1956,'TABELA DE PREÇOS'!$H$3:$H$1000),1)))))),"")</f>
        <v/>
      </c>
      <c r="I1956" s="75"/>
      <c r="J1956" s="19" t="str">
        <f>IFERROR(IF(ATENDIMENTOS!$I1956="",ATENDIMENTOS!$H1956,IF(AND(ATENDIMENTOS!$H1956="",ATENDIMENTOS!$I1956=""),"",ATENDIMENTOS!$H1956-ATENDIMENTOS!$I1956)),"")</f>
        <v/>
      </c>
      <c r="K1956" s="78"/>
    </row>
    <row r="1957" spans="1:11" x14ac:dyDescent="0.3">
      <c r="A1957" s="12" t="str">
        <f t="shared" si="30"/>
        <v/>
      </c>
      <c r="B1957" s="65"/>
      <c r="C1957" s="68"/>
      <c r="D1957" s="69"/>
      <c r="E1957" s="69"/>
      <c r="F1957" s="69"/>
      <c r="G1957" s="69"/>
      <c r="H1957" s="20" t="str" cm="1">
        <f t="array" ref="H1957">IFERROR(IF(B1957="","",IF(F1957="","",IF(F1957="SERVIÇOS",INDEX('TABELA DE PREÇOS'!$C$3:$C$1000,MATCH(B1957,IF('TABELA DE PREÇOS'!$B$3:$B$1000=G1957,'TABELA DE PREÇOS'!$D$3:$D$1000),1)),IF(F1957="PRODUTOS",INDEX('TABELA DE PREÇOS'!$G$3:$G$1000,MATCH(B1957,IF('TABELA DE PREÇOS'!$F$3:$F$1000=G1957,'TABELA DE PREÇOS'!$H$3:$H$1000),1)))))),"")</f>
        <v/>
      </c>
      <c r="I1957" s="74"/>
      <c r="J1957" s="20" t="str">
        <f>IFERROR(IF(ATENDIMENTOS!$I1957="",ATENDIMENTOS!$H1957,IF(AND(ATENDIMENTOS!$H1957="",ATENDIMENTOS!$I1957=""),"",ATENDIMENTOS!$H1957-ATENDIMENTOS!$I1957)),"")</f>
        <v/>
      </c>
      <c r="K1957" s="77"/>
    </row>
    <row r="1958" spans="1:11" x14ac:dyDescent="0.3">
      <c r="A1958" s="12" t="str">
        <f t="shared" si="30"/>
        <v/>
      </c>
      <c r="B1958" s="66"/>
      <c r="C1958" s="70"/>
      <c r="D1958" s="71"/>
      <c r="E1958" s="71"/>
      <c r="F1958" s="71"/>
      <c r="G1958" s="71"/>
      <c r="H1958" s="19" t="str" cm="1">
        <f t="array" ref="H1958">IFERROR(IF(B1958="","",IF(F1958="","",IF(F1958="SERVIÇOS",INDEX('TABELA DE PREÇOS'!$C$3:$C$1000,MATCH(B1958,IF('TABELA DE PREÇOS'!$B$3:$B$1000=G1958,'TABELA DE PREÇOS'!$D$3:$D$1000),1)),IF(F1958="PRODUTOS",INDEX('TABELA DE PREÇOS'!$G$3:$G$1000,MATCH(B1958,IF('TABELA DE PREÇOS'!$F$3:$F$1000=G1958,'TABELA DE PREÇOS'!$H$3:$H$1000),1)))))),"")</f>
        <v/>
      </c>
      <c r="I1958" s="75"/>
      <c r="J1958" s="19" t="str">
        <f>IFERROR(IF(ATENDIMENTOS!$I1958="",ATENDIMENTOS!$H1958,IF(AND(ATENDIMENTOS!$H1958="",ATENDIMENTOS!$I1958=""),"",ATENDIMENTOS!$H1958-ATENDIMENTOS!$I1958)),"")</f>
        <v/>
      </c>
      <c r="K1958" s="78"/>
    </row>
    <row r="1959" spans="1:11" x14ac:dyDescent="0.3">
      <c r="A1959" s="12" t="str">
        <f t="shared" si="30"/>
        <v/>
      </c>
      <c r="B1959" s="65"/>
      <c r="C1959" s="68"/>
      <c r="D1959" s="69"/>
      <c r="E1959" s="69"/>
      <c r="F1959" s="69"/>
      <c r="G1959" s="69"/>
      <c r="H1959" s="20" t="str" cm="1">
        <f t="array" ref="H1959">IFERROR(IF(B1959="","",IF(F1959="","",IF(F1959="SERVIÇOS",INDEX('TABELA DE PREÇOS'!$C$3:$C$1000,MATCH(B1959,IF('TABELA DE PREÇOS'!$B$3:$B$1000=G1959,'TABELA DE PREÇOS'!$D$3:$D$1000),1)),IF(F1959="PRODUTOS",INDEX('TABELA DE PREÇOS'!$G$3:$G$1000,MATCH(B1959,IF('TABELA DE PREÇOS'!$F$3:$F$1000=G1959,'TABELA DE PREÇOS'!$H$3:$H$1000),1)))))),"")</f>
        <v/>
      </c>
      <c r="I1959" s="74"/>
      <c r="J1959" s="20" t="str">
        <f>IFERROR(IF(ATENDIMENTOS!$I1959="",ATENDIMENTOS!$H1959,IF(AND(ATENDIMENTOS!$H1959="",ATENDIMENTOS!$I1959=""),"",ATENDIMENTOS!$H1959-ATENDIMENTOS!$I1959)),"")</f>
        <v/>
      </c>
      <c r="K1959" s="77"/>
    </row>
    <row r="1960" spans="1:11" x14ac:dyDescent="0.3">
      <c r="A1960" s="12" t="str">
        <f t="shared" si="30"/>
        <v/>
      </c>
      <c r="B1960" s="66"/>
      <c r="C1960" s="70"/>
      <c r="D1960" s="71"/>
      <c r="E1960" s="71"/>
      <c r="F1960" s="71"/>
      <c r="G1960" s="71"/>
      <c r="H1960" s="19" t="str" cm="1">
        <f t="array" ref="H1960">IFERROR(IF(B1960="","",IF(F1960="","",IF(F1960="SERVIÇOS",INDEX('TABELA DE PREÇOS'!$C$3:$C$1000,MATCH(B1960,IF('TABELA DE PREÇOS'!$B$3:$B$1000=G1960,'TABELA DE PREÇOS'!$D$3:$D$1000),1)),IF(F1960="PRODUTOS",INDEX('TABELA DE PREÇOS'!$G$3:$G$1000,MATCH(B1960,IF('TABELA DE PREÇOS'!$F$3:$F$1000=G1960,'TABELA DE PREÇOS'!$H$3:$H$1000),1)))))),"")</f>
        <v/>
      </c>
      <c r="I1960" s="75"/>
      <c r="J1960" s="19" t="str">
        <f>IFERROR(IF(ATENDIMENTOS!$I1960="",ATENDIMENTOS!$H1960,IF(AND(ATENDIMENTOS!$H1960="",ATENDIMENTOS!$I1960=""),"",ATENDIMENTOS!$H1960-ATENDIMENTOS!$I1960)),"")</f>
        <v/>
      </c>
      <c r="K1960" s="78"/>
    </row>
    <row r="1961" spans="1:11" x14ac:dyDescent="0.3">
      <c r="A1961" s="12" t="str">
        <f t="shared" si="30"/>
        <v/>
      </c>
      <c r="B1961" s="65"/>
      <c r="C1961" s="68"/>
      <c r="D1961" s="69"/>
      <c r="E1961" s="69"/>
      <c r="F1961" s="69"/>
      <c r="G1961" s="69"/>
      <c r="H1961" s="20" t="str" cm="1">
        <f t="array" ref="H1961">IFERROR(IF(B1961="","",IF(F1961="","",IF(F1961="SERVIÇOS",INDEX('TABELA DE PREÇOS'!$C$3:$C$1000,MATCH(B1961,IF('TABELA DE PREÇOS'!$B$3:$B$1000=G1961,'TABELA DE PREÇOS'!$D$3:$D$1000),1)),IF(F1961="PRODUTOS",INDEX('TABELA DE PREÇOS'!$G$3:$G$1000,MATCH(B1961,IF('TABELA DE PREÇOS'!$F$3:$F$1000=G1961,'TABELA DE PREÇOS'!$H$3:$H$1000),1)))))),"")</f>
        <v/>
      </c>
      <c r="I1961" s="74"/>
      <c r="J1961" s="20" t="str">
        <f>IFERROR(IF(ATENDIMENTOS!$I1961="",ATENDIMENTOS!$H1961,IF(AND(ATENDIMENTOS!$H1961="",ATENDIMENTOS!$I1961=""),"",ATENDIMENTOS!$H1961-ATENDIMENTOS!$I1961)),"")</f>
        <v/>
      </c>
      <c r="K1961" s="77"/>
    </row>
    <row r="1962" spans="1:11" x14ac:dyDescent="0.3">
      <c r="A1962" s="12" t="str">
        <f t="shared" si="30"/>
        <v/>
      </c>
      <c r="B1962" s="66"/>
      <c r="C1962" s="70"/>
      <c r="D1962" s="71"/>
      <c r="E1962" s="71"/>
      <c r="F1962" s="71"/>
      <c r="G1962" s="71"/>
      <c r="H1962" s="19" t="str" cm="1">
        <f t="array" ref="H1962">IFERROR(IF(B1962="","",IF(F1962="","",IF(F1962="SERVIÇOS",INDEX('TABELA DE PREÇOS'!$C$3:$C$1000,MATCH(B1962,IF('TABELA DE PREÇOS'!$B$3:$B$1000=G1962,'TABELA DE PREÇOS'!$D$3:$D$1000),1)),IF(F1962="PRODUTOS",INDEX('TABELA DE PREÇOS'!$G$3:$G$1000,MATCH(B1962,IF('TABELA DE PREÇOS'!$F$3:$F$1000=G1962,'TABELA DE PREÇOS'!$H$3:$H$1000),1)))))),"")</f>
        <v/>
      </c>
      <c r="I1962" s="75"/>
      <c r="J1962" s="19" t="str">
        <f>IFERROR(IF(ATENDIMENTOS!$I1962="",ATENDIMENTOS!$H1962,IF(AND(ATENDIMENTOS!$H1962="",ATENDIMENTOS!$I1962=""),"",ATENDIMENTOS!$H1962-ATENDIMENTOS!$I1962)),"")</f>
        <v/>
      </c>
      <c r="K1962" s="78"/>
    </row>
    <row r="1963" spans="1:11" x14ac:dyDescent="0.3">
      <c r="A1963" s="12" t="str">
        <f t="shared" si="30"/>
        <v/>
      </c>
      <c r="B1963" s="65"/>
      <c r="C1963" s="68"/>
      <c r="D1963" s="69"/>
      <c r="E1963" s="69"/>
      <c r="F1963" s="69"/>
      <c r="G1963" s="69"/>
      <c r="H1963" s="20" t="str" cm="1">
        <f t="array" ref="H1963">IFERROR(IF(B1963="","",IF(F1963="","",IF(F1963="SERVIÇOS",INDEX('TABELA DE PREÇOS'!$C$3:$C$1000,MATCH(B1963,IF('TABELA DE PREÇOS'!$B$3:$B$1000=G1963,'TABELA DE PREÇOS'!$D$3:$D$1000),1)),IF(F1963="PRODUTOS",INDEX('TABELA DE PREÇOS'!$G$3:$G$1000,MATCH(B1963,IF('TABELA DE PREÇOS'!$F$3:$F$1000=G1963,'TABELA DE PREÇOS'!$H$3:$H$1000),1)))))),"")</f>
        <v/>
      </c>
      <c r="I1963" s="74"/>
      <c r="J1963" s="20" t="str">
        <f>IFERROR(IF(ATENDIMENTOS!$I1963="",ATENDIMENTOS!$H1963,IF(AND(ATENDIMENTOS!$H1963="",ATENDIMENTOS!$I1963=""),"",ATENDIMENTOS!$H1963-ATENDIMENTOS!$I1963)),"")</f>
        <v/>
      </c>
      <c r="K1963" s="77"/>
    </row>
    <row r="1964" spans="1:11" x14ac:dyDescent="0.3">
      <c r="A1964" s="12" t="str">
        <f t="shared" si="30"/>
        <v/>
      </c>
      <c r="B1964" s="66"/>
      <c r="C1964" s="70"/>
      <c r="D1964" s="71"/>
      <c r="E1964" s="71"/>
      <c r="F1964" s="71"/>
      <c r="G1964" s="71"/>
      <c r="H1964" s="19" t="str" cm="1">
        <f t="array" ref="H1964">IFERROR(IF(B1964="","",IF(F1964="","",IF(F1964="SERVIÇOS",INDEX('TABELA DE PREÇOS'!$C$3:$C$1000,MATCH(B1964,IF('TABELA DE PREÇOS'!$B$3:$B$1000=G1964,'TABELA DE PREÇOS'!$D$3:$D$1000),1)),IF(F1964="PRODUTOS",INDEX('TABELA DE PREÇOS'!$G$3:$G$1000,MATCH(B1964,IF('TABELA DE PREÇOS'!$F$3:$F$1000=G1964,'TABELA DE PREÇOS'!$H$3:$H$1000),1)))))),"")</f>
        <v/>
      </c>
      <c r="I1964" s="75"/>
      <c r="J1964" s="19" t="str">
        <f>IFERROR(IF(ATENDIMENTOS!$I1964="",ATENDIMENTOS!$H1964,IF(AND(ATENDIMENTOS!$H1964="",ATENDIMENTOS!$I1964=""),"",ATENDIMENTOS!$H1964-ATENDIMENTOS!$I1964)),"")</f>
        <v/>
      </c>
      <c r="K1964" s="78"/>
    </row>
    <row r="1965" spans="1:11" x14ac:dyDescent="0.3">
      <c r="A1965" s="12" t="str">
        <f t="shared" si="30"/>
        <v/>
      </c>
      <c r="B1965" s="65"/>
      <c r="C1965" s="68"/>
      <c r="D1965" s="69"/>
      <c r="E1965" s="69"/>
      <c r="F1965" s="69"/>
      <c r="G1965" s="69"/>
      <c r="H1965" s="20" t="str" cm="1">
        <f t="array" ref="H1965">IFERROR(IF(B1965="","",IF(F1965="","",IF(F1965="SERVIÇOS",INDEX('TABELA DE PREÇOS'!$C$3:$C$1000,MATCH(B1965,IF('TABELA DE PREÇOS'!$B$3:$B$1000=G1965,'TABELA DE PREÇOS'!$D$3:$D$1000),1)),IF(F1965="PRODUTOS",INDEX('TABELA DE PREÇOS'!$G$3:$G$1000,MATCH(B1965,IF('TABELA DE PREÇOS'!$F$3:$F$1000=G1965,'TABELA DE PREÇOS'!$H$3:$H$1000),1)))))),"")</f>
        <v/>
      </c>
      <c r="I1965" s="74"/>
      <c r="J1965" s="20" t="str">
        <f>IFERROR(IF(ATENDIMENTOS!$I1965="",ATENDIMENTOS!$H1965,IF(AND(ATENDIMENTOS!$H1965="",ATENDIMENTOS!$I1965=""),"",ATENDIMENTOS!$H1965-ATENDIMENTOS!$I1965)),"")</f>
        <v/>
      </c>
      <c r="K1965" s="77"/>
    </row>
    <row r="1966" spans="1:11" x14ac:dyDescent="0.3">
      <c r="A1966" s="12" t="str">
        <f t="shared" si="30"/>
        <v/>
      </c>
      <c r="B1966" s="66"/>
      <c r="C1966" s="70"/>
      <c r="D1966" s="71"/>
      <c r="E1966" s="71"/>
      <c r="F1966" s="71"/>
      <c r="G1966" s="71"/>
      <c r="H1966" s="19" t="str" cm="1">
        <f t="array" ref="H1966">IFERROR(IF(B1966="","",IF(F1966="","",IF(F1966="SERVIÇOS",INDEX('TABELA DE PREÇOS'!$C$3:$C$1000,MATCH(B1966,IF('TABELA DE PREÇOS'!$B$3:$B$1000=G1966,'TABELA DE PREÇOS'!$D$3:$D$1000),1)),IF(F1966="PRODUTOS",INDEX('TABELA DE PREÇOS'!$G$3:$G$1000,MATCH(B1966,IF('TABELA DE PREÇOS'!$F$3:$F$1000=G1966,'TABELA DE PREÇOS'!$H$3:$H$1000),1)))))),"")</f>
        <v/>
      </c>
      <c r="I1966" s="75"/>
      <c r="J1966" s="19" t="str">
        <f>IFERROR(IF(ATENDIMENTOS!$I1966="",ATENDIMENTOS!$H1966,IF(AND(ATENDIMENTOS!$H1966="",ATENDIMENTOS!$I1966=""),"",ATENDIMENTOS!$H1966-ATENDIMENTOS!$I1966)),"")</f>
        <v/>
      </c>
      <c r="K1966" s="78"/>
    </row>
    <row r="1967" spans="1:11" x14ac:dyDescent="0.3">
      <c r="A1967" s="12" t="str">
        <f t="shared" si="30"/>
        <v/>
      </c>
      <c r="B1967" s="65"/>
      <c r="C1967" s="68"/>
      <c r="D1967" s="69"/>
      <c r="E1967" s="69"/>
      <c r="F1967" s="69"/>
      <c r="G1967" s="69"/>
      <c r="H1967" s="20" t="str" cm="1">
        <f t="array" ref="H1967">IFERROR(IF(B1967="","",IF(F1967="","",IF(F1967="SERVIÇOS",INDEX('TABELA DE PREÇOS'!$C$3:$C$1000,MATCH(B1967,IF('TABELA DE PREÇOS'!$B$3:$B$1000=G1967,'TABELA DE PREÇOS'!$D$3:$D$1000),1)),IF(F1967="PRODUTOS",INDEX('TABELA DE PREÇOS'!$G$3:$G$1000,MATCH(B1967,IF('TABELA DE PREÇOS'!$F$3:$F$1000=G1967,'TABELA DE PREÇOS'!$H$3:$H$1000),1)))))),"")</f>
        <v/>
      </c>
      <c r="I1967" s="74"/>
      <c r="J1967" s="20" t="str">
        <f>IFERROR(IF(ATENDIMENTOS!$I1967="",ATENDIMENTOS!$H1967,IF(AND(ATENDIMENTOS!$H1967="",ATENDIMENTOS!$I1967=""),"",ATENDIMENTOS!$H1967-ATENDIMENTOS!$I1967)),"")</f>
        <v/>
      </c>
      <c r="K1967" s="77"/>
    </row>
    <row r="1968" spans="1:11" x14ac:dyDescent="0.3">
      <c r="A1968" s="12" t="str">
        <f t="shared" si="30"/>
        <v/>
      </c>
      <c r="B1968" s="66"/>
      <c r="C1968" s="70"/>
      <c r="D1968" s="71"/>
      <c r="E1968" s="71"/>
      <c r="F1968" s="71"/>
      <c r="G1968" s="71"/>
      <c r="H1968" s="19" t="str" cm="1">
        <f t="array" ref="H1968">IFERROR(IF(B1968="","",IF(F1968="","",IF(F1968="SERVIÇOS",INDEX('TABELA DE PREÇOS'!$C$3:$C$1000,MATCH(B1968,IF('TABELA DE PREÇOS'!$B$3:$B$1000=G1968,'TABELA DE PREÇOS'!$D$3:$D$1000),1)),IF(F1968="PRODUTOS",INDEX('TABELA DE PREÇOS'!$G$3:$G$1000,MATCH(B1968,IF('TABELA DE PREÇOS'!$F$3:$F$1000=G1968,'TABELA DE PREÇOS'!$H$3:$H$1000),1)))))),"")</f>
        <v/>
      </c>
      <c r="I1968" s="75"/>
      <c r="J1968" s="19" t="str">
        <f>IFERROR(IF(ATENDIMENTOS!$I1968="",ATENDIMENTOS!$H1968,IF(AND(ATENDIMENTOS!$H1968="",ATENDIMENTOS!$I1968=""),"",ATENDIMENTOS!$H1968-ATENDIMENTOS!$I1968)),"")</f>
        <v/>
      </c>
      <c r="K1968" s="78"/>
    </row>
    <row r="1969" spans="1:11" x14ac:dyDescent="0.3">
      <c r="A1969" s="12" t="str">
        <f t="shared" si="30"/>
        <v/>
      </c>
      <c r="B1969" s="65"/>
      <c r="C1969" s="68"/>
      <c r="D1969" s="69"/>
      <c r="E1969" s="69"/>
      <c r="F1969" s="69"/>
      <c r="G1969" s="69"/>
      <c r="H1969" s="20" t="str" cm="1">
        <f t="array" ref="H1969">IFERROR(IF(B1969="","",IF(F1969="","",IF(F1969="SERVIÇOS",INDEX('TABELA DE PREÇOS'!$C$3:$C$1000,MATCH(B1969,IF('TABELA DE PREÇOS'!$B$3:$B$1000=G1969,'TABELA DE PREÇOS'!$D$3:$D$1000),1)),IF(F1969="PRODUTOS",INDEX('TABELA DE PREÇOS'!$G$3:$G$1000,MATCH(B1969,IF('TABELA DE PREÇOS'!$F$3:$F$1000=G1969,'TABELA DE PREÇOS'!$H$3:$H$1000),1)))))),"")</f>
        <v/>
      </c>
      <c r="I1969" s="74"/>
      <c r="J1969" s="20" t="str">
        <f>IFERROR(IF(ATENDIMENTOS!$I1969="",ATENDIMENTOS!$H1969,IF(AND(ATENDIMENTOS!$H1969="",ATENDIMENTOS!$I1969=""),"",ATENDIMENTOS!$H1969-ATENDIMENTOS!$I1969)),"")</f>
        <v/>
      </c>
      <c r="K1969" s="77"/>
    </row>
    <row r="1970" spans="1:11" x14ac:dyDescent="0.3">
      <c r="A1970" s="12" t="str">
        <f t="shared" si="30"/>
        <v/>
      </c>
      <c r="B1970" s="66"/>
      <c r="C1970" s="70"/>
      <c r="D1970" s="71"/>
      <c r="E1970" s="71"/>
      <c r="F1970" s="71"/>
      <c r="G1970" s="71"/>
      <c r="H1970" s="19" t="str" cm="1">
        <f t="array" ref="H1970">IFERROR(IF(B1970="","",IF(F1970="","",IF(F1970="SERVIÇOS",INDEX('TABELA DE PREÇOS'!$C$3:$C$1000,MATCH(B1970,IF('TABELA DE PREÇOS'!$B$3:$B$1000=G1970,'TABELA DE PREÇOS'!$D$3:$D$1000),1)),IF(F1970="PRODUTOS",INDEX('TABELA DE PREÇOS'!$G$3:$G$1000,MATCH(B1970,IF('TABELA DE PREÇOS'!$F$3:$F$1000=G1970,'TABELA DE PREÇOS'!$H$3:$H$1000),1)))))),"")</f>
        <v/>
      </c>
      <c r="I1970" s="75"/>
      <c r="J1970" s="19" t="str">
        <f>IFERROR(IF(ATENDIMENTOS!$I1970="",ATENDIMENTOS!$H1970,IF(AND(ATENDIMENTOS!$H1970="",ATENDIMENTOS!$I1970=""),"",ATENDIMENTOS!$H1970-ATENDIMENTOS!$I1970)),"")</f>
        <v/>
      </c>
      <c r="K1970" s="78"/>
    </row>
    <row r="1971" spans="1:11" x14ac:dyDescent="0.3">
      <c r="A1971" s="12" t="str">
        <f t="shared" si="30"/>
        <v/>
      </c>
      <c r="B1971" s="65"/>
      <c r="C1971" s="68"/>
      <c r="D1971" s="69"/>
      <c r="E1971" s="69"/>
      <c r="F1971" s="69"/>
      <c r="G1971" s="69"/>
      <c r="H1971" s="20" t="str" cm="1">
        <f t="array" ref="H1971">IFERROR(IF(B1971="","",IF(F1971="","",IF(F1971="SERVIÇOS",INDEX('TABELA DE PREÇOS'!$C$3:$C$1000,MATCH(B1971,IF('TABELA DE PREÇOS'!$B$3:$B$1000=G1971,'TABELA DE PREÇOS'!$D$3:$D$1000),1)),IF(F1971="PRODUTOS",INDEX('TABELA DE PREÇOS'!$G$3:$G$1000,MATCH(B1971,IF('TABELA DE PREÇOS'!$F$3:$F$1000=G1971,'TABELA DE PREÇOS'!$H$3:$H$1000),1)))))),"")</f>
        <v/>
      </c>
      <c r="I1971" s="74"/>
      <c r="J1971" s="20" t="str">
        <f>IFERROR(IF(ATENDIMENTOS!$I1971="",ATENDIMENTOS!$H1971,IF(AND(ATENDIMENTOS!$H1971="",ATENDIMENTOS!$I1971=""),"",ATENDIMENTOS!$H1971-ATENDIMENTOS!$I1971)),"")</f>
        <v/>
      </c>
      <c r="K1971" s="77"/>
    </row>
    <row r="1972" spans="1:11" x14ac:dyDescent="0.3">
      <c r="A1972" s="12" t="str">
        <f t="shared" si="30"/>
        <v/>
      </c>
      <c r="B1972" s="66"/>
      <c r="C1972" s="70"/>
      <c r="D1972" s="71"/>
      <c r="E1972" s="71"/>
      <c r="F1972" s="71"/>
      <c r="G1972" s="71"/>
      <c r="H1972" s="19" t="str" cm="1">
        <f t="array" ref="H1972">IFERROR(IF(B1972="","",IF(F1972="","",IF(F1972="SERVIÇOS",INDEX('TABELA DE PREÇOS'!$C$3:$C$1000,MATCH(B1972,IF('TABELA DE PREÇOS'!$B$3:$B$1000=G1972,'TABELA DE PREÇOS'!$D$3:$D$1000),1)),IF(F1972="PRODUTOS",INDEX('TABELA DE PREÇOS'!$G$3:$G$1000,MATCH(B1972,IF('TABELA DE PREÇOS'!$F$3:$F$1000=G1972,'TABELA DE PREÇOS'!$H$3:$H$1000),1)))))),"")</f>
        <v/>
      </c>
      <c r="I1972" s="75"/>
      <c r="J1972" s="19" t="str">
        <f>IFERROR(IF(ATENDIMENTOS!$I1972="",ATENDIMENTOS!$H1972,IF(AND(ATENDIMENTOS!$H1972="",ATENDIMENTOS!$I1972=""),"",ATENDIMENTOS!$H1972-ATENDIMENTOS!$I1972)),"")</f>
        <v/>
      </c>
      <c r="K1972" s="78"/>
    </row>
    <row r="1973" spans="1:11" x14ac:dyDescent="0.3">
      <c r="A1973" s="12" t="str">
        <f t="shared" si="30"/>
        <v/>
      </c>
      <c r="B1973" s="65"/>
      <c r="C1973" s="68"/>
      <c r="D1973" s="69"/>
      <c r="E1973" s="69"/>
      <c r="F1973" s="69"/>
      <c r="G1973" s="69"/>
      <c r="H1973" s="20" t="str" cm="1">
        <f t="array" ref="H1973">IFERROR(IF(B1973="","",IF(F1973="","",IF(F1973="SERVIÇOS",INDEX('TABELA DE PREÇOS'!$C$3:$C$1000,MATCH(B1973,IF('TABELA DE PREÇOS'!$B$3:$B$1000=G1973,'TABELA DE PREÇOS'!$D$3:$D$1000),1)),IF(F1973="PRODUTOS",INDEX('TABELA DE PREÇOS'!$G$3:$G$1000,MATCH(B1973,IF('TABELA DE PREÇOS'!$F$3:$F$1000=G1973,'TABELA DE PREÇOS'!$H$3:$H$1000),1)))))),"")</f>
        <v/>
      </c>
      <c r="I1973" s="74"/>
      <c r="J1973" s="20" t="str">
        <f>IFERROR(IF(ATENDIMENTOS!$I1973="",ATENDIMENTOS!$H1973,IF(AND(ATENDIMENTOS!$H1973="",ATENDIMENTOS!$I1973=""),"",ATENDIMENTOS!$H1973-ATENDIMENTOS!$I1973)),"")</f>
        <v/>
      </c>
      <c r="K1973" s="77"/>
    </row>
    <row r="1974" spans="1:11" x14ac:dyDescent="0.3">
      <c r="A1974" s="12" t="str">
        <f t="shared" si="30"/>
        <v/>
      </c>
      <c r="B1974" s="66"/>
      <c r="C1974" s="70"/>
      <c r="D1974" s="71"/>
      <c r="E1974" s="71"/>
      <c r="F1974" s="71"/>
      <c r="G1974" s="71"/>
      <c r="H1974" s="19" t="str" cm="1">
        <f t="array" ref="H1974">IFERROR(IF(B1974="","",IF(F1974="","",IF(F1974="SERVIÇOS",INDEX('TABELA DE PREÇOS'!$C$3:$C$1000,MATCH(B1974,IF('TABELA DE PREÇOS'!$B$3:$B$1000=G1974,'TABELA DE PREÇOS'!$D$3:$D$1000),1)),IF(F1974="PRODUTOS",INDEX('TABELA DE PREÇOS'!$G$3:$G$1000,MATCH(B1974,IF('TABELA DE PREÇOS'!$F$3:$F$1000=G1974,'TABELA DE PREÇOS'!$H$3:$H$1000),1)))))),"")</f>
        <v/>
      </c>
      <c r="I1974" s="75"/>
      <c r="J1974" s="19" t="str">
        <f>IFERROR(IF(ATENDIMENTOS!$I1974="",ATENDIMENTOS!$H1974,IF(AND(ATENDIMENTOS!$H1974="",ATENDIMENTOS!$I1974=""),"",ATENDIMENTOS!$H1974-ATENDIMENTOS!$I1974)),"")</f>
        <v/>
      </c>
      <c r="K1974" s="78"/>
    </row>
    <row r="1975" spans="1:11" x14ac:dyDescent="0.3">
      <c r="A1975" s="12" t="str">
        <f t="shared" si="30"/>
        <v/>
      </c>
      <c r="B1975" s="65"/>
      <c r="C1975" s="68"/>
      <c r="D1975" s="69"/>
      <c r="E1975" s="69"/>
      <c r="F1975" s="69"/>
      <c r="G1975" s="69"/>
      <c r="H1975" s="20" t="str" cm="1">
        <f t="array" ref="H1975">IFERROR(IF(B1975="","",IF(F1975="","",IF(F1975="SERVIÇOS",INDEX('TABELA DE PREÇOS'!$C$3:$C$1000,MATCH(B1975,IF('TABELA DE PREÇOS'!$B$3:$B$1000=G1975,'TABELA DE PREÇOS'!$D$3:$D$1000),1)),IF(F1975="PRODUTOS",INDEX('TABELA DE PREÇOS'!$G$3:$G$1000,MATCH(B1975,IF('TABELA DE PREÇOS'!$F$3:$F$1000=G1975,'TABELA DE PREÇOS'!$H$3:$H$1000),1)))))),"")</f>
        <v/>
      </c>
      <c r="I1975" s="74"/>
      <c r="J1975" s="20" t="str">
        <f>IFERROR(IF(ATENDIMENTOS!$I1975="",ATENDIMENTOS!$H1975,IF(AND(ATENDIMENTOS!$H1975="",ATENDIMENTOS!$I1975=""),"",ATENDIMENTOS!$H1975-ATENDIMENTOS!$I1975)),"")</f>
        <v/>
      </c>
      <c r="K1975" s="77"/>
    </row>
    <row r="1976" spans="1:11" x14ac:dyDescent="0.3">
      <c r="A1976" s="12" t="str">
        <f t="shared" si="30"/>
        <v/>
      </c>
      <c r="B1976" s="66"/>
      <c r="C1976" s="70"/>
      <c r="D1976" s="71"/>
      <c r="E1976" s="71"/>
      <c r="F1976" s="71"/>
      <c r="G1976" s="71"/>
      <c r="H1976" s="19" t="str" cm="1">
        <f t="array" ref="H1976">IFERROR(IF(B1976="","",IF(F1976="","",IF(F1976="SERVIÇOS",INDEX('TABELA DE PREÇOS'!$C$3:$C$1000,MATCH(B1976,IF('TABELA DE PREÇOS'!$B$3:$B$1000=G1976,'TABELA DE PREÇOS'!$D$3:$D$1000),1)),IF(F1976="PRODUTOS",INDEX('TABELA DE PREÇOS'!$G$3:$G$1000,MATCH(B1976,IF('TABELA DE PREÇOS'!$F$3:$F$1000=G1976,'TABELA DE PREÇOS'!$H$3:$H$1000),1)))))),"")</f>
        <v/>
      </c>
      <c r="I1976" s="75"/>
      <c r="J1976" s="19" t="str">
        <f>IFERROR(IF(ATENDIMENTOS!$I1976="",ATENDIMENTOS!$H1976,IF(AND(ATENDIMENTOS!$H1976="",ATENDIMENTOS!$I1976=""),"",ATENDIMENTOS!$H1976-ATENDIMENTOS!$I1976)),"")</f>
        <v/>
      </c>
      <c r="K1976" s="78"/>
    </row>
    <row r="1977" spans="1:11" x14ac:dyDescent="0.3">
      <c r="A1977" s="12" t="str">
        <f t="shared" si="30"/>
        <v/>
      </c>
      <c r="B1977" s="65"/>
      <c r="C1977" s="68"/>
      <c r="D1977" s="69"/>
      <c r="E1977" s="69"/>
      <c r="F1977" s="69"/>
      <c r="G1977" s="69"/>
      <c r="H1977" s="20" t="str" cm="1">
        <f t="array" ref="H1977">IFERROR(IF(B1977="","",IF(F1977="","",IF(F1977="SERVIÇOS",INDEX('TABELA DE PREÇOS'!$C$3:$C$1000,MATCH(B1977,IF('TABELA DE PREÇOS'!$B$3:$B$1000=G1977,'TABELA DE PREÇOS'!$D$3:$D$1000),1)),IF(F1977="PRODUTOS",INDEX('TABELA DE PREÇOS'!$G$3:$G$1000,MATCH(B1977,IF('TABELA DE PREÇOS'!$F$3:$F$1000=G1977,'TABELA DE PREÇOS'!$H$3:$H$1000),1)))))),"")</f>
        <v/>
      </c>
      <c r="I1977" s="74"/>
      <c r="J1977" s="20" t="str">
        <f>IFERROR(IF(ATENDIMENTOS!$I1977="",ATENDIMENTOS!$H1977,IF(AND(ATENDIMENTOS!$H1977="",ATENDIMENTOS!$I1977=""),"",ATENDIMENTOS!$H1977-ATENDIMENTOS!$I1977)),"")</f>
        <v/>
      </c>
      <c r="K1977" s="77"/>
    </row>
    <row r="1978" spans="1:11" x14ac:dyDescent="0.3">
      <c r="A1978" s="12" t="str">
        <f t="shared" si="30"/>
        <v/>
      </c>
      <c r="B1978" s="66"/>
      <c r="C1978" s="70"/>
      <c r="D1978" s="71"/>
      <c r="E1978" s="71"/>
      <c r="F1978" s="71"/>
      <c r="G1978" s="71"/>
      <c r="H1978" s="19" t="str" cm="1">
        <f t="array" ref="H1978">IFERROR(IF(B1978="","",IF(F1978="","",IF(F1978="SERVIÇOS",INDEX('TABELA DE PREÇOS'!$C$3:$C$1000,MATCH(B1978,IF('TABELA DE PREÇOS'!$B$3:$B$1000=G1978,'TABELA DE PREÇOS'!$D$3:$D$1000),1)),IF(F1978="PRODUTOS",INDEX('TABELA DE PREÇOS'!$G$3:$G$1000,MATCH(B1978,IF('TABELA DE PREÇOS'!$F$3:$F$1000=G1978,'TABELA DE PREÇOS'!$H$3:$H$1000),1)))))),"")</f>
        <v/>
      </c>
      <c r="I1978" s="75"/>
      <c r="J1978" s="19" t="str">
        <f>IFERROR(IF(ATENDIMENTOS!$I1978="",ATENDIMENTOS!$H1978,IF(AND(ATENDIMENTOS!$H1978="",ATENDIMENTOS!$I1978=""),"",ATENDIMENTOS!$H1978-ATENDIMENTOS!$I1978)),"")</f>
        <v/>
      </c>
      <c r="K1978" s="78"/>
    </row>
    <row r="1979" spans="1:11" x14ac:dyDescent="0.3">
      <c r="A1979" s="12" t="str">
        <f t="shared" si="30"/>
        <v/>
      </c>
      <c r="B1979" s="65"/>
      <c r="C1979" s="68"/>
      <c r="D1979" s="69"/>
      <c r="E1979" s="69"/>
      <c r="F1979" s="69"/>
      <c r="G1979" s="69"/>
      <c r="H1979" s="20" t="str" cm="1">
        <f t="array" ref="H1979">IFERROR(IF(B1979="","",IF(F1979="","",IF(F1979="SERVIÇOS",INDEX('TABELA DE PREÇOS'!$C$3:$C$1000,MATCH(B1979,IF('TABELA DE PREÇOS'!$B$3:$B$1000=G1979,'TABELA DE PREÇOS'!$D$3:$D$1000),1)),IF(F1979="PRODUTOS",INDEX('TABELA DE PREÇOS'!$G$3:$G$1000,MATCH(B1979,IF('TABELA DE PREÇOS'!$F$3:$F$1000=G1979,'TABELA DE PREÇOS'!$H$3:$H$1000),1)))))),"")</f>
        <v/>
      </c>
      <c r="I1979" s="74"/>
      <c r="J1979" s="20" t="str">
        <f>IFERROR(IF(ATENDIMENTOS!$I1979="",ATENDIMENTOS!$H1979,IF(AND(ATENDIMENTOS!$H1979="",ATENDIMENTOS!$I1979=""),"",ATENDIMENTOS!$H1979-ATENDIMENTOS!$I1979)),"")</f>
        <v/>
      </c>
      <c r="K1979" s="77"/>
    </row>
    <row r="1980" spans="1:11" x14ac:dyDescent="0.3">
      <c r="A1980" s="12" t="str">
        <f t="shared" si="30"/>
        <v/>
      </c>
      <c r="B1980" s="66"/>
      <c r="C1980" s="70"/>
      <c r="D1980" s="71"/>
      <c r="E1980" s="71"/>
      <c r="F1980" s="71"/>
      <c r="G1980" s="71"/>
      <c r="H1980" s="19" t="str" cm="1">
        <f t="array" ref="H1980">IFERROR(IF(B1980="","",IF(F1980="","",IF(F1980="SERVIÇOS",INDEX('TABELA DE PREÇOS'!$C$3:$C$1000,MATCH(B1980,IF('TABELA DE PREÇOS'!$B$3:$B$1000=G1980,'TABELA DE PREÇOS'!$D$3:$D$1000),1)),IF(F1980="PRODUTOS",INDEX('TABELA DE PREÇOS'!$G$3:$G$1000,MATCH(B1980,IF('TABELA DE PREÇOS'!$F$3:$F$1000=G1980,'TABELA DE PREÇOS'!$H$3:$H$1000),1)))))),"")</f>
        <v/>
      </c>
      <c r="I1980" s="75"/>
      <c r="J1980" s="19" t="str">
        <f>IFERROR(IF(ATENDIMENTOS!$I1980="",ATENDIMENTOS!$H1980,IF(AND(ATENDIMENTOS!$H1980="",ATENDIMENTOS!$I1980=""),"",ATENDIMENTOS!$H1980-ATENDIMENTOS!$I1980)),"")</f>
        <v/>
      </c>
      <c r="K1980" s="78"/>
    </row>
    <row r="1981" spans="1:11" x14ac:dyDescent="0.3">
      <c r="A1981" s="12" t="str">
        <f t="shared" si="30"/>
        <v/>
      </c>
      <c r="B1981" s="65"/>
      <c r="C1981" s="68"/>
      <c r="D1981" s="69"/>
      <c r="E1981" s="69"/>
      <c r="F1981" s="69"/>
      <c r="G1981" s="69"/>
      <c r="H1981" s="20" t="str" cm="1">
        <f t="array" ref="H1981">IFERROR(IF(B1981="","",IF(F1981="","",IF(F1981="SERVIÇOS",INDEX('TABELA DE PREÇOS'!$C$3:$C$1000,MATCH(B1981,IF('TABELA DE PREÇOS'!$B$3:$B$1000=G1981,'TABELA DE PREÇOS'!$D$3:$D$1000),1)),IF(F1981="PRODUTOS",INDEX('TABELA DE PREÇOS'!$G$3:$G$1000,MATCH(B1981,IF('TABELA DE PREÇOS'!$F$3:$F$1000=G1981,'TABELA DE PREÇOS'!$H$3:$H$1000),1)))))),"")</f>
        <v/>
      </c>
      <c r="I1981" s="74"/>
      <c r="J1981" s="20" t="str">
        <f>IFERROR(IF(ATENDIMENTOS!$I1981="",ATENDIMENTOS!$H1981,IF(AND(ATENDIMENTOS!$H1981="",ATENDIMENTOS!$I1981=""),"",ATENDIMENTOS!$H1981-ATENDIMENTOS!$I1981)),"")</f>
        <v/>
      </c>
      <c r="K1981" s="77"/>
    </row>
    <row r="1982" spans="1:11" x14ac:dyDescent="0.3">
      <c r="A1982" s="12" t="str">
        <f t="shared" si="30"/>
        <v/>
      </c>
      <c r="B1982" s="66"/>
      <c r="C1982" s="70"/>
      <c r="D1982" s="71"/>
      <c r="E1982" s="71"/>
      <c r="F1982" s="71"/>
      <c r="G1982" s="71"/>
      <c r="H1982" s="19" t="str" cm="1">
        <f t="array" ref="H1982">IFERROR(IF(B1982="","",IF(F1982="","",IF(F1982="SERVIÇOS",INDEX('TABELA DE PREÇOS'!$C$3:$C$1000,MATCH(B1982,IF('TABELA DE PREÇOS'!$B$3:$B$1000=G1982,'TABELA DE PREÇOS'!$D$3:$D$1000),1)),IF(F1982="PRODUTOS",INDEX('TABELA DE PREÇOS'!$G$3:$G$1000,MATCH(B1982,IF('TABELA DE PREÇOS'!$F$3:$F$1000=G1982,'TABELA DE PREÇOS'!$H$3:$H$1000),1)))))),"")</f>
        <v/>
      </c>
      <c r="I1982" s="75"/>
      <c r="J1982" s="19" t="str">
        <f>IFERROR(IF(ATENDIMENTOS!$I1982="",ATENDIMENTOS!$H1982,IF(AND(ATENDIMENTOS!$H1982="",ATENDIMENTOS!$I1982=""),"",ATENDIMENTOS!$H1982-ATENDIMENTOS!$I1982)),"")</f>
        <v/>
      </c>
      <c r="K1982" s="78"/>
    </row>
    <row r="1983" spans="1:11" x14ac:dyDescent="0.3">
      <c r="A1983" s="12" t="str">
        <f t="shared" si="30"/>
        <v/>
      </c>
      <c r="B1983" s="65"/>
      <c r="C1983" s="68"/>
      <c r="D1983" s="69"/>
      <c r="E1983" s="69"/>
      <c r="F1983" s="69"/>
      <c r="G1983" s="69"/>
      <c r="H1983" s="20" t="str" cm="1">
        <f t="array" ref="H1983">IFERROR(IF(B1983="","",IF(F1983="","",IF(F1983="SERVIÇOS",INDEX('TABELA DE PREÇOS'!$C$3:$C$1000,MATCH(B1983,IF('TABELA DE PREÇOS'!$B$3:$B$1000=G1983,'TABELA DE PREÇOS'!$D$3:$D$1000),1)),IF(F1983="PRODUTOS",INDEX('TABELA DE PREÇOS'!$G$3:$G$1000,MATCH(B1983,IF('TABELA DE PREÇOS'!$F$3:$F$1000=G1983,'TABELA DE PREÇOS'!$H$3:$H$1000),1)))))),"")</f>
        <v/>
      </c>
      <c r="I1983" s="74"/>
      <c r="J1983" s="20" t="str">
        <f>IFERROR(IF(ATENDIMENTOS!$I1983="",ATENDIMENTOS!$H1983,IF(AND(ATENDIMENTOS!$H1983="",ATENDIMENTOS!$I1983=""),"",ATENDIMENTOS!$H1983-ATENDIMENTOS!$I1983)),"")</f>
        <v/>
      </c>
      <c r="K1983" s="77"/>
    </row>
    <row r="1984" spans="1:11" x14ac:dyDescent="0.3">
      <c r="A1984" s="12" t="str">
        <f t="shared" si="30"/>
        <v/>
      </c>
      <c r="B1984" s="66"/>
      <c r="C1984" s="70"/>
      <c r="D1984" s="71"/>
      <c r="E1984" s="71"/>
      <c r="F1984" s="71"/>
      <c r="G1984" s="71"/>
      <c r="H1984" s="19" t="str" cm="1">
        <f t="array" ref="H1984">IFERROR(IF(B1984="","",IF(F1984="","",IF(F1984="SERVIÇOS",INDEX('TABELA DE PREÇOS'!$C$3:$C$1000,MATCH(B1984,IF('TABELA DE PREÇOS'!$B$3:$B$1000=G1984,'TABELA DE PREÇOS'!$D$3:$D$1000),1)),IF(F1984="PRODUTOS",INDEX('TABELA DE PREÇOS'!$G$3:$G$1000,MATCH(B1984,IF('TABELA DE PREÇOS'!$F$3:$F$1000=G1984,'TABELA DE PREÇOS'!$H$3:$H$1000),1)))))),"")</f>
        <v/>
      </c>
      <c r="I1984" s="75"/>
      <c r="J1984" s="19" t="str">
        <f>IFERROR(IF(ATENDIMENTOS!$I1984="",ATENDIMENTOS!$H1984,IF(AND(ATENDIMENTOS!$H1984="",ATENDIMENTOS!$I1984=""),"",ATENDIMENTOS!$H1984-ATENDIMENTOS!$I1984)),"")</f>
        <v/>
      </c>
      <c r="K1984" s="78"/>
    </row>
    <row r="1985" spans="1:11" x14ac:dyDescent="0.3">
      <c r="A1985" s="12" t="str">
        <f t="shared" si="30"/>
        <v/>
      </c>
      <c r="B1985" s="65"/>
      <c r="C1985" s="68"/>
      <c r="D1985" s="69"/>
      <c r="E1985" s="69"/>
      <c r="F1985" s="69"/>
      <c r="G1985" s="69"/>
      <c r="H1985" s="20" t="str" cm="1">
        <f t="array" ref="H1985">IFERROR(IF(B1985="","",IF(F1985="","",IF(F1985="SERVIÇOS",INDEX('TABELA DE PREÇOS'!$C$3:$C$1000,MATCH(B1985,IF('TABELA DE PREÇOS'!$B$3:$B$1000=G1985,'TABELA DE PREÇOS'!$D$3:$D$1000),1)),IF(F1985="PRODUTOS",INDEX('TABELA DE PREÇOS'!$G$3:$G$1000,MATCH(B1985,IF('TABELA DE PREÇOS'!$F$3:$F$1000=G1985,'TABELA DE PREÇOS'!$H$3:$H$1000),1)))))),"")</f>
        <v/>
      </c>
      <c r="I1985" s="74"/>
      <c r="J1985" s="20" t="str">
        <f>IFERROR(IF(ATENDIMENTOS!$I1985="",ATENDIMENTOS!$H1985,IF(AND(ATENDIMENTOS!$H1985="",ATENDIMENTOS!$I1985=""),"",ATENDIMENTOS!$H1985-ATENDIMENTOS!$I1985)),"")</f>
        <v/>
      </c>
      <c r="K1985" s="77"/>
    </row>
    <row r="1986" spans="1:11" x14ac:dyDescent="0.3">
      <c r="A1986" s="12" t="str">
        <f t="shared" si="30"/>
        <v/>
      </c>
      <c r="B1986" s="66"/>
      <c r="C1986" s="70"/>
      <c r="D1986" s="71"/>
      <c r="E1986" s="71"/>
      <c r="F1986" s="71"/>
      <c r="G1986" s="71"/>
      <c r="H1986" s="19" t="str" cm="1">
        <f t="array" ref="H1986">IFERROR(IF(B1986="","",IF(F1986="","",IF(F1986="SERVIÇOS",INDEX('TABELA DE PREÇOS'!$C$3:$C$1000,MATCH(B1986,IF('TABELA DE PREÇOS'!$B$3:$B$1000=G1986,'TABELA DE PREÇOS'!$D$3:$D$1000),1)),IF(F1986="PRODUTOS",INDEX('TABELA DE PREÇOS'!$G$3:$G$1000,MATCH(B1986,IF('TABELA DE PREÇOS'!$F$3:$F$1000=G1986,'TABELA DE PREÇOS'!$H$3:$H$1000),1)))))),"")</f>
        <v/>
      </c>
      <c r="I1986" s="75"/>
      <c r="J1986" s="19" t="str">
        <f>IFERROR(IF(ATENDIMENTOS!$I1986="",ATENDIMENTOS!$H1986,IF(AND(ATENDIMENTOS!$H1986="",ATENDIMENTOS!$I1986=""),"",ATENDIMENTOS!$H1986-ATENDIMENTOS!$I1986)),"")</f>
        <v/>
      </c>
      <c r="K1986" s="78"/>
    </row>
    <row r="1987" spans="1:11" x14ac:dyDescent="0.3">
      <c r="A1987" s="12" t="str">
        <f t="shared" si="30"/>
        <v/>
      </c>
      <c r="B1987" s="65"/>
      <c r="C1987" s="68"/>
      <c r="D1987" s="69"/>
      <c r="E1987" s="69"/>
      <c r="F1987" s="69"/>
      <c r="G1987" s="69"/>
      <c r="H1987" s="20" t="str" cm="1">
        <f t="array" ref="H1987">IFERROR(IF(B1987="","",IF(F1987="","",IF(F1987="SERVIÇOS",INDEX('TABELA DE PREÇOS'!$C$3:$C$1000,MATCH(B1987,IF('TABELA DE PREÇOS'!$B$3:$B$1000=G1987,'TABELA DE PREÇOS'!$D$3:$D$1000),1)),IF(F1987="PRODUTOS",INDEX('TABELA DE PREÇOS'!$G$3:$G$1000,MATCH(B1987,IF('TABELA DE PREÇOS'!$F$3:$F$1000=G1987,'TABELA DE PREÇOS'!$H$3:$H$1000),1)))))),"")</f>
        <v/>
      </c>
      <c r="I1987" s="74"/>
      <c r="J1987" s="20" t="str">
        <f>IFERROR(IF(ATENDIMENTOS!$I1987="",ATENDIMENTOS!$H1987,IF(AND(ATENDIMENTOS!$H1987="",ATENDIMENTOS!$I1987=""),"",ATENDIMENTOS!$H1987-ATENDIMENTOS!$I1987)),"")</f>
        <v/>
      </c>
      <c r="K1987" s="77"/>
    </row>
    <row r="1988" spans="1:11" x14ac:dyDescent="0.3">
      <c r="A1988" s="12" t="str">
        <f t="shared" ref="A1988:A2051" si="31">IF(B1988="","",F1988&amp;E1988&amp;B1988&amp;C1988)</f>
        <v/>
      </c>
      <c r="B1988" s="66"/>
      <c r="C1988" s="70"/>
      <c r="D1988" s="71"/>
      <c r="E1988" s="71"/>
      <c r="F1988" s="71"/>
      <c r="G1988" s="71"/>
      <c r="H1988" s="19" t="str" cm="1">
        <f t="array" ref="H1988">IFERROR(IF(B1988="","",IF(F1988="","",IF(F1988="SERVIÇOS",INDEX('TABELA DE PREÇOS'!$C$3:$C$1000,MATCH(B1988,IF('TABELA DE PREÇOS'!$B$3:$B$1000=G1988,'TABELA DE PREÇOS'!$D$3:$D$1000),1)),IF(F1988="PRODUTOS",INDEX('TABELA DE PREÇOS'!$G$3:$G$1000,MATCH(B1988,IF('TABELA DE PREÇOS'!$F$3:$F$1000=G1988,'TABELA DE PREÇOS'!$H$3:$H$1000),1)))))),"")</f>
        <v/>
      </c>
      <c r="I1988" s="75"/>
      <c r="J1988" s="19" t="str">
        <f>IFERROR(IF(ATENDIMENTOS!$I1988="",ATENDIMENTOS!$H1988,IF(AND(ATENDIMENTOS!$H1988="",ATENDIMENTOS!$I1988=""),"",ATENDIMENTOS!$H1988-ATENDIMENTOS!$I1988)),"")</f>
        <v/>
      </c>
      <c r="K1988" s="78"/>
    </row>
    <row r="1989" spans="1:11" x14ac:dyDescent="0.3">
      <c r="A1989" s="12" t="str">
        <f t="shared" si="31"/>
        <v/>
      </c>
      <c r="B1989" s="65"/>
      <c r="C1989" s="68"/>
      <c r="D1989" s="69"/>
      <c r="E1989" s="69"/>
      <c r="F1989" s="69"/>
      <c r="G1989" s="69"/>
      <c r="H1989" s="20" t="str" cm="1">
        <f t="array" ref="H1989">IFERROR(IF(B1989="","",IF(F1989="","",IF(F1989="SERVIÇOS",INDEX('TABELA DE PREÇOS'!$C$3:$C$1000,MATCH(B1989,IF('TABELA DE PREÇOS'!$B$3:$B$1000=G1989,'TABELA DE PREÇOS'!$D$3:$D$1000),1)),IF(F1989="PRODUTOS",INDEX('TABELA DE PREÇOS'!$G$3:$G$1000,MATCH(B1989,IF('TABELA DE PREÇOS'!$F$3:$F$1000=G1989,'TABELA DE PREÇOS'!$H$3:$H$1000),1)))))),"")</f>
        <v/>
      </c>
      <c r="I1989" s="74"/>
      <c r="J1989" s="20" t="str">
        <f>IFERROR(IF(ATENDIMENTOS!$I1989="",ATENDIMENTOS!$H1989,IF(AND(ATENDIMENTOS!$H1989="",ATENDIMENTOS!$I1989=""),"",ATENDIMENTOS!$H1989-ATENDIMENTOS!$I1989)),"")</f>
        <v/>
      </c>
      <c r="K1989" s="77"/>
    </row>
    <row r="1990" spans="1:11" x14ac:dyDescent="0.3">
      <c r="A1990" s="12" t="str">
        <f t="shared" si="31"/>
        <v/>
      </c>
      <c r="B1990" s="66"/>
      <c r="C1990" s="70"/>
      <c r="D1990" s="71"/>
      <c r="E1990" s="71"/>
      <c r="F1990" s="71"/>
      <c r="G1990" s="71"/>
      <c r="H1990" s="19" t="str" cm="1">
        <f t="array" ref="H1990">IFERROR(IF(B1990="","",IF(F1990="","",IF(F1990="SERVIÇOS",INDEX('TABELA DE PREÇOS'!$C$3:$C$1000,MATCH(B1990,IF('TABELA DE PREÇOS'!$B$3:$B$1000=G1990,'TABELA DE PREÇOS'!$D$3:$D$1000),1)),IF(F1990="PRODUTOS",INDEX('TABELA DE PREÇOS'!$G$3:$G$1000,MATCH(B1990,IF('TABELA DE PREÇOS'!$F$3:$F$1000=G1990,'TABELA DE PREÇOS'!$H$3:$H$1000),1)))))),"")</f>
        <v/>
      </c>
      <c r="I1990" s="75"/>
      <c r="J1990" s="19" t="str">
        <f>IFERROR(IF(ATENDIMENTOS!$I1990="",ATENDIMENTOS!$H1990,IF(AND(ATENDIMENTOS!$H1990="",ATENDIMENTOS!$I1990=""),"",ATENDIMENTOS!$H1990-ATENDIMENTOS!$I1990)),"")</f>
        <v/>
      </c>
      <c r="K1990" s="78"/>
    </row>
    <row r="1991" spans="1:11" x14ac:dyDescent="0.3">
      <c r="A1991" s="12" t="str">
        <f t="shared" si="31"/>
        <v/>
      </c>
      <c r="B1991" s="65"/>
      <c r="C1991" s="68"/>
      <c r="D1991" s="69"/>
      <c r="E1991" s="69"/>
      <c r="F1991" s="69"/>
      <c r="G1991" s="69"/>
      <c r="H1991" s="20" t="str" cm="1">
        <f t="array" ref="H1991">IFERROR(IF(B1991="","",IF(F1991="","",IF(F1991="SERVIÇOS",INDEX('TABELA DE PREÇOS'!$C$3:$C$1000,MATCH(B1991,IF('TABELA DE PREÇOS'!$B$3:$B$1000=G1991,'TABELA DE PREÇOS'!$D$3:$D$1000),1)),IF(F1991="PRODUTOS",INDEX('TABELA DE PREÇOS'!$G$3:$G$1000,MATCH(B1991,IF('TABELA DE PREÇOS'!$F$3:$F$1000=G1991,'TABELA DE PREÇOS'!$H$3:$H$1000),1)))))),"")</f>
        <v/>
      </c>
      <c r="I1991" s="74"/>
      <c r="J1991" s="20" t="str">
        <f>IFERROR(IF(ATENDIMENTOS!$I1991="",ATENDIMENTOS!$H1991,IF(AND(ATENDIMENTOS!$H1991="",ATENDIMENTOS!$I1991=""),"",ATENDIMENTOS!$H1991-ATENDIMENTOS!$I1991)),"")</f>
        <v/>
      </c>
      <c r="K1991" s="77"/>
    </row>
    <row r="1992" spans="1:11" x14ac:dyDescent="0.3">
      <c r="A1992" s="12" t="str">
        <f t="shared" si="31"/>
        <v/>
      </c>
      <c r="B1992" s="66"/>
      <c r="C1992" s="70"/>
      <c r="D1992" s="71"/>
      <c r="E1992" s="71"/>
      <c r="F1992" s="71"/>
      <c r="G1992" s="71"/>
      <c r="H1992" s="19" t="str" cm="1">
        <f t="array" ref="H1992">IFERROR(IF(B1992="","",IF(F1992="","",IF(F1992="SERVIÇOS",INDEX('TABELA DE PREÇOS'!$C$3:$C$1000,MATCH(B1992,IF('TABELA DE PREÇOS'!$B$3:$B$1000=G1992,'TABELA DE PREÇOS'!$D$3:$D$1000),1)),IF(F1992="PRODUTOS",INDEX('TABELA DE PREÇOS'!$G$3:$G$1000,MATCH(B1992,IF('TABELA DE PREÇOS'!$F$3:$F$1000=G1992,'TABELA DE PREÇOS'!$H$3:$H$1000),1)))))),"")</f>
        <v/>
      </c>
      <c r="I1992" s="75"/>
      <c r="J1992" s="19" t="str">
        <f>IFERROR(IF(ATENDIMENTOS!$I1992="",ATENDIMENTOS!$H1992,IF(AND(ATENDIMENTOS!$H1992="",ATENDIMENTOS!$I1992=""),"",ATENDIMENTOS!$H1992-ATENDIMENTOS!$I1992)),"")</f>
        <v/>
      </c>
      <c r="K1992" s="78"/>
    </row>
    <row r="1993" spans="1:11" x14ac:dyDescent="0.3">
      <c r="A1993" s="12" t="str">
        <f t="shared" si="31"/>
        <v/>
      </c>
      <c r="B1993" s="65"/>
      <c r="C1993" s="68"/>
      <c r="D1993" s="69"/>
      <c r="E1993" s="69"/>
      <c r="F1993" s="69"/>
      <c r="G1993" s="69"/>
      <c r="H1993" s="20" t="str" cm="1">
        <f t="array" ref="H1993">IFERROR(IF(B1993="","",IF(F1993="","",IF(F1993="SERVIÇOS",INDEX('TABELA DE PREÇOS'!$C$3:$C$1000,MATCH(B1993,IF('TABELA DE PREÇOS'!$B$3:$B$1000=G1993,'TABELA DE PREÇOS'!$D$3:$D$1000),1)),IF(F1993="PRODUTOS",INDEX('TABELA DE PREÇOS'!$G$3:$G$1000,MATCH(B1993,IF('TABELA DE PREÇOS'!$F$3:$F$1000=G1993,'TABELA DE PREÇOS'!$H$3:$H$1000),1)))))),"")</f>
        <v/>
      </c>
      <c r="I1993" s="74"/>
      <c r="J1993" s="20" t="str">
        <f>IFERROR(IF(ATENDIMENTOS!$I1993="",ATENDIMENTOS!$H1993,IF(AND(ATENDIMENTOS!$H1993="",ATENDIMENTOS!$I1993=""),"",ATENDIMENTOS!$H1993-ATENDIMENTOS!$I1993)),"")</f>
        <v/>
      </c>
      <c r="K1993" s="77"/>
    </row>
    <row r="1994" spans="1:11" x14ac:dyDescent="0.3">
      <c r="A1994" s="12" t="str">
        <f t="shared" si="31"/>
        <v/>
      </c>
      <c r="B1994" s="66"/>
      <c r="C1994" s="70"/>
      <c r="D1994" s="71"/>
      <c r="E1994" s="71"/>
      <c r="F1994" s="71"/>
      <c r="G1994" s="71"/>
      <c r="H1994" s="19" t="str" cm="1">
        <f t="array" ref="H1994">IFERROR(IF(B1994="","",IF(F1994="","",IF(F1994="SERVIÇOS",INDEX('TABELA DE PREÇOS'!$C$3:$C$1000,MATCH(B1994,IF('TABELA DE PREÇOS'!$B$3:$B$1000=G1994,'TABELA DE PREÇOS'!$D$3:$D$1000),1)),IF(F1994="PRODUTOS",INDEX('TABELA DE PREÇOS'!$G$3:$G$1000,MATCH(B1994,IF('TABELA DE PREÇOS'!$F$3:$F$1000=G1994,'TABELA DE PREÇOS'!$H$3:$H$1000),1)))))),"")</f>
        <v/>
      </c>
      <c r="I1994" s="75"/>
      <c r="J1994" s="19" t="str">
        <f>IFERROR(IF(ATENDIMENTOS!$I1994="",ATENDIMENTOS!$H1994,IF(AND(ATENDIMENTOS!$H1994="",ATENDIMENTOS!$I1994=""),"",ATENDIMENTOS!$H1994-ATENDIMENTOS!$I1994)),"")</f>
        <v/>
      </c>
      <c r="K1994" s="78"/>
    </row>
    <row r="1995" spans="1:11" x14ac:dyDescent="0.3">
      <c r="A1995" s="12" t="str">
        <f t="shared" si="31"/>
        <v/>
      </c>
      <c r="B1995" s="65"/>
      <c r="C1995" s="68"/>
      <c r="D1995" s="69"/>
      <c r="E1995" s="69"/>
      <c r="F1995" s="69"/>
      <c r="G1995" s="69"/>
      <c r="H1995" s="20" t="str" cm="1">
        <f t="array" ref="H1995">IFERROR(IF(B1995="","",IF(F1995="","",IF(F1995="SERVIÇOS",INDEX('TABELA DE PREÇOS'!$C$3:$C$1000,MATCH(B1995,IF('TABELA DE PREÇOS'!$B$3:$B$1000=G1995,'TABELA DE PREÇOS'!$D$3:$D$1000),1)),IF(F1995="PRODUTOS",INDEX('TABELA DE PREÇOS'!$G$3:$G$1000,MATCH(B1995,IF('TABELA DE PREÇOS'!$F$3:$F$1000=G1995,'TABELA DE PREÇOS'!$H$3:$H$1000),1)))))),"")</f>
        <v/>
      </c>
      <c r="I1995" s="74"/>
      <c r="J1995" s="20" t="str">
        <f>IFERROR(IF(ATENDIMENTOS!$I1995="",ATENDIMENTOS!$H1995,IF(AND(ATENDIMENTOS!$H1995="",ATENDIMENTOS!$I1995=""),"",ATENDIMENTOS!$H1995-ATENDIMENTOS!$I1995)),"")</f>
        <v/>
      </c>
      <c r="K1995" s="77"/>
    </row>
    <row r="1996" spans="1:11" x14ac:dyDescent="0.3">
      <c r="A1996" s="12" t="str">
        <f t="shared" si="31"/>
        <v/>
      </c>
      <c r="B1996" s="66"/>
      <c r="C1996" s="70"/>
      <c r="D1996" s="71"/>
      <c r="E1996" s="71"/>
      <c r="F1996" s="71"/>
      <c r="G1996" s="71"/>
      <c r="H1996" s="19" t="str" cm="1">
        <f t="array" ref="H1996">IFERROR(IF(B1996="","",IF(F1996="","",IF(F1996="SERVIÇOS",INDEX('TABELA DE PREÇOS'!$C$3:$C$1000,MATCH(B1996,IF('TABELA DE PREÇOS'!$B$3:$B$1000=G1996,'TABELA DE PREÇOS'!$D$3:$D$1000),1)),IF(F1996="PRODUTOS",INDEX('TABELA DE PREÇOS'!$G$3:$G$1000,MATCH(B1996,IF('TABELA DE PREÇOS'!$F$3:$F$1000=G1996,'TABELA DE PREÇOS'!$H$3:$H$1000),1)))))),"")</f>
        <v/>
      </c>
      <c r="I1996" s="75"/>
      <c r="J1996" s="19" t="str">
        <f>IFERROR(IF(ATENDIMENTOS!$I1996="",ATENDIMENTOS!$H1996,IF(AND(ATENDIMENTOS!$H1996="",ATENDIMENTOS!$I1996=""),"",ATENDIMENTOS!$H1996-ATENDIMENTOS!$I1996)),"")</f>
        <v/>
      </c>
      <c r="K1996" s="78"/>
    </row>
    <row r="1997" spans="1:11" x14ac:dyDescent="0.3">
      <c r="A1997" s="12" t="str">
        <f t="shared" si="31"/>
        <v/>
      </c>
      <c r="B1997" s="65"/>
      <c r="C1997" s="68"/>
      <c r="D1997" s="69"/>
      <c r="E1997" s="69"/>
      <c r="F1997" s="69"/>
      <c r="G1997" s="69"/>
      <c r="H1997" s="20" t="str" cm="1">
        <f t="array" ref="H1997">IFERROR(IF(B1997="","",IF(F1997="","",IF(F1997="SERVIÇOS",INDEX('TABELA DE PREÇOS'!$C$3:$C$1000,MATCH(B1997,IF('TABELA DE PREÇOS'!$B$3:$B$1000=G1997,'TABELA DE PREÇOS'!$D$3:$D$1000),1)),IF(F1997="PRODUTOS",INDEX('TABELA DE PREÇOS'!$G$3:$G$1000,MATCH(B1997,IF('TABELA DE PREÇOS'!$F$3:$F$1000=G1997,'TABELA DE PREÇOS'!$H$3:$H$1000),1)))))),"")</f>
        <v/>
      </c>
      <c r="I1997" s="74"/>
      <c r="J1997" s="20" t="str">
        <f>IFERROR(IF(ATENDIMENTOS!$I1997="",ATENDIMENTOS!$H1997,IF(AND(ATENDIMENTOS!$H1997="",ATENDIMENTOS!$I1997=""),"",ATENDIMENTOS!$H1997-ATENDIMENTOS!$I1997)),"")</f>
        <v/>
      </c>
      <c r="K1997" s="77"/>
    </row>
    <row r="1998" spans="1:11" x14ac:dyDescent="0.3">
      <c r="A1998" s="12" t="str">
        <f t="shared" si="31"/>
        <v/>
      </c>
      <c r="B1998" s="66"/>
      <c r="C1998" s="70"/>
      <c r="D1998" s="71"/>
      <c r="E1998" s="71"/>
      <c r="F1998" s="71"/>
      <c r="G1998" s="71"/>
      <c r="H1998" s="19" t="str" cm="1">
        <f t="array" ref="H1998">IFERROR(IF(B1998="","",IF(F1998="","",IF(F1998="SERVIÇOS",INDEX('TABELA DE PREÇOS'!$C$3:$C$1000,MATCH(B1998,IF('TABELA DE PREÇOS'!$B$3:$B$1000=G1998,'TABELA DE PREÇOS'!$D$3:$D$1000),1)),IF(F1998="PRODUTOS",INDEX('TABELA DE PREÇOS'!$G$3:$G$1000,MATCH(B1998,IF('TABELA DE PREÇOS'!$F$3:$F$1000=G1998,'TABELA DE PREÇOS'!$H$3:$H$1000),1)))))),"")</f>
        <v/>
      </c>
      <c r="I1998" s="75"/>
      <c r="J1998" s="19" t="str">
        <f>IFERROR(IF(ATENDIMENTOS!$I1998="",ATENDIMENTOS!$H1998,IF(AND(ATENDIMENTOS!$H1998="",ATENDIMENTOS!$I1998=""),"",ATENDIMENTOS!$H1998-ATENDIMENTOS!$I1998)),"")</f>
        <v/>
      </c>
      <c r="K1998" s="78"/>
    </row>
    <row r="1999" spans="1:11" x14ac:dyDescent="0.3">
      <c r="A1999" s="12" t="str">
        <f t="shared" si="31"/>
        <v/>
      </c>
      <c r="B1999" s="65"/>
      <c r="C1999" s="68"/>
      <c r="D1999" s="69"/>
      <c r="E1999" s="69"/>
      <c r="F1999" s="69"/>
      <c r="G1999" s="69"/>
      <c r="H1999" s="20" t="str" cm="1">
        <f t="array" ref="H1999">IFERROR(IF(B1999="","",IF(F1999="","",IF(F1999="SERVIÇOS",INDEX('TABELA DE PREÇOS'!$C$3:$C$1000,MATCH(B1999,IF('TABELA DE PREÇOS'!$B$3:$B$1000=G1999,'TABELA DE PREÇOS'!$D$3:$D$1000),1)),IF(F1999="PRODUTOS",INDEX('TABELA DE PREÇOS'!$G$3:$G$1000,MATCH(B1999,IF('TABELA DE PREÇOS'!$F$3:$F$1000=G1999,'TABELA DE PREÇOS'!$H$3:$H$1000),1)))))),"")</f>
        <v/>
      </c>
      <c r="I1999" s="74"/>
      <c r="J1999" s="20" t="str">
        <f>IFERROR(IF(ATENDIMENTOS!$I1999="",ATENDIMENTOS!$H1999,IF(AND(ATENDIMENTOS!$H1999="",ATENDIMENTOS!$I1999=""),"",ATENDIMENTOS!$H1999-ATENDIMENTOS!$I1999)),"")</f>
        <v/>
      </c>
      <c r="K1999" s="77"/>
    </row>
    <row r="2000" spans="1:11" x14ac:dyDescent="0.3">
      <c r="A2000" s="12" t="str">
        <f t="shared" si="31"/>
        <v/>
      </c>
      <c r="B2000" s="66"/>
      <c r="C2000" s="70"/>
      <c r="D2000" s="71"/>
      <c r="E2000" s="71"/>
      <c r="F2000" s="71"/>
      <c r="G2000" s="71"/>
      <c r="H2000" s="19" t="str" cm="1">
        <f t="array" ref="H2000">IFERROR(IF(B2000="","",IF(F2000="","",IF(F2000="SERVIÇOS",INDEX('TABELA DE PREÇOS'!$C$3:$C$1000,MATCH(B2000,IF('TABELA DE PREÇOS'!$B$3:$B$1000=G2000,'TABELA DE PREÇOS'!$D$3:$D$1000),1)),IF(F2000="PRODUTOS",INDEX('TABELA DE PREÇOS'!$G$3:$G$1000,MATCH(B2000,IF('TABELA DE PREÇOS'!$F$3:$F$1000=G2000,'TABELA DE PREÇOS'!$H$3:$H$1000),1)))))),"")</f>
        <v/>
      </c>
      <c r="I2000" s="75"/>
      <c r="J2000" s="19" t="str">
        <f>IFERROR(IF(ATENDIMENTOS!$I2000="",ATENDIMENTOS!$H2000,IF(AND(ATENDIMENTOS!$H2000="",ATENDIMENTOS!$I2000=""),"",ATENDIMENTOS!$H2000-ATENDIMENTOS!$I2000)),"")</f>
        <v/>
      </c>
      <c r="K2000" s="78"/>
    </row>
    <row r="2001" spans="1:11" x14ac:dyDescent="0.3">
      <c r="A2001" s="12" t="str">
        <f t="shared" si="31"/>
        <v/>
      </c>
      <c r="B2001" s="65"/>
      <c r="C2001" s="68"/>
      <c r="D2001" s="69"/>
      <c r="E2001" s="69"/>
      <c r="F2001" s="69"/>
      <c r="G2001" s="69"/>
      <c r="H2001" s="20" t="str" cm="1">
        <f t="array" ref="H2001">IFERROR(IF(B2001="","",IF(F2001="","",IF(F2001="SERVIÇOS",INDEX('TABELA DE PREÇOS'!$C$3:$C$1000,MATCH(B2001,IF('TABELA DE PREÇOS'!$B$3:$B$1000=G2001,'TABELA DE PREÇOS'!$D$3:$D$1000),1)),IF(F2001="PRODUTOS",INDEX('TABELA DE PREÇOS'!$G$3:$G$1000,MATCH(B2001,IF('TABELA DE PREÇOS'!$F$3:$F$1000=G2001,'TABELA DE PREÇOS'!$H$3:$H$1000),1)))))),"")</f>
        <v/>
      </c>
      <c r="I2001" s="74"/>
      <c r="J2001" s="20" t="str">
        <f>IFERROR(IF(ATENDIMENTOS!$I2001="",ATENDIMENTOS!$H2001,IF(AND(ATENDIMENTOS!$H2001="",ATENDIMENTOS!$I2001=""),"",ATENDIMENTOS!$H2001-ATENDIMENTOS!$I2001)),"")</f>
        <v/>
      </c>
      <c r="K2001" s="77"/>
    </row>
    <row r="2002" spans="1:11" x14ac:dyDescent="0.3">
      <c r="A2002" s="12" t="str">
        <f t="shared" si="31"/>
        <v/>
      </c>
      <c r="B2002" s="66"/>
      <c r="C2002" s="70"/>
      <c r="D2002" s="71"/>
      <c r="E2002" s="71"/>
      <c r="F2002" s="71"/>
      <c r="G2002" s="71"/>
      <c r="H2002" s="19" t="str" cm="1">
        <f t="array" ref="H2002">IFERROR(IF(B2002="","",IF(F2002="","",IF(F2002="SERVIÇOS",INDEX('TABELA DE PREÇOS'!$C$3:$C$1000,MATCH(B2002,IF('TABELA DE PREÇOS'!$B$3:$B$1000=G2002,'TABELA DE PREÇOS'!$D$3:$D$1000),1)),IF(F2002="PRODUTOS",INDEX('TABELA DE PREÇOS'!$G$3:$G$1000,MATCH(B2002,IF('TABELA DE PREÇOS'!$F$3:$F$1000=G2002,'TABELA DE PREÇOS'!$H$3:$H$1000),1)))))),"")</f>
        <v/>
      </c>
      <c r="I2002" s="75"/>
      <c r="J2002" s="19" t="str">
        <f>IFERROR(IF(ATENDIMENTOS!$I2002="",ATENDIMENTOS!$H2002,IF(AND(ATENDIMENTOS!$H2002="",ATENDIMENTOS!$I2002=""),"",ATENDIMENTOS!$H2002-ATENDIMENTOS!$I2002)),"")</f>
        <v/>
      </c>
      <c r="K2002" s="78"/>
    </row>
    <row r="2003" spans="1:11" x14ac:dyDescent="0.3">
      <c r="A2003" s="12" t="str">
        <f t="shared" si="31"/>
        <v/>
      </c>
      <c r="B2003" s="65"/>
      <c r="C2003" s="68"/>
      <c r="D2003" s="69"/>
      <c r="E2003" s="69"/>
      <c r="F2003" s="69"/>
      <c r="G2003" s="69"/>
      <c r="H2003" s="20" t="str" cm="1">
        <f t="array" ref="H2003">IFERROR(IF(B2003="","",IF(F2003="","",IF(F2003="SERVIÇOS",INDEX('TABELA DE PREÇOS'!$C$3:$C$1000,MATCH(B2003,IF('TABELA DE PREÇOS'!$B$3:$B$1000=G2003,'TABELA DE PREÇOS'!$D$3:$D$1000),1)),IF(F2003="PRODUTOS",INDEX('TABELA DE PREÇOS'!$G$3:$G$1000,MATCH(B2003,IF('TABELA DE PREÇOS'!$F$3:$F$1000=G2003,'TABELA DE PREÇOS'!$H$3:$H$1000),1)))))),"")</f>
        <v/>
      </c>
      <c r="I2003" s="74"/>
      <c r="J2003" s="20" t="str">
        <f>IFERROR(IF(ATENDIMENTOS!$I2003="",ATENDIMENTOS!$H2003,IF(AND(ATENDIMENTOS!$H2003="",ATENDIMENTOS!$I2003=""),"",ATENDIMENTOS!$H2003-ATENDIMENTOS!$I2003)),"")</f>
        <v/>
      </c>
      <c r="K2003" s="77"/>
    </row>
    <row r="2004" spans="1:11" x14ac:dyDescent="0.3">
      <c r="A2004" s="12" t="str">
        <f t="shared" si="31"/>
        <v/>
      </c>
      <c r="B2004" s="66"/>
      <c r="C2004" s="70"/>
      <c r="D2004" s="71"/>
      <c r="E2004" s="71"/>
      <c r="F2004" s="71"/>
      <c r="G2004" s="71"/>
      <c r="H2004" s="19" t="str" cm="1">
        <f t="array" ref="H2004">IFERROR(IF(B2004="","",IF(F2004="","",IF(F2004="SERVIÇOS",INDEX('TABELA DE PREÇOS'!$C$3:$C$1000,MATCH(B2004,IF('TABELA DE PREÇOS'!$B$3:$B$1000=G2004,'TABELA DE PREÇOS'!$D$3:$D$1000),1)),IF(F2004="PRODUTOS",INDEX('TABELA DE PREÇOS'!$G$3:$G$1000,MATCH(B2004,IF('TABELA DE PREÇOS'!$F$3:$F$1000=G2004,'TABELA DE PREÇOS'!$H$3:$H$1000),1)))))),"")</f>
        <v/>
      </c>
      <c r="I2004" s="75"/>
      <c r="J2004" s="19" t="str">
        <f>IFERROR(IF(ATENDIMENTOS!$I2004="",ATENDIMENTOS!$H2004,IF(AND(ATENDIMENTOS!$H2004="",ATENDIMENTOS!$I2004=""),"",ATENDIMENTOS!$H2004-ATENDIMENTOS!$I2004)),"")</f>
        <v/>
      </c>
      <c r="K2004" s="78"/>
    </row>
    <row r="2005" spans="1:11" x14ac:dyDescent="0.3">
      <c r="A2005" s="12" t="str">
        <f t="shared" si="31"/>
        <v/>
      </c>
      <c r="B2005" s="65"/>
      <c r="C2005" s="68"/>
      <c r="D2005" s="69"/>
      <c r="E2005" s="69"/>
      <c r="F2005" s="69"/>
      <c r="G2005" s="69"/>
      <c r="H2005" s="20" t="str" cm="1">
        <f t="array" ref="H2005">IFERROR(IF(B2005="","",IF(F2005="","",IF(F2005="SERVIÇOS",INDEX('TABELA DE PREÇOS'!$C$3:$C$1000,MATCH(B2005,IF('TABELA DE PREÇOS'!$B$3:$B$1000=G2005,'TABELA DE PREÇOS'!$D$3:$D$1000),1)),IF(F2005="PRODUTOS",INDEX('TABELA DE PREÇOS'!$G$3:$G$1000,MATCH(B2005,IF('TABELA DE PREÇOS'!$F$3:$F$1000=G2005,'TABELA DE PREÇOS'!$H$3:$H$1000),1)))))),"")</f>
        <v/>
      </c>
      <c r="I2005" s="74"/>
      <c r="J2005" s="20" t="str">
        <f>IFERROR(IF(ATENDIMENTOS!$I2005="",ATENDIMENTOS!$H2005,IF(AND(ATENDIMENTOS!$H2005="",ATENDIMENTOS!$I2005=""),"",ATENDIMENTOS!$H2005-ATENDIMENTOS!$I2005)),"")</f>
        <v/>
      </c>
      <c r="K2005" s="77"/>
    </row>
    <row r="2006" spans="1:11" x14ac:dyDescent="0.3">
      <c r="A2006" s="12" t="str">
        <f t="shared" si="31"/>
        <v/>
      </c>
      <c r="B2006" s="66"/>
      <c r="C2006" s="70"/>
      <c r="D2006" s="71"/>
      <c r="E2006" s="71"/>
      <c r="F2006" s="71"/>
      <c r="G2006" s="71"/>
      <c r="H2006" s="19" t="str" cm="1">
        <f t="array" ref="H2006">IFERROR(IF(B2006="","",IF(F2006="","",IF(F2006="SERVIÇOS",INDEX('TABELA DE PREÇOS'!$C$3:$C$1000,MATCH(B2006,IF('TABELA DE PREÇOS'!$B$3:$B$1000=G2006,'TABELA DE PREÇOS'!$D$3:$D$1000),1)),IF(F2006="PRODUTOS",INDEX('TABELA DE PREÇOS'!$G$3:$G$1000,MATCH(B2006,IF('TABELA DE PREÇOS'!$F$3:$F$1000=G2006,'TABELA DE PREÇOS'!$H$3:$H$1000),1)))))),"")</f>
        <v/>
      </c>
      <c r="I2006" s="75"/>
      <c r="J2006" s="19" t="str">
        <f>IFERROR(IF(ATENDIMENTOS!$I2006="",ATENDIMENTOS!$H2006,IF(AND(ATENDIMENTOS!$H2006="",ATENDIMENTOS!$I2006=""),"",ATENDIMENTOS!$H2006-ATENDIMENTOS!$I2006)),"")</f>
        <v/>
      </c>
      <c r="K2006" s="78"/>
    </row>
    <row r="2007" spans="1:11" x14ac:dyDescent="0.3">
      <c r="A2007" s="12" t="str">
        <f t="shared" si="31"/>
        <v/>
      </c>
      <c r="B2007" s="65"/>
      <c r="C2007" s="68"/>
      <c r="D2007" s="69"/>
      <c r="E2007" s="69"/>
      <c r="F2007" s="69"/>
      <c r="G2007" s="69"/>
      <c r="H2007" s="20" t="str" cm="1">
        <f t="array" ref="H2007">IFERROR(IF(B2007="","",IF(F2007="","",IF(F2007="SERVIÇOS",INDEX('TABELA DE PREÇOS'!$C$3:$C$1000,MATCH(B2007,IF('TABELA DE PREÇOS'!$B$3:$B$1000=G2007,'TABELA DE PREÇOS'!$D$3:$D$1000),1)),IF(F2007="PRODUTOS",INDEX('TABELA DE PREÇOS'!$G$3:$G$1000,MATCH(B2007,IF('TABELA DE PREÇOS'!$F$3:$F$1000=G2007,'TABELA DE PREÇOS'!$H$3:$H$1000),1)))))),"")</f>
        <v/>
      </c>
      <c r="I2007" s="74"/>
      <c r="J2007" s="20" t="str">
        <f>IFERROR(IF(ATENDIMENTOS!$I2007="",ATENDIMENTOS!$H2007,IF(AND(ATENDIMENTOS!$H2007="",ATENDIMENTOS!$I2007=""),"",ATENDIMENTOS!$H2007-ATENDIMENTOS!$I2007)),"")</f>
        <v/>
      </c>
      <c r="K2007" s="77"/>
    </row>
    <row r="2008" spans="1:11" x14ac:dyDescent="0.3">
      <c r="A2008" s="12" t="str">
        <f t="shared" si="31"/>
        <v/>
      </c>
      <c r="B2008" s="66"/>
      <c r="C2008" s="70"/>
      <c r="D2008" s="71"/>
      <c r="E2008" s="71"/>
      <c r="F2008" s="71"/>
      <c r="G2008" s="71"/>
      <c r="H2008" s="19" t="str" cm="1">
        <f t="array" ref="H2008">IFERROR(IF(B2008="","",IF(F2008="","",IF(F2008="SERVIÇOS",INDEX('TABELA DE PREÇOS'!$C$3:$C$1000,MATCH(B2008,IF('TABELA DE PREÇOS'!$B$3:$B$1000=G2008,'TABELA DE PREÇOS'!$D$3:$D$1000),1)),IF(F2008="PRODUTOS",INDEX('TABELA DE PREÇOS'!$G$3:$G$1000,MATCH(B2008,IF('TABELA DE PREÇOS'!$F$3:$F$1000=G2008,'TABELA DE PREÇOS'!$H$3:$H$1000),1)))))),"")</f>
        <v/>
      </c>
      <c r="I2008" s="75"/>
      <c r="J2008" s="19" t="str">
        <f>IFERROR(IF(ATENDIMENTOS!$I2008="",ATENDIMENTOS!$H2008,IF(AND(ATENDIMENTOS!$H2008="",ATENDIMENTOS!$I2008=""),"",ATENDIMENTOS!$H2008-ATENDIMENTOS!$I2008)),"")</f>
        <v/>
      </c>
      <c r="K2008" s="78"/>
    </row>
    <row r="2009" spans="1:11" x14ac:dyDescent="0.3">
      <c r="A2009" s="12" t="str">
        <f t="shared" si="31"/>
        <v/>
      </c>
      <c r="B2009" s="65"/>
      <c r="C2009" s="68"/>
      <c r="D2009" s="69"/>
      <c r="E2009" s="69"/>
      <c r="F2009" s="69"/>
      <c r="G2009" s="69"/>
      <c r="H2009" s="20" t="str" cm="1">
        <f t="array" ref="H2009">IFERROR(IF(B2009="","",IF(F2009="","",IF(F2009="SERVIÇOS",INDEX('TABELA DE PREÇOS'!$C$3:$C$1000,MATCH(B2009,IF('TABELA DE PREÇOS'!$B$3:$B$1000=G2009,'TABELA DE PREÇOS'!$D$3:$D$1000),1)),IF(F2009="PRODUTOS",INDEX('TABELA DE PREÇOS'!$G$3:$G$1000,MATCH(B2009,IF('TABELA DE PREÇOS'!$F$3:$F$1000=G2009,'TABELA DE PREÇOS'!$H$3:$H$1000),1)))))),"")</f>
        <v/>
      </c>
      <c r="I2009" s="74"/>
      <c r="J2009" s="20" t="str">
        <f>IFERROR(IF(ATENDIMENTOS!$I2009="",ATENDIMENTOS!$H2009,IF(AND(ATENDIMENTOS!$H2009="",ATENDIMENTOS!$I2009=""),"",ATENDIMENTOS!$H2009-ATENDIMENTOS!$I2009)),"")</f>
        <v/>
      </c>
      <c r="K2009" s="77"/>
    </row>
    <row r="2010" spans="1:11" x14ac:dyDescent="0.3">
      <c r="A2010" s="12" t="str">
        <f t="shared" si="31"/>
        <v/>
      </c>
      <c r="B2010" s="66"/>
      <c r="C2010" s="70"/>
      <c r="D2010" s="71"/>
      <c r="E2010" s="71"/>
      <c r="F2010" s="71"/>
      <c r="G2010" s="71"/>
      <c r="H2010" s="19" t="str" cm="1">
        <f t="array" ref="H2010">IFERROR(IF(B2010="","",IF(F2010="","",IF(F2010="SERVIÇOS",INDEX('TABELA DE PREÇOS'!$C$3:$C$1000,MATCH(B2010,IF('TABELA DE PREÇOS'!$B$3:$B$1000=G2010,'TABELA DE PREÇOS'!$D$3:$D$1000),1)),IF(F2010="PRODUTOS",INDEX('TABELA DE PREÇOS'!$G$3:$G$1000,MATCH(B2010,IF('TABELA DE PREÇOS'!$F$3:$F$1000=G2010,'TABELA DE PREÇOS'!$H$3:$H$1000),1)))))),"")</f>
        <v/>
      </c>
      <c r="I2010" s="75"/>
      <c r="J2010" s="19" t="str">
        <f>IFERROR(IF(ATENDIMENTOS!$I2010="",ATENDIMENTOS!$H2010,IF(AND(ATENDIMENTOS!$H2010="",ATENDIMENTOS!$I2010=""),"",ATENDIMENTOS!$H2010-ATENDIMENTOS!$I2010)),"")</f>
        <v/>
      </c>
      <c r="K2010" s="78"/>
    </row>
    <row r="2011" spans="1:11" x14ac:dyDescent="0.3">
      <c r="A2011" s="12" t="str">
        <f t="shared" si="31"/>
        <v/>
      </c>
      <c r="B2011" s="65"/>
      <c r="C2011" s="68"/>
      <c r="D2011" s="69"/>
      <c r="E2011" s="69"/>
      <c r="F2011" s="69"/>
      <c r="G2011" s="69"/>
      <c r="H2011" s="20" t="str" cm="1">
        <f t="array" ref="H2011">IFERROR(IF(B2011="","",IF(F2011="","",IF(F2011="SERVIÇOS",INDEX('TABELA DE PREÇOS'!$C$3:$C$1000,MATCH(B2011,IF('TABELA DE PREÇOS'!$B$3:$B$1000=G2011,'TABELA DE PREÇOS'!$D$3:$D$1000),1)),IF(F2011="PRODUTOS",INDEX('TABELA DE PREÇOS'!$G$3:$G$1000,MATCH(B2011,IF('TABELA DE PREÇOS'!$F$3:$F$1000=G2011,'TABELA DE PREÇOS'!$H$3:$H$1000),1)))))),"")</f>
        <v/>
      </c>
      <c r="I2011" s="74"/>
      <c r="J2011" s="20" t="str">
        <f>IFERROR(IF(ATENDIMENTOS!$I2011="",ATENDIMENTOS!$H2011,IF(AND(ATENDIMENTOS!$H2011="",ATENDIMENTOS!$I2011=""),"",ATENDIMENTOS!$H2011-ATENDIMENTOS!$I2011)),"")</f>
        <v/>
      </c>
      <c r="K2011" s="77"/>
    </row>
    <row r="2012" spans="1:11" x14ac:dyDescent="0.3">
      <c r="A2012" s="12" t="str">
        <f t="shared" si="31"/>
        <v/>
      </c>
      <c r="B2012" s="66"/>
      <c r="C2012" s="70"/>
      <c r="D2012" s="71"/>
      <c r="E2012" s="71"/>
      <c r="F2012" s="71"/>
      <c r="G2012" s="71"/>
      <c r="H2012" s="19" t="str" cm="1">
        <f t="array" ref="H2012">IFERROR(IF(B2012="","",IF(F2012="","",IF(F2012="SERVIÇOS",INDEX('TABELA DE PREÇOS'!$C$3:$C$1000,MATCH(B2012,IF('TABELA DE PREÇOS'!$B$3:$B$1000=G2012,'TABELA DE PREÇOS'!$D$3:$D$1000),1)),IF(F2012="PRODUTOS",INDEX('TABELA DE PREÇOS'!$G$3:$G$1000,MATCH(B2012,IF('TABELA DE PREÇOS'!$F$3:$F$1000=G2012,'TABELA DE PREÇOS'!$H$3:$H$1000),1)))))),"")</f>
        <v/>
      </c>
      <c r="I2012" s="75"/>
      <c r="J2012" s="19" t="str">
        <f>IFERROR(IF(ATENDIMENTOS!$I2012="",ATENDIMENTOS!$H2012,IF(AND(ATENDIMENTOS!$H2012="",ATENDIMENTOS!$I2012=""),"",ATENDIMENTOS!$H2012-ATENDIMENTOS!$I2012)),"")</f>
        <v/>
      </c>
      <c r="K2012" s="78"/>
    </row>
    <row r="2013" spans="1:11" x14ac:dyDescent="0.3">
      <c r="A2013" s="12" t="str">
        <f t="shared" si="31"/>
        <v/>
      </c>
      <c r="B2013" s="65"/>
      <c r="C2013" s="68"/>
      <c r="D2013" s="69"/>
      <c r="E2013" s="69"/>
      <c r="F2013" s="69"/>
      <c r="G2013" s="69"/>
      <c r="H2013" s="20" t="str" cm="1">
        <f t="array" ref="H2013">IFERROR(IF(B2013="","",IF(F2013="","",IF(F2013="SERVIÇOS",INDEX('TABELA DE PREÇOS'!$C$3:$C$1000,MATCH(B2013,IF('TABELA DE PREÇOS'!$B$3:$B$1000=G2013,'TABELA DE PREÇOS'!$D$3:$D$1000),1)),IF(F2013="PRODUTOS",INDEX('TABELA DE PREÇOS'!$G$3:$G$1000,MATCH(B2013,IF('TABELA DE PREÇOS'!$F$3:$F$1000=G2013,'TABELA DE PREÇOS'!$H$3:$H$1000),1)))))),"")</f>
        <v/>
      </c>
      <c r="I2013" s="74"/>
      <c r="J2013" s="20" t="str">
        <f>IFERROR(IF(ATENDIMENTOS!$I2013="",ATENDIMENTOS!$H2013,IF(AND(ATENDIMENTOS!$H2013="",ATENDIMENTOS!$I2013=""),"",ATENDIMENTOS!$H2013-ATENDIMENTOS!$I2013)),"")</f>
        <v/>
      </c>
      <c r="K2013" s="77"/>
    </row>
    <row r="2014" spans="1:11" x14ac:dyDescent="0.3">
      <c r="A2014" s="12" t="str">
        <f t="shared" si="31"/>
        <v/>
      </c>
      <c r="B2014" s="66"/>
      <c r="C2014" s="70"/>
      <c r="D2014" s="71"/>
      <c r="E2014" s="71"/>
      <c r="F2014" s="71"/>
      <c r="G2014" s="71"/>
      <c r="H2014" s="19" t="str" cm="1">
        <f t="array" ref="H2014">IFERROR(IF(B2014="","",IF(F2014="","",IF(F2014="SERVIÇOS",INDEX('TABELA DE PREÇOS'!$C$3:$C$1000,MATCH(B2014,IF('TABELA DE PREÇOS'!$B$3:$B$1000=G2014,'TABELA DE PREÇOS'!$D$3:$D$1000),1)),IF(F2014="PRODUTOS",INDEX('TABELA DE PREÇOS'!$G$3:$G$1000,MATCH(B2014,IF('TABELA DE PREÇOS'!$F$3:$F$1000=G2014,'TABELA DE PREÇOS'!$H$3:$H$1000),1)))))),"")</f>
        <v/>
      </c>
      <c r="I2014" s="75"/>
      <c r="J2014" s="19" t="str">
        <f>IFERROR(IF(ATENDIMENTOS!$I2014="",ATENDIMENTOS!$H2014,IF(AND(ATENDIMENTOS!$H2014="",ATENDIMENTOS!$I2014=""),"",ATENDIMENTOS!$H2014-ATENDIMENTOS!$I2014)),"")</f>
        <v/>
      </c>
      <c r="K2014" s="78"/>
    </row>
    <row r="2015" spans="1:11" x14ac:dyDescent="0.3">
      <c r="A2015" s="12" t="str">
        <f t="shared" si="31"/>
        <v/>
      </c>
      <c r="B2015" s="65"/>
      <c r="C2015" s="68"/>
      <c r="D2015" s="69"/>
      <c r="E2015" s="69"/>
      <c r="F2015" s="69"/>
      <c r="G2015" s="69"/>
      <c r="H2015" s="20" t="str" cm="1">
        <f t="array" ref="H2015">IFERROR(IF(B2015="","",IF(F2015="","",IF(F2015="SERVIÇOS",INDEX('TABELA DE PREÇOS'!$C$3:$C$1000,MATCH(B2015,IF('TABELA DE PREÇOS'!$B$3:$B$1000=G2015,'TABELA DE PREÇOS'!$D$3:$D$1000),1)),IF(F2015="PRODUTOS",INDEX('TABELA DE PREÇOS'!$G$3:$G$1000,MATCH(B2015,IF('TABELA DE PREÇOS'!$F$3:$F$1000=G2015,'TABELA DE PREÇOS'!$H$3:$H$1000),1)))))),"")</f>
        <v/>
      </c>
      <c r="I2015" s="74"/>
      <c r="J2015" s="20" t="str">
        <f>IFERROR(IF(ATENDIMENTOS!$I2015="",ATENDIMENTOS!$H2015,IF(AND(ATENDIMENTOS!$H2015="",ATENDIMENTOS!$I2015=""),"",ATENDIMENTOS!$H2015-ATENDIMENTOS!$I2015)),"")</f>
        <v/>
      </c>
      <c r="K2015" s="77"/>
    </row>
    <row r="2016" spans="1:11" x14ac:dyDescent="0.3">
      <c r="A2016" s="12" t="str">
        <f t="shared" si="31"/>
        <v/>
      </c>
      <c r="B2016" s="66"/>
      <c r="C2016" s="70"/>
      <c r="D2016" s="71"/>
      <c r="E2016" s="71"/>
      <c r="F2016" s="71"/>
      <c r="G2016" s="71"/>
      <c r="H2016" s="19" t="str" cm="1">
        <f t="array" ref="H2016">IFERROR(IF(B2016="","",IF(F2016="","",IF(F2016="SERVIÇOS",INDEX('TABELA DE PREÇOS'!$C$3:$C$1000,MATCH(B2016,IF('TABELA DE PREÇOS'!$B$3:$B$1000=G2016,'TABELA DE PREÇOS'!$D$3:$D$1000),1)),IF(F2016="PRODUTOS",INDEX('TABELA DE PREÇOS'!$G$3:$G$1000,MATCH(B2016,IF('TABELA DE PREÇOS'!$F$3:$F$1000=G2016,'TABELA DE PREÇOS'!$H$3:$H$1000),1)))))),"")</f>
        <v/>
      </c>
      <c r="I2016" s="75"/>
      <c r="J2016" s="19" t="str">
        <f>IFERROR(IF(ATENDIMENTOS!$I2016="",ATENDIMENTOS!$H2016,IF(AND(ATENDIMENTOS!$H2016="",ATENDIMENTOS!$I2016=""),"",ATENDIMENTOS!$H2016-ATENDIMENTOS!$I2016)),"")</f>
        <v/>
      </c>
      <c r="K2016" s="78"/>
    </row>
    <row r="2017" spans="1:11" x14ac:dyDescent="0.3">
      <c r="A2017" s="12" t="str">
        <f t="shared" si="31"/>
        <v/>
      </c>
      <c r="B2017" s="65"/>
      <c r="C2017" s="68"/>
      <c r="D2017" s="69"/>
      <c r="E2017" s="69"/>
      <c r="F2017" s="69"/>
      <c r="G2017" s="69"/>
      <c r="H2017" s="20" t="str" cm="1">
        <f t="array" ref="H2017">IFERROR(IF(B2017="","",IF(F2017="","",IF(F2017="SERVIÇOS",INDEX('TABELA DE PREÇOS'!$C$3:$C$1000,MATCH(B2017,IF('TABELA DE PREÇOS'!$B$3:$B$1000=G2017,'TABELA DE PREÇOS'!$D$3:$D$1000),1)),IF(F2017="PRODUTOS",INDEX('TABELA DE PREÇOS'!$G$3:$G$1000,MATCH(B2017,IF('TABELA DE PREÇOS'!$F$3:$F$1000=G2017,'TABELA DE PREÇOS'!$H$3:$H$1000),1)))))),"")</f>
        <v/>
      </c>
      <c r="I2017" s="74"/>
      <c r="J2017" s="20" t="str">
        <f>IFERROR(IF(ATENDIMENTOS!$I2017="",ATENDIMENTOS!$H2017,IF(AND(ATENDIMENTOS!$H2017="",ATENDIMENTOS!$I2017=""),"",ATENDIMENTOS!$H2017-ATENDIMENTOS!$I2017)),"")</f>
        <v/>
      </c>
      <c r="K2017" s="77"/>
    </row>
    <row r="2018" spans="1:11" x14ac:dyDescent="0.3">
      <c r="A2018" s="12" t="str">
        <f t="shared" si="31"/>
        <v/>
      </c>
      <c r="B2018" s="66"/>
      <c r="C2018" s="70"/>
      <c r="D2018" s="71"/>
      <c r="E2018" s="71"/>
      <c r="F2018" s="71"/>
      <c r="G2018" s="71"/>
      <c r="H2018" s="19" t="str" cm="1">
        <f t="array" ref="H2018">IFERROR(IF(B2018="","",IF(F2018="","",IF(F2018="SERVIÇOS",INDEX('TABELA DE PREÇOS'!$C$3:$C$1000,MATCH(B2018,IF('TABELA DE PREÇOS'!$B$3:$B$1000=G2018,'TABELA DE PREÇOS'!$D$3:$D$1000),1)),IF(F2018="PRODUTOS",INDEX('TABELA DE PREÇOS'!$G$3:$G$1000,MATCH(B2018,IF('TABELA DE PREÇOS'!$F$3:$F$1000=G2018,'TABELA DE PREÇOS'!$H$3:$H$1000),1)))))),"")</f>
        <v/>
      </c>
      <c r="I2018" s="75"/>
      <c r="J2018" s="19" t="str">
        <f>IFERROR(IF(ATENDIMENTOS!$I2018="",ATENDIMENTOS!$H2018,IF(AND(ATENDIMENTOS!$H2018="",ATENDIMENTOS!$I2018=""),"",ATENDIMENTOS!$H2018-ATENDIMENTOS!$I2018)),"")</f>
        <v/>
      </c>
      <c r="K2018" s="78"/>
    </row>
    <row r="2019" spans="1:11" x14ac:dyDescent="0.3">
      <c r="A2019" s="12" t="str">
        <f t="shared" si="31"/>
        <v/>
      </c>
      <c r="B2019" s="65"/>
      <c r="C2019" s="68"/>
      <c r="D2019" s="69"/>
      <c r="E2019" s="69"/>
      <c r="F2019" s="69"/>
      <c r="G2019" s="69"/>
      <c r="H2019" s="20" t="str" cm="1">
        <f t="array" ref="H2019">IFERROR(IF(B2019="","",IF(F2019="","",IF(F2019="SERVIÇOS",INDEX('TABELA DE PREÇOS'!$C$3:$C$1000,MATCH(B2019,IF('TABELA DE PREÇOS'!$B$3:$B$1000=G2019,'TABELA DE PREÇOS'!$D$3:$D$1000),1)),IF(F2019="PRODUTOS",INDEX('TABELA DE PREÇOS'!$G$3:$G$1000,MATCH(B2019,IF('TABELA DE PREÇOS'!$F$3:$F$1000=G2019,'TABELA DE PREÇOS'!$H$3:$H$1000),1)))))),"")</f>
        <v/>
      </c>
      <c r="I2019" s="74"/>
      <c r="J2019" s="20" t="str">
        <f>IFERROR(IF(ATENDIMENTOS!$I2019="",ATENDIMENTOS!$H2019,IF(AND(ATENDIMENTOS!$H2019="",ATENDIMENTOS!$I2019=""),"",ATENDIMENTOS!$H2019-ATENDIMENTOS!$I2019)),"")</f>
        <v/>
      </c>
      <c r="K2019" s="77"/>
    </row>
    <row r="2020" spans="1:11" x14ac:dyDescent="0.3">
      <c r="A2020" s="12" t="str">
        <f t="shared" si="31"/>
        <v/>
      </c>
      <c r="B2020" s="66"/>
      <c r="C2020" s="70"/>
      <c r="D2020" s="71"/>
      <c r="E2020" s="71"/>
      <c r="F2020" s="71"/>
      <c r="G2020" s="71"/>
      <c r="H2020" s="19" t="str" cm="1">
        <f t="array" ref="H2020">IFERROR(IF(B2020="","",IF(F2020="","",IF(F2020="SERVIÇOS",INDEX('TABELA DE PREÇOS'!$C$3:$C$1000,MATCH(B2020,IF('TABELA DE PREÇOS'!$B$3:$B$1000=G2020,'TABELA DE PREÇOS'!$D$3:$D$1000),1)),IF(F2020="PRODUTOS",INDEX('TABELA DE PREÇOS'!$G$3:$G$1000,MATCH(B2020,IF('TABELA DE PREÇOS'!$F$3:$F$1000=G2020,'TABELA DE PREÇOS'!$H$3:$H$1000),1)))))),"")</f>
        <v/>
      </c>
      <c r="I2020" s="75"/>
      <c r="J2020" s="19" t="str">
        <f>IFERROR(IF(ATENDIMENTOS!$I2020="",ATENDIMENTOS!$H2020,IF(AND(ATENDIMENTOS!$H2020="",ATENDIMENTOS!$I2020=""),"",ATENDIMENTOS!$H2020-ATENDIMENTOS!$I2020)),"")</f>
        <v/>
      </c>
      <c r="K2020" s="78"/>
    </row>
    <row r="2021" spans="1:11" x14ac:dyDescent="0.3">
      <c r="A2021" s="12" t="str">
        <f t="shared" si="31"/>
        <v/>
      </c>
      <c r="B2021" s="65"/>
      <c r="C2021" s="68"/>
      <c r="D2021" s="69"/>
      <c r="E2021" s="69"/>
      <c r="F2021" s="69"/>
      <c r="G2021" s="69"/>
      <c r="H2021" s="20" t="str" cm="1">
        <f t="array" ref="H2021">IFERROR(IF(B2021="","",IF(F2021="","",IF(F2021="SERVIÇOS",INDEX('TABELA DE PREÇOS'!$C$3:$C$1000,MATCH(B2021,IF('TABELA DE PREÇOS'!$B$3:$B$1000=G2021,'TABELA DE PREÇOS'!$D$3:$D$1000),1)),IF(F2021="PRODUTOS",INDEX('TABELA DE PREÇOS'!$G$3:$G$1000,MATCH(B2021,IF('TABELA DE PREÇOS'!$F$3:$F$1000=G2021,'TABELA DE PREÇOS'!$H$3:$H$1000),1)))))),"")</f>
        <v/>
      </c>
      <c r="I2021" s="74"/>
      <c r="J2021" s="20" t="str">
        <f>IFERROR(IF(ATENDIMENTOS!$I2021="",ATENDIMENTOS!$H2021,IF(AND(ATENDIMENTOS!$H2021="",ATENDIMENTOS!$I2021=""),"",ATENDIMENTOS!$H2021-ATENDIMENTOS!$I2021)),"")</f>
        <v/>
      </c>
      <c r="K2021" s="77"/>
    </row>
    <row r="2022" spans="1:11" x14ac:dyDescent="0.3">
      <c r="A2022" s="12" t="str">
        <f t="shared" si="31"/>
        <v/>
      </c>
      <c r="B2022" s="66"/>
      <c r="C2022" s="70"/>
      <c r="D2022" s="71"/>
      <c r="E2022" s="71"/>
      <c r="F2022" s="71"/>
      <c r="G2022" s="71"/>
      <c r="H2022" s="19" t="str" cm="1">
        <f t="array" ref="H2022">IFERROR(IF(B2022="","",IF(F2022="","",IF(F2022="SERVIÇOS",INDEX('TABELA DE PREÇOS'!$C$3:$C$1000,MATCH(B2022,IF('TABELA DE PREÇOS'!$B$3:$B$1000=G2022,'TABELA DE PREÇOS'!$D$3:$D$1000),1)),IF(F2022="PRODUTOS",INDEX('TABELA DE PREÇOS'!$G$3:$G$1000,MATCH(B2022,IF('TABELA DE PREÇOS'!$F$3:$F$1000=G2022,'TABELA DE PREÇOS'!$H$3:$H$1000),1)))))),"")</f>
        <v/>
      </c>
      <c r="I2022" s="75"/>
      <c r="J2022" s="19" t="str">
        <f>IFERROR(IF(ATENDIMENTOS!$I2022="",ATENDIMENTOS!$H2022,IF(AND(ATENDIMENTOS!$H2022="",ATENDIMENTOS!$I2022=""),"",ATENDIMENTOS!$H2022-ATENDIMENTOS!$I2022)),"")</f>
        <v/>
      </c>
      <c r="K2022" s="78"/>
    </row>
    <row r="2023" spans="1:11" x14ac:dyDescent="0.3">
      <c r="A2023" s="12" t="str">
        <f t="shared" si="31"/>
        <v/>
      </c>
      <c r="B2023" s="65"/>
      <c r="C2023" s="68"/>
      <c r="D2023" s="69"/>
      <c r="E2023" s="69"/>
      <c r="F2023" s="69"/>
      <c r="G2023" s="69"/>
      <c r="H2023" s="20" t="str" cm="1">
        <f t="array" ref="H2023">IFERROR(IF(B2023="","",IF(F2023="","",IF(F2023="SERVIÇOS",INDEX('TABELA DE PREÇOS'!$C$3:$C$1000,MATCH(B2023,IF('TABELA DE PREÇOS'!$B$3:$B$1000=G2023,'TABELA DE PREÇOS'!$D$3:$D$1000),1)),IF(F2023="PRODUTOS",INDEX('TABELA DE PREÇOS'!$G$3:$G$1000,MATCH(B2023,IF('TABELA DE PREÇOS'!$F$3:$F$1000=G2023,'TABELA DE PREÇOS'!$H$3:$H$1000),1)))))),"")</f>
        <v/>
      </c>
      <c r="I2023" s="74"/>
      <c r="J2023" s="20" t="str">
        <f>IFERROR(IF(ATENDIMENTOS!$I2023="",ATENDIMENTOS!$H2023,IF(AND(ATENDIMENTOS!$H2023="",ATENDIMENTOS!$I2023=""),"",ATENDIMENTOS!$H2023-ATENDIMENTOS!$I2023)),"")</f>
        <v/>
      </c>
      <c r="K2023" s="77"/>
    </row>
    <row r="2024" spans="1:11" x14ac:dyDescent="0.3">
      <c r="A2024" s="12" t="str">
        <f t="shared" si="31"/>
        <v/>
      </c>
      <c r="B2024" s="66"/>
      <c r="C2024" s="70"/>
      <c r="D2024" s="71"/>
      <c r="E2024" s="71"/>
      <c r="F2024" s="71"/>
      <c r="G2024" s="71"/>
      <c r="H2024" s="19" t="str" cm="1">
        <f t="array" ref="H2024">IFERROR(IF(B2024="","",IF(F2024="","",IF(F2024="SERVIÇOS",INDEX('TABELA DE PREÇOS'!$C$3:$C$1000,MATCH(B2024,IF('TABELA DE PREÇOS'!$B$3:$B$1000=G2024,'TABELA DE PREÇOS'!$D$3:$D$1000),1)),IF(F2024="PRODUTOS",INDEX('TABELA DE PREÇOS'!$G$3:$G$1000,MATCH(B2024,IF('TABELA DE PREÇOS'!$F$3:$F$1000=G2024,'TABELA DE PREÇOS'!$H$3:$H$1000),1)))))),"")</f>
        <v/>
      </c>
      <c r="I2024" s="75"/>
      <c r="J2024" s="19" t="str">
        <f>IFERROR(IF(ATENDIMENTOS!$I2024="",ATENDIMENTOS!$H2024,IF(AND(ATENDIMENTOS!$H2024="",ATENDIMENTOS!$I2024=""),"",ATENDIMENTOS!$H2024-ATENDIMENTOS!$I2024)),"")</f>
        <v/>
      </c>
      <c r="K2024" s="78"/>
    </row>
    <row r="2025" spans="1:11" x14ac:dyDescent="0.3">
      <c r="A2025" s="12" t="str">
        <f t="shared" si="31"/>
        <v/>
      </c>
      <c r="B2025" s="65"/>
      <c r="C2025" s="68"/>
      <c r="D2025" s="69"/>
      <c r="E2025" s="69"/>
      <c r="F2025" s="69"/>
      <c r="G2025" s="69"/>
      <c r="H2025" s="20" t="str" cm="1">
        <f t="array" ref="H2025">IFERROR(IF(B2025="","",IF(F2025="","",IF(F2025="SERVIÇOS",INDEX('TABELA DE PREÇOS'!$C$3:$C$1000,MATCH(B2025,IF('TABELA DE PREÇOS'!$B$3:$B$1000=G2025,'TABELA DE PREÇOS'!$D$3:$D$1000),1)),IF(F2025="PRODUTOS",INDEX('TABELA DE PREÇOS'!$G$3:$G$1000,MATCH(B2025,IF('TABELA DE PREÇOS'!$F$3:$F$1000=G2025,'TABELA DE PREÇOS'!$H$3:$H$1000),1)))))),"")</f>
        <v/>
      </c>
      <c r="I2025" s="74"/>
      <c r="J2025" s="20" t="str">
        <f>IFERROR(IF(ATENDIMENTOS!$I2025="",ATENDIMENTOS!$H2025,IF(AND(ATENDIMENTOS!$H2025="",ATENDIMENTOS!$I2025=""),"",ATENDIMENTOS!$H2025-ATENDIMENTOS!$I2025)),"")</f>
        <v/>
      </c>
      <c r="K2025" s="77"/>
    </row>
    <row r="2026" spans="1:11" x14ac:dyDescent="0.3">
      <c r="A2026" s="12" t="str">
        <f t="shared" si="31"/>
        <v/>
      </c>
      <c r="B2026" s="66"/>
      <c r="C2026" s="70"/>
      <c r="D2026" s="71"/>
      <c r="E2026" s="71"/>
      <c r="F2026" s="71"/>
      <c r="G2026" s="71"/>
      <c r="H2026" s="19" t="str" cm="1">
        <f t="array" ref="H2026">IFERROR(IF(B2026="","",IF(F2026="","",IF(F2026="SERVIÇOS",INDEX('TABELA DE PREÇOS'!$C$3:$C$1000,MATCH(B2026,IF('TABELA DE PREÇOS'!$B$3:$B$1000=G2026,'TABELA DE PREÇOS'!$D$3:$D$1000),1)),IF(F2026="PRODUTOS",INDEX('TABELA DE PREÇOS'!$G$3:$G$1000,MATCH(B2026,IF('TABELA DE PREÇOS'!$F$3:$F$1000=G2026,'TABELA DE PREÇOS'!$H$3:$H$1000),1)))))),"")</f>
        <v/>
      </c>
      <c r="I2026" s="75"/>
      <c r="J2026" s="19" t="str">
        <f>IFERROR(IF(ATENDIMENTOS!$I2026="",ATENDIMENTOS!$H2026,IF(AND(ATENDIMENTOS!$H2026="",ATENDIMENTOS!$I2026=""),"",ATENDIMENTOS!$H2026-ATENDIMENTOS!$I2026)),"")</f>
        <v/>
      </c>
      <c r="K2026" s="78"/>
    </row>
    <row r="2027" spans="1:11" x14ac:dyDescent="0.3">
      <c r="A2027" s="12" t="str">
        <f t="shared" si="31"/>
        <v/>
      </c>
      <c r="B2027" s="65"/>
      <c r="C2027" s="68"/>
      <c r="D2027" s="69"/>
      <c r="E2027" s="69"/>
      <c r="F2027" s="69"/>
      <c r="G2027" s="69"/>
      <c r="H2027" s="20" t="str" cm="1">
        <f t="array" ref="H2027">IFERROR(IF(B2027="","",IF(F2027="","",IF(F2027="SERVIÇOS",INDEX('TABELA DE PREÇOS'!$C$3:$C$1000,MATCH(B2027,IF('TABELA DE PREÇOS'!$B$3:$B$1000=G2027,'TABELA DE PREÇOS'!$D$3:$D$1000),1)),IF(F2027="PRODUTOS",INDEX('TABELA DE PREÇOS'!$G$3:$G$1000,MATCH(B2027,IF('TABELA DE PREÇOS'!$F$3:$F$1000=G2027,'TABELA DE PREÇOS'!$H$3:$H$1000),1)))))),"")</f>
        <v/>
      </c>
      <c r="I2027" s="74"/>
      <c r="J2027" s="20" t="str">
        <f>IFERROR(IF(ATENDIMENTOS!$I2027="",ATENDIMENTOS!$H2027,IF(AND(ATENDIMENTOS!$H2027="",ATENDIMENTOS!$I2027=""),"",ATENDIMENTOS!$H2027-ATENDIMENTOS!$I2027)),"")</f>
        <v/>
      </c>
      <c r="K2027" s="77"/>
    </row>
    <row r="2028" spans="1:11" x14ac:dyDescent="0.3">
      <c r="A2028" s="12" t="str">
        <f t="shared" si="31"/>
        <v/>
      </c>
      <c r="B2028" s="66"/>
      <c r="C2028" s="70"/>
      <c r="D2028" s="71"/>
      <c r="E2028" s="71"/>
      <c r="F2028" s="71"/>
      <c r="G2028" s="71"/>
      <c r="H2028" s="19" t="str" cm="1">
        <f t="array" ref="H2028">IFERROR(IF(B2028="","",IF(F2028="","",IF(F2028="SERVIÇOS",INDEX('TABELA DE PREÇOS'!$C$3:$C$1000,MATCH(B2028,IF('TABELA DE PREÇOS'!$B$3:$B$1000=G2028,'TABELA DE PREÇOS'!$D$3:$D$1000),1)),IF(F2028="PRODUTOS",INDEX('TABELA DE PREÇOS'!$G$3:$G$1000,MATCH(B2028,IF('TABELA DE PREÇOS'!$F$3:$F$1000=G2028,'TABELA DE PREÇOS'!$H$3:$H$1000),1)))))),"")</f>
        <v/>
      </c>
      <c r="I2028" s="75"/>
      <c r="J2028" s="19" t="str">
        <f>IFERROR(IF(ATENDIMENTOS!$I2028="",ATENDIMENTOS!$H2028,IF(AND(ATENDIMENTOS!$H2028="",ATENDIMENTOS!$I2028=""),"",ATENDIMENTOS!$H2028-ATENDIMENTOS!$I2028)),"")</f>
        <v/>
      </c>
      <c r="K2028" s="78"/>
    </row>
    <row r="2029" spans="1:11" x14ac:dyDescent="0.3">
      <c r="A2029" s="12" t="str">
        <f t="shared" si="31"/>
        <v/>
      </c>
      <c r="B2029" s="65"/>
      <c r="C2029" s="68"/>
      <c r="D2029" s="69"/>
      <c r="E2029" s="69"/>
      <c r="F2029" s="69"/>
      <c r="G2029" s="69"/>
      <c r="H2029" s="20" t="str" cm="1">
        <f t="array" ref="H2029">IFERROR(IF(B2029="","",IF(F2029="","",IF(F2029="SERVIÇOS",INDEX('TABELA DE PREÇOS'!$C$3:$C$1000,MATCH(B2029,IF('TABELA DE PREÇOS'!$B$3:$B$1000=G2029,'TABELA DE PREÇOS'!$D$3:$D$1000),1)),IF(F2029="PRODUTOS",INDEX('TABELA DE PREÇOS'!$G$3:$G$1000,MATCH(B2029,IF('TABELA DE PREÇOS'!$F$3:$F$1000=G2029,'TABELA DE PREÇOS'!$H$3:$H$1000),1)))))),"")</f>
        <v/>
      </c>
      <c r="I2029" s="74"/>
      <c r="J2029" s="20" t="str">
        <f>IFERROR(IF(ATENDIMENTOS!$I2029="",ATENDIMENTOS!$H2029,IF(AND(ATENDIMENTOS!$H2029="",ATENDIMENTOS!$I2029=""),"",ATENDIMENTOS!$H2029-ATENDIMENTOS!$I2029)),"")</f>
        <v/>
      </c>
      <c r="K2029" s="77"/>
    </row>
    <row r="2030" spans="1:11" x14ac:dyDescent="0.3">
      <c r="A2030" s="12" t="str">
        <f t="shared" si="31"/>
        <v/>
      </c>
      <c r="B2030" s="66"/>
      <c r="C2030" s="70"/>
      <c r="D2030" s="71"/>
      <c r="E2030" s="71"/>
      <c r="F2030" s="71"/>
      <c r="G2030" s="71"/>
      <c r="H2030" s="19" t="str" cm="1">
        <f t="array" ref="H2030">IFERROR(IF(B2030="","",IF(F2030="","",IF(F2030="SERVIÇOS",INDEX('TABELA DE PREÇOS'!$C$3:$C$1000,MATCH(B2030,IF('TABELA DE PREÇOS'!$B$3:$B$1000=G2030,'TABELA DE PREÇOS'!$D$3:$D$1000),1)),IF(F2030="PRODUTOS",INDEX('TABELA DE PREÇOS'!$G$3:$G$1000,MATCH(B2030,IF('TABELA DE PREÇOS'!$F$3:$F$1000=G2030,'TABELA DE PREÇOS'!$H$3:$H$1000),1)))))),"")</f>
        <v/>
      </c>
      <c r="I2030" s="75"/>
      <c r="J2030" s="19" t="str">
        <f>IFERROR(IF(ATENDIMENTOS!$I2030="",ATENDIMENTOS!$H2030,IF(AND(ATENDIMENTOS!$H2030="",ATENDIMENTOS!$I2030=""),"",ATENDIMENTOS!$H2030-ATENDIMENTOS!$I2030)),"")</f>
        <v/>
      </c>
      <c r="K2030" s="78"/>
    </row>
    <row r="2031" spans="1:11" x14ac:dyDescent="0.3">
      <c r="A2031" s="12" t="str">
        <f t="shared" si="31"/>
        <v/>
      </c>
      <c r="B2031" s="65"/>
      <c r="C2031" s="68"/>
      <c r="D2031" s="69"/>
      <c r="E2031" s="69"/>
      <c r="F2031" s="69"/>
      <c r="G2031" s="69"/>
      <c r="H2031" s="20" t="str" cm="1">
        <f t="array" ref="H2031">IFERROR(IF(B2031="","",IF(F2031="","",IF(F2031="SERVIÇOS",INDEX('TABELA DE PREÇOS'!$C$3:$C$1000,MATCH(B2031,IF('TABELA DE PREÇOS'!$B$3:$B$1000=G2031,'TABELA DE PREÇOS'!$D$3:$D$1000),1)),IF(F2031="PRODUTOS",INDEX('TABELA DE PREÇOS'!$G$3:$G$1000,MATCH(B2031,IF('TABELA DE PREÇOS'!$F$3:$F$1000=G2031,'TABELA DE PREÇOS'!$H$3:$H$1000),1)))))),"")</f>
        <v/>
      </c>
      <c r="I2031" s="74"/>
      <c r="J2031" s="20" t="str">
        <f>IFERROR(IF(ATENDIMENTOS!$I2031="",ATENDIMENTOS!$H2031,IF(AND(ATENDIMENTOS!$H2031="",ATENDIMENTOS!$I2031=""),"",ATENDIMENTOS!$H2031-ATENDIMENTOS!$I2031)),"")</f>
        <v/>
      </c>
      <c r="K2031" s="77"/>
    </row>
    <row r="2032" spans="1:11" x14ac:dyDescent="0.3">
      <c r="A2032" s="12" t="str">
        <f t="shared" si="31"/>
        <v/>
      </c>
      <c r="B2032" s="66"/>
      <c r="C2032" s="70"/>
      <c r="D2032" s="71"/>
      <c r="E2032" s="71"/>
      <c r="F2032" s="71"/>
      <c r="G2032" s="71"/>
      <c r="H2032" s="19" t="str" cm="1">
        <f t="array" ref="H2032">IFERROR(IF(B2032="","",IF(F2032="","",IF(F2032="SERVIÇOS",INDEX('TABELA DE PREÇOS'!$C$3:$C$1000,MATCH(B2032,IF('TABELA DE PREÇOS'!$B$3:$B$1000=G2032,'TABELA DE PREÇOS'!$D$3:$D$1000),1)),IF(F2032="PRODUTOS",INDEX('TABELA DE PREÇOS'!$G$3:$G$1000,MATCH(B2032,IF('TABELA DE PREÇOS'!$F$3:$F$1000=G2032,'TABELA DE PREÇOS'!$H$3:$H$1000),1)))))),"")</f>
        <v/>
      </c>
      <c r="I2032" s="75"/>
      <c r="J2032" s="19" t="str">
        <f>IFERROR(IF(ATENDIMENTOS!$I2032="",ATENDIMENTOS!$H2032,IF(AND(ATENDIMENTOS!$H2032="",ATENDIMENTOS!$I2032=""),"",ATENDIMENTOS!$H2032-ATENDIMENTOS!$I2032)),"")</f>
        <v/>
      </c>
      <c r="K2032" s="78"/>
    </row>
    <row r="2033" spans="1:11" x14ac:dyDescent="0.3">
      <c r="A2033" s="12" t="str">
        <f t="shared" si="31"/>
        <v/>
      </c>
      <c r="B2033" s="65"/>
      <c r="C2033" s="68"/>
      <c r="D2033" s="69"/>
      <c r="E2033" s="69"/>
      <c r="F2033" s="69"/>
      <c r="G2033" s="69"/>
      <c r="H2033" s="20" t="str" cm="1">
        <f t="array" ref="H2033">IFERROR(IF(B2033="","",IF(F2033="","",IF(F2033="SERVIÇOS",INDEX('TABELA DE PREÇOS'!$C$3:$C$1000,MATCH(B2033,IF('TABELA DE PREÇOS'!$B$3:$B$1000=G2033,'TABELA DE PREÇOS'!$D$3:$D$1000),1)),IF(F2033="PRODUTOS",INDEX('TABELA DE PREÇOS'!$G$3:$G$1000,MATCH(B2033,IF('TABELA DE PREÇOS'!$F$3:$F$1000=G2033,'TABELA DE PREÇOS'!$H$3:$H$1000),1)))))),"")</f>
        <v/>
      </c>
      <c r="I2033" s="74"/>
      <c r="J2033" s="20" t="str">
        <f>IFERROR(IF(ATENDIMENTOS!$I2033="",ATENDIMENTOS!$H2033,IF(AND(ATENDIMENTOS!$H2033="",ATENDIMENTOS!$I2033=""),"",ATENDIMENTOS!$H2033-ATENDIMENTOS!$I2033)),"")</f>
        <v/>
      </c>
      <c r="K2033" s="77"/>
    </row>
    <row r="2034" spans="1:11" x14ac:dyDescent="0.3">
      <c r="A2034" s="12" t="str">
        <f t="shared" si="31"/>
        <v/>
      </c>
      <c r="B2034" s="66"/>
      <c r="C2034" s="70"/>
      <c r="D2034" s="71"/>
      <c r="E2034" s="71"/>
      <c r="F2034" s="71"/>
      <c r="G2034" s="71"/>
      <c r="H2034" s="19" t="str" cm="1">
        <f t="array" ref="H2034">IFERROR(IF(B2034="","",IF(F2034="","",IF(F2034="SERVIÇOS",INDEX('TABELA DE PREÇOS'!$C$3:$C$1000,MATCH(B2034,IF('TABELA DE PREÇOS'!$B$3:$B$1000=G2034,'TABELA DE PREÇOS'!$D$3:$D$1000),1)),IF(F2034="PRODUTOS",INDEX('TABELA DE PREÇOS'!$G$3:$G$1000,MATCH(B2034,IF('TABELA DE PREÇOS'!$F$3:$F$1000=G2034,'TABELA DE PREÇOS'!$H$3:$H$1000),1)))))),"")</f>
        <v/>
      </c>
      <c r="I2034" s="75"/>
      <c r="J2034" s="19" t="str">
        <f>IFERROR(IF(ATENDIMENTOS!$I2034="",ATENDIMENTOS!$H2034,IF(AND(ATENDIMENTOS!$H2034="",ATENDIMENTOS!$I2034=""),"",ATENDIMENTOS!$H2034-ATENDIMENTOS!$I2034)),"")</f>
        <v/>
      </c>
      <c r="K2034" s="78"/>
    </row>
    <row r="2035" spans="1:11" x14ac:dyDescent="0.3">
      <c r="A2035" s="12" t="str">
        <f t="shared" si="31"/>
        <v/>
      </c>
      <c r="B2035" s="65"/>
      <c r="C2035" s="68"/>
      <c r="D2035" s="69"/>
      <c r="E2035" s="69"/>
      <c r="F2035" s="69"/>
      <c r="G2035" s="69"/>
      <c r="H2035" s="20" t="str" cm="1">
        <f t="array" ref="H2035">IFERROR(IF(B2035="","",IF(F2035="","",IF(F2035="SERVIÇOS",INDEX('TABELA DE PREÇOS'!$C$3:$C$1000,MATCH(B2035,IF('TABELA DE PREÇOS'!$B$3:$B$1000=G2035,'TABELA DE PREÇOS'!$D$3:$D$1000),1)),IF(F2035="PRODUTOS",INDEX('TABELA DE PREÇOS'!$G$3:$G$1000,MATCH(B2035,IF('TABELA DE PREÇOS'!$F$3:$F$1000=G2035,'TABELA DE PREÇOS'!$H$3:$H$1000),1)))))),"")</f>
        <v/>
      </c>
      <c r="I2035" s="74"/>
      <c r="J2035" s="20" t="str">
        <f>IFERROR(IF(ATENDIMENTOS!$I2035="",ATENDIMENTOS!$H2035,IF(AND(ATENDIMENTOS!$H2035="",ATENDIMENTOS!$I2035=""),"",ATENDIMENTOS!$H2035-ATENDIMENTOS!$I2035)),"")</f>
        <v/>
      </c>
      <c r="K2035" s="77"/>
    </row>
    <row r="2036" spans="1:11" x14ac:dyDescent="0.3">
      <c r="A2036" s="12" t="str">
        <f t="shared" si="31"/>
        <v/>
      </c>
      <c r="B2036" s="66"/>
      <c r="C2036" s="70"/>
      <c r="D2036" s="71"/>
      <c r="E2036" s="71"/>
      <c r="F2036" s="71"/>
      <c r="G2036" s="71"/>
      <c r="H2036" s="19" t="str" cm="1">
        <f t="array" ref="H2036">IFERROR(IF(B2036="","",IF(F2036="","",IF(F2036="SERVIÇOS",INDEX('TABELA DE PREÇOS'!$C$3:$C$1000,MATCH(B2036,IF('TABELA DE PREÇOS'!$B$3:$B$1000=G2036,'TABELA DE PREÇOS'!$D$3:$D$1000),1)),IF(F2036="PRODUTOS",INDEX('TABELA DE PREÇOS'!$G$3:$G$1000,MATCH(B2036,IF('TABELA DE PREÇOS'!$F$3:$F$1000=G2036,'TABELA DE PREÇOS'!$H$3:$H$1000),1)))))),"")</f>
        <v/>
      </c>
      <c r="I2036" s="75"/>
      <c r="J2036" s="19" t="str">
        <f>IFERROR(IF(ATENDIMENTOS!$I2036="",ATENDIMENTOS!$H2036,IF(AND(ATENDIMENTOS!$H2036="",ATENDIMENTOS!$I2036=""),"",ATENDIMENTOS!$H2036-ATENDIMENTOS!$I2036)),"")</f>
        <v/>
      </c>
      <c r="K2036" s="78"/>
    </row>
    <row r="2037" spans="1:11" x14ac:dyDescent="0.3">
      <c r="A2037" s="12" t="str">
        <f t="shared" si="31"/>
        <v/>
      </c>
      <c r="B2037" s="65"/>
      <c r="C2037" s="68"/>
      <c r="D2037" s="69"/>
      <c r="E2037" s="69"/>
      <c r="F2037" s="69"/>
      <c r="G2037" s="69"/>
      <c r="H2037" s="20" t="str" cm="1">
        <f t="array" ref="H2037">IFERROR(IF(B2037="","",IF(F2037="","",IF(F2037="SERVIÇOS",INDEX('TABELA DE PREÇOS'!$C$3:$C$1000,MATCH(B2037,IF('TABELA DE PREÇOS'!$B$3:$B$1000=G2037,'TABELA DE PREÇOS'!$D$3:$D$1000),1)),IF(F2037="PRODUTOS",INDEX('TABELA DE PREÇOS'!$G$3:$G$1000,MATCH(B2037,IF('TABELA DE PREÇOS'!$F$3:$F$1000=G2037,'TABELA DE PREÇOS'!$H$3:$H$1000),1)))))),"")</f>
        <v/>
      </c>
      <c r="I2037" s="74"/>
      <c r="J2037" s="20" t="str">
        <f>IFERROR(IF(ATENDIMENTOS!$I2037="",ATENDIMENTOS!$H2037,IF(AND(ATENDIMENTOS!$H2037="",ATENDIMENTOS!$I2037=""),"",ATENDIMENTOS!$H2037-ATENDIMENTOS!$I2037)),"")</f>
        <v/>
      </c>
      <c r="K2037" s="77"/>
    </row>
    <row r="2038" spans="1:11" x14ac:dyDescent="0.3">
      <c r="A2038" s="12" t="str">
        <f t="shared" si="31"/>
        <v/>
      </c>
      <c r="B2038" s="66"/>
      <c r="C2038" s="70"/>
      <c r="D2038" s="71"/>
      <c r="E2038" s="71"/>
      <c r="F2038" s="71"/>
      <c r="G2038" s="71"/>
      <c r="H2038" s="19" t="str" cm="1">
        <f t="array" ref="H2038">IFERROR(IF(B2038="","",IF(F2038="","",IF(F2038="SERVIÇOS",INDEX('TABELA DE PREÇOS'!$C$3:$C$1000,MATCH(B2038,IF('TABELA DE PREÇOS'!$B$3:$B$1000=G2038,'TABELA DE PREÇOS'!$D$3:$D$1000),1)),IF(F2038="PRODUTOS",INDEX('TABELA DE PREÇOS'!$G$3:$G$1000,MATCH(B2038,IF('TABELA DE PREÇOS'!$F$3:$F$1000=G2038,'TABELA DE PREÇOS'!$H$3:$H$1000),1)))))),"")</f>
        <v/>
      </c>
      <c r="I2038" s="75"/>
      <c r="J2038" s="19" t="str">
        <f>IFERROR(IF(ATENDIMENTOS!$I2038="",ATENDIMENTOS!$H2038,IF(AND(ATENDIMENTOS!$H2038="",ATENDIMENTOS!$I2038=""),"",ATENDIMENTOS!$H2038-ATENDIMENTOS!$I2038)),"")</f>
        <v/>
      </c>
      <c r="K2038" s="78"/>
    </row>
    <row r="2039" spans="1:11" x14ac:dyDescent="0.3">
      <c r="A2039" s="12" t="str">
        <f t="shared" si="31"/>
        <v/>
      </c>
      <c r="B2039" s="65"/>
      <c r="C2039" s="68"/>
      <c r="D2039" s="69"/>
      <c r="E2039" s="69"/>
      <c r="F2039" s="69"/>
      <c r="G2039" s="69"/>
      <c r="H2039" s="20" t="str" cm="1">
        <f t="array" ref="H2039">IFERROR(IF(B2039="","",IF(F2039="","",IF(F2039="SERVIÇOS",INDEX('TABELA DE PREÇOS'!$C$3:$C$1000,MATCH(B2039,IF('TABELA DE PREÇOS'!$B$3:$B$1000=G2039,'TABELA DE PREÇOS'!$D$3:$D$1000),1)),IF(F2039="PRODUTOS",INDEX('TABELA DE PREÇOS'!$G$3:$G$1000,MATCH(B2039,IF('TABELA DE PREÇOS'!$F$3:$F$1000=G2039,'TABELA DE PREÇOS'!$H$3:$H$1000),1)))))),"")</f>
        <v/>
      </c>
      <c r="I2039" s="74"/>
      <c r="J2039" s="20" t="str">
        <f>IFERROR(IF(ATENDIMENTOS!$I2039="",ATENDIMENTOS!$H2039,IF(AND(ATENDIMENTOS!$H2039="",ATENDIMENTOS!$I2039=""),"",ATENDIMENTOS!$H2039-ATENDIMENTOS!$I2039)),"")</f>
        <v/>
      </c>
      <c r="K2039" s="77"/>
    </row>
    <row r="2040" spans="1:11" x14ac:dyDescent="0.3">
      <c r="A2040" s="12" t="str">
        <f t="shared" si="31"/>
        <v/>
      </c>
      <c r="B2040" s="66"/>
      <c r="C2040" s="70"/>
      <c r="D2040" s="71"/>
      <c r="E2040" s="71"/>
      <c r="F2040" s="71"/>
      <c r="G2040" s="71"/>
      <c r="H2040" s="19" t="str" cm="1">
        <f t="array" ref="H2040">IFERROR(IF(B2040="","",IF(F2040="","",IF(F2040="SERVIÇOS",INDEX('TABELA DE PREÇOS'!$C$3:$C$1000,MATCH(B2040,IF('TABELA DE PREÇOS'!$B$3:$B$1000=G2040,'TABELA DE PREÇOS'!$D$3:$D$1000),1)),IF(F2040="PRODUTOS",INDEX('TABELA DE PREÇOS'!$G$3:$G$1000,MATCH(B2040,IF('TABELA DE PREÇOS'!$F$3:$F$1000=G2040,'TABELA DE PREÇOS'!$H$3:$H$1000),1)))))),"")</f>
        <v/>
      </c>
      <c r="I2040" s="75"/>
      <c r="J2040" s="19" t="str">
        <f>IFERROR(IF(ATENDIMENTOS!$I2040="",ATENDIMENTOS!$H2040,IF(AND(ATENDIMENTOS!$H2040="",ATENDIMENTOS!$I2040=""),"",ATENDIMENTOS!$H2040-ATENDIMENTOS!$I2040)),"")</f>
        <v/>
      </c>
      <c r="K2040" s="78"/>
    </row>
    <row r="2041" spans="1:11" x14ac:dyDescent="0.3">
      <c r="A2041" s="12" t="str">
        <f t="shared" si="31"/>
        <v/>
      </c>
      <c r="B2041" s="65"/>
      <c r="C2041" s="68"/>
      <c r="D2041" s="69"/>
      <c r="E2041" s="69"/>
      <c r="F2041" s="69"/>
      <c r="G2041" s="69"/>
      <c r="H2041" s="20" t="str" cm="1">
        <f t="array" ref="H2041">IFERROR(IF(B2041="","",IF(F2041="","",IF(F2041="SERVIÇOS",INDEX('TABELA DE PREÇOS'!$C$3:$C$1000,MATCH(B2041,IF('TABELA DE PREÇOS'!$B$3:$B$1000=G2041,'TABELA DE PREÇOS'!$D$3:$D$1000),1)),IF(F2041="PRODUTOS",INDEX('TABELA DE PREÇOS'!$G$3:$G$1000,MATCH(B2041,IF('TABELA DE PREÇOS'!$F$3:$F$1000=G2041,'TABELA DE PREÇOS'!$H$3:$H$1000),1)))))),"")</f>
        <v/>
      </c>
      <c r="I2041" s="74"/>
      <c r="J2041" s="20" t="str">
        <f>IFERROR(IF(ATENDIMENTOS!$I2041="",ATENDIMENTOS!$H2041,IF(AND(ATENDIMENTOS!$H2041="",ATENDIMENTOS!$I2041=""),"",ATENDIMENTOS!$H2041-ATENDIMENTOS!$I2041)),"")</f>
        <v/>
      </c>
      <c r="K2041" s="77"/>
    </row>
    <row r="2042" spans="1:11" x14ac:dyDescent="0.3">
      <c r="A2042" s="12" t="str">
        <f t="shared" si="31"/>
        <v/>
      </c>
      <c r="B2042" s="66"/>
      <c r="C2042" s="70"/>
      <c r="D2042" s="71"/>
      <c r="E2042" s="71"/>
      <c r="F2042" s="71"/>
      <c r="G2042" s="71"/>
      <c r="H2042" s="19" t="str" cm="1">
        <f t="array" ref="H2042">IFERROR(IF(B2042="","",IF(F2042="","",IF(F2042="SERVIÇOS",INDEX('TABELA DE PREÇOS'!$C$3:$C$1000,MATCH(B2042,IF('TABELA DE PREÇOS'!$B$3:$B$1000=G2042,'TABELA DE PREÇOS'!$D$3:$D$1000),1)),IF(F2042="PRODUTOS",INDEX('TABELA DE PREÇOS'!$G$3:$G$1000,MATCH(B2042,IF('TABELA DE PREÇOS'!$F$3:$F$1000=G2042,'TABELA DE PREÇOS'!$H$3:$H$1000),1)))))),"")</f>
        <v/>
      </c>
      <c r="I2042" s="75"/>
      <c r="J2042" s="19" t="str">
        <f>IFERROR(IF(ATENDIMENTOS!$I2042="",ATENDIMENTOS!$H2042,IF(AND(ATENDIMENTOS!$H2042="",ATENDIMENTOS!$I2042=""),"",ATENDIMENTOS!$H2042-ATENDIMENTOS!$I2042)),"")</f>
        <v/>
      </c>
      <c r="K2042" s="78"/>
    </row>
    <row r="2043" spans="1:11" x14ac:dyDescent="0.3">
      <c r="A2043" s="12" t="str">
        <f t="shared" si="31"/>
        <v/>
      </c>
      <c r="B2043" s="65"/>
      <c r="C2043" s="68"/>
      <c r="D2043" s="69"/>
      <c r="E2043" s="69"/>
      <c r="F2043" s="69"/>
      <c r="G2043" s="69"/>
      <c r="H2043" s="20" t="str" cm="1">
        <f t="array" ref="H2043">IFERROR(IF(B2043="","",IF(F2043="","",IF(F2043="SERVIÇOS",INDEX('TABELA DE PREÇOS'!$C$3:$C$1000,MATCH(B2043,IF('TABELA DE PREÇOS'!$B$3:$B$1000=G2043,'TABELA DE PREÇOS'!$D$3:$D$1000),1)),IF(F2043="PRODUTOS",INDEX('TABELA DE PREÇOS'!$G$3:$G$1000,MATCH(B2043,IF('TABELA DE PREÇOS'!$F$3:$F$1000=G2043,'TABELA DE PREÇOS'!$H$3:$H$1000),1)))))),"")</f>
        <v/>
      </c>
      <c r="I2043" s="74"/>
      <c r="J2043" s="20" t="str">
        <f>IFERROR(IF(ATENDIMENTOS!$I2043="",ATENDIMENTOS!$H2043,IF(AND(ATENDIMENTOS!$H2043="",ATENDIMENTOS!$I2043=""),"",ATENDIMENTOS!$H2043-ATENDIMENTOS!$I2043)),"")</f>
        <v/>
      </c>
      <c r="K2043" s="77"/>
    </row>
    <row r="2044" spans="1:11" x14ac:dyDescent="0.3">
      <c r="A2044" s="12" t="str">
        <f t="shared" si="31"/>
        <v/>
      </c>
      <c r="B2044" s="66"/>
      <c r="C2044" s="70"/>
      <c r="D2044" s="71"/>
      <c r="E2044" s="71"/>
      <c r="F2044" s="71"/>
      <c r="G2044" s="71"/>
      <c r="H2044" s="19" t="str" cm="1">
        <f t="array" ref="H2044">IFERROR(IF(B2044="","",IF(F2044="","",IF(F2044="SERVIÇOS",INDEX('TABELA DE PREÇOS'!$C$3:$C$1000,MATCH(B2044,IF('TABELA DE PREÇOS'!$B$3:$B$1000=G2044,'TABELA DE PREÇOS'!$D$3:$D$1000),1)),IF(F2044="PRODUTOS",INDEX('TABELA DE PREÇOS'!$G$3:$G$1000,MATCH(B2044,IF('TABELA DE PREÇOS'!$F$3:$F$1000=G2044,'TABELA DE PREÇOS'!$H$3:$H$1000),1)))))),"")</f>
        <v/>
      </c>
      <c r="I2044" s="75"/>
      <c r="J2044" s="19" t="str">
        <f>IFERROR(IF(ATENDIMENTOS!$I2044="",ATENDIMENTOS!$H2044,IF(AND(ATENDIMENTOS!$H2044="",ATENDIMENTOS!$I2044=""),"",ATENDIMENTOS!$H2044-ATENDIMENTOS!$I2044)),"")</f>
        <v/>
      </c>
      <c r="K2044" s="78"/>
    </row>
    <row r="2045" spans="1:11" x14ac:dyDescent="0.3">
      <c r="A2045" s="12" t="str">
        <f t="shared" si="31"/>
        <v/>
      </c>
      <c r="B2045" s="65"/>
      <c r="C2045" s="68"/>
      <c r="D2045" s="69"/>
      <c r="E2045" s="69"/>
      <c r="F2045" s="69"/>
      <c r="G2045" s="69"/>
      <c r="H2045" s="20" t="str" cm="1">
        <f t="array" ref="H2045">IFERROR(IF(B2045="","",IF(F2045="","",IF(F2045="SERVIÇOS",INDEX('TABELA DE PREÇOS'!$C$3:$C$1000,MATCH(B2045,IF('TABELA DE PREÇOS'!$B$3:$B$1000=G2045,'TABELA DE PREÇOS'!$D$3:$D$1000),1)),IF(F2045="PRODUTOS",INDEX('TABELA DE PREÇOS'!$G$3:$G$1000,MATCH(B2045,IF('TABELA DE PREÇOS'!$F$3:$F$1000=G2045,'TABELA DE PREÇOS'!$H$3:$H$1000),1)))))),"")</f>
        <v/>
      </c>
      <c r="I2045" s="74"/>
      <c r="J2045" s="20" t="str">
        <f>IFERROR(IF(ATENDIMENTOS!$I2045="",ATENDIMENTOS!$H2045,IF(AND(ATENDIMENTOS!$H2045="",ATENDIMENTOS!$I2045=""),"",ATENDIMENTOS!$H2045-ATENDIMENTOS!$I2045)),"")</f>
        <v/>
      </c>
      <c r="K2045" s="77"/>
    </row>
    <row r="2046" spans="1:11" x14ac:dyDescent="0.3">
      <c r="A2046" s="12" t="str">
        <f t="shared" si="31"/>
        <v/>
      </c>
      <c r="B2046" s="66"/>
      <c r="C2046" s="70"/>
      <c r="D2046" s="71"/>
      <c r="E2046" s="71"/>
      <c r="F2046" s="71"/>
      <c r="G2046" s="71"/>
      <c r="H2046" s="19" t="str" cm="1">
        <f t="array" ref="H2046">IFERROR(IF(B2046="","",IF(F2046="","",IF(F2046="SERVIÇOS",INDEX('TABELA DE PREÇOS'!$C$3:$C$1000,MATCH(B2046,IF('TABELA DE PREÇOS'!$B$3:$B$1000=G2046,'TABELA DE PREÇOS'!$D$3:$D$1000),1)),IF(F2046="PRODUTOS",INDEX('TABELA DE PREÇOS'!$G$3:$G$1000,MATCH(B2046,IF('TABELA DE PREÇOS'!$F$3:$F$1000=G2046,'TABELA DE PREÇOS'!$H$3:$H$1000),1)))))),"")</f>
        <v/>
      </c>
      <c r="I2046" s="75"/>
      <c r="J2046" s="19" t="str">
        <f>IFERROR(IF(ATENDIMENTOS!$I2046="",ATENDIMENTOS!$H2046,IF(AND(ATENDIMENTOS!$H2046="",ATENDIMENTOS!$I2046=""),"",ATENDIMENTOS!$H2046-ATENDIMENTOS!$I2046)),"")</f>
        <v/>
      </c>
      <c r="K2046" s="78"/>
    </row>
    <row r="2047" spans="1:11" x14ac:dyDescent="0.3">
      <c r="A2047" s="12" t="str">
        <f t="shared" si="31"/>
        <v/>
      </c>
      <c r="B2047" s="65"/>
      <c r="C2047" s="68"/>
      <c r="D2047" s="69"/>
      <c r="E2047" s="69"/>
      <c r="F2047" s="69"/>
      <c r="G2047" s="69"/>
      <c r="H2047" s="20" t="str" cm="1">
        <f t="array" ref="H2047">IFERROR(IF(B2047="","",IF(F2047="","",IF(F2047="SERVIÇOS",INDEX('TABELA DE PREÇOS'!$C$3:$C$1000,MATCH(B2047,IF('TABELA DE PREÇOS'!$B$3:$B$1000=G2047,'TABELA DE PREÇOS'!$D$3:$D$1000),1)),IF(F2047="PRODUTOS",INDEX('TABELA DE PREÇOS'!$G$3:$G$1000,MATCH(B2047,IF('TABELA DE PREÇOS'!$F$3:$F$1000=G2047,'TABELA DE PREÇOS'!$H$3:$H$1000),1)))))),"")</f>
        <v/>
      </c>
      <c r="I2047" s="74"/>
      <c r="J2047" s="20" t="str">
        <f>IFERROR(IF(ATENDIMENTOS!$I2047="",ATENDIMENTOS!$H2047,IF(AND(ATENDIMENTOS!$H2047="",ATENDIMENTOS!$I2047=""),"",ATENDIMENTOS!$H2047-ATENDIMENTOS!$I2047)),"")</f>
        <v/>
      </c>
      <c r="K2047" s="77"/>
    </row>
    <row r="2048" spans="1:11" x14ac:dyDescent="0.3">
      <c r="A2048" s="12" t="str">
        <f t="shared" si="31"/>
        <v/>
      </c>
      <c r="B2048" s="66"/>
      <c r="C2048" s="70"/>
      <c r="D2048" s="71"/>
      <c r="E2048" s="71"/>
      <c r="F2048" s="71"/>
      <c r="G2048" s="71"/>
      <c r="H2048" s="19" t="str" cm="1">
        <f t="array" ref="H2048">IFERROR(IF(B2048="","",IF(F2048="","",IF(F2048="SERVIÇOS",INDEX('TABELA DE PREÇOS'!$C$3:$C$1000,MATCH(B2048,IF('TABELA DE PREÇOS'!$B$3:$B$1000=G2048,'TABELA DE PREÇOS'!$D$3:$D$1000),1)),IF(F2048="PRODUTOS",INDEX('TABELA DE PREÇOS'!$G$3:$G$1000,MATCH(B2048,IF('TABELA DE PREÇOS'!$F$3:$F$1000=G2048,'TABELA DE PREÇOS'!$H$3:$H$1000),1)))))),"")</f>
        <v/>
      </c>
      <c r="I2048" s="75"/>
      <c r="J2048" s="19" t="str">
        <f>IFERROR(IF(ATENDIMENTOS!$I2048="",ATENDIMENTOS!$H2048,IF(AND(ATENDIMENTOS!$H2048="",ATENDIMENTOS!$I2048=""),"",ATENDIMENTOS!$H2048-ATENDIMENTOS!$I2048)),"")</f>
        <v/>
      </c>
      <c r="K2048" s="78"/>
    </row>
    <row r="2049" spans="1:11" x14ac:dyDescent="0.3">
      <c r="A2049" s="12" t="str">
        <f t="shared" si="31"/>
        <v/>
      </c>
      <c r="B2049" s="65"/>
      <c r="C2049" s="68"/>
      <c r="D2049" s="69"/>
      <c r="E2049" s="69"/>
      <c r="F2049" s="69"/>
      <c r="G2049" s="69"/>
      <c r="H2049" s="20" t="str" cm="1">
        <f t="array" ref="H2049">IFERROR(IF(B2049="","",IF(F2049="","",IF(F2049="SERVIÇOS",INDEX('TABELA DE PREÇOS'!$C$3:$C$1000,MATCH(B2049,IF('TABELA DE PREÇOS'!$B$3:$B$1000=G2049,'TABELA DE PREÇOS'!$D$3:$D$1000),1)),IF(F2049="PRODUTOS",INDEX('TABELA DE PREÇOS'!$G$3:$G$1000,MATCH(B2049,IF('TABELA DE PREÇOS'!$F$3:$F$1000=G2049,'TABELA DE PREÇOS'!$H$3:$H$1000),1)))))),"")</f>
        <v/>
      </c>
      <c r="I2049" s="74"/>
      <c r="J2049" s="20" t="str">
        <f>IFERROR(IF(ATENDIMENTOS!$I2049="",ATENDIMENTOS!$H2049,IF(AND(ATENDIMENTOS!$H2049="",ATENDIMENTOS!$I2049=""),"",ATENDIMENTOS!$H2049-ATENDIMENTOS!$I2049)),"")</f>
        <v/>
      </c>
      <c r="K2049" s="77"/>
    </row>
    <row r="2050" spans="1:11" x14ac:dyDescent="0.3">
      <c r="A2050" s="12" t="str">
        <f t="shared" si="31"/>
        <v/>
      </c>
      <c r="B2050" s="66"/>
      <c r="C2050" s="70"/>
      <c r="D2050" s="71"/>
      <c r="E2050" s="71"/>
      <c r="F2050" s="71"/>
      <c r="G2050" s="71"/>
      <c r="H2050" s="19" t="str" cm="1">
        <f t="array" ref="H2050">IFERROR(IF(B2050="","",IF(F2050="","",IF(F2050="SERVIÇOS",INDEX('TABELA DE PREÇOS'!$C$3:$C$1000,MATCH(B2050,IF('TABELA DE PREÇOS'!$B$3:$B$1000=G2050,'TABELA DE PREÇOS'!$D$3:$D$1000),1)),IF(F2050="PRODUTOS",INDEX('TABELA DE PREÇOS'!$G$3:$G$1000,MATCH(B2050,IF('TABELA DE PREÇOS'!$F$3:$F$1000=G2050,'TABELA DE PREÇOS'!$H$3:$H$1000),1)))))),"")</f>
        <v/>
      </c>
      <c r="I2050" s="75"/>
      <c r="J2050" s="19" t="str">
        <f>IFERROR(IF(ATENDIMENTOS!$I2050="",ATENDIMENTOS!$H2050,IF(AND(ATENDIMENTOS!$H2050="",ATENDIMENTOS!$I2050=""),"",ATENDIMENTOS!$H2050-ATENDIMENTOS!$I2050)),"")</f>
        <v/>
      </c>
      <c r="K2050" s="78"/>
    </row>
    <row r="2051" spans="1:11" x14ac:dyDescent="0.3">
      <c r="A2051" s="12" t="str">
        <f t="shared" si="31"/>
        <v/>
      </c>
      <c r="B2051" s="65"/>
      <c r="C2051" s="68"/>
      <c r="D2051" s="69"/>
      <c r="E2051" s="69"/>
      <c r="F2051" s="69"/>
      <c r="G2051" s="69"/>
      <c r="H2051" s="20" t="str" cm="1">
        <f t="array" ref="H2051">IFERROR(IF(B2051="","",IF(F2051="","",IF(F2051="SERVIÇOS",INDEX('TABELA DE PREÇOS'!$C$3:$C$1000,MATCH(B2051,IF('TABELA DE PREÇOS'!$B$3:$B$1000=G2051,'TABELA DE PREÇOS'!$D$3:$D$1000),1)),IF(F2051="PRODUTOS",INDEX('TABELA DE PREÇOS'!$G$3:$G$1000,MATCH(B2051,IF('TABELA DE PREÇOS'!$F$3:$F$1000=G2051,'TABELA DE PREÇOS'!$H$3:$H$1000),1)))))),"")</f>
        <v/>
      </c>
      <c r="I2051" s="74"/>
      <c r="J2051" s="20" t="str">
        <f>IFERROR(IF(ATENDIMENTOS!$I2051="",ATENDIMENTOS!$H2051,IF(AND(ATENDIMENTOS!$H2051="",ATENDIMENTOS!$I2051=""),"",ATENDIMENTOS!$H2051-ATENDIMENTOS!$I2051)),"")</f>
        <v/>
      </c>
      <c r="K2051" s="77"/>
    </row>
    <row r="2052" spans="1:11" x14ac:dyDescent="0.3">
      <c r="A2052" s="12" t="str">
        <f t="shared" ref="A2052:A2115" si="32">IF(B2052="","",F2052&amp;E2052&amp;B2052&amp;C2052)</f>
        <v/>
      </c>
      <c r="B2052" s="66"/>
      <c r="C2052" s="70"/>
      <c r="D2052" s="71"/>
      <c r="E2052" s="71"/>
      <c r="F2052" s="71"/>
      <c r="G2052" s="71"/>
      <c r="H2052" s="19" t="str" cm="1">
        <f t="array" ref="H2052">IFERROR(IF(B2052="","",IF(F2052="","",IF(F2052="SERVIÇOS",INDEX('TABELA DE PREÇOS'!$C$3:$C$1000,MATCH(B2052,IF('TABELA DE PREÇOS'!$B$3:$B$1000=G2052,'TABELA DE PREÇOS'!$D$3:$D$1000),1)),IF(F2052="PRODUTOS",INDEX('TABELA DE PREÇOS'!$G$3:$G$1000,MATCH(B2052,IF('TABELA DE PREÇOS'!$F$3:$F$1000=G2052,'TABELA DE PREÇOS'!$H$3:$H$1000),1)))))),"")</f>
        <v/>
      </c>
      <c r="I2052" s="75"/>
      <c r="J2052" s="19" t="str">
        <f>IFERROR(IF(ATENDIMENTOS!$I2052="",ATENDIMENTOS!$H2052,IF(AND(ATENDIMENTOS!$H2052="",ATENDIMENTOS!$I2052=""),"",ATENDIMENTOS!$H2052-ATENDIMENTOS!$I2052)),"")</f>
        <v/>
      </c>
      <c r="K2052" s="78"/>
    </row>
    <row r="2053" spans="1:11" x14ac:dyDescent="0.3">
      <c r="A2053" s="12" t="str">
        <f t="shared" si="32"/>
        <v/>
      </c>
      <c r="B2053" s="65"/>
      <c r="C2053" s="68"/>
      <c r="D2053" s="69"/>
      <c r="E2053" s="69"/>
      <c r="F2053" s="69"/>
      <c r="G2053" s="69"/>
      <c r="H2053" s="20" t="str" cm="1">
        <f t="array" ref="H2053">IFERROR(IF(B2053="","",IF(F2053="","",IF(F2053="SERVIÇOS",INDEX('TABELA DE PREÇOS'!$C$3:$C$1000,MATCH(B2053,IF('TABELA DE PREÇOS'!$B$3:$B$1000=G2053,'TABELA DE PREÇOS'!$D$3:$D$1000),1)),IF(F2053="PRODUTOS",INDEX('TABELA DE PREÇOS'!$G$3:$G$1000,MATCH(B2053,IF('TABELA DE PREÇOS'!$F$3:$F$1000=G2053,'TABELA DE PREÇOS'!$H$3:$H$1000),1)))))),"")</f>
        <v/>
      </c>
      <c r="I2053" s="74"/>
      <c r="J2053" s="20" t="str">
        <f>IFERROR(IF(ATENDIMENTOS!$I2053="",ATENDIMENTOS!$H2053,IF(AND(ATENDIMENTOS!$H2053="",ATENDIMENTOS!$I2053=""),"",ATENDIMENTOS!$H2053-ATENDIMENTOS!$I2053)),"")</f>
        <v/>
      </c>
      <c r="K2053" s="77"/>
    </row>
    <row r="2054" spans="1:11" x14ac:dyDescent="0.3">
      <c r="A2054" s="12" t="str">
        <f t="shared" si="32"/>
        <v/>
      </c>
      <c r="B2054" s="66"/>
      <c r="C2054" s="70"/>
      <c r="D2054" s="71"/>
      <c r="E2054" s="71"/>
      <c r="F2054" s="71"/>
      <c r="G2054" s="71"/>
      <c r="H2054" s="19" t="str" cm="1">
        <f t="array" ref="H2054">IFERROR(IF(B2054="","",IF(F2054="","",IF(F2054="SERVIÇOS",INDEX('TABELA DE PREÇOS'!$C$3:$C$1000,MATCH(B2054,IF('TABELA DE PREÇOS'!$B$3:$B$1000=G2054,'TABELA DE PREÇOS'!$D$3:$D$1000),1)),IF(F2054="PRODUTOS",INDEX('TABELA DE PREÇOS'!$G$3:$G$1000,MATCH(B2054,IF('TABELA DE PREÇOS'!$F$3:$F$1000=G2054,'TABELA DE PREÇOS'!$H$3:$H$1000),1)))))),"")</f>
        <v/>
      </c>
      <c r="I2054" s="75"/>
      <c r="J2054" s="19" t="str">
        <f>IFERROR(IF(ATENDIMENTOS!$I2054="",ATENDIMENTOS!$H2054,IF(AND(ATENDIMENTOS!$H2054="",ATENDIMENTOS!$I2054=""),"",ATENDIMENTOS!$H2054-ATENDIMENTOS!$I2054)),"")</f>
        <v/>
      </c>
      <c r="K2054" s="78"/>
    </row>
    <row r="2055" spans="1:11" x14ac:dyDescent="0.3">
      <c r="A2055" s="12" t="str">
        <f t="shared" si="32"/>
        <v/>
      </c>
      <c r="B2055" s="65"/>
      <c r="C2055" s="68"/>
      <c r="D2055" s="69"/>
      <c r="E2055" s="69"/>
      <c r="F2055" s="69"/>
      <c r="G2055" s="69"/>
      <c r="H2055" s="20" t="str" cm="1">
        <f t="array" ref="H2055">IFERROR(IF(B2055="","",IF(F2055="","",IF(F2055="SERVIÇOS",INDEX('TABELA DE PREÇOS'!$C$3:$C$1000,MATCH(B2055,IF('TABELA DE PREÇOS'!$B$3:$B$1000=G2055,'TABELA DE PREÇOS'!$D$3:$D$1000),1)),IF(F2055="PRODUTOS",INDEX('TABELA DE PREÇOS'!$G$3:$G$1000,MATCH(B2055,IF('TABELA DE PREÇOS'!$F$3:$F$1000=G2055,'TABELA DE PREÇOS'!$H$3:$H$1000),1)))))),"")</f>
        <v/>
      </c>
      <c r="I2055" s="74"/>
      <c r="J2055" s="20" t="str">
        <f>IFERROR(IF(ATENDIMENTOS!$I2055="",ATENDIMENTOS!$H2055,IF(AND(ATENDIMENTOS!$H2055="",ATENDIMENTOS!$I2055=""),"",ATENDIMENTOS!$H2055-ATENDIMENTOS!$I2055)),"")</f>
        <v/>
      </c>
      <c r="K2055" s="77"/>
    </row>
    <row r="2056" spans="1:11" x14ac:dyDescent="0.3">
      <c r="A2056" s="12" t="str">
        <f t="shared" si="32"/>
        <v/>
      </c>
      <c r="B2056" s="66"/>
      <c r="C2056" s="70"/>
      <c r="D2056" s="71"/>
      <c r="E2056" s="71"/>
      <c r="F2056" s="71"/>
      <c r="G2056" s="71"/>
      <c r="H2056" s="19" t="str" cm="1">
        <f t="array" ref="H2056">IFERROR(IF(B2056="","",IF(F2056="","",IF(F2056="SERVIÇOS",INDEX('TABELA DE PREÇOS'!$C$3:$C$1000,MATCH(B2056,IF('TABELA DE PREÇOS'!$B$3:$B$1000=G2056,'TABELA DE PREÇOS'!$D$3:$D$1000),1)),IF(F2056="PRODUTOS",INDEX('TABELA DE PREÇOS'!$G$3:$G$1000,MATCH(B2056,IF('TABELA DE PREÇOS'!$F$3:$F$1000=G2056,'TABELA DE PREÇOS'!$H$3:$H$1000),1)))))),"")</f>
        <v/>
      </c>
      <c r="I2056" s="75"/>
      <c r="J2056" s="19" t="str">
        <f>IFERROR(IF(ATENDIMENTOS!$I2056="",ATENDIMENTOS!$H2056,IF(AND(ATENDIMENTOS!$H2056="",ATENDIMENTOS!$I2056=""),"",ATENDIMENTOS!$H2056-ATENDIMENTOS!$I2056)),"")</f>
        <v/>
      </c>
      <c r="K2056" s="78"/>
    </row>
    <row r="2057" spans="1:11" x14ac:dyDescent="0.3">
      <c r="A2057" s="12" t="str">
        <f t="shared" si="32"/>
        <v/>
      </c>
      <c r="B2057" s="65"/>
      <c r="C2057" s="68"/>
      <c r="D2057" s="69"/>
      <c r="E2057" s="69"/>
      <c r="F2057" s="69"/>
      <c r="G2057" s="69"/>
      <c r="H2057" s="20" t="str" cm="1">
        <f t="array" ref="H2057">IFERROR(IF(B2057="","",IF(F2057="","",IF(F2057="SERVIÇOS",INDEX('TABELA DE PREÇOS'!$C$3:$C$1000,MATCH(B2057,IF('TABELA DE PREÇOS'!$B$3:$B$1000=G2057,'TABELA DE PREÇOS'!$D$3:$D$1000),1)),IF(F2057="PRODUTOS",INDEX('TABELA DE PREÇOS'!$G$3:$G$1000,MATCH(B2057,IF('TABELA DE PREÇOS'!$F$3:$F$1000=G2057,'TABELA DE PREÇOS'!$H$3:$H$1000),1)))))),"")</f>
        <v/>
      </c>
      <c r="I2057" s="74"/>
      <c r="J2057" s="20" t="str">
        <f>IFERROR(IF(ATENDIMENTOS!$I2057="",ATENDIMENTOS!$H2057,IF(AND(ATENDIMENTOS!$H2057="",ATENDIMENTOS!$I2057=""),"",ATENDIMENTOS!$H2057-ATENDIMENTOS!$I2057)),"")</f>
        <v/>
      </c>
      <c r="K2057" s="77"/>
    </row>
    <row r="2058" spans="1:11" x14ac:dyDescent="0.3">
      <c r="A2058" s="12" t="str">
        <f t="shared" si="32"/>
        <v/>
      </c>
      <c r="B2058" s="66"/>
      <c r="C2058" s="70"/>
      <c r="D2058" s="71"/>
      <c r="E2058" s="71"/>
      <c r="F2058" s="71"/>
      <c r="G2058" s="71"/>
      <c r="H2058" s="19" t="str" cm="1">
        <f t="array" ref="H2058">IFERROR(IF(B2058="","",IF(F2058="","",IF(F2058="SERVIÇOS",INDEX('TABELA DE PREÇOS'!$C$3:$C$1000,MATCH(B2058,IF('TABELA DE PREÇOS'!$B$3:$B$1000=G2058,'TABELA DE PREÇOS'!$D$3:$D$1000),1)),IF(F2058="PRODUTOS",INDEX('TABELA DE PREÇOS'!$G$3:$G$1000,MATCH(B2058,IF('TABELA DE PREÇOS'!$F$3:$F$1000=G2058,'TABELA DE PREÇOS'!$H$3:$H$1000),1)))))),"")</f>
        <v/>
      </c>
      <c r="I2058" s="75"/>
      <c r="J2058" s="19" t="str">
        <f>IFERROR(IF(ATENDIMENTOS!$I2058="",ATENDIMENTOS!$H2058,IF(AND(ATENDIMENTOS!$H2058="",ATENDIMENTOS!$I2058=""),"",ATENDIMENTOS!$H2058-ATENDIMENTOS!$I2058)),"")</f>
        <v/>
      </c>
      <c r="K2058" s="78"/>
    </row>
    <row r="2059" spans="1:11" x14ac:dyDescent="0.3">
      <c r="A2059" s="12" t="str">
        <f t="shared" si="32"/>
        <v/>
      </c>
      <c r="B2059" s="65"/>
      <c r="C2059" s="68"/>
      <c r="D2059" s="69"/>
      <c r="E2059" s="69"/>
      <c r="F2059" s="69"/>
      <c r="G2059" s="69"/>
      <c r="H2059" s="20" t="str" cm="1">
        <f t="array" ref="H2059">IFERROR(IF(B2059="","",IF(F2059="","",IF(F2059="SERVIÇOS",INDEX('TABELA DE PREÇOS'!$C$3:$C$1000,MATCH(B2059,IF('TABELA DE PREÇOS'!$B$3:$B$1000=G2059,'TABELA DE PREÇOS'!$D$3:$D$1000),1)),IF(F2059="PRODUTOS",INDEX('TABELA DE PREÇOS'!$G$3:$G$1000,MATCH(B2059,IF('TABELA DE PREÇOS'!$F$3:$F$1000=G2059,'TABELA DE PREÇOS'!$H$3:$H$1000),1)))))),"")</f>
        <v/>
      </c>
      <c r="I2059" s="74"/>
      <c r="J2059" s="20" t="str">
        <f>IFERROR(IF(ATENDIMENTOS!$I2059="",ATENDIMENTOS!$H2059,IF(AND(ATENDIMENTOS!$H2059="",ATENDIMENTOS!$I2059=""),"",ATENDIMENTOS!$H2059-ATENDIMENTOS!$I2059)),"")</f>
        <v/>
      </c>
      <c r="K2059" s="77"/>
    </row>
    <row r="2060" spans="1:11" x14ac:dyDescent="0.3">
      <c r="A2060" s="12" t="str">
        <f t="shared" si="32"/>
        <v/>
      </c>
      <c r="B2060" s="66"/>
      <c r="C2060" s="70"/>
      <c r="D2060" s="71"/>
      <c r="E2060" s="71"/>
      <c r="F2060" s="71"/>
      <c r="G2060" s="71"/>
      <c r="H2060" s="19" t="str" cm="1">
        <f t="array" ref="H2060">IFERROR(IF(B2060="","",IF(F2060="","",IF(F2060="SERVIÇOS",INDEX('TABELA DE PREÇOS'!$C$3:$C$1000,MATCH(B2060,IF('TABELA DE PREÇOS'!$B$3:$B$1000=G2060,'TABELA DE PREÇOS'!$D$3:$D$1000),1)),IF(F2060="PRODUTOS",INDEX('TABELA DE PREÇOS'!$G$3:$G$1000,MATCH(B2060,IF('TABELA DE PREÇOS'!$F$3:$F$1000=G2060,'TABELA DE PREÇOS'!$H$3:$H$1000),1)))))),"")</f>
        <v/>
      </c>
      <c r="I2060" s="75"/>
      <c r="J2060" s="19" t="str">
        <f>IFERROR(IF(ATENDIMENTOS!$I2060="",ATENDIMENTOS!$H2060,IF(AND(ATENDIMENTOS!$H2060="",ATENDIMENTOS!$I2060=""),"",ATENDIMENTOS!$H2060-ATENDIMENTOS!$I2060)),"")</f>
        <v/>
      </c>
      <c r="K2060" s="78"/>
    </row>
    <row r="2061" spans="1:11" x14ac:dyDescent="0.3">
      <c r="A2061" s="12" t="str">
        <f t="shared" si="32"/>
        <v/>
      </c>
      <c r="B2061" s="65"/>
      <c r="C2061" s="68"/>
      <c r="D2061" s="69"/>
      <c r="E2061" s="69"/>
      <c r="F2061" s="69"/>
      <c r="G2061" s="69"/>
      <c r="H2061" s="20" t="str" cm="1">
        <f t="array" ref="H2061">IFERROR(IF(B2061="","",IF(F2061="","",IF(F2061="SERVIÇOS",INDEX('TABELA DE PREÇOS'!$C$3:$C$1000,MATCH(B2061,IF('TABELA DE PREÇOS'!$B$3:$B$1000=G2061,'TABELA DE PREÇOS'!$D$3:$D$1000),1)),IF(F2061="PRODUTOS",INDEX('TABELA DE PREÇOS'!$G$3:$G$1000,MATCH(B2061,IF('TABELA DE PREÇOS'!$F$3:$F$1000=G2061,'TABELA DE PREÇOS'!$H$3:$H$1000),1)))))),"")</f>
        <v/>
      </c>
      <c r="I2061" s="74"/>
      <c r="J2061" s="20" t="str">
        <f>IFERROR(IF(ATENDIMENTOS!$I2061="",ATENDIMENTOS!$H2061,IF(AND(ATENDIMENTOS!$H2061="",ATENDIMENTOS!$I2061=""),"",ATENDIMENTOS!$H2061-ATENDIMENTOS!$I2061)),"")</f>
        <v/>
      </c>
      <c r="K2061" s="77"/>
    </row>
    <row r="2062" spans="1:11" x14ac:dyDescent="0.3">
      <c r="A2062" s="12" t="str">
        <f t="shared" si="32"/>
        <v/>
      </c>
      <c r="B2062" s="66"/>
      <c r="C2062" s="70"/>
      <c r="D2062" s="71"/>
      <c r="E2062" s="71"/>
      <c r="F2062" s="71"/>
      <c r="G2062" s="71"/>
      <c r="H2062" s="19" t="str" cm="1">
        <f t="array" ref="H2062">IFERROR(IF(B2062="","",IF(F2062="","",IF(F2062="SERVIÇOS",INDEX('TABELA DE PREÇOS'!$C$3:$C$1000,MATCH(B2062,IF('TABELA DE PREÇOS'!$B$3:$B$1000=G2062,'TABELA DE PREÇOS'!$D$3:$D$1000),1)),IF(F2062="PRODUTOS",INDEX('TABELA DE PREÇOS'!$G$3:$G$1000,MATCH(B2062,IF('TABELA DE PREÇOS'!$F$3:$F$1000=G2062,'TABELA DE PREÇOS'!$H$3:$H$1000),1)))))),"")</f>
        <v/>
      </c>
      <c r="I2062" s="75"/>
      <c r="J2062" s="19" t="str">
        <f>IFERROR(IF(ATENDIMENTOS!$I2062="",ATENDIMENTOS!$H2062,IF(AND(ATENDIMENTOS!$H2062="",ATENDIMENTOS!$I2062=""),"",ATENDIMENTOS!$H2062-ATENDIMENTOS!$I2062)),"")</f>
        <v/>
      </c>
      <c r="K2062" s="78"/>
    </row>
    <row r="2063" spans="1:11" x14ac:dyDescent="0.3">
      <c r="A2063" s="12" t="str">
        <f t="shared" si="32"/>
        <v/>
      </c>
      <c r="B2063" s="65"/>
      <c r="C2063" s="68"/>
      <c r="D2063" s="69"/>
      <c r="E2063" s="69"/>
      <c r="F2063" s="69"/>
      <c r="G2063" s="69"/>
      <c r="H2063" s="20" t="str" cm="1">
        <f t="array" ref="H2063">IFERROR(IF(B2063="","",IF(F2063="","",IF(F2063="SERVIÇOS",INDEX('TABELA DE PREÇOS'!$C$3:$C$1000,MATCH(B2063,IF('TABELA DE PREÇOS'!$B$3:$B$1000=G2063,'TABELA DE PREÇOS'!$D$3:$D$1000),1)),IF(F2063="PRODUTOS",INDEX('TABELA DE PREÇOS'!$G$3:$G$1000,MATCH(B2063,IF('TABELA DE PREÇOS'!$F$3:$F$1000=G2063,'TABELA DE PREÇOS'!$H$3:$H$1000),1)))))),"")</f>
        <v/>
      </c>
      <c r="I2063" s="74"/>
      <c r="J2063" s="20" t="str">
        <f>IFERROR(IF(ATENDIMENTOS!$I2063="",ATENDIMENTOS!$H2063,IF(AND(ATENDIMENTOS!$H2063="",ATENDIMENTOS!$I2063=""),"",ATENDIMENTOS!$H2063-ATENDIMENTOS!$I2063)),"")</f>
        <v/>
      </c>
      <c r="K2063" s="77"/>
    </row>
    <row r="2064" spans="1:11" x14ac:dyDescent="0.3">
      <c r="A2064" s="12" t="str">
        <f t="shared" si="32"/>
        <v/>
      </c>
      <c r="B2064" s="66"/>
      <c r="C2064" s="70"/>
      <c r="D2064" s="71"/>
      <c r="E2064" s="71"/>
      <c r="F2064" s="71"/>
      <c r="G2064" s="71"/>
      <c r="H2064" s="19" t="str" cm="1">
        <f t="array" ref="H2064">IFERROR(IF(B2064="","",IF(F2064="","",IF(F2064="SERVIÇOS",INDEX('TABELA DE PREÇOS'!$C$3:$C$1000,MATCH(B2064,IF('TABELA DE PREÇOS'!$B$3:$B$1000=G2064,'TABELA DE PREÇOS'!$D$3:$D$1000),1)),IF(F2064="PRODUTOS",INDEX('TABELA DE PREÇOS'!$G$3:$G$1000,MATCH(B2064,IF('TABELA DE PREÇOS'!$F$3:$F$1000=G2064,'TABELA DE PREÇOS'!$H$3:$H$1000),1)))))),"")</f>
        <v/>
      </c>
      <c r="I2064" s="75"/>
      <c r="J2064" s="19" t="str">
        <f>IFERROR(IF(ATENDIMENTOS!$I2064="",ATENDIMENTOS!$H2064,IF(AND(ATENDIMENTOS!$H2064="",ATENDIMENTOS!$I2064=""),"",ATENDIMENTOS!$H2064-ATENDIMENTOS!$I2064)),"")</f>
        <v/>
      </c>
      <c r="K2064" s="78"/>
    </row>
    <row r="2065" spans="1:11" x14ac:dyDescent="0.3">
      <c r="A2065" s="12" t="str">
        <f t="shared" si="32"/>
        <v/>
      </c>
      <c r="B2065" s="65"/>
      <c r="C2065" s="68"/>
      <c r="D2065" s="69"/>
      <c r="E2065" s="69"/>
      <c r="F2065" s="69"/>
      <c r="G2065" s="69"/>
      <c r="H2065" s="20" t="str" cm="1">
        <f t="array" ref="H2065">IFERROR(IF(B2065="","",IF(F2065="","",IF(F2065="SERVIÇOS",INDEX('TABELA DE PREÇOS'!$C$3:$C$1000,MATCH(B2065,IF('TABELA DE PREÇOS'!$B$3:$B$1000=G2065,'TABELA DE PREÇOS'!$D$3:$D$1000),1)),IF(F2065="PRODUTOS",INDEX('TABELA DE PREÇOS'!$G$3:$G$1000,MATCH(B2065,IF('TABELA DE PREÇOS'!$F$3:$F$1000=G2065,'TABELA DE PREÇOS'!$H$3:$H$1000),1)))))),"")</f>
        <v/>
      </c>
      <c r="I2065" s="74"/>
      <c r="J2065" s="20" t="str">
        <f>IFERROR(IF(ATENDIMENTOS!$I2065="",ATENDIMENTOS!$H2065,IF(AND(ATENDIMENTOS!$H2065="",ATENDIMENTOS!$I2065=""),"",ATENDIMENTOS!$H2065-ATENDIMENTOS!$I2065)),"")</f>
        <v/>
      </c>
      <c r="K2065" s="77"/>
    </row>
    <row r="2066" spans="1:11" x14ac:dyDescent="0.3">
      <c r="A2066" s="12" t="str">
        <f t="shared" si="32"/>
        <v/>
      </c>
      <c r="B2066" s="66"/>
      <c r="C2066" s="70"/>
      <c r="D2066" s="71"/>
      <c r="E2066" s="71"/>
      <c r="F2066" s="71"/>
      <c r="G2066" s="71"/>
      <c r="H2066" s="19" t="str" cm="1">
        <f t="array" ref="H2066">IFERROR(IF(B2066="","",IF(F2066="","",IF(F2066="SERVIÇOS",INDEX('TABELA DE PREÇOS'!$C$3:$C$1000,MATCH(B2066,IF('TABELA DE PREÇOS'!$B$3:$B$1000=G2066,'TABELA DE PREÇOS'!$D$3:$D$1000),1)),IF(F2066="PRODUTOS",INDEX('TABELA DE PREÇOS'!$G$3:$G$1000,MATCH(B2066,IF('TABELA DE PREÇOS'!$F$3:$F$1000=G2066,'TABELA DE PREÇOS'!$H$3:$H$1000),1)))))),"")</f>
        <v/>
      </c>
      <c r="I2066" s="75"/>
      <c r="J2066" s="19" t="str">
        <f>IFERROR(IF(ATENDIMENTOS!$I2066="",ATENDIMENTOS!$H2066,IF(AND(ATENDIMENTOS!$H2066="",ATENDIMENTOS!$I2066=""),"",ATENDIMENTOS!$H2066-ATENDIMENTOS!$I2066)),"")</f>
        <v/>
      </c>
      <c r="K2066" s="78"/>
    </row>
    <row r="2067" spans="1:11" x14ac:dyDescent="0.3">
      <c r="A2067" s="12" t="str">
        <f t="shared" si="32"/>
        <v/>
      </c>
      <c r="B2067" s="65"/>
      <c r="C2067" s="68"/>
      <c r="D2067" s="69"/>
      <c r="E2067" s="69"/>
      <c r="F2067" s="69"/>
      <c r="G2067" s="69"/>
      <c r="H2067" s="20" t="str" cm="1">
        <f t="array" ref="H2067">IFERROR(IF(B2067="","",IF(F2067="","",IF(F2067="SERVIÇOS",INDEX('TABELA DE PREÇOS'!$C$3:$C$1000,MATCH(B2067,IF('TABELA DE PREÇOS'!$B$3:$B$1000=G2067,'TABELA DE PREÇOS'!$D$3:$D$1000),1)),IF(F2067="PRODUTOS",INDEX('TABELA DE PREÇOS'!$G$3:$G$1000,MATCH(B2067,IF('TABELA DE PREÇOS'!$F$3:$F$1000=G2067,'TABELA DE PREÇOS'!$H$3:$H$1000),1)))))),"")</f>
        <v/>
      </c>
      <c r="I2067" s="74"/>
      <c r="J2067" s="20" t="str">
        <f>IFERROR(IF(ATENDIMENTOS!$I2067="",ATENDIMENTOS!$H2067,IF(AND(ATENDIMENTOS!$H2067="",ATENDIMENTOS!$I2067=""),"",ATENDIMENTOS!$H2067-ATENDIMENTOS!$I2067)),"")</f>
        <v/>
      </c>
      <c r="K2067" s="77"/>
    </row>
    <row r="2068" spans="1:11" x14ac:dyDescent="0.3">
      <c r="A2068" s="12" t="str">
        <f t="shared" si="32"/>
        <v/>
      </c>
      <c r="B2068" s="66"/>
      <c r="C2068" s="70"/>
      <c r="D2068" s="71"/>
      <c r="E2068" s="71"/>
      <c r="F2068" s="71"/>
      <c r="G2068" s="71"/>
      <c r="H2068" s="19" t="str" cm="1">
        <f t="array" ref="H2068">IFERROR(IF(B2068="","",IF(F2068="","",IF(F2068="SERVIÇOS",INDEX('TABELA DE PREÇOS'!$C$3:$C$1000,MATCH(B2068,IF('TABELA DE PREÇOS'!$B$3:$B$1000=G2068,'TABELA DE PREÇOS'!$D$3:$D$1000),1)),IF(F2068="PRODUTOS",INDEX('TABELA DE PREÇOS'!$G$3:$G$1000,MATCH(B2068,IF('TABELA DE PREÇOS'!$F$3:$F$1000=G2068,'TABELA DE PREÇOS'!$H$3:$H$1000),1)))))),"")</f>
        <v/>
      </c>
      <c r="I2068" s="75"/>
      <c r="J2068" s="19" t="str">
        <f>IFERROR(IF(ATENDIMENTOS!$I2068="",ATENDIMENTOS!$H2068,IF(AND(ATENDIMENTOS!$H2068="",ATENDIMENTOS!$I2068=""),"",ATENDIMENTOS!$H2068-ATENDIMENTOS!$I2068)),"")</f>
        <v/>
      </c>
      <c r="K2068" s="78"/>
    </row>
    <row r="2069" spans="1:11" x14ac:dyDescent="0.3">
      <c r="A2069" s="12" t="str">
        <f t="shared" si="32"/>
        <v/>
      </c>
      <c r="B2069" s="65"/>
      <c r="C2069" s="68"/>
      <c r="D2069" s="69"/>
      <c r="E2069" s="69"/>
      <c r="F2069" s="69"/>
      <c r="G2069" s="69"/>
      <c r="H2069" s="20" t="str" cm="1">
        <f t="array" ref="H2069">IFERROR(IF(B2069="","",IF(F2069="","",IF(F2069="SERVIÇOS",INDEX('TABELA DE PREÇOS'!$C$3:$C$1000,MATCH(B2069,IF('TABELA DE PREÇOS'!$B$3:$B$1000=G2069,'TABELA DE PREÇOS'!$D$3:$D$1000),1)),IF(F2069="PRODUTOS",INDEX('TABELA DE PREÇOS'!$G$3:$G$1000,MATCH(B2069,IF('TABELA DE PREÇOS'!$F$3:$F$1000=G2069,'TABELA DE PREÇOS'!$H$3:$H$1000),1)))))),"")</f>
        <v/>
      </c>
      <c r="I2069" s="74"/>
      <c r="J2069" s="20" t="str">
        <f>IFERROR(IF(ATENDIMENTOS!$I2069="",ATENDIMENTOS!$H2069,IF(AND(ATENDIMENTOS!$H2069="",ATENDIMENTOS!$I2069=""),"",ATENDIMENTOS!$H2069-ATENDIMENTOS!$I2069)),"")</f>
        <v/>
      </c>
      <c r="K2069" s="77"/>
    </row>
    <row r="2070" spans="1:11" x14ac:dyDescent="0.3">
      <c r="A2070" s="12" t="str">
        <f t="shared" si="32"/>
        <v/>
      </c>
      <c r="B2070" s="66"/>
      <c r="C2070" s="70"/>
      <c r="D2070" s="71"/>
      <c r="E2070" s="71"/>
      <c r="F2070" s="71"/>
      <c r="G2070" s="71"/>
      <c r="H2070" s="19" t="str" cm="1">
        <f t="array" ref="H2070">IFERROR(IF(B2070="","",IF(F2070="","",IF(F2070="SERVIÇOS",INDEX('TABELA DE PREÇOS'!$C$3:$C$1000,MATCH(B2070,IF('TABELA DE PREÇOS'!$B$3:$B$1000=G2070,'TABELA DE PREÇOS'!$D$3:$D$1000),1)),IF(F2070="PRODUTOS",INDEX('TABELA DE PREÇOS'!$G$3:$G$1000,MATCH(B2070,IF('TABELA DE PREÇOS'!$F$3:$F$1000=G2070,'TABELA DE PREÇOS'!$H$3:$H$1000),1)))))),"")</f>
        <v/>
      </c>
      <c r="I2070" s="75"/>
      <c r="J2070" s="19" t="str">
        <f>IFERROR(IF(ATENDIMENTOS!$I2070="",ATENDIMENTOS!$H2070,IF(AND(ATENDIMENTOS!$H2070="",ATENDIMENTOS!$I2070=""),"",ATENDIMENTOS!$H2070-ATENDIMENTOS!$I2070)),"")</f>
        <v/>
      </c>
      <c r="K2070" s="78"/>
    </row>
    <row r="2071" spans="1:11" x14ac:dyDescent="0.3">
      <c r="A2071" s="12" t="str">
        <f t="shared" si="32"/>
        <v/>
      </c>
      <c r="B2071" s="65"/>
      <c r="C2071" s="68"/>
      <c r="D2071" s="69"/>
      <c r="E2071" s="69"/>
      <c r="F2071" s="69"/>
      <c r="G2071" s="69"/>
      <c r="H2071" s="20" t="str" cm="1">
        <f t="array" ref="H2071">IFERROR(IF(B2071="","",IF(F2071="","",IF(F2071="SERVIÇOS",INDEX('TABELA DE PREÇOS'!$C$3:$C$1000,MATCH(B2071,IF('TABELA DE PREÇOS'!$B$3:$B$1000=G2071,'TABELA DE PREÇOS'!$D$3:$D$1000),1)),IF(F2071="PRODUTOS",INDEX('TABELA DE PREÇOS'!$G$3:$G$1000,MATCH(B2071,IF('TABELA DE PREÇOS'!$F$3:$F$1000=G2071,'TABELA DE PREÇOS'!$H$3:$H$1000),1)))))),"")</f>
        <v/>
      </c>
      <c r="I2071" s="74"/>
      <c r="J2071" s="20" t="str">
        <f>IFERROR(IF(ATENDIMENTOS!$I2071="",ATENDIMENTOS!$H2071,IF(AND(ATENDIMENTOS!$H2071="",ATENDIMENTOS!$I2071=""),"",ATENDIMENTOS!$H2071-ATENDIMENTOS!$I2071)),"")</f>
        <v/>
      </c>
      <c r="K2071" s="77"/>
    </row>
    <row r="2072" spans="1:11" x14ac:dyDescent="0.3">
      <c r="A2072" s="12" t="str">
        <f t="shared" si="32"/>
        <v/>
      </c>
      <c r="B2072" s="66"/>
      <c r="C2072" s="70"/>
      <c r="D2072" s="71"/>
      <c r="E2072" s="71"/>
      <c r="F2072" s="71"/>
      <c r="G2072" s="71"/>
      <c r="H2072" s="19" t="str" cm="1">
        <f t="array" ref="H2072">IFERROR(IF(B2072="","",IF(F2072="","",IF(F2072="SERVIÇOS",INDEX('TABELA DE PREÇOS'!$C$3:$C$1000,MATCH(B2072,IF('TABELA DE PREÇOS'!$B$3:$B$1000=G2072,'TABELA DE PREÇOS'!$D$3:$D$1000),1)),IF(F2072="PRODUTOS",INDEX('TABELA DE PREÇOS'!$G$3:$G$1000,MATCH(B2072,IF('TABELA DE PREÇOS'!$F$3:$F$1000=G2072,'TABELA DE PREÇOS'!$H$3:$H$1000),1)))))),"")</f>
        <v/>
      </c>
      <c r="I2072" s="75"/>
      <c r="J2072" s="19" t="str">
        <f>IFERROR(IF(ATENDIMENTOS!$I2072="",ATENDIMENTOS!$H2072,IF(AND(ATENDIMENTOS!$H2072="",ATENDIMENTOS!$I2072=""),"",ATENDIMENTOS!$H2072-ATENDIMENTOS!$I2072)),"")</f>
        <v/>
      </c>
      <c r="K2072" s="78"/>
    </row>
    <row r="2073" spans="1:11" x14ac:dyDescent="0.3">
      <c r="A2073" s="12" t="str">
        <f t="shared" si="32"/>
        <v/>
      </c>
      <c r="B2073" s="65"/>
      <c r="C2073" s="68"/>
      <c r="D2073" s="69"/>
      <c r="E2073" s="69"/>
      <c r="F2073" s="69"/>
      <c r="G2073" s="69"/>
      <c r="H2073" s="20" t="str" cm="1">
        <f t="array" ref="H2073">IFERROR(IF(B2073="","",IF(F2073="","",IF(F2073="SERVIÇOS",INDEX('TABELA DE PREÇOS'!$C$3:$C$1000,MATCH(B2073,IF('TABELA DE PREÇOS'!$B$3:$B$1000=G2073,'TABELA DE PREÇOS'!$D$3:$D$1000),1)),IF(F2073="PRODUTOS",INDEX('TABELA DE PREÇOS'!$G$3:$G$1000,MATCH(B2073,IF('TABELA DE PREÇOS'!$F$3:$F$1000=G2073,'TABELA DE PREÇOS'!$H$3:$H$1000),1)))))),"")</f>
        <v/>
      </c>
      <c r="I2073" s="74"/>
      <c r="J2073" s="20" t="str">
        <f>IFERROR(IF(ATENDIMENTOS!$I2073="",ATENDIMENTOS!$H2073,IF(AND(ATENDIMENTOS!$H2073="",ATENDIMENTOS!$I2073=""),"",ATENDIMENTOS!$H2073-ATENDIMENTOS!$I2073)),"")</f>
        <v/>
      </c>
      <c r="K2073" s="77"/>
    </row>
    <row r="2074" spans="1:11" x14ac:dyDescent="0.3">
      <c r="A2074" s="12" t="str">
        <f t="shared" si="32"/>
        <v/>
      </c>
      <c r="B2074" s="66"/>
      <c r="C2074" s="70"/>
      <c r="D2074" s="71"/>
      <c r="E2074" s="71"/>
      <c r="F2074" s="71"/>
      <c r="G2074" s="71"/>
      <c r="H2074" s="19" t="str" cm="1">
        <f t="array" ref="H2074">IFERROR(IF(B2074="","",IF(F2074="","",IF(F2074="SERVIÇOS",INDEX('TABELA DE PREÇOS'!$C$3:$C$1000,MATCH(B2074,IF('TABELA DE PREÇOS'!$B$3:$B$1000=G2074,'TABELA DE PREÇOS'!$D$3:$D$1000),1)),IF(F2074="PRODUTOS",INDEX('TABELA DE PREÇOS'!$G$3:$G$1000,MATCH(B2074,IF('TABELA DE PREÇOS'!$F$3:$F$1000=G2074,'TABELA DE PREÇOS'!$H$3:$H$1000),1)))))),"")</f>
        <v/>
      </c>
      <c r="I2074" s="75"/>
      <c r="J2074" s="19" t="str">
        <f>IFERROR(IF(ATENDIMENTOS!$I2074="",ATENDIMENTOS!$H2074,IF(AND(ATENDIMENTOS!$H2074="",ATENDIMENTOS!$I2074=""),"",ATENDIMENTOS!$H2074-ATENDIMENTOS!$I2074)),"")</f>
        <v/>
      </c>
      <c r="K2074" s="78"/>
    </row>
    <row r="2075" spans="1:11" x14ac:dyDescent="0.3">
      <c r="A2075" s="12" t="str">
        <f t="shared" si="32"/>
        <v/>
      </c>
      <c r="B2075" s="65"/>
      <c r="C2075" s="68"/>
      <c r="D2075" s="69"/>
      <c r="E2075" s="69"/>
      <c r="F2075" s="69"/>
      <c r="G2075" s="69"/>
      <c r="H2075" s="20" t="str" cm="1">
        <f t="array" ref="H2075">IFERROR(IF(B2075="","",IF(F2075="","",IF(F2075="SERVIÇOS",INDEX('TABELA DE PREÇOS'!$C$3:$C$1000,MATCH(B2075,IF('TABELA DE PREÇOS'!$B$3:$B$1000=G2075,'TABELA DE PREÇOS'!$D$3:$D$1000),1)),IF(F2075="PRODUTOS",INDEX('TABELA DE PREÇOS'!$G$3:$G$1000,MATCH(B2075,IF('TABELA DE PREÇOS'!$F$3:$F$1000=G2075,'TABELA DE PREÇOS'!$H$3:$H$1000),1)))))),"")</f>
        <v/>
      </c>
      <c r="I2075" s="74"/>
      <c r="J2075" s="20" t="str">
        <f>IFERROR(IF(ATENDIMENTOS!$I2075="",ATENDIMENTOS!$H2075,IF(AND(ATENDIMENTOS!$H2075="",ATENDIMENTOS!$I2075=""),"",ATENDIMENTOS!$H2075-ATENDIMENTOS!$I2075)),"")</f>
        <v/>
      </c>
      <c r="K2075" s="77"/>
    </row>
    <row r="2076" spans="1:11" x14ac:dyDescent="0.3">
      <c r="A2076" s="12" t="str">
        <f t="shared" si="32"/>
        <v/>
      </c>
      <c r="B2076" s="66"/>
      <c r="C2076" s="70"/>
      <c r="D2076" s="71"/>
      <c r="E2076" s="71"/>
      <c r="F2076" s="71"/>
      <c r="G2076" s="71"/>
      <c r="H2076" s="19" t="str" cm="1">
        <f t="array" ref="H2076">IFERROR(IF(B2076="","",IF(F2076="","",IF(F2076="SERVIÇOS",INDEX('TABELA DE PREÇOS'!$C$3:$C$1000,MATCH(B2076,IF('TABELA DE PREÇOS'!$B$3:$B$1000=G2076,'TABELA DE PREÇOS'!$D$3:$D$1000),1)),IF(F2076="PRODUTOS",INDEX('TABELA DE PREÇOS'!$G$3:$G$1000,MATCH(B2076,IF('TABELA DE PREÇOS'!$F$3:$F$1000=G2076,'TABELA DE PREÇOS'!$H$3:$H$1000),1)))))),"")</f>
        <v/>
      </c>
      <c r="I2076" s="75"/>
      <c r="J2076" s="19" t="str">
        <f>IFERROR(IF(ATENDIMENTOS!$I2076="",ATENDIMENTOS!$H2076,IF(AND(ATENDIMENTOS!$H2076="",ATENDIMENTOS!$I2076=""),"",ATENDIMENTOS!$H2076-ATENDIMENTOS!$I2076)),"")</f>
        <v/>
      </c>
      <c r="K2076" s="78"/>
    </row>
    <row r="2077" spans="1:11" x14ac:dyDescent="0.3">
      <c r="A2077" s="12" t="str">
        <f t="shared" si="32"/>
        <v/>
      </c>
      <c r="B2077" s="65"/>
      <c r="C2077" s="68"/>
      <c r="D2077" s="69"/>
      <c r="E2077" s="69"/>
      <c r="F2077" s="69"/>
      <c r="G2077" s="69"/>
      <c r="H2077" s="20" t="str" cm="1">
        <f t="array" ref="H2077">IFERROR(IF(B2077="","",IF(F2077="","",IF(F2077="SERVIÇOS",INDEX('TABELA DE PREÇOS'!$C$3:$C$1000,MATCH(B2077,IF('TABELA DE PREÇOS'!$B$3:$B$1000=G2077,'TABELA DE PREÇOS'!$D$3:$D$1000),1)),IF(F2077="PRODUTOS",INDEX('TABELA DE PREÇOS'!$G$3:$G$1000,MATCH(B2077,IF('TABELA DE PREÇOS'!$F$3:$F$1000=G2077,'TABELA DE PREÇOS'!$H$3:$H$1000),1)))))),"")</f>
        <v/>
      </c>
      <c r="I2077" s="74"/>
      <c r="J2077" s="20" t="str">
        <f>IFERROR(IF(ATENDIMENTOS!$I2077="",ATENDIMENTOS!$H2077,IF(AND(ATENDIMENTOS!$H2077="",ATENDIMENTOS!$I2077=""),"",ATENDIMENTOS!$H2077-ATENDIMENTOS!$I2077)),"")</f>
        <v/>
      </c>
      <c r="K2077" s="77"/>
    </row>
    <row r="2078" spans="1:11" x14ac:dyDescent="0.3">
      <c r="A2078" s="12" t="str">
        <f t="shared" si="32"/>
        <v/>
      </c>
      <c r="B2078" s="66"/>
      <c r="C2078" s="70"/>
      <c r="D2078" s="71"/>
      <c r="E2078" s="71"/>
      <c r="F2078" s="71"/>
      <c r="G2078" s="71"/>
      <c r="H2078" s="19" t="str" cm="1">
        <f t="array" ref="H2078">IFERROR(IF(B2078="","",IF(F2078="","",IF(F2078="SERVIÇOS",INDEX('TABELA DE PREÇOS'!$C$3:$C$1000,MATCH(B2078,IF('TABELA DE PREÇOS'!$B$3:$B$1000=G2078,'TABELA DE PREÇOS'!$D$3:$D$1000),1)),IF(F2078="PRODUTOS",INDEX('TABELA DE PREÇOS'!$G$3:$G$1000,MATCH(B2078,IF('TABELA DE PREÇOS'!$F$3:$F$1000=G2078,'TABELA DE PREÇOS'!$H$3:$H$1000),1)))))),"")</f>
        <v/>
      </c>
      <c r="I2078" s="75"/>
      <c r="J2078" s="19" t="str">
        <f>IFERROR(IF(ATENDIMENTOS!$I2078="",ATENDIMENTOS!$H2078,IF(AND(ATENDIMENTOS!$H2078="",ATENDIMENTOS!$I2078=""),"",ATENDIMENTOS!$H2078-ATENDIMENTOS!$I2078)),"")</f>
        <v/>
      </c>
      <c r="K2078" s="78"/>
    </row>
    <row r="2079" spans="1:11" x14ac:dyDescent="0.3">
      <c r="A2079" s="12" t="str">
        <f t="shared" si="32"/>
        <v/>
      </c>
      <c r="B2079" s="65"/>
      <c r="C2079" s="68"/>
      <c r="D2079" s="69"/>
      <c r="E2079" s="69"/>
      <c r="F2079" s="69"/>
      <c r="G2079" s="69"/>
      <c r="H2079" s="20" t="str" cm="1">
        <f t="array" ref="H2079">IFERROR(IF(B2079="","",IF(F2079="","",IF(F2079="SERVIÇOS",INDEX('TABELA DE PREÇOS'!$C$3:$C$1000,MATCH(B2079,IF('TABELA DE PREÇOS'!$B$3:$B$1000=G2079,'TABELA DE PREÇOS'!$D$3:$D$1000),1)),IF(F2079="PRODUTOS",INDEX('TABELA DE PREÇOS'!$G$3:$G$1000,MATCH(B2079,IF('TABELA DE PREÇOS'!$F$3:$F$1000=G2079,'TABELA DE PREÇOS'!$H$3:$H$1000),1)))))),"")</f>
        <v/>
      </c>
      <c r="I2079" s="74"/>
      <c r="J2079" s="20" t="str">
        <f>IFERROR(IF(ATENDIMENTOS!$I2079="",ATENDIMENTOS!$H2079,IF(AND(ATENDIMENTOS!$H2079="",ATENDIMENTOS!$I2079=""),"",ATENDIMENTOS!$H2079-ATENDIMENTOS!$I2079)),"")</f>
        <v/>
      </c>
      <c r="K2079" s="77"/>
    </row>
    <row r="2080" spans="1:11" x14ac:dyDescent="0.3">
      <c r="A2080" s="12" t="str">
        <f t="shared" si="32"/>
        <v/>
      </c>
      <c r="B2080" s="66"/>
      <c r="C2080" s="70"/>
      <c r="D2080" s="71"/>
      <c r="E2080" s="71"/>
      <c r="F2080" s="71"/>
      <c r="G2080" s="71"/>
      <c r="H2080" s="19" t="str" cm="1">
        <f t="array" ref="H2080">IFERROR(IF(B2080="","",IF(F2080="","",IF(F2080="SERVIÇOS",INDEX('TABELA DE PREÇOS'!$C$3:$C$1000,MATCH(B2080,IF('TABELA DE PREÇOS'!$B$3:$B$1000=G2080,'TABELA DE PREÇOS'!$D$3:$D$1000),1)),IF(F2080="PRODUTOS",INDEX('TABELA DE PREÇOS'!$G$3:$G$1000,MATCH(B2080,IF('TABELA DE PREÇOS'!$F$3:$F$1000=G2080,'TABELA DE PREÇOS'!$H$3:$H$1000),1)))))),"")</f>
        <v/>
      </c>
      <c r="I2080" s="75"/>
      <c r="J2080" s="19" t="str">
        <f>IFERROR(IF(ATENDIMENTOS!$I2080="",ATENDIMENTOS!$H2080,IF(AND(ATENDIMENTOS!$H2080="",ATENDIMENTOS!$I2080=""),"",ATENDIMENTOS!$H2080-ATENDIMENTOS!$I2080)),"")</f>
        <v/>
      </c>
      <c r="K2080" s="78"/>
    </row>
    <row r="2081" spans="1:11" x14ac:dyDescent="0.3">
      <c r="A2081" s="12" t="str">
        <f t="shared" si="32"/>
        <v/>
      </c>
      <c r="B2081" s="65"/>
      <c r="C2081" s="68"/>
      <c r="D2081" s="69"/>
      <c r="E2081" s="69"/>
      <c r="F2081" s="69"/>
      <c r="G2081" s="69"/>
      <c r="H2081" s="20" t="str" cm="1">
        <f t="array" ref="H2081">IFERROR(IF(B2081="","",IF(F2081="","",IF(F2081="SERVIÇOS",INDEX('TABELA DE PREÇOS'!$C$3:$C$1000,MATCH(B2081,IF('TABELA DE PREÇOS'!$B$3:$B$1000=G2081,'TABELA DE PREÇOS'!$D$3:$D$1000),1)),IF(F2081="PRODUTOS",INDEX('TABELA DE PREÇOS'!$G$3:$G$1000,MATCH(B2081,IF('TABELA DE PREÇOS'!$F$3:$F$1000=G2081,'TABELA DE PREÇOS'!$H$3:$H$1000),1)))))),"")</f>
        <v/>
      </c>
      <c r="I2081" s="74"/>
      <c r="J2081" s="20" t="str">
        <f>IFERROR(IF(ATENDIMENTOS!$I2081="",ATENDIMENTOS!$H2081,IF(AND(ATENDIMENTOS!$H2081="",ATENDIMENTOS!$I2081=""),"",ATENDIMENTOS!$H2081-ATENDIMENTOS!$I2081)),"")</f>
        <v/>
      </c>
      <c r="K2081" s="77"/>
    </row>
    <row r="2082" spans="1:11" x14ac:dyDescent="0.3">
      <c r="A2082" s="12" t="str">
        <f t="shared" si="32"/>
        <v/>
      </c>
      <c r="B2082" s="66"/>
      <c r="C2082" s="70"/>
      <c r="D2082" s="71"/>
      <c r="E2082" s="71"/>
      <c r="F2082" s="71"/>
      <c r="G2082" s="71"/>
      <c r="H2082" s="19" t="str" cm="1">
        <f t="array" ref="H2082">IFERROR(IF(B2082="","",IF(F2082="","",IF(F2082="SERVIÇOS",INDEX('TABELA DE PREÇOS'!$C$3:$C$1000,MATCH(B2082,IF('TABELA DE PREÇOS'!$B$3:$B$1000=G2082,'TABELA DE PREÇOS'!$D$3:$D$1000),1)),IF(F2082="PRODUTOS",INDEX('TABELA DE PREÇOS'!$G$3:$G$1000,MATCH(B2082,IF('TABELA DE PREÇOS'!$F$3:$F$1000=G2082,'TABELA DE PREÇOS'!$H$3:$H$1000),1)))))),"")</f>
        <v/>
      </c>
      <c r="I2082" s="75"/>
      <c r="J2082" s="19" t="str">
        <f>IFERROR(IF(ATENDIMENTOS!$I2082="",ATENDIMENTOS!$H2082,IF(AND(ATENDIMENTOS!$H2082="",ATENDIMENTOS!$I2082=""),"",ATENDIMENTOS!$H2082-ATENDIMENTOS!$I2082)),"")</f>
        <v/>
      </c>
      <c r="K2082" s="78"/>
    </row>
    <row r="2083" spans="1:11" x14ac:dyDescent="0.3">
      <c r="A2083" s="12" t="str">
        <f t="shared" si="32"/>
        <v/>
      </c>
      <c r="B2083" s="65"/>
      <c r="C2083" s="68"/>
      <c r="D2083" s="69"/>
      <c r="E2083" s="69"/>
      <c r="F2083" s="69"/>
      <c r="G2083" s="69"/>
      <c r="H2083" s="20" t="str" cm="1">
        <f t="array" ref="H2083">IFERROR(IF(B2083="","",IF(F2083="","",IF(F2083="SERVIÇOS",INDEX('TABELA DE PREÇOS'!$C$3:$C$1000,MATCH(B2083,IF('TABELA DE PREÇOS'!$B$3:$B$1000=G2083,'TABELA DE PREÇOS'!$D$3:$D$1000),1)),IF(F2083="PRODUTOS",INDEX('TABELA DE PREÇOS'!$G$3:$G$1000,MATCH(B2083,IF('TABELA DE PREÇOS'!$F$3:$F$1000=G2083,'TABELA DE PREÇOS'!$H$3:$H$1000),1)))))),"")</f>
        <v/>
      </c>
      <c r="I2083" s="74"/>
      <c r="J2083" s="20" t="str">
        <f>IFERROR(IF(ATENDIMENTOS!$I2083="",ATENDIMENTOS!$H2083,IF(AND(ATENDIMENTOS!$H2083="",ATENDIMENTOS!$I2083=""),"",ATENDIMENTOS!$H2083-ATENDIMENTOS!$I2083)),"")</f>
        <v/>
      </c>
      <c r="K2083" s="77"/>
    </row>
    <row r="2084" spans="1:11" x14ac:dyDescent="0.3">
      <c r="A2084" s="12" t="str">
        <f t="shared" si="32"/>
        <v/>
      </c>
      <c r="B2084" s="66"/>
      <c r="C2084" s="70"/>
      <c r="D2084" s="71"/>
      <c r="E2084" s="71"/>
      <c r="F2084" s="71"/>
      <c r="G2084" s="71"/>
      <c r="H2084" s="19" t="str" cm="1">
        <f t="array" ref="H2084">IFERROR(IF(B2084="","",IF(F2084="","",IF(F2084="SERVIÇOS",INDEX('TABELA DE PREÇOS'!$C$3:$C$1000,MATCH(B2084,IF('TABELA DE PREÇOS'!$B$3:$B$1000=G2084,'TABELA DE PREÇOS'!$D$3:$D$1000),1)),IF(F2084="PRODUTOS",INDEX('TABELA DE PREÇOS'!$G$3:$G$1000,MATCH(B2084,IF('TABELA DE PREÇOS'!$F$3:$F$1000=G2084,'TABELA DE PREÇOS'!$H$3:$H$1000),1)))))),"")</f>
        <v/>
      </c>
      <c r="I2084" s="75"/>
      <c r="J2084" s="19" t="str">
        <f>IFERROR(IF(ATENDIMENTOS!$I2084="",ATENDIMENTOS!$H2084,IF(AND(ATENDIMENTOS!$H2084="",ATENDIMENTOS!$I2084=""),"",ATENDIMENTOS!$H2084-ATENDIMENTOS!$I2084)),"")</f>
        <v/>
      </c>
      <c r="K2084" s="78"/>
    </row>
    <row r="2085" spans="1:11" x14ac:dyDescent="0.3">
      <c r="A2085" s="12" t="str">
        <f t="shared" si="32"/>
        <v/>
      </c>
      <c r="B2085" s="65"/>
      <c r="C2085" s="68"/>
      <c r="D2085" s="69"/>
      <c r="E2085" s="69"/>
      <c r="F2085" s="69"/>
      <c r="G2085" s="69"/>
      <c r="H2085" s="20" t="str" cm="1">
        <f t="array" ref="H2085">IFERROR(IF(B2085="","",IF(F2085="","",IF(F2085="SERVIÇOS",INDEX('TABELA DE PREÇOS'!$C$3:$C$1000,MATCH(B2085,IF('TABELA DE PREÇOS'!$B$3:$B$1000=G2085,'TABELA DE PREÇOS'!$D$3:$D$1000),1)),IF(F2085="PRODUTOS",INDEX('TABELA DE PREÇOS'!$G$3:$G$1000,MATCH(B2085,IF('TABELA DE PREÇOS'!$F$3:$F$1000=G2085,'TABELA DE PREÇOS'!$H$3:$H$1000),1)))))),"")</f>
        <v/>
      </c>
      <c r="I2085" s="74"/>
      <c r="J2085" s="20" t="str">
        <f>IFERROR(IF(ATENDIMENTOS!$I2085="",ATENDIMENTOS!$H2085,IF(AND(ATENDIMENTOS!$H2085="",ATENDIMENTOS!$I2085=""),"",ATENDIMENTOS!$H2085-ATENDIMENTOS!$I2085)),"")</f>
        <v/>
      </c>
      <c r="K2085" s="77"/>
    </row>
    <row r="2086" spans="1:11" x14ac:dyDescent="0.3">
      <c r="A2086" s="12" t="str">
        <f t="shared" si="32"/>
        <v/>
      </c>
      <c r="B2086" s="66"/>
      <c r="C2086" s="70"/>
      <c r="D2086" s="71"/>
      <c r="E2086" s="71"/>
      <c r="F2086" s="71"/>
      <c r="G2086" s="71"/>
      <c r="H2086" s="19" t="str" cm="1">
        <f t="array" ref="H2086">IFERROR(IF(B2086="","",IF(F2086="","",IF(F2086="SERVIÇOS",INDEX('TABELA DE PREÇOS'!$C$3:$C$1000,MATCH(B2086,IF('TABELA DE PREÇOS'!$B$3:$B$1000=G2086,'TABELA DE PREÇOS'!$D$3:$D$1000),1)),IF(F2086="PRODUTOS",INDEX('TABELA DE PREÇOS'!$G$3:$G$1000,MATCH(B2086,IF('TABELA DE PREÇOS'!$F$3:$F$1000=G2086,'TABELA DE PREÇOS'!$H$3:$H$1000),1)))))),"")</f>
        <v/>
      </c>
      <c r="I2086" s="75"/>
      <c r="J2086" s="19" t="str">
        <f>IFERROR(IF(ATENDIMENTOS!$I2086="",ATENDIMENTOS!$H2086,IF(AND(ATENDIMENTOS!$H2086="",ATENDIMENTOS!$I2086=""),"",ATENDIMENTOS!$H2086-ATENDIMENTOS!$I2086)),"")</f>
        <v/>
      </c>
      <c r="K2086" s="78"/>
    </row>
    <row r="2087" spans="1:11" x14ac:dyDescent="0.3">
      <c r="A2087" s="12" t="str">
        <f t="shared" si="32"/>
        <v/>
      </c>
      <c r="B2087" s="65"/>
      <c r="C2087" s="68"/>
      <c r="D2087" s="69"/>
      <c r="E2087" s="69"/>
      <c r="F2087" s="69"/>
      <c r="G2087" s="69"/>
      <c r="H2087" s="20" t="str" cm="1">
        <f t="array" ref="H2087">IFERROR(IF(B2087="","",IF(F2087="","",IF(F2087="SERVIÇOS",INDEX('TABELA DE PREÇOS'!$C$3:$C$1000,MATCH(B2087,IF('TABELA DE PREÇOS'!$B$3:$B$1000=G2087,'TABELA DE PREÇOS'!$D$3:$D$1000),1)),IF(F2087="PRODUTOS",INDEX('TABELA DE PREÇOS'!$G$3:$G$1000,MATCH(B2087,IF('TABELA DE PREÇOS'!$F$3:$F$1000=G2087,'TABELA DE PREÇOS'!$H$3:$H$1000),1)))))),"")</f>
        <v/>
      </c>
      <c r="I2087" s="74"/>
      <c r="J2087" s="20" t="str">
        <f>IFERROR(IF(ATENDIMENTOS!$I2087="",ATENDIMENTOS!$H2087,IF(AND(ATENDIMENTOS!$H2087="",ATENDIMENTOS!$I2087=""),"",ATENDIMENTOS!$H2087-ATENDIMENTOS!$I2087)),"")</f>
        <v/>
      </c>
      <c r="K2087" s="77"/>
    </row>
    <row r="2088" spans="1:11" x14ac:dyDescent="0.3">
      <c r="A2088" s="12" t="str">
        <f t="shared" si="32"/>
        <v/>
      </c>
      <c r="B2088" s="66"/>
      <c r="C2088" s="70"/>
      <c r="D2088" s="71"/>
      <c r="E2088" s="71"/>
      <c r="F2088" s="71"/>
      <c r="G2088" s="71"/>
      <c r="H2088" s="19" t="str" cm="1">
        <f t="array" ref="H2088">IFERROR(IF(B2088="","",IF(F2088="","",IF(F2088="SERVIÇOS",INDEX('TABELA DE PREÇOS'!$C$3:$C$1000,MATCH(B2088,IF('TABELA DE PREÇOS'!$B$3:$B$1000=G2088,'TABELA DE PREÇOS'!$D$3:$D$1000),1)),IF(F2088="PRODUTOS",INDEX('TABELA DE PREÇOS'!$G$3:$G$1000,MATCH(B2088,IF('TABELA DE PREÇOS'!$F$3:$F$1000=G2088,'TABELA DE PREÇOS'!$H$3:$H$1000),1)))))),"")</f>
        <v/>
      </c>
      <c r="I2088" s="75"/>
      <c r="J2088" s="19" t="str">
        <f>IFERROR(IF(ATENDIMENTOS!$I2088="",ATENDIMENTOS!$H2088,IF(AND(ATENDIMENTOS!$H2088="",ATENDIMENTOS!$I2088=""),"",ATENDIMENTOS!$H2088-ATENDIMENTOS!$I2088)),"")</f>
        <v/>
      </c>
      <c r="K2088" s="78"/>
    </row>
    <row r="2089" spans="1:11" x14ac:dyDescent="0.3">
      <c r="A2089" s="12" t="str">
        <f t="shared" si="32"/>
        <v/>
      </c>
      <c r="B2089" s="65"/>
      <c r="C2089" s="68"/>
      <c r="D2089" s="69"/>
      <c r="E2089" s="69"/>
      <c r="F2089" s="69"/>
      <c r="G2089" s="69"/>
      <c r="H2089" s="20" t="str" cm="1">
        <f t="array" ref="H2089">IFERROR(IF(B2089="","",IF(F2089="","",IF(F2089="SERVIÇOS",INDEX('TABELA DE PREÇOS'!$C$3:$C$1000,MATCH(B2089,IF('TABELA DE PREÇOS'!$B$3:$B$1000=G2089,'TABELA DE PREÇOS'!$D$3:$D$1000),1)),IF(F2089="PRODUTOS",INDEX('TABELA DE PREÇOS'!$G$3:$G$1000,MATCH(B2089,IF('TABELA DE PREÇOS'!$F$3:$F$1000=G2089,'TABELA DE PREÇOS'!$H$3:$H$1000),1)))))),"")</f>
        <v/>
      </c>
      <c r="I2089" s="74"/>
      <c r="J2089" s="20" t="str">
        <f>IFERROR(IF(ATENDIMENTOS!$I2089="",ATENDIMENTOS!$H2089,IF(AND(ATENDIMENTOS!$H2089="",ATENDIMENTOS!$I2089=""),"",ATENDIMENTOS!$H2089-ATENDIMENTOS!$I2089)),"")</f>
        <v/>
      </c>
      <c r="K2089" s="77"/>
    </row>
    <row r="2090" spans="1:11" x14ac:dyDescent="0.3">
      <c r="A2090" s="12" t="str">
        <f t="shared" si="32"/>
        <v/>
      </c>
      <c r="B2090" s="66"/>
      <c r="C2090" s="70"/>
      <c r="D2090" s="71"/>
      <c r="E2090" s="71"/>
      <c r="F2090" s="71"/>
      <c r="G2090" s="71"/>
      <c r="H2090" s="19" t="str" cm="1">
        <f t="array" ref="H2090">IFERROR(IF(B2090="","",IF(F2090="","",IF(F2090="SERVIÇOS",INDEX('TABELA DE PREÇOS'!$C$3:$C$1000,MATCH(B2090,IF('TABELA DE PREÇOS'!$B$3:$B$1000=G2090,'TABELA DE PREÇOS'!$D$3:$D$1000),1)),IF(F2090="PRODUTOS",INDEX('TABELA DE PREÇOS'!$G$3:$G$1000,MATCH(B2090,IF('TABELA DE PREÇOS'!$F$3:$F$1000=G2090,'TABELA DE PREÇOS'!$H$3:$H$1000),1)))))),"")</f>
        <v/>
      </c>
      <c r="I2090" s="75"/>
      <c r="J2090" s="19" t="str">
        <f>IFERROR(IF(ATENDIMENTOS!$I2090="",ATENDIMENTOS!$H2090,IF(AND(ATENDIMENTOS!$H2090="",ATENDIMENTOS!$I2090=""),"",ATENDIMENTOS!$H2090-ATENDIMENTOS!$I2090)),"")</f>
        <v/>
      </c>
      <c r="K2090" s="78"/>
    </row>
    <row r="2091" spans="1:11" x14ac:dyDescent="0.3">
      <c r="A2091" s="12" t="str">
        <f t="shared" si="32"/>
        <v/>
      </c>
      <c r="B2091" s="65"/>
      <c r="C2091" s="68"/>
      <c r="D2091" s="69"/>
      <c r="E2091" s="69"/>
      <c r="F2091" s="69"/>
      <c r="G2091" s="69"/>
      <c r="H2091" s="20" t="str" cm="1">
        <f t="array" ref="H2091">IFERROR(IF(B2091="","",IF(F2091="","",IF(F2091="SERVIÇOS",INDEX('TABELA DE PREÇOS'!$C$3:$C$1000,MATCH(B2091,IF('TABELA DE PREÇOS'!$B$3:$B$1000=G2091,'TABELA DE PREÇOS'!$D$3:$D$1000),1)),IF(F2091="PRODUTOS",INDEX('TABELA DE PREÇOS'!$G$3:$G$1000,MATCH(B2091,IF('TABELA DE PREÇOS'!$F$3:$F$1000=G2091,'TABELA DE PREÇOS'!$H$3:$H$1000),1)))))),"")</f>
        <v/>
      </c>
      <c r="I2091" s="74"/>
      <c r="J2091" s="20" t="str">
        <f>IFERROR(IF(ATENDIMENTOS!$I2091="",ATENDIMENTOS!$H2091,IF(AND(ATENDIMENTOS!$H2091="",ATENDIMENTOS!$I2091=""),"",ATENDIMENTOS!$H2091-ATENDIMENTOS!$I2091)),"")</f>
        <v/>
      </c>
      <c r="K2091" s="77"/>
    </row>
    <row r="2092" spans="1:11" x14ac:dyDescent="0.3">
      <c r="A2092" s="12" t="str">
        <f t="shared" si="32"/>
        <v/>
      </c>
      <c r="B2092" s="66"/>
      <c r="C2092" s="70"/>
      <c r="D2092" s="71"/>
      <c r="E2092" s="71"/>
      <c r="F2092" s="71"/>
      <c r="G2092" s="71"/>
      <c r="H2092" s="19" t="str" cm="1">
        <f t="array" ref="H2092">IFERROR(IF(B2092="","",IF(F2092="","",IF(F2092="SERVIÇOS",INDEX('TABELA DE PREÇOS'!$C$3:$C$1000,MATCH(B2092,IF('TABELA DE PREÇOS'!$B$3:$B$1000=G2092,'TABELA DE PREÇOS'!$D$3:$D$1000),1)),IF(F2092="PRODUTOS",INDEX('TABELA DE PREÇOS'!$G$3:$G$1000,MATCH(B2092,IF('TABELA DE PREÇOS'!$F$3:$F$1000=G2092,'TABELA DE PREÇOS'!$H$3:$H$1000),1)))))),"")</f>
        <v/>
      </c>
      <c r="I2092" s="75"/>
      <c r="J2092" s="19" t="str">
        <f>IFERROR(IF(ATENDIMENTOS!$I2092="",ATENDIMENTOS!$H2092,IF(AND(ATENDIMENTOS!$H2092="",ATENDIMENTOS!$I2092=""),"",ATENDIMENTOS!$H2092-ATENDIMENTOS!$I2092)),"")</f>
        <v/>
      </c>
      <c r="K2092" s="78"/>
    </row>
    <row r="2093" spans="1:11" x14ac:dyDescent="0.3">
      <c r="A2093" s="12" t="str">
        <f t="shared" si="32"/>
        <v/>
      </c>
      <c r="B2093" s="65"/>
      <c r="C2093" s="68"/>
      <c r="D2093" s="69"/>
      <c r="E2093" s="69"/>
      <c r="F2093" s="69"/>
      <c r="G2093" s="69"/>
      <c r="H2093" s="20" t="str" cm="1">
        <f t="array" ref="H2093">IFERROR(IF(B2093="","",IF(F2093="","",IF(F2093="SERVIÇOS",INDEX('TABELA DE PREÇOS'!$C$3:$C$1000,MATCH(B2093,IF('TABELA DE PREÇOS'!$B$3:$B$1000=G2093,'TABELA DE PREÇOS'!$D$3:$D$1000),1)),IF(F2093="PRODUTOS",INDEX('TABELA DE PREÇOS'!$G$3:$G$1000,MATCH(B2093,IF('TABELA DE PREÇOS'!$F$3:$F$1000=G2093,'TABELA DE PREÇOS'!$H$3:$H$1000),1)))))),"")</f>
        <v/>
      </c>
      <c r="I2093" s="74"/>
      <c r="J2093" s="20" t="str">
        <f>IFERROR(IF(ATENDIMENTOS!$I2093="",ATENDIMENTOS!$H2093,IF(AND(ATENDIMENTOS!$H2093="",ATENDIMENTOS!$I2093=""),"",ATENDIMENTOS!$H2093-ATENDIMENTOS!$I2093)),"")</f>
        <v/>
      </c>
      <c r="K2093" s="77"/>
    </row>
    <row r="2094" spans="1:11" x14ac:dyDescent="0.3">
      <c r="A2094" s="12" t="str">
        <f t="shared" si="32"/>
        <v/>
      </c>
      <c r="B2094" s="66"/>
      <c r="C2094" s="70"/>
      <c r="D2094" s="71"/>
      <c r="E2094" s="71"/>
      <c r="F2094" s="71"/>
      <c r="G2094" s="71"/>
      <c r="H2094" s="19" t="str" cm="1">
        <f t="array" ref="H2094">IFERROR(IF(B2094="","",IF(F2094="","",IF(F2094="SERVIÇOS",INDEX('TABELA DE PREÇOS'!$C$3:$C$1000,MATCH(B2094,IF('TABELA DE PREÇOS'!$B$3:$B$1000=G2094,'TABELA DE PREÇOS'!$D$3:$D$1000),1)),IF(F2094="PRODUTOS",INDEX('TABELA DE PREÇOS'!$G$3:$G$1000,MATCH(B2094,IF('TABELA DE PREÇOS'!$F$3:$F$1000=G2094,'TABELA DE PREÇOS'!$H$3:$H$1000),1)))))),"")</f>
        <v/>
      </c>
      <c r="I2094" s="75"/>
      <c r="J2094" s="19" t="str">
        <f>IFERROR(IF(ATENDIMENTOS!$I2094="",ATENDIMENTOS!$H2094,IF(AND(ATENDIMENTOS!$H2094="",ATENDIMENTOS!$I2094=""),"",ATENDIMENTOS!$H2094-ATENDIMENTOS!$I2094)),"")</f>
        <v/>
      </c>
      <c r="K2094" s="78"/>
    </row>
    <row r="2095" spans="1:11" x14ac:dyDescent="0.3">
      <c r="A2095" s="12" t="str">
        <f t="shared" si="32"/>
        <v/>
      </c>
      <c r="B2095" s="65"/>
      <c r="C2095" s="68"/>
      <c r="D2095" s="69"/>
      <c r="E2095" s="69"/>
      <c r="F2095" s="69"/>
      <c r="G2095" s="69"/>
      <c r="H2095" s="20" t="str" cm="1">
        <f t="array" ref="H2095">IFERROR(IF(B2095="","",IF(F2095="","",IF(F2095="SERVIÇOS",INDEX('TABELA DE PREÇOS'!$C$3:$C$1000,MATCH(B2095,IF('TABELA DE PREÇOS'!$B$3:$B$1000=G2095,'TABELA DE PREÇOS'!$D$3:$D$1000),1)),IF(F2095="PRODUTOS",INDEX('TABELA DE PREÇOS'!$G$3:$G$1000,MATCH(B2095,IF('TABELA DE PREÇOS'!$F$3:$F$1000=G2095,'TABELA DE PREÇOS'!$H$3:$H$1000),1)))))),"")</f>
        <v/>
      </c>
      <c r="I2095" s="74"/>
      <c r="J2095" s="20" t="str">
        <f>IFERROR(IF(ATENDIMENTOS!$I2095="",ATENDIMENTOS!$H2095,IF(AND(ATENDIMENTOS!$H2095="",ATENDIMENTOS!$I2095=""),"",ATENDIMENTOS!$H2095-ATENDIMENTOS!$I2095)),"")</f>
        <v/>
      </c>
      <c r="K2095" s="77"/>
    </row>
    <row r="2096" spans="1:11" x14ac:dyDescent="0.3">
      <c r="A2096" s="12" t="str">
        <f t="shared" si="32"/>
        <v/>
      </c>
      <c r="B2096" s="66"/>
      <c r="C2096" s="70"/>
      <c r="D2096" s="71"/>
      <c r="E2096" s="71"/>
      <c r="F2096" s="71"/>
      <c r="G2096" s="71"/>
      <c r="H2096" s="19" t="str" cm="1">
        <f t="array" ref="H2096">IFERROR(IF(B2096="","",IF(F2096="","",IF(F2096="SERVIÇOS",INDEX('TABELA DE PREÇOS'!$C$3:$C$1000,MATCH(B2096,IF('TABELA DE PREÇOS'!$B$3:$B$1000=G2096,'TABELA DE PREÇOS'!$D$3:$D$1000),1)),IF(F2096="PRODUTOS",INDEX('TABELA DE PREÇOS'!$G$3:$G$1000,MATCH(B2096,IF('TABELA DE PREÇOS'!$F$3:$F$1000=G2096,'TABELA DE PREÇOS'!$H$3:$H$1000),1)))))),"")</f>
        <v/>
      </c>
      <c r="I2096" s="75"/>
      <c r="J2096" s="19" t="str">
        <f>IFERROR(IF(ATENDIMENTOS!$I2096="",ATENDIMENTOS!$H2096,IF(AND(ATENDIMENTOS!$H2096="",ATENDIMENTOS!$I2096=""),"",ATENDIMENTOS!$H2096-ATENDIMENTOS!$I2096)),"")</f>
        <v/>
      </c>
      <c r="K2096" s="78"/>
    </row>
    <row r="2097" spans="1:11" x14ac:dyDescent="0.3">
      <c r="A2097" s="12" t="str">
        <f t="shared" si="32"/>
        <v/>
      </c>
      <c r="B2097" s="65"/>
      <c r="C2097" s="68"/>
      <c r="D2097" s="69"/>
      <c r="E2097" s="69"/>
      <c r="F2097" s="69"/>
      <c r="G2097" s="69"/>
      <c r="H2097" s="20" t="str" cm="1">
        <f t="array" ref="H2097">IFERROR(IF(B2097="","",IF(F2097="","",IF(F2097="SERVIÇOS",INDEX('TABELA DE PREÇOS'!$C$3:$C$1000,MATCH(B2097,IF('TABELA DE PREÇOS'!$B$3:$B$1000=G2097,'TABELA DE PREÇOS'!$D$3:$D$1000),1)),IF(F2097="PRODUTOS",INDEX('TABELA DE PREÇOS'!$G$3:$G$1000,MATCH(B2097,IF('TABELA DE PREÇOS'!$F$3:$F$1000=G2097,'TABELA DE PREÇOS'!$H$3:$H$1000),1)))))),"")</f>
        <v/>
      </c>
      <c r="I2097" s="74"/>
      <c r="J2097" s="20" t="str">
        <f>IFERROR(IF(ATENDIMENTOS!$I2097="",ATENDIMENTOS!$H2097,IF(AND(ATENDIMENTOS!$H2097="",ATENDIMENTOS!$I2097=""),"",ATENDIMENTOS!$H2097-ATENDIMENTOS!$I2097)),"")</f>
        <v/>
      </c>
      <c r="K2097" s="77"/>
    </row>
    <row r="2098" spans="1:11" x14ac:dyDescent="0.3">
      <c r="A2098" s="12" t="str">
        <f t="shared" si="32"/>
        <v/>
      </c>
      <c r="B2098" s="66"/>
      <c r="C2098" s="70"/>
      <c r="D2098" s="71"/>
      <c r="E2098" s="71"/>
      <c r="F2098" s="71"/>
      <c r="G2098" s="71"/>
      <c r="H2098" s="19" t="str" cm="1">
        <f t="array" ref="H2098">IFERROR(IF(B2098="","",IF(F2098="","",IF(F2098="SERVIÇOS",INDEX('TABELA DE PREÇOS'!$C$3:$C$1000,MATCH(B2098,IF('TABELA DE PREÇOS'!$B$3:$B$1000=G2098,'TABELA DE PREÇOS'!$D$3:$D$1000),1)),IF(F2098="PRODUTOS",INDEX('TABELA DE PREÇOS'!$G$3:$G$1000,MATCH(B2098,IF('TABELA DE PREÇOS'!$F$3:$F$1000=G2098,'TABELA DE PREÇOS'!$H$3:$H$1000),1)))))),"")</f>
        <v/>
      </c>
      <c r="I2098" s="75"/>
      <c r="J2098" s="19" t="str">
        <f>IFERROR(IF(ATENDIMENTOS!$I2098="",ATENDIMENTOS!$H2098,IF(AND(ATENDIMENTOS!$H2098="",ATENDIMENTOS!$I2098=""),"",ATENDIMENTOS!$H2098-ATENDIMENTOS!$I2098)),"")</f>
        <v/>
      </c>
      <c r="K2098" s="78"/>
    </row>
    <row r="2099" spans="1:11" x14ac:dyDescent="0.3">
      <c r="A2099" s="12" t="str">
        <f t="shared" si="32"/>
        <v/>
      </c>
      <c r="B2099" s="65"/>
      <c r="C2099" s="68"/>
      <c r="D2099" s="69"/>
      <c r="E2099" s="69"/>
      <c r="F2099" s="69"/>
      <c r="G2099" s="69"/>
      <c r="H2099" s="20" t="str" cm="1">
        <f t="array" ref="H2099">IFERROR(IF(B2099="","",IF(F2099="","",IF(F2099="SERVIÇOS",INDEX('TABELA DE PREÇOS'!$C$3:$C$1000,MATCH(B2099,IF('TABELA DE PREÇOS'!$B$3:$B$1000=G2099,'TABELA DE PREÇOS'!$D$3:$D$1000),1)),IF(F2099="PRODUTOS",INDEX('TABELA DE PREÇOS'!$G$3:$G$1000,MATCH(B2099,IF('TABELA DE PREÇOS'!$F$3:$F$1000=G2099,'TABELA DE PREÇOS'!$H$3:$H$1000),1)))))),"")</f>
        <v/>
      </c>
      <c r="I2099" s="74"/>
      <c r="J2099" s="20" t="str">
        <f>IFERROR(IF(ATENDIMENTOS!$I2099="",ATENDIMENTOS!$H2099,IF(AND(ATENDIMENTOS!$H2099="",ATENDIMENTOS!$I2099=""),"",ATENDIMENTOS!$H2099-ATENDIMENTOS!$I2099)),"")</f>
        <v/>
      </c>
      <c r="K2099" s="77"/>
    </row>
    <row r="2100" spans="1:11" x14ac:dyDescent="0.3">
      <c r="A2100" s="12" t="str">
        <f t="shared" si="32"/>
        <v/>
      </c>
      <c r="B2100" s="66"/>
      <c r="C2100" s="70"/>
      <c r="D2100" s="71"/>
      <c r="E2100" s="71"/>
      <c r="F2100" s="71"/>
      <c r="G2100" s="71"/>
      <c r="H2100" s="19" t="str" cm="1">
        <f t="array" ref="H2100">IFERROR(IF(B2100="","",IF(F2100="","",IF(F2100="SERVIÇOS",INDEX('TABELA DE PREÇOS'!$C$3:$C$1000,MATCH(B2100,IF('TABELA DE PREÇOS'!$B$3:$B$1000=G2100,'TABELA DE PREÇOS'!$D$3:$D$1000),1)),IF(F2100="PRODUTOS",INDEX('TABELA DE PREÇOS'!$G$3:$G$1000,MATCH(B2100,IF('TABELA DE PREÇOS'!$F$3:$F$1000=G2100,'TABELA DE PREÇOS'!$H$3:$H$1000),1)))))),"")</f>
        <v/>
      </c>
      <c r="I2100" s="75"/>
      <c r="J2100" s="19" t="str">
        <f>IFERROR(IF(ATENDIMENTOS!$I2100="",ATENDIMENTOS!$H2100,IF(AND(ATENDIMENTOS!$H2100="",ATENDIMENTOS!$I2100=""),"",ATENDIMENTOS!$H2100-ATENDIMENTOS!$I2100)),"")</f>
        <v/>
      </c>
      <c r="K2100" s="78"/>
    </row>
    <row r="2101" spans="1:11" x14ac:dyDescent="0.3">
      <c r="A2101" s="12" t="str">
        <f t="shared" si="32"/>
        <v/>
      </c>
      <c r="B2101" s="65"/>
      <c r="C2101" s="68"/>
      <c r="D2101" s="69"/>
      <c r="E2101" s="69"/>
      <c r="F2101" s="69"/>
      <c r="G2101" s="69"/>
      <c r="H2101" s="20" t="str" cm="1">
        <f t="array" ref="H2101">IFERROR(IF(B2101="","",IF(F2101="","",IF(F2101="SERVIÇOS",INDEX('TABELA DE PREÇOS'!$C$3:$C$1000,MATCH(B2101,IF('TABELA DE PREÇOS'!$B$3:$B$1000=G2101,'TABELA DE PREÇOS'!$D$3:$D$1000),1)),IF(F2101="PRODUTOS",INDEX('TABELA DE PREÇOS'!$G$3:$G$1000,MATCH(B2101,IF('TABELA DE PREÇOS'!$F$3:$F$1000=G2101,'TABELA DE PREÇOS'!$H$3:$H$1000),1)))))),"")</f>
        <v/>
      </c>
      <c r="I2101" s="74"/>
      <c r="J2101" s="20" t="str">
        <f>IFERROR(IF(ATENDIMENTOS!$I2101="",ATENDIMENTOS!$H2101,IF(AND(ATENDIMENTOS!$H2101="",ATENDIMENTOS!$I2101=""),"",ATENDIMENTOS!$H2101-ATENDIMENTOS!$I2101)),"")</f>
        <v/>
      </c>
      <c r="K2101" s="77"/>
    </row>
    <row r="2102" spans="1:11" x14ac:dyDescent="0.3">
      <c r="A2102" s="12" t="str">
        <f t="shared" si="32"/>
        <v/>
      </c>
      <c r="B2102" s="66"/>
      <c r="C2102" s="70"/>
      <c r="D2102" s="71"/>
      <c r="E2102" s="71"/>
      <c r="F2102" s="71"/>
      <c r="G2102" s="71"/>
      <c r="H2102" s="19" t="str" cm="1">
        <f t="array" ref="H2102">IFERROR(IF(B2102="","",IF(F2102="","",IF(F2102="SERVIÇOS",INDEX('TABELA DE PREÇOS'!$C$3:$C$1000,MATCH(B2102,IF('TABELA DE PREÇOS'!$B$3:$B$1000=G2102,'TABELA DE PREÇOS'!$D$3:$D$1000),1)),IF(F2102="PRODUTOS",INDEX('TABELA DE PREÇOS'!$G$3:$G$1000,MATCH(B2102,IF('TABELA DE PREÇOS'!$F$3:$F$1000=G2102,'TABELA DE PREÇOS'!$H$3:$H$1000),1)))))),"")</f>
        <v/>
      </c>
      <c r="I2102" s="75"/>
      <c r="J2102" s="19" t="str">
        <f>IFERROR(IF(ATENDIMENTOS!$I2102="",ATENDIMENTOS!$H2102,IF(AND(ATENDIMENTOS!$H2102="",ATENDIMENTOS!$I2102=""),"",ATENDIMENTOS!$H2102-ATENDIMENTOS!$I2102)),"")</f>
        <v/>
      </c>
      <c r="K2102" s="78"/>
    </row>
    <row r="2103" spans="1:11" x14ac:dyDescent="0.3">
      <c r="A2103" s="12" t="str">
        <f t="shared" si="32"/>
        <v/>
      </c>
      <c r="B2103" s="65"/>
      <c r="C2103" s="68"/>
      <c r="D2103" s="69"/>
      <c r="E2103" s="69"/>
      <c r="F2103" s="69"/>
      <c r="G2103" s="69"/>
      <c r="H2103" s="20" t="str" cm="1">
        <f t="array" ref="H2103">IFERROR(IF(B2103="","",IF(F2103="","",IF(F2103="SERVIÇOS",INDEX('TABELA DE PREÇOS'!$C$3:$C$1000,MATCH(B2103,IF('TABELA DE PREÇOS'!$B$3:$B$1000=G2103,'TABELA DE PREÇOS'!$D$3:$D$1000),1)),IF(F2103="PRODUTOS",INDEX('TABELA DE PREÇOS'!$G$3:$G$1000,MATCH(B2103,IF('TABELA DE PREÇOS'!$F$3:$F$1000=G2103,'TABELA DE PREÇOS'!$H$3:$H$1000),1)))))),"")</f>
        <v/>
      </c>
      <c r="I2103" s="74"/>
      <c r="J2103" s="20" t="str">
        <f>IFERROR(IF(ATENDIMENTOS!$I2103="",ATENDIMENTOS!$H2103,IF(AND(ATENDIMENTOS!$H2103="",ATENDIMENTOS!$I2103=""),"",ATENDIMENTOS!$H2103-ATENDIMENTOS!$I2103)),"")</f>
        <v/>
      </c>
      <c r="K2103" s="77"/>
    </row>
    <row r="2104" spans="1:11" x14ac:dyDescent="0.3">
      <c r="A2104" s="12" t="str">
        <f t="shared" si="32"/>
        <v/>
      </c>
      <c r="B2104" s="66"/>
      <c r="C2104" s="70"/>
      <c r="D2104" s="71"/>
      <c r="E2104" s="71"/>
      <c r="F2104" s="71"/>
      <c r="G2104" s="71"/>
      <c r="H2104" s="19" t="str" cm="1">
        <f t="array" ref="H2104">IFERROR(IF(B2104="","",IF(F2104="","",IF(F2104="SERVIÇOS",INDEX('TABELA DE PREÇOS'!$C$3:$C$1000,MATCH(B2104,IF('TABELA DE PREÇOS'!$B$3:$B$1000=G2104,'TABELA DE PREÇOS'!$D$3:$D$1000),1)),IF(F2104="PRODUTOS",INDEX('TABELA DE PREÇOS'!$G$3:$G$1000,MATCH(B2104,IF('TABELA DE PREÇOS'!$F$3:$F$1000=G2104,'TABELA DE PREÇOS'!$H$3:$H$1000),1)))))),"")</f>
        <v/>
      </c>
      <c r="I2104" s="75"/>
      <c r="J2104" s="19" t="str">
        <f>IFERROR(IF(ATENDIMENTOS!$I2104="",ATENDIMENTOS!$H2104,IF(AND(ATENDIMENTOS!$H2104="",ATENDIMENTOS!$I2104=""),"",ATENDIMENTOS!$H2104-ATENDIMENTOS!$I2104)),"")</f>
        <v/>
      </c>
      <c r="K2104" s="78"/>
    </row>
    <row r="2105" spans="1:11" x14ac:dyDescent="0.3">
      <c r="A2105" s="12" t="str">
        <f t="shared" si="32"/>
        <v/>
      </c>
      <c r="B2105" s="65"/>
      <c r="C2105" s="68"/>
      <c r="D2105" s="69"/>
      <c r="E2105" s="69"/>
      <c r="F2105" s="69"/>
      <c r="G2105" s="69"/>
      <c r="H2105" s="20" t="str" cm="1">
        <f t="array" ref="H2105">IFERROR(IF(B2105="","",IF(F2105="","",IF(F2105="SERVIÇOS",INDEX('TABELA DE PREÇOS'!$C$3:$C$1000,MATCH(B2105,IF('TABELA DE PREÇOS'!$B$3:$B$1000=G2105,'TABELA DE PREÇOS'!$D$3:$D$1000),1)),IF(F2105="PRODUTOS",INDEX('TABELA DE PREÇOS'!$G$3:$G$1000,MATCH(B2105,IF('TABELA DE PREÇOS'!$F$3:$F$1000=G2105,'TABELA DE PREÇOS'!$H$3:$H$1000),1)))))),"")</f>
        <v/>
      </c>
      <c r="I2105" s="74"/>
      <c r="J2105" s="20" t="str">
        <f>IFERROR(IF(ATENDIMENTOS!$I2105="",ATENDIMENTOS!$H2105,IF(AND(ATENDIMENTOS!$H2105="",ATENDIMENTOS!$I2105=""),"",ATENDIMENTOS!$H2105-ATENDIMENTOS!$I2105)),"")</f>
        <v/>
      </c>
      <c r="K2105" s="77"/>
    </row>
    <row r="2106" spans="1:11" x14ac:dyDescent="0.3">
      <c r="A2106" s="12" t="str">
        <f t="shared" si="32"/>
        <v/>
      </c>
      <c r="B2106" s="66"/>
      <c r="C2106" s="70"/>
      <c r="D2106" s="71"/>
      <c r="E2106" s="71"/>
      <c r="F2106" s="71"/>
      <c r="G2106" s="71"/>
      <c r="H2106" s="19" t="str" cm="1">
        <f t="array" ref="H2106">IFERROR(IF(B2106="","",IF(F2106="","",IF(F2106="SERVIÇOS",INDEX('TABELA DE PREÇOS'!$C$3:$C$1000,MATCH(B2106,IF('TABELA DE PREÇOS'!$B$3:$B$1000=G2106,'TABELA DE PREÇOS'!$D$3:$D$1000),1)),IF(F2106="PRODUTOS",INDEX('TABELA DE PREÇOS'!$G$3:$G$1000,MATCH(B2106,IF('TABELA DE PREÇOS'!$F$3:$F$1000=G2106,'TABELA DE PREÇOS'!$H$3:$H$1000),1)))))),"")</f>
        <v/>
      </c>
      <c r="I2106" s="75"/>
      <c r="J2106" s="19" t="str">
        <f>IFERROR(IF(ATENDIMENTOS!$I2106="",ATENDIMENTOS!$H2106,IF(AND(ATENDIMENTOS!$H2106="",ATENDIMENTOS!$I2106=""),"",ATENDIMENTOS!$H2106-ATENDIMENTOS!$I2106)),"")</f>
        <v/>
      </c>
      <c r="K2106" s="78"/>
    </row>
    <row r="2107" spans="1:11" x14ac:dyDescent="0.3">
      <c r="A2107" s="12" t="str">
        <f t="shared" si="32"/>
        <v/>
      </c>
      <c r="B2107" s="65"/>
      <c r="C2107" s="68"/>
      <c r="D2107" s="69"/>
      <c r="E2107" s="69"/>
      <c r="F2107" s="69"/>
      <c r="G2107" s="69"/>
      <c r="H2107" s="20" t="str" cm="1">
        <f t="array" ref="H2107">IFERROR(IF(B2107="","",IF(F2107="","",IF(F2107="SERVIÇOS",INDEX('TABELA DE PREÇOS'!$C$3:$C$1000,MATCH(B2107,IF('TABELA DE PREÇOS'!$B$3:$B$1000=G2107,'TABELA DE PREÇOS'!$D$3:$D$1000),1)),IF(F2107="PRODUTOS",INDEX('TABELA DE PREÇOS'!$G$3:$G$1000,MATCH(B2107,IF('TABELA DE PREÇOS'!$F$3:$F$1000=G2107,'TABELA DE PREÇOS'!$H$3:$H$1000),1)))))),"")</f>
        <v/>
      </c>
      <c r="I2107" s="74"/>
      <c r="J2107" s="20" t="str">
        <f>IFERROR(IF(ATENDIMENTOS!$I2107="",ATENDIMENTOS!$H2107,IF(AND(ATENDIMENTOS!$H2107="",ATENDIMENTOS!$I2107=""),"",ATENDIMENTOS!$H2107-ATENDIMENTOS!$I2107)),"")</f>
        <v/>
      </c>
      <c r="K2107" s="77"/>
    </row>
    <row r="2108" spans="1:11" x14ac:dyDescent="0.3">
      <c r="A2108" s="12" t="str">
        <f t="shared" si="32"/>
        <v/>
      </c>
      <c r="B2108" s="66"/>
      <c r="C2108" s="70"/>
      <c r="D2108" s="71"/>
      <c r="E2108" s="71"/>
      <c r="F2108" s="71"/>
      <c r="G2108" s="71"/>
      <c r="H2108" s="19" t="str" cm="1">
        <f t="array" ref="H2108">IFERROR(IF(B2108="","",IF(F2108="","",IF(F2108="SERVIÇOS",INDEX('TABELA DE PREÇOS'!$C$3:$C$1000,MATCH(B2108,IF('TABELA DE PREÇOS'!$B$3:$B$1000=G2108,'TABELA DE PREÇOS'!$D$3:$D$1000),1)),IF(F2108="PRODUTOS",INDEX('TABELA DE PREÇOS'!$G$3:$G$1000,MATCH(B2108,IF('TABELA DE PREÇOS'!$F$3:$F$1000=G2108,'TABELA DE PREÇOS'!$H$3:$H$1000),1)))))),"")</f>
        <v/>
      </c>
      <c r="I2108" s="75"/>
      <c r="J2108" s="19" t="str">
        <f>IFERROR(IF(ATENDIMENTOS!$I2108="",ATENDIMENTOS!$H2108,IF(AND(ATENDIMENTOS!$H2108="",ATENDIMENTOS!$I2108=""),"",ATENDIMENTOS!$H2108-ATENDIMENTOS!$I2108)),"")</f>
        <v/>
      </c>
      <c r="K2108" s="78"/>
    </row>
    <row r="2109" spans="1:11" x14ac:dyDescent="0.3">
      <c r="A2109" s="12" t="str">
        <f t="shared" si="32"/>
        <v/>
      </c>
      <c r="B2109" s="65"/>
      <c r="C2109" s="68"/>
      <c r="D2109" s="69"/>
      <c r="E2109" s="69"/>
      <c r="F2109" s="69"/>
      <c r="G2109" s="69"/>
      <c r="H2109" s="20" t="str" cm="1">
        <f t="array" ref="H2109">IFERROR(IF(B2109="","",IF(F2109="","",IF(F2109="SERVIÇOS",INDEX('TABELA DE PREÇOS'!$C$3:$C$1000,MATCH(B2109,IF('TABELA DE PREÇOS'!$B$3:$B$1000=G2109,'TABELA DE PREÇOS'!$D$3:$D$1000),1)),IF(F2109="PRODUTOS",INDEX('TABELA DE PREÇOS'!$G$3:$G$1000,MATCH(B2109,IF('TABELA DE PREÇOS'!$F$3:$F$1000=G2109,'TABELA DE PREÇOS'!$H$3:$H$1000),1)))))),"")</f>
        <v/>
      </c>
      <c r="I2109" s="74"/>
      <c r="J2109" s="20" t="str">
        <f>IFERROR(IF(ATENDIMENTOS!$I2109="",ATENDIMENTOS!$H2109,IF(AND(ATENDIMENTOS!$H2109="",ATENDIMENTOS!$I2109=""),"",ATENDIMENTOS!$H2109-ATENDIMENTOS!$I2109)),"")</f>
        <v/>
      </c>
      <c r="K2109" s="77"/>
    </row>
    <row r="2110" spans="1:11" x14ac:dyDescent="0.3">
      <c r="A2110" s="12" t="str">
        <f t="shared" si="32"/>
        <v/>
      </c>
      <c r="B2110" s="66"/>
      <c r="C2110" s="70"/>
      <c r="D2110" s="71"/>
      <c r="E2110" s="71"/>
      <c r="F2110" s="71"/>
      <c r="G2110" s="71"/>
      <c r="H2110" s="19" t="str" cm="1">
        <f t="array" ref="H2110">IFERROR(IF(B2110="","",IF(F2110="","",IF(F2110="SERVIÇOS",INDEX('TABELA DE PREÇOS'!$C$3:$C$1000,MATCH(B2110,IF('TABELA DE PREÇOS'!$B$3:$B$1000=G2110,'TABELA DE PREÇOS'!$D$3:$D$1000),1)),IF(F2110="PRODUTOS",INDEX('TABELA DE PREÇOS'!$G$3:$G$1000,MATCH(B2110,IF('TABELA DE PREÇOS'!$F$3:$F$1000=G2110,'TABELA DE PREÇOS'!$H$3:$H$1000),1)))))),"")</f>
        <v/>
      </c>
      <c r="I2110" s="75"/>
      <c r="J2110" s="19" t="str">
        <f>IFERROR(IF(ATENDIMENTOS!$I2110="",ATENDIMENTOS!$H2110,IF(AND(ATENDIMENTOS!$H2110="",ATENDIMENTOS!$I2110=""),"",ATENDIMENTOS!$H2110-ATENDIMENTOS!$I2110)),"")</f>
        <v/>
      </c>
      <c r="K2110" s="78"/>
    </row>
    <row r="2111" spans="1:11" x14ac:dyDescent="0.3">
      <c r="A2111" s="12" t="str">
        <f t="shared" si="32"/>
        <v/>
      </c>
      <c r="B2111" s="65"/>
      <c r="C2111" s="68"/>
      <c r="D2111" s="69"/>
      <c r="E2111" s="69"/>
      <c r="F2111" s="69"/>
      <c r="G2111" s="69"/>
      <c r="H2111" s="20" t="str" cm="1">
        <f t="array" ref="H2111">IFERROR(IF(B2111="","",IF(F2111="","",IF(F2111="SERVIÇOS",INDEX('TABELA DE PREÇOS'!$C$3:$C$1000,MATCH(B2111,IF('TABELA DE PREÇOS'!$B$3:$B$1000=G2111,'TABELA DE PREÇOS'!$D$3:$D$1000),1)),IF(F2111="PRODUTOS",INDEX('TABELA DE PREÇOS'!$G$3:$G$1000,MATCH(B2111,IF('TABELA DE PREÇOS'!$F$3:$F$1000=G2111,'TABELA DE PREÇOS'!$H$3:$H$1000),1)))))),"")</f>
        <v/>
      </c>
      <c r="I2111" s="74"/>
      <c r="J2111" s="20" t="str">
        <f>IFERROR(IF(ATENDIMENTOS!$I2111="",ATENDIMENTOS!$H2111,IF(AND(ATENDIMENTOS!$H2111="",ATENDIMENTOS!$I2111=""),"",ATENDIMENTOS!$H2111-ATENDIMENTOS!$I2111)),"")</f>
        <v/>
      </c>
      <c r="K2111" s="77"/>
    </row>
    <row r="2112" spans="1:11" x14ac:dyDescent="0.3">
      <c r="A2112" s="12" t="str">
        <f t="shared" si="32"/>
        <v/>
      </c>
      <c r="B2112" s="66"/>
      <c r="C2112" s="70"/>
      <c r="D2112" s="71"/>
      <c r="E2112" s="71"/>
      <c r="F2112" s="71"/>
      <c r="G2112" s="71"/>
      <c r="H2112" s="19" t="str" cm="1">
        <f t="array" ref="H2112">IFERROR(IF(B2112="","",IF(F2112="","",IF(F2112="SERVIÇOS",INDEX('TABELA DE PREÇOS'!$C$3:$C$1000,MATCH(B2112,IF('TABELA DE PREÇOS'!$B$3:$B$1000=G2112,'TABELA DE PREÇOS'!$D$3:$D$1000),1)),IF(F2112="PRODUTOS",INDEX('TABELA DE PREÇOS'!$G$3:$G$1000,MATCH(B2112,IF('TABELA DE PREÇOS'!$F$3:$F$1000=G2112,'TABELA DE PREÇOS'!$H$3:$H$1000),1)))))),"")</f>
        <v/>
      </c>
      <c r="I2112" s="75"/>
      <c r="J2112" s="19" t="str">
        <f>IFERROR(IF(ATENDIMENTOS!$I2112="",ATENDIMENTOS!$H2112,IF(AND(ATENDIMENTOS!$H2112="",ATENDIMENTOS!$I2112=""),"",ATENDIMENTOS!$H2112-ATENDIMENTOS!$I2112)),"")</f>
        <v/>
      </c>
      <c r="K2112" s="78"/>
    </row>
    <row r="2113" spans="1:11" x14ac:dyDescent="0.3">
      <c r="A2113" s="12" t="str">
        <f t="shared" si="32"/>
        <v/>
      </c>
      <c r="B2113" s="65"/>
      <c r="C2113" s="68"/>
      <c r="D2113" s="69"/>
      <c r="E2113" s="69"/>
      <c r="F2113" s="69"/>
      <c r="G2113" s="69"/>
      <c r="H2113" s="20" t="str" cm="1">
        <f t="array" ref="H2113">IFERROR(IF(B2113="","",IF(F2113="","",IF(F2113="SERVIÇOS",INDEX('TABELA DE PREÇOS'!$C$3:$C$1000,MATCH(B2113,IF('TABELA DE PREÇOS'!$B$3:$B$1000=G2113,'TABELA DE PREÇOS'!$D$3:$D$1000),1)),IF(F2113="PRODUTOS",INDEX('TABELA DE PREÇOS'!$G$3:$G$1000,MATCH(B2113,IF('TABELA DE PREÇOS'!$F$3:$F$1000=G2113,'TABELA DE PREÇOS'!$H$3:$H$1000),1)))))),"")</f>
        <v/>
      </c>
      <c r="I2113" s="74"/>
      <c r="J2113" s="20" t="str">
        <f>IFERROR(IF(ATENDIMENTOS!$I2113="",ATENDIMENTOS!$H2113,IF(AND(ATENDIMENTOS!$H2113="",ATENDIMENTOS!$I2113=""),"",ATENDIMENTOS!$H2113-ATENDIMENTOS!$I2113)),"")</f>
        <v/>
      </c>
      <c r="K2113" s="77"/>
    </row>
    <row r="2114" spans="1:11" x14ac:dyDescent="0.3">
      <c r="A2114" s="12" t="str">
        <f t="shared" si="32"/>
        <v/>
      </c>
      <c r="B2114" s="66"/>
      <c r="C2114" s="70"/>
      <c r="D2114" s="71"/>
      <c r="E2114" s="71"/>
      <c r="F2114" s="71"/>
      <c r="G2114" s="71"/>
      <c r="H2114" s="19" t="str" cm="1">
        <f t="array" ref="H2114">IFERROR(IF(B2114="","",IF(F2114="","",IF(F2114="SERVIÇOS",INDEX('TABELA DE PREÇOS'!$C$3:$C$1000,MATCH(B2114,IF('TABELA DE PREÇOS'!$B$3:$B$1000=G2114,'TABELA DE PREÇOS'!$D$3:$D$1000),1)),IF(F2114="PRODUTOS",INDEX('TABELA DE PREÇOS'!$G$3:$G$1000,MATCH(B2114,IF('TABELA DE PREÇOS'!$F$3:$F$1000=G2114,'TABELA DE PREÇOS'!$H$3:$H$1000),1)))))),"")</f>
        <v/>
      </c>
      <c r="I2114" s="75"/>
      <c r="J2114" s="19" t="str">
        <f>IFERROR(IF(ATENDIMENTOS!$I2114="",ATENDIMENTOS!$H2114,IF(AND(ATENDIMENTOS!$H2114="",ATENDIMENTOS!$I2114=""),"",ATENDIMENTOS!$H2114-ATENDIMENTOS!$I2114)),"")</f>
        <v/>
      </c>
      <c r="K2114" s="78"/>
    </row>
    <row r="2115" spans="1:11" x14ac:dyDescent="0.3">
      <c r="A2115" s="12" t="str">
        <f t="shared" si="32"/>
        <v/>
      </c>
      <c r="B2115" s="65"/>
      <c r="C2115" s="68"/>
      <c r="D2115" s="69"/>
      <c r="E2115" s="69"/>
      <c r="F2115" s="69"/>
      <c r="G2115" s="69"/>
      <c r="H2115" s="20" t="str" cm="1">
        <f t="array" ref="H2115">IFERROR(IF(B2115="","",IF(F2115="","",IF(F2115="SERVIÇOS",INDEX('TABELA DE PREÇOS'!$C$3:$C$1000,MATCH(B2115,IF('TABELA DE PREÇOS'!$B$3:$B$1000=G2115,'TABELA DE PREÇOS'!$D$3:$D$1000),1)),IF(F2115="PRODUTOS",INDEX('TABELA DE PREÇOS'!$G$3:$G$1000,MATCH(B2115,IF('TABELA DE PREÇOS'!$F$3:$F$1000=G2115,'TABELA DE PREÇOS'!$H$3:$H$1000),1)))))),"")</f>
        <v/>
      </c>
      <c r="I2115" s="74"/>
      <c r="J2115" s="20" t="str">
        <f>IFERROR(IF(ATENDIMENTOS!$I2115="",ATENDIMENTOS!$H2115,IF(AND(ATENDIMENTOS!$H2115="",ATENDIMENTOS!$I2115=""),"",ATENDIMENTOS!$H2115-ATENDIMENTOS!$I2115)),"")</f>
        <v/>
      </c>
      <c r="K2115" s="77"/>
    </row>
    <row r="2116" spans="1:11" x14ac:dyDescent="0.3">
      <c r="A2116" s="12" t="str">
        <f t="shared" ref="A2116:A2179" si="33">IF(B2116="","",F2116&amp;E2116&amp;B2116&amp;C2116)</f>
        <v/>
      </c>
      <c r="B2116" s="66"/>
      <c r="C2116" s="70"/>
      <c r="D2116" s="71"/>
      <c r="E2116" s="71"/>
      <c r="F2116" s="71"/>
      <c r="G2116" s="71"/>
      <c r="H2116" s="19" t="str" cm="1">
        <f t="array" ref="H2116">IFERROR(IF(B2116="","",IF(F2116="","",IF(F2116="SERVIÇOS",INDEX('TABELA DE PREÇOS'!$C$3:$C$1000,MATCH(B2116,IF('TABELA DE PREÇOS'!$B$3:$B$1000=G2116,'TABELA DE PREÇOS'!$D$3:$D$1000),1)),IF(F2116="PRODUTOS",INDEX('TABELA DE PREÇOS'!$G$3:$G$1000,MATCH(B2116,IF('TABELA DE PREÇOS'!$F$3:$F$1000=G2116,'TABELA DE PREÇOS'!$H$3:$H$1000),1)))))),"")</f>
        <v/>
      </c>
      <c r="I2116" s="75"/>
      <c r="J2116" s="19" t="str">
        <f>IFERROR(IF(ATENDIMENTOS!$I2116="",ATENDIMENTOS!$H2116,IF(AND(ATENDIMENTOS!$H2116="",ATENDIMENTOS!$I2116=""),"",ATENDIMENTOS!$H2116-ATENDIMENTOS!$I2116)),"")</f>
        <v/>
      </c>
      <c r="K2116" s="78"/>
    </row>
    <row r="2117" spans="1:11" x14ac:dyDescent="0.3">
      <c r="A2117" s="12" t="str">
        <f t="shared" si="33"/>
        <v/>
      </c>
      <c r="B2117" s="65"/>
      <c r="C2117" s="68"/>
      <c r="D2117" s="69"/>
      <c r="E2117" s="69"/>
      <c r="F2117" s="69"/>
      <c r="G2117" s="69"/>
      <c r="H2117" s="20" t="str" cm="1">
        <f t="array" ref="H2117">IFERROR(IF(B2117="","",IF(F2117="","",IF(F2117="SERVIÇOS",INDEX('TABELA DE PREÇOS'!$C$3:$C$1000,MATCH(B2117,IF('TABELA DE PREÇOS'!$B$3:$B$1000=G2117,'TABELA DE PREÇOS'!$D$3:$D$1000),1)),IF(F2117="PRODUTOS",INDEX('TABELA DE PREÇOS'!$G$3:$G$1000,MATCH(B2117,IF('TABELA DE PREÇOS'!$F$3:$F$1000=G2117,'TABELA DE PREÇOS'!$H$3:$H$1000),1)))))),"")</f>
        <v/>
      </c>
      <c r="I2117" s="74"/>
      <c r="J2117" s="20" t="str">
        <f>IFERROR(IF(ATENDIMENTOS!$I2117="",ATENDIMENTOS!$H2117,IF(AND(ATENDIMENTOS!$H2117="",ATENDIMENTOS!$I2117=""),"",ATENDIMENTOS!$H2117-ATENDIMENTOS!$I2117)),"")</f>
        <v/>
      </c>
      <c r="K2117" s="77"/>
    </row>
    <row r="2118" spans="1:11" x14ac:dyDescent="0.3">
      <c r="A2118" s="12" t="str">
        <f t="shared" si="33"/>
        <v/>
      </c>
      <c r="B2118" s="66"/>
      <c r="C2118" s="70"/>
      <c r="D2118" s="71"/>
      <c r="E2118" s="71"/>
      <c r="F2118" s="71"/>
      <c r="G2118" s="71"/>
      <c r="H2118" s="19" t="str" cm="1">
        <f t="array" ref="H2118">IFERROR(IF(B2118="","",IF(F2118="","",IF(F2118="SERVIÇOS",INDEX('TABELA DE PREÇOS'!$C$3:$C$1000,MATCH(B2118,IF('TABELA DE PREÇOS'!$B$3:$B$1000=G2118,'TABELA DE PREÇOS'!$D$3:$D$1000),1)),IF(F2118="PRODUTOS",INDEX('TABELA DE PREÇOS'!$G$3:$G$1000,MATCH(B2118,IF('TABELA DE PREÇOS'!$F$3:$F$1000=G2118,'TABELA DE PREÇOS'!$H$3:$H$1000),1)))))),"")</f>
        <v/>
      </c>
      <c r="I2118" s="75"/>
      <c r="J2118" s="19" t="str">
        <f>IFERROR(IF(ATENDIMENTOS!$I2118="",ATENDIMENTOS!$H2118,IF(AND(ATENDIMENTOS!$H2118="",ATENDIMENTOS!$I2118=""),"",ATENDIMENTOS!$H2118-ATENDIMENTOS!$I2118)),"")</f>
        <v/>
      </c>
      <c r="K2118" s="78"/>
    </row>
    <row r="2119" spans="1:11" x14ac:dyDescent="0.3">
      <c r="A2119" s="12" t="str">
        <f t="shared" si="33"/>
        <v/>
      </c>
      <c r="B2119" s="65"/>
      <c r="C2119" s="68"/>
      <c r="D2119" s="69"/>
      <c r="E2119" s="69"/>
      <c r="F2119" s="69"/>
      <c r="G2119" s="69"/>
      <c r="H2119" s="20" t="str" cm="1">
        <f t="array" ref="H2119">IFERROR(IF(B2119="","",IF(F2119="","",IF(F2119="SERVIÇOS",INDEX('TABELA DE PREÇOS'!$C$3:$C$1000,MATCH(B2119,IF('TABELA DE PREÇOS'!$B$3:$B$1000=G2119,'TABELA DE PREÇOS'!$D$3:$D$1000),1)),IF(F2119="PRODUTOS",INDEX('TABELA DE PREÇOS'!$G$3:$G$1000,MATCH(B2119,IF('TABELA DE PREÇOS'!$F$3:$F$1000=G2119,'TABELA DE PREÇOS'!$H$3:$H$1000),1)))))),"")</f>
        <v/>
      </c>
      <c r="I2119" s="74"/>
      <c r="J2119" s="20" t="str">
        <f>IFERROR(IF(ATENDIMENTOS!$I2119="",ATENDIMENTOS!$H2119,IF(AND(ATENDIMENTOS!$H2119="",ATENDIMENTOS!$I2119=""),"",ATENDIMENTOS!$H2119-ATENDIMENTOS!$I2119)),"")</f>
        <v/>
      </c>
      <c r="K2119" s="77"/>
    </row>
    <row r="2120" spans="1:11" x14ac:dyDescent="0.3">
      <c r="A2120" s="12" t="str">
        <f t="shared" si="33"/>
        <v/>
      </c>
      <c r="B2120" s="66"/>
      <c r="C2120" s="70"/>
      <c r="D2120" s="71"/>
      <c r="E2120" s="71"/>
      <c r="F2120" s="71"/>
      <c r="G2120" s="71"/>
      <c r="H2120" s="19" t="str" cm="1">
        <f t="array" ref="H2120">IFERROR(IF(B2120="","",IF(F2120="","",IF(F2120="SERVIÇOS",INDEX('TABELA DE PREÇOS'!$C$3:$C$1000,MATCH(B2120,IF('TABELA DE PREÇOS'!$B$3:$B$1000=G2120,'TABELA DE PREÇOS'!$D$3:$D$1000),1)),IF(F2120="PRODUTOS",INDEX('TABELA DE PREÇOS'!$G$3:$G$1000,MATCH(B2120,IF('TABELA DE PREÇOS'!$F$3:$F$1000=G2120,'TABELA DE PREÇOS'!$H$3:$H$1000),1)))))),"")</f>
        <v/>
      </c>
      <c r="I2120" s="75"/>
      <c r="J2120" s="19" t="str">
        <f>IFERROR(IF(ATENDIMENTOS!$I2120="",ATENDIMENTOS!$H2120,IF(AND(ATENDIMENTOS!$H2120="",ATENDIMENTOS!$I2120=""),"",ATENDIMENTOS!$H2120-ATENDIMENTOS!$I2120)),"")</f>
        <v/>
      </c>
      <c r="K2120" s="78"/>
    </row>
    <row r="2121" spans="1:11" x14ac:dyDescent="0.3">
      <c r="A2121" s="12" t="str">
        <f t="shared" si="33"/>
        <v/>
      </c>
      <c r="B2121" s="65"/>
      <c r="C2121" s="68"/>
      <c r="D2121" s="69"/>
      <c r="E2121" s="69"/>
      <c r="F2121" s="69"/>
      <c r="G2121" s="69"/>
      <c r="H2121" s="20" t="str" cm="1">
        <f t="array" ref="H2121">IFERROR(IF(B2121="","",IF(F2121="","",IF(F2121="SERVIÇOS",INDEX('TABELA DE PREÇOS'!$C$3:$C$1000,MATCH(B2121,IF('TABELA DE PREÇOS'!$B$3:$B$1000=G2121,'TABELA DE PREÇOS'!$D$3:$D$1000),1)),IF(F2121="PRODUTOS",INDEX('TABELA DE PREÇOS'!$G$3:$G$1000,MATCH(B2121,IF('TABELA DE PREÇOS'!$F$3:$F$1000=G2121,'TABELA DE PREÇOS'!$H$3:$H$1000),1)))))),"")</f>
        <v/>
      </c>
      <c r="I2121" s="74"/>
      <c r="J2121" s="20" t="str">
        <f>IFERROR(IF(ATENDIMENTOS!$I2121="",ATENDIMENTOS!$H2121,IF(AND(ATENDIMENTOS!$H2121="",ATENDIMENTOS!$I2121=""),"",ATENDIMENTOS!$H2121-ATENDIMENTOS!$I2121)),"")</f>
        <v/>
      </c>
      <c r="K2121" s="77"/>
    </row>
    <row r="2122" spans="1:11" x14ac:dyDescent="0.3">
      <c r="A2122" s="12" t="str">
        <f t="shared" si="33"/>
        <v/>
      </c>
      <c r="B2122" s="66"/>
      <c r="C2122" s="70"/>
      <c r="D2122" s="71"/>
      <c r="E2122" s="71"/>
      <c r="F2122" s="71"/>
      <c r="G2122" s="71"/>
      <c r="H2122" s="19" t="str" cm="1">
        <f t="array" ref="H2122">IFERROR(IF(B2122="","",IF(F2122="","",IF(F2122="SERVIÇOS",INDEX('TABELA DE PREÇOS'!$C$3:$C$1000,MATCH(B2122,IF('TABELA DE PREÇOS'!$B$3:$B$1000=G2122,'TABELA DE PREÇOS'!$D$3:$D$1000),1)),IF(F2122="PRODUTOS",INDEX('TABELA DE PREÇOS'!$G$3:$G$1000,MATCH(B2122,IF('TABELA DE PREÇOS'!$F$3:$F$1000=G2122,'TABELA DE PREÇOS'!$H$3:$H$1000),1)))))),"")</f>
        <v/>
      </c>
      <c r="I2122" s="75"/>
      <c r="J2122" s="19" t="str">
        <f>IFERROR(IF(ATENDIMENTOS!$I2122="",ATENDIMENTOS!$H2122,IF(AND(ATENDIMENTOS!$H2122="",ATENDIMENTOS!$I2122=""),"",ATENDIMENTOS!$H2122-ATENDIMENTOS!$I2122)),"")</f>
        <v/>
      </c>
      <c r="K2122" s="78"/>
    </row>
    <row r="2123" spans="1:11" x14ac:dyDescent="0.3">
      <c r="A2123" s="12" t="str">
        <f t="shared" si="33"/>
        <v/>
      </c>
      <c r="B2123" s="65"/>
      <c r="C2123" s="68"/>
      <c r="D2123" s="69"/>
      <c r="E2123" s="69"/>
      <c r="F2123" s="69"/>
      <c r="G2123" s="69"/>
      <c r="H2123" s="20" t="str" cm="1">
        <f t="array" ref="H2123">IFERROR(IF(B2123="","",IF(F2123="","",IF(F2123="SERVIÇOS",INDEX('TABELA DE PREÇOS'!$C$3:$C$1000,MATCH(B2123,IF('TABELA DE PREÇOS'!$B$3:$B$1000=G2123,'TABELA DE PREÇOS'!$D$3:$D$1000),1)),IF(F2123="PRODUTOS",INDEX('TABELA DE PREÇOS'!$G$3:$G$1000,MATCH(B2123,IF('TABELA DE PREÇOS'!$F$3:$F$1000=G2123,'TABELA DE PREÇOS'!$H$3:$H$1000),1)))))),"")</f>
        <v/>
      </c>
      <c r="I2123" s="74"/>
      <c r="J2123" s="20" t="str">
        <f>IFERROR(IF(ATENDIMENTOS!$I2123="",ATENDIMENTOS!$H2123,IF(AND(ATENDIMENTOS!$H2123="",ATENDIMENTOS!$I2123=""),"",ATENDIMENTOS!$H2123-ATENDIMENTOS!$I2123)),"")</f>
        <v/>
      </c>
      <c r="K2123" s="77"/>
    </row>
    <row r="2124" spans="1:11" x14ac:dyDescent="0.3">
      <c r="A2124" s="12" t="str">
        <f t="shared" si="33"/>
        <v/>
      </c>
      <c r="B2124" s="66"/>
      <c r="C2124" s="70"/>
      <c r="D2124" s="71"/>
      <c r="E2124" s="71"/>
      <c r="F2124" s="71"/>
      <c r="G2124" s="71"/>
      <c r="H2124" s="19" t="str" cm="1">
        <f t="array" ref="H2124">IFERROR(IF(B2124="","",IF(F2124="","",IF(F2124="SERVIÇOS",INDEX('TABELA DE PREÇOS'!$C$3:$C$1000,MATCH(B2124,IF('TABELA DE PREÇOS'!$B$3:$B$1000=G2124,'TABELA DE PREÇOS'!$D$3:$D$1000),1)),IF(F2124="PRODUTOS",INDEX('TABELA DE PREÇOS'!$G$3:$G$1000,MATCH(B2124,IF('TABELA DE PREÇOS'!$F$3:$F$1000=G2124,'TABELA DE PREÇOS'!$H$3:$H$1000),1)))))),"")</f>
        <v/>
      </c>
      <c r="I2124" s="75"/>
      <c r="J2124" s="19" t="str">
        <f>IFERROR(IF(ATENDIMENTOS!$I2124="",ATENDIMENTOS!$H2124,IF(AND(ATENDIMENTOS!$H2124="",ATENDIMENTOS!$I2124=""),"",ATENDIMENTOS!$H2124-ATENDIMENTOS!$I2124)),"")</f>
        <v/>
      </c>
      <c r="K2124" s="78"/>
    </row>
    <row r="2125" spans="1:11" x14ac:dyDescent="0.3">
      <c r="A2125" s="12" t="str">
        <f t="shared" si="33"/>
        <v/>
      </c>
      <c r="B2125" s="65"/>
      <c r="C2125" s="68"/>
      <c r="D2125" s="69"/>
      <c r="E2125" s="69"/>
      <c r="F2125" s="69"/>
      <c r="G2125" s="69"/>
      <c r="H2125" s="20" t="str" cm="1">
        <f t="array" ref="H2125">IFERROR(IF(B2125="","",IF(F2125="","",IF(F2125="SERVIÇOS",INDEX('TABELA DE PREÇOS'!$C$3:$C$1000,MATCH(B2125,IF('TABELA DE PREÇOS'!$B$3:$B$1000=G2125,'TABELA DE PREÇOS'!$D$3:$D$1000),1)),IF(F2125="PRODUTOS",INDEX('TABELA DE PREÇOS'!$G$3:$G$1000,MATCH(B2125,IF('TABELA DE PREÇOS'!$F$3:$F$1000=G2125,'TABELA DE PREÇOS'!$H$3:$H$1000),1)))))),"")</f>
        <v/>
      </c>
      <c r="I2125" s="74"/>
      <c r="J2125" s="20" t="str">
        <f>IFERROR(IF(ATENDIMENTOS!$I2125="",ATENDIMENTOS!$H2125,IF(AND(ATENDIMENTOS!$H2125="",ATENDIMENTOS!$I2125=""),"",ATENDIMENTOS!$H2125-ATENDIMENTOS!$I2125)),"")</f>
        <v/>
      </c>
      <c r="K2125" s="77"/>
    </row>
    <row r="2126" spans="1:11" x14ac:dyDescent="0.3">
      <c r="A2126" s="12" t="str">
        <f t="shared" si="33"/>
        <v/>
      </c>
      <c r="B2126" s="66"/>
      <c r="C2126" s="70"/>
      <c r="D2126" s="71"/>
      <c r="E2126" s="71"/>
      <c r="F2126" s="71"/>
      <c r="G2126" s="71"/>
      <c r="H2126" s="19" t="str" cm="1">
        <f t="array" ref="H2126">IFERROR(IF(B2126="","",IF(F2126="","",IF(F2126="SERVIÇOS",INDEX('TABELA DE PREÇOS'!$C$3:$C$1000,MATCH(B2126,IF('TABELA DE PREÇOS'!$B$3:$B$1000=G2126,'TABELA DE PREÇOS'!$D$3:$D$1000),1)),IF(F2126="PRODUTOS",INDEX('TABELA DE PREÇOS'!$G$3:$G$1000,MATCH(B2126,IF('TABELA DE PREÇOS'!$F$3:$F$1000=G2126,'TABELA DE PREÇOS'!$H$3:$H$1000),1)))))),"")</f>
        <v/>
      </c>
      <c r="I2126" s="75"/>
      <c r="J2126" s="19" t="str">
        <f>IFERROR(IF(ATENDIMENTOS!$I2126="",ATENDIMENTOS!$H2126,IF(AND(ATENDIMENTOS!$H2126="",ATENDIMENTOS!$I2126=""),"",ATENDIMENTOS!$H2126-ATENDIMENTOS!$I2126)),"")</f>
        <v/>
      </c>
      <c r="K2126" s="78"/>
    </row>
    <row r="2127" spans="1:11" x14ac:dyDescent="0.3">
      <c r="A2127" s="12" t="str">
        <f t="shared" si="33"/>
        <v/>
      </c>
      <c r="B2127" s="65"/>
      <c r="C2127" s="68"/>
      <c r="D2127" s="69"/>
      <c r="E2127" s="69"/>
      <c r="F2127" s="69"/>
      <c r="G2127" s="69"/>
      <c r="H2127" s="20" t="str" cm="1">
        <f t="array" ref="H2127">IFERROR(IF(B2127="","",IF(F2127="","",IF(F2127="SERVIÇOS",INDEX('TABELA DE PREÇOS'!$C$3:$C$1000,MATCH(B2127,IF('TABELA DE PREÇOS'!$B$3:$B$1000=G2127,'TABELA DE PREÇOS'!$D$3:$D$1000),1)),IF(F2127="PRODUTOS",INDEX('TABELA DE PREÇOS'!$G$3:$G$1000,MATCH(B2127,IF('TABELA DE PREÇOS'!$F$3:$F$1000=G2127,'TABELA DE PREÇOS'!$H$3:$H$1000),1)))))),"")</f>
        <v/>
      </c>
      <c r="I2127" s="74"/>
      <c r="J2127" s="20" t="str">
        <f>IFERROR(IF(ATENDIMENTOS!$I2127="",ATENDIMENTOS!$H2127,IF(AND(ATENDIMENTOS!$H2127="",ATENDIMENTOS!$I2127=""),"",ATENDIMENTOS!$H2127-ATENDIMENTOS!$I2127)),"")</f>
        <v/>
      </c>
      <c r="K2127" s="77"/>
    </row>
    <row r="2128" spans="1:11" x14ac:dyDescent="0.3">
      <c r="A2128" s="12" t="str">
        <f t="shared" si="33"/>
        <v/>
      </c>
      <c r="B2128" s="66"/>
      <c r="C2128" s="70"/>
      <c r="D2128" s="71"/>
      <c r="E2128" s="71"/>
      <c r="F2128" s="71"/>
      <c r="G2128" s="71"/>
      <c r="H2128" s="19" t="str" cm="1">
        <f t="array" ref="H2128">IFERROR(IF(B2128="","",IF(F2128="","",IF(F2128="SERVIÇOS",INDEX('TABELA DE PREÇOS'!$C$3:$C$1000,MATCH(B2128,IF('TABELA DE PREÇOS'!$B$3:$B$1000=G2128,'TABELA DE PREÇOS'!$D$3:$D$1000),1)),IF(F2128="PRODUTOS",INDEX('TABELA DE PREÇOS'!$G$3:$G$1000,MATCH(B2128,IF('TABELA DE PREÇOS'!$F$3:$F$1000=G2128,'TABELA DE PREÇOS'!$H$3:$H$1000),1)))))),"")</f>
        <v/>
      </c>
      <c r="I2128" s="75"/>
      <c r="J2128" s="19" t="str">
        <f>IFERROR(IF(ATENDIMENTOS!$I2128="",ATENDIMENTOS!$H2128,IF(AND(ATENDIMENTOS!$H2128="",ATENDIMENTOS!$I2128=""),"",ATENDIMENTOS!$H2128-ATENDIMENTOS!$I2128)),"")</f>
        <v/>
      </c>
      <c r="K2128" s="78"/>
    </row>
    <row r="2129" spans="1:11" x14ac:dyDescent="0.3">
      <c r="A2129" s="12" t="str">
        <f t="shared" si="33"/>
        <v/>
      </c>
      <c r="B2129" s="65"/>
      <c r="C2129" s="68"/>
      <c r="D2129" s="69"/>
      <c r="E2129" s="69"/>
      <c r="F2129" s="69"/>
      <c r="G2129" s="69"/>
      <c r="H2129" s="20" t="str" cm="1">
        <f t="array" ref="H2129">IFERROR(IF(B2129="","",IF(F2129="","",IF(F2129="SERVIÇOS",INDEX('TABELA DE PREÇOS'!$C$3:$C$1000,MATCH(B2129,IF('TABELA DE PREÇOS'!$B$3:$B$1000=G2129,'TABELA DE PREÇOS'!$D$3:$D$1000),1)),IF(F2129="PRODUTOS",INDEX('TABELA DE PREÇOS'!$G$3:$G$1000,MATCH(B2129,IF('TABELA DE PREÇOS'!$F$3:$F$1000=G2129,'TABELA DE PREÇOS'!$H$3:$H$1000),1)))))),"")</f>
        <v/>
      </c>
      <c r="I2129" s="74"/>
      <c r="J2129" s="20" t="str">
        <f>IFERROR(IF(ATENDIMENTOS!$I2129="",ATENDIMENTOS!$H2129,IF(AND(ATENDIMENTOS!$H2129="",ATENDIMENTOS!$I2129=""),"",ATENDIMENTOS!$H2129-ATENDIMENTOS!$I2129)),"")</f>
        <v/>
      </c>
      <c r="K2129" s="77"/>
    </row>
    <row r="2130" spans="1:11" x14ac:dyDescent="0.3">
      <c r="A2130" s="12" t="str">
        <f t="shared" si="33"/>
        <v/>
      </c>
      <c r="B2130" s="66"/>
      <c r="C2130" s="70"/>
      <c r="D2130" s="71"/>
      <c r="E2130" s="71"/>
      <c r="F2130" s="71"/>
      <c r="G2130" s="71"/>
      <c r="H2130" s="19" t="str" cm="1">
        <f t="array" ref="H2130">IFERROR(IF(B2130="","",IF(F2130="","",IF(F2130="SERVIÇOS",INDEX('TABELA DE PREÇOS'!$C$3:$C$1000,MATCH(B2130,IF('TABELA DE PREÇOS'!$B$3:$B$1000=G2130,'TABELA DE PREÇOS'!$D$3:$D$1000),1)),IF(F2130="PRODUTOS",INDEX('TABELA DE PREÇOS'!$G$3:$G$1000,MATCH(B2130,IF('TABELA DE PREÇOS'!$F$3:$F$1000=G2130,'TABELA DE PREÇOS'!$H$3:$H$1000),1)))))),"")</f>
        <v/>
      </c>
      <c r="I2130" s="75"/>
      <c r="J2130" s="19" t="str">
        <f>IFERROR(IF(ATENDIMENTOS!$I2130="",ATENDIMENTOS!$H2130,IF(AND(ATENDIMENTOS!$H2130="",ATENDIMENTOS!$I2130=""),"",ATENDIMENTOS!$H2130-ATENDIMENTOS!$I2130)),"")</f>
        <v/>
      </c>
      <c r="K2130" s="78"/>
    </row>
    <row r="2131" spans="1:11" x14ac:dyDescent="0.3">
      <c r="A2131" s="12" t="str">
        <f t="shared" si="33"/>
        <v/>
      </c>
      <c r="B2131" s="65"/>
      <c r="C2131" s="68"/>
      <c r="D2131" s="69"/>
      <c r="E2131" s="69"/>
      <c r="F2131" s="69"/>
      <c r="G2131" s="69"/>
      <c r="H2131" s="20" t="str" cm="1">
        <f t="array" ref="H2131">IFERROR(IF(B2131="","",IF(F2131="","",IF(F2131="SERVIÇOS",INDEX('TABELA DE PREÇOS'!$C$3:$C$1000,MATCH(B2131,IF('TABELA DE PREÇOS'!$B$3:$B$1000=G2131,'TABELA DE PREÇOS'!$D$3:$D$1000),1)),IF(F2131="PRODUTOS",INDEX('TABELA DE PREÇOS'!$G$3:$G$1000,MATCH(B2131,IF('TABELA DE PREÇOS'!$F$3:$F$1000=G2131,'TABELA DE PREÇOS'!$H$3:$H$1000),1)))))),"")</f>
        <v/>
      </c>
      <c r="I2131" s="74"/>
      <c r="J2131" s="20" t="str">
        <f>IFERROR(IF(ATENDIMENTOS!$I2131="",ATENDIMENTOS!$H2131,IF(AND(ATENDIMENTOS!$H2131="",ATENDIMENTOS!$I2131=""),"",ATENDIMENTOS!$H2131-ATENDIMENTOS!$I2131)),"")</f>
        <v/>
      </c>
      <c r="K2131" s="77"/>
    </row>
    <row r="2132" spans="1:11" x14ac:dyDescent="0.3">
      <c r="A2132" s="12" t="str">
        <f t="shared" si="33"/>
        <v/>
      </c>
      <c r="B2132" s="66"/>
      <c r="C2132" s="70"/>
      <c r="D2132" s="71"/>
      <c r="E2132" s="71"/>
      <c r="F2132" s="71"/>
      <c r="G2132" s="71"/>
      <c r="H2132" s="19" t="str" cm="1">
        <f t="array" ref="H2132">IFERROR(IF(B2132="","",IF(F2132="","",IF(F2132="SERVIÇOS",INDEX('TABELA DE PREÇOS'!$C$3:$C$1000,MATCH(B2132,IF('TABELA DE PREÇOS'!$B$3:$B$1000=G2132,'TABELA DE PREÇOS'!$D$3:$D$1000),1)),IF(F2132="PRODUTOS",INDEX('TABELA DE PREÇOS'!$G$3:$G$1000,MATCH(B2132,IF('TABELA DE PREÇOS'!$F$3:$F$1000=G2132,'TABELA DE PREÇOS'!$H$3:$H$1000),1)))))),"")</f>
        <v/>
      </c>
      <c r="I2132" s="75"/>
      <c r="J2132" s="19" t="str">
        <f>IFERROR(IF(ATENDIMENTOS!$I2132="",ATENDIMENTOS!$H2132,IF(AND(ATENDIMENTOS!$H2132="",ATENDIMENTOS!$I2132=""),"",ATENDIMENTOS!$H2132-ATENDIMENTOS!$I2132)),"")</f>
        <v/>
      </c>
      <c r="K2132" s="78"/>
    </row>
    <row r="2133" spans="1:11" x14ac:dyDescent="0.3">
      <c r="A2133" s="12" t="str">
        <f t="shared" si="33"/>
        <v/>
      </c>
      <c r="B2133" s="65"/>
      <c r="C2133" s="68"/>
      <c r="D2133" s="69"/>
      <c r="E2133" s="69"/>
      <c r="F2133" s="69"/>
      <c r="G2133" s="69"/>
      <c r="H2133" s="20" t="str" cm="1">
        <f t="array" ref="H2133">IFERROR(IF(B2133="","",IF(F2133="","",IF(F2133="SERVIÇOS",INDEX('TABELA DE PREÇOS'!$C$3:$C$1000,MATCH(B2133,IF('TABELA DE PREÇOS'!$B$3:$B$1000=G2133,'TABELA DE PREÇOS'!$D$3:$D$1000),1)),IF(F2133="PRODUTOS",INDEX('TABELA DE PREÇOS'!$G$3:$G$1000,MATCH(B2133,IF('TABELA DE PREÇOS'!$F$3:$F$1000=G2133,'TABELA DE PREÇOS'!$H$3:$H$1000),1)))))),"")</f>
        <v/>
      </c>
      <c r="I2133" s="74"/>
      <c r="J2133" s="20" t="str">
        <f>IFERROR(IF(ATENDIMENTOS!$I2133="",ATENDIMENTOS!$H2133,IF(AND(ATENDIMENTOS!$H2133="",ATENDIMENTOS!$I2133=""),"",ATENDIMENTOS!$H2133-ATENDIMENTOS!$I2133)),"")</f>
        <v/>
      </c>
      <c r="K2133" s="77"/>
    </row>
    <row r="2134" spans="1:11" x14ac:dyDescent="0.3">
      <c r="A2134" s="12" t="str">
        <f t="shared" si="33"/>
        <v/>
      </c>
      <c r="B2134" s="66"/>
      <c r="C2134" s="70"/>
      <c r="D2134" s="71"/>
      <c r="E2134" s="71"/>
      <c r="F2134" s="71"/>
      <c r="G2134" s="71"/>
      <c r="H2134" s="19" t="str" cm="1">
        <f t="array" ref="H2134">IFERROR(IF(B2134="","",IF(F2134="","",IF(F2134="SERVIÇOS",INDEX('TABELA DE PREÇOS'!$C$3:$C$1000,MATCH(B2134,IF('TABELA DE PREÇOS'!$B$3:$B$1000=G2134,'TABELA DE PREÇOS'!$D$3:$D$1000),1)),IF(F2134="PRODUTOS",INDEX('TABELA DE PREÇOS'!$G$3:$G$1000,MATCH(B2134,IF('TABELA DE PREÇOS'!$F$3:$F$1000=G2134,'TABELA DE PREÇOS'!$H$3:$H$1000),1)))))),"")</f>
        <v/>
      </c>
      <c r="I2134" s="75"/>
      <c r="J2134" s="19" t="str">
        <f>IFERROR(IF(ATENDIMENTOS!$I2134="",ATENDIMENTOS!$H2134,IF(AND(ATENDIMENTOS!$H2134="",ATENDIMENTOS!$I2134=""),"",ATENDIMENTOS!$H2134-ATENDIMENTOS!$I2134)),"")</f>
        <v/>
      </c>
      <c r="K2134" s="78"/>
    </row>
    <row r="2135" spans="1:11" x14ac:dyDescent="0.3">
      <c r="A2135" s="12" t="str">
        <f t="shared" si="33"/>
        <v/>
      </c>
      <c r="B2135" s="65"/>
      <c r="C2135" s="68"/>
      <c r="D2135" s="69"/>
      <c r="E2135" s="69"/>
      <c r="F2135" s="69"/>
      <c r="G2135" s="69"/>
      <c r="H2135" s="20" t="str" cm="1">
        <f t="array" ref="H2135">IFERROR(IF(B2135="","",IF(F2135="","",IF(F2135="SERVIÇOS",INDEX('TABELA DE PREÇOS'!$C$3:$C$1000,MATCH(B2135,IF('TABELA DE PREÇOS'!$B$3:$B$1000=G2135,'TABELA DE PREÇOS'!$D$3:$D$1000),1)),IF(F2135="PRODUTOS",INDEX('TABELA DE PREÇOS'!$G$3:$G$1000,MATCH(B2135,IF('TABELA DE PREÇOS'!$F$3:$F$1000=G2135,'TABELA DE PREÇOS'!$H$3:$H$1000),1)))))),"")</f>
        <v/>
      </c>
      <c r="I2135" s="74"/>
      <c r="J2135" s="20" t="str">
        <f>IFERROR(IF(ATENDIMENTOS!$I2135="",ATENDIMENTOS!$H2135,IF(AND(ATENDIMENTOS!$H2135="",ATENDIMENTOS!$I2135=""),"",ATENDIMENTOS!$H2135-ATENDIMENTOS!$I2135)),"")</f>
        <v/>
      </c>
      <c r="K2135" s="77"/>
    </row>
    <row r="2136" spans="1:11" x14ac:dyDescent="0.3">
      <c r="A2136" s="12" t="str">
        <f t="shared" si="33"/>
        <v/>
      </c>
      <c r="B2136" s="66"/>
      <c r="C2136" s="70"/>
      <c r="D2136" s="71"/>
      <c r="E2136" s="71"/>
      <c r="F2136" s="71"/>
      <c r="G2136" s="71"/>
      <c r="H2136" s="19" t="str" cm="1">
        <f t="array" ref="H2136">IFERROR(IF(B2136="","",IF(F2136="","",IF(F2136="SERVIÇOS",INDEX('TABELA DE PREÇOS'!$C$3:$C$1000,MATCH(B2136,IF('TABELA DE PREÇOS'!$B$3:$B$1000=G2136,'TABELA DE PREÇOS'!$D$3:$D$1000),1)),IF(F2136="PRODUTOS",INDEX('TABELA DE PREÇOS'!$G$3:$G$1000,MATCH(B2136,IF('TABELA DE PREÇOS'!$F$3:$F$1000=G2136,'TABELA DE PREÇOS'!$H$3:$H$1000),1)))))),"")</f>
        <v/>
      </c>
      <c r="I2136" s="75"/>
      <c r="J2136" s="19" t="str">
        <f>IFERROR(IF(ATENDIMENTOS!$I2136="",ATENDIMENTOS!$H2136,IF(AND(ATENDIMENTOS!$H2136="",ATENDIMENTOS!$I2136=""),"",ATENDIMENTOS!$H2136-ATENDIMENTOS!$I2136)),"")</f>
        <v/>
      </c>
      <c r="K2136" s="78"/>
    </row>
    <row r="2137" spans="1:11" x14ac:dyDescent="0.3">
      <c r="A2137" s="12" t="str">
        <f t="shared" si="33"/>
        <v/>
      </c>
      <c r="B2137" s="65"/>
      <c r="C2137" s="68"/>
      <c r="D2137" s="69"/>
      <c r="E2137" s="69"/>
      <c r="F2137" s="69"/>
      <c r="G2137" s="69"/>
      <c r="H2137" s="20" t="str" cm="1">
        <f t="array" ref="H2137">IFERROR(IF(B2137="","",IF(F2137="","",IF(F2137="SERVIÇOS",INDEX('TABELA DE PREÇOS'!$C$3:$C$1000,MATCH(B2137,IF('TABELA DE PREÇOS'!$B$3:$B$1000=G2137,'TABELA DE PREÇOS'!$D$3:$D$1000),1)),IF(F2137="PRODUTOS",INDEX('TABELA DE PREÇOS'!$G$3:$G$1000,MATCH(B2137,IF('TABELA DE PREÇOS'!$F$3:$F$1000=G2137,'TABELA DE PREÇOS'!$H$3:$H$1000),1)))))),"")</f>
        <v/>
      </c>
      <c r="I2137" s="74"/>
      <c r="J2137" s="20" t="str">
        <f>IFERROR(IF(ATENDIMENTOS!$I2137="",ATENDIMENTOS!$H2137,IF(AND(ATENDIMENTOS!$H2137="",ATENDIMENTOS!$I2137=""),"",ATENDIMENTOS!$H2137-ATENDIMENTOS!$I2137)),"")</f>
        <v/>
      </c>
      <c r="K2137" s="77"/>
    </row>
    <row r="2138" spans="1:11" x14ac:dyDescent="0.3">
      <c r="A2138" s="12" t="str">
        <f t="shared" si="33"/>
        <v/>
      </c>
      <c r="B2138" s="66"/>
      <c r="C2138" s="70"/>
      <c r="D2138" s="71"/>
      <c r="E2138" s="71"/>
      <c r="F2138" s="71"/>
      <c r="G2138" s="71"/>
      <c r="H2138" s="19" t="str" cm="1">
        <f t="array" ref="H2138">IFERROR(IF(B2138="","",IF(F2138="","",IF(F2138="SERVIÇOS",INDEX('TABELA DE PREÇOS'!$C$3:$C$1000,MATCH(B2138,IF('TABELA DE PREÇOS'!$B$3:$B$1000=G2138,'TABELA DE PREÇOS'!$D$3:$D$1000),1)),IF(F2138="PRODUTOS",INDEX('TABELA DE PREÇOS'!$G$3:$G$1000,MATCH(B2138,IF('TABELA DE PREÇOS'!$F$3:$F$1000=G2138,'TABELA DE PREÇOS'!$H$3:$H$1000),1)))))),"")</f>
        <v/>
      </c>
      <c r="I2138" s="75"/>
      <c r="J2138" s="19" t="str">
        <f>IFERROR(IF(ATENDIMENTOS!$I2138="",ATENDIMENTOS!$H2138,IF(AND(ATENDIMENTOS!$H2138="",ATENDIMENTOS!$I2138=""),"",ATENDIMENTOS!$H2138-ATENDIMENTOS!$I2138)),"")</f>
        <v/>
      </c>
      <c r="K2138" s="78"/>
    </row>
    <row r="2139" spans="1:11" x14ac:dyDescent="0.3">
      <c r="A2139" s="12" t="str">
        <f t="shared" si="33"/>
        <v/>
      </c>
      <c r="B2139" s="65"/>
      <c r="C2139" s="68"/>
      <c r="D2139" s="69"/>
      <c r="E2139" s="69"/>
      <c r="F2139" s="69"/>
      <c r="G2139" s="69"/>
      <c r="H2139" s="20" t="str" cm="1">
        <f t="array" ref="H2139">IFERROR(IF(B2139="","",IF(F2139="","",IF(F2139="SERVIÇOS",INDEX('TABELA DE PREÇOS'!$C$3:$C$1000,MATCH(B2139,IF('TABELA DE PREÇOS'!$B$3:$B$1000=G2139,'TABELA DE PREÇOS'!$D$3:$D$1000),1)),IF(F2139="PRODUTOS",INDEX('TABELA DE PREÇOS'!$G$3:$G$1000,MATCH(B2139,IF('TABELA DE PREÇOS'!$F$3:$F$1000=G2139,'TABELA DE PREÇOS'!$H$3:$H$1000),1)))))),"")</f>
        <v/>
      </c>
      <c r="I2139" s="74"/>
      <c r="J2139" s="20" t="str">
        <f>IFERROR(IF(ATENDIMENTOS!$I2139="",ATENDIMENTOS!$H2139,IF(AND(ATENDIMENTOS!$H2139="",ATENDIMENTOS!$I2139=""),"",ATENDIMENTOS!$H2139-ATENDIMENTOS!$I2139)),"")</f>
        <v/>
      </c>
      <c r="K2139" s="77"/>
    </row>
    <row r="2140" spans="1:11" x14ac:dyDescent="0.3">
      <c r="A2140" s="12" t="str">
        <f t="shared" si="33"/>
        <v/>
      </c>
      <c r="B2140" s="66"/>
      <c r="C2140" s="70"/>
      <c r="D2140" s="71"/>
      <c r="E2140" s="71"/>
      <c r="F2140" s="71"/>
      <c r="G2140" s="71"/>
      <c r="H2140" s="19" t="str" cm="1">
        <f t="array" ref="H2140">IFERROR(IF(B2140="","",IF(F2140="","",IF(F2140="SERVIÇOS",INDEX('TABELA DE PREÇOS'!$C$3:$C$1000,MATCH(B2140,IF('TABELA DE PREÇOS'!$B$3:$B$1000=G2140,'TABELA DE PREÇOS'!$D$3:$D$1000),1)),IF(F2140="PRODUTOS",INDEX('TABELA DE PREÇOS'!$G$3:$G$1000,MATCH(B2140,IF('TABELA DE PREÇOS'!$F$3:$F$1000=G2140,'TABELA DE PREÇOS'!$H$3:$H$1000),1)))))),"")</f>
        <v/>
      </c>
      <c r="I2140" s="75"/>
      <c r="J2140" s="19" t="str">
        <f>IFERROR(IF(ATENDIMENTOS!$I2140="",ATENDIMENTOS!$H2140,IF(AND(ATENDIMENTOS!$H2140="",ATENDIMENTOS!$I2140=""),"",ATENDIMENTOS!$H2140-ATENDIMENTOS!$I2140)),"")</f>
        <v/>
      </c>
      <c r="K2140" s="78"/>
    </row>
    <row r="2141" spans="1:11" x14ac:dyDescent="0.3">
      <c r="A2141" s="12" t="str">
        <f t="shared" si="33"/>
        <v/>
      </c>
      <c r="B2141" s="65"/>
      <c r="C2141" s="68"/>
      <c r="D2141" s="69"/>
      <c r="E2141" s="69"/>
      <c r="F2141" s="69"/>
      <c r="G2141" s="69"/>
      <c r="H2141" s="20" t="str" cm="1">
        <f t="array" ref="H2141">IFERROR(IF(B2141="","",IF(F2141="","",IF(F2141="SERVIÇOS",INDEX('TABELA DE PREÇOS'!$C$3:$C$1000,MATCH(B2141,IF('TABELA DE PREÇOS'!$B$3:$B$1000=G2141,'TABELA DE PREÇOS'!$D$3:$D$1000),1)),IF(F2141="PRODUTOS",INDEX('TABELA DE PREÇOS'!$G$3:$G$1000,MATCH(B2141,IF('TABELA DE PREÇOS'!$F$3:$F$1000=G2141,'TABELA DE PREÇOS'!$H$3:$H$1000),1)))))),"")</f>
        <v/>
      </c>
      <c r="I2141" s="74"/>
      <c r="J2141" s="20" t="str">
        <f>IFERROR(IF(ATENDIMENTOS!$I2141="",ATENDIMENTOS!$H2141,IF(AND(ATENDIMENTOS!$H2141="",ATENDIMENTOS!$I2141=""),"",ATENDIMENTOS!$H2141-ATENDIMENTOS!$I2141)),"")</f>
        <v/>
      </c>
      <c r="K2141" s="77"/>
    </row>
    <row r="2142" spans="1:11" x14ac:dyDescent="0.3">
      <c r="A2142" s="12" t="str">
        <f t="shared" si="33"/>
        <v/>
      </c>
      <c r="B2142" s="66"/>
      <c r="C2142" s="70"/>
      <c r="D2142" s="71"/>
      <c r="E2142" s="71"/>
      <c r="F2142" s="71"/>
      <c r="G2142" s="71"/>
      <c r="H2142" s="19" t="str" cm="1">
        <f t="array" ref="H2142">IFERROR(IF(B2142="","",IF(F2142="","",IF(F2142="SERVIÇOS",INDEX('TABELA DE PREÇOS'!$C$3:$C$1000,MATCH(B2142,IF('TABELA DE PREÇOS'!$B$3:$B$1000=G2142,'TABELA DE PREÇOS'!$D$3:$D$1000),1)),IF(F2142="PRODUTOS",INDEX('TABELA DE PREÇOS'!$G$3:$G$1000,MATCH(B2142,IF('TABELA DE PREÇOS'!$F$3:$F$1000=G2142,'TABELA DE PREÇOS'!$H$3:$H$1000),1)))))),"")</f>
        <v/>
      </c>
      <c r="I2142" s="75"/>
      <c r="J2142" s="19" t="str">
        <f>IFERROR(IF(ATENDIMENTOS!$I2142="",ATENDIMENTOS!$H2142,IF(AND(ATENDIMENTOS!$H2142="",ATENDIMENTOS!$I2142=""),"",ATENDIMENTOS!$H2142-ATENDIMENTOS!$I2142)),"")</f>
        <v/>
      </c>
      <c r="K2142" s="78"/>
    </row>
    <row r="2143" spans="1:11" x14ac:dyDescent="0.3">
      <c r="A2143" s="12" t="str">
        <f t="shared" si="33"/>
        <v/>
      </c>
      <c r="B2143" s="65"/>
      <c r="C2143" s="68"/>
      <c r="D2143" s="69"/>
      <c r="E2143" s="69"/>
      <c r="F2143" s="69"/>
      <c r="G2143" s="69"/>
      <c r="H2143" s="20" t="str" cm="1">
        <f t="array" ref="H2143">IFERROR(IF(B2143="","",IF(F2143="","",IF(F2143="SERVIÇOS",INDEX('TABELA DE PREÇOS'!$C$3:$C$1000,MATCH(B2143,IF('TABELA DE PREÇOS'!$B$3:$B$1000=G2143,'TABELA DE PREÇOS'!$D$3:$D$1000),1)),IF(F2143="PRODUTOS",INDEX('TABELA DE PREÇOS'!$G$3:$G$1000,MATCH(B2143,IF('TABELA DE PREÇOS'!$F$3:$F$1000=G2143,'TABELA DE PREÇOS'!$H$3:$H$1000),1)))))),"")</f>
        <v/>
      </c>
      <c r="I2143" s="74"/>
      <c r="J2143" s="20" t="str">
        <f>IFERROR(IF(ATENDIMENTOS!$I2143="",ATENDIMENTOS!$H2143,IF(AND(ATENDIMENTOS!$H2143="",ATENDIMENTOS!$I2143=""),"",ATENDIMENTOS!$H2143-ATENDIMENTOS!$I2143)),"")</f>
        <v/>
      </c>
      <c r="K2143" s="77"/>
    </row>
    <row r="2144" spans="1:11" x14ac:dyDescent="0.3">
      <c r="A2144" s="12" t="str">
        <f t="shared" si="33"/>
        <v/>
      </c>
      <c r="B2144" s="66"/>
      <c r="C2144" s="70"/>
      <c r="D2144" s="71"/>
      <c r="E2144" s="71"/>
      <c r="F2144" s="71"/>
      <c r="G2144" s="71"/>
      <c r="H2144" s="19" t="str" cm="1">
        <f t="array" ref="H2144">IFERROR(IF(B2144="","",IF(F2144="","",IF(F2144="SERVIÇOS",INDEX('TABELA DE PREÇOS'!$C$3:$C$1000,MATCH(B2144,IF('TABELA DE PREÇOS'!$B$3:$B$1000=G2144,'TABELA DE PREÇOS'!$D$3:$D$1000),1)),IF(F2144="PRODUTOS",INDEX('TABELA DE PREÇOS'!$G$3:$G$1000,MATCH(B2144,IF('TABELA DE PREÇOS'!$F$3:$F$1000=G2144,'TABELA DE PREÇOS'!$H$3:$H$1000),1)))))),"")</f>
        <v/>
      </c>
      <c r="I2144" s="75"/>
      <c r="J2144" s="19" t="str">
        <f>IFERROR(IF(ATENDIMENTOS!$I2144="",ATENDIMENTOS!$H2144,IF(AND(ATENDIMENTOS!$H2144="",ATENDIMENTOS!$I2144=""),"",ATENDIMENTOS!$H2144-ATENDIMENTOS!$I2144)),"")</f>
        <v/>
      </c>
      <c r="K2144" s="78"/>
    </row>
    <row r="2145" spans="1:11" x14ac:dyDescent="0.3">
      <c r="A2145" s="12" t="str">
        <f t="shared" si="33"/>
        <v/>
      </c>
      <c r="B2145" s="65"/>
      <c r="C2145" s="68"/>
      <c r="D2145" s="69"/>
      <c r="E2145" s="69"/>
      <c r="F2145" s="69"/>
      <c r="G2145" s="69"/>
      <c r="H2145" s="20" t="str" cm="1">
        <f t="array" ref="H2145">IFERROR(IF(B2145="","",IF(F2145="","",IF(F2145="SERVIÇOS",INDEX('TABELA DE PREÇOS'!$C$3:$C$1000,MATCH(B2145,IF('TABELA DE PREÇOS'!$B$3:$B$1000=G2145,'TABELA DE PREÇOS'!$D$3:$D$1000),1)),IF(F2145="PRODUTOS",INDEX('TABELA DE PREÇOS'!$G$3:$G$1000,MATCH(B2145,IF('TABELA DE PREÇOS'!$F$3:$F$1000=G2145,'TABELA DE PREÇOS'!$H$3:$H$1000),1)))))),"")</f>
        <v/>
      </c>
      <c r="I2145" s="74"/>
      <c r="J2145" s="20" t="str">
        <f>IFERROR(IF(ATENDIMENTOS!$I2145="",ATENDIMENTOS!$H2145,IF(AND(ATENDIMENTOS!$H2145="",ATENDIMENTOS!$I2145=""),"",ATENDIMENTOS!$H2145-ATENDIMENTOS!$I2145)),"")</f>
        <v/>
      </c>
      <c r="K2145" s="77"/>
    </row>
    <row r="2146" spans="1:11" x14ac:dyDescent="0.3">
      <c r="A2146" s="12" t="str">
        <f t="shared" si="33"/>
        <v/>
      </c>
      <c r="B2146" s="66"/>
      <c r="C2146" s="70"/>
      <c r="D2146" s="71"/>
      <c r="E2146" s="71"/>
      <c r="F2146" s="71"/>
      <c r="G2146" s="71"/>
      <c r="H2146" s="19" t="str" cm="1">
        <f t="array" ref="H2146">IFERROR(IF(B2146="","",IF(F2146="","",IF(F2146="SERVIÇOS",INDEX('TABELA DE PREÇOS'!$C$3:$C$1000,MATCH(B2146,IF('TABELA DE PREÇOS'!$B$3:$B$1000=G2146,'TABELA DE PREÇOS'!$D$3:$D$1000),1)),IF(F2146="PRODUTOS",INDEX('TABELA DE PREÇOS'!$G$3:$G$1000,MATCH(B2146,IF('TABELA DE PREÇOS'!$F$3:$F$1000=G2146,'TABELA DE PREÇOS'!$H$3:$H$1000),1)))))),"")</f>
        <v/>
      </c>
      <c r="I2146" s="75"/>
      <c r="J2146" s="19" t="str">
        <f>IFERROR(IF(ATENDIMENTOS!$I2146="",ATENDIMENTOS!$H2146,IF(AND(ATENDIMENTOS!$H2146="",ATENDIMENTOS!$I2146=""),"",ATENDIMENTOS!$H2146-ATENDIMENTOS!$I2146)),"")</f>
        <v/>
      </c>
      <c r="K2146" s="78"/>
    </row>
    <row r="2147" spans="1:11" x14ac:dyDescent="0.3">
      <c r="A2147" s="12" t="str">
        <f t="shared" si="33"/>
        <v/>
      </c>
      <c r="B2147" s="65"/>
      <c r="C2147" s="68"/>
      <c r="D2147" s="69"/>
      <c r="E2147" s="69"/>
      <c r="F2147" s="69"/>
      <c r="G2147" s="69"/>
      <c r="H2147" s="20" t="str" cm="1">
        <f t="array" ref="H2147">IFERROR(IF(B2147="","",IF(F2147="","",IF(F2147="SERVIÇOS",INDEX('TABELA DE PREÇOS'!$C$3:$C$1000,MATCH(B2147,IF('TABELA DE PREÇOS'!$B$3:$B$1000=G2147,'TABELA DE PREÇOS'!$D$3:$D$1000),1)),IF(F2147="PRODUTOS",INDEX('TABELA DE PREÇOS'!$G$3:$G$1000,MATCH(B2147,IF('TABELA DE PREÇOS'!$F$3:$F$1000=G2147,'TABELA DE PREÇOS'!$H$3:$H$1000),1)))))),"")</f>
        <v/>
      </c>
      <c r="I2147" s="74"/>
      <c r="J2147" s="20" t="str">
        <f>IFERROR(IF(ATENDIMENTOS!$I2147="",ATENDIMENTOS!$H2147,IF(AND(ATENDIMENTOS!$H2147="",ATENDIMENTOS!$I2147=""),"",ATENDIMENTOS!$H2147-ATENDIMENTOS!$I2147)),"")</f>
        <v/>
      </c>
      <c r="K2147" s="77"/>
    </row>
    <row r="2148" spans="1:11" x14ac:dyDescent="0.3">
      <c r="A2148" s="12" t="str">
        <f t="shared" si="33"/>
        <v/>
      </c>
      <c r="B2148" s="66"/>
      <c r="C2148" s="70"/>
      <c r="D2148" s="71"/>
      <c r="E2148" s="71"/>
      <c r="F2148" s="71"/>
      <c r="G2148" s="71"/>
      <c r="H2148" s="19" t="str" cm="1">
        <f t="array" ref="H2148">IFERROR(IF(B2148="","",IF(F2148="","",IF(F2148="SERVIÇOS",INDEX('TABELA DE PREÇOS'!$C$3:$C$1000,MATCH(B2148,IF('TABELA DE PREÇOS'!$B$3:$B$1000=G2148,'TABELA DE PREÇOS'!$D$3:$D$1000),1)),IF(F2148="PRODUTOS",INDEX('TABELA DE PREÇOS'!$G$3:$G$1000,MATCH(B2148,IF('TABELA DE PREÇOS'!$F$3:$F$1000=G2148,'TABELA DE PREÇOS'!$H$3:$H$1000),1)))))),"")</f>
        <v/>
      </c>
      <c r="I2148" s="75"/>
      <c r="J2148" s="19" t="str">
        <f>IFERROR(IF(ATENDIMENTOS!$I2148="",ATENDIMENTOS!$H2148,IF(AND(ATENDIMENTOS!$H2148="",ATENDIMENTOS!$I2148=""),"",ATENDIMENTOS!$H2148-ATENDIMENTOS!$I2148)),"")</f>
        <v/>
      </c>
      <c r="K2148" s="78"/>
    </row>
    <row r="2149" spans="1:11" x14ac:dyDescent="0.3">
      <c r="A2149" s="12" t="str">
        <f t="shared" si="33"/>
        <v/>
      </c>
      <c r="B2149" s="65"/>
      <c r="C2149" s="68"/>
      <c r="D2149" s="69"/>
      <c r="E2149" s="69"/>
      <c r="F2149" s="69"/>
      <c r="G2149" s="69"/>
      <c r="H2149" s="20" t="str" cm="1">
        <f t="array" ref="H2149">IFERROR(IF(B2149="","",IF(F2149="","",IF(F2149="SERVIÇOS",INDEX('TABELA DE PREÇOS'!$C$3:$C$1000,MATCH(B2149,IF('TABELA DE PREÇOS'!$B$3:$B$1000=G2149,'TABELA DE PREÇOS'!$D$3:$D$1000),1)),IF(F2149="PRODUTOS",INDEX('TABELA DE PREÇOS'!$G$3:$G$1000,MATCH(B2149,IF('TABELA DE PREÇOS'!$F$3:$F$1000=G2149,'TABELA DE PREÇOS'!$H$3:$H$1000),1)))))),"")</f>
        <v/>
      </c>
      <c r="I2149" s="74"/>
      <c r="J2149" s="20" t="str">
        <f>IFERROR(IF(ATENDIMENTOS!$I2149="",ATENDIMENTOS!$H2149,IF(AND(ATENDIMENTOS!$H2149="",ATENDIMENTOS!$I2149=""),"",ATENDIMENTOS!$H2149-ATENDIMENTOS!$I2149)),"")</f>
        <v/>
      </c>
      <c r="K2149" s="77"/>
    </row>
    <row r="2150" spans="1:11" x14ac:dyDescent="0.3">
      <c r="A2150" s="12" t="str">
        <f t="shared" si="33"/>
        <v/>
      </c>
      <c r="B2150" s="66"/>
      <c r="C2150" s="70"/>
      <c r="D2150" s="71"/>
      <c r="E2150" s="71"/>
      <c r="F2150" s="71"/>
      <c r="G2150" s="71"/>
      <c r="H2150" s="19" t="str" cm="1">
        <f t="array" ref="H2150">IFERROR(IF(B2150="","",IF(F2150="","",IF(F2150="SERVIÇOS",INDEX('TABELA DE PREÇOS'!$C$3:$C$1000,MATCH(B2150,IF('TABELA DE PREÇOS'!$B$3:$B$1000=G2150,'TABELA DE PREÇOS'!$D$3:$D$1000),1)),IF(F2150="PRODUTOS",INDEX('TABELA DE PREÇOS'!$G$3:$G$1000,MATCH(B2150,IF('TABELA DE PREÇOS'!$F$3:$F$1000=G2150,'TABELA DE PREÇOS'!$H$3:$H$1000),1)))))),"")</f>
        <v/>
      </c>
      <c r="I2150" s="75"/>
      <c r="J2150" s="19" t="str">
        <f>IFERROR(IF(ATENDIMENTOS!$I2150="",ATENDIMENTOS!$H2150,IF(AND(ATENDIMENTOS!$H2150="",ATENDIMENTOS!$I2150=""),"",ATENDIMENTOS!$H2150-ATENDIMENTOS!$I2150)),"")</f>
        <v/>
      </c>
      <c r="K2150" s="78"/>
    </row>
    <row r="2151" spans="1:11" x14ac:dyDescent="0.3">
      <c r="A2151" s="12" t="str">
        <f t="shared" si="33"/>
        <v/>
      </c>
      <c r="B2151" s="65"/>
      <c r="C2151" s="68"/>
      <c r="D2151" s="69"/>
      <c r="E2151" s="69"/>
      <c r="F2151" s="69"/>
      <c r="G2151" s="69"/>
      <c r="H2151" s="20" t="str" cm="1">
        <f t="array" ref="H2151">IFERROR(IF(B2151="","",IF(F2151="","",IF(F2151="SERVIÇOS",INDEX('TABELA DE PREÇOS'!$C$3:$C$1000,MATCH(B2151,IF('TABELA DE PREÇOS'!$B$3:$B$1000=G2151,'TABELA DE PREÇOS'!$D$3:$D$1000),1)),IF(F2151="PRODUTOS",INDEX('TABELA DE PREÇOS'!$G$3:$G$1000,MATCH(B2151,IF('TABELA DE PREÇOS'!$F$3:$F$1000=G2151,'TABELA DE PREÇOS'!$H$3:$H$1000),1)))))),"")</f>
        <v/>
      </c>
      <c r="I2151" s="74"/>
      <c r="J2151" s="20" t="str">
        <f>IFERROR(IF(ATENDIMENTOS!$I2151="",ATENDIMENTOS!$H2151,IF(AND(ATENDIMENTOS!$H2151="",ATENDIMENTOS!$I2151=""),"",ATENDIMENTOS!$H2151-ATENDIMENTOS!$I2151)),"")</f>
        <v/>
      </c>
      <c r="K2151" s="77"/>
    </row>
    <row r="2152" spans="1:11" x14ac:dyDescent="0.3">
      <c r="A2152" s="12" t="str">
        <f t="shared" si="33"/>
        <v/>
      </c>
      <c r="B2152" s="66"/>
      <c r="C2152" s="70"/>
      <c r="D2152" s="71"/>
      <c r="E2152" s="71"/>
      <c r="F2152" s="71"/>
      <c r="G2152" s="71"/>
      <c r="H2152" s="19" t="str" cm="1">
        <f t="array" ref="H2152">IFERROR(IF(B2152="","",IF(F2152="","",IF(F2152="SERVIÇOS",INDEX('TABELA DE PREÇOS'!$C$3:$C$1000,MATCH(B2152,IF('TABELA DE PREÇOS'!$B$3:$B$1000=G2152,'TABELA DE PREÇOS'!$D$3:$D$1000),1)),IF(F2152="PRODUTOS",INDEX('TABELA DE PREÇOS'!$G$3:$G$1000,MATCH(B2152,IF('TABELA DE PREÇOS'!$F$3:$F$1000=G2152,'TABELA DE PREÇOS'!$H$3:$H$1000),1)))))),"")</f>
        <v/>
      </c>
      <c r="I2152" s="75"/>
      <c r="J2152" s="19" t="str">
        <f>IFERROR(IF(ATENDIMENTOS!$I2152="",ATENDIMENTOS!$H2152,IF(AND(ATENDIMENTOS!$H2152="",ATENDIMENTOS!$I2152=""),"",ATENDIMENTOS!$H2152-ATENDIMENTOS!$I2152)),"")</f>
        <v/>
      </c>
      <c r="K2152" s="78"/>
    </row>
    <row r="2153" spans="1:11" x14ac:dyDescent="0.3">
      <c r="A2153" s="12" t="str">
        <f t="shared" si="33"/>
        <v/>
      </c>
      <c r="B2153" s="65"/>
      <c r="C2153" s="68"/>
      <c r="D2153" s="69"/>
      <c r="E2153" s="69"/>
      <c r="F2153" s="69"/>
      <c r="G2153" s="69"/>
      <c r="H2153" s="20" t="str" cm="1">
        <f t="array" ref="H2153">IFERROR(IF(B2153="","",IF(F2153="","",IF(F2153="SERVIÇOS",INDEX('TABELA DE PREÇOS'!$C$3:$C$1000,MATCH(B2153,IF('TABELA DE PREÇOS'!$B$3:$B$1000=G2153,'TABELA DE PREÇOS'!$D$3:$D$1000),1)),IF(F2153="PRODUTOS",INDEX('TABELA DE PREÇOS'!$G$3:$G$1000,MATCH(B2153,IF('TABELA DE PREÇOS'!$F$3:$F$1000=G2153,'TABELA DE PREÇOS'!$H$3:$H$1000),1)))))),"")</f>
        <v/>
      </c>
      <c r="I2153" s="74"/>
      <c r="J2153" s="20" t="str">
        <f>IFERROR(IF(ATENDIMENTOS!$I2153="",ATENDIMENTOS!$H2153,IF(AND(ATENDIMENTOS!$H2153="",ATENDIMENTOS!$I2153=""),"",ATENDIMENTOS!$H2153-ATENDIMENTOS!$I2153)),"")</f>
        <v/>
      </c>
      <c r="K2153" s="77"/>
    </row>
    <row r="2154" spans="1:11" x14ac:dyDescent="0.3">
      <c r="A2154" s="12" t="str">
        <f t="shared" si="33"/>
        <v/>
      </c>
      <c r="B2154" s="66"/>
      <c r="C2154" s="70"/>
      <c r="D2154" s="71"/>
      <c r="E2154" s="71"/>
      <c r="F2154" s="71"/>
      <c r="G2154" s="71"/>
      <c r="H2154" s="19" t="str" cm="1">
        <f t="array" ref="H2154">IFERROR(IF(B2154="","",IF(F2154="","",IF(F2154="SERVIÇOS",INDEX('TABELA DE PREÇOS'!$C$3:$C$1000,MATCH(B2154,IF('TABELA DE PREÇOS'!$B$3:$B$1000=G2154,'TABELA DE PREÇOS'!$D$3:$D$1000),1)),IF(F2154="PRODUTOS",INDEX('TABELA DE PREÇOS'!$G$3:$G$1000,MATCH(B2154,IF('TABELA DE PREÇOS'!$F$3:$F$1000=G2154,'TABELA DE PREÇOS'!$H$3:$H$1000),1)))))),"")</f>
        <v/>
      </c>
      <c r="I2154" s="75"/>
      <c r="J2154" s="19" t="str">
        <f>IFERROR(IF(ATENDIMENTOS!$I2154="",ATENDIMENTOS!$H2154,IF(AND(ATENDIMENTOS!$H2154="",ATENDIMENTOS!$I2154=""),"",ATENDIMENTOS!$H2154-ATENDIMENTOS!$I2154)),"")</f>
        <v/>
      </c>
      <c r="K2154" s="78"/>
    </row>
    <row r="2155" spans="1:11" x14ac:dyDescent="0.3">
      <c r="A2155" s="12" t="str">
        <f t="shared" si="33"/>
        <v/>
      </c>
      <c r="B2155" s="65"/>
      <c r="C2155" s="68"/>
      <c r="D2155" s="69"/>
      <c r="E2155" s="69"/>
      <c r="F2155" s="69"/>
      <c r="G2155" s="69"/>
      <c r="H2155" s="20" t="str" cm="1">
        <f t="array" ref="H2155">IFERROR(IF(B2155="","",IF(F2155="","",IF(F2155="SERVIÇOS",INDEX('TABELA DE PREÇOS'!$C$3:$C$1000,MATCH(B2155,IF('TABELA DE PREÇOS'!$B$3:$B$1000=G2155,'TABELA DE PREÇOS'!$D$3:$D$1000),1)),IF(F2155="PRODUTOS",INDEX('TABELA DE PREÇOS'!$G$3:$G$1000,MATCH(B2155,IF('TABELA DE PREÇOS'!$F$3:$F$1000=G2155,'TABELA DE PREÇOS'!$H$3:$H$1000),1)))))),"")</f>
        <v/>
      </c>
      <c r="I2155" s="74"/>
      <c r="J2155" s="20" t="str">
        <f>IFERROR(IF(ATENDIMENTOS!$I2155="",ATENDIMENTOS!$H2155,IF(AND(ATENDIMENTOS!$H2155="",ATENDIMENTOS!$I2155=""),"",ATENDIMENTOS!$H2155-ATENDIMENTOS!$I2155)),"")</f>
        <v/>
      </c>
      <c r="K2155" s="77"/>
    </row>
    <row r="2156" spans="1:11" x14ac:dyDescent="0.3">
      <c r="A2156" s="12" t="str">
        <f t="shared" si="33"/>
        <v/>
      </c>
      <c r="B2156" s="66"/>
      <c r="C2156" s="70"/>
      <c r="D2156" s="71"/>
      <c r="E2156" s="71"/>
      <c r="F2156" s="71"/>
      <c r="G2156" s="71"/>
      <c r="H2156" s="19" t="str" cm="1">
        <f t="array" ref="H2156">IFERROR(IF(B2156="","",IF(F2156="","",IF(F2156="SERVIÇOS",INDEX('TABELA DE PREÇOS'!$C$3:$C$1000,MATCH(B2156,IF('TABELA DE PREÇOS'!$B$3:$B$1000=G2156,'TABELA DE PREÇOS'!$D$3:$D$1000),1)),IF(F2156="PRODUTOS",INDEX('TABELA DE PREÇOS'!$G$3:$G$1000,MATCH(B2156,IF('TABELA DE PREÇOS'!$F$3:$F$1000=G2156,'TABELA DE PREÇOS'!$H$3:$H$1000),1)))))),"")</f>
        <v/>
      </c>
      <c r="I2156" s="75"/>
      <c r="J2156" s="19" t="str">
        <f>IFERROR(IF(ATENDIMENTOS!$I2156="",ATENDIMENTOS!$H2156,IF(AND(ATENDIMENTOS!$H2156="",ATENDIMENTOS!$I2156=""),"",ATENDIMENTOS!$H2156-ATENDIMENTOS!$I2156)),"")</f>
        <v/>
      </c>
      <c r="K2156" s="78"/>
    </row>
    <row r="2157" spans="1:11" x14ac:dyDescent="0.3">
      <c r="A2157" s="12" t="str">
        <f t="shared" si="33"/>
        <v/>
      </c>
      <c r="B2157" s="65"/>
      <c r="C2157" s="68"/>
      <c r="D2157" s="69"/>
      <c r="E2157" s="69"/>
      <c r="F2157" s="69"/>
      <c r="G2157" s="69"/>
      <c r="H2157" s="20" t="str" cm="1">
        <f t="array" ref="H2157">IFERROR(IF(B2157="","",IF(F2157="","",IF(F2157="SERVIÇOS",INDEX('TABELA DE PREÇOS'!$C$3:$C$1000,MATCH(B2157,IF('TABELA DE PREÇOS'!$B$3:$B$1000=G2157,'TABELA DE PREÇOS'!$D$3:$D$1000),1)),IF(F2157="PRODUTOS",INDEX('TABELA DE PREÇOS'!$G$3:$G$1000,MATCH(B2157,IF('TABELA DE PREÇOS'!$F$3:$F$1000=G2157,'TABELA DE PREÇOS'!$H$3:$H$1000),1)))))),"")</f>
        <v/>
      </c>
      <c r="I2157" s="74"/>
      <c r="J2157" s="20" t="str">
        <f>IFERROR(IF(ATENDIMENTOS!$I2157="",ATENDIMENTOS!$H2157,IF(AND(ATENDIMENTOS!$H2157="",ATENDIMENTOS!$I2157=""),"",ATENDIMENTOS!$H2157-ATENDIMENTOS!$I2157)),"")</f>
        <v/>
      </c>
      <c r="K2157" s="77"/>
    </row>
    <row r="2158" spans="1:11" x14ac:dyDescent="0.3">
      <c r="A2158" s="12" t="str">
        <f t="shared" si="33"/>
        <v/>
      </c>
      <c r="B2158" s="66"/>
      <c r="C2158" s="70"/>
      <c r="D2158" s="71"/>
      <c r="E2158" s="71"/>
      <c r="F2158" s="71"/>
      <c r="G2158" s="71"/>
      <c r="H2158" s="19" t="str" cm="1">
        <f t="array" ref="H2158">IFERROR(IF(B2158="","",IF(F2158="","",IF(F2158="SERVIÇOS",INDEX('TABELA DE PREÇOS'!$C$3:$C$1000,MATCH(B2158,IF('TABELA DE PREÇOS'!$B$3:$B$1000=G2158,'TABELA DE PREÇOS'!$D$3:$D$1000),1)),IF(F2158="PRODUTOS",INDEX('TABELA DE PREÇOS'!$G$3:$G$1000,MATCH(B2158,IF('TABELA DE PREÇOS'!$F$3:$F$1000=G2158,'TABELA DE PREÇOS'!$H$3:$H$1000),1)))))),"")</f>
        <v/>
      </c>
      <c r="I2158" s="75"/>
      <c r="J2158" s="19" t="str">
        <f>IFERROR(IF(ATENDIMENTOS!$I2158="",ATENDIMENTOS!$H2158,IF(AND(ATENDIMENTOS!$H2158="",ATENDIMENTOS!$I2158=""),"",ATENDIMENTOS!$H2158-ATENDIMENTOS!$I2158)),"")</f>
        <v/>
      </c>
      <c r="K2158" s="78"/>
    </row>
    <row r="2159" spans="1:11" x14ac:dyDescent="0.3">
      <c r="A2159" s="12" t="str">
        <f t="shared" si="33"/>
        <v/>
      </c>
      <c r="B2159" s="65"/>
      <c r="C2159" s="68"/>
      <c r="D2159" s="69"/>
      <c r="E2159" s="69"/>
      <c r="F2159" s="69"/>
      <c r="G2159" s="69"/>
      <c r="H2159" s="20" t="str" cm="1">
        <f t="array" ref="H2159">IFERROR(IF(B2159="","",IF(F2159="","",IF(F2159="SERVIÇOS",INDEX('TABELA DE PREÇOS'!$C$3:$C$1000,MATCH(B2159,IF('TABELA DE PREÇOS'!$B$3:$B$1000=G2159,'TABELA DE PREÇOS'!$D$3:$D$1000),1)),IF(F2159="PRODUTOS",INDEX('TABELA DE PREÇOS'!$G$3:$G$1000,MATCH(B2159,IF('TABELA DE PREÇOS'!$F$3:$F$1000=G2159,'TABELA DE PREÇOS'!$H$3:$H$1000),1)))))),"")</f>
        <v/>
      </c>
      <c r="I2159" s="74"/>
      <c r="J2159" s="20" t="str">
        <f>IFERROR(IF(ATENDIMENTOS!$I2159="",ATENDIMENTOS!$H2159,IF(AND(ATENDIMENTOS!$H2159="",ATENDIMENTOS!$I2159=""),"",ATENDIMENTOS!$H2159-ATENDIMENTOS!$I2159)),"")</f>
        <v/>
      </c>
      <c r="K2159" s="77"/>
    </row>
    <row r="2160" spans="1:11" x14ac:dyDescent="0.3">
      <c r="A2160" s="12" t="str">
        <f t="shared" si="33"/>
        <v/>
      </c>
      <c r="B2160" s="66"/>
      <c r="C2160" s="70"/>
      <c r="D2160" s="71"/>
      <c r="E2160" s="71"/>
      <c r="F2160" s="71"/>
      <c r="G2160" s="71"/>
      <c r="H2160" s="19" t="str" cm="1">
        <f t="array" ref="H2160">IFERROR(IF(B2160="","",IF(F2160="","",IF(F2160="SERVIÇOS",INDEX('TABELA DE PREÇOS'!$C$3:$C$1000,MATCH(B2160,IF('TABELA DE PREÇOS'!$B$3:$B$1000=G2160,'TABELA DE PREÇOS'!$D$3:$D$1000),1)),IF(F2160="PRODUTOS",INDEX('TABELA DE PREÇOS'!$G$3:$G$1000,MATCH(B2160,IF('TABELA DE PREÇOS'!$F$3:$F$1000=G2160,'TABELA DE PREÇOS'!$H$3:$H$1000),1)))))),"")</f>
        <v/>
      </c>
      <c r="I2160" s="75"/>
      <c r="J2160" s="19" t="str">
        <f>IFERROR(IF(ATENDIMENTOS!$I2160="",ATENDIMENTOS!$H2160,IF(AND(ATENDIMENTOS!$H2160="",ATENDIMENTOS!$I2160=""),"",ATENDIMENTOS!$H2160-ATENDIMENTOS!$I2160)),"")</f>
        <v/>
      </c>
      <c r="K2160" s="78"/>
    </row>
    <row r="2161" spans="1:11" x14ac:dyDescent="0.3">
      <c r="A2161" s="12" t="str">
        <f t="shared" si="33"/>
        <v/>
      </c>
      <c r="B2161" s="65"/>
      <c r="C2161" s="68"/>
      <c r="D2161" s="69"/>
      <c r="E2161" s="69"/>
      <c r="F2161" s="69"/>
      <c r="G2161" s="69"/>
      <c r="H2161" s="20" t="str" cm="1">
        <f t="array" ref="H2161">IFERROR(IF(B2161="","",IF(F2161="","",IF(F2161="SERVIÇOS",INDEX('TABELA DE PREÇOS'!$C$3:$C$1000,MATCH(B2161,IF('TABELA DE PREÇOS'!$B$3:$B$1000=G2161,'TABELA DE PREÇOS'!$D$3:$D$1000),1)),IF(F2161="PRODUTOS",INDEX('TABELA DE PREÇOS'!$G$3:$G$1000,MATCH(B2161,IF('TABELA DE PREÇOS'!$F$3:$F$1000=G2161,'TABELA DE PREÇOS'!$H$3:$H$1000),1)))))),"")</f>
        <v/>
      </c>
      <c r="I2161" s="74"/>
      <c r="J2161" s="20" t="str">
        <f>IFERROR(IF(ATENDIMENTOS!$I2161="",ATENDIMENTOS!$H2161,IF(AND(ATENDIMENTOS!$H2161="",ATENDIMENTOS!$I2161=""),"",ATENDIMENTOS!$H2161-ATENDIMENTOS!$I2161)),"")</f>
        <v/>
      </c>
      <c r="K2161" s="77"/>
    </row>
    <row r="2162" spans="1:11" x14ac:dyDescent="0.3">
      <c r="A2162" s="12" t="str">
        <f t="shared" si="33"/>
        <v/>
      </c>
      <c r="B2162" s="66"/>
      <c r="C2162" s="70"/>
      <c r="D2162" s="71"/>
      <c r="E2162" s="71"/>
      <c r="F2162" s="71"/>
      <c r="G2162" s="71"/>
      <c r="H2162" s="19" t="str" cm="1">
        <f t="array" ref="H2162">IFERROR(IF(B2162="","",IF(F2162="","",IF(F2162="SERVIÇOS",INDEX('TABELA DE PREÇOS'!$C$3:$C$1000,MATCH(B2162,IF('TABELA DE PREÇOS'!$B$3:$B$1000=G2162,'TABELA DE PREÇOS'!$D$3:$D$1000),1)),IF(F2162="PRODUTOS",INDEX('TABELA DE PREÇOS'!$G$3:$G$1000,MATCH(B2162,IF('TABELA DE PREÇOS'!$F$3:$F$1000=G2162,'TABELA DE PREÇOS'!$H$3:$H$1000),1)))))),"")</f>
        <v/>
      </c>
      <c r="I2162" s="75"/>
      <c r="J2162" s="19" t="str">
        <f>IFERROR(IF(ATENDIMENTOS!$I2162="",ATENDIMENTOS!$H2162,IF(AND(ATENDIMENTOS!$H2162="",ATENDIMENTOS!$I2162=""),"",ATENDIMENTOS!$H2162-ATENDIMENTOS!$I2162)),"")</f>
        <v/>
      </c>
      <c r="K2162" s="78"/>
    </row>
    <row r="2163" spans="1:11" x14ac:dyDescent="0.3">
      <c r="A2163" s="12" t="str">
        <f t="shared" si="33"/>
        <v/>
      </c>
      <c r="B2163" s="65"/>
      <c r="C2163" s="68"/>
      <c r="D2163" s="69"/>
      <c r="E2163" s="69"/>
      <c r="F2163" s="69"/>
      <c r="G2163" s="69"/>
      <c r="H2163" s="20" t="str" cm="1">
        <f t="array" ref="H2163">IFERROR(IF(B2163="","",IF(F2163="","",IF(F2163="SERVIÇOS",INDEX('TABELA DE PREÇOS'!$C$3:$C$1000,MATCH(B2163,IF('TABELA DE PREÇOS'!$B$3:$B$1000=G2163,'TABELA DE PREÇOS'!$D$3:$D$1000),1)),IF(F2163="PRODUTOS",INDEX('TABELA DE PREÇOS'!$G$3:$G$1000,MATCH(B2163,IF('TABELA DE PREÇOS'!$F$3:$F$1000=G2163,'TABELA DE PREÇOS'!$H$3:$H$1000),1)))))),"")</f>
        <v/>
      </c>
      <c r="I2163" s="74"/>
      <c r="J2163" s="20" t="str">
        <f>IFERROR(IF(ATENDIMENTOS!$I2163="",ATENDIMENTOS!$H2163,IF(AND(ATENDIMENTOS!$H2163="",ATENDIMENTOS!$I2163=""),"",ATENDIMENTOS!$H2163-ATENDIMENTOS!$I2163)),"")</f>
        <v/>
      </c>
      <c r="K2163" s="77"/>
    </row>
    <row r="2164" spans="1:11" x14ac:dyDescent="0.3">
      <c r="A2164" s="12" t="str">
        <f t="shared" si="33"/>
        <v/>
      </c>
      <c r="B2164" s="66"/>
      <c r="C2164" s="70"/>
      <c r="D2164" s="71"/>
      <c r="E2164" s="71"/>
      <c r="F2164" s="71"/>
      <c r="G2164" s="71"/>
      <c r="H2164" s="19" t="str" cm="1">
        <f t="array" ref="H2164">IFERROR(IF(B2164="","",IF(F2164="","",IF(F2164="SERVIÇOS",INDEX('TABELA DE PREÇOS'!$C$3:$C$1000,MATCH(B2164,IF('TABELA DE PREÇOS'!$B$3:$B$1000=G2164,'TABELA DE PREÇOS'!$D$3:$D$1000),1)),IF(F2164="PRODUTOS",INDEX('TABELA DE PREÇOS'!$G$3:$G$1000,MATCH(B2164,IF('TABELA DE PREÇOS'!$F$3:$F$1000=G2164,'TABELA DE PREÇOS'!$H$3:$H$1000),1)))))),"")</f>
        <v/>
      </c>
      <c r="I2164" s="75"/>
      <c r="J2164" s="19" t="str">
        <f>IFERROR(IF(ATENDIMENTOS!$I2164="",ATENDIMENTOS!$H2164,IF(AND(ATENDIMENTOS!$H2164="",ATENDIMENTOS!$I2164=""),"",ATENDIMENTOS!$H2164-ATENDIMENTOS!$I2164)),"")</f>
        <v/>
      </c>
      <c r="K2164" s="78"/>
    </row>
    <row r="2165" spans="1:11" x14ac:dyDescent="0.3">
      <c r="A2165" s="12" t="str">
        <f t="shared" si="33"/>
        <v/>
      </c>
      <c r="B2165" s="65"/>
      <c r="C2165" s="68"/>
      <c r="D2165" s="69"/>
      <c r="E2165" s="69"/>
      <c r="F2165" s="69"/>
      <c r="G2165" s="69"/>
      <c r="H2165" s="20" t="str" cm="1">
        <f t="array" ref="H2165">IFERROR(IF(B2165="","",IF(F2165="","",IF(F2165="SERVIÇOS",INDEX('TABELA DE PREÇOS'!$C$3:$C$1000,MATCH(B2165,IF('TABELA DE PREÇOS'!$B$3:$B$1000=G2165,'TABELA DE PREÇOS'!$D$3:$D$1000),1)),IF(F2165="PRODUTOS",INDEX('TABELA DE PREÇOS'!$G$3:$G$1000,MATCH(B2165,IF('TABELA DE PREÇOS'!$F$3:$F$1000=G2165,'TABELA DE PREÇOS'!$H$3:$H$1000),1)))))),"")</f>
        <v/>
      </c>
      <c r="I2165" s="74"/>
      <c r="J2165" s="20" t="str">
        <f>IFERROR(IF(ATENDIMENTOS!$I2165="",ATENDIMENTOS!$H2165,IF(AND(ATENDIMENTOS!$H2165="",ATENDIMENTOS!$I2165=""),"",ATENDIMENTOS!$H2165-ATENDIMENTOS!$I2165)),"")</f>
        <v/>
      </c>
      <c r="K2165" s="77"/>
    </row>
    <row r="2166" spans="1:11" x14ac:dyDescent="0.3">
      <c r="A2166" s="12" t="str">
        <f t="shared" si="33"/>
        <v/>
      </c>
      <c r="B2166" s="66"/>
      <c r="C2166" s="70"/>
      <c r="D2166" s="71"/>
      <c r="E2166" s="71"/>
      <c r="F2166" s="71"/>
      <c r="G2166" s="71"/>
      <c r="H2166" s="19" t="str" cm="1">
        <f t="array" ref="H2166">IFERROR(IF(B2166="","",IF(F2166="","",IF(F2166="SERVIÇOS",INDEX('TABELA DE PREÇOS'!$C$3:$C$1000,MATCH(B2166,IF('TABELA DE PREÇOS'!$B$3:$B$1000=G2166,'TABELA DE PREÇOS'!$D$3:$D$1000),1)),IF(F2166="PRODUTOS",INDEX('TABELA DE PREÇOS'!$G$3:$G$1000,MATCH(B2166,IF('TABELA DE PREÇOS'!$F$3:$F$1000=G2166,'TABELA DE PREÇOS'!$H$3:$H$1000),1)))))),"")</f>
        <v/>
      </c>
      <c r="I2166" s="75"/>
      <c r="J2166" s="19" t="str">
        <f>IFERROR(IF(ATENDIMENTOS!$I2166="",ATENDIMENTOS!$H2166,IF(AND(ATENDIMENTOS!$H2166="",ATENDIMENTOS!$I2166=""),"",ATENDIMENTOS!$H2166-ATENDIMENTOS!$I2166)),"")</f>
        <v/>
      </c>
      <c r="K2166" s="78"/>
    </row>
    <row r="2167" spans="1:11" x14ac:dyDescent="0.3">
      <c r="A2167" s="12" t="str">
        <f t="shared" si="33"/>
        <v/>
      </c>
      <c r="B2167" s="65"/>
      <c r="C2167" s="68"/>
      <c r="D2167" s="69"/>
      <c r="E2167" s="69"/>
      <c r="F2167" s="69"/>
      <c r="G2167" s="69"/>
      <c r="H2167" s="20" t="str" cm="1">
        <f t="array" ref="H2167">IFERROR(IF(B2167="","",IF(F2167="","",IF(F2167="SERVIÇOS",INDEX('TABELA DE PREÇOS'!$C$3:$C$1000,MATCH(B2167,IF('TABELA DE PREÇOS'!$B$3:$B$1000=G2167,'TABELA DE PREÇOS'!$D$3:$D$1000),1)),IF(F2167="PRODUTOS",INDEX('TABELA DE PREÇOS'!$G$3:$G$1000,MATCH(B2167,IF('TABELA DE PREÇOS'!$F$3:$F$1000=G2167,'TABELA DE PREÇOS'!$H$3:$H$1000),1)))))),"")</f>
        <v/>
      </c>
      <c r="I2167" s="74"/>
      <c r="J2167" s="20" t="str">
        <f>IFERROR(IF(ATENDIMENTOS!$I2167="",ATENDIMENTOS!$H2167,IF(AND(ATENDIMENTOS!$H2167="",ATENDIMENTOS!$I2167=""),"",ATENDIMENTOS!$H2167-ATENDIMENTOS!$I2167)),"")</f>
        <v/>
      </c>
      <c r="K2167" s="77"/>
    </row>
    <row r="2168" spans="1:11" x14ac:dyDescent="0.3">
      <c r="A2168" s="12" t="str">
        <f t="shared" si="33"/>
        <v/>
      </c>
      <c r="B2168" s="66"/>
      <c r="C2168" s="70"/>
      <c r="D2168" s="71"/>
      <c r="E2168" s="71"/>
      <c r="F2168" s="71"/>
      <c r="G2168" s="71"/>
      <c r="H2168" s="19" t="str" cm="1">
        <f t="array" ref="H2168">IFERROR(IF(B2168="","",IF(F2168="","",IF(F2168="SERVIÇOS",INDEX('TABELA DE PREÇOS'!$C$3:$C$1000,MATCH(B2168,IF('TABELA DE PREÇOS'!$B$3:$B$1000=G2168,'TABELA DE PREÇOS'!$D$3:$D$1000),1)),IF(F2168="PRODUTOS",INDEX('TABELA DE PREÇOS'!$G$3:$G$1000,MATCH(B2168,IF('TABELA DE PREÇOS'!$F$3:$F$1000=G2168,'TABELA DE PREÇOS'!$H$3:$H$1000),1)))))),"")</f>
        <v/>
      </c>
      <c r="I2168" s="75"/>
      <c r="J2168" s="19" t="str">
        <f>IFERROR(IF(ATENDIMENTOS!$I2168="",ATENDIMENTOS!$H2168,IF(AND(ATENDIMENTOS!$H2168="",ATENDIMENTOS!$I2168=""),"",ATENDIMENTOS!$H2168-ATENDIMENTOS!$I2168)),"")</f>
        <v/>
      </c>
      <c r="K2168" s="78"/>
    </row>
    <row r="2169" spans="1:11" x14ac:dyDescent="0.3">
      <c r="A2169" s="12" t="str">
        <f t="shared" si="33"/>
        <v/>
      </c>
      <c r="B2169" s="65"/>
      <c r="C2169" s="68"/>
      <c r="D2169" s="69"/>
      <c r="E2169" s="69"/>
      <c r="F2169" s="69"/>
      <c r="G2169" s="69"/>
      <c r="H2169" s="20" t="str" cm="1">
        <f t="array" ref="H2169">IFERROR(IF(B2169="","",IF(F2169="","",IF(F2169="SERVIÇOS",INDEX('TABELA DE PREÇOS'!$C$3:$C$1000,MATCH(B2169,IF('TABELA DE PREÇOS'!$B$3:$B$1000=G2169,'TABELA DE PREÇOS'!$D$3:$D$1000),1)),IF(F2169="PRODUTOS",INDEX('TABELA DE PREÇOS'!$G$3:$G$1000,MATCH(B2169,IF('TABELA DE PREÇOS'!$F$3:$F$1000=G2169,'TABELA DE PREÇOS'!$H$3:$H$1000),1)))))),"")</f>
        <v/>
      </c>
      <c r="I2169" s="74"/>
      <c r="J2169" s="20" t="str">
        <f>IFERROR(IF(ATENDIMENTOS!$I2169="",ATENDIMENTOS!$H2169,IF(AND(ATENDIMENTOS!$H2169="",ATENDIMENTOS!$I2169=""),"",ATENDIMENTOS!$H2169-ATENDIMENTOS!$I2169)),"")</f>
        <v/>
      </c>
      <c r="K2169" s="77"/>
    </row>
    <row r="2170" spans="1:11" x14ac:dyDescent="0.3">
      <c r="A2170" s="12" t="str">
        <f t="shared" si="33"/>
        <v/>
      </c>
      <c r="B2170" s="66"/>
      <c r="C2170" s="70"/>
      <c r="D2170" s="71"/>
      <c r="E2170" s="71"/>
      <c r="F2170" s="71"/>
      <c r="G2170" s="71"/>
      <c r="H2170" s="19" t="str" cm="1">
        <f t="array" ref="H2170">IFERROR(IF(B2170="","",IF(F2170="","",IF(F2170="SERVIÇOS",INDEX('TABELA DE PREÇOS'!$C$3:$C$1000,MATCH(B2170,IF('TABELA DE PREÇOS'!$B$3:$B$1000=G2170,'TABELA DE PREÇOS'!$D$3:$D$1000),1)),IF(F2170="PRODUTOS",INDEX('TABELA DE PREÇOS'!$G$3:$G$1000,MATCH(B2170,IF('TABELA DE PREÇOS'!$F$3:$F$1000=G2170,'TABELA DE PREÇOS'!$H$3:$H$1000),1)))))),"")</f>
        <v/>
      </c>
      <c r="I2170" s="75"/>
      <c r="J2170" s="19" t="str">
        <f>IFERROR(IF(ATENDIMENTOS!$I2170="",ATENDIMENTOS!$H2170,IF(AND(ATENDIMENTOS!$H2170="",ATENDIMENTOS!$I2170=""),"",ATENDIMENTOS!$H2170-ATENDIMENTOS!$I2170)),"")</f>
        <v/>
      </c>
      <c r="K2170" s="78"/>
    </row>
    <row r="2171" spans="1:11" x14ac:dyDescent="0.3">
      <c r="A2171" s="12" t="str">
        <f t="shared" si="33"/>
        <v/>
      </c>
      <c r="B2171" s="65"/>
      <c r="C2171" s="68"/>
      <c r="D2171" s="69"/>
      <c r="E2171" s="69"/>
      <c r="F2171" s="69"/>
      <c r="G2171" s="69"/>
      <c r="H2171" s="20" t="str" cm="1">
        <f t="array" ref="H2171">IFERROR(IF(B2171="","",IF(F2171="","",IF(F2171="SERVIÇOS",INDEX('TABELA DE PREÇOS'!$C$3:$C$1000,MATCH(B2171,IF('TABELA DE PREÇOS'!$B$3:$B$1000=G2171,'TABELA DE PREÇOS'!$D$3:$D$1000),1)),IF(F2171="PRODUTOS",INDEX('TABELA DE PREÇOS'!$G$3:$G$1000,MATCH(B2171,IF('TABELA DE PREÇOS'!$F$3:$F$1000=G2171,'TABELA DE PREÇOS'!$H$3:$H$1000),1)))))),"")</f>
        <v/>
      </c>
      <c r="I2171" s="74"/>
      <c r="J2171" s="20" t="str">
        <f>IFERROR(IF(ATENDIMENTOS!$I2171="",ATENDIMENTOS!$H2171,IF(AND(ATENDIMENTOS!$H2171="",ATENDIMENTOS!$I2171=""),"",ATENDIMENTOS!$H2171-ATENDIMENTOS!$I2171)),"")</f>
        <v/>
      </c>
      <c r="K2171" s="77"/>
    </row>
    <row r="2172" spans="1:11" x14ac:dyDescent="0.3">
      <c r="A2172" s="12" t="str">
        <f t="shared" si="33"/>
        <v/>
      </c>
      <c r="B2172" s="66"/>
      <c r="C2172" s="70"/>
      <c r="D2172" s="71"/>
      <c r="E2172" s="71"/>
      <c r="F2172" s="71"/>
      <c r="G2172" s="71"/>
      <c r="H2172" s="19" t="str" cm="1">
        <f t="array" ref="H2172">IFERROR(IF(B2172="","",IF(F2172="","",IF(F2172="SERVIÇOS",INDEX('TABELA DE PREÇOS'!$C$3:$C$1000,MATCH(B2172,IF('TABELA DE PREÇOS'!$B$3:$B$1000=G2172,'TABELA DE PREÇOS'!$D$3:$D$1000),1)),IF(F2172="PRODUTOS",INDEX('TABELA DE PREÇOS'!$G$3:$G$1000,MATCH(B2172,IF('TABELA DE PREÇOS'!$F$3:$F$1000=G2172,'TABELA DE PREÇOS'!$H$3:$H$1000),1)))))),"")</f>
        <v/>
      </c>
      <c r="I2172" s="75"/>
      <c r="J2172" s="19" t="str">
        <f>IFERROR(IF(ATENDIMENTOS!$I2172="",ATENDIMENTOS!$H2172,IF(AND(ATENDIMENTOS!$H2172="",ATENDIMENTOS!$I2172=""),"",ATENDIMENTOS!$H2172-ATENDIMENTOS!$I2172)),"")</f>
        <v/>
      </c>
      <c r="K2172" s="78"/>
    </row>
    <row r="2173" spans="1:11" x14ac:dyDescent="0.3">
      <c r="A2173" s="12" t="str">
        <f t="shared" si="33"/>
        <v/>
      </c>
      <c r="B2173" s="65"/>
      <c r="C2173" s="68"/>
      <c r="D2173" s="69"/>
      <c r="E2173" s="69"/>
      <c r="F2173" s="69"/>
      <c r="G2173" s="69"/>
      <c r="H2173" s="20" t="str" cm="1">
        <f t="array" ref="H2173">IFERROR(IF(B2173="","",IF(F2173="","",IF(F2173="SERVIÇOS",INDEX('TABELA DE PREÇOS'!$C$3:$C$1000,MATCH(B2173,IF('TABELA DE PREÇOS'!$B$3:$B$1000=G2173,'TABELA DE PREÇOS'!$D$3:$D$1000),1)),IF(F2173="PRODUTOS",INDEX('TABELA DE PREÇOS'!$G$3:$G$1000,MATCH(B2173,IF('TABELA DE PREÇOS'!$F$3:$F$1000=G2173,'TABELA DE PREÇOS'!$H$3:$H$1000),1)))))),"")</f>
        <v/>
      </c>
      <c r="I2173" s="74"/>
      <c r="J2173" s="20" t="str">
        <f>IFERROR(IF(ATENDIMENTOS!$I2173="",ATENDIMENTOS!$H2173,IF(AND(ATENDIMENTOS!$H2173="",ATENDIMENTOS!$I2173=""),"",ATENDIMENTOS!$H2173-ATENDIMENTOS!$I2173)),"")</f>
        <v/>
      </c>
      <c r="K2173" s="77"/>
    </row>
    <row r="2174" spans="1:11" x14ac:dyDescent="0.3">
      <c r="A2174" s="12" t="str">
        <f t="shared" si="33"/>
        <v/>
      </c>
      <c r="B2174" s="66"/>
      <c r="C2174" s="70"/>
      <c r="D2174" s="71"/>
      <c r="E2174" s="71"/>
      <c r="F2174" s="71"/>
      <c r="G2174" s="71"/>
      <c r="H2174" s="19" t="str" cm="1">
        <f t="array" ref="H2174">IFERROR(IF(B2174="","",IF(F2174="","",IF(F2174="SERVIÇOS",INDEX('TABELA DE PREÇOS'!$C$3:$C$1000,MATCH(B2174,IF('TABELA DE PREÇOS'!$B$3:$B$1000=G2174,'TABELA DE PREÇOS'!$D$3:$D$1000),1)),IF(F2174="PRODUTOS",INDEX('TABELA DE PREÇOS'!$G$3:$G$1000,MATCH(B2174,IF('TABELA DE PREÇOS'!$F$3:$F$1000=G2174,'TABELA DE PREÇOS'!$H$3:$H$1000),1)))))),"")</f>
        <v/>
      </c>
      <c r="I2174" s="75"/>
      <c r="J2174" s="19" t="str">
        <f>IFERROR(IF(ATENDIMENTOS!$I2174="",ATENDIMENTOS!$H2174,IF(AND(ATENDIMENTOS!$H2174="",ATENDIMENTOS!$I2174=""),"",ATENDIMENTOS!$H2174-ATENDIMENTOS!$I2174)),"")</f>
        <v/>
      </c>
      <c r="K2174" s="78"/>
    </row>
    <row r="2175" spans="1:11" x14ac:dyDescent="0.3">
      <c r="A2175" s="12" t="str">
        <f t="shared" si="33"/>
        <v/>
      </c>
      <c r="B2175" s="65"/>
      <c r="C2175" s="68"/>
      <c r="D2175" s="69"/>
      <c r="E2175" s="69"/>
      <c r="F2175" s="69"/>
      <c r="G2175" s="69"/>
      <c r="H2175" s="20" t="str" cm="1">
        <f t="array" ref="H2175">IFERROR(IF(B2175="","",IF(F2175="","",IF(F2175="SERVIÇOS",INDEX('TABELA DE PREÇOS'!$C$3:$C$1000,MATCH(B2175,IF('TABELA DE PREÇOS'!$B$3:$B$1000=G2175,'TABELA DE PREÇOS'!$D$3:$D$1000),1)),IF(F2175="PRODUTOS",INDEX('TABELA DE PREÇOS'!$G$3:$G$1000,MATCH(B2175,IF('TABELA DE PREÇOS'!$F$3:$F$1000=G2175,'TABELA DE PREÇOS'!$H$3:$H$1000),1)))))),"")</f>
        <v/>
      </c>
      <c r="I2175" s="74"/>
      <c r="J2175" s="20" t="str">
        <f>IFERROR(IF(ATENDIMENTOS!$I2175="",ATENDIMENTOS!$H2175,IF(AND(ATENDIMENTOS!$H2175="",ATENDIMENTOS!$I2175=""),"",ATENDIMENTOS!$H2175-ATENDIMENTOS!$I2175)),"")</f>
        <v/>
      </c>
      <c r="K2175" s="77"/>
    </row>
    <row r="2176" spans="1:11" x14ac:dyDescent="0.3">
      <c r="A2176" s="12" t="str">
        <f t="shared" si="33"/>
        <v/>
      </c>
      <c r="B2176" s="66"/>
      <c r="C2176" s="70"/>
      <c r="D2176" s="71"/>
      <c r="E2176" s="71"/>
      <c r="F2176" s="71"/>
      <c r="G2176" s="71"/>
      <c r="H2176" s="19" t="str" cm="1">
        <f t="array" ref="H2176">IFERROR(IF(B2176="","",IF(F2176="","",IF(F2176="SERVIÇOS",INDEX('TABELA DE PREÇOS'!$C$3:$C$1000,MATCH(B2176,IF('TABELA DE PREÇOS'!$B$3:$B$1000=G2176,'TABELA DE PREÇOS'!$D$3:$D$1000),1)),IF(F2176="PRODUTOS",INDEX('TABELA DE PREÇOS'!$G$3:$G$1000,MATCH(B2176,IF('TABELA DE PREÇOS'!$F$3:$F$1000=G2176,'TABELA DE PREÇOS'!$H$3:$H$1000),1)))))),"")</f>
        <v/>
      </c>
      <c r="I2176" s="75"/>
      <c r="J2176" s="19" t="str">
        <f>IFERROR(IF(ATENDIMENTOS!$I2176="",ATENDIMENTOS!$H2176,IF(AND(ATENDIMENTOS!$H2176="",ATENDIMENTOS!$I2176=""),"",ATENDIMENTOS!$H2176-ATENDIMENTOS!$I2176)),"")</f>
        <v/>
      </c>
      <c r="K2176" s="78"/>
    </row>
    <row r="2177" spans="1:11" x14ac:dyDescent="0.3">
      <c r="A2177" s="12" t="str">
        <f t="shared" si="33"/>
        <v/>
      </c>
      <c r="B2177" s="65"/>
      <c r="C2177" s="68"/>
      <c r="D2177" s="69"/>
      <c r="E2177" s="69"/>
      <c r="F2177" s="69"/>
      <c r="G2177" s="69"/>
      <c r="H2177" s="20" t="str" cm="1">
        <f t="array" ref="H2177">IFERROR(IF(B2177="","",IF(F2177="","",IF(F2177="SERVIÇOS",INDEX('TABELA DE PREÇOS'!$C$3:$C$1000,MATCH(B2177,IF('TABELA DE PREÇOS'!$B$3:$B$1000=G2177,'TABELA DE PREÇOS'!$D$3:$D$1000),1)),IF(F2177="PRODUTOS",INDEX('TABELA DE PREÇOS'!$G$3:$G$1000,MATCH(B2177,IF('TABELA DE PREÇOS'!$F$3:$F$1000=G2177,'TABELA DE PREÇOS'!$H$3:$H$1000),1)))))),"")</f>
        <v/>
      </c>
      <c r="I2177" s="74"/>
      <c r="J2177" s="20" t="str">
        <f>IFERROR(IF(ATENDIMENTOS!$I2177="",ATENDIMENTOS!$H2177,IF(AND(ATENDIMENTOS!$H2177="",ATENDIMENTOS!$I2177=""),"",ATENDIMENTOS!$H2177-ATENDIMENTOS!$I2177)),"")</f>
        <v/>
      </c>
      <c r="K2177" s="77"/>
    </row>
    <row r="2178" spans="1:11" x14ac:dyDescent="0.3">
      <c r="A2178" s="12" t="str">
        <f t="shared" si="33"/>
        <v/>
      </c>
      <c r="B2178" s="66"/>
      <c r="C2178" s="70"/>
      <c r="D2178" s="71"/>
      <c r="E2178" s="71"/>
      <c r="F2178" s="71"/>
      <c r="G2178" s="71"/>
      <c r="H2178" s="19" t="str" cm="1">
        <f t="array" ref="H2178">IFERROR(IF(B2178="","",IF(F2178="","",IF(F2178="SERVIÇOS",INDEX('TABELA DE PREÇOS'!$C$3:$C$1000,MATCH(B2178,IF('TABELA DE PREÇOS'!$B$3:$B$1000=G2178,'TABELA DE PREÇOS'!$D$3:$D$1000),1)),IF(F2178="PRODUTOS",INDEX('TABELA DE PREÇOS'!$G$3:$G$1000,MATCH(B2178,IF('TABELA DE PREÇOS'!$F$3:$F$1000=G2178,'TABELA DE PREÇOS'!$H$3:$H$1000),1)))))),"")</f>
        <v/>
      </c>
      <c r="I2178" s="75"/>
      <c r="J2178" s="19" t="str">
        <f>IFERROR(IF(ATENDIMENTOS!$I2178="",ATENDIMENTOS!$H2178,IF(AND(ATENDIMENTOS!$H2178="",ATENDIMENTOS!$I2178=""),"",ATENDIMENTOS!$H2178-ATENDIMENTOS!$I2178)),"")</f>
        <v/>
      </c>
      <c r="K2178" s="78"/>
    </row>
    <row r="2179" spans="1:11" x14ac:dyDescent="0.3">
      <c r="A2179" s="12" t="str">
        <f t="shared" si="33"/>
        <v/>
      </c>
      <c r="B2179" s="65"/>
      <c r="C2179" s="68"/>
      <c r="D2179" s="69"/>
      <c r="E2179" s="69"/>
      <c r="F2179" s="69"/>
      <c r="G2179" s="69"/>
      <c r="H2179" s="20" t="str" cm="1">
        <f t="array" ref="H2179">IFERROR(IF(B2179="","",IF(F2179="","",IF(F2179="SERVIÇOS",INDEX('TABELA DE PREÇOS'!$C$3:$C$1000,MATCH(B2179,IF('TABELA DE PREÇOS'!$B$3:$B$1000=G2179,'TABELA DE PREÇOS'!$D$3:$D$1000),1)),IF(F2179="PRODUTOS",INDEX('TABELA DE PREÇOS'!$G$3:$G$1000,MATCH(B2179,IF('TABELA DE PREÇOS'!$F$3:$F$1000=G2179,'TABELA DE PREÇOS'!$H$3:$H$1000),1)))))),"")</f>
        <v/>
      </c>
      <c r="I2179" s="74"/>
      <c r="J2179" s="20" t="str">
        <f>IFERROR(IF(ATENDIMENTOS!$I2179="",ATENDIMENTOS!$H2179,IF(AND(ATENDIMENTOS!$H2179="",ATENDIMENTOS!$I2179=""),"",ATENDIMENTOS!$H2179-ATENDIMENTOS!$I2179)),"")</f>
        <v/>
      </c>
      <c r="K2179" s="77"/>
    </row>
    <row r="2180" spans="1:11" x14ac:dyDescent="0.3">
      <c r="A2180" s="12" t="str">
        <f t="shared" ref="A2180:A2243" si="34">IF(B2180="","",F2180&amp;E2180&amp;B2180&amp;C2180)</f>
        <v/>
      </c>
      <c r="B2180" s="66"/>
      <c r="C2180" s="70"/>
      <c r="D2180" s="71"/>
      <c r="E2180" s="71"/>
      <c r="F2180" s="71"/>
      <c r="G2180" s="71"/>
      <c r="H2180" s="19" t="str" cm="1">
        <f t="array" ref="H2180">IFERROR(IF(B2180="","",IF(F2180="","",IF(F2180="SERVIÇOS",INDEX('TABELA DE PREÇOS'!$C$3:$C$1000,MATCH(B2180,IF('TABELA DE PREÇOS'!$B$3:$B$1000=G2180,'TABELA DE PREÇOS'!$D$3:$D$1000),1)),IF(F2180="PRODUTOS",INDEX('TABELA DE PREÇOS'!$G$3:$G$1000,MATCH(B2180,IF('TABELA DE PREÇOS'!$F$3:$F$1000=G2180,'TABELA DE PREÇOS'!$H$3:$H$1000),1)))))),"")</f>
        <v/>
      </c>
      <c r="I2180" s="75"/>
      <c r="J2180" s="19" t="str">
        <f>IFERROR(IF(ATENDIMENTOS!$I2180="",ATENDIMENTOS!$H2180,IF(AND(ATENDIMENTOS!$H2180="",ATENDIMENTOS!$I2180=""),"",ATENDIMENTOS!$H2180-ATENDIMENTOS!$I2180)),"")</f>
        <v/>
      </c>
      <c r="K2180" s="78"/>
    </row>
    <row r="2181" spans="1:11" x14ac:dyDescent="0.3">
      <c r="A2181" s="12" t="str">
        <f t="shared" si="34"/>
        <v/>
      </c>
      <c r="B2181" s="65"/>
      <c r="C2181" s="68"/>
      <c r="D2181" s="69"/>
      <c r="E2181" s="69"/>
      <c r="F2181" s="69"/>
      <c r="G2181" s="69"/>
      <c r="H2181" s="20" t="str" cm="1">
        <f t="array" ref="H2181">IFERROR(IF(B2181="","",IF(F2181="","",IF(F2181="SERVIÇOS",INDEX('TABELA DE PREÇOS'!$C$3:$C$1000,MATCH(B2181,IF('TABELA DE PREÇOS'!$B$3:$B$1000=G2181,'TABELA DE PREÇOS'!$D$3:$D$1000),1)),IF(F2181="PRODUTOS",INDEX('TABELA DE PREÇOS'!$G$3:$G$1000,MATCH(B2181,IF('TABELA DE PREÇOS'!$F$3:$F$1000=G2181,'TABELA DE PREÇOS'!$H$3:$H$1000),1)))))),"")</f>
        <v/>
      </c>
      <c r="I2181" s="74"/>
      <c r="J2181" s="20" t="str">
        <f>IFERROR(IF(ATENDIMENTOS!$I2181="",ATENDIMENTOS!$H2181,IF(AND(ATENDIMENTOS!$H2181="",ATENDIMENTOS!$I2181=""),"",ATENDIMENTOS!$H2181-ATENDIMENTOS!$I2181)),"")</f>
        <v/>
      </c>
      <c r="K2181" s="77"/>
    </row>
    <row r="2182" spans="1:11" x14ac:dyDescent="0.3">
      <c r="A2182" s="12" t="str">
        <f t="shared" si="34"/>
        <v/>
      </c>
      <c r="B2182" s="66"/>
      <c r="C2182" s="70"/>
      <c r="D2182" s="71"/>
      <c r="E2182" s="71"/>
      <c r="F2182" s="71"/>
      <c r="G2182" s="71"/>
      <c r="H2182" s="19" t="str" cm="1">
        <f t="array" ref="H2182">IFERROR(IF(B2182="","",IF(F2182="","",IF(F2182="SERVIÇOS",INDEX('TABELA DE PREÇOS'!$C$3:$C$1000,MATCH(B2182,IF('TABELA DE PREÇOS'!$B$3:$B$1000=G2182,'TABELA DE PREÇOS'!$D$3:$D$1000),1)),IF(F2182="PRODUTOS",INDEX('TABELA DE PREÇOS'!$G$3:$G$1000,MATCH(B2182,IF('TABELA DE PREÇOS'!$F$3:$F$1000=G2182,'TABELA DE PREÇOS'!$H$3:$H$1000),1)))))),"")</f>
        <v/>
      </c>
      <c r="I2182" s="75"/>
      <c r="J2182" s="19" t="str">
        <f>IFERROR(IF(ATENDIMENTOS!$I2182="",ATENDIMENTOS!$H2182,IF(AND(ATENDIMENTOS!$H2182="",ATENDIMENTOS!$I2182=""),"",ATENDIMENTOS!$H2182-ATENDIMENTOS!$I2182)),"")</f>
        <v/>
      </c>
      <c r="K2182" s="78"/>
    </row>
    <row r="2183" spans="1:11" x14ac:dyDescent="0.3">
      <c r="A2183" s="12" t="str">
        <f t="shared" si="34"/>
        <v/>
      </c>
      <c r="B2183" s="65"/>
      <c r="C2183" s="68"/>
      <c r="D2183" s="69"/>
      <c r="E2183" s="69"/>
      <c r="F2183" s="69"/>
      <c r="G2183" s="69"/>
      <c r="H2183" s="20" t="str" cm="1">
        <f t="array" ref="H2183">IFERROR(IF(B2183="","",IF(F2183="","",IF(F2183="SERVIÇOS",INDEX('TABELA DE PREÇOS'!$C$3:$C$1000,MATCH(B2183,IF('TABELA DE PREÇOS'!$B$3:$B$1000=G2183,'TABELA DE PREÇOS'!$D$3:$D$1000),1)),IF(F2183="PRODUTOS",INDEX('TABELA DE PREÇOS'!$G$3:$G$1000,MATCH(B2183,IF('TABELA DE PREÇOS'!$F$3:$F$1000=G2183,'TABELA DE PREÇOS'!$H$3:$H$1000),1)))))),"")</f>
        <v/>
      </c>
      <c r="I2183" s="74"/>
      <c r="J2183" s="20" t="str">
        <f>IFERROR(IF(ATENDIMENTOS!$I2183="",ATENDIMENTOS!$H2183,IF(AND(ATENDIMENTOS!$H2183="",ATENDIMENTOS!$I2183=""),"",ATENDIMENTOS!$H2183-ATENDIMENTOS!$I2183)),"")</f>
        <v/>
      </c>
      <c r="K2183" s="77"/>
    </row>
    <row r="2184" spans="1:11" x14ac:dyDescent="0.3">
      <c r="A2184" s="12" t="str">
        <f t="shared" si="34"/>
        <v/>
      </c>
      <c r="B2184" s="66"/>
      <c r="C2184" s="70"/>
      <c r="D2184" s="71"/>
      <c r="E2184" s="71"/>
      <c r="F2184" s="71"/>
      <c r="G2184" s="71"/>
      <c r="H2184" s="19" t="str" cm="1">
        <f t="array" ref="H2184">IFERROR(IF(B2184="","",IF(F2184="","",IF(F2184="SERVIÇOS",INDEX('TABELA DE PREÇOS'!$C$3:$C$1000,MATCH(B2184,IF('TABELA DE PREÇOS'!$B$3:$B$1000=G2184,'TABELA DE PREÇOS'!$D$3:$D$1000),1)),IF(F2184="PRODUTOS",INDEX('TABELA DE PREÇOS'!$G$3:$G$1000,MATCH(B2184,IF('TABELA DE PREÇOS'!$F$3:$F$1000=G2184,'TABELA DE PREÇOS'!$H$3:$H$1000),1)))))),"")</f>
        <v/>
      </c>
      <c r="I2184" s="75"/>
      <c r="J2184" s="19" t="str">
        <f>IFERROR(IF(ATENDIMENTOS!$I2184="",ATENDIMENTOS!$H2184,IF(AND(ATENDIMENTOS!$H2184="",ATENDIMENTOS!$I2184=""),"",ATENDIMENTOS!$H2184-ATENDIMENTOS!$I2184)),"")</f>
        <v/>
      </c>
      <c r="K2184" s="78"/>
    </row>
    <row r="2185" spans="1:11" x14ac:dyDescent="0.3">
      <c r="A2185" s="12" t="str">
        <f t="shared" si="34"/>
        <v/>
      </c>
      <c r="B2185" s="65"/>
      <c r="C2185" s="68"/>
      <c r="D2185" s="69"/>
      <c r="E2185" s="69"/>
      <c r="F2185" s="69"/>
      <c r="G2185" s="69"/>
      <c r="H2185" s="20" t="str" cm="1">
        <f t="array" ref="H2185">IFERROR(IF(B2185="","",IF(F2185="","",IF(F2185="SERVIÇOS",INDEX('TABELA DE PREÇOS'!$C$3:$C$1000,MATCH(B2185,IF('TABELA DE PREÇOS'!$B$3:$B$1000=G2185,'TABELA DE PREÇOS'!$D$3:$D$1000),1)),IF(F2185="PRODUTOS",INDEX('TABELA DE PREÇOS'!$G$3:$G$1000,MATCH(B2185,IF('TABELA DE PREÇOS'!$F$3:$F$1000=G2185,'TABELA DE PREÇOS'!$H$3:$H$1000),1)))))),"")</f>
        <v/>
      </c>
      <c r="I2185" s="74"/>
      <c r="J2185" s="20" t="str">
        <f>IFERROR(IF(ATENDIMENTOS!$I2185="",ATENDIMENTOS!$H2185,IF(AND(ATENDIMENTOS!$H2185="",ATENDIMENTOS!$I2185=""),"",ATENDIMENTOS!$H2185-ATENDIMENTOS!$I2185)),"")</f>
        <v/>
      </c>
      <c r="K2185" s="77"/>
    </row>
    <row r="2186" spans="1:11" x14ac:dyDescent="0.3">
      <c r="A2186" s="12" t="str">
        <f t="shared" si="34"/>
        <v/>
      </c>
      <c r="B2186" s="66"/>
      <c r="C2186" s="70"/>
      <c r="D2186" s="71"/>
      <c r="E2186" s="71"/>
      <c r="F2186" s="71"/>
      <c r="G2186" s="71"/>
      <c r="H2186" s="19" t="str" cm="1">
        <f t="array" ref="H2186">IFERROR(IF(B2186="","",IF(F2186="","",IF(F2186="SERVIÇOS",INDEX('TABELA DE PREÇOS'!$C$3:$C$1000,MATCH(B2186,IF('TABELA DE PREÇOS'!$B$3:$B$1000=G2186,'TABELA DE PREÇOS'!$D$3:$D$1000),1)),IF(F2186="PRODUTOS",INDEX('TABELA DE PREÇOS'!$G$3:$G$1000,MATCH(B2186,IF('TABELA DE PREÇOS'!$F$3:$F$1000=G2186,'TABELA DE PREÇOS'!$H$3:$H$1000),1)))))),"")</f>
        <v/>
      </c>
      <c r="I2186" s="75"/>
      <c r="J2186" s="19" t="str">
        <f>IFERROR(IF(ATENDIMENTOS!$I2186="",ATENDIMENTOS!$H2186,IF(AND(ATENDIMENTOS!$H2186="",ATENDIMENTOS!$I2186=""),"",ATENDIMENTOS!$H2186-ATENDIMENTOS!$I2186)),"")</f>
        <v/>
      </c>
      <c r="K2186" s="78"/>
    </row>
    <row r="2187" spans="1:11" x14ac:dyDescent="0.3">
      <c r="A2187" s="12" t="str">
        <f t="shared" si="34"/>
        <v/>
      </c>
      <c r="B2187" s="65"/>
      <c r="C2187" s="68"/>
      <c r="D2187" s="69"/>
      <c r="E2187" s="69"/>
      <c r="F2187" s="69"/>
      <c r="G2187" s="69"/>
      <c r="H2187" s="20" t="str" cm="1">
        <f t="array" ref="H2187">IFERROR(IF(B2187="","",IF(F2187="","",IF(F2187="SERVIÇOS",INDEX('TABELA DE PREÇOS'!$C$3:$C$1000,MATCH(B2187,IF('TABELA DE PREÇOS'!$B$3:$B$1000=G2187,'TABELA DE PREÇOS'!$D$3:$D$1000),1)),IF(F2187="PRODUTOS",INDEX('TABELA DE PREÇOS'!$G$3:$G$1000,MATCH(B2187,IF('TABELA DE PREÇOS'!$F$3:$F$1000=G2187,'TABELA DE PREÇOS'!$H$3:$H$1000),1)))))),"")</f>
        <v/>
      </c>
      <c r="I2187" s="74"/>
      <c r="J2187" s="20" t="str">
        <f>IFERROR(IF(ATENDIMENTOS!$I2187="",ATENDIMENTOS!$H2187,IF(AND(ATENDIMENTOS!$H2187="",ATENDIMENTOS!$I2187=""),"",ATENDIMENTOS!$H2187-ATENDIMENTOS!$I2187)),"")</f>
        <v/>
      </c>
      <c r="K2187" s="77"/>
    </row>
    <row r="2188" spans="1:11" x14ac:dyDescent="0.3">
      <c r="A2188" s="12" t="str">
        <f t="shared" si="34"/>
        <v/>
      </c>
      <c r="B2188" s="66"/>
      <c r="C2188" s="70"/>
      <c r="D2188" s="71"/>
      <c r="E2188" s="71"/>
      <c r="F2188" s="71"/>
      <c r="G2188" s="71"/>
      <c r="H2188" s="19" t="str" cm="1">
        <f t="array" ref="H2188">IFERROR(IF(B2188="","",IF(F2188="","",IF(F2188="SERVIÇOS",INDEX('TABELA DE PREÇOS'!$C$3:$C$1000,MATCH(B2188,IF('TABELA DE PREÇOS'!$B$3:$B$1000=G2188,'TABELA DE PREÇOS'!$D$3:$D$1000),1)),IF(F2188="PRODUTOS",INDEX('TABELA DE PREÇOS'!$G$3:$G$1000,MATCH(B2188,IF('TABELA DE PREÇOS'!$F$3:$F$1000=G2188,'TABELA DE PREÇOS'!$H$3:$H$1000),1)))))),"")</f>
        <v/>
      </c>
      <c r="I2188" s="75"/>
      <c r="J2188" s="19" t="str">
        <f>IFERROR(IF(ATENDIMENTOS!$I2188="",ATENDIMENTOS!$H2188,IF(AND(ATENDIMENTOS!$H2188="",ATENDIMENTOS!$I2188=""),"",ATENDIMENTOS!$H2188-ATENDIMENTOS!$I2188)),"")</f>
        <v/>
      </c>
      <c r="K2188" s="78"/>
    </row>
    <row r="2189" spans="1:11" x14ac:dyDescent="0.3">
      <c r="A2189" s="12" t="str">
        <f t="shared" si="34"/>
        <v/>
      </c>
      <c r="B2189" s="65"/>
      <c r="C2189" s="68"/>
      <c r="D2189" s="69"/>
      <c r="E2189" s="69"/>
      <c r="F2189" s="69"/>
      <c r="G2189" s="69"/>
      <c r="H2189" s="20" t="str" cm="1">
        <f t="array" ref="H2189">IFERROR(IF(B2189="","",IF(F2189="","",IF(F2189="SERVIÇOS",INDEX('TABELA DE PREÇOS'!$C$3:$C$1000,MATCH(B2189,IF('TABELA DE PREÇOS'!$B$3:$B$1000=G2189,'TABELA DE PREÇOS'!$D$3:$D$1000),1)),IF(F2189="PRODUTOS",INDEX('TABELA DE PREÇOS'!$G$3:$G$1000,MATCH(B2189,IF('TABELA DE PREÇOS'!$F$3:$F$1000=G2189,'TABELA DE PREÇOS'!$H$3:$H$1000),1)))))),"")</f>
        <v/>
      </c>
      <c r="I2189" s="74"/>
      <c r="J2189" s="20" t="str">
        <f>IFERROR(IF(ATENDIMENTOS!$I2189="",ATENDIMENTOS!$H2189,IF(AND(ATENDIMENTOS!$H2189="",ATENDIMENTOS!$I2189=""),"",ATENDIMENTOS!$H2189-ATENDIMENTOS!$I2189)),"")</f>
        <v/>
      </c>
      <c r="K2189" s="77"/>
    </row>
    <row r="2190" spans="1:11" x14ac:dyDescent="0.3">
      <c r="A2190" s="12" t="str">
        <f t="shared" si="34"/>
        <v/>
      </c>
      <c r="B2190" s="66"/>
      <c r="C2190" s="70"/>
      <c r="D2190" s="71"/>
      <c r="E2190" s="71"/>
      <c r="F2190" s="71"/>
      <c r="G2190" s="71"/>
      <c r="H2190" s="19" t="str" cm="1">
        <f t="array" ref="H2190">IFERROR(IF(B2190="","",IF(F2190="","",IF(F2190="SERVIÇOS",INDEX('TABELA DE PREÇOS'!$C$3:$C$1000,MATCH(B2190,IF('TABELA DE PREÇOS'!$B$3:$B$1000=G2190,'TABELA DE PREÇOS'!$D$3:$D$1000),1)),IF(F2190="PRODUTOS",INDEX('TABELA DE PREÇOS'!$G$3:$G$1000,MATCH(B2190,IF('TABELA DE PREÇOS'!$F$3:$F$1000=G2190,'TABELA DE PREÇOS'!$H$3:$H$1000),1)))))),"")</f>
        <v/>
      </c>
      <c r="I2190" s="75"/>
      <c r="J2190" s="19" t="str">
        <f>IFERROR(IF(ATENDIMENTOS!$I2190="",ATENDIMENTOS!$H2190,IF(AND(ATENDIMENTOS!$H2190="",ATENDIMENTOS!$I2190=""),"",ATENDIMENTOS!$H2190-ATENDIMENTOS!$I2190)),"")</f>
        <v/>
      </c>
      <c r="K2190" s="78"/>
    </row>
    <row r="2191" spans="1:11" x14ac:dyDescent="0.3">
      <c r="A2191" s="12" t="str">
        <f t="shared" si="34"/>
        <v/>
      </c>
      <c r="B2191" s="65"/>
      <c r="C2191" s="68"/>
      <c r="D2191" s="69"/>
      <c r="E2191" s="69"/>
      <c r="F2191" s="69"/>
      <c r="G2191" s="69"/>
      <c r="H2191" s="20" t="str" cm="1">
        <f t="array" ref="H2191">IFERROR(IF(B2191="","",IF(F2191="","",IF(F2191="SERVIÇOS",INDEX('TABELA DE PREÇOS'!$C$3:$C$1000,MATCH(B2191,IF('TABELA DE PREÇOS'!$B$3:$B$1000=G2191,'TABELA DE PREÇOS'!$D$3:$D$1000),1)),IF(F2191="PRODUTOS",INDEX('TABELA DE PREÇOS'!$G$3:$G$1000,MATCH(B2191,IF('TABELA DE PREÇOS'!$F$3:$F$1000=G2191,'TABELA DE PREÇOS'!$H$3:$H$1000),1)))))),"")</f>
        <v/>
      </c>
      <c r="I2191" s="74"/>
      <c r="J2191" s="20" t="str">
        <f>IFERROR(IF(ATENDIMENTOS!$I2191="",ATENDIMENTOS!$H2191,IF(AND(ATENDIMENTOS!$H2191="",ATENDIMENTOS!$I2191=""),"",ATENDIMENTOS!$H2191-ATENDIMENTOS!$I2191)),"")</f>
        <v/>
      </c>
      <c r="K2191" s="77"/>
    </row>
    <row r="2192" spans="1:11" x14ac:dyDescent="0.3">
      <c r="A2192" s="12" t="str">
        <f t="shared" si="34"/>
        <v/>
      </c>
      <c r="B2192" s="66"/>
      <c r="C2192" s="70"/>
      <c r="D2192" s="71"/>
      <c r="E2192" s="71"/>
      <c r="F2192" s="71"/>
      <c r="G2192" s="71"/>
      <c r="H2192" s="19" t="str" cm="1">
        <f t="array" ref="H2192">IFERROR(IF(B2192="","",IF(F2192="","",IF(F2192="SERVIÇOS",INDEX('TABELA DE PREÇOS'!$C$3:$C$1000,MATCH(B2192,IF('TABELA DE PREÇOS'!$B$3:$B$1000=G2192,'TABELA DE PREÇOS'!$D$3:$D$1000),1)),IF(F2192="PRODUTOS",INDEX('TABELA DE PREÇOS'!$G$3:$G$1000,MATCH(B2192,IF('TABELA DE PREÇOS'!$F$3:$F$1000=G2192,'TABELA DE PREÇOS'!$H$3:$H$1000),1)))))),"")</f>
        <v/>
      </c>
      <c r="I2192" s="75"/>
      <c r="J2192" s="19" t="str">
        <f>IFERROR(IF(ATENDIMENTOS!$I2192="",ATENDIMENTOS!$H2192,IF(AND(ATENDIMENTOS!$H2192="",ATENDIMENTOS!$I2192=""),"",ATENDIMENTOS!$H2192-ATENDIMENTOS!$I2192)),"")</f>
        <v/>
      </c>
      <c r="K2192" s="78"/>
    </row>
    <row r="2193" spans="1:11" x14ac:dyDescent="0.3">
      <c r="A2193" s="12" t="str">
        <f t="shared" si="34"/>
        <v/>
      </c>
      <c r="B2193" s="65"/>
      <c r="C2193" s="68"/>
      <c r="D2193" s="69"/>
      <c r="E2193" s="69"/>
      <c r="F2193" s="69"/>
      <c r="G2193" s="69"/>
      <c r="H2193" s="20" t="str" cm="1">
        <f t="array" ref="H2193">IFERROR(IF(B2193="","",IF(F2193="","",IF(F2193="SERVIÇOS",INDEX('TABELA DE PREÇOS'!$C$3:$C$1000,MATCH(B2193,IF('TABELA DE PREÇOS'!$B$3:$B$1000=G2193,'TABELA DE PREÇOS'!$D$3:$D$1000),1)),IF(F2193="PRODUTOS",INDEX('TABELA DE PREÇOS'!$G$3:$G$1000,MATCH(B2193,IF('TABELA DE PREÇOS'!$F$3:$F$1000=G2193,'TABELA DE PREÇOS'!$H$3:$H$1000),1)))))),"")</f>
        <v/>
      </c>
      <c r="I2193" s="74"/>
      <c r="J2193" s="20" t="str">
        <f>IFERROR(IF(ATENDIMENTOS!$I2193="",ATENDIMENTOS!$H2193,IF(AND(ATENDIMENTOS!$H2193="",ATENDIMENTOS!$I2193=""),"",ATENDIMENTOS!$H2193-ATENDIMENTOS!$I2193)),"")</f>
        <v/>
      </c>
      <c r="K2193" s="77"/>
    </row>
    <row r="2194" spans="1:11" x14ac:dyDescent="0.3">
      <c r="A2194" s="12" t="str">
        <f t="shared" si="34"/>
        <v/>
      </c>
      <c r="B2194" s="66"/>
      <c r="C2194" s="70"/>
      <c r="D2194" s="71"/>
      <c r="E2194" s="71"/>
      <c r="F2194" s="71"/>
      <c r="G2194" s="71"/>
      <c r="H2194" s="19" t="str" cm="1">
        <f t="array" ref="H2194">IFERROR(IF(B2194="","",IF(F2194="","",IF(F2194="SERVIÇOS",INDEX('TABELA DE PREÇOS'!$C$3:$C$1000,MATCH(B2194,IF('TABELA DE PREÇOS'!$B$3:$B$1000=G2194,'TABELA DE PREÇOS'!$D$3:$D$1000),1)),IF(F2194="PRODUTOS",INDEX('TABELA DE PREÇOS'!$G$3:$G$1000,MATCH(B2194,IF('TABELA DE PREÇOS'!$F$3:$F$1000=G2194,'TABELA DE PREÇOS'!$H$3:$H$1000),1)))))),"")</f>
        <v/>
      </c>
      <c r="I2194" s="75"/>
      <c r="J2194" s="19" t="str">
        <f>IFERROR(IF(ATENDIMENTOS!$I2194="",ATENDIMENTOS!$H2194,IF(AND(ATENDIMENTOS!$H2194="",ATENDIMENTOS!$I2194=""),"",ATENDIMENTOS!$H2194-ATENDIMENTOS!$I2194)),"")</f>
        <v/>
      </c>
      <c r="K2194" s="78"/>
    </row>
    <row r="2195" spans="1:11" x14ac:dyDescent="0.3">
      <c r="A2195" s="12" t="str">
        <f t="shared" si="34"/>
        <v/>
      </c>
      <c r="B2195" s="65"/>
      <c r="C2195" s="68"/>
      <c r="D2195" s="69"/>
      <c r="E2195" s="69"/>
      <c r="F2195" s="69"/>
      <c r="G2195" s="69"/>
      <c r="H2195" s="20" t="str" cm="1">
        <f t="array" ref="H2195">IFERROR(IF(B2195="","",IF(F2195="","",IF(F2195="SERVIÇOS",INDEX('TABELA DE PREÇOS'!$C$3:$C$1000,MATCH(B2195,IF('TABELA DE PREÇOS'!$B$3:$B$1000=G2195,'TABELA DE PREÇOS'!$D$3:$D$1000),1)),IF(F2195="PRODUTOS",INDEX('TABELA DE PREÇOS'!$G$3:$G$1000,MATCH(B2195,IF('TABELA DE PREÇOS'!$F$3:$F$1000=G2195,'TABELA DE PREÇOS'!$H$3:$H$1000),1)))))),"")</f>
        <v/>
      </c>
      <c r="I2195" s="74"/>
      <c r="J2195" s="20" t="str">
        <f>IFERROR(IF(ATENDIMENTOS!$I2195="",ATENDIMENTOS!$H2195,IF(AND(ATENDIMENTOS!$H2195="",ATENDIMENTOS!$I2195=""),"",ATENDIMENTOS!$H2195-ATENDIMENTOS!$I2195)),"")</f>
        <v/>
      </c>
      <c r="K2195" s="77"/>
    </row>
    <row r="2196" spans="1:11" x14ac:dyDescent="0.3">
      <c r="A2196" s="12" t="str">
        <f t="shared" si="34"/>
        <v/>
      </c>
      <c r="B2196" s="66"/>
      <c r="C2196" s="70"/>
      <c r="D2196" s="71"/>
      <c r="E2196" s="71"/>
      <c r="F2196" s="71"/>
      <c r="G2196" s="71"/>
      <c r="H2196" s="19" t="str" cm="1">
        <f t="array" ref="H2196">IFERROR(IF(B2196="","",IF(F2196="","",IF(F2196="SERVIÇOS",INDEX('TABELA DE PREÇOS'!$C$3:$C$1000,MATCH(B2196,IF('TABELA DE PREÇOS'!$B$3:$B$1000=G2196,'TABELA DE PREÇOS'!$D$3:$D$1000),1)),IF(F2196="PRODUTOS",INDEX('TABELA DE PREÇOS'!$G$3:$G$1000,MATCH(B2196,IF('TABELA DE PREÇOS'!$F$3:$F$1000=G2196,'TABELA DE PREÇOS'!$H$3:$H$1000),1)))))),"")</f>
        <v/>
      </c>
      <c r="I2196" s="75"/>
      <c r="J2196" s="19" t="str">
        <f>IFERROR(IF(ATENDIMENTOS!$I2196="",ATENDIMENTOS!$H2196,IF(AND(ATENDIMENTOS!$H2196="",ATENDIMENTOS!$I2196=""),"",ATENDIMENTOS!$H2196-ATENDIMENTOS!$I2196)),"")</f>
        <v/>
      </c>
      <c r="K2196" s="78"/>
    </row>
    <row r="2197" spans="1:11" x14ac:dyDescent="0.3">
      <c r="A2197" s="12" t="str">
        <f t="shared" si="34"/>
        <v/>
      </c>
      <c r="B2197" s="65"/>
      <c r="C2197" s="68"/>
      <c r="D2197" s="69"/>
      <c r="E2197" s="69"/>
      <c r="F2197" s="69"/>
      <c r="G2197" s="69"/>
      <c r="H2197" s="20" t="str" cm="1">
        <f t="array" ref="H2197">IFERROR(IF(B2197="","",IF(F2197="","",IF(F2197="SERVIÇOS",INDEX('TABELA DE PREÇOS'!$C$3:$C$1000,MATCH(B2197,IF('TABELA DE PREÇOS'!$B$3:$B$1000=G2197,'TABELA DE PREÇOS'!$D$3:$D$1000),1)),IF(F2197="PRODUTOS",INDEX('TABELA DE PREÇOS'!$G$3:$G$1000,MATCH(B2197,IF('TABELA DE PREÇOS'!$F$3:$F$1000=G2197,'TABELA DE PREÇOS'!$H$3:$H$1000),1)))))),"")</f>
        <v/>
      </c>
      <c r="I2197" s="74"/>
      <c r="J2197" s="20" t="str">
        <f>IFERROR(IF(ATENDIMENTOS!$I2197="",ATENDIMENTOS!$H2197,IF(AND(ATENDIMENTOS!$H2197="",ATENDIMENTOS!$I2197=""),"",ATENDIMENTOS!$H2197-ATENDIMENTOS!$I2197)),"")</f>
        <v/>
      </c>
      <c r="K2197" s="77"/>
    </row>
    <row r="2198" spans="1:11" x14ac:dyDescent="0.3">
      <c r="A2198" s="12" t="str">
        <f t="shared" si="34"/>
        <v/>
      </c>
      <c r="B2198" s="66"/>
      <c r="C2198" s="70"/>
      <c r="D2198" s="71"/>
      <c r="E2198" s="71"/>
      <c r="F2198" s="71"/>
      <c r="G2198" s="71"/>
      <c r="H2198" s="19" t="str" cm="1">
        <f t="array" ref="H2198">IFERROR(IF(B2198="","",IF(F2198="","",IF(F2198="SERVIÇOS",INDEX('TABELA DE PREÇOS'!$C$3:$C$1000,MATCH(B2198,IF('TABELA DE PREÇOS'!$B$3:$B$1000=G2198,'TABELA DE PREÇOS'!$D$3:$D$1000),1)),IF(F2198="PRODUTOS",INDEX('TABELA DE PREÇOS'!$G$3:$G$1000,MATCH(B2198,IF('TABELA DE PREÇOS'!$F$3:$F$1000=G2198,'TABELA DE PREÇOS'!$H$3:$H$1000),1)))))),"")</f>
        <v/>
      </c>
      <c r="I2198" s="75"/>
      <c r="J2198" s="19" t="str">
        <f>IFERROR(IF(ATENDIMENTOS!$I2198="",ATENDIMENTOS!$H2198,IF(AND(ATENDIMENTOS!$H2198="",ATENDIMENTOS!$I2198=""),"",ATENDIMENTOS!$H2198-ATENDIMENTOS!$I2198)),"")</f>
        <v/>
      </c>
      <c r="K2198" s="78"/>
    </row>
    <row r="2199" spans="1:11" x14ac:dyDescent="0.3">
      <c r="A2199" s="12" t="str">
        <f t="shared" si="34"/>
        <v/>
      </c>
      <c r="B2199" s="65"/>
      <c r="C2199" s="68"/>
      <c r="D2199" s="69"/>
      <c r="E2199" s="69"/>
      <c r="F2199" s="69"/>
      <c r="G2199" s="69"/>
      <c r="H2199" s="20" t="str" cm="1">
        <f t="array" ref="H2199">IFERROR(IF(B2199="","",IF(F2199="","",IF(F2199="SERVIÇOS",INDEX('TABELA DE PREÇOS'!$C$3:$C$1000,MATCH(B2199,IF('TABELA DE PREÇOS'!$B$3:$B$1000=G2199,'TABELA DE PREÇOS'!$D$3:$D$1000),1)),IF(F2199="PRODUTOS",INDEX('TABELA DE PREÇOS'!$G$3:$G$1000,MATCH(B2199,IF('TABELA DE PREÇOS'!$F$3:$F$1000=G2199,'TABELA DE PREÇOS'!$H$3:$H$1000),1)))))),"")</f>
        <v/>
      </c>
      <c r="I2199" s="74"/>
      <c r="J2199" s="20" t="str">
        <f>IFERROR(IF(ATENDIMENTOS!$I2199="",ATENDIMENTOS!$H2199,IF(AND(ATENDIMENTOS!$H2199="",ATENDIMENTOS!$I2199=""),"",ATENDIMENTOS!$H2199-ATENDIMENTOS!$I2199)),"")</f>
        <v/>
      </c>
      <c r="K2199" s="77"/>
    </row>
    <row r="2200" spans="1:11" x14ac:dyDescent="0.3">
      <c r="A2200" s="12" t="str">
        <f t="shared" si="34"/>
        <v/>
      </c>
      <c r="B2200" s="66"/>
      <c r="C2200" s="70"/>
      <c r="D2200" s="71"/>
      <c r="E2200" s="71"/>
      <c r="F2200" s="71"/>
      <c r="G2200" s="71"/>
      <c r="H2200" s="19" t="str" cm="1">
        <f t="array" ref="H2200">IFERROR(IF(B2200="","",IF(F2200="","",IF(F2200="SERVIÇOS",INDEX('TABELA DE PREÇOS'!$C$3:$C$1000,MATCH(B2200,IF('TABELA DE PREÇOS'!$B$3:$B$1000=G2200,'TABELA DE PREÇOS'!$D$3:$D$1000),1)),IF(F2200="PRODUTOS",INDEX('TABELA DE PREÇOS'!$G$3:$G$1000,MATCH(B2200,IF('TABELA DE PREÇOS'!$F$3:$F$1000=G2200,'TABELA DE PREÇOS'!$H$3:$H$1000),1)))))),"")</f>
        <v/>
      </c>
      <c r="I2200" s="75"/>
      <c r="J2200" s="19" t="str">
        <f>IFERROR(IF(ATENDIMENTOS!$I2200="",ATENDIMENTOS!$H2200,IF(AND(ATENDIMENTOS!$H2200="",ATENDIMENTOS!$I2200=""),"",ATENDIMENTOS!$H2200-ATENDIMENTOS!$I2200)),"")</f>
        <v/>
      </c>
      <c r="K2200" s="78"/>
    </row>
    <row r="2201" spans="1:11" x14ac:dyDescent="0.3">
      <c r="A2201" s="12" t="str">
        <f t="shared" si="34"/>
        <v/>
      </c>
      <c r="B2201" s="65"/>
      <c r="C2201" s="68"/>
      <c r="D2201" s="69"/>
      <c r="E2201" s="69"/>
      <c r="F2201" s="69"/>
      <c r="G2201" s="69"/>
      <c r="H2201" s="20" t="str" cm="1">
        <f t="array" ref="H2201">IFERROR(IF(B2201="","",IF(F2201="","",IF(F2201="SERVIÇOS",INDEX('TABELA DE PREÇOS'!$C$3:$C$1000,MATCH(B2201,IF('TABELA DE PREÇOS'!$B$3:$B$1000=G2201,'TABELA DE PREÇOS'!$D$3:$D$1000),1)),IF(F2201="PRODUTOS",INDEX('TABELA DE PREÇOS'!$G$3:$G$1000,MATCH(B2201,IF('TABELA DE PREÇOS'!$F$3:$F$1000=G2201,'TABELA DE PREÇOS'!$H$3:$H$1000),1)))))),"")</f>
        <v/>
      </c>
      <c r="I2201" s="74"/>
      <c r="J2201" s="20" t="str">
        <f>IFERROR(IF(ATENDIMENTOS!$I2201="",ATENDIMENTOS!$H2201,IF(AND(ATENDIMENTOS!$H2201="",ATENDIMENTOS!$I2201=""),"",ATENDIMENTOS!$H2201-ATENDIMENTOS!$I2201)),"")</f>
        <v/>
      </c>
      <c r="K2201" s="77"/>
    </row>
    <row r="2202" spans="1:11" x14ac:dyDescent="0.3">
      <c r="A2202" s="12" t="str">
        <f t="shared" si="34"/>
        <v/>
      </c>
      <c r="B2202" s="66"/>
      <c r="C2202" s="70"/>
      <c r="D2202" s="71"/>
      <c r="E2202" s="71"/>
      <c r="F2202" s="71"/>
      <c r="G2202" s="71"/>
      <c r="H2202" s="19" t="str" cm="1">
        <f t="array" ref="H2202">IFERROR(IF(B2202="","",IF(F2202="","",IF(F2202="SERVIÇOS",INDEX('TABELA DE PREÇOS'!$C$3:$C$1000,MATCH(B2202,IF('TABELA DE PREÇOS'!$B$3:$B$1000=G2202,'TABELA DE PREÇOS'!$D$3:$D$1000),1)),IF(F2202="PRODUTOS",INDEX('TABELA DE PREÇOS'!$G$3:$G$1000,MATCH(B2202,IF('TABELA DE PREÇOS'!$F$3:$F$1000=G2202,'TABELA DE PREÇOS'!$H$3:$H$1000),1)))))),"")</f>
        <v/>
      </c>
      <c r="I2202" s="75"/>
      <c r="J2202" s="19" t="str">
        <f>IFERROR(IF(ATENDIMENTOS!$I2202="",ATENDIMENTOS!$H2202,IF(AND(ATENDIMENTOS!$H2202="",ATENDIMENTOS!$I2202=""),"",ATENDIMENTOS!$H2202-ATENDIMENTOS!$I2202)),"")</f>
        <v/>
      </c>
      <c r="K2202" s="78"/>
    </row>
    <row r="2203" spans="1:11" x14ac:dyDescent="0.3">
      <c r="A2203" s="12" t="str">
        <f t="shared" si="34"/>
        <v/>
      </c>
      <c r="B2203" s="65"/>
      <c r="C2203" s="68"/>
      <c r="D2203" s="69"/>
      <c r="E2203" s="69"/>
      <c r="F2203" s="69"/>
      <c r="G2203" s="69"/>
      <c r="H2203" s="20" t="str" cm="1">
        <f t="array" ref="H2203">IFERROR(IF(B2203="","",IF(F2203="","",IF(F2203="SERVIÇOS",INDEX('TABELA DE PREÇOS'!$C$3:$C$1000,MATCH(B2203,IF('TABELA DE PREÇOS'!$B$3:$B$1000=G2203,'TABELA DE PREÇOS'!$D$3:$D$1000),1)),IF(F2203="PRODUTOS",INDEX('TABELA DE PREÇOS'!$G$3:$G$1000,MATCH(B2203,IF('TABELA DE PREÇOS'!$F$3:$F$1000=G2203,'TABELA DE PREÇOS'!$H$3:$H$1000),1)))))),"")</f>
        <v/>
      </c>
      <c r="I2203" s="74"/>
      <c r="J2203" s="20" t="str">
        <f>IFERROR(IF(ATENDIMENTOS!$I2203="",ATENDIMENTOS!$H2203,IF(AND(ATENDIMENTOS!$H2203="",ATENDIMENTOS!$I2203=""),"",ATENDIMENTOS!$H2203-ATENDIMENTOS!$I2203)),"")</f>
        <v/>
      </c>
      <c r="K2203" s="77"/>
    </row>
    <row r="2204" spans="1:11" x14ac:dyDescent="0.3">
      <c r="A2204" s="12" t="str">
        <f t="shared" si="34"/>
        <v/>
      </c>
      <c r="B2204" s="66"/>
      <c r="C2204" s="70"/>
      <c r="D2204" s="71"/>
      <c r="E2204" s="71"/>
      <c r="F2204" s="71"/>
      <c r="G2204" s="71"/>
      <c r="H2204" s="19" t="str" cm="1">
        <f t="array" ref="H2204">IFERROR(IF(B2204="","",IF(F2204="","",IF(F2204="SERVIÇOS",INDEX('TABELA DE PREÇOS'!$C$3:$C$1000,MATCH(B2204,IF('TABELA DE PREÇOS'!$B$3:$B$1000=G2204,'TABELA DE PREÇOS'!$D$3:$D$1000),1)),IF(F2204="PRODUTOS",INDEX('TABELA DE PREÇOS'!$G$3:$G$1000,MATCH(B2204,IF('TABELA DE PREÇOS'!$F$3:$F$1000=G2204,'TABELA DE PREÇOS'!$H$3:$H$1000),1)))))),"")</f>
        <v/>
      </c>
      <c r="I2204" s="75"/>
      <c r="J2204" s="19" t="str">
        <f>IFERROR(IF(ATENDIMENTOS!$I2204="",ATENDIMENTOS!$H2204,IF(AND(ATENDIMENTOS!$H2204="",ATENDIMENTOS!$I2204=""),"",ATENDIMENTOS!$H2204-ATENDIMENTOS!$I2204)),"")</f>
        <v/>
      </c>
      <c r="K2204" s="78"/>
    </row>
    <row r="2205" spans="1:11" x14ac:dyDescent="0.3">
      <c r="A2205" s="12" t="str">
        <f t="shared" si="34"/>
        <v/>
      </c>
      <c r="B2205" s="65"/>
      <c r="C2205" s="68"/>
      <c r="D2205" s="69"/>
      <c r="E2205" s="69"/>
      <c r="F2205" s="69"/>
      <c r="G2205" s="69"/>
      <c r="H2205" s="20" t="str" cm="1">
        <f t="array" ref="H2205">IFERROR(IF(B2205="","",IF(F2205="","",IF(F2205="SERVIÇOS",INDEX('TABELA DE PREÇOS'!$C$3:$C$1000,MATCH(B2205,IF('TABELA DE PREÇOS'!$B$3:$B$1000=G2205,'TABELA DE PREÇOS'!$D$3:$D$1000),1)),IF(F2205="PRODUTOS",INDEX('TABELA DE PREÇOS'!$G$3:$G$1000,MATCH(B2205,IF('TABELA DE PREÇOS'!$F$3:$F$1000=G2205,'TABELA DE PREÇOS'!$H$3:$H$1000),1)))))),"")</f>
        <v/>
      </c>
      <c r="I2205" s="74"/>
      <c r="J2205" s="20" t="str">
        <f>IFERROR(IF(ATENDIMENTOS!$I2205="",ATENDIMENTOS!$H2205,IF(AND(ATENDIMENTOS!$H2205="",ATENDIMENTOS!$I2205=""),"",ATENDIMENTOS!$H2205-ATENDIMENTOS!$I2205)),"")</f>
        <v/>
      </c>
      <c r="K2205" s="77"/>
    </row>
    <row r="2206" spans="1:11" x14ac:dyDescent="0.3">
      <c r="A2206" s="12" t="str">
        <f t="shared" si="34"/>
        <v/>
      </c>
      <c r="B2206" s="66"/>
      <c r="C2206" s="70"/>
      <c r="D2206" s="71"/>
      <c r="E2206" s="71"/>
      <c r="F2206" s="71"/>
      <c r="G2206" s="71"/>
      <c r="H2206" s="19" t="str" cm="1">
        <f t="array" ref="H2206">IFERROR(IF(B2206="","",IF(F2206="","",IF(F2206="SERVIÇOS",INDEX('TABELA DE PREÇOS'!$C$3:$C$1000,MATCH(B2206,IF('TABELA DE PREÇOS'!$B$3:$B$1000=G2206,'TABELA DE PREÇOS'!$D$3:$D$1000),1)),IF(F2206="PRODUTOS",INDEX('TABELA DE PREÇOS'!$G$3:$G$1000,MATCH(B2206,IF('TABELA DE PREÇOS'!$F$3:$F$1000=G2206,'TABELA DE PREÇOS'!$H$3:$H$1000),1)))))),"")</f>
        <v/>
      </c>
      <c r="I2206" s="75"/>
      <c r="J2206" s="19" t="str">
        <f>IFERROR(IF(ATENDIMENTOS!$I2206="",ATENDIMENTOS!$H2206,IF(AND(ATENDIMENTOS!$H2206="",ATENDIMENTOS!$I2206=""),"",ATENDIMENTOS!$H2206-ATENDIMENTOS!$I2206)),"")</f>
        <v/>
      </c>
      <c r="K2206" s="78"/>
    </row>
    <row r="2207" spans="1:11" x14ac:dyDescent="0.3">
      <c r="A2207" s="12" t="str">
        <f t="shared" si="34"/>
        <v/>
      </c>
      <c r="B2207" s="65"/>
      <c r="C2207" s="68"/>
      <c r="D2207" s="69"/>
      <c r="E2207" s="69"/>
      <c r="F2207" s="69"/>
      <c r="G2207" s="69"/>
      <c r="H2207" s="20" t="str" cm="1">
        <f t="array" ref="H2207">IFERROR(IF(B2207="","",IF(F2207="","",IF(F2207="SERVIÇOS",INDEX('TABELA DE PREÇOS'!$C$3:$C$1000,MATCH(B2207,IF('TABELA DE PREÇOS'!$B$3:$B$1000=G2207,'TABELA DE PREÇOS'!$D$3:$D$1000),1)),IF(F2207="PRODUTOS",INDEX('TABELA DE PREÇOS'!$G$3:$G$1000,MATCH(B2207,IF('TABELA DE PREÇOS'!$F$3:$F$1000=G2207,'TABELA DE PREÇOS'!$H$3:$H$1000),1)))))),"")</f>
        <v/>
      </c>
      <c r="I2207" s="74"/>
      <c r="J2207" s="20" t="str">
        <f>IFERROR(IF(ATENDIMENTOS!$I2207="",ATENDIMENTOS!$H2207,IF(AND(ATENDIMENTOS!$H2207="",ATENDIMENTOS!$I2207=""),"",ATENDIMENTOS!$H2207-ATENDIMENTOS!$I2207)),"")</f>
        <v/>
      </c>
      <c r="K2207" s="77"/>
    </row>
    <row r="2208" spans="1:11" x14ac:dyDescent="0.3">
      <c r="A2208" s="12" t="str">
        <f t="shared" si="34"/>
        <v/>
      </c>
      <c r="B2208" s="66"/>
      <c r="C2208" s="70"/>
      <c r="D2208" s="71"/>
      <c r="E2208" s="71"/>
      <c r="F2208" s="71"/>
      <c r="G2208" s="71"/>
      <c r="H2208" s="19" t="str" cm="1">
        <f t="array" ref="H2208">IFERROR(IF(B2208="","",IF(F2208="","",IF(F2208="SERVIÇOS",INDEX('TABELA DE PREÇOS'!$C$3:$C$1000,MATCH(B2208,IF('TABELA DE PREÇOS'!$B$3:$B$1000=G2208,'TABELA DE PREÇOS'!$D$3:$D$1000),1)),IF(F2208="PRODUTOS",INDEX('TABELA DE PREÇOS'!$G$3:$G$1000,MATCH(B2208,IF('TABELA DE PREÇOS'!$F$3:$F$1000=G2208,'TABELA DE PREÇOS'!$H$3:$H$1000),1)))))),"")</f>
        <v/>
      </c>
      <c r="I2208" s="75"/>
      <c r="J2208" s="19" t="str">
        <f>IFERROR(IF(ATENDIMENTOS!$I2208="",ATENDIMENTOS!$H2208,IF(AND(ATENDIMENTOS!$H2208="",ATENDIMENTOS!$I2208=""),"",ATENDIMENTOS!$H2208-ATENDIMENTOS!$I2208)),"")</f>
        <v/>
      </c>
      <c r="K2208" s="78"/>
    </row>
    <row r="2209" spans="1:11" x14ac:dyDescent="0.3">
      <c r="A2209" s="12" t="str">
        <f t="shared" si="34"/>
        <v/>
      </c>
      <c r="B2209" s="65"/>
      <c r="C2209" s="68"/>
      <c r="D2209" s="69"/>
      <c r="E2209" s="69"/>
      <c r="F2209" s="69"/>
      <c r="G2209" s="69"/>
      <c r="H2209" s="20" t="str" cm="1">
        <f t="array" ref="H2209">IFERROR(IF(B2209="","",IF(F2209="","",IF(F2209="SERVIÇOS",INDEX('TABELA DE PREÇOS'!$C$3:$C$1000,MATCH(B2209,IF('TABELA DE PREÇOS'!$B$3:$B$1000=G2209,'TABELA DE PREÇOS'!$D$3:$D$1000),1)),IF(F2209="PRODUTOS",INDEX('TABELA DE PREÇOS'!$G$3:$G$1000,MATCH(B2209,IF('TABELA DE PREÇOS'!$F$3:$F$1000=G2209,'TABELA DE PREÇOS'!$H$3:$H$1000),1)))))),"")</f>
        <v/>
      </c>
      <c r="I2209" s="74"/>
      <c r="J2209" s="20" t="str">
        <f>IFERROR(IF(ATENDIMENTOS!$I2209="",ATENDIMENTOS!$H2209,IF(AND(ATENDIMENTOS!$H2209="",ATENDIMENTOS!$I2209=""),"",ATENDIMENTOS!$H2209-ATENDIMENTOS!$I2209)),"")</f>
        <v/>
      </c>
      <c r="K2209" s="77"/>
    </row>
    <row r="2210" spans="1:11" x14ac:dyDescent="0.3">
      <c r="A2210" s="12" t="str">
        <f t="shared" si="34"/>
        <v/>
      </c>
      <c r="B2210" s="66"/>
      <c r="C2210" s="70"/>
      <c r="D2210" s="71"/>
      <c r="E2210" s="71"/>
      <c r="F2210" s="71"/>
      <c r="G2210" s="71"/>
      <c r="H2210" s="19" t="str" cm="1">
        <f t="array" ref="H2210">IFERROR(IF(B2210="","",IF(F2210="","",IF(F2210="SERVIÇOS",INDEX('TABELA DE PREÇOS'!$C$3:$C$1000,MATCH(B2210,IF('TABELA DE PREÇOS'!$B$3:$B$1000=G2210,'TABELA DE PREÇOS'!$D$3:$D$1000),1)),IF(F2210="PRODUTOS",INDEX('TABELA DE PREÇOS'!$G$3:$G$1000,MATCH(B2210,IF('TABELA DE PREÇOS'!$F$3:$F$1000=G2210,'TABELA DE PREÇOS'!$H$3:$H$1000),1)))))),"")</f>
        <v/>
      </c>
      <c r="I2210" s="75"/>
      <c r="J2210" s="19" t="str">
        <f>IFERROR(IF(ATENDIMENTOS!$I2210="",ATENDIMENTOS!$H2210,IF(AND(ATENDIMENTOS!$H2210="",ATENDIMENTOS!$I2210=""),"",ATENDIMENTOS!$H2210-ATENDIMENTOS!$I2210)),"")</f>
        <v/>
      </c>
      <c r="K2210" s="78"/>
    </row>
    <row r="2211" spans="1:11" x14ac:dyDescent="0.3">
      <c r="A2211" s="12" t="str">
        <f t="shared" si="34"/>
        <v/>
      </c>
      <c r="B2211" s="65"/>
      <c r="C2211" s="68"/>
      <c r="D2211" s="69"/>
      <c r="E2211" s="69"/>
      <c r="F2211" s="69"/>
      <c r="G2211" s="69"/>
      <c r="H2211" s="20" t="str" cm="1">
        <f t="array" ref="H2211">IFERROR(IF(B2211="","",IF(F2211="","",IF(F2211="SERVIÇOS",INDEX('TABELA DE PREÇOS'!$C$3:$C$1000,MATCH(B2211,IF('TABELA DE PREÇOS'!$B$3:$B$1000=G2211,'TABELA DE PREÇOS'!$D$3:$D$1000),1)),IF(F2211="PRODUTOS",INDEX('TABELA DE PREÇOS'!$G$3:$G$1000,MATCH(B2211,IF('TABELA DE PREÇOS'!$F$3:$F$1000=G2211,'TABELA DE PREÇOS'!$H$3:$H$1000),1)))))),"")</f>
        <v/>
      </c>
      <c r="I2211" s="74"/>
      <c r="J2211" s="20" t="str">
        <f>IFERROR(IF(ATENDIMENTOS!$I2211="",ATENDIMENTOS!$H2211,IF(AND(ATENDIMENTOS!$H2211="",ATENDIMENTOS!$I2211=""),"",ATENDIMENTOS!$H2211-ATENDIMENTOS!$I2211)),"")</f>
        <v/>
      </c>
      <c r="K2211" s="77"/>
    </row>
    <row r="2212" spans="1:11" x14ac:dyDescent="0.3">
      <c r="A2212" s="12" t="str">
        <f t="shared" si="34"/>
        <v/>
      </c>
      <c r="B2212" s="66"/>
      <c r="C2212" s="70"/>
      <c r="D2212" s="71"/>
      <c r="E2212" s="71"/>
      <c r="F2212" s="71"/>
      <c r="G2212" s="71"/>
      <c r="H2212" s="19" t="str" cm="1">
        <f t="array" ref="H2212">IFERROR(IF(B2212="","",IF(F2212="","",IF(F2212="SERVIÇOS",INDEX('TABELA DE PREÇOS'!$C$3:$C$1000,MATCH(B2212,IF('TABELA DE PREÇOS'!$B$3:$B$1000=G2212,'TABELA DE PREÇOS'!$D$3:$D$1000),1)),IF(F2212="PRODUTOS",INDEX('TABELA DE PREÇOS'!$G$3:$G$1000,MATCH(B2212,IF('TABELA DE PREÇOS'!$F$3:$F$1000=G2212,'TABELA DE PREÇOS'!$H$3:$H$1000),1)))))),"")</f>
        <v/>
      </c>
      <c r="I2212" s="75"/>
      <c r="J2212" s="19" t="str">
        <f>IFERROR(IF(ATENDIMENTOS!$I2212="",ATENDIMENTOS!$H2212,IF(AND(ATENDIMENTOS!$H2212="",ATENDIMENTOS!$I2212=""),"",ATENDIMENTOS!$H2212-ATENDIMENTOS!$I2212)),"")</f>
        <v/>
      </c>
      <c r="K2212" s="78"/>
    </row>
    <row r="2213" spans="1:11" x14ac:dyDescent="0.3">
      <c r="A2213" s="12" t="str">
        <f t="shared" si="34"/>
        <v/>
      </c>
      <c r="B2213" s="65"/>
      <c r="C2213" s="68"/>
      <c r="D2213" s="69"/>
      <c r="E2213" s="69"/>
      <c r="F2213" s="69"/>
      <c r="G2213" s="69"/>
      <c r="H2213" s="20" t="str" cm="1">
        <f t="array" ref="H2213">IFERROR(IF(B2213="","",IF(F2213="","",IF(F2213="SERVIÇOS",INDEX('TABELA DE PREÇOS'!$C$3:$C$1000,MATCH(B2213,IF('TABELA DE PREÇOS'!$B$3:$B$1000=G2213,'TABELA DE PREÇOS'!$D$3:$D$1000),1)),IF(F2213="PRODUTOS",INDEX('TABELA DE PREÇOS'!$G$3:$G$1000,MATCH(B2213,IF('TABELA DE PREÇOS'!$F$3:$F$1000=G2213,'TABELA DE PREÇOS'!$H$3:$H$1000),1)))))),"")</f>
        <v/>
      </c>
      <c r="I2213" s="74"/>
      <c r="J2213" s="20" t="str">
        <f>IFERROR(IF(ATENDIMENTOS!$I2213="",ATENDIMENTOS!$H2213,IF(AND(ATENDIMENTOS!$H2213="",ATENDIMENTOS!$I2213=""),"",ATENDIMENTOS!$H2213-ATENDIMENTOS!$I2213)),"")</f>
        <v/>
      </c>
      <c r="K2213" s="77"/>
    </row>
    <row r="2214" spans="1:11" x14ac:dyDescent="0.3">
      <c r="A2214" s="12" t="str">
        <f t="shared" si="34"/>
        <v/>
      </c>
      <c r="B2214" s="66"/>
      <c r="C2214" s="70"/>
      <c r="D2214" s="71"/>
      <c r="E2214" s="71"/>
      <c r="F2214" s="71"/>
      <c r="G2214" s="71"/>
      <c r="H2214" s="19" t="str" cm="1">
        <f t="array" ref="H2214">IFERROR(IF(B2214="","",IF(F2214="","",IF(F2214="SERVIÇOS",INDEX('TABELA DE PREÇOS'!$C$3:$C$1000,MATCH(B2214,IF('TABELA DE PREÇOS'!$B$3:$B$1000=G2214,'TABELA DE PREÇOS'!$D$3:$D$1000),1)),IF(F2214="PRODUTOS",INDEX('TABELA DE PREÇOS'!$G$3:$G$1000,MATCH(B2214,IF('TABELA DE PREÇOS'!$F$3:$F$1000=G2214,'TABELA DE PREÇOS'!$H$3:$H$1000),1)))))),"")</f>
        <v/>
      </c>
      <c r="I2214" s="75"/>
      <c r="J2214" s="19" t="str">
        <f>IFERROR(IF(ATENDIMENTOS!$I2214="",ATENDIMENTOS!$H2214,IF(AND(ATENDIMENTOS!$H2214="",ATENDIMENTOS!$I2214=""),"",ATENDIMENTOS!$H2214-ATENDIMENTOS!$I2214)),"")</f>
        <v/>
      </c>
      <c r="K2214" s="78"/>
    </row>
    <row r="2215" spans="1:11" x14ac:dyDescent="0.3">
      <c r="A2215" s="12" t="str">
        <f t="shared" si="34"/>
        <v/>
      </c>
      <c r="B2215" s="65"/>
      <c r="C2215" s="68"/>
      <c r="D2215" s="69"/>
      <c r="E2215" s="69"/>
      <c r="F2215" s="69"/>
      <c r="G2215" s="69"/>
      <c r="H2215" s="20" t="str" cm="1">
        <f t="array" ref="H2215">IFERROR(IF(B2215="","",IF(F2215="","",IF(F2215="SERVIÇOS",INDEX('TABELA DE PREÇOS'!$C$3:$C$1000,MATCH(B2215,IF('TABELA DE PREÇOS'!$B$3:$B$1000=G2215,'TABELA DE PREÇOS'!$D$3:$D$1000),1)),IF(F2215="PRODUTOS",INDEX('TABELA DE PREÇOS'!$G$3:$G$1000,MATCH(B2215,IF('TABELA DE PREÇOS'!$F$3:$F$1000=G2215,'TABELA DE PREÇOS'!$H$3:$H$1000),1)))))),"")</f>
        <v/>
      </c>
      <c r="I2215" s="74"/>
      <c r="J2215" s="20" t="str">
        <f>IFERROR(IF(ATENDIMENTOS!$I2215="",ATENDIMENTOS!$H2215,IF(AND(ATENDIMENTOS!$H2215="",ATENDIMENTOS!$I2215=""),"",ATENDIMENTOS!$H2215-ATENDIMENTOS!$I2215)),"")</f>
        <v/>
      </c>
      <c r="K2215" s="77"/>
    </row>
    <row r="2216" spans="1:11" x14ac:dyDescent="0.3">
      <c r="A2216" s="12" t="str">
        <f t="shared" si="34"/>
        <v/>
      </c>
      <c r="B2216" s="66"/>
      <c r="C2216" s="70"/>
      <c r="D2216" s="71"/>
      <c r="E2216" s="71"/>
      <c r="F2216" s="71"/>
      <c r="G2216" s="71"/>
      <c r="H2216" s="19" t="str" cm="1">
        <f t="array" ref="H2216">IFERROR(IF(B2216="","",IF(F2216="","",IF(F2216="SERVIÇOS",INDEX('TABELA DE PREÇOS'!$C$3:$C$1000,MATCH(B2216,IF('TABELA DE PREÇOS'!$B$3:$B$1000=G2216,'TABELA DE PREÇOS'!$D$3:$D$1000),1)),IF(F2216="PRODUTOS",INDEX('TABELA DE PREÇOS'!$G$3:$G$1000,MATCH(B2216,IF('TABELA DE PREÇOS'!$F$3:$F$1000=G2216,'TABELA DE PREÇOS'!$H$3:$H$1000),1)))))),"")</f>
        <v/>
      </c>
      <c r="I2216" s="75"/>
      <c r="J2216" s="19" t="str">
        <f>IFERROR(IF(ATENDIMENTOS!$I2216="",ATENDIMENTOS!$H2216,IF(AND(ATENDIMENTOS!$H2216="",ATENDIMENTOS!$I2216=""),"",ATENDIMENTOS!$H2216-ATENDIMENTOS!$I2216)),"")</f>
        <v/>
      </c>
      <c r="K2216" s="78"/>
    </row>
    <row r="2217" spans="1:11" x14ac:dyDescent="0.3">
      <c r="A2217" s="12" t="str">
        <f t="shared" si="34"/>
        <v/>
      </c>
      <c r="B2217" s="65"/>
      <c r="C2217" s="68"/>
      <c r="D2217" s="69"/>
      <c r="E2217" s="69"/>
      <c r="F2217" s="69"/>
      <c r="G2217" s="69"/>
      <c r="H2217" s="20" t="str" cm="1">
        <f t="array" ref="H2217">IFERROR(IF(B2217="","",IF(F2217="","",IF(F2217="SERVIÇOS",INDEX('TABELA DE PREÇOS'!$C$3:$C$1000,MATCH(B2217,IF('TABELA DE PREÇOS'!$B$3:$B$1000=G2217,'TABELA DE PREÇOS'!$D$3:$D$1000),1)),IF(F2217="PRODUTOS",INDEX('TABELA DE PREÇOS'!$G$3:$G$1000,MATCH(B2217,IF('TABELA DE PREÇOS'!$F$3:$F$1000=G2217,'TABELA DE PREÇOS'!$H$3:$H$1000),1)))))),"")</f>
        <v/>
      </c>
      <c r="I2217" s="74"/>
      <c r="J2217" s="20" t="str">
        <f>IFERROR(IF(ATENDIMENTOS!$I2217="",ATENDIMENTOS!$H2217,IF(AND(ATENDIMENTOS!$H2217="",ATENDIMENTOS!$I2217=""),"",ATENDIMENTOS!$H2217-ATENDIMENTOS!$I2217)),"")</f>
        <v/>
      </c>
      <c r="K2217" s="77"/>
    </row>
    <row r="2218" spans="1:11" x14ac:dyDescent="0.3">
      <c r="A2218" s="12" t="str">
        <f t="shared" si="34"/>
        <v/>
      </c>
      <c r="B2218" s="66"/>
      <c r="C2218" s="70"/>
      <c r="D2218" s="71"/>
      <c r="E2218" s="71"/>
      <c r="F2218" s="71"/>
      <c r="G2218" s="71"/>
      <c r="H2218" s="19" t="str" cm="1">
        <f t="array" ref="H2218">IFERROR(IF(B2218="","",IF(F2218="","",IF(F2218="SERVIÇOS",INDEX('TABELA DE PREÇOS'!$C$3:$C$1000,MATCH(B2218,IF('TABELA DE PREÇOS'!$B$3:$B$1000=G2218,'TABELA DE PREÇOS'!$D$3:$D$1000),1)),IF(F2218="PRODUTOS",INDEX('TABELA DE PREÇOS'!$G$3:$G$1000,MATCH(B2218,IF('TABELA DE PREÇOS'!$F$3:$F$1000=G2218,'TABELA DE PREÇOS'!$H$3:$H$1000),1)))))),"")</f>
        <v/>
      </c>
      <c r="I2218" s="75"/>
      <c r="J2218" s="19" t="str">
        <f>IFERROR(IF(ATENDIMENTOS!$I2218="",ATENDIMENTOS!$H2218,IF(AND(ATENDIMENTOS!$H2218="",ATENDIMENTOS!$I2218=""),"",ATENDIMENTOS!$H2218-ATENDIMENTOS!$I2218)),"")</f>
        <v/>
      </c>
      <c r="K2218" s="78"/>
    </row>
    <row r="2219" spans="1:11" x14ac:dyDescent="0.3">
      <c r="A2219" s="12" t="str">
        <f t="shared" si="34"/>
        <v/>
      </c>
      <c r="B2219" s="65"/>
      <c r="C2219" s="68"/>
      <c r="D2219" s="69"/>
      <c r="E2219" s="69"/>
      <c r="F2219" s="69"/>
      <c r="G2219" s="69"/>
      <c r="H2219" s="20" t="str" cm="1">
        <f t="array" ref="H2219">IFERROR(IF(B2219="","",IF(F2219="","",IF(F2219="SERVIÇOS",INDEX('TABELA DE PREÇOS'!$C$3:$C$1000,MATCH(B2219,IF('TABELA DE PREÇOS'!$B$3:$B$1000=G2219,'TABELA DE PREÇOS'!$D$3:$D$1000),1)),IF(F2219="PRODUTOS",INDEX('TABELA DE PREÇOS'!$G$3:$G$1000,MATCH(B2219,IF('TABELA DE PREÇOS'!$F$3:$F$1000=G2219,'TABELA DE PREÇOS'!$H$3:$H$1000),1)))))),"")</f>
        <v/>
      </c>
      <c r="I2219" s="74"/>
      <c r="J2219" s="20" t="str">
        <f>IFERROR(IF(ATENDIMENTOS!$I2219="",ATENDIMENTOS!$H2219,IF(AND(ATENDIMENTOS!$H2219="",ATENDIMENTOS!$I2219=""),"",ATENDIMENTOS!$H2219-ATENDIMENTOS!$I2219)),"")</f>
        <v/>
      </c>
      <c r="K2219" s="77"/>
    </row>
    <row r="2220" spans="1:11" x14ac:dyDescent="0.3">
      <c r="A2220" s="12" t="str">
        <f t="shared" si="34"/>
        <v/>
      </c>
      <c r="B2220" s="66"/>
      <c r="C2220" s="70"/>
      <c r="D2220" s="71"/>
      <c r="E2220" s="71"/>
      <c r="F2220" s="71"/>
      <c r="G2220" s="71"/>
      <c r="H2220" s="19" t="str" cm="1">
        <f t="array" ref="H2220">IFERROR(IF(B2220="","",IF(F2220="","",IF(F2220="SERVIÇOS",INDEX('TABELA DE PREÇOS'!$C$3:$C$1000,MATCH(B2220,IF('TABELA DE PREÇOS'!$B$3:$B$1000=G2220,'TABELA DE PREÇOS'!$D$3:$D$1000),1)),IF(F2220="PRODUTOS",INDEX('TABELA DE PREÇOS'!$G$3:$G$1000,MATCH(B2220,IF('TABELA DE PREÇOS'!$F$3:$F$1000=G2220,'TABELA DE PREÇOS'!$H$3:$H$1000),1)))))),"")</f>
        <v/>
      </c>
      <c r="I2220" s="75"/>
      <c r="J2220" s="19" t="str">
        <f>IFERROR(IF(ATENDIMENTOS!$I2220="",ATENDIMENTOS!$H2220,IF(AND(ATENDIMENTOS!$H2220="",ATENDIMENTOS!$I2220=""),"",ATENDIMENTOS!$H2220-ATENDIMENTOS!$I2220)),"")</f>
        <v/>
      </c>
      <c r="K2220" s="78"/>
    </row>
    <row r="2221" spans="1:11" x14ac:dyDescent="0.3">
      <c r="A2221" s="12" t="str">
        <f t="shared" si="34"/>
        <v/>
      </c>
      <c r="B2221" s="65"/>
      <c r="C2221" s="68"/>
      <c r="D2221" s="69"/>
      <c r="E2221" s="69"/>
      <c r="F2221" s="69"/>
      <c r="G2221" s="69"/>
      <c r="H2221" s="20" t="str" cm="1">
        <f t="array" ref="H2221">IFERROR(IF(B2221="","",IF(F2221="","",IF(F2221="SERVIÇOS",INDEX('TABELA DE PREÇOS'!$C$3:$C$1000,MATCH(B2221,IF('TABELA DE PREÇOS'!$B$3:$B$1000=G2221,'TABELA DE PREÇOS'!$D$3:$D$1000),1)),IF(F2221="PRODUTOS",INDEX('TABELA DE PREÇOS'!$G$3:$G$1000,MATCH(B2221,IF('TABELA DE PREÇOS'!$F$3:$F$1000=G2221,'TABELA DE PREÇOS'!$H$3:$H$1000),1)))))),"")</f>
        <v/>
      </c>
      <c r="I2221" s="74"/>
      <c r="J2221" s="20" t="str">
        <f>IFERROR(IF(ATENDIMENTOS!$I2221="",ATENDIMENTOS!$H2221,IF(AND(ATENDIMENTOS!$H2221="",ATENDIMENTOS!$I2221=""),"",ATENDIMENTOS!$H2221-ATENDIMENTOS!$I2221)),"")</f>
        <v/>
      </c>
      <c r="K2221" s="77"/>
    </row>
    <row r="2222" spans="1:11" x14ac:dyDescent="0.3">
      <c r="A2222" s="12" t="str">
        <f t="shared" si="34"/>
        <v/>
      </c>
      <c r="B2222" s="66"/>
      <c r="C2222" s="70"/>
      <c r="D2222" s="71"/>
      <c r="E2222" s="71"/>
      <c r="F2222" s="71"/>
      <c r="G2222" s="71"/>
      <c r="H2222" s="19" t="str" cm="1">
        <f t="array" ref="H2222">IFERROR(IF(B2222="","",IF(F2222="","",IF(F2222="SERVIÇOS",INDEX('TABELA DE PREÇOS'!$C$3:$C$1000,MATCH(B2222,IF('TABELA DE PREÇOS'!$B$3:$B$1000=G2222,'TABELA DE PREÇOS'!$D$3:$D$1000),1)),IF(F2222="PRODUTOS",INDEX('TABELA DE PREÇOS'!$G$3:$G$1000,MATCH(B2222,IF('TABELA DE PREÇOS'!$F$3:$F$1000=G2222,'TABELA DE PREÇOS'!$H$3:$H$1000),1)))))),"")</f>
        <v/>
      </c>
      <c r="I2222" s="75"/>
      <c r="J2222" s="19" t="str">
        <f>IFERROR(IF(ATENDIMENTOS!$I2222="",ATENDIMENTOS!$H2222,IF(AND(ATENDIMENTOS!$H2222="",ATENDIMENTOS!$I2222=""),"",ATENDIMENTOS!$H2222-ATENDIMENTOS!$I2222)),"")</f>
        <v/>
      </c>
      <c r="K2222" s="78"/>
    </row>
    <row r="2223" spans="1:11" x14ac:dyDescent="0.3">
      <c r="A2223" s="12" t="str">
        <f t="shared" si="34"/>
        <v/>
      </c>
      <c r="B2223" s="65"/>
      <c r="C2223" s="68"/>
      <c r="D2223" s="69"/>
      <c r="E2223" s="69"/>
      <c r="F2223" s="69"/>
      <c r="G2223" s="69"/>
      <c r="H2223" s="20" t="str" cm="1">
        <f t="array" ref="H2223">IFERROR(IF(B2223="","",IF(F2223="","",IF(F2223="SERVIÇOS",INDEX('TABELA DE PREÇOS'!$C$3:$C$1000,MATCH(B2223,IF('TABELA DE PREÇOS'!$B$3:$B$1000=G2223,'TABELA DE PREÇOS'!$D$3:$D$1000),1)),IF(F2223="PRODUTOS",INDEX('TABELA DE PREÇOS'!$G$3:$G$1000,MATCH(B2223,IF('TABELA DE PREÇOS'!$F$3:$F$1000=G2223,'TABELA DE PREÇOS'!$H$3:$H$1000),1)))))),"")</f>
        <v/>
      </c>
      <c r="I2223" s="74"/>
      <c r="J2223" s="20" t="str">
        <f>IFERROR(IF(ATENDIMENTOS!$I2223="",ATENDIMENTOS!$H2223,IF(AND(ATENDIMENTOS!$H2223="",ATENDIMENTOS!$I2223=""),"",ATENDIMENTOS!$H2223-ATENDIMENTOS!$I2223)),"")</f>
        <v/>
      </c>
      <c r="K2223" s="77"/>
    </row>
    <row r="2224" spans="1:11" x14ac:dyDescent="0.3">
      <c r="A2224" s="12" t="str">
        <f t="shared" si="34"/>
        <v/>
      </c>
      <c r="B2224" s="66"/>
      <c r="C2224" s="70"/>
      <c r="D2224" s="71"/>
      <c r="E2224" s="71"/>
      <c r="F2224" s="71"/>
      <c r="G2224" s="71"/>
      <c r="H2224" s="19" t="str" cm="1">
        <f t="array" ref="H2224">IFERROR(IF(B2224="","",IF(F2224="","",IF(F2224="SERVIÇOS",INDEX('TABELA DE PREÇOS'!$C$3:$C$1000,MATCH(B2224,IF('TABELA DE PREÇOS'!$B$3:$B$1000=G2224,'TABELA DE PREÇOS'!$D$3:$D$1000),1)),IF(F2224="PRODUTOS",INDEX('TABELA DE PREÇOS'!$G$3:$G$1000,MATCH(B2224,IF('TABELA DE PREÇOS'!$F$3:$F$1000=G2224,'TABELA DE PREÇOS'!$H$3:$H$1000),1)))))),"")</f>
        <v/>
      </c>
      <c r="I2224" s="75"/>
      <c r="J2224" s="19" t="str">
        <f>IFERROR(IF(ATENDIMENTOS!$I2224="",ATENDIMENTOS!$H2224,IF(AND(ATENDIMENTOS!$H2224="",ATENDIMENTOS!$I2224=""),"",ATENDIMENTOS!$H2224-ATENDIMENTOS!$I2224)),"")</f>
        <v/>
      </c>
      <c r="K2224" s="78"/>
    </row>
    <row r="2225" spans="1:11" x14ac:dyDescent="0.3">
      <c r="A2225" s="12" t="str">
        <f t="shared" si="34"/>
        <v/>
      </c>
      <c r="B2225" s="65"/>
      <c r="C2225" s="68"/>
      <c r="D2225" s="69"/>
      <c r="E2225" s="69"/>
      <c r="F2225" s="69"/>
      <c r="G2225" s="69"/>
      <c r="H2225" s="20" t="str" cm="1">
        <f t="array" ref="H2225">IFERROR(IF(B2225="","",IF(F2225="","",IF(F2225="SERVIÇOS",INDEX('TABELA DE PREÇOS'!$C$3:$C$1000,MATCH(B2225,IF('TABELA DE PREÇOS'!$B$3:$B$1000=G2225,'TABELA DE PREÇOS'!$D$3:$D$1000),1)),IF(F2225="PRODUTOS",INDEX('TABELA DE PREÇOS'!$G$3:$G$1000,MATCH(B2225,IF('TABELA DE PREÇOS'!$F$3:$F$1000=G2225,'TABELA DE PREÇOS'!$H$3:$H$1000),1)))))),"")</f>
        <v/>
      </c>
      <c r="I2225" s="74"/>
      <c r="J2225" s="20" t="str">
        <f>IFERROR(IF(ATENDIMENTOS!$I2225="",ATENDIMENTOS!$H2225,IF(AND(ATENDIMENTOS!$H2225="",ATENDIMENTOS!$I2225=""),"",ATENDIMENTOS!$H2225-ATENDIMENTOS!$I2225)),"")</f>
        <v/>
      </c>
      <c r="K2225" s="77"/>
    </row>
    <row r="2226" spans="1:11" x14ac:dyDescent="0.3">
      <c r="A2226" s="12" t="str">
        <f t="shared" si="34"/>
        <v/>
      </c>
      <c r="B2226" s="66"/>
      <c r="C2226" s="70"/>
      <c r="D2226" s="71"/>
      <c r="E2226" s="71"/>
      <c r="F2226" s="71"/>
      <c r="G2226" s="71"/>
      <c r="H2226" s="19" t="str" cm="1">
        <f t="array" ref="H2226">IFERROR(IF(B2226="","",IF(F2226="","",IF(F2226="SERVIÇOS",INDEX('TABELA DE PREÇOS'!$C$3:$C$1000,MATCH(B2226,IF('TABELA DE PREÇOS'!$B$3:$B$1000=G2226,'TABELA DE PREÇOS'!$D$3:$D$1000),1)),IF(F2226="PRODUTOS",INDEX('TABELA DE PREÇOS'!$G$3:$G$1000,MATCH(B2226,IF('TABELA DE PREÇOS'!$F$3:$F$1000=G2226,'TABELA DE PREÇOS'!$H$3:$H$1000),1)))))),"")</f>
        <v/>
      </c>
      <c r="I2226" s="75"/>
      <c r="J2226" s="19" t="str">
        <f>IFERROR(IF(ATENDIMENTOS!$I2226="",ATENDIMENTOS!$H2226,IF(AND(ATENDIMENTOS!$H2226="",ATENDIMENTOS!$I2226=""),"",ATENDIMENTOS!$H2226-ATENDIMENTOS!$I2226)),"")</f>
        <v/>
      </c>
      <c r="K2226" s="78"/>
    </row>
    <row r="2227" spans="1:11" x14ac:dyDescent="0.3">
      <c r="A2227" s="12" t="str">
        <f t="shared" si="34"/>
        <v/>
      </c>
      <c r="B2227" s="65"/>
      <c r="C2227" s="68"/>
      <c r="D2227" s="69"/>
      <c r="E2227" s="69"/>
      <c r="F2227" s="69"/>
      <c r="G2227" s="69"/>
      <c r="H2227" s="20" t="str" cm="1">
        <f t="array" ref="H2227">IFERROR(IF(B2227="","",IF(F2227="","",IF(F2227="SERVIÇOS",INDEX('TABELA DE PREÇOS'!$C$3:$C$1000,MATCH(B2227,IF('TABELA DE PREÇOS'!$B$3:$B$1000=G2227,'TABELA DE PREÇOS'!$D$3:$D$1000),1)),IF(F2227="PRODUTOS",INDEX('TABELA DE PREÇOS'!$G$3:$G$1000,MATCH(B2227,IF('TABELA DE PREÇOS'!$F$3:$F$1000=G2227,'TABELA DE PREÇOS'!$H$3:$H$1000),1)))))),"")</f>
        <v/>
      </c>
      <c r="I2227" s="74"/>
      <c r="J2227" s="20" t="str">
        <f>IFERROR(IF(ATENDIMENTOS!$I2227="",ATENDIMENTOS!$H2227,IF(AND(ATENDIMENTOS!$H2227="",ATENDIMENTOS!$I2227=""),"",ATENDIMENTOS!$H2227-ATENDIMENTOS!$I2227)),"")</f>
        <v/>
      </c>
      <c r="K2227" s="77"/>
    </row>
    <row r="2228" spans="1:11" x14ac:dyDescent="0.3">
      <c r="A2228" s="12" t="str">
        <f t="shared" si="34"/>
        <v/>
      </c>
      <c r="B2228" s="66"/>
      <c r="C2228" s="70"/>
      <c r="D2228" s="71"/>
      <c r="E2228" s="71"/>
      <c r="F2228" s="71"/>
      <c r="G2228" s="71"/>
      <c r="H2228" s="19" t="str" cm="1">
        <f t="array" ref="H2228">IFERROR(IF(B2228="","",IF(F2228="","",IF(F2228="SERVIÇOS",INDEX('TABELA DE PREÇOS'!$C$3:$C$1000,MATCH(B2228,IF('TABELA DE PREÇOS'!$B$3:$B$1000=G2228,'TABELA DE PREÇOS'!$D$3:$D$1000),1)),IF(F2228="PRODUTOS",INDEX('TABELA DE PREÇOS'!$G$3:$G$1000,MATCH(B2228,IF('TABELA DE PREÇOS'!$F$3:$F$1000=G2228,'TABELA DE PREÇOS'!$H$3:$H$1000),1)))))),"")</f>
        <v/>
      </c>
      <c r="I2228" s="75"/>
      <c r="J2228" s="19" t="str">
        <f>IFERROR(IF(ATENDIMENTOS!$I2228="",ATENDIMENTOS!$H2228,IF(AND(ATENDIMENTOS!$H2228="",ATENDIMENTOS!$I2228=""),"",ATENDIMENTOS!$H2228-ATENDIMENTOS!$I2228)),"")</f>
        <v/>
      </c>
      <c r="K2228" s="78"/>
    </row>
    <row r="2229" spans="1:11" x14ac:dyDescent="0.3">
      <c r="A2229" s="12" t="str">
        <f t="shared" si="34"/>
        <v/>
      </c>
      <c r="B2229" s="65"/>
      <c r="C2229" s="68"/>
      <c r="D2229" s="69"/>
      <c r="E2229" s="69"/>
      <c r="F2229" s="69"/>
      <c r="G2229" s="69"/>
      <c r="H2229" s="20" t="str" cm="1">
        <f t="array" ref="H2229">IFERROR(IF(B2229="","",IF(F2229="","",IF(F2229="SERVIÇOS",INDEX('TABELA DE PREÇOS'!$C$3:$C$1000,MATCH(B2229,IF('TABELA DE PREÇOS'!$B$3:$B$1000=G2229,'TABELA DE PREÇOS'!$D$3:$D$1000),1)),IF(F2229="PRODUTOS",INDEX('TABELA DE PREÇOS'!$G$3:$G$1000,MATCH(B2229,IF('TABELA DE PREÇOS'!$F$3:$F$1000=G2229,'TABELA DE PREÇOS'!$H$3:$H$1000),1)))))),"")</f>
        <v/>
      </c>
      <c r="I2229" s="74"/>
      <c r="J2229" s="20" t="str">
        <f>IFERROR(IF(ATENDIMENTOS!$I2229="",ATENDIMENTOS!$H2229,IF(AND(ATENDIMENTOS!$H2229="",ATENDIMENTOS!$I2229=""),"",ATENDIMENTOS!$H2229-ATENDIMENTOS!$I2229)),"")</f>
        <v/>
      </c>
      <c r="K2229" s="77"/>
    </row>
    <row r="2230" spans="1:11" x14ac:dyDescent="0.3">
      <c r="A2230" s="12" t="str">
        <f t="shared" si="34"/>
        <v/>
      </c>
      <c r="B2230" s="66"/>
      <c r="C2230" s="70"/>
      <c r="D2230" s="71"/>
      <c r="E2230" s="71"/>
      <c r="F2230" s="71"/>
      <c r="G2230" s="71"/>
      <c r="H2230" s="19" t="str" cm="1">
        <f t="array" ref="H2230">IFERROR(IF(B2230="","",IF(F2230="","",IF(F2230="SERVIÇOS",INDEX('TABELA DE PREÇOS'!$C$3:$C$1000,MATCH(B2230,IF('TABELA DE PREÇOS'!$B$3:$B$1000=G2230,'TABELA DE PREÇOS'!$D$3:$D$1000),1)),IF(F2230="PRODUTOS",INDEX('TABELA DE PREÇOS'!$G$3:$G$1000,MATCH(B2230,IF('TABELA DE PREÇOS'!$F$3:$F$1000=G2230,'TABELA DE PREÇOS'!$H$3:$H$1000),1)))))),"")</f>
        <v/>
      </c>
      <c r="I2230" s="75"/>
      <c r="J2230" s="19" t="str">
        <f>IFERROR(IF(ATENDIMENTOS!$I2230="",ATENDIMENTOS!$H2230,IF(AND(ATENDIMENTOS!$H2230="",ATENDIMENTOS!$I2230=""),"",ATENDIMENTOS!$H2230-ATENDIMENTOS!$I2230)),"")</f>
        <v/>
      </c>
      <c r="K2230" s="78"/>
    </row>
    <row r="2231" spans="1:11" x14ac:dyDescent="0.3">
      <c r="A2231" s="12" t="str">
        <f t="shared" si="34"/>
        <v/>
      </c>
      <c r="B2231" s="65"/>
      <c r="C2231" s="68"/>
      <c r="D2231" s="69"/>
      <c r="E2231" s="69"/>
      <c r="F2231" s="69"/>
      <c r="G2231" s="69"/>
      <c r="H2231" s="20" t="str" cm="1">
        <f t="array" ref="H2231">IFERROR(IF(B2231="","",IF(F2231="","",IF(F2231="SERVIÇOS",INDEX('TABELA DE PREÇOS'!$C$3:$C$1000,MATCH(B2231,IF('TABELA DE PREÇOS'!$B$3:$B$1000=G2231,'TABELA DE PREÇOS'!$D$3:$D$1000),1)),IF(F2231="PRODUTOS",INDEX('TABELA DE PREÇOS'!$G$3:$G$1000,MATCH(B2231,IF('TABELA DE PREÇOS'!$F$3:$F$1000=G2231,'TABELA DE PREÇOS'!$H$3:$H$1000),1)))))),"")</f>
        <v/>
      </c>
      <c r="I2231" s="74"/>
      <c r="J2231" s="20" t="str">
        <f>IFERROR(IF(ATENDIMENTOS!$I2231="",ATENDIMENTOS!$H2231,IF(AND(ATENDIMENTOS!$H2231="",ATENDIMENTOS!$I2231=""),"",ATENDIMENTOS!$H2231-ATENDIMENTOS!$I2231)),"")</f>
        <v/>
      </c>
      <c r="K2231" s="77"/>
    </row>
    <row r="2232" spans="1:11" x14ac:dyDescent="0.3">
      <c r="A2232" s="12" t="str">
        <f t="shared" si="34"/>
        <v/>
      </c>
      <c r="B2232" s="66"/>
      <c r="C2232" s="70"/>
      <c r="D2232" s="71"/>
      <c r="E2232" s="71"/>
      <c r="F2232" s="71"/>
      <c r="G2232" s="71"/>
      <c r="H2232" s="19" t="str" cm="1">
        <f t="array" ref="H2232">IFERROR(IF(B2232="","",IF(F2232="","",IF(F2232="SERVIÇOS",INDEX('TABELA DE PREÇOS'!$C$3:$C$1000,MATCH(B2232,IF('TABELA DE PREÇOS'!$B$3:$B$1000=G2232,'TABELA DE PREÇOS'!$D$3:$D$1000),1)),IF(F2232="PRODUTOS",INDEX('TABELA DE PREÇOS'!$G$3:$G$1000,MATCH(B2232,IF('TABELA DE PREÇOS'!$F$3:$F$1000=G2232,'TABELA DE PREÇOS'!$H$3:$H$1000),1)))))),"")</f>
        <v/>
      </c>
      <c r="I2232" s="75"/>
      <c r="J2232" s="19" t="str">
        <f>IFERROR(IF(ATENDIMENTOS!$I2232="",ATENDIMENTOS!$H2232,IF(AND(ATENDIMENTOS!$H2232="",ATENDIMENTOS!$I2232=""),"",ATENDIMENTOS!$H2232-ATENDIMENTOS!$I2232)),"")</f>
        <v/>
      </c>
      <c r="K2232" s="78"/>
    </row>
    <row r="2233" spans="1:11" x14ac:dyDescent="0.3">
      <c r="A2233" s="12" t="str">
        <f t="shared" si="34"/>
        <v/>
      </c>
      <c r="B2233" s="65"/>
      <c r="C2233" s="68"/>
      <c r="D2233" s="69"/>
      <c r="E2233" s="69"/>
      <c r="F2233" s="69"/>
      <c r="G2233" s="69"/>
      <c r="H2233" s="20" t="str" cm="1">
        <f t="array" ref="H2233">IFERROR(IF(B2233="","",IF(F2233="","",IF(F2233="SERVIÇOS",INDEX('TABELA DE PREÇOS'!$C$3:$C$1000,MATCH(B2233,IF('TABELA DE PREÇOS'!$B$3:$B$1000=G2233,'TABELA DE PREÇOS'!$D$3:$D$1000),1)),IF(F2233="PRODUTOS",INDEX('TABELA DE PREÇOS'!$G$3:$G$1000,MATCH(B2233,IF('TABELA DE PREÇOS'!$F$3:$F$1000=G2233,'TABELA DE PREÇOS'!$H$3:$H$1000),1)))))),"")</f>
        <v/>
      </c>
      <c r="I2233" s="74"/>
      <c r="J2233" s="20" t="str">
        <f>IFERROR(IF(ATENDIMENTOS!$I2233="",ATENDIMENTOS!$H2233,IF(AND(ATENDIMENTOS!$H2233="",ATENDIMENTOS!$I2233=""),"",ATENDIMENTOS!$H2233-ATENDIMENTOS!$I2233)),"")</f>
        <v/>
      </c>
      <c r="K2233" s="77"/>
    </row>
    <row r="2234" spans="1:11" x14ac:dyDescent="0.3">
      <c r="A2234" s="12" t="str">
        <f t="shared" si="34"/>
        <v/>
      </c>
      <c r="B2234" s="66"/>
      <c r="C2234" s="70"/>
      <c r="D2234" s="71"/>
      <c r="E2234" s="71"/>
      <c r="F2234" s="71"/>
      <c r="G2234" s="71"/>
      <c r="H2234" s="19" t="str" cm="1">
        <f t="array" ref="H2234">IFERROR(IF(B2234="","",IF(F2234="","",IF(F2234="SERVIÇOS",INDEX('TABELA DE PREÇOS'!$C$3:$C$1000,MATCH(B2234,IF('TABELA DE PREÇOS'!$B$3:$B$1000=G2234,'TABELA DE PREÇOS'!$D$3:$D$1000),1)),IF(F2234="PRODUTOS",INDEX('TABELA DE PREÇOS'!$G$3:$G$1000,MATCH(B2234,IF('TABELA DE PREÇOS'!$F$3:$F$1000=G2234,'TABELA DE PREÇOS'!$H$3:$H$1000),1)))))),"")</f>
        <v/>
      </c>
      <c r="I2234" s="75"/>
      <c r="J2234" s="19" t="str">
        <f>IFERROR(IF(ATENDIMENTOS!$I2234="",ATENDIMENTOS!$H2234,IF(AND(ATENDIMENTOS!$H2234="",ATENDIMENTOS!$I2234=""),"",ATENDIMENTOS!$H2234-ATENDIMENTOS!$I2234)),"")</f>
        <v/>
      </c>
      <c r="K2234" s="78"/>
    </row>
    <row r="2235" spans="1:11" x14ac:dyDescent="0.3">
      <c r="A2235" s="12" t="str">
        <f t="shared" si="34"/>
        <v/>
      </c>
      <c r="B2235" s="65"/>
      <c r="C2235" s="68"/>
      <c r="D2235" s="69"/>
      <c r="E2235" s="69"/>
      <c r="F2235" s="69"/>
      <c r="G2235" s="69"/>
      <c r="H2235" s="20" t="str" cm="1">
        <f t="array" ref="H2235">IFERROR(IF(B2235="","",IF(F2235="","",IF(F2235="SERVIÇOS",INDEX('TABELA DE PREÇOS'!$C$3:$C$1000,MATCH(B2235,IF('TABELA DE PREÇOS'!$B$3:$B$1000=G2235,'TABELA DE PREÇOS'!$D$3:$D$1000),1)),IF(F2235="PRODUTOS",INDEX('TABELA DE PREÇOS'!$G$3:$G$1000,MATCH(B2235,IF('TABELA DE PREÇOS'!$F$3:$F$1000=G2235,'TABELA DE PREÇOS'!$H$3:$H$1000),1)))))),"")</f>
        <v/>
      </c>
      <c r="I2235" s="74"/>
      <c r="J2235" s="20" t="str">
        <f>IFERROR(IF(ATENDIMENTOS!$I2235="",ATENDIMENTOS!$H2235,IF(AND(ATENDIMENTOS!$H2235="",ATENDIMENTOS!$I2235=""),"",ATENDIMENTOS!$H2235-ATENDIMENTOS!$I2235)),"")</f>
        <v/>
      </c>
      <c r="K2235" s="77"/>
    </row>
    <row r="2236" spans="1:11" x14ac:dyDescent="0.3">
      <c r="A2236" s="12" t="str">
        <f t="shared" si="34"/>
        <v/>
      </c>
      <c r="B2236" s="66"/>
      <c r="C2236" s="70"/>
      <c r="D2236" s="71"/>
      <c r="E2236" s="71"/>
      <c r="F2236" s="71"/>
      <c r="G2236" s="71"/>
      <c r="H2236" s="19" t="str" cm="1">
        <f t="array" ref="H2236">IFERROR(IF(B2236="","",IF(F2236="","",IF(F2236="SERVIÇOS",INDEX('TABELA DE PREÇOS'!$C$3:$C$1000,MATCH(B2236,IF('TABELA DE PREÇOS'!$B$3:$B$1000=G2236,'TABELA DE PREÇOS'!$D$3:$D$1000),1)),IF(F2236="PRODUTOS",INDEX('TABELA DE PREÇOS'!$G$3:$G$1000,MATCH(B2236,IF('TABELA DE PREÇOS'!$F$3:$F$1000=G2236,'TABELA DE PREÇOS'!$H$3:$H$1000),1)))))),"")</f>
        <v/>
      </c>
      <c r="I2236" s="75"/>
      <c r="J2236" s="19" t="str">
        <f>IFERROR(IF(ATENDIMENTOS!$I2236="",ATENDIMENTOS!$H2236,IF(AND(ATENDIMENTOS!$H2236="",ATENDIMENTOS!$I2236=""),"",ATENDIMENTOS!$H2236-ATENDIMENTOS!$I2236)),"")</f>
        <v/>
      </c>
      <c r="K2236" s="78"/>
    </row>
    <row r="2237" spans="1:11" x14ac:dyDescent="0.3">
      <c r="A2237" s="12" t="str">
        <f t="shared" si="34"/>
        <v/>
      </c>
      <c r="B2237" s="65"/>
      <c r="C2237" s="68"/>
      <c r="D2237" s="69"/>
      <c r="E2237" s="69"/>
      <c r="F2237" s="69"/>
      <c r="G2237" s="69"/>
      <c r="H2237" s="20" t="str" cm="1">
        <f t="array" ref="H2237">IFERROR(IF(B2237="","",IF(F2237="","",IF(F2237="SERVIÇOS",INDEX('TABELA DE PREÇOS'!$C$3:$C$1000,MATCH(B2237,IF('TABELA DE PREÇOS'!$B$3:$B$1000=G2237,'TABELA DE PREÇOS'!$D$3:$D$1000),1)),IF(F2237="PRODUTOS",INDEX('TABELA DE PREÇOS'!$G$3:$G$1000,MATCH(B2237,IF('TABELA DE PREÇOS'!$F$3:$F$1000=G2237,'TABELA DE PREÇOS'!$H$3:$H$1000),1)))))),"")</f>
        <v/>
      </c>
      <c r="I2237" s="74"/>
      <c r="J2237" s="20" t="str">
        <f>IFERROR(IF(ATENDIMENTOS!$I2237="",ATENDIMENTOS!$H2237,IF(AND(ATENDIMENTOS!$H2237="",ATENDIMENTOS!$I2237=""),"",ATENDIMENTOS!$H2237-ATENDIMENTOS!$I2237)),"")</f>
        <v/>
      </c>
      <c r="K2237" s="77"/>
    </row>
    <row r="2238" spans="1:11" x14ac:dyDescent="0.3">
      <c r="A2238" s="12" t="str">
        <f t="shared" si="34"/>
        <v/>
      </c>
      <c r="B2238" s="66"/>
      <c r="C2238" s="70"/>
      <c r="D2238" s="71"/>
      <c r="E2238" s="71"/>
      <c r="F2238" s="71"/>
      <c r="G2238" s="71"/>
      <c r="H2238" s="19" t="str" cm="1">
        <f t="array" ref="H2238">IFERROR(IF(B2238="","",IF(F2238="","",IF(F2238="SERVIÇOS",INDEX('TABELA DE PREÇOS'!$C$3:$C$1000,MATCH(B2238,IF('TABELA DE PREÇOS'!$B$3:$B$1000=G2238,'TABELA DE PREÇOS'!$D$3:$D$1000),1)),IF(F2238="PRODUTOS",INDEX('TABELA DE PREÇOS'!$G$3:$G$1000,MATCH(B2238,IF('TABELA DE PREÇOS'!$F$3:$F$1000=G2238,'TABELA DE PREÇOS'!$H$3:$H$1000),1)))))),"")</f>
        <v/>
      </c>
      <c r="I2238" s="75"/>
      <c r="J2238" s="19" t="str">
        <f>IFERROR(IF(ATENDIMENTOS!$I2238="",ATENDIMENTOS!$H2238,IF(AND(ATENDIMENTOS!$H2238="",ATENDIMENTOS!$I2238=""),"",ATENDIMENTOS!$H2238-ATENDIMENTOS!$I2238)),"")</f>
        <v/>
      </c>
      <c r="K2238" s="78"/>
    </row>
    <row r="2239" spans="1:11" x14ac:dyDescent="0.3">
      <c r="A2239" s="12" t="str">
        <f t="shared" si="34"/>
        <v/>
      </c>
      <c r="B2239" s="65"/>
      <c r="C2239" s="68"/>
      <c r="D2239" s="69"/>
      <c r="E2239" s="69"/>
      <c r="F2239" s="69"/>
      <c r="G2239" s="69"/>
      <c r="H2239" s="20" t="str" cm="1">
        <f t="array" ref="H2239">IFERROR(IF(B2239="","",IF(F2239="","",IF(F2239="SERVIÇOS",INDEX('TABELA DE PREÇOS'!$C$3:$C$1000,MATCH(B2239,IF('TABELA DE PREÇOS'!$B$3:$B$1000=G2239,'TABELA DE PREÇOS'!$D$3:$D$1000),1)),IF(F2239="PRODUTOS",INDEX('TABELA DE PREÇOS'!$G$3:$G$1000,MATCH(B2239,IF('TABELA DE PREÇOS'!$F$3:$F$1000=G2239,'TABELA DE PREÇOS'!$H$3:$H$1000),1)))))),"")</f>
        <v/>
      </c>
      <c r="I2239" s="74"/>
      <c r="J2239" s="20" t="str">
        <f>IFERROR(IF(ATENDIMENTOS!$I2239="",ATENDIMENTOS!$H2239,IF(AND(ATENDIMENTOS!$H2239="",ATENDIMENTOS!$I2239=""),"",ATENDIMENTOS!$H2239-ATENDIMENTOS!$I2239)),"")</f>
        <v/>
      </c>
      <c r="K2239" s="77"/>
    </row>
    <row r="2240" spans="1:11" x14ac:dyDescent="0.3">
      <c r="A2240" s="12" t="str">
        <f t="shared" si="34"/>
        <v/>
      </c>
      <c r="B2240" s="66"/>
      <c r="C2240" s="70"/>
      <c r="D2240" s="71"/>
      <c r="E2240" s="71"/>
      <c r="F2240" s="71"/>
      <c r="G2240" s="71"/>
      <c r="H2240" s="19" t="str" cm="1">
        <f t="array" ref="H2240">IFERROR(IF(B2240="","",IF(F2240="","",IF(F2240="SERVIÇOS",INDEX('TABELA DE PREÇOS'!$C$3:$C$1000,MATCH(B2240,IF('TABELA DE PREÇOS'!$B$3:$B$1000=G2240,'TABELA DE PREÇOS'!$D$3:$D$1000),1)),IF(F2240="PRODUTOS",INDEX('TABELA DE PREÇOS'!$G$3:$G$1000,MATCH(B2240,IF('TABELA DE PREÇOS'!$F$3:$F$1000=G2240,'TABELA DE PREÇOS'!$H$3:$H$1000),1)))))),"")</f>
        <v/>
      </c>
      <c r="I2240" s="75"/>
      <c r="J2240" s="19" t="str">
        <f>IFERROR(IF(ATENDIMENTOS!$I2240="",ATENDIMENTOS!$H2240,IF(AND(ATENDIMENTOS!$H2240="",ATENDIMENTOS!$I2240=""),"",ATENDIMENTOS!$H2240-ATENDIMENTOS!$I2240)),"")</f>
        <v/>
      </c>
      <c r="K2240" s="78"/>
    </row>
    <row r="2241" spans="1:11" x14ac:dyDescent="0.3">
      <c r="A2241" s="12" t="str">
        <f t="shared" si="34"/>
        <v/>
      </c>
      <c r="B2241" s="65"/>
      <c r="C2241" s="68"/>
      <c r="D2241" s="69"/>
      <c r="E2241" s="69"/>
      <c r="F2241" s="69"/>
      <c r="G2241" s="69"/>
      <c r="H2241" s="20" t="str" cm="1">
        <f t="array" ref="H2241">IFERROR(IF(B2241="","",IF(F2241="","",IF(F2241="SERVIÇOS",INDEX('TABELA DE PREÇOS'!$C$3:$C$1000,MATCH(B2241,IF('TABELA DE PREÇOS'!$B$3:$B$1000=G2241,'TABELA DE PREÇOS'!$D$3:$D$1000),1)),IF(F2241="PRODUTOS",INDEX('TABELA DE PREÇOS'!$G$3:$G$1000,MATCH(B2241,IF('TABELA DE PREÇOS'!$F$3:$F$1000=G2241,'TABELA DE PREÇOS'!$H$3:$H$1000),1)))))),"")</f>
        <v/>
      </c>
      <c r="I2241" s="74"/>
      <c r="J2241" s="20" t="str">
        <f>IFERROR(IF(ATENDIMENTOS!$I2241="",ATENDIMENTOS!$H2241,IF(AND(ATENDIMENTOS!$H2241="",ATENDIMENTOS!$I2241=""),"",ATENDIMENTOS!$H2241-ATENDIMENTOS!$I2241)),"")</f>
        <v/>
      </c>
      <c r="K2241" s="77"/>
    </row>
    <row r="2242" spans="1:11" x14ac:dyDescent="0.3">
      <c r="A2242" s="12" t="str">
        <f t="shared" si="34"/>
        <v/>
      </c>
      <c r="B2242" s="66"/>
      <c r="C2242" s="70"/>
      <c r="D2242" s="71"/>
      <c r="E2242" s="71"/>
      <c r="F2242" s="71"/>
      <c r="G2242" s="71"/>
      <c r="H2242" s="19" t="str" cm="1">
        <f t="array" ref="H2242">IFERROR(IF(B2242="","",IF(F2242="","",IF(F2242="SERVIÇOS",INDEX('TABELA DE PREÇOS'!$C$3:$C$1000,MATCH(B2242,IF('TABELA DE PREÇOS'!$B$3:$B$1000=G2242,'TABELA DE PREÇOS'!$D$3:$D$1000),1)),IF(F2242="PRODUTOS",INDEX('TABELA DE PREÇOS'!$G$3:$G$1000,MATCH(B2242,IF('TABELA DE PREÇOS'!$F$3:$F$1000=G2242,'TABELA DE PREÇOS'!$H$3:$H$1000),1)))))),"")</f>
        <v/>
      </c>
      <c r="I2242" s="75"/>
      <c r="J2242" s="19" t="str">
        <f>IFERROR(IF(ATENDIMENTOS!$I2242="",ATENDIMENTOS!$H2242,IF(AND(ATENDIMENTOS!$H2242="",ATENDIMENTOS!$I2242=""),"",ATENDIMENTOS!$H2242-ATENDIMENTOS!$I2242)),"")</f>
        <v/>
      </c>
      <c r="K2242" s="78"/>
    </row>
    <row r="2243" spans="1:11" x14ac:dyDescent="0.3">
      <c r="A2243" s="12" t="str">
        <f t="shared" si="34"/>
        <v/>
      </c>
      <c r="B2243" s="65"/>
      <c r="C2243" s="68"/>
      <c r="D2243" s="69"/>
      <c r="E2243" s="69"/>
      <c r="F2243" s="69"/>
      <c r="G2243" s="69"/>
      <c r="H2243" s="20" t="str" cm="1">
        <f t="array" ref="H2243">IFERROR(IF(B2243="","",IF(F2243="","",IF(F2243="SERVIÇOS",INDEX('TABELA DE PREÇOS'!$C$3:$C$1000,MATCH(B2243,IF('TABELA DE PREÇOS'!$B$3:$B$1000=G2243,'TABELA DE PREÇOS'!$D$3:$D$1000),1)),IF(F2243="PRODUTOS",INDEX('TABELA DE PREÇOS'!$G$3:$G$1000,MATCH(B2243,IF('TABELA DE PREÇOS'!$F$3:$F$1000=G2243,'TABELA DE PREÇOS'!$H$3:$H$1000),1)))))),"")</f>
        <v/>
      </c>
      <c r="I2243" s="74"/>
      <c r="J2243" s="20" t="str">
        <f>IFERROR(IF(ATENDIMENTOS!$I2243="",ATENDIMENTOS!$H2243,IF(AND(ATENDIMENTOS!$H2243="",ATENDIMENTOS!$I2243=""),"",ATENDIMENTOS!$H2243-ATENDIMENTOS!$I2243)),"")</f>
        <v/>
      </c>
      <c r="K2243" s="77"/>
    </row>
    <row r="2244" spans="1:11" x14ac:dyDescent="0.3">
      <c r="A2244" s="12" t="str">
        <f t="shared" ref="A2244:A2307" si="35">IF(B2244="","",F2244&amp;E2244&amp;B2244&amp;C2244)</f>
        <v/>
      </c>
      <c r="B2244" s="66"/>
      <c r="C2244" s="70"/>
      <c r="D2244" s="71"/>
      <c r="E2244" s="71"/>
      <c r="F2244" s="71"/>
      <c r="G2244" s="71"/>
      <c r="H2244" s="19" t="str" cm="1">
        <f t="array" ref="H2244">IFERROR(IF(B2244="","",IF(F2244="","",IF(F2244="SERVIÇOS",INDEX('TABELA DE PREÇOS'!$C$3:$C$1000,MATCH(B2244,IF('TABELA DE PREÇOS'!$B$3:$B$1000=G2244,'TABELA DE PREÇOS'!$D$3:$D$1000),1)),IF(F2244="PRODUTOS",INDEX('TABELA DE PREÇOS'!$G$3:$G$1000,MATCH(B2244,IF('TABELA DE PREÇOS'!$F$3:$F$1000=G2244,'TABELA DE PREÇOS'!$H$3:$H$1000),1)))))),"")</f>
        <v/>
      </c>
      <c r="I2244" s="75"/>
      <c r="J2244" s="19" t="str">
        <f>IFERROR(IF(ATENDIMENTOS!$I2244="",ATENDIMENTOS!$H2244,IF(AND(ATENDIMENTOS!$H2244="",ATENDIMENTOS!$I2244=""),"",ATENDIMENTOS!$H2244-ATENDIMENTOS!$I2244)),"")</f>
        <v/>
      </c>
      <c r="K2244" s="78"/>
    </row>
    <row r="2245" spans="1:11" x14ac:dyDescent="0.3">
      <c r="A2245" s="12" t="str">
        <f t="shared" si="35"/>
        <v/>
      </c>
      <c r="B2245" s="65"/>
      <c r="C2245" s="68"/>
      <c r="D2245" s="69"/>
      <c r="E2245" s="69"/>
      <c r="F2245" s="69"/>
      <c r="G2245" s="69"/>
      <c r="H2245" s="20" t="str" cm="1">
        <f t="array" ref="H2245">IFERROR(IF(B2245="","",IF(F2245="","",IF(F2245="SERVIÇOS",INDEX('TABELA DE PREÇOS'!$C$3:$C$1000,MATCH(B2245,IF('TABELA DE PREÇOS'!$B$3:$B$1000=G2245,'TABELA DE PREÇOS'!$D$3:$D$1000),1)),IF(F2245="PRODUTOS",INDEX('TABELA DE PREÇOS'!$G$3:$G$1000,MATCH(B2245,IF('TABELA DE PREÇOS'!$F$3:$F$1000=G2245,'TABELA DE PREÇOS'!$H$3:$H$1000),1)))))),"")</f>
        <v/>
      </c>
      <c r="I2245" s="74"/>
      <c r="J2245" s="20" t="str">
        <f>IFERROR(IF(ATENDIMENTOS!$I2245="",ATENDIMENTOS!$H2245,IF(AND(ATENDIMENTOS!$H2245="",ATENDIMENTOS!$I2245=""),"",ATENDIMENTOS!$H2245-ATENDIMENTOS!$I2245)),"")</f>
        <v/>
      </c>
      <c r="K2245" s="77"/>
    </row>
    <row r="2246" spans="1:11" x14ac:dyDescent="0.3">
      <c r="A2246" s="12" t="str">
        <f t="shared" si="35"/>
        <v/>
      </c>
      <c r="B2246" s="66"/>
      <c r="C2246" s="70"/>
      <c r="D2246" s="71"/>
      <c r="E2246" s="71"/>
      <c r="F2246" s="71"/>
      <c r="G2246" s="71"/>
      <c r="H2246" s="19" t="str" cm="1">
        <f t="array" ref="H2246">IFERROR(IF(B2246="","",IF(F2246="","",IF(F2246="SERVIÇOS",INDEX('TABELA DE PREÇOS'!$C$3:$C$1000,MATCH(B2246,IF('TABELA DE PREÇOS'!$B$3:$B$1000=G2246,'TABELA DE PREÇOS'!$D$3:$D$1000),1)),IF(F2246="PRODUTOS",INDEX('TABELA DE PREÇOS'!$G$3:$G$1000,MATCH(B2246,IF('TABELA DE PREÇOS'!$F$3:$F$1000=G2246,'TABELA DE PREÇOS'!$H$3:$H$1000),1)))))),"")</f>
        <v/>
      </c>
      <c r="I2246" s="75"/>
      <c r="J2246" s="19" t="str">
        <f>IFERROR(IF(ATENDIMENTOS!$I2246="",ATENDIMENTOS!$H2246,IF(AND(ATENDIMENTOS!$H2246="",ATENDIMENTOS!$I2246=""),"",ATENDIMENTOS!$H2246-ATENDIMENTOS!$I2246)),"")</f>
        <v/>
      </c>
      <c r="K2246" s="78"/>
    </row>
    <row r="2247" spans="1:11" x14ac:dyDescent="0.3">
      <c r="A2247" s="12" t="str">
        <f t="shared" si="35"/>
        <v/>
      </c>
      <c r="B2247" s="65"/>
      <c r="C2247" s="68"/>
      <c r="D2247" s="69"/>
      <c r="E2247" s="69"/>
      <c r="F2247" s="69"/>
      <c r="G2247" s="69"/>
      <c r="H2247" s="20" t="str" cm="1">
        <f t="array" ref="H2247">IFERROR(IF(B2247="","",IF(F2247="","",IF(F2247="SERVIÇOS",INDEX('TABELA DE PREÇOS'!$C$3:$C$1000,MATCH(B2247,IF('TABELA DE PREÇOS'!$B$3:$B$1000=G2247,'TABELA DE PREÇOS'!$D$3:$D$1000),1)),IF(F2247="PRODUTOS",INDEX('TABELA DE PREÇOS'!$G$3:$G$1000,MATCH(B2247,IF('TABELA DE PREÇOS'!$F$3:$F$1000=G2247,'TABELA DE PREÇOS'!$H$3:$H$1000),1)))))),"")</f>
        <v/>
      </c>
      <c r="I2247" s="74"/>
      <c r="J2247" s="20" t="str">
        <f>IFERROR(IF(ATENDIMENTOS!$I2247="",ATENDIMENTOS!$H2247,IF(AND(ATENDIMENTOS!$H2247="",ATENDIMENTOS!$I2247=""),"",ATENDIMENTOS!$H2247-ATENDIMENTOS!$I2247)),"")</f>
        <v/>
      </c>
      <c r="K2247" s="77"/>
    </row>
    <row r="2248" spans="1:11" x14ac:dyDescent="0.3">
      <c r="A2248" s="12" t="str">
        <f t="shared" si="35"/>
        <v/>
      </c>
      <c r="B2248" s="66"/>
      <c r="C2248" s="70"/>
      <c r="D2248" s="71"/>
      <c r="E2248" s="71"/>
      <c r="F2248" s="71"/>
      <c r="G2248" s="71"/>
      <c r="H2248" s="19" t="str" cm="1">
        <f t="array" ref="H2248">IFERROR(IF(B2248="","",IF(F2248="","",IF(F2248="SERVIÇOS",INDEX('TABELA DE PREÇOS'!$C$3:$C$1000,MATCH(B2248,IF('TABELA DE PREÇOS'!$B$3:$B$1000=G2248,'TABELA DE PREÇOS'!$D$3:$D$1000),1)),IF(F2248="PRODUTOS",INDEX('TABELA DE PREÇOS'!$G$3:$G$1000,MATCH(B2248,IF('TABELA DE PREÇOS'!$F$3:$F$1000=G2248,'TABELA DE PREÇOS'!$H$3:$H$1000),1)))))),"")</f>
        <v/>
      </c>
      <c r="I2248" s="75"/>
      <c r="J2248" s="19" t="str">
        <f>IFERROR(IF(ATENDIMENTOS!$I2248="",ATENDIMENTOS!$H2248,IF(AND(ATENDIMENTOS!$H2248="",ATENDIMENTOS!$I2248=""),"",ATENDIMENTOS!$H2248-ATENDIMENTOS!$I2248)),"")</f>
        <v/>
      </c>
      <c r="K2248" s="78"/>
    </row>
    <row r="2249" spans="1:11" x14ac:dyDescent="0.3">
      <c r="A2249" s="12" t="str">
        <f t="shared" si="35"/>
        <v/>
      </c>
      <c r="B2249" s="65"/>
      <c r="C2249" s="68"/>
      <c r="D2249" s="69"/>
      <c r="E2249" s="69"/>
      <c r="F2249" s="69"/>
      <c r="G2249" s="69"/>
      <c r="H2249" s="20" t="str" cm="1">
        <f t="array" ref="H2249">IFERROR(IF(B2249="","",IF(F2249="","",IF(F2249="SERVIÇOS",INDEX('TABELA DE PREÇOS'!$C$3:$C$1000,MATCH(B2249,IF('TABELA DE PREÇOS'!$B$3:$B$1000=G2249,'TABELA DE PREÇOS'!$D$3:$D$1000),1)),IF(F2249="PRODUTOS",INDEX('TABELA DE PREÇOS'!$G$3:$G$1000,MATCH(B2249,IF('TABELA DE PREÇOS'!$F$3:$F$1000=G2249,'TABELA DE PREÇOS'!$H$3:$H$1000),1)))))),"")</f>
        <v/>
      </c>
      <c r="I2249" s="74"/>
      <c r="J2249" s="20" t="str">
        <f>IFERROR(IF(ATENDIMENTOS!$I2249="",ATENDIMENTOS!$H2249,IF(AND(ATENDIMENTOS!$H2249="",ATENDIMENTOS!$I2249=""),"",ATENDIMENTOS!$H2249-ATENDIMENTOS!$I2249)),"")</f>
        <v/>
      </c>
      <c r="K2249" s="77"/>
    </row>
    <row r="2250" spans="1:11" x14ac:dyDescent="0.3">
      <c r="A2250" s="12" t="str">
        <f t="shared" si="35"/>
        <v/>
      </c>
      <c r="B2250" s="66"/>
      <c r="C2250" s="70"/>
      <c r="D2250" s="71"/>
      <c r="E2250" s="71"/>
      <c r="F2250" s="71"/>
      <c r="G2250" s="71"/>
      <c r="H2250" s="19" t="str" cm="1">
        <f t="array" ref="H2250">IFERROR(IF(B2250="","",IF(F2250="","",IF(F2250="SERVIÇOS",INDEX('TABELA DE PREÇOS'!$C$3:$C$1000,MATCH(B2250,IF('TABELA DE PREÇOS'!$B$3:$B$1000=G2250,'TABELA DE PREÇOS'!$D$3:$D$1000),1)),IF(F2250="PRODUTOS",INDEX('TABELA DE PREÇOS'!$G$3:$G$1000,MATCH(B2250,IF('TABELA DE PREÇOS'!$F$3:$F$1000=G2250,'TABELA DE PREÇOS'!$H$3:$H$1000),1)))))),"")</f>
        <v/>
      </c>
      <c r="I2250" s="75"/>
      <c r="J2250" s="19" t="str">
        <f>IFERROR(IF(ATENDIMENTOS!$I2250="",ATENDIMENTOS!$H2250,IF(AND(ATENDIMENTOS!$H2250="",ATENDIMENTOS!$I2250=""),"",ATENDIMENTOS!$H2250-ATENDIMENTOS!$I2250)),"")</f>
        <v/>
      </c>
      <c r="K2250" s="78"/>
    </row>
    <row r="2251" spans="1:11" x14ac:dyDescent="0.3">
      <c r="A2251" s="12" t="str">
        <f t="shared" si="35"/>
        <v/>
      </c>
      <c r="B2251" s="65"/>
      <c r="C2251" s="68"/>
      <c r="D2251" s="69"/>
      <c r="E2251" s="69"/>
      <c r="F2251" s="69"/>
      <c r="G2251" s="69"/>
      <c r="H2251" s="20" t="str" cm="1">
        <f t="array" ref="H2251">IFERROR(IF(B2251="","",IF(F2251="","",IF(F2251="SERVIÇOS",INDEX('TABELA DE PREÇOS'!$C$3:$C$1000,MATCH(B2251,IF('TABELA DE PREÇOS'!$B$3:$B$1000=G2251,'TABELA DE PREÇOS'!$D$3:$D$1000),1)),IF(F2251="PRODUTOS",INDEX('TABELA DE PREÇOS'!$G$3:$G$1000,MATCH(B2251,IF('TABELA DE PREÇOS'!$F$3:$F$1000=G2251,'TABELA DE PREÇOS'!$H$3:$H$1000),1)))))),"")</f>
        <v/>
      </c>
      <c r="I2251" s="74"/>
      <c r="J2251" s="20" t="str">
        <f>IFERROR(IF(ATENDIMENTOS!$I2251="",ATENDIMENTOS!$H2251,IF(AND(ATENDIMENTOS!$H2251="",ATENDIMENTOS!$I2251=""),"",ATENDIMENTOS!$H2251-ATENDIMENTOS!$I2251)),"")</f>
        <v/>
      </c>
      <c r="K2251" s="77"/>
    </row>
    <row r="2252" spans="1:11" x14ac:dyDescent="0.3">
      <c r="A2252" s="12" t="str">
        <f t="shared" si="35"/>
        <v/>
      </c>
      <c r="B2252" s="66"/>
      <c r="C2252" s="70"/>
      <c r="D2252" s="71"/>
      <c r="E2252" s="71"/>
      <c r="F2252" s="71"/>
      <c r="G2252" s="71"/>
      <c r="H2252" s="19" t="str" cm="1">
        <f t="array" ref="H2252">IFERROR(IF(B2252="","",IF(F2252="","",IF(F2252="SERVIÇOS",INDEX('TABELA DE PREÇOS'!$C$3:$C$1000,MATCH(B2252,IF('TABELA DE PREÇOS'!$B$3:$B$1000=G2252,'TABELA DE PREÇOS'!$D$3:$D$1000),1)),IF(F2252="PRODUTOS",INDEX('TABELA DE PREÇOS'!$G$3:$G$1000,MATCH(B2252,IF('TABELA DE PREÇOS'!$F$3:$F$1000=G2252,'TABELA DE PREÇOS'!$H$3:$H$1000),1)))))),"")</f>
        <v/>
      </c>
      <c r="I2252" s="75"/>
      <c r="J2252" s="19" t="str">
        <f>IFERROR(IF(ATENDIMENTOS!$I2252="",ATENDIMENTOS!$H2252,IF(AND(ATENDIMENTOS!$H2252="",ATENDIMENTOS!$I2252=""),"",ATENDIMENTOS!$H2252-ATENDIMENTOS!$I2252)),"")</f>
        <v/>
      </c>
      <c r="K2252" s="78"/>
    </row>
    <row r="2253" spans="1:11" x14ac:dyDescent="0.3">
      <c r="A2253" s="12" t="str">
        <f t="shared" si="35"/>
        <v/>
      </c>
      <c r="B2253" s="65"/>
      <c r="C2253" s="68"/>
      <c r="D2253" s="69"/>
      <c r="E2253" s="69"/>
      <c r="F2253" s="69"/>
      <c r="G2253" s="69"/>
      <c r="H2253" s="20" t="str" cm="1">
        <f t="array" ref="H2253">IFERROR(IF(B2253="","",IF(F2253="","",IF(F2253="SERVIÇOS",INDEX('TABELA DE PREÇOS'!$C$3:$C$1000,MATCH(B2253,IF('TABELA DE PREÇOS'!$B$3:$B$1000=G2253,'TABELA DE PREÇOS'!$D$3:$D$1000),1)),IF(F2253="PRODUTOS",INDEX('TABELA DE PREÇOS'!$G$3:$G$1000,MATCH(B2253,IF('TABELA DE PREÇOS'!$F$3:$F$1000=G2253,'TABELA DE PREÇOS'!$H$3:$H$1000),1)))))),"")</f>
        <v/>
      </c>
      <c r="I2253" s="74"/>
      <c r="J2253" s="20" t="str">
        <f>IFERROR(IF(ATENDIMENTOS!$I2253="",ATENDIMENTOS!$H2253,IF(AND(ATENDIMENTOS!$H2253="",ATENDIMENTOS!$I2253=""),"",ATENDIMENTOS!$H2253-ATENDIMENTOS!$I2253)),"")</f>
        <v/>
      </c>
      <c r="K2253" s="77"/>
    </row>
    <row r="2254" spans="1:11" x14ac:dyDescent="0.3">
      <c r="A2254" s="12" t="str">
        <f t="shared" si="35"/>
        <v/>
      </c>
      <c r="B2254" s="66"/>
      <c r="C2254" s="70"/>
      <c r="D2254" s="71"/>
      <c r="E2254" s="71"/>
      <c r="F2254" s="71"/>
      <c r="G2254" s="71"/>
      <c r="H2254" s="19" t="str" cm="1">
        <f t="array" ref="H2254">IFERROR(IF(B2254="","",IF(F2254="","",IF(F2254="SERVIÇOS",INDEX('TABELA DE PREÇOS'!$C$3:$C$1000,MATCH(B2254,IF('TABELA DE PREÇOS'!$B$3:$B$1000=G2254,'TABELA DE PREÇOS'!$D$3:$D$1000),1)),IF(F2254="PRODUTOS",INDEX('TABELA DE PREÇOS'!$G$3:$G$1000,MATCH(B2254,IF('TABELA DE PREÇOS'!$F$3:$F$1000=G2254,'TABELA DE PREÇOS'!$H$3:$H$1000),1)))))),"")</f>
        <v/>
      </c>
      <c r="I2254" s="75"/>
      <c r="J2254" s="19" t="str">
        <f>IFERROR(IF(ATENDIMENTOS!$I2254="",ATENDIMENTOS!$H2254,IF(AND(ATENDIMENTOS!$H2254="",ATENDIMENTOS!$I2254=""),"",ATENDIMENTOS!$H2254-ATENDIMENTOS!$I2254)),"")</f>
        <v/>
      </c>
      <c r="K2254" s="78"/>
    </row>
    <row r="2255" spans="1:11" x14ac:dyDescent="0.3">
      <c r="A2255" s="12" t="str">
        <f t="shared" si="35"/>
        <v/>
      </c>
      <c r="B2255" s="65"/>
      <c r="C2255" s="68"/>
      <c r="D2255" s="69"/>
      <c r="E2255" s="69"/>
      <c r="F2255" s="69"/>
      <c r="G2255" s="69"/>
      <c r="H2255" s="20" t="str" cm="1">
        <f t="array" ref="H2255">IFERROR(IF(B2255="","",IF(F2255="","",IF(F2255="SERVIÇOS",INDEX('TABELA DE PREÇOS'!$C$3:$C$1000,MATCH(B2255,IF('TABELA DE PREÇOS'!$B$3:$B$1000=G2255,'TABELA DE PREÇOS'!$D$3:$D$1000),1)),IF(F2255="PRODUTOS",INDEX('TABELA DE PREÇOS'!$G$3:$G$1000,MATCH(B2255,IF('TABELA DE PREÇOS'!$F$3:$F$1000=G2255,'TABELA DE PREÇOS'!$H$3:$H$1000),1)))))),"")</f>
        <v/>
      </c>
      <c r="I2255" s="74"/>
      <c r="J2255" s="20" t="str">
        <f>IFERROR(IF(ATENDIMENTOS!$I2255="",ATENDIMENTOS!$H2255,IF(AND(ATENDIMENTOS!$H2255="",ATENDIMENTOS!$I2255=""),"",ATENDIMENTOS!$H2255-ATENDIMENTOS!$I2255)),"")</f>
        <v/>
      </c>
      <c r="K2255" s="77"/>
    </row>
    <row r="2256" spans="1:11" x14ac:dyDescent="0.3">
      <c r="A2256" s="12" t="str">
        <f t="shared" si="35"/>
        <v/>
      </c>
      <c r="B2256" s="66"/>
      <c r="C2256" s="70"/>
      <c r="D2256" s="71"/>
      <c r="E2256" s="71"/>
      <c r="F2256" s="71"/>
      <c r="G2256" s="71"/>
      <c r="H2256" s="19" t="str" cm="1">
        <f t="array" ref="H2256">IFERROR(IF(B2256="","",IF(F2256="","",IF(F2256="SERVIÇOS",INDEX('TABELA DE PREÇOS'!$C$3:$C$1000,MATCH(B2256,IF('TABELA DE PREÇOS'!$B$3:$B$1000=G2256,'TABELA DE PREÇOS'!$D$3:$D$1000),1)),IF(F2256="PRODUTOS",INDEX('TABELA DE PREÇOS'!$G$3:$G$1000,MATCH(B2256,IF('TABELA DE PREÇOS'!$F$3:$F$1000=G2256,'TABELA DE PREÇOS'!$H$3:$H$1000),1)))))),"")</f>
        <v/>
      </c>
      <c r="I2256" s="75"/>
      <c r="J2256" s="19" t="str">
        <f>IFERROR(IF(ATENDIMENTOS!$I2256="",ATENDIMENTOS!$H2256,IF(AND(ATENDIMENTOS!$H2256="",ATENDIMENTOS!$I2256=""),"",ATENDIMENTOS!$H2256-ATENDIMENTOS!$I2256)),"")</f>
        <v/>
      </c>
      <c r="K2256" s="78"/>
    </row>
    <row r="2257" spans="1:11" x14ac:dyDescent="0.3">
      <c r="A2257" s="12" t="str">
        <f t="shared" si="35"/>
        <v/>
      </c>
      <c r="B2257" s="65"/>
      <c r="C2257" s="68"/>
      <c r="D2257" s="69"/>
      <c r="E2257" s="69"/>
      <c r="F2257" s="69"/>
      <c r="G2257" s="69"/>
      <c r="H2257" s="20" t="str" cm="1">
        <f t="array" ref="H2257">IFERROR(IF(B2257="","",IF(F2257="","",IF(F2257="SERVIÇOS",INDEX('TABELA DE PREÇOS'!$C$3:$C$1000,MATCH(B2257,IF('TABELA DE PREÇOS'!$B$3:$B$1000=G2257,'TABELA DE PREÇOS'!$D$3:$D$1000),1)),IF(F2257="PRODUTOS",INDEX('TABELA DE PREÇOS'!$G$3:$G$1000,MATCH(B2257,IF('TABELA DE PREÇOS'!$F$3:$F$1000=G2257,'TABELA DE PREÇOS'!$H$3:$H$1000),1)))))),"")</f>
        <v/>
      </c>
      <c r="I2257" s="74"/>
      <c r="J2257" s="20" t="str">
        <f>IFERROR(IF(ATENDIMENTOS!$I2257="",ATENDIMENTOS!$H2257,IF(AND(ATENDIMENTOS!$H2257="",ATENDIMENTOS!$I2257=""),"",ATENDIMENTOS!$H2257-ATENDIMENTOS!$I2257)),"")</f>
        <v/>
      </c>
      <c r="K2257" s="77"/>
    </row>
    <row r="2258" spans="1:11" x14ac:dyDescent="0.3">
      <c r="A2258" s="12" t="str">
        <f t="shared" si="35"/>
        <v/>
      </c>
      <c r="B2258" s="66"/>
      <c r="C2258" s="70"/>
      <c r="D2258" s="71"/>
      <c r="E2258" s="71"/>
      <c r="F2258" s="71"/>
      <c r="G2258" s="71"/>
      <c r="H2258" s="19" t="str" cm="1">
        <f t="array" ref="H2258">IFERROR(IF(B2258="","",IF(F2258="","",IF(F2258="SERVIÇOS",INDEX('TABELA DE PREÇOS'!$C$3:$C$1000,MATCH(B2258,IF('TABELA DE PREÇOS'!$B$3:$B$1000=G2258,'TABELA DE PREÇOS'!$D$3:$D$1000),1)),IF(F2258="PRODUTOS",INDEX('TABELA DE PREÇOS'!$G$3:$G$1000,MATCH(B2258,IF('TABELA DE PREÇOS'!$F$3:$F$1000=G2258,'TABELA DE PREÇOS'!$H$3:$H$1000),1)))))),"")</f>
        <v/>
      </c>
      <c r="I2258" s="75"/>
      <c r="J2258" s="19" t="str">
        <f>IFERROR(IF(ATENDIMENTOS!$I2258="",ATENDIMENTOS!$H2258,IF(AND(ATENDIMENTOS!$H2258="",ATENDIMENTOS!$I2258=""),"",ATENDIMENTOS!$H2258-ATENDIMENTOS!$I2258)),"")</f>
        <v/>
      </c>
      <c r="K2258" s="78"/>
    </row>
    <row r="2259" spans="1:11" x14ac:dyDescent="0.3">
      <c r="A2259" s="12" t="str">
        <f t="shared" si="35"/>
        <v/>
      </c>
      <c r="B2259" s="65"/>
      <c r="C2259" s="68"/>
      <c r="D2259" s="69"/>
      <c r="E2259" s="69"/>
      <c r="F2259" s="69"/>
      <c r="G2259" s="69"/>
      <c r="H2259" s="20" t="str" cm="1">
        <f t="array" ref="H2259">IFERROR(IF(B2259="","",IF(F2259="","",IF(F2259="SERVIÇOS",INDEX('TABELA DE PREÇOS'!$C$3:$C$1000,MATCH(B2259,IF('TABELA DE PREÇOS'!$B$3:$B$1000=G2259,'TABELA DE PREÇOS'!$D$3:$D$1000),1)),IF(F2259="PRODUTOS",INDEX('TABELA DE PREÇOS'!$G$3:$G$1000,MATCH(B2259,IF('TABELA DE PREÇOS'!$F$3:$F$1000=G2259,'TABELA DE PREÇOS'!$H$3:$H$1000),1)))))),"")</f>
        <v/>
      </c>
      <c r="I2259" s="74"/>
      <c r="J2259" s="20" t="str">
        <f>IFERROR(IF(ATENDIMENTOS!$I2259="",ATENDIMENTOS!$H2259,IF(AND(ATENDIMENTOS!$H2259="",ATENDIMENTOS!$I2259=""),"",ATENDIMENTOS!$H2259-ATENDIMENTOS!$I2259)),"")</f>
        <v/>
      </c>
      <c r="K2259" s="77"/>
    </row>
    <row r="2260" spans="1:11" x14ac:dyDescent="0.3">
      <c r="A2260" s="12" t="str">
        <f t="shared" si="35"/>
        <v/>
      </c>
      <c r="B2260" s="66"/>
      <c r="C2260" s="70"/>
      <c r="D2260" s="71"/>
      <c r="E2260" s="71"/>
      <c r="F2260" s="71"/>
      <c r="G2260" s="71"/>
      <c r="H2260" s="19" t="str" cm="1">
        <f t="array" ref="H2260">IFERROR(IF(B2260="","",IF(F2260="","",IF(F2260="SERVIÇOS",INDEX('TABELA DE PREÇOS'!$C$3:$C$1000,MATCH(B2260,IF('TABELA DE PREÇOS'!$B$3:$B$1000=G2260,'TABELA DE PREÇOS'!$D$3:$D$1000),1)),IF(F2260="PRODUTOS",INDEX('TABELA DE PREÇOS'!$G$3:$G$1000,MATCH(B2260,IF('TABELA DE PREÇOS'!$F$3:$F$1000=G2260,'TABELA DE PREÇOS'!$H$3:$H$1000),1)))))),"")</f>
        <v/>
      </c>
      <c r="I2260" s="75"/>
      <c r="J2260" s="19" t="str">
        <f>IFERROR(IF(ATENDIMENTOS!$I2260="",ATENDIMENTOS!$H2260,IF(AND(ATENDIMENTOS!$H2260="",ATENDIMENTOS!$I2260=""),"",ATENDIMENTOS!$H2260-ATENDIMENTOS!$I2260)),"")</f>
        <v/>
      </c>
      <c r="K2260" s="78"/>
    </row>
    <row r="2261" spans="1:11" x14ac:dyDescent="0.3">
      <c r="A2261" s="12" t="str">
        <f t="shared" si="35"/>
        <v/>
      </c>
      <c r="B2261" s="65"/>
      <c r="C2261" s="68"/>
      <c r="D2261" s="69"/>
      <c r="E2261" s="69"/>
      <c r="F2261" s="69"/>
      <c r="G2261" s="69"/>
      <c r="H2261" s="20" t="str" cm="1">
        <f t="array" ref="H2261">IFERROR(IF(B2261="","",IF(F2261="","",IF(F2261="SERVIÇOS",INDEX('TABELA DE PREÇOS'!$C$3:$C$1000,MATCH(B2261,IF('TABELA DE PREÇOS'!$B$3:$B$1000=G2261,'TABELA DE PREÇOS'!$D$3:$D$1000),1)),IF(F2261="PRODUTOS",INDEX('TABELA DE PREÇOS'!$G$3:$G$1000,MATCH(B2261,IF('TABELA DE PREÇOS'!$F$3:$F$1000=G2261,'TABELA DE PREÇOS'!$H$3:$H$1000),1)))))),"")</f>
        <v/>
      </c>
      <c r="I2261" s="74"/>
      <c r="J2261" s="20" t="str">
        <f>IFERROR(IF(ATENDIMENTOS!$I2261="",ATENDIMENTOS!$H2261,IF(AND(ATENDIMENTOS!$H2261="",ATENDIMENTOS!$I2261=""),"",ATENDIMENTOS!$H2261-ATENDIMENTOS!$I2261)),"")</f>
        <v/>
      </c>
      <c r="K2261" s="77"/>
    </row>
    <row r="2262" spans="1:11" x14ac:dyDescent="0.3">
      <c r="A2262" s="12" t="str">
        <f t="shared" si="35"/>
        <v/>
      </c>
      <c r="B2262" s="66"/>
      <c r="C2262" s="70"/>
      <c r="D2262" s="71"/>
      <c r="E2262" s="71"/>
      <c r="F2262" s="71"/>
      <c r="G2262" s="71"/>
      <c r="H2262" s="19" t="str" cm="1">
        <f t="array" ref="H2262">IFERROR(IF(B2262="","",IF(F2262="","",IF(F2262="SERVIÇOS",INDEX('TABELA DE PREÇOS'!$C$3:$C$1000,MATCH(B2262,IF('TABELA DE PREÇOS'!$B$3:$B$1000=G2262,'TABELA DE PREÇOS'!$D$3:$D$1000),1)),IF(F2262="PRODUTOS",INDEX('TABELA DE PREÇOS'!$G$3:$G$1000,MATCH(B2262,IF('TABELA DE PREÇOS'!$F$3:$F$1000=G2262,'TABELA DE PREÇOS'!$H$3:$H$1000),1)))))),"")</f>
        <v/>
      </c>
      <c r="I2262" s="75"/>
      <c r="J2262" s="19" t="str">
        <f>IFERROR(IF(ATENDIMENTOS!$I2262="",ATENDIMENTOS!$H2262,IF(AND(ATENDIMENTOS!$H2262="",ATENDIMENTOS!$I2262=""),"",ATENDIMENTOS!$H2262-ATENDIMENTOS!$I2262)),"")</f>
        <v/>
      </c>
      <c r="K2262" s="78"/>
    </row>
    <row r="2263" spans="1:11" x14ac:dyDescent="0.3">
      <c r="A2263" s="12" t="str">
        <f t="shared" si="35"/>
        <v/>
      </c>
      <c r="B2263" s="65"/>
      <c r="C2263" s="68"/>
      <c r="D2263" s="69"/>
      <c r="E2263" s="69"/>
      <c r="F2263" s="69"/>
      <c r="G2263" s="69"/>
      <c r="H2263" s="20" t="str" cm="1">
        <f t="array" ref="H2263">IFERROR(IF(B2263="","",IF(F2263="","",IF(F2263="SERVIÇOS",INDEX('TABELA DE PREÇOS'!$C$3:$C$1000,MATCH(B2263,IF('TABELA DE PREÇOS'!$B$3:$B$1000=G2263,'TABELA DE PREÇOS'!$D$3:$D$1000),1)),IF(F2263="PRODUTOS",INDEX('TABELA DE PREÇOS'!$G$3:$G$1000,MATCH(B2263,IF('TABELA DE PREÇOS'!$F$3:$F$1000=G2263,'TABELA DE PREÇOS'!$H$3:$H$1000),1)))))),"")</f>
        <v/>
      </c>
      <c r="I2263" s="74"/>
      <c r="J2263" s="20" t="str">
        <f>IFERROR(IF(ATENDIMENTOS!$I2263="",ATENDIMENTOS!$H2263,IF(AND(ATENDIMENTOS!$H2263="",ATENDIMENTOS!$I2263=""),"",ATENDIMENTOS!$H2263-ATENDIMENTOS!$I2263)),"")</f>
        <v/>
      </c>
      <c r="K2263" s="77"/>
    </row>
    <row r="2264" spans="1:11" x14ac:dyDescent="0.3">
      <c r="A2264" s="12" t="str">
        <f t="shared" si="35"/>
        <v/>
      </c>
      <c r="B2264" s="66"/>
      <c r="C2264" s="70"/>
      <c r="D2264" s="71"/>
      <c r="E2264" s="71"/>
      <c r="F2264" s="71"/>
      <c r="G2264" s="71"/>
      <c r="H2264" s="19" t="str" cm="1">
        <f t="array" ref="H2264">IFERROR(IF(B2264="","",IF(F2264="","",IF(F2264="SERVIÇOS",INDEX('TABELA DE PREÇOS'!$C$3:$C$1000,MATCH(B2264,IF('TABELA DE PREÇOS'!$B$3:$B$1000=G2264,'TABELA DE PREÇOS'!$D$3:$D$1000),1)),IF(F2264="PRODUTOS",INDEX('TABELA DE PREÇOS'!$G$3:$G$1000,MATCH(B2264,IF('TABELA DE PREÇOS'!$F$3:$F$1000=G2264,'TABELA DE PREÇOS'!$H$3:$H$1000),1)))))),"")</f>
        <v/>
      </c>
      <c r="I2264" s="75"/>
      <c r="J2264" s="19" t="str">
        <f>IFERROR(IF(ATENDIMENTOS!$I2264="",ATENDIMENTOS!$H2264,IF(AND(ATENDIMENTOS!$H2264="",ATENDIMENTOS!$I2264=""),"",ATENDIMENTOS!$H2264-ATENDIMENTOS!$I2264)),"")</f>
        <v/>
      </c>
      <c r="K2264" s="78"/>
    </row>
    <row r="2265" spans="1:11" x14ac:dyDescent="0.3">
      <c r="A2265" s="12" t="str">
        <f t="shared" si="35"/>
        <v/>
      </c>
      <c r="B2265" s="65"/>
      <c r="C2265" s="68"/>
      <c r="D2265" s="69"/>
      <c r="E2265" s="69"/>
      <c r="F2265" s="69"/>
      <c r="G2265" s="69"/>
      <c r="H2265" s="20" t="str" cm="1">
        <f t="array" ref="H2265">IFERROR(IF(B2265="","",IF(F2265="","",IF(F2265="SERVIÇOS",INDEX('TABELA DE PREÇOS'!$C$3:$C$1000,MATCH(B2265,IF('TABELA DE PREÇOS'!$B$3:$B$1000=G2265,'TABELA DE PREÇOS'!$D$3:$D$1000),1)),IF(F2265="PRODUTOS",INDEX('TABELA DE PREÇOS'!$G$3:$G$1000,MATCH(B2265,IF('TABELA DE PREÇOS'!$F$3:$F$1000=G2265,'TABELA DE PREÇOS'!$H$3:$H$1000),1)))))),"")</f>
        <v/>
      </c>
      <c r="I2265" s="74"/>
      <c r="J2265" s="20" t="str">
        <f>IFERROR(IF(ATENDIMENTOS!$I2265="",ATENDIMENTOS!$H2265,IF(AND(ATENDIMENTOS!$H2265="",ATENDIMENTOS!$I2265=""),"",ATENDIMENTOS!$H2265-ATENDIMENTOS!$I2265)),"")</f>
        <v/>
      </c>
      <c r="K2265" s="77"/>
    </row>
    <row r="2266" spans="1:11" x14ac:dyDescent="0.3">
      <c r="A2266" s="12" t="str">
        <f t="shared" si="35"/>
        <v/>
      </c>
      <c r="B2266" s="66"/>
      <c r="C2266" s="70"/>
      <c r="D2266" s="71"/>
      <c r="E2266" s="71"/>
      <c r="F2266" s="71"/>
      <c r="G2266" s="71"/>
      <c r="H2266" s="19" t="str" cm="1">
        <f t="array" ref="H2266">IFERROR(IF(B2266="","",IF(F2266="","",IF(F2266="SERVIÇOS",INDEX('TABELA DE PREÇOS'!$C$3:$C$1000,MATCH(B2266,IF('TABELA DE PREÇOS'!$B$3:$B$1000=G2266,'TABELA DE PREÇOS'!$D$3:$D$1000),1)),IF(F2266="PRODUTOS",INDEX('TABELA DE PREÇOS'!$G$3:$G$1000,MATCH(B2266,IF('TABELA DE PREÇOS'!$F$3:$F$1000=G2266,'TABELA DE PREÇOS'!$H$3:$H$1000),1)))))),"")</f>
        <v/>
      </c>
      <c r="I2266" s="75"/>
      <c r="J2266" s="19" t="str">
        <f>IFERROR(IF(ATENDIMENTOS!$I2266="",ATENDIMENTOS!$H2266,IF(AND(ATENDIMENTOS!$H2266="",ATENDIMENTOS!$I2266=""),"",ATENDIMENTOS!$H2266-ATENDIMENTOS!$I2266)),"")</f>
        <v/>
      </c>
      <c r="K2266" s="78"/>
    </row>
    <row r="2267" spans="1:11" x14ac:dyDescent="0.3">
      <c r="A2267" s="12" t="str">
        <f t="shared" si="35"/>
        <v/>
      </c>
      <c r="B2267" s="65"/>
      <c r="C2267" s="68"/>
      <c r="D2267" s="69"/>
      <c r="E2267" s="69"/>
      <c r="F2267" s="69"/>
      <c r="G2267" s="69"/>
      <c r="H2267" s="20" t="str" cm="1">
        <f t="array" ref="H2267">IFERROR(IF(B2267="","",IF(F2267="","",IF(F2267="SERVIÇOS",INDEX('TABELA DE PREÇOS'!$C$3:$C$1000,MATCH(B2267,IF('TABELA DE PREÇOS'!$B$3:$B$1000=G2267,'TABELA DE PREÇOS'!$D$3:$D$1000),1)),IF(F2267="PRODUTOS",INDEX('TABELA DE PREÇOS'!$G$3:$G$1000,MATCH(B2267,IF('TABELA DE PREÇOS'!$F$3:$F$1000=G2267,'TABELA DE PREÇOS'!$H$3:$H$1000),1)))))),"")</f>
        <v/>
      </c>
      <c r="I2267" s="74"/>
      <c r="J2267" s="20" t="str">
        <f>IFERROR(IF(ATENDIMENTOS!$I2267="",ATENDIMENTOS!$H2267,IF(AND(ATENDIMENTOS!$H2267="",ATENDIMENTOS!$I2267=""),"",ATENDIMENTOS!$H2267-ATENDIMENTOS!$I2267)),"")</f>
        <v/>
      </c>
      <c r="K2267" s="77"/>
    </row>
    <row r="2268" spans="1:11" x14ac:dyDescent="0.3">
      <c r="A2268" s="12" t="str">
        <f t="shared" si="35"/>
        <v/>
      </c>
      <c r="B2268" s="66"/>
      <c r="C2268" s="70"/>
      <c r="D2268" s="71"/>
      <c r="E2268" s="71"/>
      <c r="F2268" s="71"/>
      <c r="G2268" s="71"/>
      <c r="H2268" s="19" t="str" cm="1">
        <f t="array" ref="H2268">IFERROR(IF(B2268="","",IF(F2268="","",IF(F2268="SERVIÇOS",INDEX('TABELA DE PREÇOS'!$C$3:$C$1000,MATCH(B2268,IF('TABELA DE PREÇOS'!$B$3:$B$1000=G2268,'TABELA DE PREÇOS'!$D$3:$D$1000),1)),IF(F2268="PRODUTOS",INDEX('TABELA DE PREÇOS'!$G$3:$G$1000,MATCH(B2268,IF('TABELA DE PREÇOS'!$F$3:$F$1000=G2268,'TABELA DE PREÇOS'!$H$3:$H$1000),1)))))),"")</f>
        <v/>
      </c>
      <c r="I2268" s="75"/>
      <c r="J2268" s="19" t="str">
        <f>IFERROR(IF(ATENDIMENTOS!$I2268="",ATENDIMENTOS!$H2268,IF(AND(ATENDIMENTOS!$H2268="",ATENDIMENTOS!$I2268=""),"",ATENDIMENTOS!$H2268-ATENDIMENTOS!$I2268)),"")</f>
        <v/>
      </c>
      <c r="K2268" s="78"/>
    </row>
    <row r="2269" spans="1:11" x14ac:dyDescent="0.3">
      <c r="A2269" s="12" t="str">
        <f t="shared" si="35"/>
        <v/>
      </c>
      <c r="B2269" s="65"/>
      <c r="C2269" s="68"/>
      <c r="D2269" s="69"/>
      <c r="E2269" s="69"/>
      <c r="F2269" s="69"/>
      <c r="G2269" s="69"/>
      <c r="H2269" s="20" t="str" cm="1">
        <f t="array" ref="H2269">IFERROR(IF(B2269="","",IF(F2269="","",IF(F2269="SERVIÇOS",INDEX('TABELA DE PREÇOS'!$C$3:$C$1000,MATCH(B2269,IF('TABELA DE PREÇOS'!$B$3:$B$1000=G2269,'TABELA DE PREÇOS'!$D$3:$D$1000),1)),IF(F2269="PRODUTOS",INDEX('TABELA DE PREÇOS'!$G$3:$G$1000,MATCH(B2269,IF('TABELA DE PREÇOS'!$F$3:$F$1000=G2269,'TABELA DE PREÇOS'!$H$3:$H$1000),1)))))),"")</f>
        <v/>
      </c>
      <c r="I2269" s="74"/>
      <c r="J2269" s="20" t="str">
        <f>IFERROR(IF(ATENDIMENTOS!$I2269="",ATENDIMENTOS!$H2269,IF(AND(ATENDIMENTOS!$H2269="",ATENDIMENTOS!$I2269=""),"",ATENDIMENTOS!$H2269-ATENDIMENTOS!$I2269)),"")</f>
        <v/>
      </c>
      <c r="K2269" s="77"/>
    </row>
    <row r="2270" spans="1:11" x14ac:dyDescent="0.3">
      <c r="A2270" s="12" t="str">
        <f t="shared" si="35"/>
        <v/>
      </c>
      <c r="B2270" s="66"/>
      <c r="C2270" s="70"/>
      <c r="D2270" s="71"/>
      <c r="E2270" s="71"/>
      <c r="F2270" s="71"/>
      <c r="G2270" s="71"/>
      <c r="H2270" s="19" t="str" cm="1">
        <f t="array" ref="H2270">IFERROR(IF(B2270="","",IF(F2270="","",IF(F2270="SERVIÇOS",INDEX('TABELA DE PREÇOS'!$C$3:$C$1000,MATCH(B2270,IF('TABELA DE PREÇOS'!$B$3:$B$1000=G2270,'TABELA DE PREÇOS'!$D$3:$D$1000),1)),IF(F2270="PRODUTOS",INDEX('TABELA DE PREÇOS'!$G$3:$G$1000,MATCH(B2270,IF('TABELA DE PREÇOS'!$F$3:$F$1000=G2270,'TABELA DE PREÇOS'!$H$3:$H$1000),1)))))),"")</f>
        <v/>
      </c>
      <c r="I2270" s="75"/>
      <c r="J2270" s="19" t="str">
        <f>IFERROR(IF(ATENDIMENTOS!$I2270="",ATENDIMENTOS!$H2270,IF(AND(ATENDIMENTOS!$H2270="",ATENDIMENTOS!$I2270=""),"",ATENDIMENTOS!$H2270-ATENDIMENTOS!$I2270)),"")</f>
        <v/>
      </c>
      <c r="K2270" s="78"/>
    </row>
    <row r="2271" spans="1:11" x14ac:dyDescent="0.3">
      <c r="A2271" s="12" t="str">
        <f t="shared" si="35"/>
        <v/>
      </c>
      <c r="B2271" s="65"/>
      <c r="C2271" s="68"/>
      <c r="D2271" s="69"/>
      <c r="E2271" s="69"/>
      <c r="F2271" s="69"/>
      <c r="G2271" s="69"/>
      <c r="H2271" s="20" t="str" cm="1">
        <f t="array" ref="H2271">IFERROR(IF(B2271="","",IF(F2271="","",IF(F2271="SERVIÇOS",INDEX('TABELA DE PREÇOS'!$C$3:$C$1000,MATCH(B2271,IF('TABELA DE PREÇOS'!$B$3:$B$1000=G2271,'TABELA DE PREÇOS'!$D$3:$D$1000),1)),IF(F2271="PRODUTOS",INDEX('TABELA DE PREÇOS'!$G$3:$G$1000,MATCH(B2271,IF('TABELA DE PREÇOS'!$F$3:$F$1000=G2271,'TABELA DE PREÇOS'!$H$3:$H$1000),1)))))),"")</f>
        <v/>
      </c>
      <c r="I2271" s="74"/>
      <c r="J2271" s="20" t="str">
        <f>IFERROR(IF(ATENDIMENTOS!$I2271="",ATENDIMENTOS!$H2271,IF(AND(ATENDIMENTOS!$H2271="",ATENDIMENTOS!$I2271=""),"",ATENDIMENTOS!$H2271-ATENDIMENTOS!$I2271)),"")</f>
        <v/>
      </c>
      <c r="K2271" s="77"/>
    </row>
    <row r="2272" spans="1:11" x14ac:dyDescent="0.3">
      <c r="A2272" s="12" t="str">
        <f t="shared" si="35"/>
        <v/>
      </c>
      <c r="B2272" s="66"/>
      <c r="C2272" s="70"/>
      <c r="D2272" s="71"/>
      <c r="E2272" s="71"/>
      <c r="F2272" s="71"/>
      <c r="G2272" s="71"/>
      <c r="H2272" s="19" t="str" cm="1">
        <f t="array" ref="H2272">IFERROR(IF(B2272="","",IF(F2272="","",IF(F2272="SERVIÇOS",INDEX('TABELA DE PREÇOS'!$C$3:$C$1000,MATCH(B2272,IF('TABELA DE PREÇOS'!$B$3:$B$1000=G2272,'TABELA DE PREÇOS'!$D$3:$D$1000),1)),IF(F2272="PRODUTOS",INDEX('TABELA DE PREÇOS'!$G$3:$G$1000,MATCH(B2272,IF('TABELA DE PREÇOS'!$F$3:$F$1000=G2272,'TABELA DE PREÇOS'!$H$3:$H$1000),1)))))),"")</f>
        <v/>
      </c>
      <c r="I2272" s="75"/>
      <c r="J2272" s="19" t="str">
        <f>IFERROR(IF(ATENDIMENTOS!$I2272="",ATENDIMENTOS!$H2272,IF(AND(ATENDIMENTOS!$H2272="",ATENDIMENTOS!$I2272=""),"",ATENDIMENTOS!$H2272-ATENDIMENTOS!$I2272)),"")</f>
        <v/>
      </c>
      <c r="K2272" s="78"/>
    </row>
    <row r="2273" spans="1:11" x14ac:dyDescent="0.3">
      <c r="A2273" s="12" t="str">
        <f t="shared" si="35"/>
        <v/>
      </c>
      <c r="B2273" s="65"/>
      <c r="C2273" s="68"/>
      <c r="D2273" s="69"/>
      <c r="E2273" s="69"/>
      <c r="F2273" s="69"/>
      <c r="G2273" s="69"/>
      <c r="H2273" s="20" t="str" cm="1">
        <f t="array" ref="H2273">IFERROR(IF(B2273="","",IF(F2273="","",IF(F2273="SERVIÇOS",INDEX('TABELA DE PREÇOS'!$C$3:$C$1000,MATCH(B2273,IF('TABELA DE PREÇOS'!$B$3:$B$1000=G2273,'TABELA DE PREÇOS'!$D$3:$D$1000),1)),IF(F2273="PRODUTOS",INDEX('TABELA DE PREÇOS'!$G$3:$G$1000,MATCH(B2273,IF('TABELA DE PREÇOS'!$F$3:$F$1000=G2273,'TABELA DE PREÇOS'!$H$3:$H$1000),1)))))),"")</f>
        <v/>
      </c>
      <c r="I2273" s="74"/>
      <c r="J2273" s="20" t="str">
        <f>IFERROR(IF(ATENDIMENTOS!$I2273="",ATENDIMENTOS!$H2273,IF(AND(ATENDIMENTOS!$H2273="",ATENDIMENTOS!$I2273=""),"",ATENDIMENTOS!$H2273-ATENDIMENTOS!$I2273)),"")</f>
        <v/>
      </c>
      <c r="K2273" s="77"/>
    </row>
    <row r="2274" spans="1:11" x14ac:dyDescent="0.3">
      <c r="A2274" s="12" t="str">
        <f t="shared" si="35"/>
        <v/>
      </c>
      <c r="B2274" s="66"/>
      <c r="C2274" s="70"/>
      <c r="D2274" s="71"/>
      <c r="E2274" s="71"/>
      <c r="F2274" s="71"/>
      <c r="G2274" s="71"/>
      <c r="H2274" s="19" t="str" cm="1">
        <f t="array" ref="H2274">IFERROR(IF(B2274="","",IF(F2274="","",IF(F2274="SERVIÇOS",INDEX('TABELA DE PREÇOS'!$C$3:$C$1000,MATCH(B2274,IF('TABELA DE PREÇOS'!$B$3:$B$1000=G2274,'TABELA DE PREÇOS'!$D$3:$D$1000),1)),IF(F2274="PRODUTOS",INDEX('TABELA DE PREÇOS'!$G$3:$G$1000,MATCH(B2274,IF('TABELA DE PREÇOS'!$F$3:$F$1000=G2274,'TABELA DE PREÇOS'!$H$3:$H$1000),1)))))),"")</f>
        <v/>
      </c>
      <c r="I2274" s="75"/>
      <c r="J2274" s="19" t="str">
        <f>IFERROR(IF(ATENDIMENTOS!$I2274="",ATENDIMENTOS!$H2274,IF(AND(ATENDIMENTOS!$H2274="",ATENDIMENTOS!$I2274=""),"",ATENDIMENTOS!$H2274-ATENDIMENTOS!$I2274)),"")</f>
        <v/>
      </c>
      <c r="K2274" s="78"/>
    </row>
    <row r="2275" spans="1:11" x14ac:dyDescent="0.3">
      <c r="A2275" s="12" t="str">
        <f t="shared" si="35"/>
        <v/>
      </c>
      <c r="B2275" s="65"/>
      <c r="C2275" s="68"/>
      <c r="D2275" s="69"/>
      <c r="E2275" s="69"/>
      <c r="F2275" s="69"/>
      <c r="G2275" s="69"/>
      <c r="H2275" s="20" t="str" cm="1">
        <f t="array" ref="H2275">IFERROR(IF(B2275="","",IF(F2275="","",IF(F2275="SERVIÇOS",INDEX('TABELA DE PREÇOS'!$C$3:$C$1000,MATCH(B2275,IF('TABELA DE PREÇOS'!$B$3:$B$1000=G2275,'TABELA DE PREÇOS'!$D$3:$D$1000),1)),IF(F2275="PRODUTOS",INDEX('TABELA DE PREÇOS'!$G$3:$G$1000,MATCH(B2275,IF('TABELA DE PREÇOS'!$F$3:$F$1000=G2275,'TABELA DE PREÇOS'!$H$3:$H$1000),1)))))),"")</f>
        <v/>
      </c>
      <c r="I2275" s="74"/>
      <c r="J2275" s="20" t="str">
        <f>IFERROR(IF(ATENDIMENTOS!$I2275="",ATENDIMENTOS!$H2275,IF(AND(ATENDIMENTOS!$H2275="",ATENDIMENTOS!$I2275=""),"",ATENDIMENTOS!$H2275-ATENDIMENTOS!$I2275)),"")</f>
        <v/>
      </c>
      <c r="K2275" s="77"/>
    </row>
    <row r="2276" spans="1:11" x14ac:dyDescent="0.3">
      <c r="A2276" s="12" t="str">
        <f t="shared" si="35"/>
        <v/>
      </c>
      <c r="B2276" s="66"/>
      <c r="C2276" s="70"/>
      <c r="D2276" s="71"/>
      <c r="E2276" s="71"/>
      <c r="F2276" s="71"/>
      <c r="G2276" s="71"/>
      <c r="H2276" s="19" t="str" cm="1">
        <f t="array" ref="H2276">IFERROR(IF(B2276="","",IF(F2276="","",IF(F2276="SERVIÇOS",INDEX('TABELA DE PREÇOS'!$C$3:$C$1000,MATCH(B2276,IF('TABELA DE PREÇOS'!$B$3:$B$1000=G2276,'TABELA DE PREÇOS'!$D$3:$D$1000),1)),IF(F2276="PRODUTOS",INDEX('TABELA DE PREÇOS'!$G$3:$G$1000,MATCH(B2276,IF('TABELA DE PREÇOS'!$F$3:$F$1000=G2276,'TABELA DE PREÇOS'!$H$3:$H$1000),1)))))),"")</f>
        <v/>
      </c>
      <c r="I2276" s="75"/>
      <c r="J2276" s="19" t="str">
        <f>IFERROR(IF(ATENDIMENTOS!$I2276="",ATENDIMENTOS!$H2276,IF(AND(ATENDIMENTOS!$H2276="",ATENDIMENTOS!$I2276=""),"",ATENDIMENTOS!$H2276-ATENDIMENTOS!$I2276)),"")</f>
        <v/>
      </c>
      <c r="K2276" s="78"/>
    </row>
    <row r="2277" spans="1:11" x14ac:dyDescent="0.3">
      <c r="A2277" s="12" t="str">
        <f t="shared" si="35"/>
        <v/>
      </c>
      <c r="B2277" s="65"/>
      <c r="C2277" s="68"/>
      <c r="D2277" s="69"/>
      <c r="E2277" s="69"/>
      <c r="F2277" s="69"/>
      <c r="G2277" s="69"/>
      <c r="H2277" s="20" t="str" cm="1">
        <f t="array" ref="H2277">IFERROR(IF(B2277="","",IF(F2277="","",IF(F2277="SERVIÇOS",INDEX('TABELA DE PREÇOS'!$C$3:$C$1000,MATCH(B2277,IF('TABELA DE PREÇOS'!$B$3:$B$1000=G2277,'TABELA DE PREÇOS'!$D$3:$D$1000),1)),IF(F2277="PRODUTOS",INDEX('TABELA DE PREÇOS'!$G$3:$G$1000,MATCH(B2277,IF('TABELA DE PREÇOS'!$F$3:$F$1000=G2277,'TABELA DE PREÇOS'!$H$3:$H$1000),1)))))),"")</f>
        <v/>
      </c>
      <c r="I2277" s="74"/>
      <c r="J2277" s="20" t="str">
        <f>IFERROR(IF(ATENDIMENTOS!$I2277="",ATENDIMENTOS!$H2277,IF(AND(ATENDIMENTOS!$H2277="",ATENDIMENTOS!$I2277=""),"",ATENDIMENTOS!$H2277-ATENDIMENTOS!$I2277)),"")</f>
        <v/>
      </c>
      <c r="K2277" s="77"/>
    </row>
    <row r="2278" spans="1:11" x14ac:dyDescent="0.3">
      <c r="A2278" s="12" t="str">
        <f t="shared" si="35"/>
        <v/>
      </c>
      <c r="B2278" s="66"/>
      <c r="C2278" s="70"/>
      <c r="D2278" s="71"/>
      <c r="E2278" s="71"/>
      <c r="F2278" s="71"/>
      <c r="G2278" s="71"/>
      <c r="H2278" s="19" t="str" cm="1">
        <f t="array" ref="H2278">IFERROR(IF(B2278="","",IF(F2278="","",IF(F2278="SERVIÇOS",INDEX('TABELA DE PREÇOS'!$C$3:$C$1000,MATCH(B2278,IF('TABELA DE PREÇOS'!$B$3:$B$1000=G2278,'TABELA DE PREÇOS'!$D$3:$D$1000),1)),IF(F2278="PRODUTOS",INDEX('TABELA DE PREÇOS'!$G$3:$G$1000,MATCH(B2278,IF('TABELA DE PREÇOS'!$F$3:$F$1000=G2278,'TABELA DE PREÇOS'!$H$3:$H$1000),1)))))),"")</f>
        <v/>
      </c>
      <c r="I2278" s="75"/>
      <c r="J2278" s="19" t="str">
        <f>IFERROR(IF(ATENDIMENTOS!$I2278="",ATENDIMENTOS!$H2278,IF(AND(ATENDIMENTOS!$H2278="",ATENDIMENTOS!$I2278=""),"",ATENDIMENTOS!$H2278-ATENDIMENTOS!$I2278)),"")</f>
        <v/>
      </c>
      <c r="K2278" s="78"/>
    </row>
    <row r="2279" spans="1:11" x14ac:dyDescent="0.3">
      <c r="A2279" s="12" t="str">
        <f t="shared" si="35"/>
        <v/>
      </c>
      <c r="B2279" s="65"/>
      <c r="C2279" s="68"/>
      <c r="D2279" s="69"/>
      <c r="E2279" s="69"/>
      <c r="F2279" s="69"/>
      <c r="G2279" s="69"/>
      <c r="H2279" s="20" t="str" cm="1">
        <f t="array" ref="H2279">IFERROR(IF(B2279="","",IF(F2279="","",IF(F2279="SERVIÇOS",INDEX('TABELA DE PREÇOS'!$C$3:$C$1000,MATCH(B2279,IF('TABELA DE PREÇOS'!$B$3:$B$1000=G2279,'TABELA DE PREÇOS'!$D$3:$D$1000),1)),IF(F2279="PRODUTOS",INDEX('TABELA DE PREÇOS'!$G$3:$G$1000,MATCH(B2279,IF('TABELA DE PREÇOS'!$F$3:$F$1000=G2279,'TABELA DE PREÇOS'!$H$3:$H$1000),1)))))),"")</f>
        <v/>
      </c>
      <c r="I2279" s="74"/>
      <c r="J2279" s="20" t="str">
        <f>IFERROR(IF(ATENDIMENTOS!$I2279="",ATENDIMENTOS!$H2279,IF(AND(ATENDIMENTOS!$H2279="",ATENDIMENTOS!$I2279=""),"",ATENDIMENTOS!$H2279-ATENDIMENTOS!$I2279)),"")</f>
        <v/>
      </c>
      <c r="K2279" s="77"/>
    </row>
    <row r="2280" spans="1:11" x14ac:dyDescent="0.3">
      <c r="A2280" s="12" t="str">
        <f t="shared" si="35"/>
        <v/>
      </c>
      <c r="B2280" s="66"/>
      <c r="C2280" s="70"/>
      <c r="D2280" s="71"/>
      <c r="E2280" s="71"/>
      <c r="F2280" s="71"/>
      <c r="G2280" s="71"/>
      <c r="H2280" s="19" t="str" cm="1">
        <f t="array" ref="H2280">IFERROR(IF(B2280="","",IF(F2280="","",IF(F2280="SERVIÇOS",INDEX('TABELA DE PREÇOS'!$C$3:$C$1000,MATCH(B2280,IF('TABELA DE PREÇOS'!$B$3:$B$1000=G2280,'TABELA DE PREÇOS'!$D$3:$D$1000),1)),IF(F2280="PRODUTOS",INDEX('TABELA DE PREÇOS'!$G$3:$G$1000,MATCH(B2280,IF('TABELA DE PREÇOS'!$F$3:$F$1000=G2280,'TABELA DE PREÇOS'!$H$3:$H$1000),1)))))),"")</f>
        <v/>
      </c>
      <c r="I2280" s="75"/>
      <c r="J2280" s="19" t="str">
        <f>IFERROR(IF(ATENDIMENTOS!$I2280="",ATENDIMENTOS!$H2280,IF(AND(ATENDIMENTOS!$H2280="",ATENDIMENTOS!$I2280=""),"",ATENDIMENTOS!$H2280-ATENDIMENTOS!$I2280)),"")</f>
        <v/>
      </c>
      <c r="K2280" s="78"/>
    </row>
    <row r="2281" spans="1:11" x14ac:dyDescent="0.3">
      <c r="A2281" s="12" t="str">
        <f t="shared" si="35"/>
        <v/>
      </c>
      <c r="B2281" s="65"/>
      <c r="C2281" s="68"/>
      <c r="D2281" s="69"/>
      <c r="E2281" s="69"/>
      <c r="F2281" s="69"/>
      <c r="G2281" s="69"/>
      <c r="H2281" s="20" t="str" cm="1">
        <f t="array" ref="H2281">IFERROR(IF(B2281="","",IF(F2281="","",IF(F2281="SERVIÇOS",INDEX('TABELA DE PREÇOS'!$C$3:$C$1000,MATCH(B2281,IF('TABELA DE PREÇOS'!$B$3:$B$1000=G2281,'TABELA DE PREÇOS'!$D$3:$D$1000),1)),IF(F2281="PRODUTOS",INDEX('TABELA DE PREÇOS'!$G$3:$G$1000,MATCH(B2281,IF('TABELA DE PREÇOS'!$F$3:$F$1000=G2281,'TABELA DE PREÇOS'!$H$3:$H$1000),1)))))),"")</f>
        <v/>
      </c>
      <c r="I2281" s="74"/>
      <c r="J2281" s="20" t="str">
        <f>IFERROR(IF(ATENDIMENTOS!$I2281="",ATENDIMENTOS!$H2281,IF(AND(ATENDIMENTOS!$H2281="",ATENDIMENTOS!$I2281=""),"",ATENDIMENTOS!$H2281-ATENDIMENTOS!$I2281)),"")</f>
        <v/>
      </c>
      <c r="K2281" s="77"/>
    </row>
    <row r="2282" spans="1:11" x14ac:dyDescent="0.3">
      <c r="A2282" s="12" t="str">
        <f t="shared" si="35"/>
        <v/>
      </c>
      <c r="B2282" s="66"/>
      <c r="C2282" s="70"/>
      <c r="D2282" s="71"/>
      <c r="E2282" s="71"/>
      <c r="F2282" s="71"/>
      <c r="G2282" s="71"/>
      <c r="H2282" s="19" t="str" cm="1">
        <f t="array" ref="H2282">IFERROR(IF(B2282="","",IF(F2282="","",IF(F2282="SERVIÇOS",INDEX('TABELA DE PREÇOS'!$C$3:$C$1000,MATCH(B2282,IF('TABELA DE PREÇOS'!$B$3:$B$1000=G2282,'TABELA DE PREÇOS'!$D$3:$D$1000),1)),IF(F2282="PRODUTOS",INDEX('TABELA DE PREÇOS'!$G$3:$G$1000,MATCH(B2282,IF('TABELA DE PREÇOS'!$F$3:$F$1000=G2282,'TABELA DE PREÇOS'!$H$3:$H$1000),1)))))),"")</f>
        <v/>
      </c>
      <c r="I2282" s="75"/>
      <c r="J2282" s="19" t="str">
        <f>IFERROR(IF(ATENDIMENTOS!$I2282="",ATENDIMENTOS!$H2282,IF(AND(ATENDIMENTOS!$H2282="",ATENDIMENTOS!$I2282=""),"",ATENDIMENTOS!$H2282-ATENDIMENTOS!$I2282)),"")</f>
        <v/>
      </c>
      <c r="K2282" s="78"/>
    </row>
    <row r="2283" spans="1:11" x14ac:dyDescent="0.3">
      <c r="A2283" s="12" t="str">
        <f t="shared" si="35"/>
        <v/>
      </c>
      <c r="B2283" s="65"/>
      <c r="C2283" s="68"/>
      <c r="D2283" s="69"/>
      <c r="E2283" s="69"/>
      <c r="F2283" s="69"/>
      <c r="G2283" s="69"/>
      <c r="H2283" s="20" t="str" cm="1">
        <f t="array" ref="H2283">IFERROR(IF(B2283="","",IF(F2283="","",IF(F2283="SERVIÇOS",INDEX('TABELA DE PREÇOS'!$C$3:$C$1000,MATCH(B2283,IF('TABELA DE PREÇOS'!$B$3:$B$1000=G2283,'TABELA DE PREÇOS'!$D$3:$D$1000),1)),IF(F2283="PRODUTOS",INDEX('TABELA DE PREÇOS'!$G$3:$G$1000,MATCH(B2283,IF('TABELA DE PREÇOS'!$F$3:$F$1000=G2283,'TABELA DE PREÇOS'!$H$3:$H$1000),1)))))),"")</f>
        <v/>
      </c>
      <c r="I2283" s="74"/>
      <c r="J2283" s="20" t="str">
        <f>IFERROR(IF(ATENDIMENTOS!$I2283="",ATENDIMENTOS!$H2283,IF(AND(ATENDIMENTOS!$H2283="",ATENDIMENTOS!$I2283=""),"",ATENDIMENTOS!$H2283-ATENDIMENTOS!$I2283)),"")</f>
        <v/>
      </c>
      <c r="K2283" s="77"/>
    </row>
    <row r="2284" spans="1:11" x14ac:dyDescent="0.3">
      <c r="A2284" s="12" t="str">
        <f t="shared" si="35"/>
        <v/>
      </c>
      <c r="B2284" s="66"/>
      <c r="C2284" s="70"/>
      <c r="D2284" s="71"/>
      <c r="E2284" s="71"/>
      <c r="F2284" s="71"/>
      <c r="G2284" s="71"/>
      <c r="H2284" s="19" t="str" cm="1">
        <f t="array" ref="H2284">IFERROR(IF(B2284="","",IF(F2284="","",IF(F2284="SERVIÇOS",INDEX('TABELA DE PREÇOS'!$C$3:$C$1000,MATCH(B2284,IF('TABELA DE PREÇOS'!$B$3:$B$1000=G2284,'TABELA DE PREÇOS'!$D$3:$D$1000),1)),IF(F2284="PRODUTOS",INDEX('TABELA DE PREÇOS'!$G$3:$G$1000,MATCH(B2284,IF('TABELA DE PREÇOS'!$F$3:$F$1000=G2284,'TABELA DE PREÇOS'!$H$3:$H$1000),1)))))),"")</f>
        <v/>
      </c>
      <c r="I2284" s="75"/>
      <c r="J2284" s="19" t="str">
        <f>IFERROR(IF(ATENDIMENTOS!$I2284="",ATENDIMENTOS!$H2284,IF(AND(ATENDIMENTOS!$H2284="",ATENDIMENTOS!$I2284=""),"",ATENDIMENTOS!$H2284-ATENDIMENTOS!$I2284)),"")</f>
        <v/>
      </c>
      <c r="K2284" s="78"/>
    </row>
    <row r="2285" spans="1:11" x14ac:dyDescent="0.3">
      <c r="A2285" s="12" t="str">
        <f t="shared" si="35"/>
        <v/>
      </c>
      <c r="B2285" s="65"/>
      <c r="C2285" s="68"/>
      <c r="D2285" s="69"/>
      <c r="E2285" s="69"/>
      <c r="F2285" s="69"/>
      <c r="G2285" s="69"/>
      <c r="H2285" s="20" t="str" cm="1">
        <f t="array" ref="H2285">IFERROR(IF(B2285="","",IF(F2285="","",IF(F2285="SERVIÇOS",INDEX('TABELA DE PREÇOS'!$C$3:$C$1000,MATCH(B2285,IF('TABELA DE PREÇOS'!$B$3:$B$1000=G2285,'TABELA DE PREÇOS'!$D$3:$D$1000),1)),IF(F2285="PRODUTOS",INDEX('TABELA DE PREÇOS'!$G$3:$G$1000,MATCH(B2285,IF('TABELA DE PREÇOS'!$F$3:$F$1000=G2285,'TABELA DE PREÇOS'!$H$3:$H$1000),1)))))),"")</f>
        <v/>
      </c>
      <c r="I2285" s="74"/>
      <c r="J2285" s="20" t="str">
        <f>IFERROR(IF(ATENDIMENTOS!$I2285="",ATENDIMENTOS!$H2285,IF(AND(ATENDIMENTOS!$H2285="",ATENDIMENTOS!$I2285=""),"",ATENDIMENTOS!$H2285-ATENDIMENTOS!$I2285)),"")</f>
        <v/>
      </c>
      <c r="K2285" s="77"/>
    </row>
    <row r="2286" spans="1:11" x14ac:dyDescent="0.3">
      <c r="A2286" s="12" t="str">
        <f t="shared" si="35"/>
        <v/>
      </c>
      <c r="B2286" s="66"/>
      <c r="C2286" s="70"/>
      <c r="D2286" s="71"/>
      <c r="E2286" s="71"/>
      <c r="F2286" s="71"/>
      <c r="G2286" s="71"/>
      <c r="H2286" s="19" t="str" cm="1">
        <f t="array" ref="H2286">IFERROR(IF(B2286="","",IF(F2286="","",IF(F2286="SERVIÇOS",INDEX('TABELA DE PREÇOS'!$C$3:$C$1000,MATCH(B2286,IF('TABELA DE PREÇOS'!$B$3:$B$1000=G2286,'TABELA DE PREÇOS'!$D$3:$D$1000),1)),IF(F2286="PRODUTOS",INDEX('TABELA DE PREÇOS'!$G$3:$G$1000,MATCH(B2286,IF('TABELA DE PREÇOS'!$F$3:$F$1000=G2286,'TABELA DE PREÇOS'!$H$3:$H$1000),1)))))),"")</f>
        <v/>
      </c>
      <c r="I2286" s="75"/>
      <c r="J2286" s="19" t="str">
        <f>IFERROR(IF(ATENDIMENTOS!$I2286="",ATENDIMENTOS!$H2286,IF(AND(ATENDIMENTOS!$H2286="",ATENDIMENTOS!$I2286=""),"",ATENDIMENTOS!$H2286-ATENDIMENTOS!$I2286)),"")</f>
        <v/>
      </c>
      <c r="K2286" s="78"/>
    </row>
    <row r="2287" spans="1:11" x14ac:dyDescent="0.3">
      <c r="A2287" s="12" t="str">
        <f t="shared" si="35"/>
        <v/>
      </c>
      <c r="B2287" s="65"/>
      <c r="C2287" s="68"/>
      <c r="D2287" s="69"/>
      <c r="E2287" s="69"/>
      <c r="F2287" s="69"/>
      <c r="G2287" s="69"/>
      <c r="H2287" s="20" t="str" cm="1">
        <f t="array" ref="H2287">IFERROR(IF(B2287="","",IF(F2287="","",IF(F2287="SERVIÇOS",INDEX('TABELA DE PREÇOS'!$C$3:$C$1000,MATCH(B2287,IF('TABELA DE PREÇOS'!$B$3:$B$1000=G2287,'TABELA DE PREÇOS'!$D$3:$D$1000),1)),IF(F2287="PRODUTOS",INDEX('TABELA DE PREÇOS'!$G$3:$G$1000,MATCH(B2287,IF('TABELA DE PREÇOS'!$F$3:$F$1000=G2287,'TABELA DE PREÇOS'!$H$3:$H$1000),1)))))),"")</f>
        <v/>
      </c>
      <c r="I2287" s="74"/>
      <c r="J2287" s="20" t="str">
        <f>IFERROR(IF(ATENDIMENTOS!$I2287="",ATENDIMENTOS!$H2287,IF(AND(ATENDIMENTOS!$H2287="",ATENDIMENTOS!$I2287=""),"",ATENDIMENTOS!$H2287-ATENDIMENTOS!$I2287)),"")</f>
        <v/>
      </c>
      <c r="K2287" s="77"/>
    </row>
    <row r="2288" spans="1:11" x14ac:dyDescent="0.3">
      <c r="A2288" s="12" t="str">
        <f t="shared" si="35"/>
        <v/>
      </c>
      <c r="B2288" s="66"/>
      <c r="C2288" s="70"/>
      <c r="D2288" s="71"/>
      <c r="E2288" s="71"/>
      <c r="F2288" s="71"/>
      <c r="G2288" s="71"/>
      <c r="H2288" s="19" t="str" cm="1">
        <f t="array" ref="H2288">IFERROR(IF(B2288="","",IF(F2288="","",IF(F2288="SERVIÇOS",INDEX('TABELA DE PREÇOS'!$C$3:$C$1000,MATCH(B2288,IF('TABELA DE PREÇOS'!$B$3:$B$1000=G2288,'TABELA DE PREÇOS'!$D$3:$D$1000),1)),IF(F2288="PRODUTOS",INDEX('TABELA DE PREÇOS'!$G$3:$G$1000,MATCH(B2288,IF('TABELA DE PREÇOS'!$F$3:$F$1000=G2288,'TABELA DE PREÇOS'!$H$3:$H$1000),1)))))),"")</f>
        <v/>
      </c>
      <c r="I2288" s="75"/>
      <c r="J2288" s="19" t="str">
        <f>IFERROR(IF(ATENDIMENTOS!$I2288="",ATENDIMENTOS!$H2288,IF(AND(ATENDIMENTOS!$H2288="",ATENDIMENTOS!$I2288=""),"",ATENDIMENTOS!$H2288-ATENDIMENTOS!$I2288)),"")</f>
        <v/>
      </c>
      <c r="K2288" s="78"/>
    </row>
    <row r="2289" spans="1:11" x14ac:dyDescent="0.3">
      <c r="A2289" s="12" t="str">
        <f t="shared" si="35"/>
        <v/>
      </c>
      <c r="B2289" s="65"/>
      <c r="C2289" s="68"/>
      <c r="D2289" s="69"/>
      <c r="E2289" s="69"/>
      <c r="F2289" s="69"/>
      <c r="G2289" s="69"/>
      <c r="H2289" s="20" t="str" cm="1">
        <f t="array" ref="H2289">IFERROR(IF(B2289="","",IF(F2289="","",IF(F2289="SERVIÇOS",INDEX('TABELA DE PREÇOS'!$C$3:$C$1000,MATCH(B2289,IF('TABELA DE PREÇOS'!$B$3:$B$1000=G2289,'TABELA DE PREÇOS'!$D$3:$D$1000),1)),IF(F2289="PRODUTOS",INDEX('TABELA DE PREÇOS'!$G$3:$G$1000,MATCH(B2289,IF('TABELA DE PREÇOS'!$F$3:$F$1000=G2289,'TABELA DE PREÇOS'!$H$3:$H$1000),1)))))),"")</f>
        <v/>
      </c>
      <c r="I2289" s="74"/>
      <c r="J2289" s="20" t="str">
        <f>IFERROR(IF(ATENDIMENTOS!$I2289="",ATENDIMENTOS!$H2289,IF(AND(ATENDIMENTOS!$H2289="",ATENDIMENTOS!$I2289=""),"",ATENDIMENTOS!$H2289-ATENDIMENTOS!$I2289)),"")</f>
        <v/>
      </c>
      <c r="K2289" s="77"/>
    </row>
    <row r="2290" spans="1:11" x14ac:dyDescent="0.3">
      <c r="A2290" s="12" t="str">
        <f t="shared" si="35"/>
        <v/>
      </c>
      <c r="B2290" s="66"/>
      <c r="C2290" s="70"/>
      <c r="D2290" s="71"/>
      <c r="E2290" s="71"/>
      <c r="F2290" s="71"/>
      <c r="G2290" s="71"/>
      <c r="H2290" s="19" t="str" cm="1">
        <f t="array" ref="H2290">IFERROR(IF(B2290="","",IF(F2290="","",IF(F2290="SERVIÇOS",INDEX('TABELA DE PREÇOS'!$C$3:$C$1000,MATCH(B2290,IF('TABELA DE PREÇOS'!$B$3:$B$1000=G2290,'TABELA DE PREÇOS'!$D$3:$D$1000),1)),IF(F2290="PRODUTOS",INDEX('TABELA DE PREÇOS'!$G$3:$G$1000,MATCH(B2290,IF('TABELA DE PREÇOS'!$F$3:$F$1000=G2290,'TABELA DE PREÇOS'!$H$3:$H$1000),1)))))),"")</f>
        <v/>
      </c>
      <c r="I2290" s="75"/>
      <c r="J2290" s="19" t="str">
        <f>IFERROR(IF(ATENDIMENTOS!$I2290="",ATENDIMENTOS!$H2290,IF(AND(ATENDIMENTOS!$H2290="",ATENDIMENTOS!$I2290=""),"",ATENDIMENTOS!$H2290-ATENDIMENTOS!$I2290)),"")</f>
        <v/>
      </c>
      <c r="K2290" s="78"/>
    </row>
    <row r="2291" spans="1:11" x14ac:dyDescent="0.3">
      <c r="A2291" s="12" t="str">
        <f t="shared" si="35"/>
        <v/>
      </c>
      <c r="B2291" s="65"/>
      <c r="C2291" s="68"/>
      <c r="D2291" s="69"/>
      <c r="E2291" s="69"/>
      <c r="F2291" s="69"/>
      <c r="G2291" s="69"/>
      <c r="H2291" s="20" t="str" cm="1">
        <f t="array" ref="H2291">IFERROR(IF(B2291="","",IF(F2291="","",IF(F2291="SERVIÇOS",INDEX('TABELA DE PREÇOS'!$C$3:$C$1000,MATCH(B2291,IF('TABELA DE PREÇOS'!$B$3:$B$1000=G2291,'TABELA DE PREÇOS'!$D$3:$D$1000),1)),IF(F2291="PRODUTOS",INDEX('TABELA DE PREÇOS'!$G$3:$G$1000,MATCH(B2291,IF('TABELA DE PREÇOS'!$F$3:$F$1000=G2291,'TABELA DE PREÇOS'!$H$3:$H$1000),1)))))),"")</f>
        <v/>
      </c>
      <c r="I2291" s="74"/>
      <c r="J2291" s="20" t="str">
        <f>IFERROR(IF(ATENDIMENTOS!$I2291="",ATENDIMENTOS!$H2291,IF(AND(ATENDIMENTOS!$H2291="",ATENDIMENTOS!$I2291=""),"",ATENDIMENTOS!$H2291-ATENDIMENTOS!$I2291)),"")</f>
        <v/>
      </c>
      <c r="K2291" s="77"/>
    </row>
    <row r="2292" spans="1:11" x14ac:dyDescent="0.3">
      <c r="A2292" s="12" t="str">
        <f t="shared" si="35"/>
        <v/>
      </c>
      <c r="B2292" s="66"/>
      <c r="C2292" s="70"/>
      <c r="D2292" s="71"/>
      <c r="E2292" s="71"/>
      <c r="F2292" s="71"/>
      <c r="G2292" s="71"/>
      <c r="H2292" s="19" t="str" cm="1">
        <f t="array" ref="H2292">IFERROR(IF(B2292="","",IF(F2292="","",IF(F2292="SERVIÇOS",INDEX('TABELA DE PREÇOS'!$C$3:$C$1000,MATCH(B2292,IF('TABELA DE PREÇOS'!$B$3:$B$1000=G2292,'TABELA DE PREÇOS'!$D$3:$D$1000),1)),IF(F2292="PRODUTOS",INDEX('TABELA DE PREÇOS'!$G$3:$G$1000,MATCH(B2292,IF('TABELA DE PREÇOS'!$F$3:$F$1000=G2292,'TABELA DE PREÇOS'!$H$3:$H$1000),1)))))),"")</f>
        <v/>
      </c>
      <c r="I2292" s="75"/>
      <c r="J2292" s="19" t="str">
        <f>IFERROR(IF(ATENDIMENTOS!$I2292="",ATENDIMENTOS!$H2292,IF(AND(ATENDIMENTOS!$H2292="",ATENDIMENTOS!$I2292=""),"",ATENDIMENTOS!$H2292-ATENDIMENTOS!$I2292)),"")</f>
        <v/>
      </c>
      <c r="K2292" s="78"/>
    </row>
    <row r="2293" spans="1:11" x14ac:dyDescent="0.3">
      <c r="A2293" s="12" t="str">
        <f t="shared" si="35"/>
        <v/>
      </c>
      <c r="B2293" s="65"/>
      <c r="C2293" s="68"/>
      <c r="D2293" s="69"/>
      <c r="E2293" s="69"/>
      <c r="F2293" s="69"/>
      <c r="G2293" s="69"/>
      <c r="H2293" s="20" t="str" cm="1">
        <f t="array" ref="H2293">IFERROR(IF(B2293="","",IF(F2293="","",IF(F2293="SERVIÇOS",INDEX('TABELA DE PREÇOS'!$C$3:$C$1000,MATCH(B2293,IF('TABELA DE PREÇOS'!$B$3:$B$1000=G2293,'TABELA DE PREÇOS'!$D$3:$D$1000),1)),IF(F2293="PRODUTOS",INDEX('TABELA DE PREÇOS'!$G$3:$G$1000,MATCH(B2293,IF('TABELA DE PREÇOS'!$F$3:$F$1000=G2293,'TABELA DE PREÇOS'!$H$3:$H$1000),1)))))),"")</f>
        <v/>
      </c>
      <c r="I2293" s="74"/>
      <c r="J2293" s="20" t="str">
        <f>IFERROR(IF(ATENDIMENTOS!$I2293="",ATENDIMENTOS!$H2293,IF(AND(ATENDIMENTOS!$H2293="",ATENDIMENTOS!$I2293=""),"",ATENDIMENTOS!$H2293-ATENDIMENTOS!$I2293)),"")</f>
        <v/>
      </c>
      <c r="K2293" s="77"/>
    </row>
    <row r="2294" spans="1:11" x14ac:dyDescent="0.3">
      <c r="A2294" s="12" t="str">
        <f t="shared" si="35"/>
        <v/>
      </c>
      <c r="B2294" s="66"/>
      <c r="C2294" s="70"/>
      <c r="D2294" s="71"/>
      <c r="E2294" s="71"/>
      <c r="F2294" s="71"/>
      <c r="G2294" s="71"/>
      <c r="H2294" s="19" t="str" cm="1">
        <f t="array" ref="H2294">IFERROR(IF(B2294="","",IF(F2294="","",IF(F2294="SERVIÇOS",INDEX('TABELA DE PREÇOS'!$C$3:$C$1000,MATCH(B2294,IF('TABELA DE PREÇOS'!$B$3:$B$1000=G2294,'TABELA DE PREÇOS'!$D$3:$D$1000),1)),IF(F2294="PRODUTOS",INDEX('TABELA DE PREÇOS'!$G$3:$G$1000,MATCH(B2294,IF('TABELA DE PREÇOS'!$F$3:$F$1000=G2294,'TABELA DE PREÇOS'!$H$3:$H$1000),1)))))),"")</f>
        <v/>
      </c>
      <c r="I2294" s="75"/>
      <c r="J2294" s="19" t="str">
        <f>IFERROR(IF(ATENDIMENTOS!$I2294="",ATENDIMENTOS!$H2294,IF(AND(ATENDIMENTOS!$H2294="",ATENDIMENTOS!$I2294=""),"",ATENDIMENTOS!$H2294-ATENDIMENTOS!$I2294)),"")</f>
        <v/>
      </c>
      <c r="K2294" s="78"/>
    </row>
    <row r="2295" spans="1:11" x14ac:dyDescent="0.3">
      <c r="A2295" s="12" t="str">
        <f t="shared" si="35"/>
        <v/>
      </c>
      <c r="B2295" s="65"/>
      <c r="C2295" s="68"/>
      <c r="D2295" s="69"/>
      <c r="E2295" s="69"/>
      <c r="F2295" s="69"/>
      <c r="G2295" s="69"/>
      <c r="H2295" s="20" t="str" cm="1">
        <f t="array" ref="H2295">IFERROR(IF(B2295="","",IF(F2295="","",IF(F2295="SERVIÇOS",INDEX('TABELA DE PREÇOS'!$C$3:$C$1000,MATCH(B2295,IF('TABELA DE PREÇOS'!$B$3:$B$1000=G2295,'TABELA DE PREÇOS'!$D$3:$D$1000),1)),IF(F2295="PRODUTOS",INDEX('TABELA DE PREÇOS'!$G$3:$G$1000,MATCH(B2295,IF('TABELA DE PREÇOS'!$F$3:$F$1000=G2295,'TABELA DE PREÇOS'!$H$3:$H$1000),1)))))),"")</f>
        <v/>
      </c>
      <c r="I2295" s="74"/>
      <c r="J2295" s="20" t="str">
        <f>IFERROR(IF(ATENDIMENTOS!$I2295="",ATENDIMENTOS!$H2295,IF(AND(ATENDIMENTOS!$H2295="",ATENDIMENTOS!$I2295=""),"",ATENDIMENTOS!$H2295-ATENDIMENTOS!$I2295)),"")</f>
        <v/>
      </c>
      <c r="K2295" s="77"/>
    </row>
    <row r="2296" spans="1:11" x14ac:dyDescent="0.3">
      <c r="A2296" s="12" t="str">
        <f t="shared" si="35"/>
        <v/>
      </c>
      <c r="B2296" s="66"/>
      <c r="C2296" s="70"/>
      <c r="D2296" s="71"/>
      <c r="E2296" s="71"/>
      <c r="F2296" s="71"/>
      <c r="G2296" s="71"/>
      <c r="H2296" s="19" t="str" cm="1">
        <f t="array" ref="H2296">IFERROR(IF(B2296="","",IF(F2296="","",IF(F2296="SERVIÇOS",INDEX('TABELA DE PREÇOS'!$C$3:$C$1000,MATCH(B2296,IF('TABELA DE PREÇOS'!$B$3:$B$1000=G2296,'TABELA DE PREÇOS'!$D$3:$D$1000),1)),IF(F2296="PRODUTOS",INDEX('TABELA DE PREÇOS'!$G$3:$G$1000,MATCH(B2296,IF('TABELA DE PREÇOS'!$F$3:$F$1000=G2296,'TABELA DE PREÇOS'!$H$3:$H$1000),1)))))),"")</f>
        <v/>
      </c>
      <c r="I2296" s="75"/>
      <c r="J2296" s="19" t="str">
        <f>IFERROR(IF(ATENDIMENTOS!$I2296="",ATENDIMENTOS!$H2296,IF(AND(ATENDIMENTOS!$H2296="",ATENDIMENTOS!$I2296=""),"",ATENDIMENTOS!$H2296-ATENDIMENTOS!$I2296)),"")</f>
        <v/>
      </c>
      <c r="K2296" s="78"/>
    </row>
    <row r="2297" spans="1:11" x14ac:dyDescent="0.3">
      <c r="A2297" s="12" t="str">
        <f t="shared" si="35"/>
        <v/>
      </c>
      <c r="B2297" s="65"/>
      <c r="C2297" s="68"/>
      <c r="D2297" s="69"/>
      <c r="E2297" s="69"/>
      <c r="F2297" s="69"/>
      <c r="G2297" s="69"/>
      <c r="H2297" s="20" t="str" cm="1">
        <f t="array" ref="H2297">IFERROR(IF(B2297="","",IF(F2297="","",IF(F2297="SERVIÇOS",INDEX('TABELA DE PREÇOS'!$C$3:$C$1000,MATCH(B2297,IF('TABELA DE PREÇOS'!$B$3:$B$1000=G2297,'TABELA DE PREÇOS'!$D$3:$D$1000),1)),IF(F2297="PRODUTOS",INDEX('TABELA DE PREÇOS'!$G$3:$G$1000,MATCH(B2297,IF('TABELA DE PREÇOS'!$F$3:$F$1000=G2297,'TABELA DE PREÇOS'!$H$3:$H$1000),1)))))),"")</f>
        <v/>
      </c>
      <c r="I2297" s="74"/>
      <c r="J2297" s="20" t="str">
        <f>IFERROR(IF(ATENDIMENTOS!$I2297="",ATENDIMENTOS!$H2297,IF(AND(ATENDIMENTOS!$H2297="",ATENDIMENTOS!$I2297=""),"",ATENDIMENTOS!$H2297-ATENDIMENTOS!$I2297)),"")</f>
        <v/>
      </c>
      <c r="K2297" s="77"/>
    </row>
    <row r="2298" spans="1:11" x14ac:dyDescent="0.3">
      <c r="A2298" s="12" t="str">
        <f t="shared" si="35"/>
        <v/>
      </c>
      <c r="B2298" s="66"/>
      <c r="C2298" s="70"/>
      <c r="D2298" s="71"/>
      <c r="E2298" s="71"/>
      <c r="F2298" s="71"/>
      <c r="G2298" s="71"/>
      <c r="H2298" s="19" t="str" cm="1">
        <f t="array" ref="H2298">IFERROR(IF(B2298="","",IF(F2298="","",IF(F2298="SERVIÇOS",INDEX('TABELA DE PREÇOS'!$C$3:$C$1000,MATCH(B2298,IF('TABELA DE PREÇOS'!$B$3:$B$1000=G2298,'TABELA DE PREÇOS'!$D$3:$D$1000),1)),IF(F2298="PRODUTOS",INDEX('TABELA DE PREÇOS'!$G$3:$G$1000,MATCH(B2298,IF('TABELA DE PREÇOS'!$F$3:$F$1000=G2298,'TABELA DE PREÇOS'!$H$3:$H$1000),1)))))),"")</f>
        <v/>
      </c>
      <c r="I2298" s="75"/>
      <c r="J2298" s="19" t="str">
        <f>IFERROR(IF(ATENDIMENTOS!$I2298="",ATENDIMENTOS!$H2298,IF(AND(ATENDIMENTOS!$H2298="",ATENDIMENTOS!$I2298=""),"",ATENDIMENTOS!$H2298-ATENDIMENTOS!$I2298)),"")</f>
        <v/>
      </c>
      <c r="K2298" s="78"/>
    </row>
    <row r="2299" spans="1:11" x14ac:dyDescent="0.3">
      <c r="A2299" s="12" t="str">
        <f t="shared" si="35"/>
        <v/>
      </c>
      <c r="B2299" s="65"/>
      <c r="C2299" s="68"/>
      <c r="D2299" s="69"/>
      <c r="E2299" s="69"/>
      <c r="F2299" s="69"/>
      <c r="G2299" s="69"/>
      <c r="H2299" s="20" t="str" cm="1">
        <f t="array" ref="H2299">IFERROR(IF(B2299="","",IF(F2299="","",IF(F2299="SERVIÇOS",INDEX('TABELA DE PREÇOS'!$C$3:$C$1000,MATCH(B2299,IF('TABELA DE PREÇOS'!$B$3:$B$1000=G2299,'TABELA DE PREÇOS'!$D$3:$D$1000),1)),IF(F2299="PRODUTOS",INDEX('TABELA DE PREÇOS'!$G$3:$G$1000,MATCH(B2299,IF('TABELA DE PREÇOS'!$F$3:$F$1000=G2299,'TABELA DE PREÇOS'!$H$3:$H$1000),1)))))),"")</f>
        <v/>
      </c>
      <c r="I2299" s="74"/>
      <c r="J2299" s="20" t="str">
        <f>IFERROR(IF(ATENDIMENTOS!$I2299="",ATENDIMENTOS!$H2299,IF(AND(ATENDIMENTOS!$H2299="",ATENDIMENTOS!$I2299=""),"",ATENDIMENTOS!$H2299-ATENDIMENTOS!$I2299)),"")</f>
        <v/>
      </c>
      <c r="K2299" s="77"/>
    </row>
    <row r="2300" spans="1:11" x14ac:dyDescent="0.3">
      <c r="A2300" s="12" t="str">
        <f t="shared" si="35"/>
        <v/>
      </c>
      <c r="B2300" s="66"/>
      <c r="C2300" s="70"/>
      <c r="D2300" s="71"/>
      <c r="E2300" s="71"/>
      <c r="F2300" s="71"/>
      <c r="G2300" s="71"/>
      <c r="H2300" s="19" t="str" cm="1">
        <f t="array" ref="H2300">IFERROR(IF(B2300="","",IF(F2300="","",IF(F2300="SERVIÇOS",INDEX('TABELA DE PREÇOS'!$C$3:$C$1000,MATCH(B2300,IF('TABELA DE PREÇOS'!$B$3:$B$1000=G2300,'TABELA DE PREÇOS'!$D$3:$D$1000),1)),IF(F2300="PRODUTOS",INDEX('TABELA DE PREÇOS'!$G$3:$G$1000,MATCH(B2300,IF('TABELA DE PREÇOS'!$F$3:$F$1000=G2300,'TABELA DE PREÇOS'!$H$3:$H$1000),1)))))),"")</f>
        <v/>
      </c>
      <c r="I2300" s="75"/>
      <c r="J2300" s="19" t="str">
        <f>IFERROR(IF(ATENDIMENTOS!$I2300="",ATENDIMENTOS!$H2300,IF(AND(ATENDIMENTOS!$H2300="",ATENDIMENTOS!$I2300=""),"",ATENDIMENTOS!$H2300-ATENDIMENTOS!$I2300)),"")</f>
        <v/>
      </c>
      <c r="K2300" s="78"/>
    </row>
    <row r="2301" spans="1:11" x14ac:dyDescent="0.3">
      <c r="A2301" s="12" t="str">
        <f t="shared" si="35"/>
        <v/>
      </c>
      <c r="B2301" s="65"/>
      <c r="C2301" s="68"/>
      <c r="D2301" s="69"/>
      <c r="E2301" s="69"/>
      <c r="F2301" s="69"/>
      <c r="G2301" s="69"/>
      <c r="H2301" s="20" t="str" cm="1">
        <f t="array" ref="H2301">IFERROR(IF(B2301="","",IF(F2301="","",IF(F2301="SERVIÇOS",INDEX('TABELA DE PREÇOS'!$C$3:$C$1000,MATCH(B2301,IF('TABELA DE PREÇOS'!$B$3:$B$1000=G2301,'TABELA DE PREÇOS'!$D$3:$D$1000),1)),IF(F2301="PRODUTOS",INDEX('TABELA DE PREÇOS'!$G$3:$G$1000,MATCH(B2301,IF('TABELA DE PREÇOS'!$F$3:$F$1000=G2301,'TABELA DE PREÇOS'!$H$3:$H$1000),1)))))),"")</f>
        <v/>
      </c>
      <c r="I2301" s="74"/>
      <c r="J2301" s="20" t="str">
        <f>IFERROR(IF(ATENDIMENTOS!$I2301="",ATENDIMENTOS!$H2301,IF(AND(ATENDIMENTOS!$H2301="",ATENDIMENTOS!$I2301=""),"",ATENDIMENTOS!$H2301-ATENDIMENTOS!$I2301)),"")</f>
        <v/>
      </c>
      <c r="K2301" s="77"/>
    </row>
    <row r="2302" spans="1:11" x14ac:dyDescent="0.3">
      <c r="A2302" s="12" t="str">
        <f t="shared" si="35"/>
        <v/>
      </c>
      <c r="B2302" s="66"/>
      <c r="C2302" s="70"/>
      <c r="D2302" s="71"/>
      <c r="E2302" s="71"/>
      <c r="F2302" s="71"/>
      <c r="G2302" s="71"/>
      <c r="H2302" s="19" t="str" cm="1">
        <f t="array" ref="H2302">IFERROR(IF(B2302="","",IF(F2302="","",IF(F2302="SERVIÇOS",INDEX('TABELA DE PREÇOS'!$C$3:$C$1000,MATCH(B2302,IF('TABELA DE PREÇOS'!$B$3:$B$1000=G2302,'TABELA DE PREÇOS'!$D$3:$D$1000),1)),IF(F2302="PRODUTOS",INDEX('TABELA DE PREÇOS'!$G$3:$G$1000,MATCH(B2302,IF('TABELA DE PREÇOS'!$F$3:$F$1000=G2302,'TABELA DE PREÇOS'!$H$3:$H$1000),1)))))),"")</f>
        <v/>
      </c>
      <c r="I2302" s="75"/>
      <c r="J2302" s="19" t="str">
        <f>IFERROR(IF(ATENDIMENTOS!$I2302="",ATENDIMENTOS!$H2302,IF(AND(ATENDIMENTOS!$H2302="",ATENDIMENTOS!$I2302=""),"",ATENDIMENTOS!$H2302-ATENDIMENTOS!$I2302)),"")</f>
        <v/>
      </c>
      <c r="K2302" s="78"/>
    </row>
    <row r="2303" spans="1:11" x14ac:dyDescent="0.3">
      <c r="A2303" s="12" t="str">
        <f t="shared" si="35"/>
        <v/>
      </c>
      <c r="B2303" s="65"/>
      <c r="C2303" s="68"/>
      <c r="D2303" s="69"/>
      <c r="E2303" s="69"/>
      <c r="F2303" s="69"/>
      <c r="G2303" s="69"/>
      <c r="H2303" s="20" t="str" cm="1">
        <f t="array" ref="H2303">IFERROR(IF(B2303="","",IF(F2303="","",IF(F2303="SERVIÇOS",INDEX('TABELA DE PREÇOS'!$C$3:$C$1000,MATCH(B2303,IF('TABELA DE PREÇOS'!$B$3:$B$1000=G2303,'TABELA DE PREÇOS'!$D$3:$D$1000),1)),IF(F2303="PRODUTOS",INDEX('TABELA DE PREÇOS'!$G$3:$G$1000,MATCH(B2303,IF('TABELA DE PREÇOS'!$F$3:$F$1000=G2303,'TABELA DE PREÇOS'!$H$3:$H$1000),1)))))),"")</f>
        <v/>
      </c>
      <c r="I2303" s="74"/>
      <c r="J2303" s="20" t="str">
        <f>IFERROR(IF(ATENDIMENTOS!$I2303="",ATENDIMENTOS!$H2303,IF(AND(ATENDIMENTOS!$H2303="",ATENDIMENTOS!$I2303=""),"",ATENDIMENTOS!$H2303-ATENDIMENTOS!$I2303)),"")</f>
        <v/>
      </c>
      <c r="K2303" s="77"/>
    </row>
    <row r="2304" spans="1:11" x14ac:dyDescent="0.3">
      <c r="A2304" s="12" t="str">
        <f t="shared" si="35"/>
        <v/>
      </c>
      <c r="B2304" s="66"/>
      <c r="C2304" s="70"/>
      <c r="D2304" s="71"/>
      <c r="E2304" s="71"/>
      <c r="F2304" s="71"/>
      <c r="G2304" s="71"/>
      <c r="H2304" s="19" t="str" cm="1">
        <f t="array" ref="H2304">IFERROR(IF(B2304="","",IF(F2304="","",IF(F2304="SERVIÇOS",INDEX('TABELA DE PREÇOS'!$C$3:$C$1000,MATCH(B2304,IF('TABELA DE PREÇOS'!$B$3:$B$1000=G2304,'TABELA DE PREÇOS'!$D$3:$D$1000),1)),IF(F2304="PRODUTOS",INDEX('TABELA DE PREÇOS'!$G$3:$G$1000,MATCH(B2304,IF('TABELA DE PREÇOS'!$F$3:$F$1000=G2304,'TABELA DE PREÇOS'!$H$3:$H$1000),1)))))),"")</f>
        <v/>
      </c>
      <c r="I2304" s="75"/>
      <c r="J2304" s="19" t="str">
        <f>IFERROR(IF(ATENDIMENTOS!$I2304="",ATENDIMENTOS!$H2304,IF(AND(ATENDIMENTOS!$H2304="",ATENDIMENTOS!$I2304=""),"",ATENDIMENTOS!$H2304-ATENDIMENTOS!$I2304)),"")</f>
        <v/>
      </c>
      <c r="K2304" s="78"/>
    </row>
    <row r="2305" spans="1:11" x14ac:dyDescent="0.3">
      <c r="A2305" s="12" t="str">
        <f t="shared" si="35"/>
        <v/>
      </c>
      <c r="B2305" s="65"/>
      <c r="C2305" s="68"/>
      <c r="D2305" s="69"/>
      <c r="E2305" s="69"/>
      <c r="F2305" s="69"/>
      <c r="G2305" s="69"/>
      <c r="H2305" s="20" t="str" cm="1">
        <f t="array" ref="H2305">IFERROR(IF(B2305="","",IF(F2305="","",IF(F2305="SERVIÇOS",INDEX('TABELA DE PREÇOS'!$C$3:$C$1000,MATCH(B2305,IF('TABELA DE PREÇOS'!$B$3:$B$1000=G2305,'TABELA DE PREÇOS'!$D$3:$D$1000),1)),IF(F2305="PRODUTOS",INDEX('TABELA DE PREÇOS'!$G$3:$G$1000,MATCH(B2305,IF('TABELA DE PREÇOS'!$F$3:$F$1000=G2305,'TABELA DE PREÇOS'!$H$3:$H$1000),1)))))),"")</f>
        <v/>
      </c>
      <c r="I2305" s="74"/>
      <c r="J2305" s="20" t="str">
        <f>IFERROR(IF(ATENDIMENTOS!$I2305="",ATENDIMENTOS!$H2305,IF(AND(ATENDIMENTOS!$H2305="",ATENDIMENTOS!$I2305=""),"",ATENDIMENTOS!$H2305-ATENDIMENTOS!$I2305)),"")</f>
        <v/>
      </c>
      <c r="K2305" s="77"/>
    </row>
    <row r="2306" spans="1:11" x14ac:dyDescent="0.3">
      <c r="A2306" s="12" t="str">
        <f t="shared" si="35"/>
        <v/>
      </c>
      <c r="B2306" s="66"/>
      <c r="C2306" s="70"/>
      <c r="D2306" s="71"/>
      <c r="E2306" s="71"/>
      <c r="F2306" s="71"/>
      <c r="G2306" s="71"/>
      <c r="H2306" s="19" t="str" cm="1">
        <f t="array" ref="H2306">IFERROR(IF(B2306="","",IF(F2306="","",IF(F2306="SERVIÇOS",INDEX('TABELA DE PREÇOS'!$C$3:$C$1000,MATCH(B2306,IF('TABELA DE PREÇOS'!$B$3:$B$1000=G2306,'TABELA DE PREÇOS'!$D$3:$D$1000),1)),IF(F2306="PRODUTOS",INDEX('TABELA DE PREÇOS'!$G$3:$G$1000,MATCH(B2306,IF('TABELA DE PREÇOS'!$F$3:$F$1000=G2306,'TABELA DE PREÇOS'!$H$3:$H$1000),1)))))),"")</f>
        <v/>
      </c>
      <c r="I2306" s="75"/>
      <c r="J2306" s="19" t="str">
        <f>IFERROR(IF(ATENDIMENTOS!$I2306="",ATENDIMENTOS!$H2306,IF(AND(ATENDIMENTOS!$H2306="",ATENDIMENTOS!$I2306=""),"",ATENDIMENTOS!$H2306-ATENDIMENTOS!$I2306)),"")</f>
        <v/>
      </c>
      <c r="K2306" s="78"/>
    </row>
    <row r="2307" spans="1:11" x14ac:dyDescent="0.3">
      <c r="A2307" s="12" t="str">
        <f t="shared" si="35"/>
        <v/>
      </c>
      <c r="B2307" s="65"/>
      <c r="C2307" s="68"/>
      <c r="D2307" s="69"/>
      <c r="E2307" s="69"/>
      <c r="F2307" s="69"/>
      <c r="G2307" s="69"/>
      <c r="H2307" s="20" t="str" cm="1">
        <f t="array" ref="H2307">IFERROR(IF(B2307="","",IF(F2307="","",IF(F2307="SERVIÇOS",INDEX('TABELA DE PREÇOS'!$C$3:$C$1000,MATCH(B2307,IF('TABELA DE PREÇOS'!$B$3:$B$1000=G2307,'TABELA DE PREÇOS'!$D$3:$D$1000),1)),IF(F2307="PRODUTOS",INDEX('TABELA DE PREÇOS'!$G$3:$G$1000,MATCH(B2307,IF('TABELA DE PREÇOS'!$F$3:$F$1000=G2307,'TABELA DE PREÇOS'!$H$3:$H$1000),1)))))),"")</f>
        <v/>
      </c>
      <c r="I2307" s="74"/>
      <c r="J2307" s="20" t="str">
        <f>IFERROR(IF(ATENDIMENTOS!$I2307="",ATENDIMENTOS!$H2307,IF(AND(ATENDIMENTOS!$H2307="",ATENDIMENTOS!$I2307=""),"",ATENDIMENTOS!$H2307-ATENDIMENTOS!$I2307)),"")</f>
        <v/>
      </c>
      <c r="K2307" s="77"/>
    </row>
    <row r="2308" spans="1:11" x14ac:dyDescent="0.3">
      <c r="A2308" s="12" t="str">
        <f t="shared" ref="A2308:A2371" si="36">IF(B2308="","",F2308&amp;E2308&amp;B2308&amp;C2308)</f>
        <v/>
      </c>
      <c r="B2308" s="66"/>
      <c r="C2308" s="70"/>
      <c r="D2308" s="71"/>
      <c r="E2308" s="71"/>
      <c r="F2308" s="71"/>
      <c r="G2308" s="71"/>
      <c r="H2308" s="19" t="str" cm="1">
        <f t="array" ref="H2308">IFERROR(IF(B2308="","",IF(F2308="","",IF(F2308="SERVIÇOS",INDEX('TABELA DE PREÇOS'!$C$3:$C$1000,MATCH(B2308,IF('TABELA DE PREÇOS'!$B$3:$B$1000=G2308,'TABELA DE PREÇOS'!$D$3:$D$1000),1)),IF(F2308="PRODUTOS",INDEX('TABELA DE PREÇOS'!$G$3:$G$1000,MATCH(B2308,IF('TABELA DE PREÇOS'!$F$3:$F$1000=G2308,'TABELA DE PREÇOS'!$H$3:$H$1000),1)))))),"")</f>
        <v/>
      </c>
      <c r="I2308" s="75"/>
      <c r="J2308" s="19" t="str">
        <f>IFERROR(IF(ATENDIMENTOS!$I2308="",ATENDIMENTOS!$H2308,IF(AND(ATENDIMENTOS!$H2308="",ATENDIMENTOS!$I2308=""),"",ATENDIMENTOS!$H2308-ATENDIMENTOS!$I2308)),"")</f>
        <v/>
      </c>
      <c r="K2308" s="78"/>
    </row>
    <row r="2309" spans="1:11" x14ac:dyDescent="0.3">
      <c r="A2309" s="12" t="str">
        <f t="shared" si="36"/>
        <v/>
      </c>
      <c r="B2309" s="65"/>
      <c r="C2309" s="68"/>
      <c r="D2309" s="69"/>
      <c r="E2309" s="69"/>
      <c r="F2309" s="69"/>
      <c r="G2309" s="69"/>
      <c r="H2309" s="20" t="str" cm="1">
        <f t="array" ref="H2309">IFERROR(IF(B2309="","",IF(F2309="","",IF(F2309="SERVIÇOS",INDEX('TABELA DE PREÇOS'!$C$3:$C$1000,MATCH(B2309,IF('TABELA DE PREÇOS'!$B$3:$B$1000=G2309,'TABELA DE PREÇOS'!$D$3:$D$1000),1)),IF(F2309="PRODUTOS",INDEX('TABELA DE PREÇOS'!$G$3:$G$1000,MATCH(B2309,IF('TABELA DE PREÇOS'!$F$3:$F$1000=G2309,'TABELA DE PREÇOS'!$H$3:$H$1000),1)))))),"")</f>
        <v/>
      </c>
      <c r="I2309" s="74"/>
      <c r="J2309" s="20" t="str">
        <f>IFERROR(IF(ATENDIMENTOS!$I2309="",ATENDIMENTOS!$H2309,IF(AND(ATENDIMENTOS!$H2309="",ATENDIMENTOS!$I2309=""),"",ATENDIMENTOS!$H2309-ATENDIMENTOS!$I2309)),"")</f>
        <v/>
      </c>
      <c r="K2309" s="77"/>
    </row>
    <row r="2310" spans="1:11" x14ac:dyDescent="0.3">
      <c r="A2310" s="12" t="str">
        <f t="shared" si="36"/>
        <v/>
      </c>
      <c r="B2310" s="66"/>
      <c r="C2310" s="70"/>
      <c r="D2310" s="71"/>
      <c r="E2310" s="71"/>
      <c r="F2310" s="71"/>
      <c r="G2310" s="71"/>
      <c r="H2310" s="19" t="str" cm="1">
        <f t="array" ref="H2310">IFERROR(IF(B2310="","",IF(F2310="","",IF(F2310="SERVIÇOS",INDEX('TABELA DE PREÇOS'!$C$3:$C$1000,MATCH(B2310,IF('TABELA DE PREÇOS'!$B$3:$B$1000=G2310,'TABELA DE PREÇOS'!$D$3:$D$1000),1)),IF(F2310="PRODUTOS",INDEX('TABELA DE PREÇOS'!$G$3:$G$1000,MATCH(B2310,IF('TABELA DE PREÇOS'!$F$3:$F$1000=G2310,'TABELA DE PREÇOS'!$H$3:$H$1000),1)))))),"")</f>
        <v/>
      </c>
      <c r="I2310" s="75"/>
      <c r="J2310" s="19" t="str">
        <f>IFERROR(IF(ATENDIMENTOS!$I2310="",ATENDIMENTOS!$H2310,IF(AND(ATENDIMENTOS!$H2310="",ATENDIMENTOS!$I2310=""),"",ATENDIMENTOS!$H2310-ATENDIMENTOS!$I2310)),"")</f>
        <v/>
      </c>
      <c r="K2310" s="78"/>
    </row>
    <row r="2311" spans="1:11" x14ac:dyDescent="0.3">
      <c r="A2311" s="12" t="str">
        <f t="shared" si="36"/>
        <v/>
      </c>
      <c r="B2311" s="65"/>
      <c r="C2311" s="68"/>
      <c r="D2311" s="69"/>
      <c r="E2311" s="69"/>
      <c r="F2311" s="69"/>
      <c r="G2311" s="69"/>
      <c r="H2311" s="20" t="str" cm="1">
        <f t="array" ref="H2311">IFERROR(IF(B2311="","",IF(F2311="","",IF(F2311="SERVIÇOS",INDEX('TABELA DE PREÇOS'!$C$3:$C$1000,MATCH(B2311,IF('TABELA DE PREÇOS'!$B$3:$B$1000=G2311,'TABELA DE PREÇOS'!$D$3:$D$1000),1)),IF(F2311="PRODUTOS",INDEX('TABELA DE PREÇOS'!$G$3:$G$1000,MATCH(B2311,IF('TABELA DE PREÇOS'!$F$3:$F$1000=G2311,'TABELA DE PREÇOS'!$H$3:$H$1000),1)))))),"")</f>
        <v/>
      </c>
      <c r="I2311" s="74"/>
      <c r="J2311" s="20" t="str">
        <f>IFERROR(IF(ATENDIMENTOS!$I2311="",ATENDIMENTOS!$H2311,IF(AND(ATENDIMENTOS!$H2311="",ATENDIMENTOS!$I2311=""),"",ATENDIMENTOS!$H2311-ATENDIMENTOS!$I2311)),"")</f>
        <v/>
      </c>
      <c r="K2311" s="77"/>
    </row>
    <row r="2312" spans="1:11" x14ac:dyDescent="0.3">
      <c r="A2312" s="12" t="str">
        <f t="shared" si="36"/>
        <v/>
      </c>
      <c r="B2312" s="66"/>
      <c r="C2312" s="70"/>
      <c r="D2312" s="71"/>
      <c r="E2312" s="71"/>
      <c r="F2312" s="71"/>
      <c r="G2312" s="71"/>
      <c r="H2312" s="19" t="str" cm="1">
        <f t="array" ref="H2312">IFERROR(IF(B2312="","",IF(F2312="","",IF(F2312="SERVIÇOS",INDEX('TABELA DE PREÇOS'!$C$3:$C$1000,MATCH(B2312,IF('TABELA DE PREÇOS'!$B$3:$B$1000=G2312,'TABELA DE PREÇOS'!$D$3:$D$1000),1)),IF(F2312="PRODUTOS",INDEX('TABELA DE PREÇOS'!$G$3:$G$1000,MATCH(B2312,IF('TABELA DE PREÇOS'!$F$3:$F$1000=G2312,'TABELA DE PREÇOS'!$H$3:$H$1000),1)))))),"")</f>
        <v/>
      </c>
      <c r="I2312" s="75"/>
      <c r="J2312" s="19" t="str">
        <f>IFERROR(IF(ATENDIMENTOS!$I2312="",ATENDIMENTOS!$H2312,IF(AND(ATENDIMENTOS!$H2312="",ATENDIMENTOS!$I2312=""),"",ATENDIMENTOS!$H2312-ATENDIMENTOS!$I2312)),"")</f>
        <v/>
      </c>
      <c r="K2312" s="78"/>
    </row>
    <row r="2313" spans="1:11" x14ac:dyDescent="0.3">
      <c r="A2313" s="12" t="str">
        <f t="shared" si="36"/>
        <v/>
      </c>
      <c r="B2313" s="65"/>
      <c r="C2313" s="68"/>
      <c r="D2313" s="69"/>
      <c r="E2313" s="69"/>
      <c r="F2313" s="69"/>
      <c r="G2313" s="69"/>
      <c r="H2313" s="20" t="str" cm="1">
        <f t="array" ref="H2313">IFERROR(IF(B2313="","",IF(F2313="","",IF(F2313="SERVIÇOS",INDEX('TABELA DE PREÇOS'!$C$3:$C$1000,MATCH(B2313,IF('TABELA DE PREÇOS'!$B$3:$B$1000=G2313,'TABELA DE PREÇOS'!$D$3:$D$1000),1)),IF(F2313="PRODUTOS",INDEX('TABELA DE PREÇOS'!$G$3:$G$1000,MATCH(B2313,IF('TABELA DE PREÇOS'!$F$3:$F$1000=G2313,'TABELA DE PREÇOS'!$H$3:$H$1000),1)))))),"")</f>
        <v/>
      </c>
      <c r="I2313" s="74"/>
      <c r="J2313" s="20" t="str">
        <f>IFERROR(IF(ATENDIMENTOS!$I2313="",ATENDIMENTOS!$H2313,IF(AND(ATENDIMENTOS!$H2313="",ATENDIMENTOS!$I2313=""),"",ATENDIMENTOS!$H2313-ATENDIMENTOS!$I2313)),"")</f>
        <v/>
      </c>
      <c r="K2313" s="77"/>
    </row>
    <row r="2314" spans="1:11" x14ac:dyDescent="0.3">
      <c r="A2314" s="12" t="str">
        <f t="shared" si="36"/>
        <v/>
      </c>
      <c r="B2314" s="66"/>
      <c r="C2314" s="70"/>
      <c r="D2314" s="71"/>
      <c r="E2314" s="71"/>
      <c r="F2314" s="71"/>
      <c r="G2314" s="71"/>
      <c r="H2314" s="19" t="str" cm="1">
        <f t="array" ref="H2314">IFERROR(IF(B2314="","",IF(F2314="","",IF(F2314="SERVIÇOS",INDEX('TABELA DE PREÇOS'!$C$3:$C$1000,MATCH(B2314,IF('TABELA DE PREÇOS'!$B$3:$B$1000=G2314,'TABELA DE PREÇOS'!$D$3:$D$1000),1)),IF(F2314="PRODUTOS",INDEX('TABELA DE PREÇOS'!$G$3:$G$1000,MATCH(B2314,IF('TABELA DE PREÇOS'!$F$3:$F$1000=G2314,'TABELA DE PREÇOS'!$H$3:$H$1000),1)))))),"")</f>
        <v/>
      </c>
      <c r="I2314" s="75"/>
      <c r="J2314" s="19" t="str">
        <f>IFERROR(IF(ATENDIMENTOS!$I2314="",ATENDIMENTOS!$H2314,IF(AND(ATENDIMENTOS!$H2314="",ATENDIMENTOS!$I2314=""),"",ATENDIMENTOS!$H2314-ATENDIMENTOS!$I2314)),"")</f>
        <v/>
      </c>
      <c r="K2314" s="78"/>
    </row>
    <row r="2315" spans="1:11" x14ac:dyDescent="0.3">
      <c r="A2315" s="12" t="str">
        <f t="shared" si="36"/>
        <v/>
      </c>
      <c r="B2315" s="65"/>
      <c r="C2315" s="68"/>
      <c r="D2315" s="69"/>
      <c r="E2315" s="69"/>
      <c r="F2315" s="69"/>
      <c r="G2315" s="69"/>
      <c r="H2315" s="20" t="str" cm="1">
        <f t="array" ref="H2315">IFERROR(IF(B2315="","",IF(F2315="","",IF(F2315="SERVIÇOS",INDEX('TABELA DE PREÇOS'!$C$3:$C$1000,MATCH(B2315,IF('TABELA DE PREÇOS'!$B$3:$B$1000=G2315,'TABELA DE PREÇOS'!$D$3:$D$1000),1)),IF(F2315="PRODUTOS",INDEX('TABELA DE PREÇOS'!$G$3:$G$1000,MATCH(B2315,IF('TABELA DE PREÇOS'!$F$3:$F$1000=G2315,'TABELA DE PREÇOS'!$H$3:$H$1000),1)))))),"")</f>
        <v/>
      </c>
      <c r="I2315" s="74"/>
      <c r="J2315" s="20" t="str">
        <f>IFERROR(IF(ATENDIMENTOS!$I2315="",ATENDIMENTOS!$H2315,IF(AND(ATENDIMENTOS!$H2315="",ATENDIMENTOS!$I2315=""),"",ATENDIMENTOS!$H2315-ATENDIMENTOS!$I2315)),"")</f>
        <v/>
      </c>
      <c r="K2315" s="77"/>
    </row>
    <row r="2316" spans="1:11" x14ac:dyDescent="0.3">
      <c r="A2316" s="12" t="str">
        <f t="shared" si="36"/>
        <v/>
      </c>
      <c r="B2316" s="66"/>
      <c r="C2316" s="70"/>
      <c r="D2316" s="71"/>
      <c r="E2316" s="71"/>
      <c r="F2316" s="71"/>
      <c r="G2316" s="71"/>
      <c r="H2316" s="19" t="str" cm="1">
        <f t="array" ref="H2316">IFERROR(IF(B2316="","",IF(F2316="","",IF(F2316="SERVIÇOS",INDEX('TABELA DE PREÇOS'!$C$3:$C$1000,MATCH(B2316,IF('TABELA DE PREÇOS'!$B$3:$B$1000=G2316,'TABELA DE PREÇOS'!$D$3:$D$1000),1)),IF(F2316="PRODUTOS",INDEX('TABELA DE PREÇOS'!$G$3:$G$1000,MATCH(B2316,IF('TABELA DE PREÇOS'!$F$3:$F$1000=G2316,'TABELA DE PREÇOS'!$H$3:$H$1000),1)))))),"")</f>
        <v/>
      </c>
      <c r="I2316" s="75"/>
      <c r="J2316" s="19" t="str">
        <f>IFERROR(IF(ATENDIMENTOS!$I2316="",ATENDIMENTOS!$H2316,IF(AND(ATENDIMENTOS!$H2316="",ATENDIMENTOS!$I2316=""),"",ATENDIMENTOS!$H2316-ATENDIMENTOS!$I2316)),"")</f>
        <v/>
      </c>
      <c r="K2316" s="78"/>
    </row>
    <row r="2317" spans="1:11" x14ac:dyDescent="0.3">
      <c r="A2317" s="12" t="str">
        <f t="shared" si="36"/>
        <v/>
      </c>
      <c r="B2317" s="65"/>
      <c r="C2317" s="68"/>
      <c r="D2317" s="69"/>
      <c r="E2317" s="69"/>
      <c r="F2317" s="69"/>
      <c r="G2317" s="69"/>
      <c r="H2317" s="20" t="str" cm="1">
        <f t="array" ref="H2317">IFERROR(IF(B2317="","",IF(F2317="","",IF(F2317="SERVIÇOS",INDEX('TABELA DE PREÇOS'!$C$3:$C$1000,MATCH(B2317,IF('TABELA DE PREÇOS'!$B$3:$B$1000=G2317,'TABELA DE PREÇOS'!$D$3:$D$1000),1)),IF(F2317="PRODUTOS",INDEX('TABELA DE PREÇOS'!$G$3:$G$1000,MATCH(B2317,IF('TABELA DE PREÇOS'!$F$3:$F$1000=G2317,'TABELA DE PREÇOS'!$H$3:$H$1000),1)))))),"")</f>
        <v/>
      </c>
      <c r="I2317" s="74"/>
      <c r="J2317" s="20" t="str">
        <f>IFERROR(IF(ATENDIMENTOS!$I2317="",ATENDIMENTOS!$H2317,IF(AND(ATENDIMENTOS!$H2317="",ATENDIMENTOS!$I2317=""),"",ATENDIMENTOS!$H2317-ATENDIMENTOS!$I2317)),"")</f>
        <v/>
      </c>
      <c r="K2317" s="77"/>
    </row>
    <row r="2318" spans="1:11" x14ac:dyDescent="0.3">
      <c r="A2318" s="12" t="str">
        <f t="shared" si="36"/>
        <v/>
      </c>
      <c r="B2318" s="66"/>
      <c r="C2318" s="70"/>
      <c r="D2318" s="71"/>
      <c r="E2318" s="71"/>
      <c r="F2318" s="71"/>
      <c r="G2318" s="71"/>
      <c r="H2318" s="19" t="str" cm="1">
        <f t="array" ref="H2318">IFERROR(IF(B2318="","",IF(F2318="","",IF(F2318="SERVIÇOS",INDEX('TABELA DE PREÇOS'!$C$3:$C$1000,MATCH(B2318,IF('TABELA DE PREÇOS'!$B$3:$B$1000=G2318,'TABELA DE PREÇOS'!$D$3:$D$1000),1)),IF(F2318="PRODUTOS",INDEX('TABELA DE PREÇOS'!$G$3:$G$1000,MATCH(B2318,IF('TABELA DE PREÇOS'!$F$3:$F$1000=G2318,'TABELA DE PREÇOS'!$H$3:$H$1000),1)))))),"")</f>
        <v/>
      </c>
      <c r="I2318" s="75"/>
      <c r="J2318" s="19" t="str">
        <f>IFERROR(IF(ATENDIMENTOS!$I2318="",ATENDIMENTOS!$H2318,IF(AND(ATENDIMENTOS!$H2318="",ATENDIMENTOS!$I2318=""),"",ATENDIMENTOS!$H2318-ATENDIMENTOS!$I2318)),"")</f>
        <v/>
      </c>
      <c r="K2318" s="78"/>
    </row>
    <row r="2319" spans="1:11" x14ac:dyDescent="0.3">
      <c r="A2319" s="12" t="str">
        <f t="shared" si="36"/>
        <v/>
      </c>
      <c r="B2319" s="65"/>
      <c r="C2319" s="68"/>
      <c r="D2319" s="69"/>
      <c r="E2319" s="69"/>
      <c r="F2319" s="69"/>
      <c r="G2319" s="69"/>
      <c r="H2319" s="20" t="str" cm="1">
        <f t="array" ref="H2319">IFERROR(IF(B2319="","",IF(F2319="","",IF(F2319="SERVIÇOS",INDEX('TABELA DE PREÇOS'!$C$3:$C$1000,MATCH(B2319,IF('TABELA DE PREÇOS'!$B$3:$B$1000=G2319,'TABELA DE PREÇOS'!$D$3:$D$1000),1)),IF(F2319="PRODUTOS",INDEX('TABELA DE PREÇOS'!$G$3:$G$1000,MATCH(B2319,IF('TABELA DE PREÇOS'!$F$3:$F$1000=G2319,'TABELA DE PREÇOS'!$H$3:$H$1000),1)))))),"")</f>
        <v/>
      </c>
      <c r="I2319" s="74"/>
      <c r="J2319" s="20" t="str">
        <f>IFERROR(IF(ATENDIMENTOS!$I2319="",ATENDIMENTOS!$H2319,IF(AND(ATENDIMENTOS!$H2319="",ATENDIMENTOS!$I2319=""),"",ATENDIMENTOS!$H2319-ATENDIMENTOS!$I2319)),"")</f>
        <v/>
      </c>
      <c r="K2319" s="77"/>
    </row>
    <row r="2320" spans="1:11" x14ac:dyDescent="0.3">
      <c r="A2320" s="12" t="str">
        <f t="shared" si="36"/>
        <v/>
      </c>
      <c r="B2320" s="66"/>
      <c r="C2320" s="70"/>
      <c r="D2320" s="71"/>
      <c r="E2320" s="71"/>
      <c r="F2320" s="71"/>
      <c r="G2320" s="71"/>
      <c r="H2320" s="19" t="str" cm="1">
        <f t="array" ref="H2320">IFERROR(IF(B2320="","",IF(F2320="","",IF(F2320="SERVIÇOS",INDEX('TABELA DE PREÇOS'!$C$3:$C$1000,MATCH(B2320,IF('TABELA DE PREÇOS'!$B$3:$B$1000=G2320,'TABELA DE PREÇOS'!$D$3:$D$1000),1)),IF(F2320="PRODUTOS",INDEX('TABELA DE PREÇOS'!$G$3:$G$1000,MATCH(B2320,IF('TABELA DE PREÇOS'!$F$3:$F$1000=G2320,'TABELA DE PREÇOS'!$H$3:$H$1000),1)))))),"")</f>
        <v/>
      </c>
      <c r="I2320" s="75"/>
      <c r="J2320" s="19" t="str">
        <f>IFERROR(IF(ATENDIMENTOS!$I2320="",ATENDIMENTOS!$H2320,IF(AND(ATENDIMENTOS!$H2320="",ATENDIMENTOS!$I2320=""),"",ATENDIMENTOS!$H2320-ATENDIMENTOS!$I2320)),"")</f>
        <v/>
      </c>
      <c r="K2320" s="78"/>
    </row>
    <row r="2321" spans="1:11" x14ac:dyDescent="0.3">
      <c r="A2321" s="12" t="str">
        <f t="shared" si="36"/>
        <v/>
      </c>
      <c r="B2321" s="65"/>
      <c r="C2321" s="68"/>
      <c r="D2321" s="69"/>
      <c r="E2321" s="69"/>
      <c r="F2321" s="69"/>
      <c r="G2321" s="69"/>
      <c r="H2321" s="20" t="str" cm="1">
        <f t="array" ref="H2321">IFERROR(IF(B2321="","",IF(F2321="","",IF(F2321="SERVIÇOS",INDEX('TABELA DE PREÇOS'!$C$3:$C$1000,MATCH(B2321,IF('TABELA DE PREÇOS'!$B$3:$B$1000=G2321,'TABELA DE PREÇOS'!$D$3:$D$1000),1)),IF(F2321="PRODUTOS",INDEX('TABELA DE PREÇOS'!$G$3:$G$1000,MATCH(B2321,IF('TABELA DE PREÇOS'!$F$3:$F$1000=G2321,'TABELA DE PREÇOS'!$H$3:$H$1000),1)))))),"")</f>
        <v/>
      </c>
      <c r="I2321" s="74"/>
      <c r="J2321" s="20" t="str">
        <f>IFERROR(IF(ATENDIMENTOS!$I2321="",ATENDIMENTOS!$H2321,IF(AND(ATENDIMENTOS!$H2321="",ATENDIMENTOS!$I2321=""),"",ATENDIMENTOS!$H2321-ATENDIMENTOS!$I2321)),"")</f>
        <v/>
      </c>
      <c r="K2321" s="77"/>
    </row>
    <row r="2322" spans="1:11" x14ac:dyDescent="0.3">
      <c r="A2322" s="12" t="str">
        <f t="shared" si="36"/>
        <v/>
      </c>
      <c r="B2322" s="66"/>
      <c r="C2322" s="70"/>
      <c r="D2322" s="71"/>
      <c r="E2322" s="71"/>
      <c r="F2322" s="71"/>
      <c r="G2322" s="71"/>
      <c r="H2322" s="19" t="str" cm="1">
        <f t="array" ref="H2322">IFERROR(IF(B2322="","",IF(F2322="","",IF(F2322="SERVIÇOS",INDEX('TABELA DE PREÇOS'!$C$3:$C$1000,MATCH(B2322,IF('TABELA DE PREÇOS'!$B$3:$B$1000=G2322,'TABELA DE PREÇOS'!$D$3:$D$1000),1)),IF(F2322="PRODUTOS",INDEX('TABELA DE PREÇOS'!$G$3:$G$1000,MATCH(B2322,IF('TABELA DE PREÇOS'!$F$3:$F$1000=G2322,'TABELA DE PREÇOS'!$H$3:$H$1000),1)))))),"")</f>
        <v/>
      </c>
      <c r="I2322" s="75"/>
      <c r="J2322" s="19" t="str">
        <f>IFERROR(IF(ATENDIMENTOS!$I2322="",ATENDIMENTOS!$H2322,IF(AND(ATENDIMENTOS!$H2322="",ATENDIMENTOS!$I2322=""),"",ATENDIMENTOS!$H2322-ATENDIMENTOS!$I2322)),"")</f>
        <v/>
      </c>
      <c r="K2322" s="78"/>
    </row>
    <row r="2323" spans="1:11" x14ac:dyDescent="0.3">
      <c r="A2323" s="12" t="str">
        <f t="shared" si="36"/>
        <v/>
      </c>
      <c r="B2323" s="65"/>
      <c r="C2323" s="68"/>
      <c r="D2323" s="69"/>
      <c r="E2323" s="69"/>
      <c r="F2323" s="69"/>
      <c r="G2323" s="69"/>
      <c r="H2323" s="20" t="str" cm="1">
        <f t="array" ref="H2323">IFERROR(IF(B2323="","",IF(F2323="","",IF(F2323="SERVIÇOS",INDEX('TABELA DE PREÇOS'!$C$3:$C$1000,MATCH(B2323,IF('TABELA DE PREÇOS'!$B$3:$B$1000=G2323,'TABELA DE PREÇOS'!$D$3:$D$1000),1)),IF(F2323="PRODUTOS",INDEX('TABELA DE PREÇOS'!$G$3:$G$1000,MATCH(B2323,IF('TABELA DE PREÇOS'!$F$3:$F$1000=G2323,'TABELA DE PREÇOS'!$H$3:$H$1000),1)))))),"")</f>
        <v/>
      </c>
      <c r="I2323" s="74"/>
      <c r="J2323" s="20" t="str">
        <f>IFERROR(IF(ATENDIMENTOS!$I2323="",ATENDIMENTOS!$H2323,IF(AND(ATENDIMENTOS!$H2323="",ATENDIMENTOS!$I2323=""),"",ATENDIMENTOS!$H2323-ATENDIMENTOS!$I2323)),"")</f>
        <v/>
      </c>
      <c r="K2323" s="77"/>
    </row>
    <row r="2324" spans="1:11" x14ac:dyDescent="0.3">
      <c r="A2324" s="12" t="str">
        <f t="shared" si="36"/>
        <v/>
      </c>
      <c r="B2324" s="66"/>
      <c r="C2324" s="70"/>
      <c r="D2324" s="71"/>
      <c r="E2324" s="71"/>
      <c r="F2324" s="71"/>
      <c r="G2324" s="71"/>
      <c r="H2324" s="19" t="str" cm="1">
        <f t="array" ref="H2324">IFERROR(IF(B2324="","",IF(F2324="","",IF(F2324="SERVIÇOS",INDEX('TABELA DE PREÇOS'!$C$3:$C$1000,MATCH(B2324,IF('TABELA DE PREÇOS'!$B$3:$B$1000=G2324,'TABELA DE PREÇOS'!$D$3:$D$1000),1)),IF(F2324="PRODUTOS",INDEX('TABELA DE PREÇOS'!$G$3:$G$1000,MATCH(B2324,IF('TABELA DE PREÇOS'!$F$3:$F$1000=G2324,'TABELA DE PREÇOS'!$H$3:$H$1000),1)))))),"")</f>
        <v/>
      </c>
      <c r="I2324" s="75"/>
      <c r="J2324" s="19" t="str">
        <f>IFERROR(IF(ATENDIMENTOS!$I2324="",ATENDIMENTOS!$H2324,IF(AND(ATENDIMENTOS!$H2324="",ATENDIMENTOS!$I2324=""),"",ATENDIMENTOS!$H2324-ATENDIMENTOS!$I2324)),"")</f>
        <v/>
      </c>
      <c r="K2324" s="78"/>
    </row>
    <row r="2325" spans="1:11" x14ac:dyDescent="0.3">
      <c r="A2325" s="12" t="str">
        <f t="shared" si="36"/>
        <v/>
      </c>
      <c r="B2325" s="65"/>
      <c r="C2325" s="68"/>
      <c r="D2325" s="69"/>
      <c r="E2325" s="69"/>
      <c r="F2325" s="69"/>
      <c r="G2325" s="69"/>
      <c r="H2325" s="20" t="str" cm="1">
        <f t="array" ref="H2325">IFERROR(IF(B2325="","",IF(F2325="","",IF(F2325="SERVIÇOS",INDEX('TABELA DE PREÇOS'!$C$3:$C$1000,MATCH(B2325,IF('TABELA DE PREÇOS'!$B$3:$B$1000=G2325,'TABELA DE PREÇOS'!$D$3:$D$1000),1)),IF(F2325="PRODUTOS",INDEX('TABELA DE PREÇOS'!$G$3:$G$1000,MATCH(B2325,IF('TABELA DE PREÇOS'!$F$3:$F$1000=G2325,'TABELA DE PREÇOS'!$H$3:$H$1000),1)))))),"")</f>
        <v/>
      </c>
      <c r="I2325" s="74"/>
      <c r="J2325" s="20" t="str">
        <f>IFERROR(IF(ATENDIMENTOS!$I2325="",ATENDIMENTOS!$H2325,IF(AND(ATENDIMENTOS!$H2325="",ATENDIMENTOS!$I2325=""),"",ATENDIMENTOS!$H2325-ATENDIMENTOS!$I2325)),"")</f>
        <v/>
      </c>
      <c r="K2325" s="77"/>
    </row>
    <row r="2326" spans="1:11" x14ac:dyDescent="0.3">
      <c r="A2326" s="12" t="str">
        <f t="shared" si="36"/>
        <v/>
      </c>
      <c r="B2326" s="66"/>
      <c r="C2326" s="70"/>
      <c r="D2326" s="71"/>
      <c r="E2326" s="71"/>
      <c r="F2326" s="71"/>
      <c r="G2326" s="71"/>
      <c r="H2326" s="19" t="str" cm="1">
        <f t="array" ref="H2326">IFERROR(IF(B2326="","",IF(F2326="","",IF(F2326="SERVIÇOS",INDEX('TABELA DE PREÇOS'!$C$3:$C$1000,MATCH(B2326,IF('TABELA DE PREÇOS'!$B$3:$B$1000=G2326,'TABELA DE PREÇOS'!$D$3:$D$1000),1)),IF(F2326="PRODUTOS",INDEX('TABELA DE PREÇOS'!$G$3:$G$1000,MATCH(B2326,IF('TABELA DE PREÇOS'!$F$3:$F$1000=G2326,'TABELA DE PREÇOS'!$H$3:$H$1000),1)))))),"")</f>
        <v/>
      </c>
      <c r="I2326" s="75"/>
      <c r="J2326" s="19" t="str">
        <f>IFERROR(IF(ATENDIMENTOS!$I2326="",ATENDIMENTOS!$H2326,IF(AND(ATENDIMENTOS!$H2326="",ATENDIMENTOS!$I2326=""),"",ATENDIMENTOS!$H2326-ATENDIMENTOS!$I2326)),"")</f>
        <v/>
      </c>
      <c r="K2326" s="78"/>
    </row>
    <row r="2327" spans="1:11" x14ac:dyDescent="0.3">
      <c r="A2327" s="12" t="str">
        <f t="shared" si="36"/>
        <v/>
      </c>
      <c r="B2327" s="65"/>
      <c r="C2327" s="68"/>
      <c r="D2327" s="69"/>
      <c r="E2327" s="69"/>
      <c r="F2327" s="69"/>
      <c r="G2327" s="69"/>
      <c r="H2327" s="20" t="str" cm="1">
        <f t="array" ref="H2327">IFERROR(IF(B2327="","",IF(F2327="","",IF(F2327="SERVIÇOS",INDEX('TABELA DE PREÇOS'!$C$3:$C$1000,MATCH(B2327,IF('TABELA DE PREÇOS'!$B$3:$B$1000=G2327,'TABELA DE PREÇOS'!$D$3:$D$1000),1)),IF(F2327="PRODUTOS",INDEX('TABELA DE PREÇOS'!$G$3:$G$1000,MATCH(B2327,IF('TABELA DE PREÇOS'!$F$3:$F$1000=G2327,'TABELA DE PREÇOS'!$H$3:$H$1000),1)))))),"")</f>
        <v/>
      </c>
      <c r="I2327" s="74"/>
      <c r="J2327" s="20" t="str">
        <f>IFERROR(IF(ATENDIMENTOS!$I2327="",ATENDIMENTOS!$H2327,IF(AND(ATENDIMENTOS!$H2327="",ATENDIMENTOS!$I2327=""),"",ATENDIMENTOS!$H2327-ATENDIMENTOS!$I2327)),"")</f>
        <v/>
      </c>
      <c r="K2327" s="77"/>
    </row>
    <row r="2328" spans="1:11" x14ac:dyDescent="0.3">
      <c r="A2328" s="12" t="str">
        <f t="shared" si="36"/>
        <v/>
      </c>
      <c r="B2328" s="66"/>
      <c r="C2328" s="70"/>
      <c r="D2328" s="71"/>
      <c r="E2328" s="71"/>
      <c r="F2328" s="71"/>
      <c r="G2328" s="71"/>
      <c r="H2328" s="19" t="str" cm="1">
        <f t="array" ref="H2328">IFERROR(IF(B2328="","",IF(F2328="","",IF(F2328="SERVIÇOS",INDEX('TABELA DE PREÇOS'!$C$3:$C$1000,MATCH(B2328,IF('TABELA DE PREÇOS'!$B$3:$B$1000=G2328,'TABELA DE PREÇOS'!$D$3:$D$1000),1)),IF(F2328="PRODUTOS",INDEX('TABELA DE PREÇOS'!$G$3:$G$1000,MATCH(B2328,IF('TABELA DE PREÇOS'!$F$3:$F$1000=G2328,'TABELA DE PREÇOS'!$H$3:$H$1000),1)))))),"")</f>
        <v/>
      </c>
      <c r="I2328" s="75"/>
      <c r="J2328" s="19" t="str">
        <f>IFERROR(IF(ATENDIMENTOS!$I2328="",ATENDIMENTOS!$H2328,IF(AND(ATENDIMENTOS!$H2328="",ATENDIMENTOS!$I2328=""),"",ATENDIMENTOS!$H2328-ATENDIMENTOS!$I2328)),"")</f>
        <v/>
      </c>
      <c r="K2328" s="78"/>
    </row>
    <row r="2329" spans="1:11" x14ac:dyDescent="0.3">
      <c r="A2329" s="12" t="str">
        <f t="shared" si="36"/>
        <v/>
      </c>
      <c r="B2329" s="65"/>
      <c r="C2329" s="68"/>
      <c r="D2329" s="69"/>
      <c r="E2329" s="69"/>
      <c r="F2329" s="69"/>
      <c r="G2329" s="69"/>
      <c r="H2329" s="20" t="str" cm="1">
        <f t="array" ref="H2329">IFERROR(IF(B2329="","",IF(F2329="","",IF(F2329="SERVIÇOS",INDEX('TABELA DE PREÇOS'!$C$3:$C$1000,MATCH(B2329,IF('TABELA DE PREÇOS'!$B$3:$B$1000=G2329,'TABELA DE PREÇOS'!$D$3:$D$1000),1)),IF(F2329="PRODUTOS",INDEX('TABELA DE PREÇOS'!$G$3:$G$1000,MATCH(B2329,IF('TABELA DE PREÇOS'!$F$3:$F$1000=G2329,'TABELA DE PREÇOS'!$H$3:$H$1000),1)))))),"")</f>
        <v/>
      </c>
      <c r="I2329" s="74"/>
      <c r="J2329" s="20" t="str">
        <f>IFERROR(IF(ATENDIMENTOS!$I2329="",ATENDIMENTOS!$H2329,IF(AND(ATENDIMENTOS!$H2329="",ATENDIMENTOS!$I2329=""),"",ATENDIMENTOS!$H2329-ATENDIMENTOS!$I2329)),"")</f>
        <v/>
      </c>
      <c r="K2329" s="77"/>
    </row>
    <row r="2330" spans="1:11" x14ac:dyDescent="0.3">
      <c r="A2330" s="12" t="str">
        <f t="shared" si="36"/>
        <v/>
      </c>
      <c r="B2330" s="66"/>
      <c r="C2330" s="70"/>
      <c r="D2330" s="71"/>
      <c r="E2330" s="71"/>
      <c r="F2330" s="71"/>
      <c r="G2330" s="71"/>
      <c r="H2330" s="19" t="str" cm="1">
        <f t="array" ref="H2330">IFERROR(IF(B2330="","",IF(F2330="","",IF(F2330="SERVIÇOS",INDEX('TABELA DE PREÇOS'!$C$3:$C$1000,MATCH(B2330,IF('TABELA DE PREÇOS'!$B$3:$B$1000=G2330,'TABELA DE PREÇOS'!$D$3:$D$1000),1)),IF(F2330="PRODUTOS",INDEX('TABELA DE PREÇOS'!$G$3:$G$1000,MATCH(B2330,IF('TABELA DE PREÇOS'!$F$3:$F$1000=G2330,'TABELA DE PREÇOS'!$H$3:$H$1000),1)))))),"")</f>
        <v/>
      </c>
      <c r="I2330" s="75"/>
      <c r="J2330" s="19" t="str">
        <f>IFERROR(IF(ATENDIMENTOS!$I2330="",ATENDIMENTOS!$H2330,IF(AND(ATENDIMENTOS!$H2330="",ATENDIMENTOS!$I2330=""),"",ATENDIMENTOS!$H2330-ATENDIMENTOS!$I2330)),"")</f>
        <v/>
      </c>
      <c r="K2330" s="78"/>
    </row>
    <row r="2331" spans="1:11" x14ac:dyDescent="0.3">
      <c r="A2331" s="12" t="str">
        <f t="shared" si="36"/>
        <v/>
      </c>
      <c r="B2331" s="65"/>
      <c r="C2331" s="68"/>
      <c r="D2331" s="69"/>
      <c r="E2331" s="69"/>
      <c r="F2331" s="69"/>
      <c r="G2331" s="69"/>
      <c r="H2331" s="20" t="str" cm="1">
        <f t="array" ref="H2331">IFERROR(IF(B2331="","",IF(F2331="","",IF(F2331="SERVIÇOS",INDEX('TABELA DE PREÇOS'!$C$3:$C$1000,MATCH(B2331,IF('TABELA DE PREÇOS'!$B$3:$B$1000=G2331,'TABELA DE PREÇOS'!$D$3:$D$1000),1)),IF(F2331="PRODUTOS",INDEX('TABELA DE PREÇOS'!$G$3:$G$1000,MATCH(B2331,IF('TABELA DE PREÇOS'!$F$3:$F$1000=G2331,'TABELA DE PREÇOS'!$H$3:$H$1000),1)))))),"")</f>
        <v/>
      </c>
      <c r="I2331" s="74"/>
      <c r="J2331" s="20" t="str">
        <f>IFERROR(IF(ATENDIMENTOS!$I2331="",ATENDIMENTOS!$H2331,IF(AND(ATENDIMENTOS!$H2331="",ATENDIMENTOS!$I2331=""),"",ATENDIMENTOS!$H2331-ATENDIMENTOS!$I2331)),"")</f>
        <v/>
      </c>
      <c r="K2331" s="77"/>
    </row>
    <row r="2332" spans="1:11" x14ac:dyDescent="0.3">
      <c r="A2332" s="12" t="str">
        <f t="shared" si="36"/>
        <v/>
      </c>
      <c r="B2332" s="66"/>
      <c r="C2332" s="70"/>
      <c r="D2332" s="71"/>
      <c r="E2332" s="71"/>
      <c r="F2332" s="71"/>
      <c r="G2332" s="71"/>
      <c r="H2332" s="19" t="str" cm="1">
        <f t="array" ref="H2332">IFERROR(IF(B2332="","",IF(F2332="","",IF(F2332="SERVIÇOS",INDEX('TABELA DE PREÇOS'!$C$3:$C$1000,MATCH(B2332,IF('TABELA DE PREÇOS'!$B$3:$B$1000=G2332,'TABELA DE PREÇOS'!$D$3:$D$1000),1)),IF(F2332="PRODUTOS",INDEX('TABELA DE PREÇOS'!$G$3:$G$1000,MATCH(B2332,IF('TABELA DE PREÇOS'!$F$3:$F$1000=G2332,'TABELA DE PREÇOS'!$H$3:$H$1000),1)))))),"")</f>
        <v/>
      </c>
      <c r="I2332" s="75"/>
      <c r="J2332" s="19" t="str">
        <f>IFERROR(IF(ATENDIMENTOS!$I2332="",ATENDIMENTOS!$H2332,IF(AND(ATENDIMENTOS!$H2332="",ATENDIMENTOS!$I2332=""),"",ATENDIMENTOS!$H2332-ATENDIMENTOS!$I2332)),"")</f>
        <v/>
      </c>
      <c r="K2332" s="78"/>
    </row>
    <row r="2333" spans="1:11" x14ac:dyDescent="0.3">
      <c r="A2333" s="12" t="str">
        <f t="shared" si="36"/>
        <v/>
      </c>
      <c r="B2333" s="65"/>
      <c r="C2333" s="68"/>
      <c r="D2333" s="69"/>
      <c r="E2333" s="69"/>
      <c r="F2333" s="69"/>
      <c r="G2333" s="69"/>
      <c r="H2333" s="20" t="str" cm="1">
        <f t="array" ref="H2333">IFERROR(IF(B2333="","",IF(F2333="","",IF(F2333="SERVIÇOS",INDEX('TABELA DE PREÇOS'!$C$3:$C$1000,MATCH(B2333,IF('TABELA DE PREÇOS'!$B$3:$B$1000=G2333,'TABELA DE PREÇOS'!$D$3:$D$1000),1)),IF(F2333="PRODUTOS",INDEX('TABELA DE PREÇOS'!$G$3:$G$1000,MATCH(B2333,IF('TABELA DE PREÇOS'!$F$3:$F$1000=G2333,'TABELA DE PREÇOS'!$H$3:$H$1000),1)))))),"")</f>
        <v/>
      </c>
      <c r="I2333" s="74"/>
      <c r="J2333" s="20" t="str">
        <f>IFERROR(IF(ATENDIMENTOS!$I2333="",ATENDIMENTOS!$H2333,IF(AND(ATENDIMENTOS!$H2333="",ATENDIMENTOS!$I2333=""),"",ATENDIMENTOS!$H2333-ATENDIMENTOS!$I2333)),"")</f>
        <v/>
      </c>
      <c r="K2333" s="77"/>
    </row>
    <row r="2334" spans="1:11" x14ac:dyDescent="0.3">
      <c r="A2334" s="12" t="str">
        <f t="shared" si="36"/>
        <v/>
      </c>
      <c r="B2334" s="66"/>
      <c r="C2334" s="70"/>
      <c r="D2334" s="71"/>
      <c r="E2334" s="71"/>
      <c r="F2334" s="71"/>
      <c r="G2334" s="71"/>
      <c r="H2334" s="19" t="str" cm="1">
        <f t="array" ref="H2334">IFERROR(IF(B2334="","",IF(F2334="","",IF(F2334="SERVIÇOS",INDEX('TABELA DE PREÇOS'!$C$3:$C$1000,MATCH(B2334,IF('TABELA DE PREÇOS'!$B$3:$B$1000=G2334,'TABELA DE PREÇOS'!$D$3:$D$1000),1)),IF(F2334="PRODUTOS",INDEX('TABELA DE PREÇOS'!$G$3:$G$1000,MATCH(B2334,IF('TABELA DE PREÇOS'!$F$3:$F$1000=G2334,'TABELA DE PREÇOS'!$H$3:$H$1000),1)))))),"")</f>
        <v/>
      </c>
      <c r="I2334" s="75"/>
      <c r="J2334" s="19" t="str">
        <f>IFERROR(IF(ATENDIMENTOS!$I2334="",ATENDIMENTOS!$H2334,IF(AND(ATENDIMENTOS!$H2334="",ATENDIMENTOS!$I2334=""),"",ATENDIMENTOS!$H2334-ATENDIMENTOS!$I2334)),"")</f>
        <v/>
      </c>
      <c r="K2334" s="78"/>
    </row>
    <row r="2335" spans="1:11" x14ac:dyDescent="0.3">
      <c r="A2335" s="12" t="str">
        <f t="shared" si="36"/>
        <v/>
      </c>
      <c r="B2335" s="65"/>
      <c r="C2335" s="68"/>
      <c r="D2335" s="69"/>
      <c r="E2335" s="69"/>
      <c r="F2335" s="69"/>
      <c r="G2335" s="69"/>
      <c r="H2335" s="20" t="str" cm="1">
        <f t="array" ref="H2335">IFERROR(IF(B2335="","",IF(F2335="","",IF(F2335="SERVIÇOS",INDEX('TABELA DE PREÇOS'!$C$3:$C$1000,MATCH(B2335,IF('TABELA DE PREÇOS'!$B$3:$B$1000=G2335,'TABELA DE PREÇOS'!$D$3:$D$1000),1)),IF(F2335="PRODUTOS",INDEX('TABELA DE PREÇOS'!$G$3:$G$1000,MATCH(B2335,IF('TABELA DE PREÇOS'!$F$3:$F$1000=G2335,'TABELA DE PREÇOS'!$H$3:$H$1000),1)))))),"")</f>
        <v/>
      </c>
      <c r="I2335" s="74"/>
      <c r="J2335" s="20" t="str">
        <f>IFERROR(IF(ATENDIMENTOS!$I2335="",ATENDIMENTOS!$H2335,IF(AND(ATENDIMENTOS!$H2335="",ATENDIMENTOS!$I2335=""),"",ATENDIMENTOS!$H2335-ATENDIMENTOS!$I2335)),"")</f>
        <v/>
      </c>
      <c r="K2335" s="77"/>
    </row>
    <row r="2336" spans="1:11" x14ac:dyDescent="0.3">
      <c r="A2336" s="12" t="str">
        <f t="shared" si="36"/>
        <v/>
      </c>
      <c r="B2336" s="66"/>
      <c r="C2336" s="70"/>
      <c r="D2336" s="71"/>
      <c r="E2336" s="71"/>
      <c r="F2336" s="71"/>
      <c r="G2336" s="71"/>
      <c r="H2336" s="19" t="str" cm="1">
        <f t="array" ref="H2336">IFERROR(IF(B2336="","",IF(F2336="","",IF(F2336="SERVIÇOS",INDEX('TABELA DE PREÇOS'!$C$3:$C$1000,MATCH(B2336,IF('TABELA DE PREÇOS'!$B$3:$B$1000=G2336,'TABELA DE PREÇOS'!$D$3:$D$1000),1)),IF(F2336="PRODUTOS",INDEX('TABELA DE PREÇOS'!$G$3:$G$1000,MATCH(B2336,IF('TABELA DE PREÇOS'!$F$3:$F$1000=G2336,'TABELA DE PREÇOS'!$H$3:$H$1000),1)))))),"")</f>
        <v/>
      </c>
      <c r="I2336" s="75"/>
      <c r="J2336" s="19" t="str">
        <f>IFERROR(IF(ATENDIMENTOS!$I2336="",ATENDIMENTOS!$H2336,IF(AND(ATENDIMENTOS!$H2336="",ATENDIMENTOS!$I2336=""),"",ATENDIMENTOS!$H2336-ATENDIMENTOS!$I2336)),"")</f>
        <v/>
      </c>
      <c r="K2336" s="78"/>
    </row>
    <row r="2337" spans="1:11" x14ac:dyDescent="0.3">
      <c r="A2337" s="12" t="str">
        <f t="shared" si="36"/>
        <v/>
      </c>
      <c r="B2337" s="65"/>
      <c r="C2337" s="68"/>
      <c r="D2337" s="69"/>
      <c r="E2337" s="69"/>
      <c r="F2337" s="69"/>
      <c r="G2337" s="69"/>
      <c r="H2337" s="20" t="str" cm="1">
        <f t="array" ref="H2337">IFERROR(IF(B2337="","",IF(F2337="","",IF(F2337="SERVIÇOS",INDEX('TABELA DE PREÇOS'!$C$3:$C$1000,MATCH(B2337,IF('TABELA DE PREÇOS'!$B$3:$B$1000=G2337,'TABELA DE PREÇOS'!$D$3:$D$1000),1)),IF(F2337="PRODUTOS",INDEX('TABELA DE PREÇOS'!$G$3:$G$1000,MATCH(B2337,IF('TABELA DE PREÇOS'!$F$3:$F$1000=G2337,'TABELA DE PREÇOS'!$H$3:$H$1000),1)))))),"")</f>
        <v/>
      </c>
      <c r="I2337" s="74"/>
      <c r="J2337" s="20" t="str">
        <f>IFERROR(IF(ATENDIMENTOS!$I2337="",ATENDIMENTOS!$H2337,IF(AND(ATENDIMENTOS!$H2337="",ATENDIMENTOS!$I2337=""),"",ATENDIMENTOS!$H2337-ATENDIMENTOS!$I2337)),"")</f>
        <v/>
      </c>
      <c r="K2337" s="77"/>
    </row>
    <row r="2338" spans="1:11" x14ac:dyDescent="0.3">
      <c r="A2338" s="12" t="str">
        <f t="shared" si="36"/>
        <v/>
      </c>
      <c r="B2338" s="66"/>
      <c r="C2338" s="70"/>
      <c r="D2338" s="71"/>
      <c r="E2338" s="71"/>
      <c r="F2338" s="71"/>
      <c r="G2338" s="71"/>
      <c r="H2338" s="19" t="str" cm="1">
        <f t="array" ref="H2338">IFERROR(IF(B2338="","",IF(F2338="","",IF(F2338="SERVIÇOS",INDEX('TABELA DE PREÇOS'!$C$3:$C$1000,MATCH(B2338,IF('TABELA DE PREÇOS'!$B$3:$B$1000=G2338,'TABELA DE PREÇOS'!$D$3:$D$1000),1)),IF(F2338="PRODUTOS",INDEX('TABELA DE PREÇOS'!$G$3:$G$1000,MATCH(B2338,IF('TABELA DE PREÇOS'!$F$3:$F$1000=G2338,'TABELA DE PREÇOS'!$H$3:$H$1000),1)))))),"")</f>
        <v/>
      </c>
      <c r="I2338" s="75"/>
      <c r="J2338" s="19" t="str">
        <f>IFERROR(IF(ATENDIMENTOS!$I2338="",ATENDIMENTOS!$H2338,IF(AND(ATENDIMENTOS!$H2338="",ATENDIMENTOS!$I2338=""),"",ATENDIMENTOS!$H2338-ATENDIMENTOS!$I2338)),"")</f>
        <v/>
      </c>
      <c r="K2338" s="78"/>
    </row>
    <row r="2339" spans="1:11" x14ac:dyDescent="0.3">
      <c r="A2339" s="12" t="str">
        <f t="shared" si="36"/>
        <v/>
      </c>
      <c r="B2339" s="65"/>
      <c r="C2339" s="68"/>
      <c r="D2339" s="69"/>
      <c r="E2339" s="69"/>
      <c r="F2339" s="69"/>
      <c r="G2339" s="69"/>
      <c r="H2339" s="20" t="str" cm="1">
        <f t="array" ref="H2339">IFERROR(IF(B2339="","",IF(F2339="","",IF(F2339="SERVIÇOS",INDEX('TABELA DE PREÇOS'!$C$3:$C$1000,MATCH(B2339,IF('TABELA DE PREÇOS'!$B$3:$B$1000=G2339,'TABELA DE PREÇOS'!$D$3:$D$1000),1)),IF(F2339="PRODUTOS",INDEX('TABELA DE PREÇOS'!$G$3:$G$1000,MATCH(B2339,IF('TABELA DE PREÇOS'!$F$3:$F$1000=G2339,'TABELA DE PREÇOS'!$H$3:$H$1000),1)))))),"")</f>
        <v/>
      </c>
      <c r="I2339" s="74"/>
      <c r="J2339" s="20" t="str">
        <f>IFERROR(IF(ATENDIMENTOS!$I2339="",ATENDIMENTOS!$H2339,IF(AND(ATENDIMENTOS!$H2339="",ATENDIMENTOS!$I2339=""),"",ATENDIMENTOS!$H2339-ATENDIMENTOS!$I2339)),"")</f>
        <v/>
      </c>
      <c r="K2339" s="77"/>
    </row>
    <row r="2340" spans="1:11" x14ac:dyDescent="0.3">
      <c r="A2340" s="12" t="str">
        <f t="shared" si="36"/>
        <v/>
      </c>
      <c r="B2340" s="66"/>
      <c r="C2340" s="70"/>
      <c r="D2340" s="71"/>
      <c r="E2340" s="71"/>
      <c r="F2340" s="71"/>
      <c r="G2340" s="71"/>
      <c r="H2340" s="19" t="str" cm="1">
        <f t="array" ref="H2340">IFERROR(IF(B2340="","",IF(F2340="","",IF(F2340="SERVIÇOS",INDEX('TABELA DE PREÇOS'!$C$3:$C$1000,MATCH(B2340,IF('TABELA DE PREÇOS'!$B$3:$B$1000=G2340,'TABELA DE PREÇOS'!$D$3:$D$1000),1)),IF(F2340="PRODUTOS",INDEX('TABELA DE PREÇOS'!$G$3:$G$1000,MATCH(B2340,IF('TABELA DE PREÇOS'!$F$3:$F$1000=G2340,'TABELA DE PREÇOS'!$H$3:$H$1000),1)))))),"")</f>
        <v/>
      </c>
      <c r="I2340" s="75"/>
      <c r="J2340" s="19" t="str">
        <f>IFERROR(IF(ATENDIMENTOS!$I2340="",ATENDIMENTOS!$H2340,IF(AND(ATENDIMENTOS!$H2340="",ATENDIMENTOS!$I2340=""),"",ATENDIMENTOS!$H2340-ATENDIMENTOS!$I2340)),"")</f>
        <v/>
      </c>
      <c r="K2340" s="78"/>
    </row>
    <row r="2341" spans="1:11" x14ac:dyDescent="0.3">
      <c r="A2341" s="12" t="str">
        <f t="shared" si="36"/>
        <v/>
      </c>
      <c r="B2341" s="65"/>
      <c r="C2341" s="68"/>
      <c r="D2341" s="69"/>
      <c r="E2341" s="69"/>
      <c r="F2341" s="69"/>
      <c r="G2341" s="69"/>
      <c r="H2341" s="20" t="str" cm="1">
        <f t="array" ref="H2341">IFERROR(IF(B2341="","",IF(F2341="","",IF(F2341="SERVIÇOS",INDEX('TABELA DE PREÇOS'!$C$3:$C$1000,MATCH(B2341,IF('TABELA DE PREÇOS'!$B$3:$B$1000=G2341,'TABELA DE PREÇOS'!$D$3:$D$1000),1)),IF(F2341="PRODUTOS",INDEX('TABELA DE PREÇOS'!$G$3:$G$1000,MATCH(B2341,IF('TABELA DE PREÇOS'!$F$3:$F$1000=G2341,'TABELA DE PREÇOS'!$H$3:$H$1000),1)))))),"")</f>
        <v/>
      </c>
      <c r="I2341" s="74"/>
      <c r="J2341" s="20" t="str">
        <f>IFERROR(IF(ATENDIMENTOS!$I2341="",ATENDIMENTOS!$H2341,IF(AND(ATENDIMENTOS!$H2341="",ATENDIMENTOS!$I2341=""),"",ATENDIMENTOS!$H2341-ATENDIMENTOS!$I2341)),"")</f>
        <v/>
      </c>
      <c r="K2341" s="77"/>
    </row>
    <row r="2342" spans="1:11" x14ac:dyDescent="0.3">
      <c r="A2342" s="12" t="str">
        <f t="shared" si="36"/>
        <v/>
      </c>
      <c r="B2342" s="66"/>
      <c r="C2342" s="70"/>
      <c r="D2342" s="71"/>
      <c r="E2342" s="71"/>
      <c r="F2342" s="71"/>
      <c r="G2342" s="71"/>
      <c r="H2342" s="19" t="str" cm="1">
        <f t="array" ref="H2342">IFERROR(IF(B2342="","",IF(F2342="","",IF(F2342="SERVIÇOS",INDEX('TABELA DE PREÇOS'!$C$3:$C$1000,MATCH(B2342,IF('TABELA DE PREÇOS'!$B$3:$B$1000=G2342,'TABELA DE PREÇOS'!$D$3:$D$1000),1)),IF(F2342="PRODUTOS",INDEX('TABELA DE PREÇOS'!$G$3:$G$1000,MATCH(B2342,IF('TABELA DE PREÇOS'!$F$3:$F$1000=G2342,'TABELA DE PREÇOS'!$H$3:$H$1000),1)))))),"")</f>
        <v/>
      </c>
      <c r="I2342" s="75"/>
      <c r="J2342" s="19" t="str">
        <f>IFERROR(IF(ATENDIMENTOS!$I2342="",ATENDIMENTOS!$H2342,IF(AND(ATENDIMENTOS!$H2342="",ATENDIMENTOS!$I2342=""),"",ATENDIMENTOS!$H2342-ATENDIMENTOS!$I2342)),"")</f>
        <v/>
      </c>
      <c r="K2342" s="78"/>
    </row>
    <row r="2343" spans="1:11" x14ac:dyDescent="0.3">
      <c r="A2343" s="12" t="str">
        <f t="shared" si="36"/>
        <v/>
      </c>
      <c r="B2343" s="65"/>
      <c r="C2343" s="68"/>
      <c r="D2343" s="69"/>
      <c r="E2343" s="69"/>
      <c r="F2343" s="69"/>
      <c r="G2343" s="69"/>
      <c r="H2343" s="20" t="str" cm="1">
        <f t="array" ref="H2343">IFERROR(IF(B2343="","",IF(F2343="","",IF(F2343="SERVIÇOS",INDEX('TABELA DE PREÇOS'!$C$3:$C$1000,MATCH(B2343,IF('TABELA DE PREÇOS'!$B$3:$B$1000=G2343,'TABELA DE PREÇOS'!$D$3:$D$1000),1)),IF(F2343="PRODUTOS",INDEX('TABELA DE PREÇOS'!$G$3:$G$1000,MATCH(B2343,IF('TABELA DE PREÇOS'!$F$3:$F$1000=G2343,'TABELA DE PREÇOS'!$H$3:$H$1000),1)))))),"")</f>
        <v/>
      </c>
      <c r="I2343" s="74"/>
      <c r="J2343" s="20" t="str">
        <f>IFERROR(IF(ATENDIMENTOS!$I2343="",ATENDIMENTOS!$H2343,IF(AND(ATENDIMENTOS!$H2343="",ATENDIMENTOS!$I2343=""),"",ATENDIMENTOS!$H2343-ATENDIMENTOS!$I2343)),"")</f>
        <v/>
      </c>
      <c r="K2343" s="77"/>
    </row>
    <row r="2344" spans="1:11" x14ac:dyDescent="0.3">
      <c r="A2344" s="12" t="str">
        <f t="shared" si="36"/>
        <v/>
      </c>
      <c r="B2344" s="66"/>
      <c r="C2344" s="70"/>
      <c r="D2344" s="71"/>
      <c r="E2344" s="71"/>
      <c r="F2344" s="71"/>
      <c r="G2344" s="71"/>
      <c r="H2344" s="19" t="str" cm="1">
        <f t="array" ref="H2344">IFERROR(IF(B2344="","",IF(F2344="","",IF(F2344="SERVIÇOS",INDEX('TABELA DE PREÇOS'!$C$3:$C$1000,MATCH(B2344,IF('TABELA DE PREÇOS'!$B$3:$B$1000=G2344,'TABELA DE PREÇOS'!$D$3:$D$1000),1)),IF(F2344="PRODUTOS",INDEX('TABELA DE PREÇOS'!$G$3:$G$1000,MATCH(B2344,IF('TABELA DE PREÇOS'!$F$3:$F$1000=G2344,'TABELA DE PREÇOS'!$H$3:$H$1000),1)))))),"")</f>
        <v/>
      </c>
      <c r="I2344" s="75"/>
      <c r="J2344" s="19" t="str">
        <f>IFERROR(IF(ATENDIMENTOS!$I2344="",ATENDIMENTOS!$H2344,IF(AND(ATENDIMENTOS!$H2344="",ATENDIMENTOS!$I2344=""),"",ATENDIMENTOS!$H2344-ATENDIMENTOS!$I2344)),"")</f>
        <v/>
      </c>
      <c r="K2344" s="78"/>
    </row>
    <row r="2345" spans="1:11" x14ac:dyDescent="0.3">
      <c r="A2345" s="12" t="str">
        <f t="shared" si="36"/>
        <v/>
      </c>
      <c r="B2345" s="65"/>
      <c r="C2345" s="68"/>
      <c r="D2345" s="69"/>
      <c r="E2345" s="69"/>
      <c r="F2345" s="69"/>
      <c r="G2345" s="69"/>
      <c r="H2345" s="20" t="str" cm="1">
        <f t="array" ref="H2345">IFERROR(IF(B2345="","",IF(F2345="","",IF(F2345="SERVIÇOS",INDEX('TABELA DE PREÇOS'!$C$3:$C$1000,MATCH(B2345,IF('TABELA DE PREÇOS'!$B$3:$B$1000=G2345,'TABELA DE PREÇOS'!$D$3:$D$1000),1)),IF(F2345="PRODUTOS",INDEX('TABELA DE PREÇOS'!$G$3:$G$1000,MATCH(B2345,IF('TABELA DE PREÇOS'!$F$3:$F$1000=G2345,'TABELA DE PREÇOS'!$H$3:$H$1000),1)))))),"")</f>
        <v/>
      </c>
      <c r="I2345" s="74"/>
      <c r="J2345" s="20" t="str">
        <f>IFERROR(IF(ATENDIMENTOS!$I2345="",ATENDIMENTOS!$H2345,IF(AND(ATENDIMENTOS!$H2345="",ATENDIMENTOS!$I2345=""),"",ATENDIMENTOS!$H2345-ATENDIMENTOS!$I2345)),"")</f>
        <v/>
      </c>
      <c r="K2345" s="77"/>
    </row>
    <row r="2346" spans="1:11" x14ac:dyDescent="0.3">
      <c r="A2346" s="12" t="str">
        <f t="shared" si="36"/>
        <v/>
      </c>
      <c r="B2346" s="66"/>
      <c r="C2346" s="70"/>
      <c r="D2346" s="71"/>
      <c r="E2346" s="71"/>
      <c r="F2346" s="71"/>
      <c r="G2346" s="71"/>
      <c r="H2346" s="19" t="str" cm="1">
        <f t="array" ref="H2346">IFERROR(IF(B2346="","",IF(F2346="","",IF(F2346="SERVIÇOS",INDEX('TABELA DE PREÇOS'!$C$3:$C$1000,MATCH(B2346,IF('TABELA DE PREÇOS'!$B$3:$B$1000=G2346,'TABELA DE PREÇOS'!$D$3:$D$1000),1)),IF(F2346="PRODUTOS",INDEX('TABELA DE PREÇOS'!$G$3:$G$1000,MATCH(B2346,IF('TABELA DE PREÇOS'!$F$3:$F$1000=G2346,'TABELA DE PREÇOS'!$H$3:$H$1000),1)))))),"")</f>
        <v/>
      </c>
      <c r="I2346" s="75"/>
      <c r="J2346" s="19" t="str">
        <f>IFERROR(IF(ATENDIMENTOS!$I2346="",ATENDIMENTOS!$H2346,IF(AND(ATENDIMENTOS!$H2346="",ATENDIMENTOS!$I2346=""),"",ATENDIMENTOS!$H2346-ATENDIMENTOS!$I2346)),"")</f>
        <v/>
      </c>
      <c r="K2346" s="78"/>
    </row>
    <row r="2347" spans="1:11" x14ac:dyDescent="0.3">
      <c r="A2347" s="12" t="str">
        <f t="shared" si="36"/>
        <v/>
      </c>
      <c r="B2347" s="65"/>
      <c r="C2347" s="68"/>
      <c r="D2347" s="69"/>
      <c r="E2347" s="69"/>
      <c r="F2347" s="69"/>
      <c r="G2347" s="69"/>
      <c r="H2347" s="20" t="str" cm="1">
        <f t="array" ref="H2347">IFERROR(IF(B2347="","",IF(F2347="","",IF(F2347="SERVIÇOS",INDEX('TABELA DE PREÇOS'!$C$3:$C$1000,MATCH(B2347,IF('TABELA DE PREÇOS'!$B$3:$B$1000=G2347,'TABELA DE PREÇOS'!$D$3:$D$1000),1)),IF(F2347="PRODUTOS",INDEX('TABELA DE PREÇOS'!$G$3:$G$1000,MATCH(B2347,IF('TABELA DE PREÇOS'!$F$3:$F$1000=G2347,'TABELA DE PREÇOS'!$H$3:$H$1000),1)))))),"")</f>
        <v/>
      </c>
      <c r="I2347" s="74"/>
      <c r="J2347" s="20" t="str">
        <f>IFERROR(IF(ATENDIMENTOS!$I2347="",ATENDIMENTOS!$H2347,IF(AND(ATENDIMENTOS!$H2347="",ATENDIMENTOS!$I2347=""),"",ATENDIMENTOS!$H2347-ATENDIMENTOS!$I2347)),"")</f>
        <v/>
      </c>
      <c r="K2347" s="77"/>
    </row>
    <row r="2348" spans="1:11" x14ac:dyDescent="0.3">
      <c r="A2348" s="12" t="str">
        <f t="shared" si="36"/>
        <v/>
      </c>
      <c r="B2348" s="66"/>
      <c r="C2348" s="70"/>
      <c r="D2348" s="71"/>
      <c r="E2348" s="71"/>
      <c r="F2348" s="71"/>
      <c r="G2348" s="71"/>
      <c r="H2348" s="19" t="str" cm="1">
        <f t="array" ref="H2348">IFERROR(IF(B2348="","",IF(F2348="","",IF(F2348="SERVIÇOS",INDEX('TABELA DE PREÇOS'!$C$3:$C$1000,MATCH(B2348,IF('TABELA DE PREÇOS'!$B$3:$B$1000=G2348,'TABELA DE PREÇOS'!$D$3:$D$1000),1)),IF(F2348="PRODUTOS",INDEX('TABELA DE PREÇOS'!$G$3:$G$1000,MATCH(B2348,IF('TABELA DE PREÇOS'!$F$3:$F$1000=G2348,'TABELA DE PREÇOS'!$H$3:$H$1000),1)))))),"")</f>
        <v/>
      </c>
      <c r="I2348" s="75"/>
      <c r="J2348" s="19" t="str">
        <f>IFERROR(IF(ATENDIMENTOS!$I2348="",ATENDIMENTOS!$H2348,IF(AND(ATENDIMENTOS!$H2348="",ATENDIMENTOS!$I2348=""),"",ATENDIMENTOS!$H2348-ATENDIMENTOS!$I2348)),"")</f>
        <v/>
      </c>
      <c r="K2348" s="78"/>
    </row>
    <row r="2349" spans="1:11" x14ac:dyDescent="0.3">
      <c r="A2349" s="12" t="str">
        <f t="shared" si="36"/>
        <v/>
      </c>
      <c r="B2349" s="65"/>
      <c r="C2349" s="68"/>
      <c r="D2349" s="69"/>
      <c r="E2349" s="69"/>
      <c r="F2349" s="69"/>
      <c r="G2349" s="69"/>
      <c r="H2349" s="20" t="str" cm="1">
        <f t="array" ref="H2349">IFERROR(IF(B2349="","",IF(F2349="","",IF(F2349="SERVIÇOS",INDEX('TABELA DE PREÇOS'!$C$3:$C$1000,MATCH(B2349,IF('TABELA DE PREÇOS'!$B$3:$B$1000=G2349,'TABELA DE PREÇOS'!$D$3:$D$1000),1)),IF(F2349="PRODUTOS",INDEX('TABELA DE PREÇOS'!$G$3:$G$1000,MATCH(B2349,IF('TABELA DE PREÇOS'!$F$3:$F$1000=G2349,'TABELA DE PREÇOS'!$H$3:$H$1000),1)))))),"")</f>
        <v/>
      </c>
      <c r="I2349" s="74"/>
      <c r="J2349" s="20" t="str">
        <f>IFERROR(IF(ATENDIMENTOS!$I2349="",ATENDIMENTOS!$H2349,IF(AND(ATENDIMENTOS!$H2349="",ATENDIMENTOS!$I2349=""),"",ATENDIMENTOS!$H2349-ATENDIMENTOS!$I2349)),"")</f>
        <v/>
      </c>
      <c r="K2349" s="77"/>
    </row>
    <row r="2350" spans="1:11" x14ac:dyDescent="0.3">
      <c r="A2350" s="12" t="str">
        <f t="shared" si="36"/>
        <v/>
      </c>
      <c r="B2350" s="66"/>
      <c r="C2350" s="70"/>
      <c r="D2350" s="71"/>
      <c r="E2350" s="71"/>
      <c r="F2350" s="71"/>
      <c r="G2350" s="71"/>
      <c r="H2350" s="19" t="str" cm="1">
        <f t="array" ref="H2350">IFERROR(IF(B2350="","",IF(F2350="","",IF(F2350="SERVIÇOS",INDEX('TABELA DE PREÇOS'!$C$3:$C$1000,MATCH(B2350,IF('TABELA DE PREÇOS'!$B$3:$B$1000=G2350,'TABELA DE PREÇOS'!$D$3:$D$1000),1)),IF(F2350="PRODUTOS",INDEX('TABELA DE PREÇOS'!$G$3:$G$1000,MATCH(B2350,IF('TABELA DE PREÇOS'!$F$3:$F$1000=G2350,'TABELA DE PREÇOS'!$H$3:$H$1000),1)))))),"")</f>
        <v/>
      </c>
      <c r="I2350" s="75"/>
      <c r="J2350" s="19" t="str">
        <f>IFERROR(IF(ATENDIMENTOS!$I2350="",ATENDIMENTOS!$H2350,IF(AND(ATENDIMENTOS!$H2350="",ATENDIMENTOS!$I2350=""),"",ATENDIMENTOS!$H2350-ATENDIMENTOS!$I2350)),"")</f>
        <v/>
      </c>
      <c r="K2350" s="78"/>
    </row>
    <row r="2351" spans="1:11" x14ac:dyDescent="0.3">
      <c r="A2351" s="12" t="str">
        <f t="shared" si="36"/>
        <v/>
      </c>
      <c r="B2351" s="65"/>
      <c r="C2351" s="68"/>
      <c r="D2351" s="69"/>
      <c r="E2351" s="69"/>
      <c r="F2351" s="69"/>
      <c r="G2351" s="69"/>
      <c r="H2351" s="20" t="str" cm="1">
        <f t="array" ref="H2351">IFERROR(IF(B2351="","",IF(F2351="","",IF(F2351="SERVIÇOS",INDEX('TABELA DE PREÇOS'!$C$3:$C$1000,MATCH(B2351,IF('TABELA DE PREÇOS'!$B$3:$B$1000=G2351,'TABELA DE PREÇOS'!$D$3:$D$1000),1)),IF(F2351="PRODUTOS",INDEX('TABELA DE PREÇOS'!$G$3:$G$1000,MATCH(B2351,IF('TABELA DE PREÇOS'!$F$3:$F$1000=G2351,'TABELA DE PREÇOS'!$H$3:$H$1000),1)))))),"")</f>
        <v/>
      </c>
      <c r="I2351" s="74"/>
      <c r="J2351" s="20" t="str">
        <f>IFERROR(IF(ATENDIMENTOS!$I2351="",ATENDIMENTOS!$H2351,IF(AND(ATENDIMENTOS!$H2351="",ATENDIMENTOS!$I2351=""),"",ATENDIMENTOS!$H2351-ATENDIMENTOS!$I2351)),"")</f>
        <v/>
      </c>
      <c r="K2351" s="77"/>
    </row>
    <row r="2352" spans="1:11" x14ac:dyDescent="0.3">
      <c r="A2352" s="12" t="str">
        <f t="shared" si="36"/>
        <v/>
      </c>
      <c r="B2352" s="66"/>
      <c r="C2352" s="70"/>
      <c r="D2352" s="71"/>
      <c r="E2352" s="71"/>
      <c r="F2352" s="71"/>
      <c r="G2352" s="71"/>
      <c r="H2352" s="19" t="str" cm="1">
        <f t="array" ref="H2352">IFERROR(IF(B2352="","",IF(F2352="","",IF(F2352="SERVIÇOS",INDEX('TABELA DE PREÇOS'!$C$3:$C$1000,MATCH(B2352,IF('TABELA DE PREÇOS'!$B$3:$B$1000=G2352,'TABELA DE PREÇOS'!$D$3:$D$1000),1)),IF(F2352="PRODUTOS",INDEX('TABELA DE PREÇOS'!$G$3:$G$1000,MATCH(B2352,IF('TABELA DE PREÇOS'!$F$3:$F$1000=G2352,'TABELA DE PREÇOS'!$H$3:$H$1000),1)))))),"")</f>
        <v/>
      </c>
      <c r="I2352" s="75"/>
      <c r="J2352" s="19" t="str">
        <f>IFERROR(IF(ATENDIMENTOS!$I2352="",ATENDIMENTOS!$H2352,IF(AND(ATENDIMENTOS!$H2352="",ATENDIMENTOS!$I2352=""),"",ATENDIMENTOS!$H2352-ATENDIMENTOS!$I2352)),"")</f>
        <v/>
      </c>
      <c r="K2352" s="78"/>
    </row>
    <row r="2353" spans="1:11" x14ac:dyDescent="0.3">
      <c r="A2353" s="12" t="str">
        <f t="shared" si="36"/>
        <v/>
      </c>
      <c r="B2353" s="65"/>
      <c r="C2353" s="68"/>
      <c r="D2353" s="69"/>
      <c r="E2353" s="69"/>
      <c r="F2353" s="69"/>
      <c r="G2353" s="69"/>
      <c r="H2353" s="20" t="str" cm="1">
        <f t="array" ref="H2353">IFERROR(IF(B2353="","",IF(F2353="","",IF(F2353="SERVIÇOS",INDEX('TABELA DE PREÇOS'!$C$3:$C$1000,MATCH(B2353,IF('TABELA DE PREÇOS'!$B$3:$B$1000=G2353,'TABELA DE PREÇOS'!$D$3:$D$1000),1)),IF(F2353="PRODUTOS",INDEX('TABELA DE PREÇOS'!$G$3:$G$1000,MATCH(B2353,IF('TABELA DE PREÇOS'!$F$3:$F$1000=G2353,'TABELA DE PREÇOS'!$H$3:$H$1000),1)))))),"")</f>
        <v/>
      </c>
      <c r="I2353" s="74"/>
      <c r="J2353" s="20" t="str">
        <f>IFERROR(IF(ATENDIMENTOS!$I2353="",ATENDIMENTOS!$H2353,IF(AND(ATENDIMENTOS!$H2353="",ATENDIMENTOS!$I2353=""),"",ATENDIMENTOS!$H2353-ATENDIMENTOS!$I2353)),"")</f>
        <v/>
      </c>
      <c r="K2353" s="77"/>
    </row>
    <row r="2354" spans="1:11" x14ac:dyDescent="0.3">
      <c r="A2354" s="12" t="str">
        <f t="shared" si="36"/>
        <v/>
      </c>
      <c r="B2354" s="66"/>
      <c r="C2354" s="70"/>
      <c r="D2354" s="71"/>
      <c r="E2354" s="71"/>
      <c r="F2354" s="71"/>
      <c r="G2354" s="71"/>
      <c r="H2354" s="19" t="str" cm="1">
        <f t="array" ref="H2354">IFERROR(IF(B2354="","",IF(F2354="","",IF(F2354="SERVIÇOS",INDEX('TABELA DE PREÇOS'!$C$3:$C$1000,MATCH(B2354,IF('TABELA DE PREÇOS'!$B$3:$B$1000=G2354,'TABELA DE PREÇOS'!$D$3:$D$1000),1)),IF(F2354="PRODUTOS",INDEX('TABELA DE PREÇOS'!$G$3:$G$1000,MATCH(B2354,IF('TABELA DE PREÇOS'!$F$3:$F$1000=G2354,'TABELA DE PREÇOS'!$H$3:$H$1000),1)))))),"")</f>
        <v/>
      </c>
      <c r="I2354" s="75"/>
      <c r="J2354" s="19" t="str">
        <f>IFERROR(IF(ATENDIMENTOS!$I2354="",ATENDIMENTOS!$H2354,IF(AND(ATENDIMENTOS!$H2354="",ATENDIMENTOS!$I2354=""),"",ATENDIMENTOS!$H2354-ATENDIMENTOS!$I2354)),"")</f>
        <v/>
      </c>
      <c r="K2354" s="78"/>
    </row>
    <row r="2355" spans="1:11" x14ac:dyDescent="0.3">
      <c r="A2355" s="12" t="str">
        <f t="shared" si="36"/>
        <v/>
      </c>
      <c r="B2355" s="65"/>
      <c r="C2355" s="68"/>
      <c r="D2355" s="69"/>
      <c r="E2355" s="69"/>
      <c r="F2355" s="69"/>
      <c r="G2355" s="69"/>
      <c r="H2355" s="20" t="str" cm="1">
        <f t="array" ref="H2355">IFERROR(IF(B2355="","",IF(F2355="","",IF(F2355="SERVIÇOS",INDEX('TABELA DE PREÇOS'!$C$3:$C$1000,MATCH(B2355,IF('TABELA DE PREÇOS'!$B$3:$B$1000=G2355,'TABELA DE PREÇOS'!$D$3:$D$1000),1)),IF(F2355="PRODUTOS",INDEX('TABELA DE PREÇOS'!$G$3:$G$1000,MATCH(B2355,IF('TABELA DE PREÇOS'!$F$3:$F$1000=G2355,'TABELA DE PREÇOS'!$H$3:$H$1000),1)))))),"")</f>
        <v/>
      </c>
      <c r="I2355" s="74"/>
      <c r="J2355" s="20" t="str">
        <f>IFERROR(IF(ATENDIMENTOS!$I2355="",ATENDIMENTOS!$H2355,IF(AND(ATENDIMENTOS!$H2355="",ATENDIMENTOS!$I2355=""),"",ATENDIMENTOS!$H2355-ATENDIMENTOS!$I2355)),"")</f>
        <v/>
      </c>
      <c r="K2355" s="77"/>
    </row>
    <row r="2356" spans="1:11" x14ac:dyDescent="0.3">
      <c r="A2356" s="12" t="str">
        <f t="shared" si="36"/>
        <v/>
      </c>
      <c r="B2356" s="66"/>
      <c r="C2356" s="70"/>
      <c r="D2356" s="71"/>
      <c r="E2356" s="71"/>
      <c r="F2356" s="71"/>
      <c r="G2356" s="71"/>
      <c r="H2356" s="19" t="str" cm="1">
        <f t="array" ref="H2356">IFERROR(IF(B2356="","",IF(F2356="","",IF(F2356="SERVIÇOS",INDEX('TABELA DE PREÇOS'!$C$3:$C$1000,MATCH(B2356,IF('TABELA DE PREÇOS'!$B$3:$B$1000=G2356,'TABELA DE PREÇOS'!$D$3:$D$1000),1)),IF(F2356="PRODUTOS",INDEX('TABELA DE PREÇOS'!$G$3:$G$1000,MATCH(B2356,IF('TABELA DE PREÇOS'!$F$3:$F$1000=G2356,'TABELA DE PREÇOS'!$H$3:$H$1000),1)))))),"")</f>
        <v/>
      </c>
      <c r="I2356" s="75"/>
      <c r="J2356" s="19" t="str">
        <f>IFERROR(IF(ATENDIMENTOS!$I2356="",ATENDIMENTOS!$H2356,IF(AND(ATENDIMENTOS!$H2356="",ATENDIMENTOS!$I2356=""),"",ATENDIMENTOS!$H2356-ATENDIMENTOS!$I2356)),"")</f>
        <v/>
      </c>
      <c r="K2356" s="78"/>
    </row>
    <row r="2357" spans="1:11" x14ac:dyDescent="0.3">
      <c r="A2357" s="12" t="str">
        <f t="shared" si="36"/>
        <v/>
      </c>
      <c r="B2357" s="65"/>
      <c r="C2357" s="68"/>
      <c r="D2357" s="69"/>
      <c r="E2357" s="69"/>
      <c r="F2357" s="69"/>
      <c r="G2357" s="69"/>
      <c r="H2357" s="20" t="str" cm="1">
        <f t="array" ref="H2357">IFERROR(IF(B2357="","",IF(F2357="","",IF(F2357="SERVIÇOS",INDEX('TABELA DE PREÇOS'!$C$3:$C$1000,MATCH(B2357,IF('TABELA DE PREÇOS'!$B$3:$B$1000=G2357,'TABELA DE PREÇOS'!$D$3:$D$1000),1)),IF(F2357="PRODUTOS",INDEX('TABELA DE PREÇOS'!$G$3:$G$1000,MATCH(B2357,IF('TABELA DE PREÇOS'!$F$3:$F$1000=G2357,'TABELA DE PREÇOS'!$H$3:$H$1000),1)))))),"")</f>
        <v/>
      </c>
      <c r="I2357" s="74"/>
      <c r="J2357" s="20" t="str">
        <f>IFERROR(IF(ATENDIMENTOS!$I2357="",ATENDIMENTOS!$H2357,IF(AND(ATENDIMENTOS!$H2357="",ATENDIMENTOS!$I2357=""),"",ATENDIMENTOS!$H2357-ATENDIMENTOS!$I2357)),"")</f>
        <v/>
      </c>
      <c r="K2357" s="77"/>
    </row>
    <row r="2358" spans="1:11" x14ac:dyDescent="0.3">
      <c r="A2358" s="12" t="str">
        <f t="shared" si="36"/>
        <v/>
      </c>
      <c r="B2358" s="66"/>
      <c r="C2358" s="70"/>
      <c r="D2358" s="71"/>
      <c r="E2358" s="71"/>
      <c r="F2358" s="71"/>
      <c r="G2358" s="71"/>
      <c r="H2358" s="19" t="str" cm="1">
        <f t="array" ref="H2358">IFERROR(IF(B2358="","",IF(F2358="","",IF(F2358="SERVIÇOS",INDEX('TABELA DE PREÇOS'!$C$3:$C$1000,MATCH(B2358,IF('TABELA DE PREÇOS'!$B$3:$B$1000=G2358,'TABELA DE PREÇOS'!$D$3:$D$1000),1)),IF(F2358="PRODUTOS",INDEX('TABELA DE PREÇOS'!$G$3:$G$1000,MATCH(B2358,IF('TABELA DE PREÇOS'!$F$3:$F$1000=G2358,'TABELA DE PREÇOS'!$H$3:$H$1000),1)))))),"")</f>
        <v/>
      </c>
      <c r="I2358" s="75"/>
      <c r="J2358" s="19" t="str">
        <f>IFERROR(IF(ATENDIMENTOS!$I2358="",ATENDIMENTOS!$H2358,IF(AND(ATENDIMENTOS!$H2358="",ATENDIMENTOS!$I2358=""),"",ATENDIMENTOS!$H2358-ATENDIMENTOS!$I2358)),"")</f>
        <v/>
      </c>
      <c r="K2358" s="78"/>
    </row>
    <row r="2359" spans="1:11" x14ac:dyDescent="0.3">
      <c r="A2359" s="12" t="str">
        <f t="shared" si="36"/>
        <v/>
      </c>
      <c r="B2359" s="65"/>
      <c r="C2359" s="68"/>
      <c r="D2359" s="69"/>
      <c r="E2359" s="69"/>
      <c r="F2359" s="69"/>
      <c r="G2359" s="69"/>
      <c r="H2359" s="20" t="str" cm="1">
        <f t="array" ref="H2359">IFERROR(IF(B2359="","",IF(F2359="","",IF(F2359="SERVIÇOS",INDEX('TABELA DE PREÇOS'!$C$3:$C$1000,MATCH(B2359,IF('TABELA DE PREÇOS'!$B$3:$B$1000=G2359,'TABELA DE PREÇOS'!$D$3:$D$1000),1)),IF(F2359="PRODUTOS",INDEX('TABELA DE PREÇOS'!$G$3:$G$1000,MATCH(B2359,IF('TABELA DE PREÇOS'!$F$3:$F$1000=G2359,'TABELA DE PREÇOS'!$H$3:$H$1000),1)))))),"")</f>
        <v/>
      </c>
      <c r="I2359" s="74"/>
      <c r="J2359" s="20" t="str">
        <f>IFERROR(IF(ATENDIMENTOS!$I2359="",ATENDIMENTOS!$H2359,IF(AND(ATENDIMENTOS!$H2359="",ATENDIMENTOS!$I2359=""),"",ATENDIMENTOS!$H2359-ATENDIMENTOS!$I2359)),"")</f>
        <v/>
      </c>
      <c r="K2359" s="77"/>
    </row>
    <row r="2360" spans="1:11" x14ac:dyDescent="0.3">
      <c r="A2360" s="12" t="str">
        <f t="shared" si="36"/>
        <v/>
      </c>
      <c r="B2360" s="66"/>
      <c r="C2360" s="70"/>
      <c r="D2360" s="71"/>
      <c r="E2360" s="71"/>
      <c r="F2360" s="71"/>
      <c r="G2360" s="71"/>
      <c r="H2360" s="19" t="str" cm="1">
        <f t="array" ref="H2360">IFERROR(IF(B2360="","",IF(F2360="","",IF(F2360="SERVIÇOS",INDEX('TABELA DE PREÇOS'!$C$3:$C$1000,MATCH(B2360,IF('TABELA DE PREÇOS'!$B$3:$B$1000=G2360,'TABELA DE PREÇOS'!$D$3:$D$1000),1)),IF(F2360="PRODUTOS",INDEX('TABELA DE PREÇOS'!$G$3:$G$1000,MATCH(B2360,IF('TABELA DE PREÇOS'!$F$3:$F$1000=G2360,'TABELA DE PREÇOS'!$H$3:$H$1000),1)))))),"")</f>
        <v/>
      </c>
      <c r="I2360" s="75"/>
      <c r="J2360" s="19" t="str">
        <f>IFERROR(IF(ATENDIMENTOS!$I2360="",ATENDIMENTOS!$H2360,IF(AND(ATENDIMENTOS!$H2360="",ATENDIMENTOS!$I2360=""),"",ATENDIMENTOS!$H2360-ATENDIMENTOS!$I2360)),"")</f>
        <v/>
      </c>
      <c r="K2360" s="78"/>
    </row>
    <row r="2361" spans="1:11" x14ac:dyDescent="0.3">
      <c r="A2361" s="12" t="str">
        <f t="shared" si="36"/>
        <v/>
      </c>
      <c r="B2361" s="65"/>
      <c r="C2361" s="68"/>
      <c r="D2361" s="69"/>
      <c r="E2361" s="69"/>
      <c r="F2361" s="69"/>
      <c r="G2361" s="69"/>
      <c r="H2361" s="20" t="str" cm="1">
        <f t="array" ref="H2361">IFERROR(IF(B2361="","",IF(F2361="","",IF(F2361="SERVIÇOS",INDEX('TABELA DE PREÇOS'!$C$3:$C$1000,MATCH(B2361,IF('TABELA DE PREÇOS'!$B$3:$B$1000=G2361,'TABELA DE PREÇOS'!$D$3:$D$1000),1)),IF(F2361="PRODUTOS",INDEX('TABELA DE PREÇOS'!$G$3:$G$1000,MATCH(B2361,IF('TABELA DE PREÇOS'!$F$3:$F$1000=G2361,'TABELA DE PREÇOS'!$H$3:$H$1000),1)))))),"")</f>
        <v/>
      </c>
      <c r="I2361" s="74"/>
      <c r="J2361" s="20" t="str">
        <f>IFERROR(IF(ATENDIMENTOS!$I2361="",ATENDIMENTOS!$H2361,IF(AND(ATENDIMENTOS!$H2361="",ATENDIMENTOS!$I2361=""),"",ATENDIMENTOS!$H2361-ATENDIMENTOS!$I2361)),"")</f>
        <v/>
      </c>
      <c r="K2361" s="77"/>
    </row>
    <row r="2362" spans="1:11" x14ac:dyDescent="0.3">
      <c r="A2362" s="12" t="str">
        <f t="shared" si="36"/>
        <v/>
      </c>
      <c r="B2362" s="66"/>
      <c r="C2362" s="70"/>
      <c r="D2362" s="71"/>
      <c r="E2362" s="71"/>
      <c r="F2362" s="71"/>
      <c r="G2362" s="71"/>
      <c r="H2362" s="19" t="str" cm="1">
        <f t="array" ref="H2362">IFERROR(IF(B2362="","",IF(F2362="","",IF(F2362="SERVIÇOS",INDEX('TABELA DE PREÇOS'!$C$3:$C$1000,MATCH(B2362,IF('TABELA DE PREÇOS'!$B$3:$B$1000=G2362,'TABELA DE PREÇOS'!$D$3:$D$1000),1)),IF(F2362="PRODUTOS",INDEX('TABELA DE PREÇOS'!$G$3:$G$1000,MATCH(B2362,IF('TABELA DE PREÇOS'!$F$3:$F$1000=G2362,'TABELA DE PREÇOS'!$H$3:$H$1000),1)))))),"")</f>
        <v/>
      </c>
      <c r="I2362" s="75"/>
      <c r="J2362" s="19" t="str">
        <f>IFERROR(IF(ATENDIMENTOS!$I2362="",ATENDIMENTOS!$H2362,IF(AND(ATENDIMENTOS!$H2362="",ATENDIMENTOS!$I2362=""),"",ATENDIMENTOS!$H2362-ATENDIMENTOS!$I2362)),"")</f>
        <v/>
      </c>
      <c r="K2362" s="78"/>
    </row>
    <row r="2363" spans="1:11" x14ac:dyDescent="0.3">
      <c r="A2363" s="12" t="str">
        <f t="shared" si="36"/>
        <v/>
      </c>
      <c r="B2363" s="65"/>
      <c r="C2363" s="68"/>
      <c r="D2363" s="69"/>
      <c r="E2363" s="69"/>
      <c r="F2363" s="69"/>
      <c r="G2363" s="69"/>
      <c r="H2363" s="20" t="str" cm="1">
        <f t="array" ref="H2363">IFERROR(IF(B2363="","",IF(F2363="","",IF(F2363="SERVIÇOS",INDEX('TABELA DE PREÇOS'!$C$3:$C$1000,MATCH(B2363,IF('TABELA DE PREÇOS'!$B$3:$B$1000=G2363,'TABELA DE PREÇOS'!$D$3:$D$1000),1)),IF(F2363="PRODUTOS",INDEX('TABELA DE PREÇOS'!$G$3:$G$1000,MATCH(B2363,IF('TABELA DE PREÇOS'!$F$3:$F$1000=G2363,'TABELA DE PREÇOS'!$H$3:$H$1000),1)))))),"")</f>
        <v/>
      </c>
      <c r="I2363" s="74"/>
      <c r="J2363" s="20" t="str">
        <f>IFERROR(IF(ATENDIMENTOS!$I2363="",ATENDIMENTOS!$H2363,IF(AND(ATENDIMENTOS!$H2363="",ATENDIMENTOS!$I2363=""),"",ATENDIMENTOS!$H2363-ATENDIMENTOS!$I2363)),"")</f>
        <v/>
      </c>
      <c r="K2363" s="77"/>
    </row>
    <row r="2364" spans="1:11" x14ac:dyDescent="0.3">
      <c r="A2364" s="12" t="str">
        <f t="shared" si="36"/>
        <v/>
      </c>
      <c r="B2364" s="66"/>
      <c r="C2364" s="70"/>
      <c r="D2364" s="71"/>
      <c r="E2364" s="71"/>
      <c r="F2364" s="71"/>
      <c r="G2364" s="71"/>
      <c r="H2364" s="19" t="str" cm="1">
        <f t="array" ref="H2364">IFERROR(IF(B2364="","",IF(F2364="","",IF(F2364="SERVIÇOS",INDEX('TABELA DE PREÇOS'!$C$3:$C$1000,MATCH(B2364,IF('TABELA DE PREÇOS'!$B$3:$B$1000=G2364,'TABELA DE PREÇOS'!$D$3:$D$1000),1)),IF(F2364="PRODUTOS",INDEX('TABELA DE PREÇOS'!$G$3:$G$1000,MATCH(B2364,IF('TABELA DE PREÇOS'!$F$3:$F$1000=G2364,'TABELA DE PREÇOS'!$H$3:$H$1000),1)))))),"")</f>
        <v/>
      </c>
      <c r="I2364" s="75"/>
      <c r="J2364" s="19" t="str">
        <f>IFERROR(IF(ATENDIMENTOS!$I2364="",ATENDIMENTOS!$H2364,IF(AND(ATENDIMENTOS!$H2364="",ATENDIMENTOS!$I2364=""),"",ATENDIMENTOS!$H2364-ATENDIMENTOS!$I2364)),"")</f>
        <v/>
      </c>
      <c r="K2364" s="78"/>
    </row>
    <row r="2365" spans="1:11" x14ac:dyDescent="0.3">
      <c r="A2365" s="12" t="str">
        <f t="shared" si="36"/>
        <v/>
      </c>
      <c r="B2365" s="65"/>
      <c r="C2365" s="68"/>
      <c r="D2365" s="69"/>
      <c r="E2365" s="69"/>
      <c r="F2365" s="69"/>
      <c r="G2365" s="69"/>
      <c r="H2365" s="20" t="str" cm="1">
        <f t="array" ref="H2365">IFERROR(IF(B2365="","",IF(F2365="","",IF(F2365="SERVIÇOS",INDEX('TABELA DE PREÇOS'!$C$3:$C$1000,MATCH(B2365,IF('TABELA DE PREÇOS'!$B$3:$B$1000=G2365,'TABELA DE PREÇOS'!$D$3:$D$1000),1)),IF(F2365="PRODUTOS",INDEX('TABELA DE PREÇOS'!$G$3:$G$1000,MATCH(B2365,IF('TABELA DE PREÇOS'!$F$3:$F$1000=G2365,'TABELA DE PREÇOS'!$H$3:$H$1000),1)))))),"")</f>
        <v/>
      </c>
      <c r="I2365" s="74"/>
      <c r="J2365" s="20" t="str">
        <f>IFERROR(IF(ATENDIMENTOS!$I2365="",ATENDIMENTOS!$H2365,IF(AND(ATENDIMENTOS!$H2365="",ATENDIMENTOS!$I2365=""),"",ATENDIMENTOS!$H2365-ATENDIMENTOS!$I2365)),"")</f>
        <v/>
      </c>
      <c r="K2365" s="77"/>
    </row>
    <row r="2366" spans="1:11" x14ac:dyDescent="0.3">
      <c r="A2366" s="12" t="str">
        <f t="shared" si="36"/>
        <v/>
      </c>
      <c r="B2366" s="66"/>
      <c r="C2366" s="70"/>
      <c r="D2366" s="71"/>
      <c r="E2366" s="71"/>
      <c r="F2366" s="71"/>
      <c r="G2366" s="71"/>
      <c r="H2366" s="19" t="str" cm="1">
        <f t="array" ref="H2366">IFERROR(IF(B2366="","",IF(F2366="","",IF(F2366="SERVIÇOS",INDEX('TABELA DE PREÇOS'!$C$3:$C$1000,MATCH(B2366,IF('TABELA DE PREÇOS'!$B$3:$B$1000=G2366,'TABELA DE PREÇOS'!$D$3:$D$1000),1)),IF(F2366="PRODUTOS",INDEX('TABELA DE PREÇOS'!$G$3:$G$1000,MATCH(B2366,IF('TABELA DE PREÇOS'!$F$3:$F$1000=G2366,'TABELA DE PREÇOS'!$H$3:$H$1000),1)))))),"")</f>
        <v/>
      </c>
      <c r="I2366" s="75"/>
      <c r="J2366" s="19" t="str">
        <f>IFERROR(IF(ATENDIMENTOS!$I2366="",ATENDIMENTOS!$H2366,IF(AND(ATENDIMENTOS!$H2366="",ATENDIMENTOS!$I2366=""),"",ATENDIMENTOS!$H2366-ATENDIMENTOS!$I2366)),"")</f>
        <v/>
      </c>
      <c r="K2366" s="78"/>
    </row>
    <row r="2367" spans="1:11" x14ac:dyDescent="0.3">
      <c r="A2367" s="12" t="str">
        <f t="shared" si="36"/>
        <v/>
      </c>
      <c r="B2367" s="65"/>
      <c r="C2367" s="68"/>
      <c r="D2367" s="69"/>
      <c r="E2367" s="69"/>
      <c r="F2367" s="69"/>
      <c r="G2367" s="69"/>
      <c r="H2367" s="20" t="str" cm="1">
        <f t="array" ref="H2367">IFERROR(IF(B2367="","",IF(F2367="","",IF(F2367="SERVIÇOS",INDEX('TABELA DE PREÇOS'!$C$3:$C$1000,MATCH(B2367,IF('TABELA DE PREÇOS'!$B$3:$B$1000=G2367,'TABELA DE PREÇOS'!$D$3:$D$1000),1)),IF(F2367="PRODUTOS",INDEX('TABELA DE PREÇOS'!$G$3:$G$1000,MATCH(B2367,IF('TABELA DE PREÇOS'!$F$3:$F$1000=G2367,'TABELA DE PREÇOS'!$H$3:$H$1000),1)))))),"")</f>
        <v/>
      </c>
      <c r="I2367" s="74"/>
      <c r="J2367" s="20" t="str">
        <f>IFERROR(IF(ATENDIMENTOS!$I2367="",ATENDIMENTOS!$H2367,IF(AND(ATENDIMENTOS!$H2367="",ATENDIMENTOS!$I2367=""),"",ATENDIMENTOS!$H2367-ATENDIMENTOS!$I2367)),"")</f>
        <v/>
      </c>
      <c r="K2367" s="77"/>
    </row>
    <row r="2368" spans="1:11" x14ac:dyDescent="0.3">
      <c r="A2368" s="12" t="str">
        <f t="shared" si="36"/>
        <v/>
      </c>
      <c r="B2368" s="66"/>
      <c r="C2368" s="70"/>
      <c r="D2368" s="71"/>
      <c r="E2368" s="71"/>
      <c r="F2368" s="71"/>
      <c r="G2368" s="71"/>
      <c r="H2368" s="19" t="str" cm="1">
        <f t="array" ref="H2368">IFERROR(IF(B2368="","",IF(F2368="","",IF(F2368="SERVIÇOS",INDEX('TABELA DE PREÇOS'!$C$3:$C$1000,MATCH(B2368,IF('TABELA DE PREÇOS'!$B$3:$B$1000=G2368,'TABELA DE PREÇOS'!$D$3:$D$1000),1)),IF(F2368="PRODUTOS",INDEX('TABELA DE PREÇOS'!$G$3:$G$1000,MATCH(B2368,IF('TABELA DE PREÇOS'!$F$3:$F$1000=G2368,'TABELA DE PREÇOS'!$H$3:$H$1000),1)))))),"")</f>
        <v/>
      </c>
      <c r="I2368" s="75"/>
      <c r="J2368" s="19" t="str">
        <f>IFERROR(IF(ATENDIMENTOS!$I2368="",ATENDIMENTOS!$H2368,IF(AND(ATENDIMENTOS!$H2368="",ATENDIMENTOS!$I2368=""),"",ATENDIMENTOS!$H2368-ATENDIMENTOS!$I2368)),"")</f>
        <v/>
      </c>
      <c r="K2368" s="78"/>
    </row>
    <row r="2369" spans="1:11" x14ac:dyDescent="0.3">
      <c r="A2369" s="12" t="str">
        <f t="shared" si="36"/>
        <v/>
      </c>
      <c r="B2369" s="65"/>
      <c r="C2369" s="68"/>
      <c r="D2369" s="69"/>
      <c r="E2369" s="69"/>
      <c r="F2369" s="69"/>
      <c r="G2369" s="69"/>
      <c r="H2369" s="20" t="str" cm="1">
        <f t="array" ref="H2369">IFERROR(IF(B2369="","",IF(F2369="","",IF(F2369="SERVIÇOS",INDEX('TABELA DE PREÇOS'!$C$3:$C$1000,MATCH(B2369,IF('TABELA DE PREÇOS'!$B$3:$B$1000=G2369,'TABELA DE PREÇOS'!$D$3:$D$1000),1)),IF(F2369="PRODUTOS",INDEX('TABELA DE PREÇOS'!$G$3:$G$1000,MATCH(B2369,IF('TABELA DE PREÇOS'!$F$3:$F$1000=G2369,'TABELA DE PREÇOS'!$H$3:$H$1000),1)))))),"")</f>
        <v/>
      </c>
      <c r="I2369" s="74"/>
      <c r="J2369" s="20" t="str">
        <f>IFERROR(IF(ATENDIMENTOS!$I2369="",ATENDIMENTOS!$H2369,IF(AND(ATENDIMENTOS!$H2369="",ATENDIMENTOS!$I2369=""),"",ATENDIMENTOS!$H2369-ATENDIMENTOS!$I2369)),"")</f>
        <v/>
      </c>
      <c r="K2369" s="77"/>
    </row>
    <row r="2370" spans="1:11" x14ac:dyDescent="0.3">
      <c r="A2370" s="12" t="str">
        <f t="shared" si="36"/>
        <v/>
      </c>
      <c r="B2370" s="66"/>
      <c r="C2370" s="70"/>
      <c r="D2370" s="71"/>
      <c r="E2370" s="71"/>
      <c r="F2370" s="71"/>
      <c r="G2370" s="71"/>
      <c r="H2370" s="19" t="str" cm="1">
        <f t="array" ref="H2370">IFERROR(IF(B2370="","",IF(F2370="","",IF(F2370="SERVIÇOS",INDEX('TABELA DE PREÇOS'!$C$3:$C$1000,MATCH(B2370,IF('TABELA DE PREÇOS'!$B$3:$B$1000=G2370,'TABELA DE PREÇOS'!$D$3:$D$1000),1)),IF(F2370="PRODUTOS",INDEX('TABELA DE PREÇOS'!$G$3:$G$1000,MATCH(B2370,IF('TABELA DE PREÇOS'!$F$3:$F$1000=G2370,'TABELA DE PREÇOS'!$H$3:$H$1000),1)))))),"")</f>
        <v/>
      </c>
      <c r="I2370" s="75"/>
      <c r="J2370" s="19" t="str">
        <f>IFERROR(IF(ATENDIMENTOS!$I2370="",ATENDIMENTOS!$H2370,IF(AND(ATENDIMENTOS!$H2370="",ATENDIMENTOS!$I2370=""),"",ATENDIMENTOS!$H2370-ATENDIMENTOS!$I2370)),"")</f>
        <v/>
      </c>
      <c r="K2370" s="78"/>
    </row>
    <row r="2371" spans="1:11" x14ac:dyDescent="0.3">
      <c r="A2371" s="12" t="str">
        <f t="shared" si="36"/>
        <v/>
      </c>
      <c r="B2371" s="65"/>
      <c r="C2371" s="68"/>
      <c r="D2371" s="69"/>
      <c r="E2371" s="69"/>
      <c r="F2371" s="69"/>
      <c r="G2371" s="69"/>
      <c r="H2371" s="20" t="str" cm="1">
        <f t="array" ref="H2371">IFERROR(IF(B2371="","",IF(F2371="","",IF(F2371="SERVIÇOS",INDEX('TABELA DE PREÇOS'!$C$3:$C$1000,MATCH(B2371,IF('TABELA DE PREÇOS'!$B$3:$B$1000=G2371,'TABELA DE PREÇOS'!$D$3:$D$1000),1)),IF(F2371="PRODUTOS",INDEX('TABELA DE PREÇOS'!$G$3:$G$1000,MATCH(B2371,IF('TABELA DE PREÇOS'!$F$3:$F$1000=G2371,'TABELA DE PREÇOS'!$H$3:$H$1000),1)))))),"")</f>
        <v/>
      </c>
      <c r="I2371" s="74"/>
      <c r="J2371" s="20" t="str">
        <f>IFERROR(IF(ATENDIMENTOS!$I2371="",ATENDIMENTOS!$H2371,IF(AND(ATENDIMENTOS!$H2371="",ATENDIMENTOS!$I2371=""),"",ATENDIMENTOS!$H2371-ATENDIMENTOS!$I2371)),"")</f>
        <v/>
      </c>
      <c r="K2371" s="77"/>
    </row>
    <row r="2372" spans="1:11" x14ac:dyDescent="0.3">
      <c r="A2372" s="12" t="str">
        <f t="shared" ref="A2372:A2435" si="37">IF(B2372="","",F2372&amp;E2372&amp;B2372&amp;C2372)</f>
        <v/>
      </c>
      <c r="B2372" s="66"/>
      <c r="C2372" s="70"/>
      <c r="D2372" s="71"/>
      <c r="E2372" s="71"/>
      <c r="F2372" s="71"/>
      <c r="G2372" s="71"/>
      <c r="H2372" s="19" t="str" cm="1">
        <f t="array" ref="H2372">IFERROR(IF(B2372="","",IF(F2372="","",IF(F2372="SERVIÇOS",INDEX('TABELA DE PREÇOS'!$C$3:$C$1000,MATCH(B2372,IF('TABELA DE PREÇOS'!$B$3:$B$1000=G2372,'TABELA DE PREÇOS'!$D$3:$D$1000),1)),IF(F2372="PRODUTOS",INDEX('TABELA DE PREÇOS'!$G$3:$G$1000,MATCH(B2372,IF('TABELA DE PREÇOS'!$F$3:$F$1000=G2372,'TABELA DE PREÇOS'!$H$3:$H$1000),1)))))),"")</f>
        <v/>
      </c>
      <c r="I2372" s="75"/>
      <c r="J2372" s="19" t="str">
        <f>IFERROR(IF(ATENDIMENTOS!$I2372="",ATENDIMENTOS!$H2372,IF(AND(ATENDIMENTOS!$H2372="",ATENDIMENTOS!$I2372=""),"",ATENDIMENTOS!$H2372-ATENDIMENTOS!$I2372)),"")</f>
        <v/>
      </c>
      <c r="K2372" s="78"/>
    </row>
    <row r="2373" spans="1:11" x14ac:dyDescent="0.3">
      <c r="A2373" s="12" t="str">
        <f t="shared" si="37"/>
        <v/>
      </c>
      <c r="B2373" s="65"/>
      <c r="C2373" s="68"/>
      <c r="D2373" s="69"/>
      <c r="E2373" s="69"/>
      <c r="F2373" s="69"/>
      <c r="G2373" s="69"/>
      <c r="H2373" s="20" t="str" cm="1">
        <f t="array" ref="H2373">IFERROR(IF(B2373="","",IF(F2373="","",IF(F2373="SERVIÇOS",INDEX('TABELA DE PREÇOS'!$C$3:$C$1000,MATCH(B2373,IF('TABELA DE PREÇOS'!$B$3:$B$1000=G2373,'TABELA DE PREÇOS'!$D$3:$D$1000),1)),IF(F2373="PRODUTOS",INDEX('TABELA DE PREÇOS'!$G$3:$G$1000,MATCH(B2373,IF('TABELA DE PREÇOS'!$F$3:$F$1000=G2373,'TABELA DE PREÇOS'!$H$3:$H$1000),1)))))),"")</f>
        <v/>
      </c>
      <c r="I2373" s="74"/>
      <c r="J2373" s="20" t="str">
        <f>IFERROR(IF(ATENDIMENTOS!$I2373="",ATENDIMENTOS!$H2373,IF(AND(ATENDIMENTOS!$H2373="",ATENDIMENTOS!$I2373=""),"",ATENDIMENTOS!$H2373-ATENDIMENTOS!$I2373)),"")</f>
        <v/>
      </c>
      <c r="K2373" s="77"/>
    </row>
    <row r="2374" spans="1:11" x14ac:dyDescent="0.3">
      <c r="A2374" s="12" t="str">
        <f t="shared" si="37"/>
        <v/>
      </c>
      <c r="B2374" s="66"/>
      <c r="C2374" s="70"/>
      <c r="D2374" s="71"/>
      <c r="E2374" s="71"/>
      <c r="F2374" s="71"/>
      <c r="G2374" s="71"/>
      <c r="H2374" s="19" t="str" cm="1">
        <f t="array" ref="H2374">IFERROR(IF(B2374="","",IF(F2374="","",IF(F2374="SERVIÇOS",INDEX('TABELA DE PREÇOS'!$C$3:$C$1000,MATCH(B2374,IF('TABELA DE PREÇOS'!$B$3:$B$1000=G2374,'TABELA DE PREÇOS'!$D$3:$D$1000),1)),IF(F2374="PRODUTOS",INDEX('TABELA DE PREÇOS'!$G$3:$G$1000,MATCH(B2374,IF('TABELA DE PREÇOS'!$F$3:$F$1000=G2374,'TABELA DE PREÇOS'!$H$3:$H$1000),1)))))),"")</f>
        <v/>
      </c>
      <c r="I2374" s="75"/>
      <c r="J2374" s="19" t="str">
        <f>IFERROR(IF(ATENDIMENTOS!$I2374="",ATENDIMENTOS!$H2374,IF(AND(ATENDIMENTOS!$H2374="",ATENDIMENTOS!$I2374=""),"",ATENDIMENTOS!$H2374-ATENDIMENTOS!$I2374)),"")</f>
        <v/>
      </c>
      <c r="K2374" s="78"/>
    </row>
    <row r="2375" spans="1:11" x14ac:dyDescent="0.3">
      <c r="A2375" s="12" t="str">
        <f t="shared" si="37"/>
        <v/>
      </c>
      <c r="B2375" s="65"/>
      <c r="C2375" s="68"/>
      <c r="D2375" s="69"/>
      <c r="E2375" s="69"/>
      <c r="F2375" s="69"/>
      <c r="G2375" s="69"/>
      <c r="H2375" s="20" t="str" cm="1">
        <f t="array" ref="H2375">IFERROR(IF(B2375="","",IF(F2375="","",IF(F2375="SERVIÇOS",INDEX('TABELA DE PREÇOS'!$C$3:$C$1000,MATCH(B2375,IF('TABELA DE PREÇOS'!$B$3:$B$1000=G2375,'TABELA DE PREÇOS'!$D$3:$D$1000),1)),IF(F2375="PRODUTOS",INDEX('TABELA DE PREÇOS'!$G$3:$G$1000,MATCH(B2375,IF('TABELA DE PREÇOS'!$F$3:$F$1000=G2375,'TABELA DE PREÇOS'!$H$3:$H$1000),1)))))),"")</f>
        <v/>
      </c>
      <c r="I2375" s="74"/>
      <c r="J2375" s="20" t="str">
        <f>IFERROR(IF(ATENDIMENTOS!$I2375="",ATENDIMENTOS!$H2375,IF(AND(ATENDIMENTOS!$H2375="",ATENDIMENTOS!$I2375=""),"",ATENDIMENTOS!$H2375-ATENDIMENTOS!$I2375)),"")</f>
        <v/>
      </c>
      <c r="K2375" s="77"/>
    </row>
    <row r="2376" spans="1:11" x14ac:dyDescent="0.3">
      <c r="A2376" s="12" t="str">
        <f t="shared" si="37"/>
        <v/>
      </c>
      <c r="B2376" s="66"/>
      <c r="C2376" s="70"/>
      <c r="D2376" s="71"/>
      <c r="E2376" s="71"/>
      <c r="F2376" s="71"/>
      <c r="G2376" s="71"/>
      <c r="H2376" s="19" t="str" cm="1">
        <f t="array" ref="H2376">IFERROR(IF(B2376="","",IF(F2376="","",IF(F2376="SERVIÇOS",INDEX('TABELA DE PREÇOS'!$C$3:$C$1000,MATCH(B2376,IF('TABELA DE PREÇOS'!$B$3:$B$1000=G2376,'TABELA DE PREÇOS'!$D$3:$D$1000),1)),IF(F2376="PRODUTOS",INDEX('TABELA DE PREÇOS'!$G$3:$G$1000,MATCH(B2376,IF('TABELA DE PREÇOS'!$F$3:$F$1000=G2376,'TABELA DE PREÇOS'!$H$3:$H$1000),1)))))),"")</f>
        <v/>
      </c>
      <c r="I2376" s="75"/>
      <c r="J2376" s="19" t="str">
        <f>IFERROR(IF(ATENDIMENTOS!$I2376="",ATENDIMENTOS!$H2376,IF(AND(ATENDIMENTOS!$H2376="",ATENDIMENTOS!$I2376=""),"",ATENDIMENTOS!$H2376-ATENDIMENTOS!$I2376)),"")</f>
        <v/>
      </c>
      <c r="K2376" s="78"/>
    </row>
    <row r="2377" spans="1:11" x14ac:dyDescent="0.3">
      <c r="A2377" s="12" t="str">
        <f t="shared" si="37"/>
        <v/>
      </c>
      <c r="B2377" s="65"/>
      <c r="C2377" s="68"/>
      <c r="D2377" s="69"/>
      <c r="E2377" s="69"/>
      <c r="F2377" s="69"/>
      <c r="G2377" s="69"/>
      <c r="H2377" s="20" t="str" cm="1">
        <f t="array" ref="H2377">IFERROR(IF(B2377="","",IF(F2377="","",IF(F2377="SERVIÇOS",INDEX('TABELA DE PREÇOS'!$C$3:$C$1000,MATCH(B2377,IF('TABELA DE PREÇOS'!$B$3:$B$1000=G2377,'TABELA DE PREÇOS'!$D$3:$D$1000),1)),IF(F2377="PRODUTOS",INDEX('TABELA DE PREÇOS'!$G$3:$G$1000,MATCH(B2377,IF('TABELA DE PREÇOS'!$F$3:$F$1000=G2377,'TABELA DE PREÇOS'!$H$3:$H$1000),1)))))),"")</f>
        <v/>
      </c>
      <c r="I2377" s="74"/>
      <c r="J2377" s="20" t="str">
        <f>IFERROR(IF(ATENDIMENTOS!$I2377="",ATENDIMENTOS!$H2377,IF(AND(ATENDIMENTOS!$H2377="",ATENDIMENTOS!$I2377=""),"",ATENDIMENTOS!$H2377-ATENDIMENTOS!$I2377)),"")</f>
        <v/>
      </c>
      <c r="K2377" s="77"/>
    </row>
    <row r="2378" spans="1:11" x14ac:dyDescent="0.3">
      <c r="A2378" s="12" t="str">
        <f t="shared" si="37"/>
        <v/>
      </c>
      <c r="B2378" s="66"/>
      <c r="C2378" s="70"/>
      <c r="D2378" s="71"/>
      <c r="E2378" s="71"/>
      <c r="F2378" s="71"/>
      <c r="G2378" s="71"/>
      <c r="H2378" s="19" t="str" cm="1">
        <f t="array" ref="H2378">IFERROR(IF(B2378="","",IF(F2378="","",IF(F2378="SERVIÇOS",INDEX('TABELA DE PREÇOS'!$C$3:$C$1000,MATCH(B2378,IF('TABELA DE PREÇOS'!$B$3:$B$1000=G2378,'TABELA DE PREÇOS'!$D$3:$D$1000),1)),IF(F2378="PRODUTOS",INDEX('TABELA DE PREÇOS'!$G$3:$G$1000,MATCH(B2378,IF('TABELA DE PREÇOS'!$F$3:$F$1000=G2378,'TABELA DE PREÇOS'!$H$3:$H$1000),1)))))),"")</f>
        <v/>
      </c>
      <c r="I2378" s="75"/>
      <c r="J2378" s="19" t="str">
        <f>IFERROR(IF(ATENDIMENTOS!$I2378="",ATENDIMENTOS!$H2378,IF(AND(ATENDIMENTOS!$H2378="",ATENDIMENTOS!$I2378=""),"",ATENDIMENTOS!$H2378-ATENDIMENTOS!$I2378)),"")</f>
        <v/>
      </c>
      <c r="K2378" s="78"/>
    </row>
    <row r="2379" spans="1:11" x14ac:dyDescent="0.3">
      <c r="A2379" s="12" t="str">
        <f t="shared" si="37"/>
        <v/>
      </c>
      <c r="B2379" s="65"/>
      <c r="C2379" s="68"/>
      <c r="D2379" s="69"/>
      <c r="E2379" s="69"/>
      <c r="F2379" s="69"/>
      <c r="G2379" s="69"/>
      <c r="H2379" s="20" t="str" cm="1">
        <f t="array" ref="H2379">IFERROR(IF(B2379="","",IF(F2379="","",IF(F2379="SERVIÇOS",INDEX('TABELA DE PREÇOS'!$C$3:$C$1000,MATCH(B2379,IF('TABELA DE PREÇOS'!$B$3:$B$1000=G2379,'TABELA DE PREÇOS'!$D$3:$D$1000),1)),IF(F2379="PRODUTOS",INDEX('TABELA DE PREÇOS'!$G$3:$G$1000,MATCH(B2379,IF('TABELA DE PREÇOS'!$F$3:$F$1000=G2379,'TABELA DE PREÇOS'!$H$3:$H$1000),1)))))),"")</f>
        <v/>
      </c>
      <c r="I2379" s="74"/>
      <c r="J2379" s="20" t="str">
        <f>IFERROR(IF(ATENDIMENTOS!$I2379="",ATENDIMENTOS!$H2379,IF(AND(ATENDIMENTOS!$H2379="",ATENDIMENTOS!$I2379=""),"",ATENDIMENTOS!$H2379-ATENDIMENTOS!$I2379)),"")</f>
        <v/>
      </c>
      <c r="K2379" s="77"/>
    </row>
    <row r="2380" spans="1:11" x14ac:dyDescent="0.3">
      <c r="A2380" s="12" t="str">
        <f t="shared" si="37"/>
        <v/>
      </c>
      <c r="B2380" s="66"/>
      <c r="C2380" s="70"/>
      <c r="D2380" s="71"/>
      <c r="E2380" s="71"/>
      <c r="F2380" s="71"/>
      <c r="G2380" s="71"/>
      <c r="H2380" s="19" t="str" cm="1">
        <f t="array" ref="H2380">IFERROR(IF(B2380="","",IF(F2380="","",IF(F2380="SERVIÇOS",INDEX('TABELA DE PREÇOS'!$C$3:$C$1000,MATCH(B2380,IF('TABELA DE PREÇOS'!$B$3:$B$1000=G2380,'TABELA DE PREÇOS'!$D$3:$D$1000),1)),IF(F2380="PRODUTOS",INDEX('TABELA DE PREÇOS'!$G$3:$G$1000,MATCH(B2380,IF('TABELA DE PREÇOS'!$F$3:$F$1000=G2380,'TABELA DE PREÇOS'!$H$3:$H$1000),1)))))),"")</f>
        <v/>
      </c>
      <c r="I2380" s="75"/>
      <c r="J2380" s="19" t="str">
        <f>IFERROR(IF(ATENDIMENTOS!$I2380="",ATENDIMENTOS!$H2380,IF(AND(ATENDIMENTOS!$H2380="",ATENDIMENTOS!$I2380=""),"",ATENDIMENTOS!$H2380-ATENDIMENTOS!$I2380)),"")</f>
        <v/>
      </c>
      <c r="K2380" s="78"/>
    </row>
    <row r="2381" spans="1:11" x14ac:dyDescent="0.3">
      <c r="A2381" s="12" t="str">
        <f t="shared" si="37"/>
        <v/>
      </c>
      <c r="B2381" s="65"/>
      <c r="C2381" s="68"/>
      <c r="D2381" s="69"/>
      <c r="E2381" s="69"/>
      <c r="F2381" s="69"/>
      <c r="G2381" s="69"/>
      <c r="H2381" s="20" t="str" cm="1">
        <f t="array" ref="H2381">IFERROR(IF(B2381="","",IF(F2381="","",IF(F2381="SERVIÇOS",INDEX('TABELA DE PREÇOS'!$C$3:$C$1000,MATCH(B2381,IF('TABELA DE PREÇOS'!$B$3:$B$1000=G2381,'TABELA DE PREÇOS'!$D$3:$D$1000),1)),IF(F2381="PRODUTOS",INDEX('TABELA DE PREÇOS'!$G$3:$G$1000,MATCH(B2381,IF('TABELA DE PREÇOS'!$F$3:$F$1000=G2381,'TABELA DE PREÇOS'!$H$3:$H$1000),1)))))),"")</f>
        <v/>
      </c>
      <c r="I2381" s="74"/>
      <c r="J2381" s="20" t="str">
        <f>IFERROR(IF(ATENDIMENTOS!$I2381="",ATENDIMENTOS!$H2381,IF(AND(ATENDIMENTOS!$H2381="",ATENDIMENTOS!$I2381=""),"",ATENDIMENTOS!$H2381-ATENDIMENTOS!$I2381)),"")</f>
        <v/>
      </c>
      <c r="K2381" s="77"/>
    </row>
    <row r="2382" spans="1:11" x14ac:dyDescent="0.3">
      <c r="A2382" s="12" t="str">
        <f t="shared" si="37"/>
        <v/>
      </c>
      <c r="B2382" s="66"/>
      <c r="C2382" s="70"/>
      <c r="D2382" s="71"/>
      <c r="E2382" s="71"/>
      <c r="F2382" s="71"/>
      <c r="G2382" s="71"/>
      <c r="H2382" s="19" t="str" cm="1">
        <f t="array" ref="H2382">IFERROR(IF(B2382="","",IF(F2382="","",IF(F2382="SERVIÇOS",INDEX('TABELA DE PREÇOS'!$C$3:$C$1000,MATCH(B2382,IF('TABELA DE PREÇOS'!$B$3:$B$1000=G2382,'TABELA DE PREÇOS'!$D$3:$D$1000),1)),IF(F2382="PRODUTOS",INDEX('TABELA DE PREÇOS'!$G$3:$G$1000,MATCH(B2382,IF('TABELA DE PREÇOS'!$F$3:$F$1000=G2382,'TABELA DE PREÇOS'!$H$3:$H$1000),1)))))),"")</f>
        <v/>
      </c>
      <c r="I2382" s="75"/>
      <c r="J2382" s="19" t="str">
        <f>IFERROR(IF(ATENDIMENTOS!$I2382="",ATENDIMENTOS!$H2382,IF(AND(ATENDIMENTOS!$H2382="",ATENDIMENTOS!$I2382=""),"",ATENDIMENTOS!$H2382-ATENDIMENTOS!$I2382)),"")</f>
        <v/>
      </c>
      <c r="K2382" s="78"/>
    </row>
    <row r="2383" spans="1:11" x14ac:dyDescent="0.3">
      <c r="A2383" s="12" t="str">
        <f t="shared" si="37"/>
        <v/>
      </c>
      <c r="B2383" s="65"/>
      <c r="C2383" s="68"/>
      <c r="D2383" s="69"/>
      <c r="E2383" s="69"/>
      <c r="F2383" s="69"/>
      <c r="G2383" s="69"/>
      <c r="H2383" s="20" t="str" cm="1">
        <f t="array" ref="H2383">IFERROR(IF(B2383="","",IF(F2383="","",IF(F2383="SERVIÇOS",INDEX('TABELA DE PREÇOS'!$C$3:$C$1000,MATCH(B2383,IF('TABELA DE PREÇOS'!$B$3:$B$1000=G2383,'TABELA DE PREÇOS'!$D$3:$D$1000),1)),IF(F2383="PRODUTOS",INDEX('TABELA DE PREÇOS'!$G$3:$G$1000,MATCH(B2383,IF('TABELA DE PREÇOS'!$F$3:$F$1000=G2383,'TABELA DE PREÇOS'!$H$3:$H$1000),1)))))),"")</f>
        <v/>
      </c>
      <c r="I2383" s="74"/>
      <c r="J2383" s="20" t="str">
        <f>IFERROR(IF(ATENDIMENTOS!$I2383="",ATENDIMENTOS!$H2383,IF(AND(ATENDIMENTOS!$H2383="",ATENDIMENTOS!$I2383=""),"",ATENDIMENTOS!$H2383-ATENDIMENTOS!$I2383)),"")</f>
        <v/>
      </c>
      <c r="K2383" s="77"/>
    </row>
    <row r="2384" spans="1:11" x14ac:dyDescent="0.3">
      <c r="A2384" s="12" t="str">
        <f t="shared" si="37"/>
        <v/>
      </c>
      <c r="B2384" s="66"/>
      <c r="C2384" s="70"/>
      <c r="D2384" s="71"/>
      <c r="E2384" s="71"/>
      <c r="F2384" s="71"/>
      <c r="G2384" s="71"/>
      <c r="H2384" s="19" t="str" cm="1">
        <f t="array" ref="H2384">IFERROR(IF(B2384="","",IF(F2384="","",IF(F2384="SERVIÇOS",INDEX('TABELA DE PREÇOS'!$C$3:$C$1000,MATCH(B2384,IF('TABELA DE PREÇOS'!$B$3:$B$1000=G2384,'TABELA DE PREÇOS'!$D$3:$D$1000),1)),IF(F2384="PRODUTOS",INDEX('TABELA DE PREÇOS'!$G$3:$G$1000,MATCH(B2384,IF('TABELA DE PREÇOS'!$F$3:$F$1000=G2384,'TABELA DE PREÇOS'!$H$3:$H$1000),1)))))),"")</f>
        <v/>
      </c>
      <c r="I2384" s="75"/>
      <c r="J2384" s="19" t="str">
        <f>IFERROR(IF(ATENDIMENTOS!$I2384="",ATENDIMENTOS!$H2384,IF(AND(ATENDIMENTOS!$H2384="",ATENDIMENTOS!$I2384=""),"",ATENDIMENTOS!$H2384-ATENDIMENTOS!$I2384)),"")</f>
        <v/>
      </c>
      <c r="K2384" s="78"/>
    </row>
    <row r="2385" spans="1:11" x14ac:dyDescent="0.3">
      <c r="A2385" s="12" t="str">
        <f t="shared" si="37"/>
        <v/>
      </c>
      <c r="B2385" s="65"/>
      <c r="C2385" s="68"/>
      <c r="D2385" s="69"/>
      <c r="E2385" s="69"/>
      <c r="F2385" s="69"/>
      <c r="G2385" s="69"/>
      <c r="H2385" s="20" t="str" cm="1">
        <f t="array" ref="H2385">IFERROR(IF(B2385="","",IF(F2385="","",IF(F2385="SERVIÇOS",INDEX('TABELA DE PREÇOS'!$C$3:$C$1000,MATCH(B2385,IF('TABELA DE PREÇOS'!$B$3:$B$1000=G2385,'TABELA DE PREÇOS'!$D$3:$D$1000),1)),IF(F2385="PRODUTOS",INDEX('TABELA DE PREÇOS'!$G$3:$G$1000,MATCH(B2385,IF('TABELA DE PREÇOS'!$F$3:$F$1000=G2385,'TABELA DE PREÇOS'!$H$3:$H$1000),1)))))),"")</f>
        <v/>
      </c>
      <c r="I2385" s="74"/>
      <c r="J2385" s="20" t="str">
        <f>IFERROR(IF(ATENDIMENTOS!$I2385="",ATENDIMENTOS!$H2385,IF(AND(ATENDIMENTOS!$H2385="",ATENDIMENTOS!$I2385=""),"",ATENDIMENTOS!$H2385-ATENDIMENTOS!$I2385)),"")</f>
        <v/>
      </c>
      <c r="K2385" s="77"/>
    </row>
    <row r="2386" spans="1:11" x14ac:dyDescent="0.3">
      <c r="A2386" s="12" t="str">
        <f t="shared" si="37"/>
        <v/>
      </c>
      <c r="B2386" s="66"/>
      <c r="C2386" s="70"/>
      <c r="D2386" s="71"/>
      <c r="E2386" s="71"/>
      <c r="F2386" s="71"/>
      <c r="G2386" s="71"/>
      <c r="H2386" s="19" t="str" cm="1">
        <f t="array" ref="H2386">IFERROR(IF(B2386="","",IF(F2386="","",IF(F2386="SERVIÇOS",INDEX('TABELA DE PREÇOS'!$C$3:$C$1000,MATCH(B2386,IF('TABELA DE PREÇOS'!$B$3:$B$1000=G2386,'TABELA DE PREÇOS'!$D$3:$D$1000),1)),IF(F2386="PRODUTOS",INDEX('TABELA DE PREÇOS'!$G$3:$G$1000,MATCH(B2386,IF('TABELA DE PREÇOS'!$F$3:$F$1000=G2386,'TABELA DE PREÇOS'!$H$3:$H$1000),1)))))),"")</f>
        <v/>
      </c>
      <c r="I2386" s="75"/>
      <c r="J2386" s="19" t="str">
        <f>IFERROR(IF(ATENDIMENTOS!$I2386="",ATENDIMENTOS!$H2386,IF(AND(ATENDIMENTOS!$H2386="",ATENDIMENTOS!$I2386=""),"",ATENDIMENTOS!$H2386-ATENDIMENTOS!$I2386)),"")</f>
        <v/>
      </c>
      <c r="K2386" s="78"/>
    </row>
    <row r="2387" spans="1:11" x14ac:dyDescent="0.3">
      <c r="A2387" s="12" t="str">
        <f t="shared" si="37"/>
        <v/>
      </c>
      <c r="B2387" s="65"/>
      <c r="C2387" s="68"/>
      <c r="D2387" s="69"/>
      <c r="E2387" s="69"/>
      <c r="F2387" s="69"/>
      <c r="G2387" s="69"/>
      <c r="H2387" s="20" t="str" cm="1">
        <f t="array" ref="H2387">IFERROR(IF(B2387="","",IF(F2387="","",IF(F2387="SERVIÇOS",INDEX('TABELA DE PREÇOS'!$C$3:$C$1000,MATCH(B2387,IF('TABELA DE PREÇOS'!$B$3:$B$1000=G2387,'TABELA DE PREÇOS'!$D$3:$D$1000),1)),IF(F2387="PRODUTOS",INDEX('TABELA DE PREÇOS'!$G$3:$G$1000,MATCH(B2387,IF('TABELA DE PREÇOS'!$F$3:$F$1000=G2387,'TABELA DE PREÇOS'!$H$3:$H$1000),1)))))),"")</f>
        <v/>
      </c>
      <c r="I2387" s="74"/>
      <c r="J2387" s="20" t="str">
        <f>IFERROR(IF(ATENDIMENTOS!$I2387="",ATENDIMENTOS!$H2387,IF(AND(ATENDIMENTOS!$H2387="",ATENDIMENTOS!$I2387=""),"",ATENDIMENTOS!$H2387-ATENDIMENTOS!$I2387)),"")</f>
        <v/>
      </c>
      <c r="K2387" s="77"/>
    </row>
    <row r="2388" spans="1:11" x14ac:dyDescent="0.3">
      <c r="A2388" s="12" t="str">
        <f t="shared" si="37"/>
        <v/>
      </c>
      <c r="B2388" s="66"/>
      <c r="C2388" s="70"/>
      <c r="D2388" s="71"/>
      <c r="E2388" s="71"/>
      <c r="F2388" s="71"/>
      <c r="G2388" s="71"/>
      <c r="H2388" s="19" t="str" cm="1">
        <f t="array" ref="H2388">IFERROR(IF(B2388="","",IF(F2388="","",IF(F2388="SERVIÇOS",INDEX('TABELA DE PREÇOS'!$C$3:$C$1000,MATCH(B2388,IF('TABELA DE PREÇOS'!$B$3:$B$1000=G2388,'TABELA DE PREÇOS'!$D$3:$D$1000),1)),IF(F2388="PRODUTOS",INDEX('TABELA DE PREÇOS'!$G$3:$G$1000,MATCH(B2388,IF('TABELA DE PREÇOS'!$F$3:$F$1000=G2388,'TABELA DE PREÇOS'!$H$3:$H$1000),1)))))),"")</f>
        <v/>
      </c>
      <c r="I2388" s="75"/>
      <c r="J2388" s="19" t="str">
        <f>IFERROR(IF(ATENDIMENTOS!$I2388="",ATENDIMENTOS!$H2388,IF(AND(ATENDIMENTOS!$H2388="",ATENDIMENTOS!$I2388=""),"",ATENDIMENTOS!$H2388-ATENDIMENTOS!$I2388)),"")</f>
        <v/>
      </c>
      <c r="K2388" s="78"/>
    </row>
    <row r="2389" spans="1:11" x14ac:dyDescent="0.3">
      <c r="A2389" s="12" t="str">
        <f t="shared" si="37"/>
        <v/>
      </c>
      <c r="B2389" s="65"/>
      <c r="C2389" s="68"/>
      <c r="D2389" s="69"/>
      <c r="E2389" s="69"/>
      <c r="F2389" s="69"/>
      <c r="G2389" s="69"/>
      <c r="H2389" s="20" t="str" cm="1">
        <f t="array" ref="H2389">IFERROR(IF(B2389="","",IF(F2389="","",IF(F2389="SERVIÇOS",INDEX('TABELA DE PREÇOS'!$C$3:$C$1000,MATCH(B2389,IF('TABELA DE PREÇOS'!$B$3:$B$1000=G2389,'TABELA DE PREÇOS'!$D$3:$D$1000),1)),IF(F2389="PRODUTOS",INDEX('TABELA DE PREÇOS'!$G$3:$G$1000,MATCH(B2389,IF('TABELA DE PREÇOS'!$F$3:$F$1000=G2389,'TABELA DE PREÇOS'!$H$3:$H$1000),1)))))),"")</f>
        <v/>
      </c>
      <c r="I2389" s="74"/>
      <c r="J2389" s="20" t="str">
        <f>IFERROR(IF(ATENDIMENTOS!$I2389="",ATENDIMENTOS!$H2389,IF(AND(ATENDIMENTOS!$H2389="",ATENDIMENTOS!$I2389=""),"",ATENDIMENTOS!$H2389-ATENDIMENTOS!$I2389)),"")</f>
        <v/>
      </c>
      <c r="K2389" s="77"/>
    </row>
    <row r="2390" spans="1:11" x14ac:dyDescent="0.3">
      <c r="A2390" s="12" t="str">
        <f t="shared" si="37"/>
        <v/>
      </c>
      <c r="B2390" s="66"/>
      <c r="C2390" s="70"/>
      <c r="D2390" s="71"/>
      <c r="E2390" s="71"/>
      <c r="F2390" s="71"/>
      <c r="G2390" s="71"/>
      <c r="H2390" s="19" t="str" cm="1">
        <f t="array" ref="H2390">IFERROR(IF(B2390="","",IF(F2390="","",IF(F2390="SERVIÇOS",INDEX('TABELA DE PREÇOS'!$C$3:$C$1000,MATCH(B2390,IF('TABELA DE PREÇOS'!$B$3:$B$1000=G2390,'TABELA DE PREÇOS'!$D$3:$D$1000),1)),IF(F2390="PRODUTOS",INDEX('TABELA DE PREÇOS'!$G$3:$G$1000,MATCH(B2390,IF('TABELA DE PREÇOS'!$F$3:$F$1000=G2390,'TABELA DE PREÇOS'!$H$3:$H$1000),1)))))),"")</f>
        <v/>
      </c>
      <c r="I2390" s="75"/>
      <c r="J2390" s="19" t="str">
        <f>IFERROR(IF(ATENDIMENTOS!$I2390="",ATENDIMENTOS!$H2390,IF(AND(ATENDIMENTOS!$H2390="",ATENDIMENTOS!$I2390=""),"",ATENDIMENTOS!$H2390-ATENDIMENTOS!$I2390)),"")</f>
        <v/>
      </c>
      <c r="K2390" s="78"/>
    </row>
    <row r="2391" spans="1:11" x14ac:dyDescent="0.3">
      <c r="A2391" s="12" t="str">
        <f t="shared" si="37"/>
        <v/>
      </c>
      <c r="B2391" s="65"/>
      <c r="C2391" s="68"/>
      <c r="D2391" s="69"/>
      <c r="E2391" s="69"/>
      <c r="F2391" s="69"/>
      <c r="G2391" s="69"/>
      <c r="H2391" s="20" t="str" cm="1">
        <f t="array" ref="H2391">IFERROR(IF(B2391="","",IF(F2391="","",IF(F2391="SERVIÇOS",INDEX('TABELA DE PREÇOS'!$C$3:$C$1000,MATCH(B2391,IF('TABELA DE PREÇOS'!$B$3:$B$1000=G2391,'TABELA DE PREÇOS'!$D$3:$D$1000),1)),IF(F2391="PRODUTOS",INDEX('TABELA DE PREÇOS'!$G$3:$G$1000,MATCH(B2391,IF('TABELA DE PREÇOS'!$F$3:$F$1000=G2391,'TABELA DE PREÇOS'!$H$3:$H$1000),1)))))),"")</f>
        <v/>
      </c>
      <c r="I2391" s="74"/>
      <c r="J2391" s="20" t="str">
        <f>IFERROR(IF(ATENDIMENTOS!$I2391="",ATENDIMENTOS!$H2391,IF(AND(ATENDIMENTOS!$H2391="",ATENDIMENTOS!$I2391=""),"",ATENDIMENTOS!$H2391-ATENDIMENTOS!$I2391)),"")</f>
        <v/>
      </c>
      <c r="K2391" s="77"/>
    </row>
    <row r="2392" spans="1:11" x14ac:dyDescent="0.3">
      <c r="A2392" s="12" t="str">
        <f t="shared" si="37"/>
        <v/>
      </c>
      <c r="B2392" s="66"/>
      <c r="C2392" s="70"/>
      <c r="D2392" s="71"/>
      <c r="E2392" s="71"/>
      <c r="F2392" s="71"/>
      <c r="G2392" s="71"/>
      <c r="H2392" s="19" t="str" cm="1">
        <f t="array" ref="H2392">IFERROR(IF(B2392="","",IF(F2392="","",IF(F2392="SERVIÇOS",INDEX('TABELA DE PREÇOS'!$C$3:$C$1000,MATCH(B2392,IF('TABELA DE PREÇOS'!$B$3:$B$1000=G2392,'TABELA DE PREÇOS'!$D$3:$D$1000),1)),IF(F2392="PRODUTOS",INDEX('TABELA DE PREÇOS'!$G$3:$G$1000,MATCH(B2392,IF('TABELA DE PREÇOS'!$F$3:$F$1000=G2392,'TABELA DE PREÇOS'!$H$3:$H$1000),1)))))),"")</f>
        <v/>
      </c>
      <c r="I2392" s="75"/>
      <c r="J2392" s="19" t="str">
        <f>IFERROR(IF(ATENDIMENTOS!$I2392="",ATENDIMENTOS!$H2392,IF(AND(ATENDIMENTOS!$H2392="",ATENDIMENTOS!$I2392=""),"",ATENDIMENTOS!$H2392-ATENDIMENTOS!$I2392)),"")</f>
        <v/>
      </c>
      <c r="K2392" s="78"/>
    </row>
    <row r="2393" spans="1:11" x14ac:dyDescent="0.3">
      <c r="A2393" s="12" t="str">
        <f t="shared" si="37"/>
        <v/>
      </c>
      <c r="B2393" s="65"/>
      <c r="C2393" s="68"/>
      <c r="D2393" s="69"/>
      <c r="E2393" s="69"/>
      <c r="F2393" s="69"/>
      <c r="G2393" s="69"/>
      <c r="H2393" s="20" t="str" cm="1">
        <f t="array" ref="H2393">IFERROR(IF(B2393="","",IF(F2393="","",IF(F2393="SERVIÇOS",INDEX('TABELA DE PREÇOS'!$C$3:$C$1000,MATCH(B2393,IF('TABELA DE PREÇOS'!$B$3:$B$1000=G2393,'TABELA DE PREÇOS'!$D$3:$D$1000),1)),IF(F2393="PRODUTOS",INDEX('TABELA DE PREÇOS'!$G$3:$G$1000,MATCH(B2393,IF('TABELA DE PREÇOS'!$F$3:$F$1000=G2393,'TABELA DE PREÇOS'!$H$3:$H$1000),1)))))),"")</f>
        <v/>
      </c>
      <c r="I2393" s="74"/>
      <c r="J2393" s="20" t="str">
        <f>IFERROR(IF(ATENDIMENTOS!$I2393="",ATENDIMENTOS!$H2393,IF(AND(ATENDIMENTOS!$H2393="",ATENDIMENTOS!$I2393=""),"",ATENDIMENTOS!$H2393-ATENDIMENTOS!$I2393)),"")</f>
        <v/>
      </c>
      <c r="K2393" s="77"/>
    </row>
    <row r="2394" spans="1:11" x14ac:dyDescent="0.3">
      <c r="A2394" s="12" t="str">
        <f t="shared" si="37"/>
        <v/>
      </c>
      <c r="B2394" s="66"/>
      <c r="C2394" s="70"/>
      <c r="D2394" s="71"/>
      <c r="E2394" s="71"/>
      <c r="F2394" s="71"/>
      <c r="G2394" s="71"/>
      <c r="H2394" s="19" t="str" cm="1">
        <f t="array" ref="H2394">IFERROR(IF(B2394="","",IF(F2394="","",IF(F2394="SERVIÇOS",INDEX('TABELA DE PREÇOS'!$C$3:$C$1000,MATCH(B2394,IF('TABELA DE PREÇOS'!$B$3:$B$1000=G2394,'TABELA DE PREÇOS'!$D$3:$D$1000),1)),IF(F2394="PRODUTOS",INDEX('TABELA DE PREÇOS'!$G$3:$G$1000,MATCH(B2394,IF('TABELA DE PREÇOS'!$F$3:$F$1000=G2394,'TABELA DE PREÇOS'!$H$3:$H$1000),1)))))),"")</f>
        <v/>
      </c>
      <c r="I2394" s="75"/>
      <c r="J2394" s="19" t="str">
        <f>IFERROR(IF(ATENDIMENTOS!$I2394="",ATENDIMENTOS!$H2394,IF(AND(ATENDIMENTOS!$H2394="",ATENDIMENTOS!$I2394=""),"",ATENDIMENTOS!$H2394-ATENDIMENTOS!$I2394)),"")</f>
        <v/>
      </c>
      <c r="K2394" s="78"/>
    </row>
    <row r="2395" spans="1:11" x14ac:dyDescent="0.3">
      <c r="A2395" s="12" t="str">
        <f t="shared" si="37"/>
        <v/>
      </c>
      <c r="B2395" s="65"/>
      <c r="C2395" s="68"/>
      <c r="D2395" s="69"/>
      <c r="E2395" s="69"/>
      <c r="F2395" s="69"/>
      <c r="G2395" s="69"/>
      <c r="H2395" s="20" t="str" cm="1">
        <f t="array" ref="H2395">IFERROR(IF(B2395="","",IF(F2395="","",IF(F2395="SERVIÇOS",INDEX('TABELA DE PREÇOS'!$C$3:$C$1000,MATCH(B2395,IF('TABELA DE PREÇOS'!$B$3:$B$1000=G2395,'TABELA DE PREÇOS'!$D$3:$D$1000),1)),IF(F2395="PRODUTOS",INDEX('TABELA DE PREÇOS'!$G$3:$G$1000,MATCH(B2395,IF('TABELA DE PREÇOS'!$F$3:$F$1000=G2395,'TABELA DE PREÇOS'!$H$3:$H$1000),1)))))),"")</f>
        <v/>
      </c>
      <c r="I2395" s="74"/>
      <c r="J2395" s="20" t="str">
        <f>IFERROR(IF(ATENDIMENTOS!$I2395="",ATENDIMENTOS!$H2395,IF(AND(ATENDIMENTOS!$H2395="",ATENDIMENTOS!$I2395=""),"",ATENDIMENTOS!$H2395-ATENDIMENTOS!$I2395)),"")</f>
        <v/>
      </c>
      <c r="K2395" s="77"/>
    </row>
    <row r="2396" spans="1:11" x14ac:dyDescent="0.3">
      <c r="A2396" s="12" t="str">
        <f t="shared" si="37"/>
        <v/>
      </c>
      <c r="B2396" s="66"/>
      <c r="C2396" s="70"/>
      <c r="D2396" s="71"/>
      <c r="E2396" s="71"/>
      <c r="F2396" s="71"/>
      <c r="G2396" s="71"/>
      <c r="H2396" s="19" t="str" cm="1">
        <f t="array" ref="H2396">IFERROR(IF(B2396="","",IF(F2396="","",IF(F2396="SERVIÇOS",INDEX('TABELA DE PREÇOS'!$C$3:$C$1000,MATCH(B2396,IF('TABELA DE PREÇOS'!$B$3:$B$1000=G2396,'TABELA DE PREÇOS'!$D$3:$D$1000),1)),IF(F2396="PRODUTOS",INDEX('TABELA DE PREÇOS'!$G$3:$G$1000,MATCH(B2396,IF('TABELA DE PREÇOS'!$F$3:$F$1000=G2396,'TABELA DE PREÇOS'!$H$3:$H$1000),1)))))),"")</f>
        <v/>
      </c>
      <c r="I2396" s="75"/>
      <c r="J2396" s="19" t="str">
        <f>IFERROR(IF(ATENDIMENTOS!$I2396="",ATENDIMENTOS!$H2396,IF(AND(ATENDIMENTOS!$H2396="",ATENDIMENTOS!$I2396=""),"",ATENDIMENTOS!$H2396-ATENDIMENTOS!$I2396)),"")</f>
        <v/>
      </c>
      <c r="K2396" s="78"/>
    </row>
    <row r="2397" spans="1:11" x14ac:dyDescent="0.3">
      <c r="A2397" s="12" t="str">
        <f t="shared" si="37"/>
        <v/>
      </c>
      <c r="B2397" s="65"/>
      <c r="C2397" s="68"/>
      <c r="D2397" s="69"/>
      <c r="E2397" s="69"/>
      <c r="F2397" s="69"/>
      <c r="G2397" s="69"/>
      <c r="H2397" s="20" t="str" cm="1">
        <f t="array" ref="H2397">IFERROR(IF(B2397="","",IF(F2397="","",IF(F2397="SERVIÇOS",INDEX('TABELA DE PREÇOS'!$C$3:$C$1000,MATCH(B2397,IF('TABELA DE PREÇOS'!$B$3:$B$1000=G2397,'TABELA DE PREÇOS'!$D$3:$D$1000),1)),IF(F2397="PRODUTOS",INDEX('TABELA DE PREÇOS'!$G$3:$G$1000,MATCH(B2397,IF('TABELA DE PREÇOS'!$F$3:$F$1000=G2397,'TABELA DE PREÇOS'!$H$3:$H$1000),1)))))),"")</f>
        <v/>
      </c>
      <c r="I2397" s="74"/>
      <c r="J2397" s="20" t="str">
        <f>IFERROR(IF(ATENDIMENTOS!$I2397="",ATENDIMENTOS!$H2397,IF(AND(ATENDIMENTOS!$H2397="",ATENDIMENTOS!$I2397=""),"",ATENDIMENTOS!$H2397-ATENDIMENTOS!$I2397)),"")</f>
        <v/>
      </c>
      <c r="K2397" s="77"/>
    </row>
    <row r="2398" spans="1:11" x14ac:dyDescent="0.3">
      <c r="A2398" s="12" t="str">
        <f t="shared" si="37"/>
        <v/>
      </c>
      <c r="B2398" s="66"/>
      <c r="C2398" s="70"/>
      <c r="D2398" s="71"/>
      <c r="E2398" s="71"/>
      <c r="F2398" s="71"/>
      <c r="G2398" s="71"/>
      <c r="H2398" s="19" t="str" cm="1">
        <f t="array" ref="H2398">IFERROR(IF(B2398="","",IF(F2398="","",IF(F2398="SERVIÇOS",INDEX('TABELA DE PREÇOS'!$C$3:$C$1000,MATCH(B2398,IF('TABELA DE PREÇOS'!$B$3:$B$1000=G2398,'TABELA DE PREÇOS'!$D$3:$D$1000),1)),IF(F2398="PRODUTOS",INDEX('TABELA DE PREÇOS'!$G$3:$G$1000,MATCH(B2398,IF('TABELA DE PREÇOS'!$F$3:$F$1000=G2398,'TABELA DE PREÇOS'!$H$3:$H$1000),1)))))),"")</f>
        <v/>
      </c>
      <c r="I2398" s="75"/>
      <c r="J2398" s="19" t="str">
        <f>IFERROR(IF(ATENDIMENTOS!$I2398="",ATENDIMENTOS!$H2398,IF(AND(ATENDIMENTOS!$H2398="",ATENDIMENTOS!$I2398=""),"",ATENDIMENTOS!$H2398-ATENDIMENTOS!$I2398)),"")</f>
        <v/>
      </c>
      <c r="K2398" s="78"/>
    </row>
    <row r="2399" spans="1:11" x14ac:dyDescent="0.3">
      <c r="A2399" s="12" t="str">
        <f t="shared" si="37"/>
        <v/>
      </c>
      <c r="B2399" s="65"/>
      <c r="C2399" s="68"/>
      <c r="D2399" s="69"/>
      <c r="E2399" s="69"/>
      <c r="F2399" s="69"/>
      <c r="G2399" s="69"/>
      <c r="H2399" s="20" t="str" cm="1">
        <f t="array" ref="H2399">IFERROR(IF(B2399="","",IF(F2399="","",IF(F2399="SERVIÇOS",INDEX('TABELA DE PREÇOS'!$C$3:$C$1000,MATCH(B2399,IF('TABELA DE PREÇOS'!$B$3:$B$1000=G2399,'TABELA DE PREÇOS'!$D$3:$D$1000),1)),IF(F2399="PRODUTOS",INDEX('TABELA DE PREÇOS'!$G$3:$G$1000,MATCH(B2399,IF('TABELA DE PREÇOS'!$F$3:$F$1000=G2399,'TABELA DE PREÇOS'!$H$3:$H$1000),1)))))),"")</f>
        <v/>
      </c>
      <c r="I2399" s="74"/>
      <c r="J2399" s="20" t="str">
        <f>IFERROR(IF(ATENDIMENTOS!$I2399="",ATENDIMENTOS!$H2399,IF(AND(ATENDIMENTOS!$H2399="",ATENDIMENTOS!$I2399=""),"",ATENDIMENTOS!$H2399-ATENDIMENTOS!$I2399)),"")</f>
        <v/>
      </c>
      <c r="K2399" s="77"/>
    </row>
    <row r="2400" spans="1:11" x14ac:dyDescent="0.3">
      <c r="A2400" s="12" t="str">
        <f t="shared" si="37"/>
        <v/>
      </c>
      <c r="B2400" s="66"/>
      <c r="C2400" s="70"/>
      <c r="D2400" s="71"/>
      <c r="E2400" s="71"/>
      <c r="F2400" s="71"/>
      <c r="G2400" s="71"/>
      <c r="H2400" s="19" t="str" cm="1">
        <f t="array" ref="H2400">IFERROR(IF(B2400="","",IF(F2400="","",IF(F2400="SERVIÇOS",INDEX('TABELA DE PREÇOS'!$C$3:$C$1000,MATCH(B2400,IF('TABELA DE PREÇOS'!$B$3:$B$1000=G2400,'TABELA DE PREÇOS'!$D$3:$D$1000),1)),IF(F2400="PRODUTOS",INDEX('TABELA DE PREÇOS'!$G$3:$G$1000,MATCH(B2400,IF('TABELA DE PREÇOS'!$F$3:$F$1000=G2400,'TABELA DE PREÇOS'!$H$3:$H$1000),1)))))),"")</f>
        <v/>
      </c>
      <c r="I2400" s="75"/>
      <c r="J2400" s="19" t="str">
        <f>IFERROR(IF(ATENDIMENTOS!$I2400="",ATENDIMENTOS!$H2400,IF(AND(ATENDIMENTOS!$H2400="",ATENDIMENTOS!$I2400=""),"",ATENDIMENTOS!$H2400-ATENDIMENTOS!$I2400)),"")</f>
        <v/>
      </c>
      <c r="K2400" s="78"/>
    </row>
    <row r="2401" spans="1:11" x14ac:dyDescent="0.3">
      <c r="A2401" s="12" t="str">
        <f t="shared" si="37"/>
        <v/>
      </c>
      <c r="B2401" s="65"/>
      <c r="C2401" s="68"/>
      <c r="D2401" s="69"/>
      <c r="E2401" s="69"/>
      <c r="F2401" s="69"/>
      <c r="G2401" s="69"/>
      <c r="H2401" s="20" t="str" cm="1">
        <f t="array" ref="H2401">IFERROR(IF(B2401="","",IF(F2401="","",IF(F2401="SERVIÇOS",INDEX('TABELA DE PREÇOS'!$C$3:$C$1000,MATCH(B2401,IF('TABELA DE PREÇOS'!$B$3:$B$1000=G2401,'TABELA DE PREÇOS'!$D$3:$D$1000),1)),IF(F2401="PRODUTOS",INDEX('TABELA DE PREÇOS'!$G$3:$G$1000,MATCH(B2401,IF('TABELA DE PREÇOS'!$F$3:$F$1000=G2401,'TABELA DE PREÇOS'!$H$3:$H$1000),1)))))),"")</f>
        <v/>
      </c>
      <c r="I2401" s="74"/>
      <c r="J2401" s="20" t="str">
        <f>IFERROR(IF(ATENDIMENTOS!$I2401="",ATENDIMENTOS!$H2401,IF(AND(ATENDIMENTOS!$H2401="",ATENDIMENTOS!$I2401=""),"",ATENDIMENTOS!$H2401-ATENDIMENTOS!$I2401)),"")</f>
        <v/>
      </c>
      <c r="K2401" s="77"/>
    </row>
    <row r="2402" spans="1:11" x14ac:dyDescent="0.3">
      <c r="A2402" s="12" t="str">
        <f t="shared" si="37"/>
        <v/>
      </c>
      <c r="B2402" s="66"/>
      <c r="C2402" s="70"/>
      <c r="D2402" s="71"/>
      <c r="E2402" s="71"/>
      <c r="F2402" s="71"/>
      <c r="G2402" s="71"/>
      <c r="H2402" s="19" t="str" cm="1">
        <f t="array" ref="H2402">IFERROR(IF(B2402="","",IF(F2402="","",IF(F2402="SERVIÇOS",INDEX('TABELA DE PREÇOS'!$C$3:$C$1000,MATCH(B2402,IF('TABELA DE PREÇOS'!$B$3:$B$1000=G2402,'TABELA DE PREÇOS'!$D$3:$D$1000),1)),IF(F2402="PRODUTOS",INDEX('TABELA DE PREÇOS'!$G$3:$G$1000,MATCH(B2402,IF('TABELA DE PREÇOS'!$F$3:$F$1000=G2402,'TABELA DE PREÇOS'!$H$3:$H$1000),1)))))),"")</f>
        <v/>
      </c>
      <c r="I2402" s="75"/>
      <c r="J2402" s="19" t="str">
        <f>IFERROR(IF(ATENDIMENTOS!$I2402="",ATENDIMENTOS!$H2402,IF(AND(ATENDIMENTOS!$H2402="",ATENDIMENTOS!$I2402=""),"",ATENDIMENTOS!$H2402-ATENDIMENTOS!$I2402)),"")</f>
        <v/>
      </c>
      <c r="K2402" s="78"/>
    </row>
    <row r="2403" spans="1:11" x14ac:dyDescent="0.3">
      <c r="A2403" s="12" t="str">
        <f t="shared" si="37"/>
        <v/>
      </c>
      <c r="B2403" s="65"/>
      <c r="C2403" s="68"/>
      <c r="D2403" s="69"/>
      <c r="E2403" s="69"/>
      <c r="F2403" s="69"/>
      <c r="G2403" s="69"/>
      <c r="H2403" s="20" t="str" cm="1">
        <f t="array" ref="H2403">IFERROR(IF(B2403="","",IF(F2403="","",IF(F2403="SERVIÇOS",INDEX('TABELA DE PREÇOS'!$C$3:$C$1000,MATCH(B2403,IF('TABELA DE PREÇOS'!$B$3:$B$1000=G2403,'TABELA DE PREÇOS'!$D$3:$D$1000),1)),IF(F2403="PRODUTOS",INDEX('TABELA DE PREÇOS'!$G$3:$G$1000,MATCH(B2403,IF('TABELA DE PREÇOS'!$F$3:$F$1000=G2403,'TABELA DE PREÇOS'!$H$3:$H$1000),1)))))),"")</f>
        <v/>
      </c>
      <c r="I2403" s="74"/>
      <c r="J2403" s="20" t="str">
        <f>IFERROR(IF(ATENDIMENTOS!$I2403="",ATENDIMENTOS!$H2403,IF(AND(ATENDIMENTOS!$H2403="",ATENDIMENTOS!$I2403=""),"",ATENDIMENTOS!$H2403-ATENDIMENTOS!$I2403)),"")</f>
        <v/>
      </c>
      <c r="K2403" s="77"/>
    </row>
    <row r="2404" spans="1:11" x14ac:dyDescent="0.3">
      <c r="A2404" s="12" t="str">
        <f t="shared" si="37"/>
        <v/>
      </c>
      <c r="B2404" s="66"/>
      <c r="C2404" s="70"/>
      <c r="D2404" s="71"/>
      <c r="E2404" s="71"/>
      <c r="F2404" s="71"/>
      <c r="G2404" s="71"/>
      <c r="H2404" s="19" t="str" cm="1">
        <f t="array" ref="H2404">IFERROR(IF(B2404="","",IF(F2404="","",IF(F2404="SERVIÇOS",INDEX('TABELA DE PREÇOS'!$C$3:$C$1000,MATCH(B2404,IF('TABELA DE PREÇOS'!$B$3:$B$1000=G2404,'TABELA DE PREÇOS'!$D$3:$D$1000),1)),IF(F2404="PRODUTOS",INDEX('TABELA DE PREÇOS'!$G$3:$G$1000,MATCH(B2404,IF('TABELA DE PREÇOS'!$F$3:$F$1000=G2404,'TABELA DE PREÇOS'!$H$3:$H$1000),1)))))),"")</f>
        <v/>
      </c>
      <c r="I2404" s="75"/>
      <c r="J2404" s="19" t="str">
        <f>IFERROR(IF(ATENDIMENTOS!$I2404="",ATENDIMENTOS!$H2404,IF(AND(ATENDIMENTOS!$H2404="",ATENDIMENTOS!$I2404=""),"",ATENDIMENTOS!$H2404-ATENDIMENTOS!$I2404)),"")</f>
        <v/>
      </c>
      <c r="K2404" s="78"/>
    </row>
    <row r="2405" spans="1:11" x14ac:dyDescent="0.3">
      <c r="A2405" s="12" t="str">
        <f t="shared" si="37"/>
        <v/>
      </c>
      <c r="B2405" s="65"/>
      <c r="C2405" s="68"/>
      <c r="D2405" s="69"/>
      <c r="E2405" s="69"/>
      <c r="F2405" s="69"/>
      <c r="G2405" s="69"/>
      <c r="H2405" s="20" t="str" cm="1">
        <f t="array" ref="H2405">IFERROR(IF(B2405="","",IF(F2405="","",IF(F2405="SERVIÇOS",INDEX('TABELA DE PREÇOS'!$C$3:$C$1000,MATCH(B2405,IF('TABELA DE PREÇOS'!$B$3:$B$1000=G2405,'TABELA DE PREÇOS'!$D$3:$D$1000),1)),IF(F2405="PRODUTOS",INDEX('TABELA DE PREÇOS'!$G$3:$G$1000,MATCH(B2405,IF('TABELA DE PREÇOS'!$F$3:$F$1000=G2405,'TABELA DE PREÇOS'!$H$3:$H$1000),1)))))),"")</f>
        <v/>
      </c>
      <c r="I2405" s="74"/>
      <c r="J2405" s="20" t="str">
        <f>IFERROR(IF(ATENDIMENTOS!$I2405="",ATENDIMENTOS!$H2405,IF(AND(ATENDIMENTOS!$H2405="",ATENDIMENTOS!$I2405=""),"",ATENDIMENTOS!$H2405-ATENDIMENTOS!$I2405)),"")</f>
        <v/>
      </c>
      <c r="K2405" s="77"/>
    </row>
    <row r="2406" spans="1:11" x14ac:dyDescent="0.3">
      <c r="A2406" s="12" t="str">
        <f t="shared" si="37"/>
        <v/>
      </c>
      <c r="B2406" s="66"/>
      <c r="C2406" s="70"/>
      <c r="D2406" s="71"/>
      <c r="E2406" s="71"/>
      <c r="F2406" s="71"/>
      <c r="G2406" s="71"/>
      <c r="H2406" s="19" t="str" cm="1">
        <f t="array" ref="H2406">IFERROR(IF(B2406="","",IF(F2406="","",IF(F2406="SERVIÇOS",INDEX('TABELA DE PREÇOS'!$C$3:$C$1000,MATCH(B2406,IF('TABELA DE PREÇOS'!$B$3:$B$1000=G2406,'TABELA DE PREÇOS'!$D$3:$D$1000),1)),IF(F2406="PRODUTOS",INDEX('TABELA DE PREÇOS'!$G$3:$G$1000,MATCH(B2406,IF('TABELA DE PREÇOS'!$F$3:$F$1000=G2406,'TABELA DE PREÇOS'!$H$3:$H$1000),1)))))),"")</f>
        <v/>
      </c>
      <c r="I2406" s="75"/>
      <c r="J2406" s="19" t="str">
        <f>IFERROR(IF(ATENDIMENTOS!$I2406="",ATENDIMENTOS!$H2406,IF(AND(ATENDIMENTOS!$H2406="",ATENDIMENTOS!$I2406=""),"",ATENDIMENTOS!$H2406-ATENDIMENTOS!$I2406)),"")</f>
        <v/>
      </c>
      <c r="K2406" s="78"/>
    </row>
    <row r="2407" spans="1:11" x14ac:dyDescent="0.3">
      <c r="A2407" s="12" t="str">
        <f t="shared" si="37"/>
        <v/>
      </c>
      <c r="B2407" s="65"/>
      <c r="C2407" s="68"/>
      <c r="D2407" s="69"/>
      <c r="E2407" s="69"/>
      <c r="F2407" s="69"/>
      <c r="G2407" s="69"/>
      <c r="H2407" s="20" t="str" cm="1">
        <f t="array" ref="H2407">IFERROR(IF(B2407="","",IF(F2407="","",IF(F2407="SERVIÇOS",INDEX('TABELA DE PREÇOS'!$C$3:$C$1000,MATCH(B2407,IF('TABELA DE PREÇOS'!$B$3:$B$1000=G2407,'TABELA DE PREÇOS'!$D$3:$D$1000),1)),IF(F2407="PRODUTOS",INDEX('TABELA DE PREÇOS'!$G$3:$G$1000,MATCH(B2407,IF('TABELA DE PREÇOS'!$F$3:$F$1000=G2407,'TABELA DE PREÇOS'!$H$3:$H$1000),1)))))),"")</f>
        <v/>
      </c>
      <c r="I2407" s="74"/>
      <c r="J2407" s="20" t="str">
        <f>IFERROR(IF(ATENDIMENTOS!$I2407="",ATENDIMENTOS!$H2407,IF(AND(ATENDIMENTOS!$H2407="",ATENDIMENTOS!$I2407=""),"",ATENDIMENTOS!$H2407-ATENDIMENTOS!$I2407)),"")</f>
        <v/>
      </c>
      <c r="K2407" s="77"/>
    </row>
    <row r="2408" spans="1:11" x14ac:dyDescent="0.3">
      <c r="A2408" s="12" t="str">
        <f t="shared" si="37"/>
        <v/>
      </c>
      <c r="B2408" s="66"/>
      <c r="C2408" s="70"/>
      <c r="D2408" s="71"/>
      <c r="E2408" s="71"/>
      <c r="F2408" s="71"/>
      <c r="G2408" s="71"/>
      <c r="H2408" s="19" t="str" cm="1">
        <f t="array" ref="H2408">IFERROR(IF(B2408="","",IF(F2408="","",IF(F2408="SERVIÇOS",INDEX('TABELA DE PREÇOS'!$C$3:$C$1000,MATCH(B2408,IF('TABELA DE PREÇOS'!$B$3:$B$1000=G2408,'TABELA DE PREÇOS'!$D$3:$D$1000),1)),IF(F2408="PRODUTOS",INDEX('TABELA DE PREÇOS'!$G$3:$G$1000,MATCH(B2408,IF('TABELA DE PREÇOS'!$F$3:$F$1000=G2408,'TABELA DE PREÇOS'!$H$3:$H$1000),1)))))),"")</f>
        <v/>
      </c>
      <c r="I2408" s="75"/>
      <c r="J2408" s="19" t="str">
        <f>IFERROR(IF(ATENDIMENTOS!$I2408="",ATENDIMENTOS!$H2408,IF(AND(ATENDIMENTOS!$H2408="",ATENDIMENTOS!$I2408=""),"",ATENDIMENTOS!$H2408-ATENDIMENTOS!$I2408)),"")</f>
        <v/>
      </c>
      <c r="K2408" s="78"/>
    </row>
    <row r="2409" spans="1:11" x14ac:dyDescent="0.3">
      <c r="A2409" s="12" t="str">
        <f t="shared" si="37"/>
        <v/>
      </c>
      <c r="B2409" s="65"/>
      <c r="C2409" s="68"/>
      <c r="D2409" s="69"/>
      <c r="E2409" s="69"/>
      <c r="F2409" s="69"/>
      <c r="G2409" s="69"/>
      <c r="H2409" s="20" t="str" cm="1">
        <f t="array" ref="H2409">IFERROR(IF(B2409="","",IF(F2409="","",IF(F2409="SERVIÇOS",INDEX('TABELA DE PREÇOS'!$C$3:$C$1000,MATCH(B2409,IF('TABELA DE PREÇOS'!$B$3:$B$1000=G2409,'TABELA DE PREÇOS'!$D$3:$D$1000),1)),IF(F2409="PRODUTOS",INDEX('TABELA DE PREÇOS'!$G$3:$G$1000,MATCH(B2409,IF('TABELA DE PREÇOS'!$F$3:$F$1000=G2409,'TABELA DE PREÇOS'!$H$3:$H$1000),1)))))),"")</f>
        <v/>
      </c>
      <c r="I2409" s="74"/>
      <c r="J2409" s="20" t="str">
        <f>IFERROR(IF(ATENDIMENTOS!$I2409="",ATENDIMENTOS!$H2409,IF(AND(ATENDIMENTOS!$H2409="",ATENDIMENTOS!$I2409=""),"",ATENDIMENTOS!$H2409-ATENDIMENTOS!$I2409)),"")</f>
        <v/>
      </c>
      <c r="K2409" s="77"/>
    </row>
    <row r="2410" spans="1:11" x14ac:dyDescent="0.3">
      <c r="A2410" s="12" t="str">
        <f t="shared" si="37"/>
        <v/>
      </c>
      <c r="B2410" s="66"/>
      <c r="C2410" s="70"/>
      <c r="D2410" s="71"/>
      <c r="E2410" s="71"/>
      <c r="F2410" s="71"/>
      <c r="G2410" s="71"/>
      <c r="H2410" s="19" t="str" cm="1">
        <f t="array" ref="H2410">IFERROR(IF(B2410="","",IF(F2410="","",IF(F2410="SERVIÇOS",INDEX('TABELA DE PREÇOS'!$C$3:$C$1000,MATCH(B2410,IF('TABELA DE PREÇOS'!$B$3:$B$1000=G2410,'TABELA DE PREÇOS'!$D$3:$D$1000),1)),IF(F2410="PRODUTOS",INDEX('TABELA DE PREÇOS'!$G$3:$G$1000,MATCH(B2410,IF('TABELA DE PREÇOS'!$F$3:$F$1000=G2410,'TABELA DE PREÇOS'!$H$3:$H$1000),1)))))),"")</f>
        <v/>
      </c>
      <c r="I2410" s="75"/>
      <c r="J2410" s="19" t="str">
        <f>IFERROR(IF(ATENDIMENTOS!$I2410="",ATENDIMENTOS!$H2410,IF(AND(ATENDIMENTOS!$H2410="",ATENDIMENTOS!$I2410=""),"",ATENDIMENTOS!$H2410-ATENDIMENTOS!$I2410)),"")</f>
        <v/>
      </c>
      <c r="K2410" s="78"/>
    </row>
    <row r="2411" spans="1:11" x14ac:dyDescent="0.3">
      <c r="A2411" s="12" t="str">
        <f t="shared" si="37"/>
        <v/>
      </c>
      <c r="B2411" s="65"/>
      <c r="C2411" s="68"/>
      <c r="D2411" s="69"/>
      <c r="E2411" s="69"/>
      <c r="F2411" s="69"/>
      <c r="G2411" s="69"/>
      <c r="H2411" s="20" t="str" cm="1">
        <f t="array" ref="H2411">IFERROR(IF(B2411="","",IF(F2411="","",IF(F2411="SERVIÇOS",INDEX('TABELA DE PREÇOS'!$C$3:$C$1000,MATCH(B2411,IF('TABELA DE PREÇOS'!$B$3:$B$1000=G2411,'TABELA DE PREÇOS'!$D$3:$D$1000),1)),IF(F2411="PRODUTOS",INDEX('TABELA DE PREÇOS'!$G$3:$G$1000,MATCH(B2411,IF('TABELA DE PREÇOS'!$F$3:$F$1000=G2411,'TABELA DE PREÇOS'!$H$3:$H$1000),1)))))),"")</f>
        <v/>
      </c>
      <c r="I2411" s="74"/>
      <c r="J2411" s="20" t="str">
        <f>IFERROR(IF(ATENDIMENTOS!$I2411="",ATENDIMENTOS!$H2411,IF(AND(ATENDIMENTOS!$H2411="",ATENDIMENTOS!$I2411=""),"",ATENDIMENTOS!$H2411-ATENDIMENTOS!$I2411)),"")</f>
        <v/>
      </c>
      <c r="K2411" s="77"/>
    </row>
    <row r="2412" spans="1:11" x14ac:dyDescent="0.3">
      <c r="A2412" s="12" t="str">
        <f t="shared" si="37"/>
        <v/>
      </c>
      <c r="B2412" s="66"/>
      <c r="C2412" s="70"/>
      <c r="D2412" s="71"/>
      <c r="E2412" s="71"/>
      <c r="F2412" s="71"/>
      <c r="G2412" s="71"/>
      <c r="H2412" s="19" t="str" cm="1">
        <f t="array" ref="H2412">IFERROR(IF(B2412="","",IF(F2412="","",IF(F2412="SERVIÇOS",INDEX('TABELA DE PREÇOS'!$C$3:$C$1000,MATCH(B2412,IF('TABELA DE PREÇOS'!$B$3:$B$1000=G2412,'TABELA DE PREÇOS'!$D$3:$D$1000),1)),IF(F2412="PRODUTOS",INDEX('TABELA DE PREÇOS'!$G$3:$G$1000,MATCH(B2412,IF('TABELA DE PREÇOS'!$F$3:$F$1000=G2412,'TABELA DE PREÇOS'!$H$3:$H$1000),1)))))),"")</f>
        <v/>
      </c>
      <c r="I2412" s="75"/>
      <c r="J2412" s="19" t="str">
        <f>IFERROR(IF(ATENDIMENTOS!$I2412="",ATENDIMENTOS!$H2412,IF(AND(ATENDIMENTOS!$H2412="",ATENDIMENTOS!$I2412=""),"",ATENDIMENTOS!$H2412-ATENDIMENTOS!$I2412)),"")</f>
        <v/>
      </c>
      <c r="K2412" s="78"/>
    </row>
    <row r="2413" spans="1:11" x14ac:dyDescent="0.3">
      <c r="A2413" s="12" t="str">
        <f t="shared" si="37"/>
        <v/>
      </c>
      <c r="B2413" s="65"/>
      <c r="C2413" s="68"/>
      <c r="D2413" s="69"/>
      <c r="E2413" s="69"/>
      <c r="F2413" s="69"/>
      <c r="G2413" s="69"/>
      <c r="H2413" s="20" t="str" cm="1">
        <f t="array" ref="H2413">IFERROR(IF(B2413="","",IF(F2413="","",IF(F2413="SERVIÇOS",INDEX('TABELA DE PREÇOS'!$C$3:$C$1000,MATCH(B2413,IF('TABELA DE PREÇOS'!$B$3:$B$1000=G2413,'TABELA DE PREÇOS'!$D$3:$D$1000),1)),IF(F2413="PRODUTOS",INDEX('TABELA DE PREÇOS'!$G$3:$G$1000,MATCH(B2413,IF('TABELA DE PREÇOS'!$F$3:$F$1000=G2413,'TABELA DE PREÇOS'!$H$3:$H$1000),1)))))),"")</f>
        <v/>
      </c>
      <c r="I2413" s="74"/>
      <c r="J2413" s="20" t="str">
        <f>IFERROR(IF(ATENDIMENTOS!$I2413="",ATENDIMENTOS!$H2413,IF(AND(ATENDIMENTOS!$H2413="",ATENDIMENTOS!$I2413=""),"",ATENDIMENTOS!$H2413-ATENDIMENTOS!$I2413)),"")</f>
        <v/>
      </c>
      <c r="K2413" s="77"/>
    </row>
    <row r="2414" spans="1:11" x14ac:dyDescent="0.3">
      <c r="A2414" s="12" t="str">
        <f t="shared" si="37"/>
        <v/>
      </c>
      <c r="B2414" s="66"/>
      <c r="C2414" s="70"/>
      <c r="D2414" s="71"/>
      <c r="E2414" s="71"/>
      <c r="F2414" s="71"/>
      <c r="G2414" s="71"/>
      <c r="H2414" s="19" t="str" cm="1">
        <f t="array" ref="H2414">IFERROR(IF(B2414="","",IF(F2414="","",IF(F2414="SERVIÇOS",INDEX('TABELA DE PREÇOS'!$C$3:$C$1000,MATCH(B2414,IF('TABELA DE PREÇOS'!$B$3:$B$1000=G2414,'TABELA DE PREÇOS'!$D$3:$D$1000),1)),IF(F2414="PRODUTOS",INDEX('TABELA DE PREÇOS'!$G$3:$G$1000,MATCH(B2414,IF('TABELA DE PREÇOS'!$F$3:$F$1000=G2414,'TABELA DE PREÇOS'!$H$3:$H$1000),1)))))),"")</f>
        <v/>
      </c>
      <c r="I2414" s="75"/>
      <c r="J2414" s="19" t="str">
        <f>IFERROR(IF(ATENDIMENTOS!$I2414="",ATENDIMENTOS!$H2414,IF(AND(ATENDIMENTOS!$H2414="",ATENDIMENTOS!$I2414=""),"",ATENDIMENTOS!$H2414-ATENDIMENTOS!$I2414)),"")</f>
        <v/>
      </c>
      <c r="K2414" s="78"/>
    </row>
    <row r="2415" spans="1:11" x14ac:dyDescent="0.3">
      <c r="A2415" s="12" t="str">
        <f t="shared" si="37"/>
        <v/>
      </c>
      <c r="B2415" s="65"/>
      <c r="C2415" s="68"/>
      <c r="D2415" s="69"/>
      <c r="E2415" s="69"/>
      <c r="F2415" s="69"/>
      <c r="G2415" s="69"/>
      <c r="H2415" s="20" t="str" cm="1">
        <f t="array" ref="H2415">IFERROR(IF(B2415="","",IF(F2415="","",IF(F2415="SERVIÇOS",INDEX('TABELA DE PREÇOS'!$C$3:$C$1000,MATCH(B2415,IF('TABELA DE PREÇOS'!$B$3:$B$1000=G2415,'TABELA DE PREÇOS'!$D$3:$D$1000),1)),IF(F2415="PRODUTOS",INDEX('TABELA DE PREÇOS'!$G$3:$G$1000,MATCH(B2415,IF('TABELA DE PREÇOS'!$F$3:$F$1000=G2415,'TABELA DE PREÇOS'!$H$3:$H$1000),1)))))),"")</f>
        <v/>
      </c>
      <c r="I2415" s="74"/>
      <c r="J2415" s="20" t="str">
        <f>IFERROR(IF(ATENDIMENTOS!$I2415="",ATENDIMENTOS!$H2415,IF(AND(ATENDIMENTOS!$H2415="",ATENDIMENTOS!$I2415=""),"",ATENDIMENTOS!$H2415-ATENDIMENTOS!$I2415)),"")</f>
        <v/>
      </c>
      <c r="K2415" s="77"/>
    </row>
    <row r="2416" spans="1:11" x14ac:dyDescent="0.3">
      <c r="A2416" s="12" t="str">
        <f t="shared" si="37"/>
        <v/>
      </c>
      <c r="B2416" s="66"/>
      <c r="C2416" s="70"/>
      <c r="D2416" s="71"/>
      <c r="E2416" s="71"/>
      <c r="F2416" s="71"/>
      <c r="G2416" s="71"/>
      <c r="H2416" s="19" t="str" cm="1">
        <f t="array" ref="H2416">IFERROR(IF(B2416="","",IF(F2416="","",IF(F2416="SERVIÇOS",INDEX('TABELA DE PREÇOS'!$C$3:$C$1000,MATCH(B2416,IF('TABELA DE PREÇOS'!$B$3:$B$1000=G2416,'TABELA DE PREÇOS'!$D$3:$D$1000),1)),IF(F2416="PRODUTOS",INDEX('TABELA DE PREÇOS'!$G$3:$G$1000,MATCH(B2416,IF('TABELA DE PREÇOS'!$F$3:$F$1000=G2416,'TABELA DE PREÇOS'!$H$3:$H$1000),1)))))),"")</f>
        <v/>
      </c>
      <c r="I2416" s="75"/>
      <c r="J2416" s="19" t="str">
        <f>IFERROR(IF(ATENDIMENTOS!$I2416="",ATENDIMENTOS!$H2416,IF(AND(ATENDIMENTOS!$H2416="",ATENDIMENTOS!$I2416=""),"",ATENDIMENTOS!$H2416-ATENDIMENTOS!$I2416)),"")</f>
        <v/>
      </c>
      <c r="K2416" s="78"/>
    </row>
    <row r="2417" spans="1:11" x14ac:dyDescent="0.3">
      <c r="A2417" s="12" t="str">
        <f t="shared" si="37"/>
        <v/>
      </c>
      <c r="B2417" s="65"/>
      <c r="C2417" s="68"/>
      <c r="D2417" s="69"/>
      <c r="E2417" s="69"/>
      <c r="F2417" s="69"/>
      <c r="G2417" s="69"/>
      <c r="H2417" s="20" t="str" cm="1">
        <f t="array" ref="H2417">IFERROR(IF(B2417="","",IF(F2417="","",IF(F2417="SERVIÇOS",INDEX('TABELA DE PREÇOS'!$C$3:$C$1000,MATCH(B2417,IF('TABELA DE PREÇOS'!$B$3:$B$1000=G2417,'TABELA DE PREÇOS'!$D$3:$D$1000),1)),IF(F2417="PRODUTOS",INDEX('TABELA DE PREÇOS'!$G$3:$G$1000,MATCH(B2417,IF('TABELA DE PREÇOS'!$F$3:$F$1000=G2417,'TABELA DE PREÇOS'!$H$3:$H$1000),1)))))),"")</f>
        <v/>
      </c>
      <c r="I2417" s="74"/>
      <c r="J2417" s="20" t="str">
        <f>IFERROR(IF(ATENDIMENTOS!$I2417="",ATENDIMENTOS!$H2417,IF(AND(ATENDIMENTOS!$H2417="",ATENDIMENTOS!$I2417=""),"",ATENDIMENTOS!$H2417-ATENDIMENTOS!$I2417)),"")</f>
        <v/>
      </c>
      <c r="K2417" s="77"/>
    </row>
    <row r="2418" spans="1:11" x14ac:dyDescent="0.3">
      <c r="A2418" s="12" t="str">
        <f t="shared" si="37"/>
        <v/>
      </c>
      <c r="B2418" s="66"/>
      <c r="C2418" s="70"/>
      <c r="D2418" s="71"/>
      <c r="E2418" s="71"/>
      <c r="F2418" s="71"/>
      <c r="G2418" s="71"/>
      <c r="H2418" s="19" t="str" cm="1">
        <f t="array" ref="H2418">IFERROR(IF(B2418="","",IF(F2418="","",IF(F2418="SERVIÇOS",INDEX('TABELA DE PREÇOS'!$C$3:$C$1000,MATCH(B2418,IF('TABELA DE PREÇOS'!$B$3:$B$1000=G2418,'TABELA DE PREÇOS'!$D$3:$D$1000),1)),IF(F2418="PRODUTOS",INDEX('TABELA DE PREÇOS'!$G$3:$G$1000,MATCH(B2418,IF('TABELA DE PREÇOS'!$F$3:$F$1000=G2418,'TABELA DE PREÇOS'!$H$3:$H$1000),1)))))),"")</f>
        <v/>
      </c>
      <c r="I2418" s="75"/>
      <c r="J2418" s="19" t="str">
        <f>IFERROR(IF(ATENDIMENTOS!$I2418="",ATENDIMENTOS!$H2418,IF(AND(ATENDIMENTOS!$H2418="",ATENDIMENTOS!$I2418=""),"",ATENDIMENTOS!$H2418-ATENDIMENTOS!$I2418)),"")</f>
        <v/>
      </c>
      <c r="K2418" s="78"/>
    </row>
    <row r="2419" spans="1:11" x14ac:dyDescent="0.3">
      <c r="A2419" s="12" t="str">
        <f t="shared" si="37"/>
        <v/>
      </c>
      <c r="B2419" s="65"/>
      <c r="C2419" s="68"/>
      <c r="D2419" s="69"/>
      <c r="E2419" s="69"/>
      <c r="F2419" s="69"/>
      <c r="G2419" s="69"/>
      <c r="H2419" s="20" t="str" cm="1">
        <f t="array" ref="H2419">IFERROR(IF(B2419="","",IF(F2419="","",IF(F2419="SERVIÇOS",INDEX('TABELA DE PREÇOS'!$C$3:$C$1000,MATCH(B2419,IF('TABELA DE PREÇOS'!$B$3:$B$1000=G2419,'TABELA DE PREÇOS'!$D$3:$D$1000),1)),IF(F2419="PRODUTOS",INDEX('TABELA DE PREÇOS'!$G$3:$G$1000,MATCH(B2419,IF('TABELA DE PREÇOS'!$F$3:$F$1000=G2419,'TABELA DE PREÇOS'!$H$3:$H$1000),1)))))),"")</f>
        <v/>
      </c>
      <c r="I2419" s="74"/>
      <c r="J2419" s="20" t="str">
        <f>IFERROR(IF(ATENDIMENTOS!$I2419="",ATENDIMENTOS!$H2419,IF(AND(ATENDIMENTOS!$H2419="",ATENDIMENTOS!$I2419=""),"",ATENDIMENTOS!$H2419-ATENDIMENTOS!$I2419)),"")</f>
        <v/>
      </c>
      <c r="K2419" s="77"/>
    </row>
    <row r="2420" spans="1:11" x14ac:dyDescent="0.3">
      <c r="A2420" s="12" t="str">
        <f t="shared" si="37"/>
        <v/>
      </c>
      <c r="B2420" s="66"/>
      <c r="C2420" s="70"/>
      <c r="D2420" s="71"/>
      <c r="E2420" s="71"/>
      <c r="F2420" s="71"/>
      <c r="G2420" s="71"/>
      <c r="H2420" s="19" t="str" cm="1">
        <f t="array" ref="H2420">IFERROR(IF(B2420="","",IF(F2420="","",IF(F2420="SERVIÇOS",INDEX('TABELA DE PREÇOS'!$C$3:$C$1000,MATCH(B2420,IF('TABELA DE PREÇOS'!$B$3:$B$1000=G2420,'TABELA DE PREÇOS'!$D$3:$D$1000),1)),IF(F2420="PRODUTOS",INDEX('TABELA DE PREÇOS'!$G$3:$G$1000,MATCH(B2420,IF('TABELA DE PREÇOS'!$F$3:$F$1000=G2420,'TABELA DE PREÇOS'!$H$3:$H$1000),1)))))),"")</f>
        <v/>
      </c>
      <c r="I2420" s="75"/>
      <c r="J2420" s="19" t="str">
        <f>IFERROR(IF(ATENDIMENTOS!$I2420="",ATENDIMENTOS!$H2420,IF(AND(ATENDIMENTOS!$H2420="",ATENDIMENTOS!$I2420=""),"",ATENDIMENTOS!$H2420-ATENDIMENTOS!$I2420)),"")</f>
        <v/>
      </c>
      <c r="K2420" s="78"/>
    </row>
    <row r="2421" spans="1:11" x14ac:dyDescent="0.3">
      <c r="A2421" s="12" t="str">
        <f t="shared" si="37"/>
        <v/>
      </c>
      <c r="B2421" s="65"/>
      <c r="C2421" s="68"/>
      <c r="D2421" s="69"/>
      <c r="E2421" s="69"/>
      <c r="F2421" s="69"/>
      <c r="G2421" s="69"/>
      <c r="H2421" s="20" t="str" cm="1">
        <f t="array" ref="H2421">IFERROR(IF(B2421="","",IF(F2421="","",IF(F2421="SERVIÇOS",INDEX('TABELA DE PREÇOS'!$C$3:$C$1000,MATCH(B2421,IF('TABELA DE PREÇOS'!$B$3:$B$1000=G2421,'TABELA DE PREÇOS'!$D$3:$D$1000),1)),IF(F2421="PRODUTOS",INDEX('TABELA DE PREÇOS'!$G$3:$G$1000,MATCH(B2421,IF('TABELA DE PREÇOS'!$F$3:$F$1000=G2421,'TABELA DE PREÇOS'!$H$3:$H$1000),1)))))),"")</f>
        <v/>
      </c>
      <c r="I2421" s="74"/>
      <c r="J2421" s="20" t="str">
        <f>IFERROR(IF(ATENDIMENTOS!$I2421="",ATENDIMENTOS!$H2421,IF(AND(ATENDIMENTOS!$H2421="",ATENDIMENTOS!$I2421=""),"",ATENDIMENTOS!$H2421-ATENDIMENTOS!$I2421)),"")</f>
        <v/>
      </c>
      <c r="K2421" s="77"/>
    </row>
    <row r="2422" spans="1:11" x14ac:dyDescent="0.3">
      <c r="A2422" s="12" t="str">
        <f t="shared" si="37"/>
        <v/>
      </c>
      <c r="B2422" s="66"/>
      <c r="C2422" s="70"/>
      <c r="D2422" s="71"/>
      <c r="E2422" s="71"/>
      <c r="F2422" s="71"/>
      <c r="G2422" s="71"/>
      <c r="H2422" s="19" t="str" cm="1">
        <f t="array" ref="H2422">IFERROR(IF(B2422="","",IF(F2422="","",IF(F2422="SERVIÇOS",INDEX('TABELA DE PREÇOS'!$C$3:$C$1000,MATCH(B2422,IF('TABELA DE PREÇOS'!$B$3:$B$1000=G2422,'TABELA DE PREÇOS'!$D$3:$D$1000),1)),IF(F2422="PRODUTOS",INDEX('TABELA DE PREÇOS'!$G$3:$G$1000,MATCH(B2422,IF('TABELA DE PREÇOS'!$F$3:$F$1000=G2422,'TABELA DE PREÇOS'!$H$3:$H$1000),1)))))),"")</f>
        <v/>
      </c>
      <c r="I2422" s="75"/>
      <c r="J2422" s="19" t="str">
        <f>IFERROR(IF(ATENDIMENTOS!$I2422="",ATENDIMENTOS!$H2422,IF(AND(ATENDIMENTOS!$H2422="",ATENDIMENTOS!$I2422=""),"",ATENDIMENTOS!$H2422-ATENDIMENTOS!$I2422)),"")</f>
        <v/>
      </c>
      <c r="K2422" s="78"/>
    </row>
    <row r="2423" spans="1:11" x14ac:dyDescent="0.3">
      <c r="A2423" s="12" t="str">
        <f t="shared" si="37"/>
        <v/>
      </c>
      <c r="B2423" s="65"/>
      <c r="C2423" s="68"/>
      <c r="D2423" s="69"/>
      <c r="E2423" s="69"/>
      <c r="F2423" s="69"/>
      <c r="G2423" s="69"/>
      <c r="H2423" s="20" t="str" cm="1">
        <f t="array" ref="H2423">IFERROR(IF(B2423="","",IF(F2423="","",IF(F2423="SERVIÇOS",INDEX('TABELA DE PREÇOS'!$C$3:$C$1000,MATCH(B2423,IF('TABELA DE PREÇOS'!$B$3:$B$1000=G2423,'TABELA DE PREÇOS'!$D$3:$D$1000),1)),IF(F2423="PRODUTOS",INDEX('TABELA DE PREÇOS'!$G$3:$G$1000,MATCH(B2423,IF('TABELA DE PREÇOS'!$F$3:$F$1000=G2423,'TABELA DE PREÇOS'!$H$3:$H$1000),1)))))),"")</f>
        <v/>
      </c>
      <c r="I2423" s="74"/>
      <c r="J2423" s="20" t="str">
        <f>IFERROR(IF(ATENDIMENTOS!$I2423="",ATENDIMENTOS!$H2423,IF(AND(ATENDIMENTOS!$H2423="",ATENDIMENTOS!$I2423=""),"",ATENDIMENTOS!$H2423-ATENDIMENTOS!$I2423)),"")</f>
        <v/>
      </c>
      <c r="K2423" s="77"/>
    </row>
    <row r="2424" spans="1:11" x14ac:dyDescent="0.3">
      <c r="A2424" s="12" t="str">
        <f t="shared" si="37"/>
        <v/>
      </c>
      <c r="B2424" s="66"/>
      <c r="C2424" s="70"/>
      <c r="D2424" s="71"/>
      <c r="E2424" s="71"/>
      <c r="F2424" s="71"/>
      <c r="G2424" s="71"/>
      <c r="H2424" s="19" t="str" cm="1">
        <f t="array" ref="H2424">IFERROR(IF(B2424="","",IF(F2424="","",IF(F2424="SERVIÇOS",INDEX('TABELA DE PREÇOS'!$C$3:$C$1000,MATCH(B2424,IF('TABELA DE PREÇOS'!$B$3:$B$1000=G2424,'TABELA DE PREÇOS'!$D$3:$D$1000),1)),IF(F2424="PRODUTOS",INDEX('TABELA DE PREÇOS'!$G$3:$G$1000,MATCH(B2424,IF('TABELA DE PREÇOS'!$F$3:$F$1000=G2424,'TABELA DE PREÇOS'!$H$3:$H$1000),1)))))),"")</f>
        <v/>
      </c>
      <c r="I2424" s="75"/>
      <c r="J2424" s="19" t="str">
        <f>IFERROR(IF(ATENDIMENTOS!$I2424="",ATENDIMENTOS!$H2424,IF(AND(ATENDIMENTOS!$H2424="",ATENDIMENTOS!$I2424=""),"",ATENDIMENTOS!$H2424-ATENDIMENTOS!$I2424)),"")</f>
        <v/>
      </c>
      <c r="K2424" s="78"/>
    </row>
    <row r="2425" spans="1:11" x14ac:dyDescent="0.3">
      <c r="A2425" s="12" t="str">
        <f t="shared" si="37"/>
        <v/>
      </c>
      <c r="B2425" s="65"/>
      <c r="C2425" s="68"/>
      <c r="D2425" s="69"/>
      <c r="E2425" s="69"/>
      <c r="F2425" s="69"/>
      <c r="G2425" s="69"/>
      <c r="H2425" s="20" t="str" cm="1">
        <f t="array" ref="H2425">IFERROR(IF(B2425="","",IF(F2425="","",IF(F2425="SERVIÇOS",INDEX('TABELA DE PREÇOS'!$C$3:$C$1000,MATCH(B2425,IF('TABELA DE PREÇOS'!$B$3:$B$1000=G2425,'TABELA DE PREÇOS'!$D$3:$D$1000),1)),IF(F2425="PRODUTOS",INDEX('TABELA DE PREÇOS'!$G$3:$G$1000,MATCH(B2425,IF('TABELA DE PREÇOS'!$F$3:$F$1000=G2425,'TABELA DE PREÇOS'!$H$3:$H$1000),1)))))),"")</f>
        <v/>
      </c>
      <c r="I2425" s="74"/>
      <c r="J2425" s="20" t="str">
        <f>IFERROR(IF(ATENDIMENTOS!$I2425="",ATENDIMENTOS!$H2425,IF(AND(ATENDIMENTOS!$H2425="",ATENDIMENTOS!$I2425=""),"",ATENDIMENTOS!$H2425-ATENDIMENTOS!$I2425)),"")</f>
        <v/>
      </c>
      <c r="K2425" s="77"/>
    </row>
    <row r="2426" spans="1:11" x14ac:dyDescent="0.3">
      <c r="A2426" s="12" t="str">
        <f t="shared" si="37"/>
        <v/>
      </c>
      <c r="B2426" s="66"/>
      <c r="C2426" s="70"/>
      <c r="D2426" s="71"/>
      <c r="E2426" s="71"/>
      <c r="F2426" s="71"/>
      <c r="G2426" s="71"/>
      <c r="H2426" s="19" t="str" cm="1">
        <f t="array" ref="H2426">IFERROR(IF(B2426="","",IF(F2426="","",IF(F2426="SERVIÇOS",INDEX('TABELA DE PREÇOS'!$C$3:$C$1000,MATCH(B2426,IF('TABELA DE PREÇOS'!$B$3:$B$1000=G2426,'TABELA DE PREÇOS'!$D$3:$D$1000),1)),IF(F2426="PRODUTOS",INDEX('TABELA DE PREÇOS'!$G$3:$G$1000,MATCH(B2426,IF('TABELA DE PREÇOS'!$F$3:$F$1000=G2426,'TABELA DE PREÇOS'!$H$3:$H$1000),1)))))),"")</f>
        <v/>
      </c>
      <c r="I2426" s="75"/>
      <c r="J2426" s="19" t="str">
        <f>IFERROR(IF(ATENDIMENTOS!$I2426="",ATENDIMENTOS!$H2426,IF(AND(ATENDIMENTOS!$H2426="",ATENDIMENTOS!$I2426=""),"",ATENDIMENTOS!$H2426-ATENDIMENTOS!$I2426)),"")</f>
        <v/>
      </c>
      <c r="K2426" s="78"/>
    </row>
    <row r="2427" spans="1:11" x14ac:dyDescent="0.3">
      <c r="A2427" s="12" t="str">
        <f t="shared" si="37"/>
        <v/>
      </c>
      <c r="B2427" s="65"/>
      <c r="C2427" s="68"/>
      <c r="D2427" s="69"/>
      <c r="E2427" s="69"/>
      <c r="F2427" s="69"/>
      <c r="G2427" s="69"/>
      <c r="H2427" s="20" t="str" cm="1">
        <f t="array" ref="H2427">IFERROR(IF(B2427="","",IF(F2427="","",IF(F2427="SERVIÇOS",INDEX('TABELA DE PREÇOS'!$C$3:$C$1000,MATCH(B2427,IF('TABELA DE PREÇOS'!$B$3:$B$1000=G2427,'TABELA DE PREÇOS'!$D$3:$D$1000),1)),IF(F2427="PRODUTOS",INDEX('TABELA DE PREÇOS'!$G$3:$G$1000,MATCH(B2427,IF('TABELA DE PREÇOS'!$F$3:$F$1000=G2427,'TABELA DE PREÇOS'!$H$3:$H$1000),1)))))),"")</f>
        <v/>
      </c>
      <c r="I2427" s="74"/>
      <c r="J2427" s="20" t="str">
        <f>IFERROR(IF(ATENDIMENTOS!$I2427="",ATENDIMENTOS!$H2427,IF(AND(ATENDIMENTOS!$H2427="",ATENDIMENTOS!$I2427=""),"",ATENDIMENTOS!$H2427-ATENDIMENTOS!$I2427)),"")</f>
        <v/>
      </c>
      <c r="K2427" s="77"/>
    </row>
    <row r="2428" spans="1:11" x14ac:dyDescent="0.3">
      <c r="A2428" s="12" t="str">
        <f t="shared" si="37"/>
        <v/>
      </c>
      <c r="B2428" s="66"/>
      <c r="C2428" s="70"/>
      <c r="D2428" s="71"/>
      <c r="E2428" s="71"/>
      <c r="F2428" s="71"/>
      <c r="G2428" s="71"/>
      <c r="H2428" s="19" t="str" cm="1">
        <f t="array" ref="H2428">IFERROR(IF(B2428="","",IF(F2428="","",IF(F2428="SERVIÇOS",INDEX('TABELA DE PREÇOS'!$C$3:$C$1000,MATCH(B2428,IF('TABELA DE PREÇOS'!$B$3:$B$1000=G2428,'TABELA DE PREÇOS'!$D$3:$D$1000),1)),IF(F2428="PRODUTOS",INDEX('TABELA DE PREÇOS'!$G$3:$G$1000,MATCH(B2428,IF('TABELA DE PREÇOS'!$F$3:$F$1000=G2428,'TABELA DE PREÇOS'!$H$3:$H$1000),1)))))),"")</f>
        <v/>
      </c>
      <c r="I2428" s="75"/>
      <c r="J2428" s="19" t="str">
        <f>IFERROR(IF(ATENDIMENTOS!$I2428="",ATENDIMENTOS!$H2428,IF(AND(ATENDIMENTOS!$H2428="",ATENDIMENTOS!$I2428=""),"",ATENDIMENTOS!$H2428-ATENDIMENTOS!$I2428)),"")</f>
        <v/>
      </c>
      <c r="K2428" s="78"/>
    </row>
    <row r="2429" spans="1:11" x14ac:dyDescent="0.3">
      <c r="A2429" s="12" t="str">
        <f t="shared" si="37"/>
        <v/>
      </c>
      <c r="B2429" s="65"/>
      <c r="C2429" s="68"/>
      <c r="D2429" s="69"/>
      <c r="E2429" s="69"/>
      <c r="F2429" s="69"/>
      <c r="G2429" s="69"/>
      <c r="H2429" s="20" t="str" cm="1">
        <f t="array" ref="H2429">IFERROR(IF(B2429="","",IF(F2429="","",IF(F2429="SERVIÇOS",INDEX('TABELA DE PREÇOS'!$C$3:$C$1000,MATCH(B2429,IF('TABELA DE PREÇOS'!$B$3:$B$1000=G2429,'TABELA DE PREÇOS'!$D$3:$D$1000),1)),IF(F2429="PRODUTOS",INDEX('TABELA DE PREÇOS'!$G$3:$G$1000,MATCH(B2429,IF('TABELA DE PREÇOS'!$F$3:$F$1000=G2429,'TABELA DE PREÇOS'!$H$3:$H$1000),1)))))),"")</f>
        <v/>
      </c>
      <c r="I2429" s="74"/>
      <c r="J2429" s="20" t="str">
        <f>IFERROR(IF(ATENDIMENTOS!$I2429="",ATENDIMENTOS!$H2429,IF(AND(ATENDIMENTOS!$H2429="",ATENDIMENTOS!$I2429=""),"",ATENDIMENTOS!$H2429-ATENDIMENTOS!$I2429)),"")</f>
        <v/>
      </c>
      <c r="K2429" s="77"/>
    </row>
    <row r="2430" spans="1:11" x14ac:dyDescent="0.3">
      <c r="A2430" s="12" t="str">
        <f t="shared" si="37"/>
        <v/>
      </c>
      <c r="B2430" s="66"/>
      <c r="C2430" s="70"/>
      <c r="D2430" s="71"/>
      <c r="E2430" s="71"/>
      <c r="F2430" s="71"/>
      <c r="G2430" s="71"/>
      <c r="H2430" s="19" t="str" cm="1">
        <f t="array" ref="H2430">IFERROR(IF(B2430="","",IF(F2430="","",IF(F2430="SERVIÇOS",INDEX('TABELA DE PREÇOS'!$C$3:$C$1000,MATCH(B2430,IF('TABELA DE PREÇOS'!$B$3:$B$1000=G2430,'TABELA DE PREÇOS'!$D$3:$D$1000),1)),IF(F2430="PRODUTOS",INDEX('TABELA DE PREÇOS'!$G$3:$G$1000,MATCH(B2430,IF('TABELA DE PREÇOS'!$F$3:$F$1000=G2430,'TABELA DE PREÇOS'!$H$3:$H$1000),1)))))),"")</f>
        <v/>
      </c>
      <c r="I2430" s="75"/>
      <c r="J2430" s="19" t="str">
        <f>IFERROR(IF(ATENDIMENTOS!$I2430="",ATENDIMENTOS!$H2430,IF(AND(ATENDIMENTOS!$H2430="",ATENDIMENTOS!$I2430=""),"",ATENDIMENTOS!$H2430-ATENDIMENTOS!$I2430)),"")</f>
        <v/>
      </c>
      <c r="K2430" s="78"/>
    </row>
    <row r="2431" spans="1:11" x14ac:dyDescent="0.3">
      <c r="A2431" s="12" t="str">
        <f t="shared" si="37"/>
        <v/>
      </c>
      <c r="B2431" s="65"/>
      <c r="C2431" s="68"/>
      <c r="D2431" s="69"/>
      <c r="E2431" s="69"/>
      <c r="F2431" s="69"/>
      <c r="G2431" s="69"/>
      <c r="H2431" s="20" t="str" cm="1">
        <f t="array" ref="H2431">IFERROR(IF(B2431="","",IF(F2431="","",IF(F2431="SERVIÇOS",INDEX('TABELA DE PREÇOS'!$C$3:$C$1000,MATCH(B2431,IF('TABELA DE PREÇOS'!$B$3:$B$1000=G2431,'TABELA DE PREÇOS'!$D$3:$D$1000),1)),IF(F2431="PRODUTOS",INDEX('TABELA DE PREÇOS'!$G$3:$G$1000,MATCH(B2431,IF('TABELA DE PREÇOS'!$F$3:$F$1000=G2431,'TABELA DE PREÇOS'!$H$3:$H$1000),1)))))),"")</f>
        <v/>
      </c>
      <c r="I2431" s="74"/>
      <c r="J2431" s="20" t="str">
        <f>IFERROR(IF(ATENDIMENTOS!$I2431="",ATENDIMENTOS!$H2431,IF(AND(ATENDIMENTOS!$H2431="",ATENDIMENTOS!$I2431=""),"",ATENDIMENTOS!$H2431-ATENDIMENTOS!$I2431)),"")</f>
        <v/>
      </c>
      <c r="K2431" s="77"/>
    </row>
    <row r="2432" spans="1:11" x14ac:dyDescent="0.3">
      <c r="A2432" s="12" t="str">
        <f t="shared" si="37"/>
        <v/>
      </c>
      <c r="B2432" s="66"/>
      <c r="C2432" s="70"/>
      <c r="D2432" s="71"/>
      <c r="E2432" s="71"/>
      <c r="F2432" s="71"/>
      <c r="G2432" s="71"/>
      <c r="H2432" s="19" t="str" cm="1">
        <f t="array" ref="H2432">IFERROR(IF(B2432="","",IF(F2432="","",IF(F2432="SERVIÇOS",INDEX('TABELA DE PREÇOS'!$C$3:$C$1000,MATCH(B2432,IF('TABELA DE PREÇOS'!$B$3:$B$1000=G2432,'TABELA DE PREÇOS'!$D$3:$D$1000),1)),IF(F2432="PRODUTOS",INDEX('TABELA DE PREÇOS'!$G$3:$G$1000,MATCH(B2432,IF('TABELA DE PREÇOS'!$F$3:$F$1000=G2432,'TABELA DE PREÇOS'!$H$3:$H$1000),1)))))),"")</f>
        <v/>
      </c>
      <c r="I2432" s="75"/>
      <c r="J2432" s="19" t="str">
        <f>IFERROR(IF(ATENDIMENTOS!$I2432="",ATENDIMENTOS!$H2432,IF(AND(ATENDIMENTOS!$H2432="",ATENDIMENTOS!$I2432=""),"",ATENDIMENTOS!$H2432-ATENDIMENTOS!$I2432)),"")</f>
        <v/>
      </c>
      <c r="K2432" s="78"/>
    </row>
    <row r="2433" spans="1:11" x14ac:dyDescent="0.3">
      <c r="A2433" s="12" t="str">
        <f t="shared" si="37"/>
        <v/>
      </c>
      <c r="B2433" s="65"/>
      <c r="C2433" s="68"/>
      <c r="D2433" s="69"/>
      <c r="E2433" s="69"/>
      <c r="F2433" s="69"/>
      <c r="G2433" s="69"/>
      <c r="H2433" s="20" t="str" cm="1">
        <f t="array" ref="H2433">IFERROR(IF(B2433="","",IF(F2433="","",IF(F2433="SERVIÇOS",INDEX('TABELA DE PREÇOS'!$C$3:$C$1000,MATCH(B2433,IF('TABELA DE PREÇOS'!$B$3:$B$1000=G2433,'TABELA DE PREÇOS'!$D$3:$D$1000),1)),IF(F2433="PRODUTOS",INDEX('TABELA DE PREÇOS'!$G$3:$G$1000,MATCH(B2433,IF('TABELA DE PREÇOS'!$F$3:$F$1000=G2433,'TABELA DE PREÇOS'!$H$3:$H$1000),1)))))),"")</f>
        <v/>
      </c>
      <c r="I2433" s="74"/>
      <c r="J2433" s="20" t="str">
        <f>IFERROR(IF(ATENDIMENTOS!$I2433="",ATENDIMENTOS!$H2433,IF(AND(ATENDIMENTOS!$H2433="",ATENDIMENTOS!$I2433=""),"",ATENDIMENTOS!$H2433-ATENDIMENTOS!$I2433)),"")</f>
        <v/>
      </c>
      <c r="K2433" s="77"/>
    </row>
    <row r="2434" spans="1:11" x14ac:dyDescent="0.3">
      <c r="A2434" s="12" t="str">
        <f t="shared" si="37"/>
        <v/>
      </c>
      <c r="B2434" s="66"/>
      <c r="C2434" s="70"/>
      <c r="D2434" s="71"/>
      <c r="E2434" s="71"/>
      <c r="F2434" s="71"/>
      <c r="G2434" s="71"/>
      <c r="H2434" s="19" t="str" cm="1">
        <f t="array" ref="H2434">IFERROR(IF(B2434="","",IF(F2434="","",IF(F2434="SERVIÇOS",INDEX('TABELA DE PREÇOS'!$C$3:$C$1000,MATCH(B2434,IF('TABELA DE PREÇOS'!$B$3:$B$1000=G2434,'TABELA DE PREÇOS'!$D$3:$D$1000),1)),IF(F2434="PRODUTOS",INDEX('TABELA DE PREÇOS'!$G$3:$G$1000,MATCH(B2434,IF('TABELA DE PREÇOS'!$F$3:$F$1000=G2434,'TABELA DE PREÇOS'!$H$3:$H$1000),1)))))),"")</f>
        <v/>
      </c>
      <c r="I2434" s="75"/>
      <c r="J2434" s="19" t="str">
        <f>IFERROR(IF(ATENDIMENTOS!$I2434="",ATENDIMENTOS!$H2434,IF(AND(ATENDIMENTOS!$H2434="",ATENDIMENTOS!$I2434=""),"",ATENDIMENTOS!$H2434-ATENDIMENTOS!$I2434)),"")</f>
        <v/>
      </c>
      <c r="K2434" s="78"/>
    </row>
    <row r="2435" spans="1:11" x14ac:dyDescent="0.3">
      <c r="A2435" s="12" t="str">
        <f t="shared" si="37"/>
        <v/>
      </c>
      <c r="B2435" s="65"/>
      <c r="C2435" s="68"/>
      <c r="D2435" s="69"/>
      <c r="E2435" s="69"/>
      <c r="F2435" s="69"/>
      <c r="G2435" s="69"/>
      <c r="H2435" s="20" t="str" cm="1">
        <f t="array" ref="H2435">IFERROR(IF(B2435="","",IF(F2435="","",IF(F2435="SERVIÇOS",INDEX('TABELA DE PREÇOS'!$C$3:$C$1000,MATCH(B2435,IF('TABELA DE PREÇOS'!$B$3:$B$1000=G2435,'TABELA DE PREÇOS'!$D$3:$D$1000),1)),IF(F2435="PRODUTOS",INDEX('TABELA DE PREÇOS'!$G$3:$G$1000,MATCH(B2435,IF('TABELA DE PREÇOS'!$F$3:$F$1000=G2435,'TABELA DE PREÇOS'!$H$3:$H$1000),1)))))),"")</f>
        <v/>
      </c>
      <c r="I2435" s="74"/>
      <c r="J2435" s="20" t="str">
        <f>IFERROR(IF(ATENDIMENTOS!$I2435="",ATENDIMENTOS!$H2435,IF(AND(ATENDIMENTOS!$H2435="",ATENDIMENTOS!$I2435=""),"",ATENDIMENTOS!$H2435-ATENDIMENTOS!$I2435)),"")</f>
        <v/>
      </c>
      <c r="K2435" s="77"/>
    </row>
    <row r="2436" spans="1:11" x14ac:dyDescent="0.3">
      <c r="A2436" s="12" t="str">
        <f t="shared" ref="A2436:A2499" si="38">IF(B2436="","",F2436&amp;E2436&amp;B2436&amp;C2436)</f>
        <v/>
      </c>
      <c r="B2436" s="66"/>
      <c r="C2436" s="70"/>
      <c r="D2436" s="71"/>
      <c r="E2436" s="71"/>
      <c r="F2436" s="71"/>
      <c r="G2436" s="71"/>
      <c r="H2436" s="19" t="str" cm="1">
        <f t="array" ref="H2436">IFERROR(IF(B2436="","",IF(F2436="","",IF(F2436="SERVIÇOS",INDEX('TABELA DE PREÇOS'!$C$3:$C$1000,MATCH(B2436,IF('TABELA DE PREÇOS'!$B$3:$B$1000=G2436,'TABELA DE PREÇOS'!$D$3:$D$1000),1)),IF(F2436="PRODUTOS",INDEX('TABELA DE PREÇOS'!$G$3:$G$1000,MATCH(B2436,IF('TABELA DE PREÇOS'!$F$3:$F$1000=G2436,'TABELA DE PREÇOS'!$H$3:$H$1000),1)))))),"")</f>
        <v/>
      </c>
      <c r="I2436" s="75"/>
      <c r="J2436" s="19" t="str">
        <f>IFERROR(IF(ATENDIMENTOS!$I2436="",ATENDIMENTOS!$H2436,IF(AND(ATENDIMENTOS!$H2436="",ATENDIMENTOS!$I2436=""),"",ATENDIMENTOS!$H2436-ATENDIMENTOS!$I2436)),"")</f>
        <v/>
      </c>
      <c r="K2436" s="78"/>
    </row>
    <row r="2437" spans="1:11" x14ac:dyDescent="0.3">
      <c r="A2437" s="12" t="str">
        <f t="shared" si="38"/>
        <v/>
      </c>
      <c r="B2437" s="65"/>
      <c r="C2437" s="68"/>
      <c r="D2437" s="69"/>
      <c r="E2437" s="69"/>
      <c r="F2437" s="69"/>
      <c r="G2437" s="69"/>
      <c r="H2437" s="20" t="str" cm="1">
        <f t="array" ref="H2437">IFERROR(IF(B2437="","",IF(F2437="","",IF(F2437="SERVIÇOS",INDEX('TABELA DE PREÇOS'!$C$3:$C$1000,MATCH(B2437,IF('TABELA DE PREÇOS'!$B$3:$B$1000=G2437,'TABELA DE PREÇOS'!$D$3:$D$1000),1)),IF(F2437="PRODUTOS",INDEX('TABELA DE PREÇOS'!$G$3:$G$1000,MATCH(B2437,IF('TABELA DE PREÇOS'!$F$3:$F$1000=G2437,'TABELA DE PREÇOS'!$H$3:$H$1000),1)))))),"")</f>
        <v/>
      </c>
      <c r="I2437" s="74"/>
      <c r="J2437" s="20" t="str">
        <f>IFERROR(IF(ATENDIMENTOS!$I2437="",ATENDIMENTOS!$H2437,IF(AND(ATENDIMENTOS!$H2437="",ATENDIMENTOS!$I2437=""),"",ATENDIMENTOS!$H2437-ATENDIMENTOS!$I2437)),"")</f>
        <v/>
      </c>
      <c r="K2437" s="77"/>
    </row>
    <row r="2438" spans="1:11" x14ac:dyDescent="0.3">
      <c r="A2438" s="12" t="str">
        <f t="shared" si="38"/>
        <v/>
      </c>
      <c r="B2438" s="66"/>
      <c r="C2438" s="70"/>
      <c r="D2438" s="71"/>
      <c r="E2438" s="71"/>
      <c r="F2438" s="71"/>
      <c r="G2438" s="71"/>
      <c r="H2438" s="19" t="str" cm="1">
        <f t="array" ref="H2438">IFERROR(IF(B2438="","",IF(F2438="","",IF(F2438="SERVIÇOS",INDEX('TABELA DE PREÇOS'!$C$3:$C$1000,MATCH(B2438,IF('TABELA DE PREÇOS'!$B$3:$B$1000=G2438,'TABELA DE PREÇOS'!$D$3:$D$1000),1)),IF(F2438="PRODUTOS",INDEX('TABELA DE PREÇOS'!$G$3:$G$1000,MATCH(B2438,IF('TABELA DE PREÇOS'!$F$3:$F$1000=G2438,'TABELA DE PREÇOS'!$H$3:$H$1000),1)))))),"")</f>
        <v/>
      </c>
      <c r="I2438" s="75"/>
      <c r="J2438" s="19" t="str">
        <f>IFERROR(IF(ATENDIMENTOS!$I2438="",ATENDIMENTOS!$H2438,IF(AND(ATENDIMENTOS!$H2438="",ATENDIMENTOS!$I2438=""),"",ATENDIMENTOS!$H2438-ATENDIMENTOS!$I2438)),"")</f>
        <v/>
      </c>
      <c r="K2438" s="78"/>
    </row>
    <row r="2439" spans="1:11" x14ac:dyDescent="0.3">
      <c r="A2439" s="12" t="str">
        <f t="shared" si="38"/>
        <v/>
      </c>
      <c r="B2439" s="65"/>
      <c r="C2439" s="68"/>
      <c r="D2439" s="69"/>
      <c r="E2439" s="69"/>
      <c r="F2439" s="69"/>
      <c r="G2439" s="69"/>
      <c r="H2439" s="20" t="str" cm="1">
        <f t="array" ref="H2439">IFERROR(IF(B2439="","",IF(F2439="","",IF(F2439="SERVIÇOS",INDEX('TABELA DE PREÇOS'!$C$3:$C$1000,MATCH(B2439,IF('TABELA DE PREÇOS'!$B$3:$B$1000=G2439,'TABELA DE PREÇOS'!$D$3:$D$1000),1)),IF(F2439="PRODUTOS",INDEX('TABELA DE PREÇOS'!$G$3:$G$1000,MATCH(B2439,IF('TABELA DE PREÇOS'!$F$3:$F$1000=G2439,'TABELA DE PREÇOS'!$H$3:$H$1000),1)))))),"")</f>
        <v/>
      </c>
      <c r="I2439" s="74"/>
      <c r="J2439" s="20" t="str">
        <f>IFERROR(IF(ATENDIMENTOS!$I2439="",ATENDIMENTOS!$H2439,IF(AND(ATENDIMENTOS!$H2439="",ATENDIMENTOS!$I2439=""),"",ATENDIMENTOS!$H2439-ATENDIMENTOS!$I2439)),"")</f>
        <v/>
      </c>
      <c r="K2439" s="77"/>
    </row>
    <row r="2440" spans="1:11" x14ac:dyDescent="0.3">
      <c r="A2440" s="12" t="str">
        <f t="shared" si="38"/>
        <v/>
      </c>
      <c r="B2440" s="66"/>
      <c r="C2440" s="70"/>
      <c r="D2440" s="71"/>
      <c r="E2440" s="71"/>
      <c r="F2440" s="71"/>
      <c r="G2440" s="71"/>
      <c r="H2440" s="19" t="str" cm="1">
        <f t="array" ref="H2440">IFERROR(IF(B2440="","",IF(F2440="","",IF(F2440="SERVIÇOS",INDEX('TABELA DE PREÇOS'!$C$3:$C$1000,MATCH(B2440,IF('TABELA DE PREÇOS'!$B$3:$B$1000=G2440,'TABELA DE PREÇOS'!$D$3:$D$1000),1)),IF(F2440="PRODUTOS",INDEX('TABELA DE PREÇOS'!$G$3:$G$1000,MATCH(B2440,IF('TABELA DE PREÇOS'!$F$3:$F$1000=G2440,'TABELA DE PREÇOS'!$H$3:$H$1000),1)))))),"")</f>
        <v/>
      </c>
      <c r="I2440" s="75"/>
      <c r="J2440" s="19" t="str">
        <f>IFERROR(IF(ATENDIMENTOS!$I2440="",ATENDIMENTOS!$H2440,IF(AND(ATENDIMENTOS!$H2440="",ATENDIMENTOS!$I2440=""),"",ATENDIMENTOS!$H2440-ATENDIMENTOS!$I2440)),"")</f>
        <v/>
      </c>
      <c r="K2440" s="78"/>
    </row>
    <row r="2441" spans="1:11" x14ac:dyDescent="0.3">
      <c r="A2441" s="12" t="str">
        <f t="shared" si="38"/>
        <v/>
      </c>
      <c r="B2441" s="65"/>
      <c r="C2441" s="68"/>
      <c r="D2441" s="69"/>
      <c r="E2441" s="69"/>
      <c r="F2441" s="69"/>
      <c r="G2441" s="69"/>
      <c r="H2441" s="20" t="str" cm="1">
        <f t="array" ref="H2441">IFERROR(IF(B2441="","",IF(F2441="","",IF(F2441="SERVIÇOS",INDEX('TABELA DE PREÇOS'!$C$3:$C$1000,MATCH(B2441,IF('TABELA DE PREÇOS'!$B$3:$B$1000=G2441,'TABELA DE PREÇOS'!$D$3:$D$1000),1)),IF(F2441="PRODUTOS",INDEX('TABELA DE PREÇOS'!$G$3:$G$1000,MATCH(B2441,IF('TABELA DE PREÇOS'!$F$3:$F$1000=G2441,'TABELA DE PREÇOS'!$H$3:$H$1000),1)))))),"")</f>
        <v/>
      </c>
      <c r="I2441" s="74"/>
      <c r="J2441" s="20" t="str">
        <f>IFERROR(IF(ATENDIMENTOS!$I2441="",ATENDIMENTOS!$H2441,IF(AND(ATENDIMENTOS!$H2441="",ATENDIMENTOS!$I2441=""),"",ATENDIMENTOS!$H2441-ATENDIMENTOS!$I2441)),"")</f>
        <v/>
      </c>
      <c r="K2441" s="77"/>
    </row>
    <row r="2442" spans="1:11" x14ac:dyDescent="0.3">
      <c r="A2442" s="12" t="str">
        <f t="shared" si="38"/>
        <v/>
      </c>
      <c r="B2442" s="66"/>
      <c r="C2442" s="70"/>
      <c r="D2442" s="71"/>
      <c r="E2442" s="71"/>
      <c r="F2442" s="71"/>
      <c r="G2442" s="71"/>
      <c r="H2442" s="19" t="str" cm="1">
        <f t="array" ref="H2442">IFERROR(IF(B2442="","",IF(F2442="","",IF(F2442="SERVIÇOS",INDEX('TABELA DE PREÇOS'!$C$3:$C$1000,MATCH(B2442,IF('TABELA DE PREÇOS'!$B$3:$B$1000=G2442,'TABELA DE PREÇOS'!$D$3:$D$1000),1)),IF(F2442="PRODUTOS",INDEX('TABELA DE PREÇOS'!$G$3:$G$1000,MATCH(B2442,IF('TABELA DE PREÇOS'!$F$3:$F$1000=G2442,'TABELA DE PREÇOS'!$H$3:$H$1000),1)))))),"")</f>
        <v/>
      </c>
      <c r="I2442" s="75"/>
      <c r="J2442" s="19" t="str">
        <f>IFERROR(IF(ATENDIMENTOS!$I2442="",ATENDIMENTOS!$H2442,IF(AND(ATENDIMENTOS!$H2442="",ATENDIMENTOS!$I2442=""),"",ATENDIMENTOS!$H2442-ATENDIMENTOS!$I2442)),"")</f>
        <v/>
      </c>
      <c r="K2442" s="78"/>
    </row>
    <row r="2443" spans="1:11" x14ac:dyDescent="0.3">
      <c r="A2443" s="12" t="str">
        <f t="shared" si="38"/>
        <v/>
      </c>
      <c r="B2443" s="65"/>
      <c r="C2443" s="68"/>
      <c r="D2443" s="69"/>
      <c r="E2443" s="69"/>
      <c r="F2443" s="69"/>
      <c r="G2443" s="69"/>
      <c r="H2443" s="20" t="str" cm="1">
        <f t="array" ref="H2443">IFERROR(IF(B2443="","",IF(F2443="","",IF(F2443="SERVIÇOS",INDEX('TABELA DE PREÇOS'!$C$3:$C$1000,MATCH(B2443,IF('TABELA DE PREÇOS'!$B$3:$B$1000=G2443,'TABELA DE PREÇOS'!$D$3:$D$1000),1)),IF(F2443="PRODUTOS",INDEX('TABELA DE PREÇOS'!$G$3:$G$1000,MATCH(B2443,IF('TABELA DE PREÇOS'!$F$3:$F$1000=G2443,'TABELA DE PREÇOS'!$H$3:$H$1000),1)))))),"")</f>
        <v/>
      </c>
      <c r="I2443" s="74"/>
      <c r="J2443" s="20" t="str">
        <f>IFERROR(IF(ATENDIMENTOS!$I2443="",ATENDIMENTOS!$H2443,IF(AND(ATENDIMENTOS!$H2443="",ATENDIMENTOS!$I2443=""),"",ATENDIMENTOS!$H2443-ATENDIMENTOS!$I2443)),"")</f>
        <v/>
      </c>
      <c r="K2443" s="77"/>
    </row>
    <row r="2444" spans="1:11" x14ac:dyDescent="0.3">
      <c r="A2444" s="12" t="str">
        <f t="shared" si="38"/>
        <v/>
      </c>
      <c r="B2444" s="66"/>
      <c r="C2444" s="70"/>
      <c r="D2444" s="71"/>
      <c r="E2444" s="71"/>
      <c r="F2444" s="71"/>
      <c r="G2444" s="71"/>
      <c r="H2444" s="19" t="str" cm="1">
        <f t="array" ref="H2444">IFERROR(IF(B2444="","",IF(F2444="","",IF(F2444="SERVIÇOS",INDEX('TABELA DE PREÇOS'!$C$3:$C$1000,MATCH(B2444,IF('TABELA DE PREÇOS'!$B$3:$B$1000=G2444,'TABELA DE PREÇOS'!$D$3:$D$1000),1)),IF(F2444="PRODUTOS",INDEX('TABELA DE PREÇOS'!$G$3:$G$1000,MATCH(B2444,IF('TABELA DE PREÇOS'!$F$3:$F$1000=G2444,'TABELA DE PREÇOS'!$H$3:$H$1000),1)))))),"")</f>
        <v/>
      </c>
      <c r="I2444" s="75"/>
      <c r="J2444" s="19" t="str">
        <f>IFERROR(IF(ATENDIMENTOS!$I2444="",ATENDIMENTOS!$H2444,IF(AND(ATENDIMENTOS!$H2444="",ATENDIMENTOS!$I2444=""),"",ATENDIMENTOS!$H2444-ATENDIMENTOS!$I2444)),"")</f>
        <v/>
      </c>
      <c r="K2444" s="78"/>
    </row>
    <row r="2445" spans="1:11" x14ac:dyDescent="0.3">
      <c r="A2445" s="12" t="str">
        <f t="shared" si="38"/>
        <v/>
      </c>
      <c r="B2445" s="65"/>
      <c r="C2445" s="68"/>
      <c r="D2445" s="69"/>
      <c r="E2445" s="69"/>
      <c r="F2445" s="69"/>
      <c r="G2445" s="69"/>
      <c r="H2445" s="20" t="str" cm="1">
        <f t="array" ref="H2445">IFERROR(IF(B2445="","",IF(F2445="","",IF(F2445="SERVIÇOS",INDEX('TABELA DE PREÇOS'!$C$3:$C$1000,MATCH(B2445,IF('TABELA DE PREÇOS'!$B$3:$B$1000=G2445,'TABELA DE PREÇOS'!$D$3:$D$1000),1)),IF(F2445="PRODUTOS",INDEX('TABELA DE PREÇOS'!$G$3:$G$1000,MATCH(B2445,IF('TABELA DE PREÇOS'!$F$3:$F$1000=G2445,'TABELA DE PREÇOS'!$H$3:$H$1000),1)))))),"")</f>
        <v/>
      </c>
      <c r="I2445" s="74"/>
      <c r="J2445" s="20" t="str">
        <f>IFERROR(IF(ATENDIMENTOS!$I2445="",ATENDIMENTOS!$H2445,IF(AND(ATENDIMENTOS!$H2445="",ATENDIMENTOS!$I2445=""),"",ATENDIMENTOS!$H2445-ATENDIMENTOS!$I2445)),"")</f>
        <v/>
      </c>
      <c r="K2445" s="77"/>
    </row>
    <row r="2446" spans="1:11" x14ac:dyDescent="0.3">
      <c r="A2446" s="12" t="str">
        <f t="shared" si="38"/>
        <v/>
      </c>
      <c r="B2446" s="66"/>
      <c r="C2446" s="70"/>
      <c r="D2446" s="71"/>
      <c r="E2446" s="71"/>
      <c r="F2446" s="71"/>
      <c r="G2446" s="71"/>
      <c r="H2446" s="19" t="str" cm="1">
        <f t="array" ref="H2446">IFERROR(IF(B2446="","",IF(F2446="","",IF(F2446="SERVIÇOS",INDEX('TABELA DE PREÇOS'!$C$3:$C$1000,MATCH(B2446,IF('TABELA DE PREÇOS'!$B$3:$B$1000=G2446,'TABELA DE PREÇOS'!$D$3:$D$1000),1)),IF(F2446="PRODUTOS",INDEX('TABELA DE PREÇOS'!$G$3:$G$1000,MATCH(B2446,IF('TABELA DE PREÇOS'!$F$3:$F$1000=G2446,'TABELA DE PREÇOS'!$H$3:$H$1000),1)))))),"")</f>
        <v/>
      </c>
      <c r="I2446" s="75"/>
      <c r="J2446" s="19" t="str">
        <f>IFERROR(IF(ATENDIMENTOS!$I2446="",ATENDIMENTOS!$H2446,IF(AND(ATENDIMENTOS!$H2446="",ATENDIMENTOS!$I2446=""),"",ATENDIMENTOS!$H2446-ATENDIMENTOS!$I2446)),"")</f>
        <v/>
      </c>
      <c r="K2446" s="78"/>
    </row>
    <row r="2447" spans="1:11" x14ac:dyDescent="0.3">
      <c r="A2447" s="12" t="str">
        <f t="shared" si="38"/>
        <v/>
      </c>
      <c r="B2447" s="65"/>
      <c r="C2447" s="68"/>
      <c r="D2447" s="69"/>
      <c r="E2447" s="69"/>
      <c r="F2447" s="69"/>
      <c r="G2447" s="69"/>
      <c r="H2447" s="20" t="str" cm="1">
        <f t="array" ref="H2447">IFERROR(IF(B2447="","",IF(F2447="","",IF(F2447="SERVIÇOS",INDEX('TABELA DE PREÇOS'!$C$3:$C$1000,MATCH(B2447,IF('TABELA DE PREÇOS'!$B$3:$B$1000=G2447,'TABELA DE PREÇOS'!$D$3:$D$1000),1)),IF(F2447="PRODUTOS",INDEX('TABELA DE PREÇOS'!$G$3:$G$1000,MATCH(B2447,IF('TABELA DE PREÇOS'!$F$3:$F$1000=G2447,'TABELA DE PREÇOS'!$H$3:$H$1000),1)))))),"")</f>
        <v/>
      </c>
      <c r="I2447" s="74"/>
      <c r="J2447" s="20" t="str">
        <f>IFERROR(IF(ATENDIMENTOS!$I2447="",ATENDIMENTOS!$H2447,IF(AND(ATENDIMENTOS!$H2447="",ATENDIMENTOS!$I2447=""),"",ATENDIMENTOS!$H2447-ATENDIMENTOS!$I2447)),"")</f>
        <v/>
      </c>
      <c r="K2447" s="77"/>
    </row>
    <row r="2448" spans="1:11" x14ac:dyDescent="0.3">
      <c r="A2448" s="12" t="str">
        <f t="shared" si="38"/>
        <v/>
      </c>
      <c r="B2448" s="66"/>
      <c r="C2448" s="70"/>
      <c r="D2448" s="71"/>
      <c r="E2448" s="71"/>
      <c r="F2448" s="71"/>
      <c r="G2448" s="71"/>
      <c r="H2448" s="19" t="str" cm="1">
        <f t="array" ref="H2448">IFERROR(IF(B2448="","",IF(F2448="","",IF(F2448="SERVIÇOS",INDEX('TABELA DE PREÇOS'!$C$3:$C$1000,MATCH(B2448,IF('TABELA DE PREÇOS'!$B$3:$B$1000=G2448,'TABELA DE PREÇOS'!$D$3:$D$1000),1)),IF(F2448="PRODUTOS",INDEX('TABELA DE PREÇOS'!$G$3:$G$1000,MATCH(B2448,IF('TABELA DE PREÇOS'!$F$3:$F$1000=G2448,'TABELA DE PREÇOS'!$H$3:$H$1000),1)))))),"")</f>
        <v/>
      </c>
      <c r="I2448" s="75"/>
      <c r="J2448" s="19" t="str">
        <f>IFERROR(IF(ATENDIMENTOS!$I2448="",ATENDIMENTOS!$H2448,IF(AND(ATENDIMENTOS!$H2448="",ATENDIMENTOS!$I2448=""),"",ATENDIMENTOS!$H2448-ATENDIMENTOS!$I2448)),"")</f>
        <v/>
      </c>
      <c r="K2448" s="78"/>
    </row>
    <row r="2449" spans="1:11" x14ac:dyDescent="0.3">
      <c r="A2449" s="12" t="str">
        <f t="shared" si="38"/>
        <v/>
      </c>
      <c r="B2449" s="65"/>
      <c r="C2449" s="68"/>
      <c r="D2449" s="69"/>
      <c r="E2449" s="69"/>
      <c r="F2449" s="69"/>
      <c r="G2449" s="69"/>
      <c r="H2449" s="20" t="str" cm="1">
        <f t="array" ref="H2449">IFERROR(IF(B2449="","",IF(F2449="","",IF(F2449="SERVIÇOS",INDEX('TABELA DE PREÇOS'!$C$3:$C$1000,MATCH(B2449,IF('TABELA DE PREÇOS'!$B$3:$B$1000=G2449,'TABELA DE PREÇOS'!$D$3:$D$1000),1)),IF(F2449="PRODUTOS",INDEX('TABELA DE PREÇOS'!$G$3:$G$1000,MATCH(B2449,IF('TABELA DE PREÇOS'!$F$3:$F$1000=G2449,'TABELA DE PREÇOS'!$H$3:$H$1000),1)))))),"")</f>
        <v/>
      </c>
      <c r="I2449" s="74"/>
      <c r="J2449" s="20" t="str">
        <f>IFERROR(IF(ATENDIMENTOS!$I2449="",ATENDIMENTOS!$H2449,IF(AND(ATENDIMENTOS!$H2449="",ATENDIMENTOS!$I2449=""),"",ATENDIMENTOS!$H2449-ATENDIMENTOS!$I2449)),"")</f>
        <v/>
      </c>
      <c r="K2449" s="77"/>
    </row>
    <row r="2450" spans="1:11" x14ac:dyDescent="0.3">
      <c r="A2450" s="12" t="str">
        <f t="shared" si="38"/>
        <v/>
      </c>
      <c r="B2450" s="66"/>
      <c r="C2450" s="70"/>
      <c r="D2450" s="71"/>
      <c r="E2450" s="71"/>
      <c r="F2450" s="71"/>
      <c r="G2450" s="71"/>
      <c r="H2450" s="19" t="str" cm="1">
        <f t="array" ref="H2450">IFERROR(IF(B2450="","",IF(F2450="","",IF(F2450="SERVIÇOS",INDEX('TABELA DE PREÇOS'!$C$3:$C$1000,MATCH(B2450,IF('TABELA DE PREÇOS'!$B$3:$B$1000=G2450,'TABELA DE PREÇOS'!$D$3:$D$1000),1)),IF(F2450="PRODUTOS",INDEX('TABELA DE PREÇOS'!$G$3:$G$1000,MATCH(B2450,IF('TABELA DE PREÇOS'!$F$3:$F$1000=G2450,'TABELA DE PREÇOS'!$H$3:$H$1000),1)))))),"")</f>
        <v/>
      </c>
      <c r="I2450" s="75"/>
      <c r="J2450" s="19" t="str">
        <f>IFERROR(IF(ATENDIMENTOS!$I2450="",ATENDIMENTOS!$H2450,IF(AND(ATENDIMENTOS!$H2450="",ATENDIMENTOS!$I2450=""),"",ATENDIMENTOS!$H2450-ATENDIMENTOS!$I2450)),"")</f>
        <v/>
      </c>
      <c r="K2450" s="78"/>
    </row>
    <row r="2451" spans="1:11" x14ac:dyDescent="0.3">
      <c r="A2451" s="12" t="str">
        <f t="shared" si="38"/>
        <v/>
      </c>
      <c r="B2451" s="65"/>
      <c r="C2451" s="68"/>
      <c r="D2451" s="69"/>
      <c r="E2451" s="69"/>
      <c r="F2451" s="69"/>
      <c r="G2451" s="69"/>
      <c r="H2451" s="20" t="str" cm="1">
        <f t="array" ref="H2451">IFERROR(IF(B2451="","",IF(F2451="","",IF(F2451="SERVIÇOS",INDEX('TABELA DE PREÇOS'!$C$3:$C$1000,MATCH(B2451,IF('TABELA DE PREÇOS'!$B$3:$B$1000=G2451,'TABELA DE PREÇOS'!$D$3:$D$1000),1)),IF(F2451="PRODUTOS",INDEX('TABELA DE PREÇOS'!$G$3:$G$1000,MATCH(B2451,IF('TABELA DE PREÇOS'!$F$3:$F$1000=G2451,'TABELA DE PREÇOS'!$H$3:$H$1000),1)))))),"")</f>
        <v/>
      </c>
      <c r="I2451" s="74"/>
      <c r="J2451" s="20" t="str">
        <f>IFERROR(IF(ATENDIMENTOS!$I2451="",ATENDIMENTOS!$H2451,IF(AND(ATENDIMENTOS!$H2451="",ATENDIMENTOS!$I2451=""),"",ATENDIMENTOS!$H2451-ATENDIMENTOS!$I2451)),"")</f>
        <v/>
      </c>
      <c r="K2451" s="77"/>
    </row>
    <row r="2452" spans="1:11" x14ac:dyDescent="0.3">
      <c r="A2452" s="12" t="str">
        <f t="shared" si="38"/>
        <v/>
      </c>
      <c r="B2452" s="66"/>
      <c r="C2452" s="70"/>
      <c r="D2452" s="71"/>
      <c r="E2452" s="71"/>
      <c r="F2452" s="71"/>
      <c r="G2452" s="71"/>
      <c r="H2452" s="19" t="str" cm="1">
        <f t="array" ref="H2452">IFERROR(IF(B2452="","",IF(F2452="","",IF(F2452="SERVIÇOS",INDEX('TABELA DE PREÇOS'!$C$3:$C$1000,MATCH(B2452,IF('TABELA DE PREÇOS'!$B$3:$B$1000=G2452,'TABELA DE PREÇOS'!$D$3:$D$1000),1)),IF(F2452="PRODUTOS",INDEX('TABELA DE PREÇOS'!$G$3:$G$1000,MATCH(B2452,IF('TABELA DE PREÇOS'!$F$3:$F$1000=G2452,'TABELA DE PREÇOS'!$H$3:$H$1000),1)))))),"")</f>
        <v/>
      </c>
      <c r="I2452" s="75"/>
      <c r="J2452" s="19" t="str">
        <f>IFERROR(IF(ATENDIMENTOS!$I2452="",ATENDIMENTOS!$H2452,IF(AND(ATENDIMENTOS!$H2452="",ATENDIMENTOS!$I2452=""),"",ATENDIMENTOS!$H2452-ATENDIMENTOS!$I2452)),"")</f>
        <v/>
      </c>
      <c r="K2452" s="78"/>
    </row>
    <row r="2453" spans="1:11" x14ac:dyDescent="0.3">
      <c r="A2453" s="12" t="str">
        <f t="shared" si="38"/>
        <v/>
      </c>
      <c r="B2453" s="65"/>
      <c r="C2453" s="68"/>
      <c r="D2453" s="69"/>
      <c r="E2453" s="69"/>
      <c r="F2453" s="69"/>
      <c r="G2453" s="69"/>
      <c r="H2453" s="20" t="str" cm="1">
        <f t="array" ref="H2453">IFERROR(IF(B2453="","",IF(F2453="","",IF(F2453="SERVIÇOS",INDEX('TABELA DE PREÇOS'!$C$3:$C$1000,MATCH(B2453,IF('TABELA DE PREÇOS'!$B$3:$B$1000=G2453,'TABELA DE PREÇOS'!$D$3:$D$1000),1)),IF(F2453="PRODUTOS",INDEX('TABELA DE PREÇOS'!$G$3:$G$1000,MATCH(B2453,IF('TABELA DE PREÇOS'!$F$3:$F$1000=G2453,'TABELA DE PREÇOS'!$H$3:$H$1000),1)))))),"")</f>
        <v/>
      </c>
      <c r="I2453" s="74"/>
      <c r="J2453" s="20" t="str">
        <f>IFERROR(IF(ATENDIMENTOS!$I2453="",ATENDIMENTOS!$H2453,IF(AND(ATENDIMENTOS!$H2453="",ATENDIMENTOS!$I2453=""),"",ATENDIMENTOS!$H2453-ATENDIMENTOS!$I2453)),"")</f>
        <v/>
      </c>
      <c r="K2453" s="77"/>
    </row>
    <row r="2454" spans="1:11" x14ac:dyDescent="0.3">
      <c r="A2454" s="12" t="str">
        <f t="shared" si="38"/>
        <v/>
      </c>
      <c r="B2454" s="66"/>
      <c r="C2454" s="70"/>
      <c r="D2454" s="71"/>
      <c r="E2454" s="71"/>
      <c r="F2454" s="71"/>
      <c r="G2454" s="71"/>
      <c r="H2454" s="19" t="str" cm="1">
        <f t="array" ref="H2454">IFERROR(IF(B2454="","",IF(F2454="","",IF(F2454="SERVIÇOS",INDEX('TABELA DE PREÇOS'!$C$3:$C$1000,MATCH(B2454,IF('TABELA DE PREÇOS'!$B$3:$B$1000=G2454,'TABELA DE PREÇOS'!$D$3:$D$1000),1)),IF(F2454="PRODUTOS",INDEX('TABELA DE PREÇOS'!$G$3:$G$1000,MATCH(B2454,IF('TABELA DE PREÇOS'!$F$3:$F$1000=G2454,'TABELA DE PREÇOS'!$H$3:$H$1000),1)))))),"")</f>
        <v/>
      </c>
      <c r="I2454" s="75"/>
      <c r="J2454" s="19" t="str">
        <f>IFERROR(IF(ATENDIMENTOS!$I2454="",ATENDIMENTOS!$H2454,IF(AND(ATENDIMENTOS!$H2454="",ATENDIMENTOS!$I2454=""),"",ATENDIMENTOS!$H2454-ATENDIMENTOS!$I2454)),"")</f>
        <v/>
      </c>
      <c r="K2454" s="78"/>
    </row>
    <row r="2455" spans="1:11" x14ac:dyDescent="0.3">
      <c r="A2455" s="12" t="str">
        <f t="shared" si="38"/>
        <v/>
      </c>
      <c r="B2455" s="65"/>
      <c r="C2455" s="68"/>
      <c r="D2455" s="69"/>
      <c r="E2455" s="69"/>
      <c r="F2455" s="69"/>
      <c r="G2455" s="69"/>
      <c r="H2455" s="20" t="str" cm="1">
        <f t="array" ref="H2455">IFERROR(IF(B2455="","",IF(F2455="","",IF(F2455="SERVIÇOS",INDEX('TABELA DE PREÇOS'!$C$3:$C$1000,MATCH(B2455,IF('TABELA DE PREÇOS'!$B$3:$B$1000=G2455,'TABELA DE PREÇOS'!$D$3:$D$1000),1)),IF(F2455="PRODUTOS",INDEX('TABELA DE PREÇOS'!$G$3:$G$1000,MATCH(B2455,IF('TABELA DE PREÇOS'!$F$3:$F$1000=G2455,'TABELA DE PREÇOS'!$H$3:$H$1000),1)))))),"")</f>
        <v/>
      </c>
      <c r="I2455" s="74"/>
      <c r="J2455" s="20" t="str">
        <f>IFERROR(IF(ATENDIMENTOS!$I2455="",ATENDIMENTOS!$H2455,IF(AND(ATENDIMENTOS!$H2455="",ATENDIMENTOS!$I2455=""),"",ATENDIMENTOS!$H2455-ATENDIMENTOS!$I2455)),"")</f>
        <v/>
      </c>
      <c r="K2455" s="77"/>
    </row>
    <row r="2456" spans="1:11" x14ac:dyDescent="0.3">
      <c r="A2456" s="12" t="str">
        <f t="shared" si="38"/>
        <v/>
      </c>
      <c r="B2456" s="66"/>
      <c r="C2456" s="70"/>
      <c r="D2456" s="71"/>
      <c r="E2456" s="71"/>
      <c r="F2456" s="71"/>
      <c r="G2456" s="71"/>
      <c r="H2456" s="19" t="str" cm="1">
        <f t="array" ref="H2456">IFERROR(IF(B2456="","",IF(F2456="","",IF(F2456="SERVIÇOS",INDEX('TABELA DE PREÇOS'!$C$3:$C$1000,MATCH(B2456,IF('TABELA DE PREÇOS'!$B$3:$B$1000=G2456,'TABELA DE PREÇOS'!$D$3:$D$1000),1)),IF(F2456="PRODUTOS",INDEX('TABELA DE PREÇOS'!$G$3:$G$1000,MATCH(B2456,IF('TABELA DE PREÇOS'!$F$3:$F$1000=G2456,'TABELA DE PREÇOS'!$H$3:$H$1000),1)))))),"")</f>
        <v/>
      </c>
      <c r="I2456" s="75"/>
      <c r="J2456" s="19" t="str">
        <f>IFERROR(IF(ATENDIMENTOS!$I2456="",ATENDIMENTOS!$H2456,IF(AND(ATENDIMENTOS!$H2456="",ATENDIMENTOS!$I2456=""),"",ATENDIMENTOS!$H2456-ATENDIMENTOS!$I2456)),"")</f>
        <v/>
      </c>
      <c r="K2456" s="78"/>
    </row>
    <row r="2457" spans="1:11" x14ac:dyDescent="0.3">
      <c r="A2457" s="12" t="str">
        <f t="shared" si="38"/>
        <v/>
      </c>
      <c r="B2457" s="65"/>
      <c r="C2457" s="68"/>
      <c r="D2457" s="69"/>
      <c r="E2457" s="69"/>
      <c r="F2457" s="69"/>
      <c r="G2457" s="69"/>
      <c r="H2457" s="20" t="str" cm="1">
        <f t="array" ref="H2457">IFERROR(IF(B2457="","",IF(F2457="","",IF(F2457="SERVIÇOS",INDEX('TABELA DE PREÇOS'!$C$3:$C$1000,MATCH(B2457,IF('TABELA DE PREÇOS'!$B$3:$B$1000=G2457,'TABELA DE PREÇOS'!$D$3:$D$1000),1)),IF(F2457="PRODUTOS",INDEX('TABELA DE PREÇOS'!$G$3:$G$1000,MATCH(B2457,IF('TABELA DE PREÇOS'!$F$3:$F$1000=G2457,'TABELA DE PREÇOS'!$H$3:$H$1000),1)))))),"")</f>
        <v/>
      </c>
      <c r="I2457" s="74"/>
      <c r="J2457" s="20" t="str">
        <f>IFERROR(IF(ATENDIMENTOS!$I2457="",ATENDIMENTOS!$H2457,IF(AND(ATENDIMENTOS!$H2457="",ATENDIMENTOS!$I2457=""),"",ATENDIMENTOS!$H2457-ATENDIMENTOS!$I2457)),"")</f>
        <v/>
      </c>
      <c r="K2457" s="77"/>
    </row>
    <row r="2458" spans="1:11" x14ac:dyDescent="0.3">
      <c r="A2458" s="12" t="str">
        <f t="shared" si="38"/>
        <v/>
      </c>
      <c r="B2458" s="66"/>
      <c r="C2458" s="70"/>
      <c r="D2458" s="71"/>
      <c r="E2458" s="71"/>
      <c r="F2458" s="71"/>
      <c r="G2458" s="71"/>
      <c r="H2458" s="19" t="str" cm="1">
        <f t="array" ref="H2458">IFERROR(IF(B2458="","",IF(F2458="","",IF(F2458="SERVIÇOS",INDEX('TABELA DE PREÇOS'!$C$3:$C$1000,MATCH(B2458,IF('TABELA DE PREÇOS'!$B$3:$B$1000=G2458,'TABELA DE PREÇOS'!$D$3:$D$1000),1)),IF(F2458="PRODUTOS",INDEX('TABELA DE PREÇOS'!$G$3:$G$1000,MATCH(B2458,IF('TABELA DE PREÇOS'!$F$3:$F$1000=G2458,'TABELA DE PREÇOS'!$H$3:$H$1000),1)))))),"")</f>
        <v/>
      </c>
      <c r="I2458" s="75"/>
      <c r="J2458" s="19" t="str">
        <f>IFERROR(IF(ATENDIMENTOS!$I2458="",ATENDIMENTOS!$H2458,IF(AND(ATENDIMENTOS!$H2458="",ATENDIMENTOS!$I2458=""),"",ATENDIMENTOS!$H2458-ATENDIMENTOS!$I2458)),"")</f>
        <v/>
      </c>
      <c r="K2458" s="78"/>
    </row>
    <row r="2459" spans="1:11" x14ac:dyDescent="0.3">
      <c r="A2459" s="12" t="str">
        <f t="shared" si="38"/>
        <v/>
      </c>
      <c r="B2459" s="65"/>
      <c r="C2459" s="68"/>
      <c r="D2459" s="69"/>
      <c r="E2459" s="69"/>
      <c r="F2459" s="69"/>
      <c r="G2459" s="69"/>
      <c r="H2459" s="20" t="str" cm="1">
        <f t="array" ref="H2459">IFERROR(IF(B2459="","",IF(F2459="","",IF(F2459="SERVIÇOS",INDEX('TABELA DE PREÇOS'!$C$3:$C$1000,MATCH(B2459,IF('TABELA DE PREÇOS'!$B$3:$B$1000=G2459,'TABELA DE PREÇOS'!$D$3:$D$1000),1)),IF(F2459="PRODUTOS",INDEX('TABELA DE PREÇOS'!$G$3:$G$1000,MATCH(B2459,IF('TABELA DE PREÇOS'!$F$3:$F$1000=G2459,'TABELA DE PREÇOS'!$H$3:$H$1000),1)))))),"")</f>
        <v/>
      </c>
      <c r="I2459" s="74"/>
      <c r="J2459" s="20" t="str">
        <f>IFERROR(IF(ATENDIMENTOS!$I2459="",ATENDIMENTOS!$H2459,IF(AND(ATENDIMENTOS!$H2459="",ATENDIMENTOS!$I2459=""),"",ATENDIMENTOS!$H2459-ATENDIMENTOS!$I2459)),"")</f>
        <v/>
      </c>
      <c r="K2459" s="77"/>
    </row>
    <row r="2460" spans="1:11" x14ac:dyDescent="0.3">
      <c r="A2460" s="12" t="str">
        <f t="shared" si="38"/>
        <v/>
      </c>
      <c r="B2460" s="66"/>
      <c r="C2460" s="70"/>
      <c r="D2460" s="71"/>
      <c r="E2460" s="71"/>
      <c r="F2460" s="71"/>
      <c r="G2460" s="71"/>
      <c r="H2460" s="19" t="str" cm="1">
        <f t="array" ref="H2460">IFERROR(IF(B2460="","",IF(F2460="","",IF(F2460="SERVIÇOS",INDEX('TABELA DE PREÇOS'!$C$3:$C$1000,MATCH(B2460,IF('TABELA DE PREÇOS'!$B$3:$B$1000=G2460,'TABELA DE PREÇOS'!$D$3:$D$1000),1)),IF(F2460="PRODUTOS",INDEX('TABELA DE PREÇOS'!$G$3:$G$1000,MATCH(B2460,IF('TABELA DE PREÇOS'!$F$3:$F$1000=G2460,'TABELA DE PREÇOS'!$H$3:$H$1000),1)))))),"")</f>
        <v/>
      </c>
      <c r="I2460" s="75"/>
      <c r="J2460" s="19" t="str">
        <f>IFERROR(IF(ATENDIMENTOS!$I2460="",ATENDIMENTOS!$H2460,IF(AND(ATENDIMENTOS!$H2460="",ATENDIMENTOS!$I2460=""),"",ATENDIMENTOS!$H2460-ATENDIMENTOS!$I2460)),"")</f>
        <v/>
      </c>
      <c r="K2460" s="78"/>
    </row>
    <row r="2461" spans="1:11" x14ac:dyDescent="0.3">
      <c r="A2461" s="12" t="str">
        <f t="shared" si="38"/>
        <v/>
      </c>
      <c r="B2461" s="65"/>
      <c r="C2461" s="68"/>
      <c r="D2461" s="69"/>
      <c r="E2461" s="69"/>
      <c r="F2461" s="69"/>
      <c r="G2461" s="69"/>
      <c r="H2461" s="20" t="str" cm="1">
        <f t="array" ref="H2461">IFERROR(IF(B2461="","",IF(F2461="","",IF(F2461="SERVIÇOS",INDEX('TABELA DE PREÇOS'!$C$3:$C$1000,MATCH(B2461,IF('TABELA DE PREÇOS'!$B$3:$B$1000=G2461,'TABELA DE PREÇOS'!$D$3:$D$1000),1)),IF(F2461="PRODUTOS",INDEX('TABELA DE PREÇOS'!$G$3:$G$1000,MATCH(B2461,IF('TABELA DE PREÇOS'!$F$3:$F$1000=G2461,'TABELA DE PREÇOS'!$H$3:$H$1000),1)))))),"")</f>
        <v/>
      </c>
      <c r="I2461" s="74"/>
      <c r="J2461" s="20" t="str">
        <f>IFERROR(IF(ATENDIMENTOS!$I2461="",ATENDIMENTOS!$H2461,IF(AND(ATENDIMENTOS!$H2461="",ATENDIMENTOS!$I2461=""),"",ATENDIMENTOS!$H2461-ATENDIMENTOS!$I2461)),"")</f>
        <v/>
      </c>
      <c r="K2461" s="77"/>
    </row>
    <row r="2462" spans="1:11" x14ac:dyDescent="0.3">
      <c r="A2462" s="12" t="str">
        <f t="shared" si="38"/>
        <v/>
      </c>
      <c r="B2462" s="66"/>
      <c r="C2462" s="70"/>
      <c r="D2462" s="71"/>
      <c r="E2462" s="71"/>
      <c r="F2462" s="71"/>
      <c r="G2462" s="71"/>
      <c r="H2462" s="19" t="str" cm="1">
        <f t="array" ref="H2462">IFERROR(IF(B2462="","",IF(F2462="","",IF(F2462="SERVIÇOS",INDEX('TABELA DE PREÇOS'!$C$3:$C$1000,MATCH(B2462,IF('TABELA DE PREÇOS'!$B$3:$B$1000=G2462,'TABELA DE PREÇOS'!$D$3:$D$1000),1)),IF(F2462="PRODUTOS",INDEX('TABELA DE PREÇOS'!$G$3:$G$1000,MATCH(B2462,IF('TABELA DE PREÇOS'!$F$3:$F$1000=G2462,'TABELA DE PREÇOS'!$H$3:$H$1000),1)))))),"")</f>
        <v/>
      </c>
      <c r="I2462" s="75"/>
      <c r="J2462" s="19" t="str">
        <f>IFERROR(IF(ATENDIMENTOS!$I2462="",ATENDIMENTOS!$H2462,IF(AND(ATENDIMENTOS!$H2462="",ATENDIMENTOS!$I2462=""),"",ATENDIMENTOS!$H2462-ATENDIMENTOS!$I2462)),"")</f>
        <v/>
      </c>
      <c r="K2462" s="78"/>
    </row>
    <row r="2463" spans="1:11" x14ac:dyDescent="0.3">
      <c r="A2463" s="12" t="str">
        <f t="shared" si="38"/>
        <v/>
      </c>
      <c r="B2463" s="65"/>
      <c r="C2463" s="68"/>
      <c r="D2463" s="69"/>
      <c r="E2463" s="69"/>
      <c r="F2463" s="69"/>
      <c r="G2463" s="69"/>
      <c r="H2463" s="20" t="str" cm="1">
        <f t="array" ref="H2463">IFERROR(IF(B2463="","",IF(F2463="","",IF(F2463="SERVIÇOS",INDEX('TABELA DE PREÇOS'!$C$3:$C$1000,MATCH(B2463,IF('TABELA DE PREÇOS'!$B$3:$B$1000=G2463,'TABELA DE PREÇOS'!$D$3:$D$1000),1)),IF(F2463="PRODUTOS",INDEX('TABELA DE PREÇOS'!$G$3:$G$1000,MATCH(B2463,IF('TABELA DE PREÇOS'!$F$3:$F$1000=G2463,'TABELA DE PREÇOS'!$H$3:$H$1000),1)))))),"")</f>
        <v/>
      </c>
      <c r="I2463" s="74"/>
      <c r="J2463" s="20" t="str">
        <f>IFERROR(IF(ATENDIMENTOS!$I2463="",ATENDIMENTOS!$H2463,IF(AND(ATENDIMENTOS!$H2463="",ATENDIMENTOS!$I2463=""),"",ATENDIMENTOS!$H2463-ATENDIMENTOS!$I2463)),"")</f>
        <v/>
      </c>
      <c r="K2463" s="77"/>
    </row>
    <row r="2464" spans="1:11" x14ac:dyDescent="0.3">
      <c r="A2464" s="12" t="str">
        <f t="shared" si="38"/>
        <v/>
      </c>
      <c r="B2464" s="66"/>
      <c r="C2464" s="70"/>
      <c r="D2464" s="71"/>
      <c r="E2464" s="71"/>
      <c r="F2464" s="71"/>
      <c r="G2464" s="71"/>
      <c r="H2464" s="19" t="str" cm="1">
        <f t="array" ref="H2464">IFERROR(IF(B2464="","",IF(F2464="","",IF(F2464="SERVIÇOS",INDEX('TABELA DE PREÇOS'!$C$3:$C$1000,MATCH(B2464,IF('TABELA DE PREÇOS'!$B$3:$B$1000=G2464,'TABELA DE PREÇOS'!$D$3:$D$1000),1)),IF(F2464="PRODUTOS",INDEX('TABELA DE PREÇOS'!$G$3:$G$1000,MATCH(B2464,IF('TABELA DE PREÇOS'!$F$3:$F$1000=G2464,'TABELA DE PREÇOS'!$H$3:$H$1000),1)))))),"")</f>
        <v/>
      </c>
      <c r="I2464" s="75"/>
      <c r="J2464" s="19" t="str">
        <f>IFERROR(IF(ATENDIMENTOS!$I2464="",ATENDIMENTOS!$H2464,IF(AND(ATENDIMENTOS!$H2464="",ATENDIMENTOS!$I2464=""),"",ATENDIMENTOS!$H2464-ATENDIMENTOS!$I2464)),"")</f>
        <v/>
      </c>
      <c r="K2464" s="78"/>
    </row>
    <row r="2465" spans="1:11" x14ac:dyDescent="0.3">
      <c r="A2465" s="12" t="str">
        <f t="shared" si="38"/>
        <v/>
      </c>
      <c r="B2465" s="65"/>
      <c r="C2465" s="68"/>
      <c r="D2465" s="69"/>
      <c r="E2465" s="69"/>
      <c r="F2465" s="69"/>
      <c r="G2465" s="69"/>
      <c r="H2465" s="20" t="str" cm="1">
        <f t="array" ref="H2465">IFERROR(IF(B2465="","",IF(F2465="","",IF(F2465="SERVIÇOS",INDEX('TABELA DE PREÇOS'!$C$3:$C$1000,MATCH(B2465,IF('TABELA DE PREÇOS'!$B$3:$B$1000=G2465,'TABELA DE PREÇOS'!$D$3:$D$1000),1)),IF(F2465="PRODUTOS",INDEX('TABELA DE PREÇOS'!$G$3:$G$1000,MATCH(B2465,IF('TABELA DE PREÇOS'!$F$3:$F$1000=G2465,'TABELA DE PREÇOS'!$H$3:$H$1000),1)))))),"")</f>
        <v/>
      </c>
      <c r="I2465" s="74"/>
      <c r="J2465" s="20" t="str">
        <f>IFERROR(IF(ATENDIMENTOS!$I2465="",ATENDIMENTOS!$H2465,IF(AND(ATENDIMENTOS!$H2465="",ATENDIMENTOS!$I2465=""),"",ATENDIMENTOS!$H2465-ATENDIMENTOS!$I2465)),"")</f>
        <v/>
      </c>
      <c r="K2465" s="77"/>
    </row>
    <row r="2466" spans="1:11" x14ac:dyDescent="0.3">
      <c r="A2466" s="12" t="str">
        <f t="shared" si="38"/>
        <v/>
      </c>
      <c r="B2466" s="66"/>
      <c r="C2466" s="70"/>
      <c r="D2466" s="71"/>
      <c r="E2466" s="71"/>
      <c r="F2466" s="71"/>
      <c r="G2466" s="71"/>
      <c r="H2466" s="19" t="str" cm="1">
        <f t="array" ref="H2466">IFERROR(IF(B2466="","",IF(F2466="","",IF(F2466="SERVIÇOS",INDEX('TABELA DE PREÇOS'!$C$3:$C$1000,MATCH(B2466,IF('TABELA DE PREÇOS'!$B$3:$B$1000=G2466,'TABELA DE PREÇOS'!$D$3:$D$1000),1)),IF(F2466="PRODUTOS",INDEX('TABELA DE PREÇOS'!$G$3:$G$1000,MATCH(B2466,IF('TABELA DE PREÇOS'!$F$3:$F$1000=G2466,'TABELA DE PREÇOS'!$H$3:$H$1000),1)))))),"")</f>
        <v/>
      </c>
      <c r="I2466" s="75"/>
      <c r="J2466" s="19" t="str">
        <f>IFERROR(IF(ATENDIMENTOS!$I2466="",ATENDIMENTOS!$H2466,IF(AND(ATENDIMENTOS!$H2466="",ATENDIMENTOS!$I2466=""),"",ATENDIMENTOS!$H2466-ATENDIMENTOS!$I2466)),"")</f>
        <v/>
      </c>
      <c r="K2466" s="78"/>
    </row>
    <row r="2467" spans="1:11" x14ac:dyDescent="0.3">
      <c r="A2467" s="12" t="str">
        <f t="shared" si="38"/>
        <v/>
      </c>
      <c r="B2467" s="65"/>
      <c r="C2467" s="68"/>
      <c r="D2467" s="69"/>
      <c r="E2467" s="69"/>
      <c r="F2467" s="69"/>
      <c r="G2467" s="69"/>
      <c r="H2467" s="20" t="str" cm="1">
        <f t="array" ref="H2467">IFERROR(IF(B2467="","",IF(F2467="","",IF(F2467="SERVIÇOS",INDEX('TABELA DE PREÇOS'!$C$3:$C$1000,MATCH(B2467,IF('TABELA DE PREÇOS'!$B$3:$B$1000=G2467,'TABELA DE PREÇOS'!$D$3:$D$1000),1)),IF(F2467="PRODUTOS",INDEX('TABELA DE PREÇOS'!$G$3:$G$1000,MATCH(B2467,IF('TABELA DE PREÇOS'!$F$3:$F$1000=G2467,'TABELA DE PREÇOS'!$H$3:$H$1000),1)))))),"")</f>
        <v/>
      </c>
      <c r="I2467" s="74"/>
      <c r="J2467" s="20" t="str">
        <f>IFERROR(IF(ATENDIMENTOS!$I2467="",ATENDIMENTOS!$H2467,IF(AND(ATENDIMENTOS!$H2467="",ATENDIMENTOS!$I2467=""),"",ATENDIMENTOS!$H2467-ATENDIMENTOS!$I2467)),"")</f>
        <v/>
      </c>
      <c r="K2467" s="77"/>
    </row>
    <row r="2468" spans="1:11" x14ac:dyDescent="0.3">
      <c r="A2468" s="12" t="str">
        <f t="shared" si="38"/>
        <v/>
      </c>
      <c r="B2468" s="66"/>
      <c r="C2468" s="70"/>
      <c r="D2468" s="71"/>
      <c r="E2468" s="71"/>
      <c r="F2468" s="71"/>
      <c r="G2468" s="71"/>
      <c r="H2468" s="19" t="str" cm="1">
        <f t="array" ref="H2468">IFERROR(IF(B2468="","",IF(F2468="","",IF(F2468="SERVIÇOS",INDEX('TABELA DE PREÇOS'!$C$3:$C$1000,MATCH(B2468,IF('TABELA DE PREÇOS'!$B$3:$B$1000=G2468,'TABELA DE PREÇOS'!$D$3:$D$1000),1)),IF(F2468="PRODUTOS",INDEX('TABELA DE PREÇOS'!$G$3:$G$1000,MATCH(B2468,IF('TABELA DE PREÇOS'!$F$3:$F$1000=G2468,'TABELA DE PREÇOS'!$H$3:$H$1000),1)))))),"")</f>
        <v/>
      </c>
      <c r="I2468" s="75"/>
      <c r="J2468" s="19" t="str">
        <f>IFERROR(IF(ATENDIMENTOS!$I2468="",ATENDIMENTOS!$H2468,IF(AND(ATENDIMENTOS!$H2468="",ATENDIMENTOS!$I2468=""),"",ATENDIMENTOS!$H2468-ATENDIMENTOS!$I2468)),"")</f>
        <v/>
      </c>
      <c r="K2468" s="78"/>
    </row>
    <row r="2469" spans="1:11" x14ac:dyDescent="0.3">
      <c r="A2469" s="12" t="str">
        <f t="shared" si="38"/>
        <v/>
      </c>
      <c r="B2469" s="65"/>
      <c r="C2469" s="68"/>
      <c r="D2469" s="69"/>
      <c r="E2469" s="69"/>
      <c r="F2469" s="69"/>
      <c r="G2469" s="69"/>
      <c r="H2469" s="20" t="str" cm="1">
        <f t="array" ref="H2469">IFERROR(IF(B2469="","",IF(F2469="","",IF(F2469="SERVIÇOS",INDEX('TABELA DE PREÇOS'!$C$3:$C$1000,MATCH(B2469,IF('TABELA DE PREÇOS'!$B$3:$B$1000=G2469,'TABELA DE PREÇOS'!$D$3:$D$1000),1)),IF(F2469="PRODUTOS",INDEX('TABELA DE PREÇOS'!$G$3:$G$1000,MATCH(B2469,IF('TABELA DE PREÇOS'!$F$3:$F$1000=G2469,'TABELA DE PREÇOS'!$H$3:$H$1000),1)))))),"")</f>
        <v/>
      </c>
      <c r="I2469" s="74"/>
      <c r="J2469" s="20" t="str">
        <f>IFERROR(IF(ATENDIMENTOS!$I2469="",ATENDIMENTOS!$H2469,IF(AND(ATENDIMENTOS!$H2469="",ATENDIMENTOS!$I2469=""),"",ATENDIMENTOS!$H2469-ATENDIMENTOS!$I2469)),"")</f>
        <v/>
      </c>
      <c r="K2469" s="77"/>
    </row>
    <row r="2470" spans="1:11" x14ac:dyDescent="0.3">
      <c r="A2470" s="12" t="str">
        <f t="shared" si="38"/>
        <v/>
      </c>
      <c r="B2470" s="66"/>
      <c r="C2470" s="70"/>
      <c r="D2470" s="71"/>
      <c r="E2470" s="71"/>
      <c r="F2470" s="71"/>
      <c r="G2470" s="71"/>
      <c r="H2470" s="19" t="str" cm="1">
        <f t="array" ref="H2470">IFERROR(IF(B2470="","",IF(F2470="","",IF(F2470="SERVIÇOS",INDEX('TABELA DE PREÇOS'!$C$3:$C$1000,MATCH(B2470,IF('TABELA DE PREÇOS'!$B$3:$B$1000=G2470,'TABELA DE PREÇOS'!$D$3:$D$1000),1)),IF(F2470="PRODUTOS",INDEX('TABELA DE PREÇOS'!$G$3:$G$1000,MATCH(B2470,IF('TABELA DE PREÇOS'!$F$3:$F$1000=G2470,'TABELA DE PREÇOS'!$H$3:$H$1000),1)))))),"")</f>
        <v/>
      </c>
      <c r="I2470" s="75"/>
      <c r="J2470" s="19" t="str">
        <f>IFERROR(IF(ATENDIMENTOS!$I2470="",ATENDIMENTOS!$H2470,IF(AND(ATENDIMENTOS!$H2470="",ATENDIMENTOS!$I2470=""),"",ATENDIMENTOS!$H2470-ATENDIMENTOS!$I2470)),"")</f>
        <v/>
      </c>
      <c r="K2470" s="78"/>
    </row>
    <row r="2471" spans="1:11" x14ac:dyDescent="0.3">
      <c r="A2471" s="12" t="str">
        <f t="shared" si="38"/>
        <v/>
      </c>
      <c r="B2471" s="65"/>
      <c r="C2471" s="68"/>
      <c r="D2471" s="69"/>
      <c r="E2471" s="69"/>
      <c r="F2471" s="69"/>
      <c r="G2471" s="69"/>
      <c r="H2471" s="20" t="str" cm="1">
        <f t="array" ref="H2471">IFERROR(IF(B2471="","",IF(F2471="","",IF(F2471="SERVIÇOS",INDEX('TABELA DE PREÇOS'!$C$3:$C$1000,MATCH(B2471,IF('TABELA DE PREÇOS'!$B$3:$B$1000=G2471,'TABELA DE PREÇOS'!$D$3:$D$1000),1)),IF(F2471="PRODUTOS",INDEX('TABELA DE PREÇOS'!$G$3:$G$1000,MATCH(B2471,IF('TABELA DE PREÇOS'!$F$3:$F$1000=G2471,'TABELA DE PREÇOS'!$H$3:$H$1000),1)))))),"")</f>
        <v/>
      </c>
      <c r="I2471" s="74"/>
      <c r="J2471" s="20" t="str">
        <f>IFERROR(IF(ATENDIMENTOS!$I2471="",ATENDIMENTOS!$H2471,IF(AND(ATENDIMENTOS!$H2471="",ATENDIMENTOS!$I2471=""),"",ATENDIMENTOS!$H2471-ATENDIMENTOS!$I2471)),"")</f>
        <v/>
      </c>
      <c r="K2471" s="77"/>
    </row>
    <row r="2472" spans="1:11" x14ac:dyDescent="0.3">
      <c r="A2472" s="12" t="str">
        <f t="shared" si="38"/>
        <v/>
      </c>
      <c r="B2472" s="66"/>
      <c r="C2472" s="70"/>
      <c r="D2472" s="71"/>
      <c r="E2472" s="71"/>
      <c r="F2472" s="71"/>
      <c r="G2472" s="71"/>
      <c r="H2472" s="19" t="str" cm="1">
        <f t="array" ref="H2472">IFERROR(IF(B2472="","",IF(F2472="","",IF(F2472="SERVIÇOS",INDEX('TABELA DE PREÇOS'!$C$3:$C$1000,MATCH(B2472,IF('TABELA DE PREÇOS'!$B$3:$B$1000=G2472,'TABELA DE PREÇOS'!$D$3:$D$1000),1)),IF(F2472="PRODUTOS",INDEX('TABELA DE PREÇOS'!$G$3:$G$1000,MATCH(B2472,IF('TABELA DE PREÇOS'!$F$3:$F$1000=G2472,'TABELA DE PREÇOS'!$H$3:$H$1000),1)))))),"")</f>
        <v/>
      </c>
      <c r="I2472" s="75"/>
      <c r="J2472" s="19" t="str">
        <f>IFERROR(IF(ATENDIMENTOS!$I2472="",ATENDIMENTOS!$H2472,IF(AND(ATENDIMENTOS!$H2472="",ATENDIMENTOS!$I2472=""),"",ATENDIMENTOS!$H2472-ATENDIMENTOS!$I2472)),"")</f>
        <v/>
      </c>
      <c r="K2472" s="78"/>
    </row>
    <row r="2473" spans="1:11" x14ac:dyDescent="0.3">
      <c r="A2473" s="12" t="str">
        <f t="shared" si="38"/>
        <v/>
      </c>
      <c r="B2473" s="65"/>
      <c r="C2473" s="68"/>
      <c r="D2473" s="69"/>
      <c r="E2473" s="69"/>
      <c r="F2473" s="69"/>
      <c r="G2473" s="69"/>
      <c r="H2473" s="20" t="str" cm="1">
        <f t="array" ref="H2473">IFERROR(IF(B2473="","",IF(F2473="","",IF(F2473="SERVIÇOS",INDEX('TABELA DE PREÇOS'!$C$3:$C$1000,MATCH(B2473,IF('TABELA DE PREÇOS'!$B$3:$B$1000=G2473,'TABELA DE PREÇOS'!$D$3:$D$1000),1)),IF(F2473="PRODUTOS",INDEX('TABELA DE PREÇOS'!$G$3:$G$1000,MATCH(B2473,IF('TABELA DE PREÇOS'!$F$3:$F$1000=G2473,'TABELA DE PREÇOS'!$H$3:$H$1000),1)))))),"")</f>
        <v/>
      </c>
      <c r="I2473" s="74"/>
      <c r="J2473" s="20" t="str">
        <f>IFERROR(IF(ATENDIMENTOS!$I2473="",ATENDIMENTOS!$H2473,IF(AND(ATENDIMENTOS!$H2473="",ATENDIMENTOS!$I2473=""),"",ATENDIMENTOS!$H2473-ATENDIMENTOS!$I2473)),"")</f>
        <v/>
      </c>
      <c r="K2473" s="77"/>
    </row>
    <row r="2474" spans="1:11" x14ac:dyDescent="0.3">
      <c r="A2474" s="12" t="str">
        <f t="shared" si="38"/>
        <v/>
      </c>
      <c r="B2474" s="66"/>
      <c r="C2474" s="70"/>
      <c r="D2474" s="71"/>
      <c r="E2474" s="71"/>
      <c r="F2474" s="71"/>
      <c r="G2474" s="71"/>
      <c r="H2474" s="19" t="str" cm="1">
        <f t="array" ref="H2474">IFERROR(IF(B2474="","",IF(F2474="","",IF(F2474="SERVIÇOS",INDEX('TABELA DE PREÇOS'!$C$3:$C$1000,MATCH(B2474,IF('TABELA DE PREÇOS'!$B$3:$B$1000=G2474,'TABELA DE PREÇOS'!$D$3:$D$1000),1)),IF(F2474="PRODUTOS",INDEX('TABELA DE PREÇOS'!$G$3:$G$1000,MATCH(B2474,IF('TABELA DE PREÇOS'!$F$3:$F$1000=G2474,'TABELA DE PREÇOS'!$H$3:$H$1000),1)))))),"")</f>
        <v/>
      </c>
      <c r="I2474" s="75"/>
      <c r="J2474" s="19" t="str">
        <f>IFERROR(IF(ATENDIMENTOS!$I2474="",ATENDIMENTOS!$H2474,IF(AND(ATENDIMENTOS!$H2474="",ATENDIMENTOS!$I2474=""),"",ATENDIMENTOS!$H2474-ATENDIMENTOS!$I2474)),"")</f>
        <v/>
      </c>
      <c r="K2474" s="78"/>
    </row>
    <row r="2475" spans="1:11" x14ac:dyDescent="0.3">
      <c r="A2475" s="12" t="str">
        <f t="shared" si="38"/>
        <v/>
      </c>
      <c r="B2475" s="65"/>
      <c r="C2475" s="68"/>
      <c r="D2475" s="69"/>
      <c r="E2475" s="69"/>
      <c r="F2475" s="69"/>
      <c r="G2475" s="69"/>
      <c r="H2475" s="20" t="str" cm="1">
        <f t="array" ref="H2475">IFERROR(IF(B2475="","",IF(F2475="","",IF(F2475="SERVIÇOS",INDEX('TABELA DE PREÇOS'!$C$3:$C$1000,MATCH(B2475,IF('TABELA DE PREÇOS'!$B$3:$B$1000=G2475,'TABELA DE PREÇOS'!$D$3:$D$1000),1)),IF(F2475="PRODUTOS",INDEX('TABELA DE PREÇOS'!$G$3:$G$1000,MATCH(B2475,IF('TABELA DE PREÇOS'!$F$3:$F$1000=G2475,'TABELA DE PREÇOS'!$H$3:$H$1000),1)))))),"")</f>
        <v/>
      </c>
      <c r="I2475" s="74"/>
      <c r="J2475" s="20" t="str">
        <f>IFERROR(IF(ATENDIMENTOS!$I2475="",ATENDIMENTOS!$H2475,IF(AND(ATENDIMENTOS!$H2475="",ATENDIMENTOS!$I2475=""),"",ATENDIMENTOS!$H2475-ATENDIMENTOS!$I2475)),"")</f>
        <v/>
      </c>
      <c r="K2475" s="77"/>
    </row>
    <row r="2476" spans="1:11" x14ac:dyDescent="0.3">
      <c r="A2476" s="12" t="str">
        <f t="shared" si="38"/>
        <v/>
      </c>
      <c r="B2476" s="66"/>
      <c r="C2476" s="70"/>
      <c r="D2476" s="71"/>
      <c r="E2476" s="71"/>
      <c r="F2476" s="71"/>
      <c r="G2476" s="71"/>
      <c r="H2476" s="19" t="str" cm="1">
        <f t="array" ref="H2476">IFERROR(IF(B2476="","",IF(F2476="","",IF(F2476="SERVIÇOS",INDEX('TABELA DE PREÇOS'!$C$3:$C$1000,MATCH(B2476,IF('TABELA DE PREÇOS'!$B$3:$B$1000=G2476,'TABELA DE PREÇOS'!$D$3:$D$1000),1)),IF(F2476="PRODUTOS",INDEX('TABELA DE PREÇOS'!$G$3:$G$1000,MATCH(B2476,IF('TABELA DE PREÇOS'!$F$3:$F$1000=G2476,'TABELA DE PREÇOS'!$H$3:$H$1000),1)))))),"")</f>
        <v/>
      </c>
      <c r="I2476" s="75"/>
      <c r="J2476" s="19" t="str">
        <f>IFERROR(IF(ATENDIMENTOS!$I2476="",ATENDIMENTOS!$H2476,IF(AND(ATENDIMENTOS!$H2476="",ATENDIMENTOS!$I2476=""),"",ATENDIMENTOS!$H2476-ATENDIMENTOS!$I2476)),"")</f>
        <v/>
      </c>
      <c r="K2476" s="78"/>
    </row>
    <row r="2477" spans="1:11" x14ac:dyDescent="0.3">
      <c r="A2477" s="12" t="str">
        <f t="shared" si="38"/>
        <v/>
      </c>
      <c r="B2477" s="65"/>
      <c r="C2477" s="68"/>
      <c r="D2477" s="69"/>
      <c r="E2477" s="69"/>
      <c r="F2477" s="69"/>
      <c r="G2477" s="69"/>
      <c r="H2477" s="20" t="str" cm="1">
        <f t="array" ref="H2477">IFERROR(IF(B2477="","",IF(F2477="","",IF(F2477="SERVIÇOS",INDEX('TABELA DE PREÇOS'!$C$3:$C$1000,MATCH(B2477,IF('TABELA DE PREÇOS'!$B$3:$B$1000=G2477,'TABELA DE PREÇOS'!$D$3:$D$1000),1)),IF(F2477="PRODUTOS",INDEX('TABELA DE PREÇOS'!$G$3:$G$1000,MATCH(B2477,IF('TABELA DE PREÇOS'!$F$3:$F$1000=G2477,'TABELA DE PREÇOS'!$H$3:$H$1000),1)))))),"")</f>
        <v/>
      </c>
      <c r="I2477" s="74"/>
      <c r="J2477" s="20" t="str">
        <f>IFERROR(IF(ATENDIMENTOS!$I2477="",ATENDIMENTOS!$H2477,IF(AND(ATENDIMENTOS!$H2477="",ATENDIMENTOS!$I2477=""),"",ATENDIMENTOS!$H2477-ATENDIMENTOS!$I2477)),"")</f>
        <v/>
      </c>
      <c r="K2477" s="77"/>
    </row>
    <row r="2478" spans="1:11" x14ac:dyDescent="0.3">
      <c r="A2478" s="12" t="str">
        <f t="shared" si="38"/>
        <v/>
      </c>
      <c r="B2478" s="66"/>
      <c r="C2478" s="70"/>
      <c r="D2478" s="71"/>
      <c r="E2478" s="71"/>
      <c r="F2478" s="71"/>
      <c r="G2478" s="71"/>
      <c r="H2478" s="19" t="str" cm="1">
        <f t="array" ref="H2478">IFERROR(IF(B2478="","",IF(F2478="","",IF(F2478="SERVIÇOS",INDEX('TABELA DE PREÇOS'!$C$3:$C$1000,MATCH(B2478,IF('TABELA DE PREÇOS'!$B$3:$B$1000=G2478,'TABELA DE PREÇOS'!$D$3:$D$1000),1)),IF(F2478="PRODUTOS",INDEX('TABELA DE PREÇOS'!$G$3:$G$1000,MATCH(B2478,IF('TABELA DE PREÇOS'!$F$3:$F$1000=G2478,'TABELA DE PREÇOS'!$H$3:$H$1000),1)))))),"")</f>
        <v/>
      </c>
      <c r="I2478" s="75"/>
      <c r="J2478" s="19" t="str">
        <f>IFERROR(IF(ATENDIMENTOS!$I2478="",ATENDIMENTOS!$H2478,IF(AND(ATENDIMENTOS!$H2478="",ATENDIMENTOS!$I2478=""),"",ATENDIMENTOS!$H2478-ATENDIMENTOS!$I2478)),"")</f>
        <v/>
      </c>
      <c r="K2478" s="78"/>
    </row>
    <row r="2479" spans="1:11" x14ac:dyDescent="0.3">
      <c r="A2479" s="12" t="str">
        <f t="shared" si="38"/>
        <v/>
      </c>
      <c r="B2479" s="65"/>
      <c r="C2479" s="68"/>
      <c r="D2479" s="69"/>
      <c r="E2479" s="69"/>
      <c r="F2479" s="69"/>
      <c r="G2479" s="69"/>
      <c r="H2479" s="20" t="str" cm="1">
        <f t="array" ref="H2479">IFERROR(IF(B2479="","",IF(F2479="","",IF(F2479="SERVIÇOS",INDEX('TABELA DE PREÇOS'!$C$3:$C$1000,MATCH(B2479,IF('TABELA DE PREÇOS'!$B$3:$B$1000=G2479,'TABELA DE PREÇOS'!$D$3:$D$1000),1)),IF(F2479="PRODUTOS",INDEX('TABELA DE PREÇOS'!$G$3:$G$1000,MATCH(B2479,IF('TABELA DE PREÇOS'!$F$3:$F$1000=G2479,'TABELA DE PREÇOS'!$H$3:$H$1000),1)))))),"")</f>
        <v/>
      </c>
      <c r="I2479" s="74"/>
      <c r="J2479" s="20" t="str">
        <f>IFERROR(IF(ATENDIMENTOS!$I2479="",ATENDIMENTOS!$H2479,IF(AND(ATENDIMENTOS!$H2479="",ATENDIMENTOS!$I2479=""),"",ATENDIMENTOS!$H2479-ATENDIMENTOS!$I2479)),"")</f>
        <v/>
      </c>
      <c r="K2479" s="77"/>
    </row>
    <row r="2480" spans="1:11" x14ac:dyDescent="0.3">
      <c r="A2480" s="12" t="str">
        <f t="shared" si="38"/>
        <v/>
      </c>
      <c r="B2480" s="66"/>
      <c r="C2480" s="70"/>
      <c r="D2480" s="71"/>
      <c r="E2480" s="71"/>
      <c r="F2480" s="71"/>
      <c r="G2480" s="71"/>
      <c r="H2480" s="19" t="str" cm="1">
        <f t="array" ref="H2480">IFERROR(IF(B2480="","",IF(F2480="","",IF(F2480="SERVIÇOS",INDEX('TABELA DE PREÇOS'!$C$3:$C$1000,MATCH(B2480,IF('TABELA DE PREÇOS'!$B$3:$B$1000=G2480,'TABELA DE PREÇOS'!$D$3:$D$1000),1)),IF(F2480="PRODUTOS",INDEX('TABELA DE PREÇOS'!$G$3:$G$1000,MATCH(B2480,IF('TABELA DE PREÇOS'!$F$3:$F$1000=G2480,'TABELA DE PREÇOS'!$H$3:$H$1000),1)))))),"")</f>
        <v/>
      </c>
      <c r="I2480" s="75"/>
      <c r="J2480" s="19" t="str">
        <f>IFERROR(IF(ATENDIMENTOS!$I2480="",ATENDIMENTOS!$H2480,IF(AND(ATENDIMENTOS!$H2480="",ATENDIMENTOS!$I2480=""),"",ATENDIMENTOS!$H2480-ATENDIMENTOS!$I2480)),"")</f>
        <v/>
      </c>
      <c r="K2480" s="78"/>
    </row>
    <row r="2481" spans="1:11" x14ac:dyDescent="0.3">
      <c r="A2481" s="12" t="str">
        <f t="shared" si="38"/>
        <v/>
      </c>
      <c r="B2481" s="65"/>
      <c r="C2481" s="68"/>
      <c r="D2481" s="69"/>
      <c r="E2481" s="69"/>
      <c r="F2481" s="69"/>
      <c r="G2481" s="69"/>
      <c r="H2481" s="20" t="str" cm="1">
        <f t="array" ref="H2481">IFERROR(IF(B2481="","",IF(F2481="","",IF(F2481="SERVIÇOS",INDEX('TABELA DE PREÇOS'!$C$3:$C$1000,MATCH(B2481,IF('TABELA DE PREÇOS'!$B$3:$B$1000=G2481,'TABELA DE PREÇOS'!$D$3:$D$1000),1)),IF(F2481="PRODUTOS",INDEX('TABELA DE PREÇOS'!$G$3:$G$1000,MATCH(B2481,IF('TABELA DE PREÇOS'!$F$3:$F$1000=G2481,'TABELA DE PREÇOS'!$H$3:$H$1000),1)))))),"")</f>
        <v/>
      </c>
      <c r="I2481" s="74"/>
      <c r="J2481" s="20" t="str">
        <f>IFERROR(IF(ATENDIMENTOS!$I2481="",ATENDIMENTOS!$H2481,IF(AND(ATENDIMENTOS!$H2481="",ATENDIMENTOS!$I2481=""),"",ATENDIMENTOS!$H2481-ATENDIMENTOS!$I2481)),"")</f>
        <v/>
      </c>
      <c r="K2481" s="77"/>
    </row>
    <row r="2482" spans="1:11" x14ac:dyDescent="0.3">
      <c r="A2482" s="12" t="str">
        <f t="shared" si="38"/>
        <v/>
      </c>
      <c r="B2482" s="66"/>
      <c r="C2482" s="70"/>
      <c r="D2482" s="71"/>
      <c r="E2482" s="71"/>
      <c r="F2482" s="71"/>
      <c r="G2482" s="71"/>
      <c r="H2482" s="19" t="str" cm="1">
        <f t="array" ref="H2482">IFERROR(IF(B2482="","",IF(F2482="","",IF(F2482="SERVIÇOS",INDEX('TABELA DE PREÇOS'!$C$3:$C$1000,MATCH(B2482,IF('TABELA DE PREÇOS'!$B$3:$B$1000=G2482,'TABELA DE PREÇOS'!$D$3:$D$1000),1)),IF(F2482="PRODUTOS",INDEX('TABELA DE PREÇOS'!$G$3:$G$1000,MATCH(B2482,IF('TABELA DE PREÇOS'!$F$3:$F$1000=G2482,'TABELA DE PREÇOS'!$H$3:$H$1000),1)))))),"")</f>
        <v/>
      </c>
      <c r="I2482" s="75"/>
      <c r="J2482" s="19" t="str">
        <f>IFERROR(IF(ATENDIMENTOS!$I2482="",ATENDIMENTOS!$H2482,IF(AND(ATENDIMENTOS!$H2482="",ATENDIMENTOS!$I2482=""),"",ATENDIMENTOS!$H2482-ATENDIMENTOS!$I2482)),"")</f>
        <v/>
      </c>
      <c r="K2482" s="78"/>
    </row>
    <row r="2483" spans="1:11" x14ac:dyDescent="0.3">
      <c r="A2483" s="12" t="str">
        <f t="shared" si="38"/>
        <v/>
      </c>
      <c r="B2483" s="65"/>
      <c r="C2483" s="68"/>
      <c r="D2483" s="69"/>
      <c r="E2483" s="69"/>
      <c r="F2483" s="69"/>
      <c r="G2483" s="69"/>
      <c r="H2483" s="20" t="str" cm="1">
        <f t="array" ref="H2483">IFERROR(IF(B2483="","",IF(F2483="","",IF(F2483="SERVIÇOS",INDEX('TABELA DE PREÇOS'!$C$3:$C$1000,MATCH(B2483,IF('TABELA DE PREÇOS'!$B$3:$B$1000=G2483,'TABELA DE PREÇOS'!$D$3:$D$1000),1)),IF(F2483="PRODUTOS",INDEX('TABELA DE PREÇOS'!$G$3:$G$1000,MATCH(B2483,IF('TABELA DE PREÇOS'!$F$3:$F$1000=G2483,'TABELA DE PREÇOS'!$H$3:$H$1000),1)))))),"")</f>
        <v/>
      </c>
      <c r="I2483" s="74"/>
      <c r="J2483" s="20" t="str">
        <f>IFERROR(IF(ATENDIMENTOS!$I2483="",ATENDIMENTOS!$H2483,IF(AND(ATENDIMENTOS!$H2483="",ATENDIMENTOS!$I2483=""),"",ATENDIMENTOS!$H2483-ATENDIMENTOS!$I2483)),"")</f>
        <v/>
      </c>
      <c r="K2483" s="77"/>
    </row>
    <row r="2484" spans="1:11" x14ac:dyDescent="0.3">
      <c r="A2484" s="12" t="str">
        <f t="shared" si="38"/>
        <v/>
      </c>
      <c r="B2484" s="66"/>
      <c r="C2484" s="70"/>
      <c r="D2484" s="71"/>
      <c r="E2484" s="71"/>
      <c r="F2484" s="71"/>
      <c r="G2484" s="71"/>
      <c r="H2484" s="19" t="str" cm="1">
        <f t="array" ref="H2484">IFERROR(IF(B2484="","",IF(F2484="","",IF(F2484="SERVIÇOS",INDEX('TABELA DE PREÇOS'!$C$3:$C$1000,MATCH(B2484,IF('TABELA DE PREÇOS'!$B$3:$B$1000=G2484,'TABELA DE PREÇOS'!$D$3:$D$1000),1)),IF(F2484="PRODUTOS",INDEX('TABELA DE PREÇOS'!$G$3:$G$1000,MATCH(B2484,IF('TABELA DE PREÇOS'!$F$3:$F$1000=G2484,'TABELA DE PREÇOS'!$H$3:$H$1000),1)))))),"")</f>
        <v/>
      </c>
      <c r="I2484" s="75"/>
      <c r="J2484" s="19" t="str">
        <f>IFERROR(IF(ATENDIMENTOS!$I2484="",ATENDIMENTOS!$H2484,IF(AND(ATENDIMENTOS!$H2484="",ATENDIMENTOS!$I2484=""),"",ATENDIMENTOS!$H2484-ATENDIMENTOS!$I2484)),"")</f>
        <v/>
      </c>
      <c r="K2484" s="78"/>
    </row>
    <row r="2485" spans="1:11" x14ac:dyDescent="0.3">
      <c r="A2485" s="12" t="str">
        <f t="shared" si="38"/>
        <v/>
      </c>
      <c r="B2485" s="65"/>
      <c r="C2485" s="68"/>
      <c r="D2485" s="69"/>
      <c r="E2485" s="69"/>
      <c r="F2485" s="69"/>
      <c r="G2485" s="69"/>
      <c r="H2485" s="20" t="str" cm="1">
        <f t="array" ref="H2485">IFERROR(IF(B2485="","",IF(F2485="","",IF(F2485="SERVIÇOS",INDEX('TABELA DE PREÇOS'!$C$3:$C$1000,MATCH(B2485,IF('TABELA DE PREÇOS'!$B$3:$B$1000=G2485,'TABELA DE PREÇOS'!$D$3:$D$1000),1)),IF(F2485="PRODUTOS",INDEX('TABELA DE PREÇOS'!$G$3:$G$1000,MATCH(B2485,IF('TABELA DE PREÇOS'!$F$3:$F$1000=G2485,'TABELA DE PREÇOS'!$H$3:$H$1000),1)))))),"")</f>
        <v/>
      </c>
      <c r="I2485" s="74"/>
      <c r="J2485" s="20" t="str">
        <f>IFERROR(IF(ATENDIMENTOS!$I2485="",ATENDIMENTOS!$H2485,IF(AND(ATENDIMENTOS!$H2485="",ATENDIMENTOS!$I2485=""),"",ATENDIMENTOS!$H2485-ATENDIMENTOS!$I2485)),"")</f>
        <v/>
      </c>
      <c r="K2485" s="77"/>
    </row>
    <row r="2486" spans="1:11" x14ac:dyDescent="0.3">
      <c r="A2486" s="12" t="str">
        <f t="shared" si="38"/>
        <v/>
      </c>
      <c r="B2486" s="66"/>
      <c r="C2486" s="70"/>
      <c r="D2486" s="71"/>
      <c r="E2486" s="71"/>
      <c r="F2486" s="71"/>
      <c r="G2486" s="71"/>
      <c r="H2486" s="19" t="str" cm="1">
        <f t="array" ref="H2486">IFERROR(IF(B2486="","",IF(F2486="","",IF(F2486="SERVIÇOS",INDEX('TABELA DE PREÇOS'!$C$3:$C$1000,MATCH(B2486,IF('TABELA DE PREÇOS'!$B$3:$B$1000=G2486,'TABELA DE PREÇOS'!$D$3:$D$1000),1)),IF(F2486="PRODUTOS",INDEX('TABELA DE PREÇOS'!$G$3:$G$1000,MATCH(B2486,IF('TABELA DE PREÇOS'!$F$3:$F$1000=G2486,'TABELA DE PREÇOS'!$H$3:$H$1000),1)))))),"")</f>
        <v/>
      </c>
      <c r="I2486" s="75"/>
      <c r="J2486" s="19" t="str">
        <f>IFERROR(IF(ATENDIMENTOS!$I2486="",ATENDIMENTOS!$H2486,IF(AND(ATENDIMENTOS!$H2486="",ATENDIMENTOS!$I2486=""),"",ATENDIMENTOS!$H2486-ATENDIMENTOS!$I2486)),"")</f>
        <v/>
      </c>
      <c r="K2486" s="78"/>
    </row>
    <row r="2487" spans="1:11" x14ac:dyDescent="0.3">
      <c r="A2487" s="12" t="str">
        <f t="shared" si="38"/>
        <v/>
      </c>
      <c r="B2487" s="65"/>
      <c r="C2487" s="68"/>
      <c r="D2487" s="69"/>
      <c r="E2487" s="69"/>
      <c r="F2487" s="69"/>
      <c r="G2487" s="69"/>
      <c r="H2487" s="20" t="str" cm="1">
        <f t="array" ref="H2487">IFERROR(IF(B2487="","",IF(F2487="","",IF(F2487="SERVIÇOS",INDEX('TABELA DE PREÇOS'!$C$3:$C$1000,MATCH(B2487,IF('TABELA DE PREÇOS'!$B$3:$B$1000=G2487,'TABELA DE PREÇOS'!$D$3:$D$1000),1)),IF(F2487="PRODUTOS",INDEX('TABELA DE PREÇOS'!$G$3:$G$1000,MATCH(B2487,IF('TABELA DE PREÇOS'!$F$3:$F$1000=G2487,'TABELA DE PREÇOS'!$H$3:$H$1000),1)))))),"")</f>
        <v/>
      </c>
      <c r="I2487" s="74"/>
      <c r="J2487" s="20" t="str">
        <f>IFERROR(IF(ATENDIMENTOS!$I2487="",ATENDIMENTOS!$H2487,IF(AND(ATENDIMENTOS!$H2487="",ATENDIMENTOS!$I2487=""),"",ATENDIMENTOS!$H2487-ATENDIMENTOS!$I2487)),"")</f>
        <v/>
      </c>
      <c r="K2487" s="77"/>
    </row>
    <row r="2488" spans="1:11" x14ac:dyDescent="0.3">
      <c r="A2488" s="12" t="str">
        <f t="shared" si="38"/>
        <v/>
      </c>
      <c r="B2488" s="66"/>
      <c r="C2488" s="70"/>
      <c r="D2488" s="71"/>
      <c r="E2488" s="71"/>
      <c r="F2488" s="71"/>
      <c r="G2488" s="71"/>
      <c r="H2488" s="19" t="str" cm="1">
        <f t="array" ref="H2488">IFERROR(IF(B2488="","",IF(F2488="","",IF(F2488="SERVIÇOS",INDEX('TABELA DE PREÇOS'!$C$3:$C$1000,MATCH(B2488,IF('TABELA DE PREÇOS'!$B$3:$B$1000=G2488,'TABELA DE PREÇOS'!$D$3:$D$1000),1)),IF(F2488="PRODUTOS",INDEX('TABELA DE PREÇOS'!$G$3:$G$1000,MATCH(B2488,IF('TABELA DE PREÇOS'!$F$3:$F$1000=G2488,'TABELA DE PREÇOS'!$H$3:$H$1000),1)))))),"")</f>
        <v/>
      </c>
      <c r="I2488" s="75"/>
      <c r="J2488" s="19" t="str">
        <f>IFERROR(IF(ATENDIMENTOS!$I2488="",ATENDIMENTOS!$H2488,IF(AND(ATENDIMENTOS!$H2488="",ATENDIMENTOS!$I2488=""),"",ATENDIMENTOS!$H2488-ATENDIMENTOS!$I2488)),"")</f>
        <v/>
      </c>
      <c r="K2488" s="78"/>
    </row>
    <row r="2489" spans="1:11" x14ac:dyDescent="0.3">
      <c r="A2489" s="12" t="str">
        <f t="shared" si="38"/>
        <v/>
      </c>
      <c r="B2489" s="65"/>
      <c r="C2489" s="68"/>
      <c r="D2489" s="69"/>
      <c r="E2489" s="69"/>
      <c r="F2489" s="69"/>
      <c r="G2489" s="69"/>
      <c r="H2489" s="20" t="str" cm="1">
        <f t="array" ref="H2489">IFERROR(IF(B2489="","",IF(F2489="","",IF(F2489="SERVIÇOS",INDEX('TABELA DE PREÇOS'!$C$3:$C$1000,MATCH(B2489,IF('TABELA DE PREÇOS'!$B$3:$B$1000=G2489,'TABELA DE PREÇOS'!$D$3:$D$1000),1)),IF(F2489="PRODUTOS",INDEX('TABELA DE PREÇOS'!$G$3:$G$1000,MATCH(B2489,IF('TABELA DE PREÇOS'!$F$3:$F$1000=G2489,'TABELA DE PREÇOS'!$H$3:$H$1000),1)))))),"")</f>
        <v/>
      </c>
      <c r="I2489" s="74"/>
      <c r="J2489" s="20" t="str">
        <f>IFERROR(IF(ATENDIMENTOS!$I2489="",ATENDIMENTOS!$H2489,IF(AND(ATENDIMENTOS!$H2489="",ATENDIMENTOS!$I2489=""),"",ATENDIMENTOS!$H2489-ATENDIMENTOS!$I2489)),"")</f>
        <v/>
      </c>
      <c r="K2489" s="77"/>
    </row>
    <row r="2490" spans="1:11" x14ac:dyDescent="0.3">
      <c r="A2490" s="12" t="str">
        <f t="shared" si="38"/>
        <v/>
      </c>
      <c r="B2490" s="66"/>
      <c r="C2490" s="70"/>
      <c r="D2490" s="71"/>
      <c r="E2490" s="71"/>
      <c r="F2490" s="71"/>
      <c r="G2490" s="71"/>
      <c r="H2490" s="19" t="str" cm="1">
        <f t="array" ref="H2490">IFERROR(IF(B2490="","",IF(F2490="","",IF(F2490="SERVIÇOS",INDEX('TABELA DE PREÇOS'!$C$3:$C$1000,MATCH(B2490,IF('TABELA DE PREÇOS'!$B$3:$B$1000=G2490,'TABELA DE PREÇOS'!$D$3:$D$1000),1)),IF(F2490="PRODUTOS",INDEX('TABELA DE PREÇOS'!$G$3:$G$1000,MATCH(B2490,IF('TABELA DE PREÇOS'!$F$3:$F$1000=G2490,'TABELA DE PREÇOS'!$H$3:$H$1000),1)))))),"")</f>
        <v/>
      </c>
      <c r="I2490" s="75"/>
      <c r="J2490" s="19" t="str">
        <f>IFERROR(IF(ATENDIMENTOS!$I2490="",ATENDIMENTOS!$H2490,IF(AND(ATENDIMENTOS!$H2490="",ATENDIMENTOS!$I2490=""),"",ATENDIMENTOS!$H2490-ATENDIMENTOS!$I2490)),"")</f>
        <v/>
      </c>
      <c r="K2490" s="78"/>
    </row>
    <row r="2491" spans="1:11" x14ac:dyDescent="0.3">
      <c r="A2491" s="12" t="str">
        <f t="shared" si="38"/>
        <v/>
      </c>
      <c r="B2491" s="65"/>
      <c r="C2491" s="68"/>
      <c r="D2491" s="69"/>
      <c r="E2491" s="69"/>
      <c r="F2491" s="69"/>
      <c r="G2491" s="69"/>
      <c r="H2491" s="20" t="str" cm="1">
        <f t="array" ref="H2491">IFERROR(IF(B2491="","",IF(F2491="","",IF(F2491="SERVIÇOS",INDEX('TABELA DE PREÇOS'!$C$3:$C$1000,MATCH(B2491,IF('TABELA DE PREÇOS'!$B$3:$B$1000=G2491,'TABELA DE PREÇOS'!$D$3:$D$1000),1)),IF(F2491="PRODUTOS",INDEX('TABELA DE PREÇOS'!$G$3:$G$1000,MATCH(B2491,IF('TABELA DE PREÇOS'!$F$3:$F$1000=G2491,'TABELA DE PREÇOS'!$H$3:$H$1000),1)))))),"")</f>
        <v/>
      </c>
      <c r="I2491" s="74"/>
      <c r="J2491" s="20" t="str">
        <f>IFERROR(IF(ATENDIMENTOS!$I2491="",ATENDIMENTOS!$H2491,IF(AND(ATENDIMENTOS!$H2491="",ATENDIMENTOS!$I2491=""),"",ATENDIMENTOS!$H2491-ATENDIMENTOS!$I2491)),"")</f>
        <v/>
      </c>
      <c r="K2491" s="77"/>
    </row>
    <row r="2492" spans="1:11" x14ac:dyDescent="0.3">
      <c r="A2492" s="12" t="str">
        <f t="shared" si="38"/>
        <v/>
      </c>
      <c r="B2492" s="66"/>
      <c r="C2492" s="70"/>
      <c r="D2492" s="71"/>
      <c r="E2492" s="71"/>
      <c r="F2492" s="71"/>
      <c r="G2492" s="71"/>
      <c r="H2492" s="19" t="str" cm="1">
        <f t="array" ref="H2492">IFERROR(IF(B2492="","",IF(F2492="","",IF(F2492="SERVIÇOS",INDEX('TABELA DE PREÇOS'!$C$3:$C$1000,MATCH(B2492,IF('TABELA DE PREÇOS'!$B$3:$B$1000=G2492,'TABELA DE PREÇOS'!$D$3:$D$1000),1)),IF(F2492="PRODUTOS",INDEX('TABELA DE PREÇOS'!$G$3:$G$1000,MATCH(B2492,IF('TABELA DE PREÇOS'!$F$3:$F$1000=G2492,'TABELA DE PREÇOS'!$H$3:$H$1000),1)))))),"")</f>
        <v/>
      </c>
      <c r="I2492" s="75"/>
      <c r="J2492" s="19" t="str">
        <f>IFERROR(IF(ATENDIMENTOS!$I2492="",ATENDIMENTOS!$H2492,IF(AND(ATENDIMENTOS!$H2492="",ATENDIMENTOS!$I2492=""),"",ATENDIMENTOS!$H2492-ATENDIMENTOS!$I2492)),"")</f>
        <v/>
      </c>
      <c r="K2492" s="78"/>
    </row>
    <row r="2493" spans="1:11" x14ac:dyDescent="0.3">
      <c r="A2493" s="12" t="str">
        <f t="shared" si="38"/>
        <v/>
      </c>
      <c r="B2493" s="65"/>
      <c r="C2493" s="68"/>
      <c r="D2493" s="69"/>
      <c r="E2493" s="69"/>
      <c r="F2493" s="69"/>
      <c r="G2493" s="69"/>
      <c r="H2493" s="20" t="str" cm="1">
        <f t="array" ref="H2493">IFERROR(IF(B2493="","",IF(F2493="","",IF(F2493="SERVIÇOS",INDEX('TABELA DE PREÇOS'!$C$3:$C$1000,MATCH(B2493,IF('TABELA DE PREÇOS'!$B$3:$B$1000=G2493,'TABELA DE PREÇOS'!$D$3:$D$1000),1)),IF(F2493="PRODUTOS",INDEX('TABELA DE PREÇOS'!$G$3:$G$1000,MATCH(B2493,IF('TABELA DE PREÇOS'!$F$3:$F$1000=G2493,'TABELA DE PREÇOS'!$H$3:$H$1000),1)))))),"")</f>
        <v/>
      </c>
      <c r="I2493" s="74"/>
      <c r="J2493" s="20" t="str">
        <f>IFERROR(IF(ATENDIMENTOS!$I2493="",ATENDIMENTOS!$H2493,IF(AND(ATENDIMENTOS!$H2493="",ATENDIMENTOS!$I2493=""),"",ATENDIMENTOS!$H2493-ATENDIMENTOS!$I2493)),"")</f>
        <v/>
      </c>
      <c r="K2493" s="77"/>
    </row>
    <row r="2494" spans="1:11" x14ac:dyDescent="0.3">
      <c r="A2494" s="12" t="str">
        <f t="shared" si="38"/>
        <v/>
      </c>
      <c r="B2494" s="66"/>
      <c r="C2494" s="70"/>
      <c r="D2494" s="71"/>
      <c r="E2494" s="71"/>
      <c r="F2494" s="71"/>
      <c r="G2494" s="71"/>
      <c r="H2494" s="19" t="str" cm="1">
        <f t="array" ref="H2494">IFERROR(IF(B2494="","",IF(F2494="","",IF(F2494="SERVIÇOS",INDEX('TABELA DE PREÇOS'!$C$3:$C$1000,MATCH(B2494,IF('TABELA DE PREÇOS'!$B$3:$B$1000=G2494,'TABELA DE PREÇOS'!$D$3:$D$1000),1)),IF(F2494="PRODUTOS",INDEX('TABELA DE PREÇOS'!$G$3:$G$1000,MATCH(B2494,IF('TABELA DE PREÇOS'!$F$3:$F$1000=G2494,'TABELA DE PREÇOS'!$H$3:$H$1000),1)))))),"")</f>
        <v/>
      </c>
      <c r="I2494" s="75"/>
      <c r="J2494" s="19" t="str">
        <f>IFERROR(IF(ATENDIMENTOS!$I2494="",ATENDIMENTOS!$H2494,IF(AND(ATENDIMENTOS!$H2494="",ATENDIMENTOS!$I2494=""),"",ATENDIMENTOS!$H2494-ATENDIMENTOS!$I2494)),"")</f>
        <v/>
      </c>
      <c r="K2494" s="78"/>
    </row>
    <row r="2495" spans="1:11" x14ac:dyDescent="0.3">
      <c r="A2495" s="12" t="str">
        <f t="shared" si="38"/>
        <v/>
      </c>
      <c r="B2495" s="65"/>
      <c r="C2495" s="68"/>
      <c r="D2495" s="69"/>
      <c r="E2495" s="69"/>
      <c r="F2495" s="69"/>
      <c r="G2495" s="69"/>
      <c r="H2495" s="20" t="str" cm="1">
        <f t="array" ref="H2495">IFERROR(IF(B2495="","",IF(F2495="","",IF(F2495="SERVIÇOS",INDEX('TABELA DE PREÇOS'!$C$3:$C$1000,MATCH(B2495,IF('TABELA DE PREÇOS'!$B$3:$B$1000=G2495,'TABELA DE PREÇOS'!$D$3:$D$1000),1)),IF(F2495="PRODUTOS",INDEX('TABELA DE PREÇOS'!$G$3:$G$1000,MATCH(B2495,IF('TABELA DE PREÇOS'!$F$3:$F$1000=G2495,'TABELA DE PREÇOS'!$H$3:$H$1000),1)))))),"")</f>
        <v/>
      </c>
      <c r="I2495" s="74"/>
      <c r="J2495" s="20" t="str">
        <f>IFERROR(IF(ATENDIMENTOS!$I2495="",ATENDIMENTOS!$H2495,IF(AND(ATENDIMENTOS!$H2495="",ATENDIMENTOS!$I2495=""),"",ATENDIMENTOS!$H2495-ATENDIMENTOS!$I2495)),"")</f>
        <v/>
      </c>
      <c r="K2495" s="77"/>
    </row>
    <row r="2496" spans="1:11" x14ac:dyDescent="0.3">
      <c r="A2496" s="12" t="str">
        <f t="shared" si="38"/>
        <v/>
      </c>
      <c r="B2496" s="66"/>
      <c r="C2496" s="70"/>
      <c r="D2496" s="71"/>
      <c r="E2496" s="71"/>
      <c r="F2496" s="71"/>
      <c r="G2496" s="71"/>
      <c r="H2496" s="19" t="str" cm="1">
        <f t="array" ref="H2496">IFERROR(IF(B2496="","",IF(F2496="","",IF(F2496="SERVIÇOS",INDEX('TABELA DE PREÇOS'!$C$3:$C$1000,MATCH(B2496,IF('TABELA DE PREÇOS'!$B$3:$B$1000=G2496,'TABELA DE PREÇOS'!$D$3:$D$1000),1)),IF(F2496="PRODUTOS",INDEX('TABELA DE PREÇOS'!$G$3:$G$1000,MATCH(B2496,IF('TABELA DE PREÇOS'!$F$3:$F$1000=G2496,'TABELA DE PREÇOS'!$H$3:$H$1000),1)))))),"")</f>
        <v/>
      </c>
      <c r="I2496" s="75"/>
      <c r="J2496" s="19" t="str">
        <f>IFERROR(IF(ATENDIMENTOS!$I2496="",ATENDIMENTOS!$H2496,IF(AND(ATENDIMENTOS!$H2496="",ATENDIMENTOS!$I2496=""),"",ATENDIMENTOS!$H2496-ATENDIMENTOS!$I2496)),"")</f>
        <v/>
      </c>
      <c r="K2496" s="78"/>
    </row>
    <row r="2497" spans="1:11" x14ac:dyDescent="0.3">
      <c r="A2497" s="12" t="str">
        <f t="shared" si="38"/>
        <v/>
      </c>
      <c r="B2497" s="65"/>
      <c r="C2497" s="68"/>
      <c r="D2497" s="69"/>
      <c r="E2497" s="69"/>
      <c r="F2497" s="69"/>
      <c r="G2497" s="69"/>
      <c r="H2497" s="20" t="str" cm="1">
        <f t="array" ref="H2497">IFERROR(IF(B2497="","",IF(F2497="","",IF(F2497="SERVIÇOS",INDEX('TABELA DE PREÇOS'!$C$3:$C$1000,MATCH(B2497,IF('TABELA DE PREÇOS'!$B$3:$B$1000=G2497,'TABELA DE PREÇOS'!$D$3:$D$1000),1)),IF(F2497="PRODUTOS",INDEX('TABELA DE PREÇOS'!$G$3:$G$1000,MATCH(B2497,IF('TABELA DE PREÇOS'!$F$3:$F$1000=G2497,'TABELA DE PREÇOS'!$H$3:$H$1000),1)))))),"")</f>
        <v/>
      </c>
      <c r="I2497" s="74"/>
      <c r="J2497" s="20" t="str">
        <f>IFERROR(IF(ATENDIMENTOS!$I2497="",ATENDIMENTOS!$H2497,IF(AND(ATENDIMENTOS!$H2497="",ATENDIMENTOS!$I2497=""),"",ATENDIMENTOS!$H2497-ATENDIMENTOS!$I2497)),"")</f>
        <v/>
      </c>
      <c r="K2497" s="77"/>
    </row>
    <row r="2498" spans="1:11" x14ac:dyDescent="0.3">
      <c r="A2498" s="12" t="str">
        <f t="shared" si="38"/>
        <v/>
      </c>
      <c r="B2498" s="66"/>
      <c r="C2498" s="70"/>
      <c r="D2498" s="71"/>
      <c r="E2498" s="71"/>
      <c r="F2498" s="71"/>
      <c r="G2498" s="71"/>
      <c r="H2498" s="19" t="str" cm="1">
        <f t="array" ref="H2498">IFERROR(IF(B2498="","",IF(F2498="","",IF(F2498="SERVIÇOS",INDEX('TABELA DE PREÇOS'!$C$3:$C$1000,MATCH(B2498,IF('TABELA DE PREÇOS'!$B$3:$B$1000=G2498,'TABELA DE PREÇOS'!$D$3:$D$1000),1)),IF(F2498="PRODUTOS",INDEX('TABELA DE PREÇOS'!$G$3:$G$1000,MATCH(B2498,IF('TABELA DE PREÇOS'!$F$3:$F$1000=G2498,'TABELA DE PREÇOS'!$H$3:$H$1000),1)))))),"")</f>
        <v/>
      </c>
      <c r="I2498" s="75"/>
      <c r="J2498" s="19" t="str">
        <f>IFERROR(IF(ATENDIMENTOS!$I2498="",ATENDIMENTOS!$H2498,IF(AND(ATENDIMENTOS!$H2498="",ATENDIMENTOS!$I2498=""),"",ATENDIMENTOS!$H2498-ATENDIMENTOS!$I2498)),"")</f>
        <v/>
      </c>
      <c r="K2498" s="78"/>
    </row>
    <row r="2499" spans="1:11" x14ac:dyDescent="0.3">
      <c r="A2499" s="12" t="str">
        <f t="shared" si="38"/>
        <v/>
      </c>
      <c r="B2499" s="65"/>
      <c r="C2499" s="68"/>
      <c r="D2499" s="69"/>
      <c r="E2499" s="69"/>
      <c r="F2499" s="69"/>
      <c r="G2499" s="69"/>
      <c r="H2499" s="20" t="str" cm="1">
        <f t="array" ref="H2499">IFERROR(IF(B2499="","",IF(F2499="","",IF(F2499="SERVIÇOS",INDEX('TABELA DE PREÇOS'!$C$3:$C$1000,MATCH(B2499,IF('TABELA DE PREÇOS'!$B$3:$B$1000=G2499,'TABELA DE PREÇOS'!$D$3:$D$1000),1)),IF(F2499="PRODUTOS",INDEX('TABELA DE PREÇOS'!$G$3:$G$1000,MATCH(B2499,IF('TABELA DE PREÇOS'!$F$3:$F$1000=G2499,'TABELA DE PREÇOS'!$H$3:$H$1000),1)))))),"")</f>
        <v/>
      </c>
      <c r="I2499" s="74"/>
      <c r="J2499" s="20" t="str">
        <f>IFERROR(IF(ATENDIMENTOS!$I2499="",ATENDIMENTOS!$H2499,IF(AND(ATENDIMENTOS!$H2499="",ATENDIMENTOS!$I2499=""),"",ATENDIMENTOS!$H2499-ATENDIMENTOS!$I2499)),"")</f>
        <v/>
      </c>
      <c r="K2499" s="77"/>
    </row>
    <row r="2500" spans="1:11" x14ac:dyDescent="0.3">
      <c r="A2500" s="12" t="str">
        <f t="shared" ref="A2500:A2563" si="39">IF(B2500="","",F2500&amp;E2500&amp;B2500&amp;C2500)</f>
        <v/>
      </c>
      <c r="B2500" s="66"/>
      <c r="C2500" s="70"/>
      <c r="D2500" s="71"/>
      <c r="E2500" s="71"/>
      <c r="F2500" s="71"/>
      <c r="G2500" s="71"/>
      <c r="H2500" s="19" t="str" cm="1">
        <f t="array" ref="H2500">IFERROR(IF(B2500="","",IF(F2500="","",IF(F2500="SERVIÇOS",INDEX('TABELA DE PREÇOS'!$C$3:$C$1000,MATCH(B2500,IF('TABELA DE PREÇOS'!$B$3:$B$1000=G2500,'TABELA DE PREÇOS'!$D$3:$D$1000),1)),IF(F2500="PRODUTOS",INDEX('TABELA DE PREÇOS'!$G$3:$G$1000,MATCH(B2500,IF('TABELA DE PREÇOS'!$F$3:$F$1000=G2500,'TABELA DE PREÇOS'!$H$3:$H$1000),1)))))),"")</f>
        <v/>
      </c>
      <c r="I2500" s="75"/>
      <c r="J2500" s="19" t="str">
        <f>IFERROR(IF(ATENDIMENTOS!$I2500="",ATENDIMENTOS!$H2500,IF(AND(ATENDIMENTOS!$H2500="",ATENDIMENTOS!$I2500=""),"",ATENDIMENTOS!$H2500-ATENDIMENTOS!$I2500)),"")</f>
        <v/>
      </c>
      <c r="K2500" s="78"/>
    </row>
    <row r="2501" spans="1:11" x14ac:dyDescent="0.3">
      <c r="A2501" s="12" t="str">
        <f t="shared" si="39"/>
        <v/>
      </c>
      <c r="B2501" s="65"/>
      <c r="C2501" s="68"/>
      <c r="D2501" s="69"/>
      <c r="E2501" s="69"/>
      <c r="F2501" s="69"/>
      <c r="G2501" s="69"/>
      <c r="H2501" s="20" t="str" cm="1">
        <f t="array" ref="H2501">IFERROR(IF(B2501="","",IF(F2501="","",IF(F2501="SERVIÇOS",INDEX('TABELA DE PREÇOS'!$C$3:$C$1000,MATCH(B2501,IF('TABELA DE PREÇOS'!$B$3:$B$1000=G2501,'TABELA DE PREÇOS'!$D$3:$D$1000),1)),IF(F2501="PRODUTOS",INDEX('TABELA DE PREÇOS'!$G$3:$G$1000,MATCH(B2501,IF('TABELA DE PREÇOS'!$F$3:$F$1000=G2501,'TABELA DE PREÇOS'!$H$3:$H$1000),1)))))),"")</f>
        <v/>
      </c>
      <c r="I2501" s="74"/>
      <c r="J2501" s="20" t="str">
        <f>IFERROR(IF(ATENDIMENTOS!$I2501="",ATENDIMENTOS!$H2501,IF(AND(ATENDIMENTOS!$H2501="",ATENDIMENTOS!$I2501=""),"",ATENDIMENTOS!$H2501-ATENDIMENTOS!$I2501)),"")</f>
        <v/>
      </c>
      <c r="K2501" s="77"/>
    </row>
    <row r="2502" spans="1:11" x14ac:dyDescent="0.3">
      <c r="A2502" s="12" t="str">
        <f t="shared" si="39"/>
        <v/>
      </c>
      <c r="B2502" s="66"/>
      <c r="C2502" s="70"/>
      <c r="D2502" s="71"/>
      <c r="E2502" s="71"/>
      <c r="F2502" s="71"/>
      <c r="G2502" s="71"/>
      <c r="H2502" s="19" t="str" cm="1">
        <f t="array" ref="H2502">IFERROR(IF(B2502="","",IF(F2502="","",IF(F2502="SERVIÇOS",INDEX('TABELA DE PREÇOS'!$C$3:$C$1000,MATCH(B2502,IF('TABELA DE PREÇOS'!$B$3:$B$1000=G2502,'TABELA DE PREÇOS'!$D$3:$D$1000),1)),IF(F2502="PRODUTOS",INDEX('TABELA DE PREÇOS'!$G$3:$G$1000,MATCH(B2502,IF('TABELA DE PREÇOS'!$F$3:$F$1000=G2502,'TABELA DE PREÇOS'!$H$3:$H$1000),1)))))),"")</f>
        <v/>
      </c>
      <c r="I2502" s="75"/>
      <c r="J2502" s="19" t="str">
        <f>IFERROR(IF(ATENDIMENTOS!$I2502="",ATENDIMENTOS!$H2502,IF(AND(ATENDIMENTOS!$H2502="",ATENDIMENTOS!$I2502=""),"",ATENDIMENTOS!$H2502-ATENDIMENTOS!$I2502)),"")</f>
        <v/>
      </c>
      <c r="K2502" s="78"/>
    </row>
    <row r="2503" spans="1:11" x14ac:dyDescent="0.3">
      <c r="A2503" s="12" t="str">
        <f t="shared" si="39"/>
        <v/>
      </c>
      <c r="B2503" s="65"/>
      <c r="C2503" s="68"/>
      <c r="D2503" s="69"/>
      <c r="E2503" s="69"/>
      <c r="F2503" s="69"/>
      <c r="G2503" s="69"/>
      <c r="H2503" s="20" t="str" cm="1">
        <f t="array" ref="H2503">IFERROR(IF(B2503="","",IF(F2503="","",IF(F2503="SERVIÇOS",INDEX('TABELA DE PREÇOS'!$C$3:$C$1000,MATCH(B2503,IF('TABELA DE PREÇOS'!$B$3:$B$1000=G2503,'TABELA DE PREÇOS'!$D$3:$D$1000),1)),IF(F2503="PRODUTOS",INDEX('TABELA DE PREÇOS'!$G$3:$G$1000,MATCH(B2503,IF('TABELA DE PREÇOS'!$F$3:$F$1000=G2503,'TABELA DE PREÇOS'!$H$3:$H$1000),1)))))),"")</f>
        <v/>
      </c>
      <c r="I2503" s="74"/>
      <c r="J2503" s="20" t="str">
        <f>IFERROR(IF(ATENDIMENTOS!$I2503="",ATENDIMENTOS!$H2503,IF(AND(ATENDIMENTOS!$H2503="",ATENDIMENTOS!$I2503=""),"",ATENDIMENTOS!$H2503-ATENDIMENTOS!$I2503)),"")</f>
        <v/>
      </c>
      <c r="K2503" s="77"/>
    </row>
    <row r="2504" spans="1:11" x14ac:dyDescent="0.3">
      <c r="A2504" s="12" t="str">
        <f t="shared" si="39"/>
        <v/>
      </c>
      <c r="B2504" s="66"/>
      <c r="C2504" s="70"/>
      <c r="D2504" s="71"/>
      <c r="E2504" s="71"/>
      <c r="F2504" s="71"/>
      <c r="G2504" s="71"/>
      <c r="H2504" s="19" t="str" cm="1">
        <f t="array" ref="H2504">IFERROR(IF(B2504="","",IF(F2504="","",IF(F2504="SERVIÇOS",INDEX('TABELA DE PREÇOS'!$C$3:$C$1000,MATCH(B2504,IF('TABELA DE PREÇOS'!$B$3:$B$1000=G2504,'TABELA DE PREÇOS'!$D$3:$D$1000),1)),IF(F2504="PRODUTOS",INDEX('TABELA DE PREÇOS'!$G$3:$G$1000,MATCH(B2504,IF('TABELA DE PREÇOS'!$F$3:$F$1000=G2504,'TABELA DE PREÇOS'!$H$3:$H$1000),1)))))),"")</f>
        <v/>
      </c>
      <c r="I2504" s="75"/>
      <c r="J2504" s="19" t="str">
        <f>IFERROR(IF(ATENDIMENTOS!$I2504="",ATENDIMENTOS!$H2504,IF(AND(ATENDIMENTOS!$H2504="",ATENDIMENTOS!$I2504=""),"",ATENDIMENTOS!$H2504-ATENDIMENTOS!$I2504)),"")</f>
        <v/>
      </c>
      <c r="K2504" s="78"/>
    </row>
    <row r="2505" spans="1:11" x14ac:dyDescent="0.3">
      <c r="A2505" s="12" t="str">
        <f t="shared" si="39"/>
        <v/>
      </c>
      <c r="B2505" s="65"/>
      <c r="C2505" s="68"/>
      <c r="D2505" s="69"/>
      <c r="E2505" s="69"/>
      <c r="F2505" s="69"/>
      <c r="G2505" s="69"/>
      <c r="H2505" s="20" t="str" cm="1">
        <f t="array" ref="H2505">IFERROR(IF(B2505="","",IF(F2505="","",IF(F2505="SERVIÇOS",INDEX('TABELA DE PREÇOS'!$C$3:$C$1000,MATCH(B2505,IF('TABELA DE PREÇOS'!$B$3:$B$1000=G2505,'TABELA DE PREÇOS'!$D$3:$D$1000),1)),IF(F2505="PRODUTOS",INDEX('TABELA DE PREÇOS'!$G$3:$G$1000,MATCH(B2505,IF('TABELA DE PREÇOS'!$F$3:$F$1000=G2505,'TABELA DE PREÇOS'!$H$3:$H$1000),1)))))),"")</f>
        <v/>
      </c>
      <c r="I2505" s="74"/>
      <c r="J2505" s="20" t="str">
        <f>IFERROR(IF(ATENDIMENTOS!$I2505="",ATENDIMENTOS!$H2505,IF(AND(ATENDIMENTOS!$H2505="",ATENDIMENTOS!$I2505=""),"",ATENDIMENTOS!$H2505-ATENDIMENTOS!$I2505)),"")</f>
        <v/>
      </c>
      <c r="K2505" s="77"/>
    </row>
    <row r="2506" spans="1:11" x14ac:dyDescent="0.3">
      <c r="A2506" s="12" t="str">
        <f t="shared" si="39"/>
        <v/>
      </c>
      <c r="B2506" s="66"/>
      <c r="C2506" s="70"/>
      <c r="D2506" s="71"/>
      <c r="E2506" s="71"/>
      <c r="F2506" s="71"/>
      <c r="G2506" s="71"/>
      <c r="H2506" s="19" t="str" cm="1">
        <f t="array" ref="H2506">IFERROR(IF(B2506="","",IF(F2506="","",IF(F2506="SERVIÇOS",INDEX('TABELA DE PREÇOS'!$C$3:$C$1000,MATCH(B2506,IF('TABELA DE PREÇOS'!$B$3:$B$1000=G2506,'TABELA DE PREÇOS'!$D$3:$D$1000),1)),IF(F2506="PRODUTOS",INDEX('TABELA DE PREÇOS'!$G$3:$G$1000,MATCH(B2506,IF('TABELA DE PREÇOS'!$F$3:$F$1000=G2506,'TABELA DE PREÇOS'!$H$3:$H$1000),1)))))),"")</f>
        <v/>
      </c>
      <c r="I2506" s="75"/>
      <c r="J2506" s="19" t="str">
        <f>IFERROR(IF(ATENDIMENTOS!$I2506="",ATENDIMENTOS!$H2506,IF(AND(ATENDIMENTOS!$H2506="",ATENDIMENTOS!$I2506=""),"",ATENDIMENTOS!$H2506-ATENDIMENTOS!$I2506)),"")</f>
        <v/>
      </c>
      <c r="K2506" s="78"/>
    </row>
    <row r="2507" spans="1:11" x14ac:dyDescent="0.3">
      <c r="A2507" s="12" t="str">
        <f t="shared" si="39"/>
        <v/>
      </c>
      <c r="B2507" s="65"/>
      <c r="C2507" s="68"/>
      <c r="D2507" s="69"/>
      <c r="E2507" s="69"/>
      <c r="F2507" s="69"/>
      <c r="G2507" s="69"/>
      <c r="H2507" s="20" t="str" cm="1">
        <f t="array" ref="H2507">IFERROR(IF(B2507="","",IF(F2507="","",IF(F2507="SERVIÇOS",INDEX('TABELA DE PREÇOS'!$C$3:$C$1000,MATCH(B2507,IF('TABELA DE PREÇOS'!$B$3:$B$1000=G2507,'TABELA DE PREÇOS'!$D$3:$D$1000),1)),IF(F2507="PRODUTOS",INDEX('TABELA DE PREÇOS'!$G$3:$G$1000,MATCH(B2507,IF('TABELA DE PREÇOS'!$F$3:$F$1000=G2507,'TABELA DE PREÇOS'!$H$3:$H$1000),1)))))),"")</f>
        <v/>
      </c>
      <c r="I2507" s="74"/>
      <c r="J2507" s="20" t="str">
        <f>IFERROR(IF(ATENDIMENTOS!$I2507="",ATENDIMENTOS!$H2507,IF(AND(ATENDIMENTOS!$H2507="",ATENDIMENTOS!$I2507=""),"",ATENDIMENTOS!$H2507-ATENDIMENTOS!$I2507)),"")</f>
        <v/>
      </c>
      <c r="K2507" s="77"/>
    </row>
    <row r="2508" spans="1:11" x14ac:dyDescent="0.3">
      <c r="A2508" s="12" t="str">
        <f t="shared" si="39"/>
        <v/>
      </c>
      <c r="B2508" s="66"/>
      <c r="C2508" s="70"/>
      <c r="D2508" s="71"/>
      <c r="E2508" s="71"/>
      <c r="F2508" s="71"/>
      <c r="G2508" s="71"/>
      <c r="H2508" s="19" t="str" cm="1">
        <f t="array" ref="H2508">IFERROR(IF(B2508="","",IF(F2508="","",IF(F2508="SERVIÇOS",INDEX('TABELA DE PREÇOS'!$C$3:$C$1000,MATCH(B2508,IF('TABELA DE PREÇOS'!$B$3:$B$1000=G2508,'TABELA DE PREÇOS'!$D$3:$D$1000),1)),IF(F2508="PRODUTOS",INDEX('TABELA DE PREÇOS'!$G$3:$G$1000,MATCH(B2508,IF('TABELA DE PREÇOS'!$F$3:$F$1000=G2508,'TABELA DE PREÇOS'!$H$3:$H$1000),1)))))),"")</f>
        <v/>
      </c>
      <c r="I2508" s="75"/>
      <c r="J2508" s="19" t="str">
        <f>IFERROR(IF(ATENDIMENTOS!$I2508="",ATENDIMENTOS!$H2508,IF(AND(ATENDIMENTOS!$H2508="",ATENDIMENTOS!$I2508=""),"",ATENDIMENTOS!$H2508-ATENDIMENTOS!$I2508)),"")</f>
        <v/>
      </c>
      <c r="K2508" s="78"/>
    </row>
    <row r="2509" spans="1:11" x14ac:dyDescent="0.3">
      <c r="A2509" s="12" t="str">
        <f t="shared" si="39"/>
        <v/>
      </c>
      <c r="B2509" s="65"/>
      <c r="C2509" s="68"/>
      <c r="D2509" s="69"/>
      <c r="E2509" s="69"/>
      <c r="F2509" s="69"/>
      <c r="G2509" s="69"/>
      <c r="H2509" s="20" t="str" cm="1">
        <f t="array" ref="H2509">IFERROR(IF(B2509="","",IF(F2509="","",IF(F2509="SERVIÇOS",INDEX('TABELA DE PREÇOS'!$C$3:$C$1000,MATCH(B2509,IF('TABELA DE PREÇOS'!$B$3:$B$1000=G2509,'TABELA DE PREÇOS'!$D$3:$D$1000),1)),IF(F2509="PRODUTOS",INDEX('TABELA DE PREÇOS'!$G$3:$G$1000,MATCH(B2509,IF('TABELA DE PREÇOS'!$F$3:$F$1000=G2509,'TABELA DE PREÇOS'!$H$3:$H$1000),1)))))),"")</f>
        <v/>
      </c>
      <c r="I2509" s="74"/>
      <c r="J2509" s="20" t="str">
        <f>IFERROR(IF(ATENDIMENTOS!$I2509="",ATENDIMENTOS!$H2509,IF(AND(ATENDIMENTOS!$H2509="",ATENDIMENTOS!$I2509=""),"",ATENDIMENTOS!$H2509-ATENDIMENTOS!$I2509)),"")</f>
        <v/>
      </c>
      <c r="K2509" s="77"/>
    </row>
    <row r="2510" spans="1:11" x14ac:dyDescent="0.3">
      <c r="A2510" s="12" t="str">
        <f t="shared" si="39"/>
        <v/>
      </c>
      <c r="B2510" s="66"/>
      <c r="C2510" s="70"/>
      <c r="D2510" s="71"/>
      <c r="E2510" s="71"/>
      <c r="F2510" s="71"/>
      <c r="G2510" s="71"/>
      <c r="H2510" s="19" t="str" cm="1">
        <f t="array" ref="H2510">IFERROR(IF(B2510="","",IF(F2510="","",IF(F2510="SERVIÇOS",INDEX('TABELA DE PREÇOS'!$C$3:$C$1000,MATCH(B2510,IF('TABELA DE PREÇOS'!$B$3:$B$1000=G2510,'TABELA DE PREÇOS'!$D$3:$D$1000),1)),IF(F2510="PRODUTOS",INDEX('TABELA DE PREÇOS'!$G$3:$G$1000,MATCH(B2510,IF('TABELA DE PREÇOS'!$F$3:$F$1000=G2510,'TABELA DE PREÇOS'!$H$3:$H$1000),1)))))),"")</f>
        <v/>
      </c>
      <c r="I2510" s="75"/>
      <c r="J2510" s="19" t="str">
        <f>IFERROR(IF(ATENDIMENTOS!$I2510="",ATENDIMENTOS!$H2510,IF(AND(ATENDIMENTOS!$H2510="",ATENDIMENTOS!$I2510=""),"",ATENDIMENTOS!$H2510-ATENDIMENTOS!$I2510)),"")</f>
        <v/>
      </c>
      <c r="K2510" s="78"/>
    </row>
    <row r="2511" spans="1:11" x14ac:dyDescent="0.3">
      <c r="A2511" s="12" t="str">
        <f t="shared" si="39"/>
        <v/>
      </c>
      <c r="B2511" s="65"/>
      <c r="C2511" s="68"/>
      <c r="D2511" s="69"/>
      <c r="E2511" s="69"/>
      <c r="F2511" s="69"/>
      <c r="G2511" s="69"/>
      <c r="H2511" s="20" t="str" cm="1">
        <f t="array" ref="H2511">IFERROR(IF(B2511="","",IF(F2511="","",IF(F2511="SERVIÇOS",INDEX('TABELA DE PREÇOS'!$C$3:$C$1000,MATCH(B2511,IF('TABELA DE PREÇOS'!$B$3:$B$1000=G2511,'TABELA DE PREÇOS'!$D$3:$D$1000),1)),IF(F2511="PRODUTOS",INDEX('TABELA DE PREÇOS'!$G$3:$G$1000,MATCH(B2511,IF('TABELA DE PREÇOS'!$F$3:$F$1000=G2511,'TABELA DE PREÇOS'!$H$3:$H$1000),1)))))),"")</f>
        <v/>
      </c>
      <c r="I2511" s="74"/>
      <c r="J2511" s="20" t="str">
        <f>IFERROR(IF(ATENDIMENTOS!$I2511="",ATENDIMENTOS!$H2511,IF(AND(ATENDIMENTOS!$H2511="",ATENDIMENTOS!$I2511=""),"",ATENDIMENTOS!$H2511-ATENDIMENTOS!$I2511)),"")</f>
        <v/>
      </c>
      <c r="K2511" s="77"/>
    </row>
    <row r="2512" spans="1:11" x14ac:dyDescent="0.3">
      <c r="A2512" s="12" t="str">
        <f t="shared" si="39"/>
        <v/>
      </c>
      <c r="B2512" s="66"/>
      <c r="C2512" s="70"/>
      <c r="D2512" s="71"/>
      <c r="E2512" s="71"/>
      <c r="F2512" s="71"/>
      <c r="G2512" s="71"/>
      <c r="H2512" s="19" t="str" cm="1">
        <f t="array" ref="H2512">IFERROR(IF(B2512="","",IF(F2512="","",IF(F2512="SERVIÇOS",INDEX('TABELA DE PREÇOS'!$C$3:$C$1000,MATCH(B2512,IF('TABELA DE PREÇOS'!$B$3:$B$1000=G2512,'TABELA DE PREÇOS'!$D$3:$D$1000),1)),IF(F2512="PRODUTOS",INDEX('TABELA DE PREÇOS'!$G$3:$G$1000,MATCH(B2512,IF('TABELA DE PREÇOS'!$F$3:$F$1000=G2512,'TABELA DE PREÇOS'!$H$3:$H$1000),1)))))),"")</f>
        <v/>
      </c>
      <c r="I2512" s="75"/>
      <c r="J2512" s="19" t="str">
        <f>IFERROR(IF(ATENDIMENTOS!$I2512="",ATENDIMENTOS!$H2512,IF(AND(ATENDIMENTOS!$H2512="",ATENDIMENTOS!$I2512=""),"",ATENDIMENTOS!$H2512-ATENDIMENTOS!$I2512)),"")</f>
        <v/>
      </c>
      <c r="K2512" s="78"/>
    </row>
    <row r="2513" spans="1:11" x14ac:dyDescent="0.3">
      <c r="A2513" s="12" t="str">
        <f t="shared" si="39"/>
        <v/>
      </c>
      <c r="B2513" s="65"/>
      <c r="C2513" s="68"/>
      <c r="D2513" s="69"/>
      <c r="E2513" s="69"/>
      <c r="F2513" s="69"/>
      <c r="G2513" s="69"/>
      <c r="H2513" s="20" t="str" cm="1">
        <f t="array" ref="H2513">IFERROR(IF(B2513="","",IF(F2513="","",IF(F2513="SERVIÇOS",INDEX('TABELA DE PREÇOS'!$C$3:$C$1000,MATCH(B2513,IF('TABELA DE PREÇOS'!$B$3:$B$1000=G2513,'TABELA DE PREÇOS'!$D$3:$D$1000),1)),IF(F2513="PRODUTOS",INDEX('TABELA DE PREÇOS'!$G$3:$G$1000,MATCH(B2513,IF('TABELA DE PREÇOS'!$F$3:$F$1000=G2513,'TABELA DE PREÇOS'!$H$3:$H$1000),1)))))),"")</f>
        <v/>
      </c>
      <c r="I2513" s="74"/>
      <c r="J2513" s="20" t="str">
        <f>IFERROR(IF(ATENDIMENTOS!$I2513="",ATENDIMENTOS!$H2513,IF(AND(ATENDIMENTOS!$H2513="",ATENDIMENTOS!$I2513=""),"",ATENDIMENTOS!$H2513-ATENDIMENTOS!$I2513)),"")</f>
        <v/>
      </c>
      <c r="K2513" s="77"/>
    </row>
    <row r="2514" spans="1:11" x14ac:dyDescent="0.3">
      <c r="A2514" s="12" t="str">
        <f t="shared" si="39"/>
        <v/>
      </c>
      <c r="B2514" s="66"/>
      <c r="C2514" s="70"/>
      <c r="D2514" s="71"/>
      <c r="E2514" s="71"/>
      <c r="F2514" s="71"/>
      <c r="G2514" s="71"/>
      <c r="H2514" s="19" t="str" cm="1">
        <f t="array" ref="H2514">IFERROR(IF(B2514="","",IF(F2514="","",IF(F2514="SERVIÇOS",INDEX('TABELA DE PREÇOS'!$C$3:$C$1000,MATCH(B2514,IF('TABELA DE PREÇOS'!$B$3:$B$1000=G2514,'TABELA DE PREÇOS'!$D$3:$D$1000),1)),IF(F2514="PRODUTOS",INDEX('TABELA DE PREÇOS'!$G$3:$G$1000,MATCH(B2514,IF('TABELA DE PREÇOS'!$F$3:$F$1000=G2514,'TABELA DE PREÇOS'!$H$3:$H$1000),1)))))),"")</f>
        <v/>
      </c>
      <c r="I2514" s="75"/>
      <c r="J2514" s="19" t="str">
        <f>IFERROR(IF(ATENDIMENTOS!$I2514="",ATENDIMENTOS!$H2514,IF(AND(ATENDIMENTOS!$H2514="",ATENDIMENTOS!$I2514=""),"",ATENDIMENTOS!$H2514-ATENDIMENTOS!$I2514)),"")</f>
        <v/>
      </c>
      <c r="K2514" s="78"/>
    </row>
    <row r="2515" spans="1:11" x14ac:dyDescent="0.3">
      <c r="A2515" s="12" t="str">
        <f t="shared" si="39"/>
        <v/>
      </c>
      <c r="B2515" s="65"/>
      <c r="C2515" s="68"/>
      <c r="D2515" s="69"/>
      <c r="E2515" s="69"/>
      <c r="F2515" s="69"/>
      <c r="G2515" s="69"/>
      <c r="H2515" s="20" t="str" cm="1">
        <f t="array" ref="H2515">IFERROR(IF(B2515="","",IF(F2515="","",IF(F2515="SERVIÇOS",INDEX('TABELA DE PREÇOS'!$C$3:$C$1000,MATCH(B2515,IF('TABELA DE PREÇOS'!$B$3:$B$1000=G2515,'TABELA DE PREÇOS'!$D$3:$D$1000),1)),IF(F2515="PRODUTOS",INDEX('TABELA DE PREÇOS'!$G$3:$G$1000,MATCH(B2515,IF('TABELA DE PREÇOS'!$F$3:$F$1000=G2515,'TABELA DE PREÇOS'!$H$3:$H$1000),1)))))),"")</f>
        <v/>
      </c>
      <c r="I2515" s="74"/>
      <c r="J2515" s="20" t="str">
        <f>IFERROR(IF(ATENDIMENTOS!$I2515="",ATENDIMENTOS!$H2515,IF(AND(ATENDIMENTOS!$H2515="",ATENDIMENTOS!$I2515=""),"",ATENDIMENTOS!$H2515-ATENDIMENTOS!$I2515)),"")</f>
        <v/>
      </c>
      <c r="K2515" s="77"/>
    </row>
    <row r="2516" spans="1:11" x14ac:dyDescent="0.3">
      <c r="A2516" s="12" t="str">
        <f t="shared" si="39"/>
        <v/>
      </c>
      <c r="B2516" s="66"/>
      <c r="C2516" s="70"/>
      <c r="D2516" s="71"/>
      <c r="E2516" s="71"/>
      <c r="F2516" s="71"/>
      <c r="G2516" s="71"/>
      <c r="H2516" s="19" t="str" cm="1">
        <f t="array" ref="H2516">IFERROR(IF(B2516="","",IF(F2516="","",IF(F2516="SERVIÇOS",INDEX('TABELA DE PREÇOS'!$C$3:$C$1000,MATCH(B2516,IF('TABELA DE PREÇOS'!$B$3:$B$1000=G2516,'TABELA DE PREÇOS'!$D$3:$D$1000),1)),IF(F2516="PRODUTOS",INDEX('TABELA DE PREÇOS'!$G$3:$G$1000,MATCH(B2516,IF('TABELA DE PREÇOS'!$F$3:$F$1000=G2516,'TABELA DE PREÇOS'!$H$3:$H$1000),1)))))),"")</f>
        <v/>
      </c>
      <c r="I2516" s="75"/>
      <c r="J2516" s="19" t="str">
        <f>IFERROR(IF(ATENDIMENTOS!$I2516="",ATENDIMENTOS!$H2516,IF(AND(ATENDIMENTOS!$H2516="",ATENDIMENTOS!$I2516=""),"",ATENDIMENTOS!$H2516-ATENDIMENTOS!$I2516)),"")</f>
        <v/>
      </c>
      <c r="K2516" s="78"/>
    </row>
    <row r="2517" spans="1:11" x14ac:dyDescent="0.3">
      <c r="A2517" s="12" t="str">
        <f t="shared" si="39"/>
        <v/>
      </c>
      <c r="B2517" s="65"/>
      <c r="C2517" s="68"/>
      <c r="D2517" s="69"/>
      <c r="E2517" s="69"/>
      <c r="F2517" s="69"/>
      <c r="G2517" s="69"/>
      <c r="H2517" s="20" t="str" cm="1">
        <f t="array" ref="H2517">IFERROR(IF(B2517="","",IF(F2517="","",IF(F2517="SERVIÇOS",INDEX('TABELA DE PREÇOS'!$C$3:$C$1000,MATCH(B2517,IF('TABELA DE PREÇOS'!$B$3:$B$1000=G2517,'TABELA DE PREÇOS'!$D$3:$D$1000),1)),IF(F2517="PRODUTOS",INDEX('TABELA DE PREÇOS'!$G$3:$G$1000,MATCH(B2517,IF('TABELA DE PREÇOS'!$F$3:$F$1000=G2517,'TABELA DE PREÇOS'!$H$3:$H$1000),1)))))),"")</f>
        <v/>
      </c>
      <c r="I2517" s="74"/>
      <c r="J2517" s="20" t="str">
        <f>IFERROR(IF(ATENDIMENTOS!$I2517="",ATENDIMENTOS!$H2517,IF(AND(ATENDIMENTOS!$H2517="",ATENDIMENTOS!$I2517=""),"",ATENDIMENTOS!$H2517-ATENDIMENTOS!$I2517)),"")</f>
        <v/>
      </c>
      <c r="K2517" s="77"/>
    </row>
    <row r="2518" spans="1:11" x14ac:dyDescent="0.3">
      <c r="A2518" s="12" t="str">
        <f t="shared" si="39"/>
        <v/>
      </c>
      <c r="B2518" s="66"/>
      <c r="C2518" s="70"/>
      <c r="D2518" s="71"/>
      <c r="E2518" s="71"/>
      <c r="F2518" s="71"/>
      <c r="G2518" s="71"/>
      <c r="H2518" s="19" t="str" cm="1">
        <f t="array" ref="H2518">IFERROR(IF(B2518="","",IF(F2518="","",IF(F2518="SERVIÇOS",INDEX('TABELA DE PREÇOS'!$C$3:$C$1000,MATCH(B2518,IF('TABELA DE PREÇOS'!$B$3:$B$1000=G2518,'TABELA DE PREÇOS'!$D$3:$D$1000),1)),IF(F2518="PRODUTOS",INDEX('TABELA DE PREÇOS'!$G$3:$G$1000,MATCH(B2518,IF('TABELA DE PREÇOS'!$F$3:$F$1000=G2518,'TABELA DE PREÇOS'!$H$3:$H$1000),1)))))),"")</f>
        <v/>
      </c>
      <c r="I2518" s="75"/>
      <c r="J2518" s="19" t="str">
        <f>IFERROR(IF(ATENDIMENTOS!$I2518="",ATENDIMENTOS!$H2518,IF(AND(ATENDIMENTOS!$H2518="",ATENDIMENTOS!$I2518=""),"",ATENDIMENTOS!$H2518-ATENDIMENTOS!$I2518)),"")</f>
        <v/>
      </c>
      <c r="K2518" s="78"/>
    </row>
    <row r="2519" spans="1:11" x14ac:dyDescent="0.3">
      <c r="A2519" s="12" t="str">
        <f t="shared" si="39"/>
        <v/>
      </c>
      <c r="B2519" s="65"/>
      <c r="C2519" s="68"/>
      <c r="D2519" s="69"/>
      <c r="E2519" s="69"/>
      <c r="F2519" s="69"/>
      <c r="G2519" s="69"/>
      <c r="H2519" s="20" t="str" cm="1">
        <f t="array" ref="H2519">IFERROR(IF(B2519="","",IF(F2519="","",IF(F2519="SERVIÇOS",INDEX('TABELA DE PREÇOS'!$C$3:$C$1000,MATCH(B2519,IF('TABELA DE PREÇOS'!$B$3:$B$1000=G2519,'TABELA DE PREÇOS'!$D$3:$D$1000),1)),IF(F2519="PRODUTOS",INDEX('TABELA DE PREÇOS'!$G$3:$G$1000,MATCH(B2519,IF('TABELA DE PREÇOS'!$F$3:$F$1000=G2519,'TABELA DE PREÇOS'!$H$3:$H$1000),1)))))),"")</f>
        <v/>
      </c>
      <c r="I2519" s="74"/>
      <c r="J2519" s="20" t="str">
        <f>IFERROR(IF(ATENDIMENTOS!$I2519="",ATENDIMENTOS!$H2519,IF(AND(ATENDIMENTOS!$H2519="",ATENDIMENTOS!$I2519=""),"",ATENDIMENTOS!$H2519-ATENDIMENTOS!$I2519)),"")</f>
        <v/>
      </c>
      <c r="K2519" s="77"/>
    </row>
    <row r="2520" spans="1:11" x14ac:dyDescent="0.3">
      <c r="A2520" s="12" t="str">
        <f t="shared" si="39"/>
        <v/>
      </c>
      <c r="B2520" s="66"/>
      <c r="C2520" s="70"/>
      <c r="D2520" s="71"/>
      <c r="E2520" s="71"/>
      <c r="F2520" s="71"/>
      <c r="G2520" s="71"/>
      <c r="H2520" s="19" t="str" cm="1">
        <f t="array" ref="H2520">IFERROR(IF(B2520="","",IF(F2520="","",IF(F2520="SERVIÇOS",INDEX('TABELA DE PREÇOS'!$C$3:$C$1000,MATCH(B2520,IF('TABELA DE PREÇOS'!$B$3:$B$1000=G2520,'TABELA DE PREÇOS'!$D$3:$D$1000),1)),IF(F2520="PRODUTOS",INDEX('TABELA DE PREÇOS'!$G$3:$G$1000,MATCH(B2520,IF('TABELA DE PREÇOS'!$F$3:$F$1000=G2520,'TABELA DE PREÇOS'!$H$3:$H$1000),1)))))),"")</f>
        <v/>
      </c>
      <c r="I2520" s="75"/>
      <c r="J2520" s="19" t="str">
        <f>IFERROR(IF(ATENDIMENTOS!$I2520="",ATENDIMENTOS!$H2520,IF(AND(ATENDIMENTOS!$H2520="",ATENDIMENTOS!$I2520=""),"",ATENDIMENTOS!$H2520-ATENDIMENTOS!$I2520)),"")</f>
        <v/>
      </c>
      <c r="K2520" s="78"/>
    </row>
    <row r="2521" spans="1:11" x14ac:dyDescent="0.3">
      <c r="A2521" s="12" t="str">
        <f t="shared" si="39"/>
        <v/>
      </c>
      <c r="B2521" s="65"/>
      <c r="C2521" s="68"/>
      <c r="D2521" s="69"/>
      <c r="E2521" s="69"/>
      <c r="F2521" s="69"/>
      <c r="G2521" s="69"/>
      <c r="H2521" s="20" t="str" cm="1">
        <f t="array" ref="H2521">IFERROR(IF(B2521="","",IF(F2521="","",IF(F2521="SERVIÇOS",INDEX('TABELA DE PREÇOS'!$C$3:$C$1000,MATCH(B2521,IF('TABELA DE PREÇOS'!$B$3:$B$1000=G2521,'TABELA DE PREÇOS'!$D$3:$D$1000),1)),IF(F2521="PRODUTOS",INDEX('TABELA DE PREÇOS'!$G$3:$G$1000,MATCH(B2521,IF('TABELA DE PREÇOS'!$F$3:$F$1000=G2521,'TABELA DE PREÇOS'!$H$3:$H$1000),1)))))),"")</f>
        <v/>
      </c>
      <c r="I2521" s="74"/>
      <c r="J2521" s="20" t="str">
        <f>IFERROR(IF(ATENDIMENTOS!$I2521="",ATENDIMENTOS!$H2521,IF(AND(ATENDIMENTOS!$H2521="",ATENDIMENTOS!$I2521=""),"",ATENDIMENTOS!$H2521-ATENDIMENTOS!$I2521)),"")</f>
        <v/>
      </c>
      <c r="K2521" s="77"/>
    </row>
    <row r="2522" spans="1:11" x14ac:dyDescent="0.3">
      <c r="A2522" s="12" t="str">
        <f t="shared" si="39"/>
        <v/>
      </c>
      <c r="B2522" s="66"/>
      <c r="C2522" s="70"/>
      <c r="D2522" s="71"/>
      <c r="E2522" s="71"/>
      <c r="F2522" s="71"/>
      <c r="G2522" s="71"/>
      <c r="H2522" s="19" t="str" cm="1">
        <f t="array" ref="H2522">IFERROR(IF(B2522="","",IF(F2522="","",IF(F2522="SERVIÇOS",INDEX('TABELA DE PREÇOS'!$C$3:$C$1000,MATCH(B2522,IF('TABELA DE PREÇOS'!$B$3:$B$1000=G2522,'TABELA DE PREÇOS'!$D$3:$D$1000),1)),IF(F2522="PRODUTOS",INDEX('TABELA DE PREÇOS'!$G$3:$G$1000,MATCH(B2522,IF('TABELA DE PREÇOS'!$F$3:$F$1000=G2522,'TABELA DE PREÇOS'!$H$3:$H$1000),1)))))),"")</f>
        <v/>
      </c>
      <c r="I2522" s="75"/>
      <c r="J2522" s="19" t="str">
        <f>IFERROR(IF(ATENDIMENTOS!$I2522="",ATENDIMENTOS!$H2522,IF(AND(ATENDIMENTOS!$H2522="",ATENDIMENTOS!$I2522=""),"",ATENDIMENTOS!$H2522-ATENDIMENTOS!$I2522)),"")</f>
        <v/>
      </c>
      <c r="K2522" s="78"/>
    </row>
    <row r="2523" spans="1:11" x14ac:dyDescent="0.3">
      <c r="A2523" s="12" t="str">
        <f t="shared" si="39"/>
        <v/>
      </c>
      <c r="B2523" s="65"/>
      <c r="C2523" s="68"/>
      <c r="D2523" s="69"/>
      <c r="E2523" s="69"/>
      <c r="F2523" s="69"/>
      <c r="G2523" s="69"/>
      <c r="H2523" s="20" t="str" cm="1">
        <f t="array" ref="H2523">IFERROR(IF(B2523="","",IF(F2523="","",IF(F2523="SERVIÇOS",INDEX('TABELA DE PREÇOS'!$C$3:$C$1000,MATCH(B2523,IF('TABELA DE PREÇOS'!$B$3:$B$1000=G2523,'TABELA DE PREÇOS'!$D$3:$D$1000),1)),IF(F2523="PRODUTOS",INDEX('TABELA DE PREÇOS'!$G$3:$G$1000,MATCH(B2523,IF('TABELA DE PREÇOS'!$F$3:$F$1000=G2523,'TABELA DE PREÇOS'!$H$3:$H$1000),1)))))),"")</f>
        <v/>
      </c>
      <c r="I2523" s="74"/>
      <c r="J2523" s="20" t="str">
        <f>IFERROR(IF(ATENDIMENTOS!$I2523="",ATENDIMENTOS!$H2523,IF(AND(ATENDIMENTOS!$H2523="",ATENDIMENTOS!$I2523=""),"",ATENDIMENTOS!$H2523-ATENDIMENTOS!$I2523)),"")</f>
        <v/>
      </c>
      <c r="K2523" s="77"/>
    </row>
    <row r="2524" spans="1:11" x14ac:dyDescent="0.3">
      <c r="A2524" s="12" t="str">
        <f t="shared" si="39"/>
        <v/>
      </c>
      <c r="B2524" s="66"/>
      <c r="C2524" s="70"/>
      <c r="D2524" s="71"/>
      <c r="E2524" s="71"/>
      <c r="F2524" s="71"/>
      <c r="G2524" s="71"/>
      <c r="H2524" s="19" t="str" cm="1">
        <f t="array" ref="H2524">IFERROR(IF(B2524="","",IF(F2524="","",IF(F2524="SERVIÇOS",INDEX('TABELA DE PREÇOS'!$C$3:$C$1000,MATCH(B2524,IF('TABELA DE PREÇOS'!$B$3:$B$1000=G2524,'TABELA DE PREÇOS'!$D$3:$D$1000),1)),IF(F2524="PRODUTOS",INDEX('TABELA DE PREÇOS'!$G$3:$G$1000,MATCH(B2524,IF('TABELA DE PREÇOS'!$F$3:$F$1000=G2524,'TABELA DE PREÇOS'!$H$3:$H$1000),1)))))),"")</f>
        <v/>
      </c>
      <c r="I2524" s="75"/>
      <c r="J2524" s="19" t="str">
        <f>IFERROR(IF(ATENDIMENTOS!$I2524="",ATENDIMENTOS!$H2524,IF(AND(ATENDIMENTOS!$H2524="",ATENDIMENTOS!$I2524=""),"",ATENDIMENTOS!$H2524-ATENDIMENTOS!$I2524)),"")</f>
        <v/>
      </c>
      <c r="K2524" s="78"/>
    </row>
    <row r="2525" spans="1:11" x14ac:dyDescent="0.3">
      <c r="A2525" s="12" t="str">
        <f t="shared" si="39"/>
        <v/>
      </c>
      <c r="B2525" s="65"/>
      <c r="C2525" s="68"/>
      <c r="D2525" s="69"/>
      <c r="E2525" s="69"/>
      <c r="F2525" s="69"/>
      <c r="G2525" s="69"/>
      <c r="H2525" s="20" t="str" cm="1">
        <f t="array" ref="H2525">IFERROR(IF(B2525="","",IF(F2525="","",IF(F2525="SERVIÇOS",INDEX('TABELA DE PREÇOS'!$C$3:$C$1000,MATCH(B2525,IF('TABELA DE PREÇOS'!$B$3:$B$1000=G2525,'TABELA DE PREÇOS'!$D$3:$D$1000),1)),IF(F2525="PRODUTOS",INDEX('TABELA DE PREÇOS'!$G$3:$G$1000,MATCH(B2525,IF('TABELA DE PREÇOS'!$F$3:$F$1000=G2525,'TABELA DE PREÇOS'!$H$3:$H$1000),1)))))),"")</f>
        <v/>
      </c>
      <c r="I2525" s="74"/>
      <c r="J2525" s="20" t="str">
        <f>IFERROR(IF(ATENDIMENTOS!$I2525="",ATENDIMENTOS!$H2525,IF(AND(ATENDIMENTOS!$H2525="",ATENDIMENTOS!$I2525=""),"",ATENDIMENTOS!$H2525-ATENDIMENTOS!$I2525)),"")</f>
        <v/>
      </c>
      <c r="K2525" s="77"/>
    </row>
    <row r="2526" spans="1:11" x14ac:dyDescent="0.3">
      <c r="A2526" s="12" t="str">
        <f t="shared" si="39"/>
        <v/>
      </c>
      <c r="B2526" s="66"/>
      <c r="C2526" s="70"/>
      <c r="D2526" s="71"/>
      <c r="E2526" s="71"/>
      <c r="F2526" s="71"/>
      <c r="G2526" s="71"/>
      <c r="H2526" s="19" t="str" cm="1">
        <f t="array" ref="H2526">IFERROR(IF(B2526="","",IF(F2526="","",IF(F2526="SERVIÇOS",INDEX('TABELA DE PREÇOS'!$C$3:$C$1000,MATCH(B2526,IF('TABELA DE PREÇOS'!$B$3:$B$1000=G2526,'TABELA DE PREÇOS'!$D$3:$D$1000),1)),IF(F2526="PRODUTOS",INDEX('TABELA DE PREÇOS'!$G$3:$G$1000,MATCH(B2526,IF('TABELA DE PREÇOS'!$F$3:$F$1000=G2526,'TABELA DE PREÇOS'!$H$3:$H$1000),1)))))),"")</f>
        <v/>
      </c>
      <c r="I2526" s="75"/>
      <c r="J2526" s="19" t="str">
        <f>IFERROR(IF(ATENDIMENTOS!$I2526="",ATENDIMENTOS!$H2526,IF(AND(ATENDIMENTOS!$H2526="",ATENDIMENTOS!$I2526=""),"",ATENDIMENTOS!$H2526-ATENDIMENTOS!$I2526)),"")</f>
        <v/>
      </c>
      <c r="K2526" s="78"/>
    </row>
    <row r="2527" spans="1:11" x14ac:dyDescent="0.3">
      <c r="A2527" s="12" t="str">
        <f t="shared" si="39"/>
        <v/>
      </c>
      <c r="B2527" s="65"/>
      <c r="C2527" s="68"/>
      <c r="D2527" s="69"/>
      <c r="E2527" s="69"/>
      <c r="F2527" s="69"/>
      <c r="G2527" s="69"/>
      <c r="H2527" s="20" t="str" cm="1">
        <f t="array" ref="H2527">IFERROR(IF(B2527="","",IF(F2527="","",IF(F2527="SERVIÇOS",INDEX('TABELA DE PREÇOS'!$C$3:$C$1000,MATCH(B2527,IF('TABELA DE PREÇOS'!$B$3:$B$1000=G2527,'TABELA DE PREÇOS'!$D$3:$D$1000),1)),IF(F2527="PRODUTOS",INDEX('TABELA DE PREÇOS'!$G$3:$G$1000,MATCH(B2527,IF('TABELA DE PREÇOS'!$F$3:$F$1000=G2527,'TABELA DE PREÇOS'!$H$3:$H$1000),1)))))),"")</f>
        <v/>
      </c>
      <c r="I2527" s="74"/>
      <c r="J2527" s="20" t="str">
        <f>IFERROR(IF(ATENDIMENTOS!$I2527="",ATENDIMENTOS!$H2527,IF(AND(ATENDIMENTOS!$H2527="",ATENDIMENTOS!$I2527=""),"",ATENDIMENTOS!$H2527-ATENDIMENTOS!$I2527)),"")</f>
        <v/>
      </c>
      <c r="K2527" s="77"/>
    </row>
    <row r="2528" spans="1:11" x14ac:dyDescent="0.3">
      <c r="A2528" s="12" t="str">
        <f t="shared" si="39"/>
        <v/>
      </c>
      <c r="B2528" s="66"/>
      <c r="C2528" s="70"/>
      <c r="D2528" s="71"/>
      <c r="E2528" s="71"/>
      <c r="F2528" s="71"/>
      <c r="G2528" s="71"/>
      <c r="H2528" s="19" t="str" cm="1">
        <f t="array" ref="H2528">IFERROR(IF(B2528="","",IF(F2528="","",IF(F2528="SERVIÇOS",INDEX('TABELA DE PREÇOS'!$C$3:$C$1000,MATCH(B2528,IF('TABELA DE PREÇOS'!$B$3:$B$1000=G2528,'TABELA DE PREÇOS'!$D$3:$D$1000),1)),IF(F2528="PRODUTOS",INDEX('TABELA DE PREÇOS'!$G$3:$G$1000,MATCH(B2528,IF('TABELA DE PREÇOS'!$F$3:$F$1000=G2528,'TABELA DE PREÇOS'!$H$3:$H$1000),1)))))),"")</f>
        <v/>
      </c>
      <c r="I2528" s="75"/>
      <c r="J2528" s="19" t="str">
        <f>IFERROR(IF(ATENDIMENTOS!$I2528="",ATENDIMENTOS!$H2528,IF(AND(ATENDIMENTOS!$H2528="",ATENDIMENTOS!$I2528=""),"",ATENDIMENTOS!$H2528-ATENDIMENTOS!$I2528)),"")</f>
        <v/>
      </c>
      <c r="K2528" s="78"/>
    </row>
    <row r="2529" spans="1:11" x14ac:dyDescent="0.3">
      <c r="A2529" s="12" t="str">
        <f t="shared" si="39"/>
        <v/>
      </c>
      <c r="B2529" s="65"/>
      <c r="C2529" s="68"/>
      <c r="D2529" s="69"/>
      <c r="E2529" s="69"/>
      <c r="F2529" s="69"/>
      <c r="G2529" s="69"/>
      <c r="H2529" s="20" t="str" cm="1">
        <f t="array" ref="H2529">IFERROR(IF(B2529="","",IF(F2529="","",IF(F2529="SERVIÇOS",INDEX('TABELA DE PREÇOS'!$C$3:$C$1000,MATCH(B2529,IF('TABELA DE PREÇOS'!$B$3:$B$1000=G2529,'TABELA DE PREÇOS'!$D$3:$D$1000),1)),IF(F2529="PRODUTOS",INDEX('TABELA DE PREÇOS'!$G$3:$G$1000,MATCH(B2529,IF('TABELA DE PREÇOS'!$F$3:$F$1000=G2529,'TABELA DE PREÇOS'!$H$3:$H$1000),1)))))),"")</f>
        <v/>
      </c>
      <c r="I2529" s="74"/>
      <c r="J2529" s="20" t="str">
        <f>IFERROR(IF(ATENDIMENTOS!$I2529="",ATENDIMENTOS!$H2529,IF(AND(ATENDIMENTOS!$H2529="",ATENDIMENTOS!$I2529=""),"",ATENDIMENTOS!$H2529-ATENDIMENTOS!$I2529)),"")</f>
        <v/>
      </c>
      <c r="K2529" s="77"/>
    </row>
    <row r="2530" spans="1:11" x14ac:dyDescent="0.3">
      <c r="A2530" s="12" t="str">
        <f t="shared" si="39"/>
        <v/>
      </c>
      <c r="B2530" s="66"/>
      <c r="C2530" s="70"/>
      <c r="D2530" s="71"/>
      <c r="E2530" s="71"/>
      <c r="F2530" s="71"/>
      <c r="G2530" s="71"/>
      <c r="H2530" s="19" t="str" cm="1">
        <f t="array" ref="H2530">IFERROR(IF(B2530="","",IF(F2530="","",IF(F2530="SERVIÇOS",INDEX('TABELA DE PREÇOS'!$C$3:$C$1000,MATCH(B2530,IF('TABELA DE PREÇOS'!$B$3:$B$1000=G2530,'TABELA DE PREÇOS'!$D$3:$D$1000),1)),IF(F2530="PRODUTOS",INDEX('TABELA DE PREÇOS'!$G$3:$G$1000,MATCH(B2530,IF('TABELA DE PREÇOS'!$F$3:$F$1000=G2530,'TABELA DE PREÇOS'!$H$3:$H$1000),1)))))),"")</f>
        <v/>
      </c>
      <c r="I2530" s="75"/>
      <c r="J2530" s="19" t="str">
        <f>IFERROR(IF(ATENDIMENTOS!$I2530="",ATENDIMENTOS!$H2530,IF(AND(ATENDIMENTOS!$H2530="",ATENDIMENTOS!$I2530=""),"",ATENDIMENTOS!$H2530-ATENDIMENTOS!$I2530)),"")</f>
        <v/>
      </c>
      <c r="K2530" s="78"/>
    </row>
    <row r="2531" spans="1:11" x14ac:dyDescent="0.3">
      <c r="A2531" s="12" t="str">
        <f t="shared" si="39"/>
        <v/>
      </c>
      <c r="B2531" s="65"/>
      <c r="C2531" s="68"/>
      <c r="D2531" s="69"/>
      <c r="E2531" s="69"/>
      <c r="F2531" s="69"/>
      <c r="G2531" s="69"/>
      <c r="H2531" s="20" t="str" cm="1">
        <f t="array" ref="H2531">IFERROR(IF(B2531="","",IF(F2531="","",IF(F2531="SERVIÇOS",INDEX('TABELA DE PREÇOS'!$C$3:$C$1000,MATCH(B2531,IF('TABELA DE PREÇOS'!$B$3:$B$1000=G2531,'TABELA DE PREÇOS'!$D$3:$D$1000),1)),IF(F2531="PRODUTOS",INDEX('TABELA DE PREÇOS'!$G$3:$G$1000,MATCH(B2531,IF('TABELA DE PREÇOS'!$F$3:$F$1000=G2531,'TABELA DE PREÇOS'!$H$3:$H$1000),1)))))),"")</f>
        <v/>
      </c>
      <c r="I2531" s="74"/>
      <c r="J2531" s="20" t="str">
        <f>IFERROR(IF(ATENDIMENTOS!$I2531="",ATENDIMENTOS!$H2531,IF(AND(ATENDIMENTOS!$H2531="",ATENDIMENTOS!$I2531=""),"",ATENDIMENTOS!$H2531-ATENDIMENTOS!$I2531)),"")</f>
        <v/>
      </c>
      <c r="K2531" s="77"/>
    </row>
    <row r="2532" spans="1:11" x14ac:dyDescent="0.3">
      <c r="A2532" s="12" t="str">
        <f t="shared" si="39"/>
        <v/>
      </c>
      <c r="B2532" s="66"/>
      <c r="C2532" s="70"/>
      <c r="D2532" s="71"/>
      <c r="E2532" s="71"/>
      <c r="F2532" s="71"/>
      <c r="G2532" s="71"/>
      <c r="H2532" s="19" t="str" cm="1">
        <f t="array" ref="H2532">IFERROR(IF(B2532="","",IF(F2532="","",IF(F2532="SERVIÇOS",INDEX('TABELA DE PREÇOS'!$C$3:$C$1000,MATCH(B2532,IF('TABELA DE PREÇOS'!$B$3:$B$1000=G2532,'TABELA DE PREÇOS'!$D$3:$D$1000),1)),IF(F2532="PRODUTOS",INDEX('TABELA DE PREÇOS'!$G$3:$G$1000,MATCH(B2532,IF('TABELA DE PREÇOS'!$F$3:$F$1000=G2532,'TABELA DE PREÇOS'!$H$3:$H$1000),1)))))),"")</f>
        <v/>
      </c>
      <c r="I2532" s="75"/>
      <c r="J2532" s="19" t="str">
        <f>IFERROR(IF(ATENDIMENTOS!$I2532="",ATENDIMENTOS!$H2532,IF(AND(ATENDIMENTOS!$H2532="",ATENDIMENTOS!$I2532=""),"",ATENDIMENTOS!$H2532-ATENDIMENTOS!$I2532)),"")</f>
        <v/>
      </c>
      <c r="K2532" s="78"/>
    </row>
    <row r="2533" spans="1:11" x14ac:dyDescent="0.3">
      <c r="A2533" s="12" t="str">
        <f t="shared" si="39"/>
        <v/>
      </c>
      <c r="B2533" s="65"/>
      <c r="C2533" s="68"/>
      <c r="D2533" s="69"/>
      <c r="E2533" s="69"/>
      <c r="F2533" s="69"/>
      <c r="G2533" s="69"/>
      <c r="H2533" s="20" t="str" cm="1">
        <f t="array" ref="H2533">IFERROR(IF(B2533="","",IF(F2533="","",IF(F2533="SERVIÇOS",INDEX('TABELA DE PREÇOS'!$C$3:$C$1000,MATCH(B2533,IF('TABELA DE PREÇOS'!$B$3:$B$1000=G2533,'TABELA DE PREÇOS'!$D$3:$D$1000),1)),IF(F2533="PRODUTOS",INDEX('TABELA DE PREÇOS'!$G$3:$G$1000,MATCH(B2533,IF('TABELA DE PREÇOS'!$F$3:$F$1000=G2533,'TABELA DE PREÇOS'!$H$3:$H$1000),1)))))),"")</f>
        <v/>
      </c>
      <c r="I2533" s="74"/>
      <c r="J2533" s="20" t="str">
        <f>IFERROR(IF(ATENDIMENTOS!$I2533="",ATENDIMENTOS!$H2533,IF(AND(ATENDIMENTOS!$H2533="",ATENDIMENTOS!$I2533=""),"",ATENDIMENTOS!$H2533-ATENDIMENTOS!$I2533)),"")</f>
        <v/>
      </c>
      <c r="K2533" s="77"/>
    </row>
    <row r="2534" spans="1:11" x14ac:dyDescent="0.3">
      <c r="A2534" s="12" t="str">
        <f t="shared" si="39"/>
        <v/>
      </c>
      <c r="B2534" s="66"/>
      <c r="C2534" s="70"/>
      <c r="D2534" s="71"/>
      <c r="E2534" s="71"/>
      <c r="F2534" s="71"/>
      <c r="G2534" s="71"/>
      <c r="H2534" s="19" t="str" cm="1">
        <f t="array" ref="H2534">IFERROR(IF(B2534="","",IF(F2534="","",IF(F2534="SERVIÇOS",INDEX('TABELA DE PREÇOS'!$C$3:$C$1000,MATCH(B2534,IF('TABELA DE PREÇOS'!$B$3:$B$1000=G2534,'TABELA DE PREÇOS'!$D$3:$D$1000),1)),IF(F2534="PRODUTOS",INDEX('TABELA DE PREÇOS'!$G$3:$G$1000,MATCH(B2534,IF('TABELA DE PREÇOS'!$F$3:$F$1000=G2534,'TABELA DE PREÇOS'!$H$3:$H$1000),1)))))),"")</f>
        <v/>
      </c>
      <c r="I2534" s="75"/>
      <c r="J2534" s="19" t="str">
        <f>IFERROR(IF(ATENDIMENTOS!$I2534="",ATENDIMENTOS!$H2534,IF(AND(ATENDIMENTOS!$H2534="",ATENDIMENTOS!$I2534=""),"",ATENDIMENTOS!$H2534-ATENDIMENTOS!$I2534)),"")</f>
        <v/>
      </c>
      <c r="K2534" s="78"/>
    </row>
    <row r="2535" spans="1:11" x14ac:dyDescent="0.3">
      <c r="A2535" s="12" t="str">
        <f t="shared" si="39"/>
        <v/>
      </c>
      <c r="B2535" s="65"/>
      <c r="C2535" s="68"/>
      <c r="D2535" s="69"/>
      <c r="E2535" s="69"/>
      <c r="F2535" s="69"/>
      <c r="G2535" s="69"/>
      <c r="H2535" s="20" t="str" cm="1">
        <f t="array" ref="H2535">IFERROR(IF(B2535="","",IF(F2535="","",IF(F2535="SERVIÇOS",INDEX('TABELA DE PREÇOS'!$C$3:$C$1000,MATCH(B2535,IF('TABELA DE PREÇOS'!$B$3:$B$1000=G2535,'TABELA DE PREÇOS'!$D$3:$D$1000),1)),IF(F2535="PRODUTOS",INDEX('TABELA DE PREÇOS'!$G$3:$G$1000,MATCH(B2535,IF('TABELA DE PREÇOS'!$F$3:$F$1000=G2535,'TABELA DE PREÇOS'!$H$3:$H$1000),1)))))),"")</f>
        <v/>
      </c>
      <c r="I2535" s="74"/>
      <c r="J2535" s="20" t="str">
        <f>IFERROR(IF(ATENDIMENTOS!$I2535="",ATENDIMENTOS!$H2535,IF(AND(ATENDIMENTOS!$H2535="",ATENDIMENTOS!$I2535=""),"",ATENDIMENTOS!$H2535-ATENDIMENTOS!$I2535)),"")</f>
        <v/>
      </c>
      <c r="K2535" s="77"/>
    </row>
    <row r="2536" spans="1:11" x14ac:dyDescent="0.3">
      <c r="A2536" s="12" t="str">
        <f t="shared" si="39"/>
        <v/>
      </c>
      <c r="B2536" s="66"/>
      <c r="C2536" s="70"/>
      <c r="D2536" s="71"/>
      <c r="E2536" s="71"/>
      <c r="F2536" s="71"/>
      <c r="G2536" s="71"/>
      <c r="H2536" s="19" t="str" cm="1">
        <f t="array" ref="H2536">IFERROR(IF(B2536="","",IF(F2536="","",IF(F2536="SERVIÇOS",INDEX('TABELA DE PREÇOS'!$C$3:$C$1000,MATCH(B2536,IF('TABELA DE PREÇOS'!$B$3:$B$1000=G2536,'TABELA DE PREÇOS'!$D$3:$D$1000),1)),IF(F2536="PRODUTOS",INDEX('TABELA DE PREÇOS'!$G$3:$G$1000,MATCH(B2536,IF('TABELA DE PREÇOS'!$F$3:$F$1000=G2536,'TABELA DE PREÇOS'!$H$3:$H$1000),1)))))),"")</f>
        <v/>
      </c>
      <c r="I2536" s="75"/>
      <c r="J2536" s="19" t="str">
        <f>IFERROR(IF(ATENDIMENTOS!$I2536="",ATENDIMENTOS!$H2536,IF(AND(ATENDIMENTOS!$H2536="",ATENDIMENTOS!$I2536=""),"",ATENDIMENTOS!$H2536-ATENDIMENTOS!$I2536)),"")</f>
        <v/>
      </c>
      <c r="K2536" s="78"/>
    </row>
    <row r="2537" spans="1:11" x14ac:dyDescent="0.3">
      <c r="A2537" s="12" t="str">
        <f t="shared" si="39"/>
        <v/>
      </c>
      <c r="B2537" s="65"/>
      <c r="C2537" s="68"/>
      <c r="D2537" s="69"/>
      <c r="E2537" s="69"/>
      <c r="F2537" s="69"/>
      <c r="G2537" s="69"/>
      <c r="H2537" s="20" t="str" cm="1">
        <f t="array" ref="H2537">IFERROR(IF(B2537="","",IF(F2537="","",IF(F2537="SERVIÇOS",INDEX('TABELA DE PREÇOS'!$C$3:$C$1000,MATCH(B2537,IF('TABELA DE PREÇOS'!$B$3:$B$1000=G2537,'TABELA DE PREÇOS'!$D$3:$D$1000),1)),IF(F2537="PRODUTOS",INDEX('TABELA DE PREÇOS'!$G$3:$G$1000,MATCH(B2537,IF('TABELA DE PREÇOS'!$F$3:$F$1000=G2537,'TABELA DE PREÇOS'!$H$3:$H$1000),1)))))),"")</f>
        <v/>
      </c>
      <c r="I2537" s="74"/>
      <c r="J2537" s="20" t="str">
        <f>IFERROR(IF(ATENDIMENTOS!$I2537="",ATENDIMENTOS!$H2537,IF(AND(ATENDIMENTOS!$H2537="",ATENDIMENTOS!$I2537=""),"",ATENDIMENTOS!$H2537-ATENDIMENTOS!$I2537)),"")</f>
        <v/>
      </c>
      <c r="K2537" s="77"/>
    </row>
    <row r="2538" spans="1:11" x14ac:dyDescent="0.3">
      <c r="A2538" s="12" t="str">
        <f t="shared" si="39"/>
        <v/>
      </c>
      <c r="B2538" s="66"/>
      <c r="C2538" s="70"/>
      <c r="D2538" s="71"/>
      <c r="E2538" s="71"/>
      <c r="F2538" s="71"/>
      <c r="G2538" s="71"/>
      <c r="H2538" s="19" t="str" cm="1">
        <f t="array" ref="H2538">IFERROR(IF(B2538="","",IF(F2538="","",IF(F2538="SERVIÇOS",INDEX('TABELA DE PREÇOS'!$C$3:$C$1000,MATCH(B2538,IF('TABELA DE PREÇOS'!$B$3:$B$1000=G2538,'TABELA DE PREÇOS'!$D$3:$D$1000),1)),IF(F2538="PRODUTOS",INDEX('TABELA DE PREÇOS'!$G$3:$G$1000,MATCH(B2538,IF('TABELA DE PREÇOS'!$F$3:$F$1000=G2538,'TABELA DE PREÇOS'!$H$3:$H$1000),1)))))),"")</f>
        <v/>
      </c>
      <c r="I2538" s="75"/>
      <c r="J2538" s="19" t="str">
        <f>IFERROR(IF(ATENDIMENTOS!$I2538="",ATENDIMENTOS!$H2538,IF(AND(ATENDIMENTOS!$H2538="",ATENDIMENTOS!$I2538=""),"",ATENDIMENTOS!$H2538-ATENDIMENTOS!$I2538)),"")</f>
        <v/>
      </c>
      <c r="K2538" s="78"/>
    </row>
    <row r="2539" spans="1:11" x14ac:dyDescent="0.3">
      <c r="A2539" s="12" t="str">
        <f t="shared" si="39"/>
        <v/>
      </c>
      <c r="B2539" s="65"/>
      <c r="C2539" s="68"/>
      <c r="D2539" s="69"/>
      <c r="E2539" s="69"/>
      <c r="F2539" s="69"/>
      <c r="G2539" s="69"/>
      <c r="H2539" s="20" t="str" cm="1">
        <f t="array" ref="H2539">IFERROR(IF(B2539="","",IF(F2539="","",IF(F2539="SERVIÇOS",INDEX('TABELA DE PREÇOS'!$C$3:$C$1000,MATCH(B2539,IF('TABELA DE PREÇOS'!$B$3:$B$1000=G2539,'TABELA DE PREÇOS'!$D$3:$D$1000),1)),IF(F2539="PRODUTOS",INDEX('TABELA DE PREÇOS'!$G$3:$G$1000,MATCH(B2539,IF('TABELA DE PREÇOS'!$F$3:$F$1000=G2539,'TABELA DE PREÇOS'!$H$3:$H$1000),1)))))),"")</f>
        <v/>
      </c>
      <c r="I2539" s="74"/>
      <c r="J2539" s="20" t="str">
        <f>IFERROR(IF(ATENDIMENTOS!$I2539="",ATENDIMENTOS!$H2539,IF(AND(ATENDIMENTOS!$H2539="",ATENDIMENTOS!$I2539=""),"",ATENDIMENTOS!$H2539-ATENDIMENTOS!$I2539)),"")</f>
        <v/>
      </c>
      <c r="K2539" s="77"/>
    </row>
    <row r="2540" spans="1:11" x14ac:dyDescent="0.3">
      <c r="A2540" s="12" t="str">
        <f t="shared" si="39"/>
        <v/>
      </c>
      <c r="B2540" s="66"/>
      <c r="C2540" s="70"/>
      <c r="D2540" s="71"/>
      <c r="E2540" s="71"/>
      <c r="F2540" s="71"/>
      <c r="G2540" s="71"/>
      <c r="H2540" s="19" t="str" cm="1">
        <f t="array" ref="H2540">IFERROR(IF(B2540="","",IF(F2540="","",IF(F2540="SERVIÇOS",INDEX('TABELA DE PREÇOS'!$C$3:$C$1000,MATCH(B2540,IF('TABELA DE PREÇOS'!$B$3:$B$1000=G2540,'TABELA DE PREÇOS'!$D$3:$D$1000),1)),IF(F2540="PRODUTOS",INDEX('TABELA DE PREÇOS'!$G$3:$G$1000,MATCH(B2540,IF('TABELA DE PREÇOS'!$F$3:$F$1000=G2540,'TABELA DE PREÇOS'!$H$3:$H$1000),1)))))),"")</f>
        <v/>
      </c>
      <c r="I2540" s="75"/>
      <c r="J2540" s="19" t="str">
        <f>IFERROR(IF(ATENDIMENTOS!$I2540="",ATENDIMENTOS!$H2540,IF(AND(ATENDIMENTOS!$H2540="",ATENDIMENTOS!$I2540=""),"",ATENDIMENTOS!$H2540-ATENDIMENTOS!$I2540)),"")</f>
        <v/>
      </c>
      <c r="K2540" s="78"/>
    </row>
    <row r="2541" spans="1:11" x14ac:dyDescent="0.3">
      <c r="A2541" s="12" t="str">
        <f t="shared" si="39"/>
        <v/>
      </c>
      <c r="B2541" s="65"/>
      <c r="C2541" s="68"/>
      <c r="D2541" s="69"/>
      <c r="E2541" s="69"/>
      <c r="F2541" s="69"/>
      <c r="G2541" s="69"/>
      <c r="H2541" s="20" t="str" cm="1">
        <f t="array" ref="H2541">IFERROR(IF(B2541="","",IF(F2541="","",IF(F2541="SERVIÇOS",INDEX('TABELA DE PREÇOS'!$C$3:$C$1000,MATCH(B2541,IF('TABELA DE PREÇOS'!$B$3:$B$1000=G2541,'TABELA DE PREÇOS'!$D$3:$D$1000),1)),IF(F2541="PRODUTOS",INDEX('TABELA DE PREÇOS'!$G$3:$G$1000,MATCH(B2541,IF('TABELA DE PREÇOS'!$F$3:$F$1000=G2541,'TABELA DE PREÇOS'!$H$3:$H$1000),1)))))),"")</f>
        <v/>
      </c>
      <c r="I2541" s="74"/>
      <c r="J2541" s="20" t="str">
        <f>IFERROR(IF(ATENDIMENTOS!$I2541="",ATENDIMENTOS!$H2541,IF(AND(ATENDIMENTOS!$H2541="",ATENDIMENTOS!$I2541=""),"",ATENDIMENTOS!$H2541-ATENDIMENTOS!$I2541)),"")</f>
        <v/>
      </c>
      <c r="K2541" s="77"/>
    </row>
    <row r="2542" spans="1:11" x14ac:dyDescent="0.3">
      <c r="A2542" s="12" t="str">
        <f t="shared" si="39"/>
        <v/>
      </c>
      <c r="B2542" s="66"/>
      <c r="C2542" s="70"/>
      <c r="D2542" s="71"/>
      <c r="E2542" s="71"/>
      <c r="F2542" s="71"/>
      <c r="G2542" s="71"/>
      <c r="H2542" s="19" t="str" cm="1">
        <f t="array" ref="H2542">IFERROR(IF(B2542="","",IF(F2542="","",IF(F2542="SERVIÇOS",INDEX('TABELA DE PREÇOS'!$C$3:$C$1000,MATCH(B2542,IF('TABELA DE PREÇOS'!$B$3:$B$1000=G2542,'TABELA DE PREÇOS'!$D$3:$D$1000),1)),IF(F2542="PRODUTOS",INDEX('TABELA DE PREÇOS'!$G$3:$G$1000,MATCH(B2542,IF('TABELA DE PREÇOS'!$F$3:$F$1000=G2542,'TABELA DE PREÇOS'!$H$3:$H$1000),1)))))),"")</f>
        <v/>
      </c>
      <c r="I2542" s="75"/>
      <c r="J2542" s="19" t="str">
        <f>IFERROR(IF(ATENDIMENTOS!$I2542="",ATENDIMENTOS!$H2542,IF(AND(ATENDIMENTOS!$H2542="",ATENDIMENTOS!$I2542=""),"",ATENDIMENTOS!$H2542-ATENDIMENTOS!$I2542)),"")</f>
        <v/>
      </c>
      <c r="K2542" s="78"/>
    </row>
    <row r="2543" spans="1:11" x14ac:dyDescent="0.3">
      <c r="A2543" s="12" t="str">
        <f t="shared" si="39"/>
        <v/>
      </c>
      <c r="B2543" s="65"/>
      <c r="C2543" s="68"/>
      <c r="D2543" s="69"/>
      <c r="E2543" s="69"/>
      <c r="F2543" s="69"/>
      <c r="G2543" s="69"/>
      <c r="H2543" s="20" t="str" cm="1">
        <f t="array" ref="H2543">IFERROR(IF(B2543="","",IF(F2543="","",IF(F2543="SERVIÇOS",INDEX('TABELA DE PREÇOS'!$C$3:$C$1000,MATCH(B2543,IF('TABELA DE PREÇOS'!$B$3:$B$1000=G2543,'TABELA DE PREÇOS'!$D$3:$D$1000),1)),IF(F2543="PRODUTOS",INDEX('TABELA DE PREÇOS'!$G$3:$G$1000,MATCH(B2543,IF('TABELA DE PREÇOS'!$F$3:$F$1000=G2543,'TABELA DE PREÇOS'!$H$3:$H$1000),1)))))),"")</f>
        <v/>
      </c>
      <c r="I2543" s="74"/>
      <c r="J2543" s="20" t="str">
        <f>IFERROR(IF(ATENDIMENTOS!$I2543="",ATENDIMENTOS!$H2543,IF(AND(ATENDIMENTOS!$H2543="",ATENDIMENTOS!$I2543=""),"",ATENDIMENTOS!$H2543-ATENDIMENTOS!$I2543)),"")</f>
        <v/>
      </c>
      <c r="K2543" s="77"/>
    </row>
    <row r="2544" spans="1:11" x14ac:dyDescent="0.3">
      <c r="A2544" s="12" t="str">
        <f t="shared" si="39"/>
        <v/>
      </c>
      <c r="B2544" s="66"/>
      <c r="C2544" s="70"/>
      <c r="D2544" s="71"/>
      <c r="E2544" s="71"/>
      <c r="F2544" s="71"/>
      <c r="G2544" s="71"/>
      <c r="H2544" s="19" t="str" cm="1">
        <f t="array" ref="H2544">IFERROR(IF(B2544="","",IF(F2544="","",IF(F2544="SERVIÇOS",INDEX('TABELA DE PREÇOS'!$C$3:$C$1000,MATCH(B2544,IF('TABELA DE PREÇOS'!$B$3:$B$1000=G2544,'TABELA DE PREÇOS'!$D$3:$D$1000),1)),IF(F2544="PRODUTOS",INDEX('TABELA DE PREÇOS'!$G$3:$G$1000,MATCH(B2544,IF('TABELA DE PREÇOS'!$F$3:$F$1000=G2544,'TABELA DE PREÇOS'!$H$3:$H$1000),1)))))),"")</f>
        <v/>
      </c>
      <c r="I2544" s="75"/>
      <c r="J2544" s="19" t="str">
        <f>IFERROR(IF(ATENDIMENTOS!$I2544="",ATENDIMENTOS!$H2544,IF(AND(ATENDIMENTOS!$H2544="",ATENDIMENTOS!$I2544=""),"",ATENDIMENTOS!$H2544-ATENDIMENTOS!$I2544)),"")</f>
        <v/>
      </c>
      <c r="K2544" s="78"/>
    </row>
    <row r="2545" spans="1:11" x14ac:dyDescent="0.3">
      <c r="A2545" s="12" t="str">
        <f t="shared" si="39"/>
        <v/>
      </c>
      <c r="B2545" s="65"/>
      <c r="C2545" s="68"/>
      <c r="D2545" s="69"/>
      <c r="E2545" s="69"/>
      <c r="F2545" s="69"/>
      <c r="G2545" s="69"/>
      <c r="H2545" s="20" t="str" cm="1">
        <f t="array" ref="H2545">IFERROR(IF(B2545="","",IF(F2545="","",IF(F2545="SERVIÇOS",INDEX('TABELA DE PREÇOS'!$C$3:$C$1000,MATCH(B2545,IF('TABELA DE PREÇOS'!$B$3:$B$1000=G2545,'TABELA DE PREÇOS'!$D$3:$D$1000),1)),IF(F2545="PRODUTOS",INDEX('TABELA DE PREÇOS'!$G$3:$G$1000,MATCH(B2545,IF('TABELA DE PREÇOS'!$F$3:$F$1000=G2545,'TABELA DE PREÇOS'!$H$3:$H$1000),1)))))),"")</f>
        <v/>
      </c>
      <c r="I2545" s="74"/>
      <c r="J2545" s="20" t="str">
        <f>IFERROR(IF(ATENDIMENTOS!$I2545="",ATENDIMENTOS!$H2545,IF(AND(ATENDIMENTOS!$H2545="",ATENDIMENTOS!$I2545=""),"",ATENDIMENTOS!$H2545-ATENDIMENTOS!$I2545)),"")</f>
        <v/>
      </c>
      <c r="K2545" s="77"/>
    </row>
    <row r="2546" spans="1:11" x14ac:dyDescent="0.3">
      <c r="A2546" s="12" t="str">
        <f t="shared" si="39"/>
        <v/>
      </c>
      <c r="B2546" s="66"/>
      <c r="C2546" s="70"/>
      <c r="D2546" s="71"/>
      <c r="E2546" s="71"/>
      <c r="F2546" s="71"/>
      <c r="G2546" s="71"/>
      <c r="H2546" s="19" t="str" cm="1">
        <f t="array" ref="H2546">IFERROR(IF(B2546="","",IF(F2546="","",IF(F2546="SERVIÇOS",INDEX('TABELA DE PREÇOS'!$C$3:$C$1000,MATCH(B2546,IF('TABELA DE PREÇOS'!$B$3:$B$1000=G2546,'TABELA DE PREÇOS'!$D$3:$D$1000),1)),IF(F2546="PRODUTOS",INDEX('TABELA DE PREÇOS'!$G$3:$G$1000,MATCH(B2546,IF('TABELA DE PREÇOS'!$F$3:$F$1000=G2546,'TABELA DE PREÇOS'!$H$3:$H$1000),1)))))),"")</f>
        <v/>
      </c>
      <c r="I2546" s="75"/>
      <c r="J2546" s="19" t="str">
        <f>IFERROR(IF(ATENDIMENTOS!$I2546="",ATENDIMENTOS!$H2546,IF(AND(ATENDIMENTOS!$H2546="",ATENDIMENTOS!$I2546=""),"",ATENDIMENTOS!$H2546-ATENDIMENTOS!$I2546)),"")</f>
        <v/>
      </c>
      <c r="K2546" s="78"/>
    </row>
    <row r="2547" spans="1:11" x14ac:dyDescent="0.3">
      <c r="A2547" s="12" t="str">
        <f t="shared" si="39"/>
        <v/>
      </c>
      <c r="B2547" s="65"/>
      <c r="C2547" s="68"/>
      <c r="D2547" s="69"/>
      <c r="E2547" s="69"/>
      <c r="F2547" s="69"/>
      <c r="G2547" s="69"/>
      <c r="H2547" s="20" t="str" cm="1">
        <f t="array" ref="H2547">IFERROR(IF(B2547="","",IF(F2547="","",IF(F2547="SERVIÇOS",INDEX('TABELA DE PREÇOS'!$C$3:$C$1000,MATCH(B2547,IF('TABELA DE PREÇOS'!$B$3:$B$1000=G2547,'TABELA DE PREÇOS'!$D$3:$D$1000),1)),IF(F2547="PRODUTOS",INDEX('TABELA DE PREÇOS'!$G$3:$G$1000,MATCH(B2547,IF('TABELA DE PREÇOS'!$F$3:$F$1000=G2547,'TABELA DE PREÇOS'!$H$3:$H$1000),1)))))),"")</f>
        <v/>
      </c>
      <c r="I2547" s="74"/>
      <c r="J2547" s="20" t="str">
        <f>IFERROR(IF(ATENDIMENTOS!$I2547="",ATENDIMENTOS!$H2547,IF(AND(ATENDIMENTOS!$H2547="",ATENDIMENTOS!$I2547=""),"",ATENDIMENTOS!$H2547-ATENDIMENTOS!$I2547)),"")</f>
        <v/>
      </c>
      <c r="K2547" s="77"/>
    </row>
    <row r="2548" spans="1:11" x14ac:dyDescent="0.3">
      <c r="A2548" s="12" t="str">
        <f t="shared" si="39"/>
        <v/>
      </c>
      <c r="B2548" s="66"/>
      <c r="C2548" s="70"/>
      <c r="D2548" s="71"/>
      <c r="E2548" s="71"/>
      <c r="F2548" s="71"/>
      <c r="G2548" s="71"/>
      <c r="H2548" s="19" t="str" cm="1">
        <f t="array" ref="H2548">IFERROR(IF(B2548="","",IF(F2548="","",IF(F2548="SERVIÇOS",INDEX('TABELA DE PREÇOS'!$C$3:$C$1000,MATCH(B2548,IF('TABELA DE PREÇOS'!$B$3:$B$1000=G2548,'TABELA DE PREÇOS'!$D$3:$D$1000),1)),IF(F2548="PRODUTOS",INDEX('TABELA DE PREÇOS'!$G$3:$G$1000,MATCH(B2548,IF('TABELA DE PREÇOS'!$F$3:$F$1000=G2548,'TABELA DE PREÇOS'!$H$3:$H$1000),1)))))),"")</f>
        <v/>
      </c>
      <c r="I2548" s="75"/>
      <c r="J2548" s="19" t="str">
        <f>IFERROR(IF(ATENDIMENTOS!$I2548="",ATENDIMENTOS!$H2548,IF(AND(ATENDIMENTOS!$H2548="",ATENDIMENTOS!$I2548=""),"",ATENDIMENTOS!$H2548-ATENDIMENTOS!$I2548)),"")</f>
        <v/>
      </c>
      <c r="K2548" s="78"/>
    </row>
    <row r="2549" spans="1:11" x14ac:dyDescent="0.3">
      <c r="A2549" s="12" t="str">
        <f t="shared" si="39"/>
        <v/>
      </c>
      <c r="B2549" s="65"/>
      <c r="C2549" s="68"/>
      <c r="D2549" s="69"/>
      <c r="E2549" s="69"/>
      <c r="F2549" s="69"/>
      <c r="G2549" s="69"/>
      <c r="H2549" s="20" t="str" cm="1">
        <f t="array" ref="H2549">IFERROR(IF(B2549="","",IF(F2549="","",IF(F2549="SERVIÇOS",INDEX('TABELA DE PREÇOS'!$C$3:$C$1000,MATCH(B2549,IF('TABELA DE PREÇOS'!$B$3:$B$1000=G2549,'TABELA DE PREÇOS'!$D$3:$D$1000),1)),IF(F2549="PRODUTOS",INDEX('TABELA DE PREÇOS'!$G$3:$G$1000,MATCH(B2549,IF('TABELA DE PREÇOS'!$F$3:$F$1000=G2549,'TABELA DE PREÇOS'!$H$3:$H$1000),1)))))),"")</f>
        <v/>
      </c>
      <c r="I2549" s="74"/>
      <c r="J2549" s="20" t="str">
        <f>IFERROR(IF(ATENDIMENTOS!$I2549="",ATENDIMENTOS!$H2549,IF(AND(ATENDIMENTOS!$H2549="",ATENDIMENTOS!$I2549=""),"",ATENDIMENTOS!$H2549-ATENDIMENTOS!$I2549)),"")</f>
        <v/>
      </c>
      <c r="K2549" s="77"/>
    </row>
    <row r="2550" spans="1:11" x14ac:dyDescent="0.3">
      <c r="A2550" s="12" t="str">
        <f t="shared" si="39"/>
        <v/>
      </c>
      <c r="B2550" s="66"/>
      <c r="C2550" s="70"/>
      <c r="D2550" s="71"/>
      <c r="E2550" s="71"/>
      <c r="F2550" s="71"/>
      <c r="G2550" s="71"/>
      <c r="H2550" s="19" t="str" cm="1">
        <f t="array" ref="H2550">IFERROR(IF(B2550="","",IF(F2550="","",IF(F2550="SERVIÇOS",INDEX('TABELA DE PREÇOS'!$C$3:$C$1000,MATCH(B2550,IF('TABELA DE PREÇOS'!$B$3:$B$1000=G2550,'TABELA DE PREÇOS'!$D$3:$D$1000),1)),IF(F2550="PRODUTOS",INDEX('TABELA DE PREÇOS'!$G$3:$G$1000,MATCH(B2550,IF('TABELA DE PREÇOS'!$F$3:$F$1000=G2550,'TABELA DE PREÇOS'!$H$3:$H$1000),1)))))),"")</f>
        <v/>
      </c>
      <c r="I2550" s="75"/>
      <c r="J2550" s="19" t="str">
        <f>IFERROR(IF(ATENDIMENTOS!$I2550="",ATENDIMENTOS!$H2550,IF(AND(ATENDIMENTOS!$H2550="",ATENDIMENTOS!$I2550=""),"",ATENDIMENTOS!$H2550-ATENDIMENTOS!$I2550)),"")</f>
        <v/>
      </c>
      <c r="K2550" s="78"/>
    </row>
    <row r="2551" spans="1:11" x14ac:dyDescent="0.3">
      <c r="A2551" s="12" t="str">
        <f t="shared" si="39"/>
        <v/>
      </c>
      <c r="B2551" s="65"/>
      <c r="C2551" s="68"/>
      <c r="D2551" s="69"/>
      <c r="E2551" s="69"/>
      <c r="F2551" s="69"/>
      <c r="G2551" s="69"/>
      <c r="H2551" s="20" t="str" cm="1">
        <f t="array" ref="H2551">IFERROR(IF(B2551="","",IF(F2551="","",IF(F2551="SERVIÇOS",INDEX('TABELA DE PREÇOS'!$C$3:$C$1000,MATCH(B2551,IF('TABELA DE PREÇOS'!$B$3:$B$1000=G2551,'TABELA DE PREÇOS'!$D$3:$D$1000),1)),IF(F2551="PRODUTOS",INDEX('TABELA DE PREÇOS'!$G$3:$G$1000,MATCH(B2551,IF('TABELA DE PREÇOS'!$F$3:$F$1000=G2551,'TABELA DE PREÇOS'!$H$3:$H$1000),1)))))),"")</f>
        <v/>
      </c>
      <c r="I2551" s="74"/>
      <c r="J2551" s="20" t="str">
        <f>IFERROR(IF(ATENDIMENTOS!$I2551="",ATENDIMENTOS!$H2551,IF(AND(ATENDIMENTOS!$H2551="",ATENDIMENTOS!$I2551=""),"",ATENDIMENTOS!$H2551-ATENDIMENTOS!$I2551)),"")</f>
        <v/>
      </c>
      <c r="K2551" s="77"/>
    </row>
    <row r="2552" spans="1:11" x14ac:dyDescent="0.3">
      <c r="A2552" s="12" t="str">
        <f t="shared" si="39"/>
        <v/>
      </c>
      <c r="B2552" s="66"/>
      <c r="C2552" s="70"/>
      <c r="D2552" s="71"/>
      <c r="E2552" s="71"/>
      <c r="F2552" s="71"/>
      <c r="G2552" s="71"/>
      <c r="H2552" s="19" t="str" cm="1">
        <f t="array" ref="H2552">IFERROR(IF(B2552="","",IF(F2552="","",IF(F2552="SERVIÇOS",INDEX('TABELA DE PREÇOS'!$C$3:$C$1000,MATCH(B2552,IF('TABELA DE PREÇOS'!$B$3:$B$1000=G2552,'TABELA DE PREÇOS'!$D$3:$D$1000),1)),IF(F2552="PRODUTOS",INDEX('TABELA DE PREÇOS'!$G$3:$G$1000,MATCH(B2552,IF('TABELA DE PREÇOS'!$F$3:$F$1000=G2552,'TABELA DE PREÇOS'!$H$3:$H$1000),1)))))),"")</f>
        <v/>
      </c>
      <c r="I2552" s="75"/>
      <c r="J2552" s="19" t="str">
        <f>IFERROR(IF(ATENDIMENTOS!$I2552="",ATENDIMENTOS!$H2552,IF(AND(ATENDIMENTOS!$H2552="",ATENDIMENTOS!$I2552=""),"",ATENDIMENTOS!$H2552-ATENDIMENTOS!$I2552)),"")</f>
        <v/>
      </c>
      <c r="K2552" s="78"/>
    </row>
    <row r="2553" spans="1:11" x14ac:dyDescent="0.3">
      <c r="A2553" s="12" t="str">
        <f t="shared" si="39"/>
        <v/>
      </c>
      <c r="B2553" s="65"/>
      <c r="C2553" s="68"/>
      <c r="D2553" s="69"/>
      <c r="E2553" s="69"/>
      <c r="F2553" s="69"/>
      <c r="G2553" s="69"/>
      <c r="H2553" s="20" t="str" cm="1">
        <f t="array" ref="H2553">IFERROR(IF(B2553="","",IF(F2553="","",IF(F2553="SERVIÇOS",INDEX('TABELA DE PREÇOS'!$C$3:$C$1000,MATCH(B2553,IF('TABELA DE PREÇOS'!$B$3:$B$1000=G2553,'TABELA DE PREÇOS'!$D$3:$D$1000),1)),IF(F2553="PRODUTOS",INDEX('TABELA DE PREÇOS'!$G$3:$G$1000,MATCH(B2553,IF('TABELA DE PREÇOS'!$F$3:$F$1000=G2553,'TABELA DE PREÇOS'!$H$3:$H$1000),1)))))),"")</f>
        <v/>
      </c>
      <c r="I2553" s="74"/>
      <c r="J2553" s="20" t="str">
        <f>IFERROR(IF(ATENDIMENTOS!$I2553="",ATENDIMENTOS!$H2553,IF(AND(ATENDIMENTOS!$H2553="",ATENDIMENTOS!$I2553=""),"",ATENDIMENTOS!$H2553-ATENDIMENTOS!$I2553)),"")</f>
        <v/>
      </c>
      <c r="K2553" s="77"/>
    </row>
    <row r="2554" spans="1:11" x14ac:dyDescent="0.3">
      <c r="A2554" s="12" t="str">
        <f t="shared" si="39"/>
        <v/>
      </c>
      <c r="B2554" s="66"/>
      <c r="C2554" s="70"/>
      <c r="D2554" s="71"/>
      <c r="E2554" s="71"/>
      <c r="F2554" s="71"/>
      <c r="G2554" s="71"/>
      <c r="H2554" s="19" t="str" cm="1">
        <f t="array" ref="H2554">IFERROR(IF(B2554="","",IF(F2554="","",IF(F2554="SERVIÇOS",INDEX('TABELA DE PREÇOS'!$C$3:$C$1000,MATCH(B2554,IF('TABELA DE PREÇOS'!$B$3:$B$1000=G2554,'TABELA DE PREÇOS'!$D$3:$D$1000),1)),IF(F2554="PRODUTOS",INDEX('TABELA DE PREÇOS'!$G$3:$G$1000,MATCH(B2554,IF('TABELA DE PREÇOS'!$F$3:$F$1000=G2554,'TABELA DE PREÇOS'!$H$3:$H$1000),1)))))),"")</f>
        <v/>
      </c>
      <c r="I2554" s="75"/>
      <c r="J2554" s="19" t="str">
        <f>IFERROR(IF(ATENDIMENTOS!$I2554="",ATENDIMENTOS!$H2554,IF(AND(ATENDIMENTOS!$H2554="",ATENDIMENTOS!$I2554=""),"",ATENDIMENTOS!$H2554-ATENDIMENTOS!$I2554)),"")</f>
        <v/>
      </c>
      <c r="K2554" s="78"/>
    </row>
    <row r="2555" spans="1:11" x14ac:dyDescent="0.3">
      <c r="A2555" s="12" t="str">
        <f t="shared" si="39"/>
        <v/>
      </c>
      <c r="B2555" s="65"/>
      <c r="C2555" s="68"/>
      <c r="D2555" s="69"/>
      <c r="E2555" s="69"/>
      <c r="F2555" s="69"/>
      <c r="G2555" s="69"/>
      <c r="H2555" s="20" t="str" cm="1">
        <f t="array" ref="H2555">IFERROR(IF(B2555="","",IF(F2555="","",IF(F2555="SERVIÇOS",INDEX('TABELA DE PREÇOS'!$C$3:$C$1000,MATCH(B2555,IF('TABELA DE PREÇOS'!$B$3:$B$1000=G2555,'TABELA DE PREÇOS'!$D$3:$D$1000),1)),IF(F2555="PRODUTOS",INDEX('TABELA DE PREÇOS'!$G$3:$G$1000,MATCH(B2555,IF('TABELA DE PREÇOS'!$F$3:$F$1000=G2555,'TABELA DE PREÇOS'!$H$3:$H$1000),1)))))),"")</f>
        <v/>
      </c>
      <c r="I2555" s="74"/>
      <c r="J2555" s="20" t="str">
        <f>IFERROR(IF(ATENDIMENTOS!$I2555="",ATENDIMENTOS!$H2555,IF(AND(ATENDIMENTOS!$H2555="",ATENDIMENTOS!$I2555=""),"",ATENDIMENTOS!$H2555-ATENDIMENTOS!$I2555)),"")</f>
        <v/>
      </c>
      <c r="K2555" s="77"/>
    </row>
    <row r="2556" spans="1:11" x14ac:dyDescent="0.3">
      <c r="A2556" s="12" t="str">
        <f t="shared" si="39"/>
        <v/>
      </c>
      <c r="B2556" s="66"/>
      <c r="C2556" s="70"/>
      <c r="D2556" s="71"/>
      <c r="E2556" s="71"/>
      <c r="F2556" s="71"/>
      <c r="G2556" s="71"/>
      <c r="H2556" s="19" t="str" cm="1">
        <f t="array" ref="H2556">IFERROR(IF(B2556="","",IF(F2556="","",IF(F2556="SERVIÇOS",INDEX('TABELA DE PREÇOS'!$C$3:$C$1000,MATCH(B2556,IF('TABELA DE PREÇOS'!$B$3:$B$1000=G2556,'TABELA DE PREÇOS'!$D$3:$D$1000),1)),IF(F2556="PRODUTOS",INDEX('TABELA DE PREÇOS'!$G$3:$G$1000,MATCH(B2556,IF('TABELA DE PREÇOS'!$F$3:$F$1000=G2556,'TABELA DE PREÇOS'!$H$3:$H$1000),1)))))),"")</f>
        <v/>
      </c>
      <c r="I2556" s="75"/>
      <c r="J2556" s="19" t="str">
        <f>IFERROR(IF(ATENDIMENTOS!$I2556="",ATENDIMENTOS!$H2556,IF(AND(ATENDIMENTOS!$H2556="",ATENDIMENTOS!$I2556=""),"",ATENDIMENTOS!$H2556-ATENDIMENTOS!$I2556)),"")</f>
        <v/>
      </c>
      <c r="K2556" s="78"/>
    </row>
    <row r="2557" spans="1:11" x14ac:dyDescent="0.3">
      <c r="A2557" s="12" t="str">
        <f t="shared" si="39"/>
        <v/>
      </c>
      <c r="B2557" s="65"/>
      <c r="C2557" s="68"/>
      <c r="D2557" s="69"/>
      <c r="E2557" s="69"/>
      <c r="F2557" s="69"/>
      <c r="G2557" s="69"/>
      <c r="H2557" s="20" t="str" cm="1">
        <f t="array" ref="H2557">IFERROR(IF(B2557="","",IF(F2557="","",IF(F2557="SERVIÇOS",INDEX('TABELA DE PREÇOS'!$C$3:$C$1000,MATCH(B2557,IF('TABELA DE PREÇOS'!$B$3:$B$1000=G2557,'TABELA DE PREÇOS'!$D$3:$D$1000),1)),IF(F2557="PRODUTOS",INDEX('TABELA DE PREÇOS'!$G$3:$G$1000,MATCH(B2557,IF('TABELA DE PREÇOS'!$F$3:$F$1000=G2557,'TABELA DE PREÇOS'!$H$3:$H$1000),1)))))),"")</f>
        <v/>
      </c>
      <c r="I2557" s="74"/>
      <c r="J2557" s="20" t="str">
        <f>IFERROR(IF(ATENDIMENTOS!$I2557="",ATENDIMENTOS!$H2557,IF(AND(ATENDIMENTOS!$H2557="",ATENDIMENTOS!$I2557=""),"",ATENDIMENTOS!$H2557-ATENDIMENTOS!$I2557)),"")</f>
        <v/>
      </c>
      <c r="K2557" s="77"/>
    </row>
    <row r="2558" spans="1:11" x14ac:dyDescent="0.3">
      <c r="A2558" s="12" t="str">
        <f t="shared" si="39"/>
        <v/>
      </c>
      <c r="B2558" s="66"/>
      <c r="C2558" s="70"/>
      <c r="D2558" s="71"/>
      <c r="E2558" s="71"/>
      <c r="F2558" s="71"/>
      <c r="G2558" s="71"/>
      <c r="H2558" s="19" t="str" cm="1">
        <f t="array" ref="H2558">IFERROR(IF(B2558="","",IF(F2558="","",IF(F2558="SERVIÇOS",INDEX('TABELA DE PREÇOS'!$C$3:$C$1000,MATCH(B2558,IF('TABELA DE PREÇOS'!$B$3:$B$1000=G2558,'TABELA DE PREÇOS'!$D$3:$D$1000),1)),IF(F2558="PRODUTOS",INDEX('TABELA DE PREÇOS'!$G$3:$G$1000,MATCH(B2558,IF('TABELA DE PREÇOS'!$F$3:$F$1000=G2558,'TABELA DE PREÇOS'!$H$3:$H$1000),1)))))),"")</f>
        <v/>
      </c>
      <c r="I2558" s="75"/>
      <c r="J2558" s="19" t="str">
        <f>IFERROR(IF(ATENDIMENTOS!$I2558="",ATENDIMENTOS!$H2558,IF(AND(ATENDIMENTOS!$H2558="",ATENDIMENTOS!$I2558=""),"",ATENDIMENTOS!$H2558-ATENDIMENTOS!$I2558)),"")</f>
        <v/>
      </c>
      <c r="K2558" s="78"/>
    </row>
    <row r="2559" spans="1:11" x14ac:dyDescent="0.3">
      <c r="A2559" s="12" t="str">
        <f t="shared" si="39"/>
        <v/>
      </c>
      <c r="B2559" s="65"/>
      <c r="C2559" s="68"/>
      <c r="D2559" s="69"/>
      <c r="E2559" s="69"/>
      <c r="F2559" s="69"/>
      <c r="G2559" s="69"/>
      <c r="H2559" s="20" t="str" cm="1">
        <f t="array" ref="H2559">IFERROR(IF(B2559="","",IF(F2559="","",IF(F2559="SERVIÇOS",INDEX('TABELA DE PREÇOS'!$C$3:$C$1000,MATCH(B2559,IF('TABELA DE PREÇOS'!$B$3:$B$1000=G2559,'TABELA DE PREÇOS'!$D$3:$D$1000),1)),IF(F2559="PRODUTOS",INDEX('TABELA DE PREÇOS'!$G$3:$G$1000,MATCH(B2559,IF('TABELA DE PREÇOS'!$F$3:$F$1000=G2559,'TABELA DE PREÇOS'!$H$3:$H$1000),1)))))),"")</f>
        <v/>
      </c>
      <c r="I2559" s="74"/>
      <c r="J2559" s="20" t="str">
        <f>IFERROR(IF(ATENDIMENTOS!$I2559="",ATENDIMENTOS!$H2559,IF(AND(ATENDIMENTOS!$H2559="",ATENDIMENTOS!$I2559=""),"",ATENDIMENTOS!$H2559-ATENDIMENTOS!$I2559)),"")</f>
        <v/>
      </c>
      <c r="K2559" s="77"/>
    </row>
    <row r="2560" spans="1:11" x14ac:dyDescent="0.3">
      <c r="A2560" s="12" t="str">
        <f t="shared" si="39"/>
        <v/>
      </c>
      <c r="B2560" s="66"/>
      <c r="C2560" s="70"/>
      <c r="D2560" s="71"/>
      <c r="E2560" s="71"/>
      <c r="F2560" s="71"/>
      <c r="G2560" s="71"/>
      <c r="H2560" s="19" t="str" cm="1">
        <f t="array" ref="H2560">IFERROR(IF(B2560="","",IF(F2560="","",IF(F2560="SERVIÇOS",INDEX('TABELA DE PREÇOS'!$C$3:$C$1000,MATCH(B2560,IF('TABELA DE PREÇOS'!$B$3:$B$1000=G2560,'TABELA DE PREÇOS'!$D$3:$D$1000),1)),IF(F2560="PRODUTOS",INDEX('TABELA DE PREÇOS'!$G$3:$G$1000,MATCH(B2560,IF('TABELA DE PREÇOS'!$F$3:$F$1000=G2560,'TABELA DE PREÇOS'!$H$3:$H$1000),1)))))),"")</f>
        <v/>
      </c>
      <c r="I2560" s="75"/>
      <c r="J2560" s="19" t="str">
        <f>IFERROR(IF(ATENDIMENTOS!$I2560="",ATENDIMENTOS!$H2560,IF(AND(ATENDIMENTOS!$H2560="",ATENDIMENTOS!$I2560=""),"",ATENDIMENTOS!$H2560-ATENDIMENTOS!$I2560)),"")</f>
        <v/>
      </c>
      <c r="K2560" s="78"/>
    </row>
    <row r="2561" spans="1:11" x14ac:dyDescent="0.3">
      <c r="A2561" s="12" t="str">
        <f t="shared" si="39"/>
        <v/>
      </c>
      <c r="B2561" s="65"/>
      <c r="C2561" s="68"/>
      <c r="D2561" s="69"/>
      <c r="E2561" s="69"/>
      <c r="F2561" s="69"/>
      <c r="G2561" s="69"/>
      <c r="H2561" s="20" t="str" cm="1">
        <f t="array" ref="H2561">IFERROR(IF(B2561="","",IF(F2561="","",IF(F2561="SERVIÇOS",INDEX('TABELA DE PREÇOS'!$C$3:$C$1000,MATCH(B2561,IF('TABELA DE PREÇOS'!$B$3:$B$1000=G2561,'TABELA DE PREÇOS'!$D$3:$D$1000),1)),IF(F2561="PRODUTOS",INDEX('TABELA DE PREÇOS'!$G$3:$G$1000,MATCH(B2561,IF('TABELA DE PREÇOS'!$F$3:$F$1000=G2561,'TABELA DE PREÇOS'!$H$3:$H$1000),1)))))),"")</f>
        <v/>
      </c>
      <c r="I2561" s="74"/>
      <c r="J2561" s="20" t="str">
        <f>IFERROR(IF(ATENDIMENTOS!$I2561="",ATENDIMENTOS!$H2561,IF(AND(ATENDIMENTOS!$H2561="",ATENDIMENTOS!$I2561=""),"",ATENDIMENTOS!$H2561-ATENDIMENTOS!$I2561)),"")</f>
        <v/>
      </c>
      <c r="K2561" s="77"/>
    </row>
    <row r="2562" spans="1:11" x14ac:dyDescent="0.3">
      <c r="A2562" s="12" t="str">
        <f t="shared" si="39"/>
        <v/>
      </c>
      <c r="B2562" s="66"/>
      <c r="C2562" s="70"/>
      <c r="D2562" s="71"/>
      <c r="E2562" s="71"/>
      <c r="F2562" s="71"/>
      <c r="G2562" s="71"/>
      <c r="H2562" s="19" t="str" cm="1">
        <f t="array" ref="H2562">IFERROR(IF(B2562="","",IF(F2562="","",IF(F2562="SERVIÇOS",INDEX('TABELA DE PREÇOS'!$C$3:$C$1000,MATCH(B2562,IF('TABELA DE PREÇOS'!$B$3:$B$1000=G2562,'TABELA DE PREÇOS'!$D$3:$D$1000),1)),IF(F2562="PRODUTOS",INDEX('TABELA DE PREÇOS'!$G$3:$G$1000,MATCH(B2562,IF('TABELA DE PREÇOS'!$F$3:$F$1000=G2562,'TABELA DE PREÇOS'!$H$3:$H$1000),1)))))),"")</f>
        <v/>
      </c>
      <c r="I2562" s="75"/>
      <c r="J2562" s="19" t="str">
        <f>IFERROR(IF(ATENDIMENTOS!$I2562="",ATENDIMENTOS!$H2562,IF(AND(ATENDIMENTOS!$H2562="",ATENDIMENTOS!$I2562=""),"",ATENDIMENTOS!$H2562-ATENDIMENTOS!$I2562)),"")</f>
        <v/>
      </c>
      <c r="K2562" s="78"/>
    </row>
    <row r="2563" spans="1:11" x14ac:dyDescent="0.3">
      <c r="A2563" s="12" t="str">
        <f t="shared" si="39"/>
        <v/>
      </c>
      <c r="B2563" s="65"/>
      <c r="C2563" s="68"/>
      <c r="D2563" s="69"/>
      <c r="E2563" s="69"/>
      <c r="F2563" s="69"/>
      <c r="G2563" s="69"/>
      <c r="H2563" s="20" t="str" cm="1">
        <f t="array" ref="H2563">IFERROR(IF(B2563="","",IF(F2563="","",IF(F2563="SERVIÇOS",INDEX('TABELA DE PREÇOS'!$C$3:$C$1000,MATCH(B2563,IF('TABELA DE PREÇOS'!$B$3:$B$1000=G2563,'TABELA DE PREÇOS'!$D$3:$D$1000),1)),IF(F2563="PRODUTOS",INDEX('TABELA DE PREÇOS'!$G$3:$G$1000,MATCH(B2563,IF('TABELA DE PREÇOS'!$F$3:$F$1000=G2563,'TABELA DE PREÇOS'!$H$3:$H$1000),1)))))),"")</f>
        <v/>
      </c>
      <c r="I2563" s="74"/>
      <c r="J2563" s="20" t="str">
        <f>IFERROR(IF(ATENDIMENTOS!$I2563="",ATENDIMENTOS!$H2563,IF(AND(ATENDIMENTOS!$H2563="",ATENDIMENTOS!$I2563=""),"",ATENDIMENTOS!$H2563-ATENDIMENTOS!$I2563)),"")</f>
        <v/>
      </c>
      <c r="K2563" s="77"/>
    </row>
    <row r="2564" spans="1:11" x14ac:dyDescent="0.3">
      <c r="A2564" s="12" t="str">
        <f t="shared" ref="A2564:A2627" si="40">IF(B2564="","",F2564&amp;E2564&amp;B2564&amp;C2564)</f>
        <v/>
      </c>
      <c r="B2564" s="66"/>
      <c r="C2564" s="70"/>
      <c r="D2564" s="71"/>
      <c r="E2564" s="71"/>
      <c r="F2564" s="71"/>
      <c r="G2564" s="71"/>
      <c r="H2564" s="19" t="str" cm="1">
        <f t="array" ref="H2564">IFERROR(IF(B2564="","",IF(F2564="","",IF(F2564="SERVIÇOS",INDEX('TABELA DE PREÇOS'!$C$3:$C$1000,MATCH(B2564,IF('TABELA DE PREÇOS'!$B$3:$B$1000=G2564,'TABELA DE PREÇOS'!$D$3:$D$1000),1)),IF(F2564="PRODUTOS",INDEX('TABELA DE PREÇOS'!$G$3:$G$1000,MATCH(B2564,IF('TABELA DE PREÇOS'!$F$3:$F$1000=G2564,'TABELA DE PREÇOS'!$H$3:$H$1000),1)))))),"")</f>
        <v/>
      </c>
      <c r="I2564" s="75"/>
      <c r="J2564" s="19" t="str">
        <f>IFERROR(IF(ATENDIMENTOS!$I2564="",ATENDIMENTOS!$H2564,IF(AND(ATENDIMENTOS!$H2564="",ATENDIMENTOS!$I2564=""),"",ATENDIMENTOS!$H2564-ATENDIMENTOS!$I2564)),"")</f>
        <v/>
      </c>
      <c r="K2564" s="78"/>
    </row>
    <row r="2565" spans="1:11" x14ac:dyDescent="0.3">
      <c r="A2565" s="12" t="str">
        <f t="shared" si="40"/>
        <v/>
      </c>
      <c r="B2565" s="65"/>
      <c r="C2565" s="68"/>
      <c r="D2565" s="69"/>
      <c r="E2565" s="69"/>
      <c r="F2565" s="69"/>
      <c r="G2565" s="69"/>
      <c r="H2565" s="20" t="str" cm="1">
        <f t="array" ref="H2565">IFERROR(IF(B2565="","",IF(F2565="","",IF(F2565="SERVIÇOS",INDEX('TABELA DE PREÇOS'!$C$3:$C$1000,MATCH(B2565,IF('TABELA DE PREÇOS'!$B$3:$B$1000=G2565,'TABELA DE PREÇOS'!$D$3:$D$1000),1)),IF(F2565="PRODUTOS",INDEX('TABELA DE PREÇOS'!$G$3:$G$1000,MATCH(B2565,IF('TABELA DE PREÇOS'!$F$3:$F$1000=G2565,'TABELA DE PREÇOS'!$H$3:$H$1000),1)))))),"")</f>
        <v/>
      </c>
      <c r="I2565" s="74"/>
      <c r="J2565" s="20" t="str">
        <f>IFERROR(IF(ATENDIMENTOS!$I2565="",ATENDIMENTOS!$H2565,IF(AND(ATENDIMENTOS!$H2565="",ATENDIMENTOS!$I2565=""),"",ATENDIMENTOS!$H2565-ATENDIMENTOS!$I2565)),"")</f>
        <v/>
      </c>
      <c r="K2565" s="77"/>
    </row>
    <row r="2566" spans="1:11" x14ac:dyDescent="0.3">
      <c r="A2566" s="12" t="str">
        <f t="shared" si="40"/>
        <v/>
      </c>
      <c r="B2566" s="66"/>
      <c r="C2566" s="70"/>
      <c r="D2566" s="71"/>
      <c r="E2566" s="71"/>
      <c r="F2566" s="71"/>
      <c r="G2566" s="71"/>
      <c r="H2566" s="19" t="str" cm="1">
        <f t="array" ref="H2566">IFERROR(IF(B2566="","",IF(F2566="","",IF(F2566="SERVIÇOS",INDEX('TABELA DE PREÇOS'!$C$3:$C$1000,MATCH(B2566,IF('TABELA DE PREÇOS'!$B$3:$B$1000=G2566,'TABELA DE PREÇOS'!$D$3:$D$1000),1)),IF(F2566="PRODUTOS",INDEX('TABELA DE PREÇOS'!$G$3:$G$1000,MATCH(B2566,IF('TABELA DE PREÇOS'!$F$3:$F$1000=G2566,'TABELA DE PREÇOS'!$H$3:$H$1000),1)))))),"")</f>
        <v/>
      </c>
      <c r="I2566" s="75"/>
      <c r="J2566" s="19" t="str">
        <f>IFERROR(IF(ATENDIMENTOS!$I2566="",ATENDIMENTOS!$H2566,IF(AND(ATENDIMENTOS!$H2566="",ATENDIMENTOS!$I2566=""),"",ATENDIMENTOS!$H2566-ATENDIMENTOS!$I2566)),"")</f>
        <v/>
      </c>
      <c r="K2566" s="78"/>
    </row>
    <row r="2567" spans="1:11" x14ac:dyDescent="0.3">
      <c r="A2567" s="12" t="str">
        <f t="shared" si="40"/>
        <v/>
      </c>
      <c r="B2567" s="65"/>
      <c r="C2567" s="68"/>
      <c r="D2567" s="69"/>
      <c r="E2567" s="69"/>
      <c r="F2567" s="69"/>
      <c r="G2567" s="69"/>
      <c r="H2567" s="20" t="str" cm="1">
        <f t="array" ref="H2567">IFERROR(IF(B2567="","",IF(F2567="","",IF(F2567="SERVIÇOS",INDEX('TABELA DE PREÇOS'!$C$3:$C$1000,MATCH(B2567,IF('TABELA DE PREÇOS'!$B$3:$B$1000=G2567,'TABELA DE PREÇOS'!$D$3:$D$1000),1)),IF(F2567="PRODUTOS",INDEX('TABELA DE PREÇOS'!$G$3:$G$1000,MATCH(B2567,IF('TABELA DE PREÇOS'!$F$3:$F$1000=G2567,'TABELA DE PREÇOS'!$H$3:$H$1000),1)))))),"")</f>
        <v/>
      </c>
      <c r="I2567" s="74"/>
      <c r="J2567" s="20" t="str">
        <f>IFERROR(IF(ATENDIMENTOS!$I2567="",ATENDIMENTOS!$H2567,IF(AND(ATENDIMENTOS!$H2567="",ATENDIMENTOS!$I2567=""),"",ATENDIMENTOS!$H2567-ATENDIMENTOS!$I2567)),"")</f>
        <v/>
      </c>
      <c r="K2567" s="77"/>
    </row>
    <row r="2568" spans="1:11" x14ac:dyDescent="0.3">
      <c r="A2568" s="12" t="str">
        <f t="shared" si="40"/>
        <v/>
      </c>
      <c r="B2568" s="66"/>
      <c r="C2568" s="70"/>
      <c r="D2568" s="71"/>
      <c r="E2568" s="71"/>
      <c r="F2568" s="71"/>
      <c r="G2568" s="71"/>
      <c r="H2568" s="19" t="str" cm="1">
        <f t="array" ref="H2568">IFERROR(IF(B2568="","",IF(F2568="","",IF(F2568="SERVIÇOS",INDEX('TABELA DE PREÇOS'!$C$3:$C$1000,MATCH(B2568,IF('TABELA DE PREÇOS'!$B$3:$B$1000=G2568,'TABELA DE PREÇOS'!$D$3:$D$1000),1)),IF(F2568="PRODUTOS",INDEX('TABELA DE PREÇOS'!$G$3:$G$1000,MATCH(B2568,IF('TABELA DE PREÇOS'!$F$3:$F$1000=G2568,'TABELA DE PREÇOS'!$H$3:$H$1000),1)))))),"")</f>
        <v/>
      </c>
      <c r="I2568" s="75"/>
      <c r="J2568" s="19" t="str">
        <f>IFERROR(IF(ATENDIMENTOS!$I2568="",ATENDIMENTOS!$H2568,IF(AND(ATENDIMENTOS!$H2568="",ATENDIMENTOS!$I2568=""),"",ATENDIMENTOS!$H2568-ATENDIMENTOS!$I2568)),"")</f>
        <v/>
      </c>
      <c r="K2568" s="78"/>
    </row>
    <row r="2569" spans="1:11" x14ac:dyDescent="0.3">
      <c r="A2569" s="12" t="str">
        <f t="shared" si="40"/>
        <v/>
      </c>
      <c r="B2569" s="65"/>
      <c r="C2569" s="68"/>
      <c r="D2569" s="69"/>
      <c r="E2569" s="69"/>
      <c r="F2569" s="69"/>
      <c r="G2569" s="69"/>
      <c r="H2569" s="20" t="str" cm="1">
        <f t="array" ref="H2569">IFERROR(IF(B2569="","",IF(F2569="","",IF(F2569="SERVIÇOS",INDEX('TABELA DE PREÇOS'!$C$3:$C$1000,MATCH(B2569,IF('TABELA DE PREÇOS'!$B$3:$B$1000=G2569,'TABELA DE PREÇOS'!$D$3:$D$1000),1)),IF(F2569="PRODUTOS",INDEX('TABELA DE PREÇOS'!$G$3:$G$1000,MATCH(B2569,IF('TABELA DE PREÇOS'!$F$3:$F$1000=G2569,'TABELA DE PREÇOS'!$H$3:$H$1000),1)))))),"")</f>
        <v/>
      </c>
      <c r="I2569" s="74"/>
      <c r="J2569" s="20" t="str">
        <f>IFERROR(IF(ATENDIMENTOS!$I2569="",ATENDIMENTOS!$H2569,IF(AND(ATENDIMENTOS!$H2569="",ATENDIMENTOS!$I2569=""),"",ATENDIMENTOS!$H2569-ATENDIMENTOS!$I2569)),"")</f>
        <v/>
      </c>
      <c r="K2569" s="77"/>
    </row>
    <row r="2570" spans="1:11" x14ac:dyDescent="0.3">
      <c r="A2570" s="12" t="str">
        <f t="shared" si="40"/>
        <v/>
      </c>
      <c r="B2570" s="66"/>
      <c r="C2570" s="70"/>
      <c r="D2570" s="71"/>
      <c r="E2570" s="71"/>
      <c r="F2570" s="71"/>
      <c r="G2570" s="71"/>
      <c r="H2570" s="19" t="str" cm="1">
        <f t="array" ref="H2570">IFERROR(IF(B2570="","",IF(F2570="","",IF(F2570="SERVIÇOS",INDEX('TABELA DE PREÇOS'!$C$3:$C$1000,MATCH(B2570,IF('TABELA DE PREÇOS'!$B$3:$B$1000=G2570,'TABELA DE PREÇOS'!$D$3:$D$1000),1)),IF(F2570="PRODUTOS",INDEX('TABELA DE PREÇOS'!$G$3:$G$1000,MATCH(B2570,IF('TABELA DE PREÇOS'!$F$3:$F$1000=G2570,'TABELA DE PREÇOS'!$H$3:$H$1000),1)))))),"")</f>
        <v/>
      </c>
      <c r="I2570" s="75"/>
      <c r="J2570" s="19" t="str">
        <f>IFERROR(IF(ATENDIMENTOS!$I2570="",ATENDIMENTOS!$H2570,IF(AND(ATENDIMENTOS!$H2570="",ATENDIMENTOS!$I2570=""),"",ATENDIMENTOS!$H2570-ATENDIMENTOS!$I2570)),"")</f>
        <v/>
      </c>
      <c r="K2570" s="78"/>
    </row>
    <row r="2571" spans="1:11" x14ac:dyDescent="0.3">
      <c r="A2571" s="12" t="str">
        <f t="shared" si="40"/>
        <v/>
      </c>
      <c r="B2571" s="65"/>
      <c r="C2571" s="68"/>
      <c r="D2571" s="69"/>
      <c r="E2571" s="69"/>
      <c r="F2571" s="69"/>
      <c r="G2571" s="69"/>
      <c r="H2571" s="20" t="str" cm="1">
        <f t="array" ref="H2571">IFERROR(IF(B2571="","",IF(F2571="","",IF(F2571="SERVIÇOS",INDEX('TABELA DE PREÇOS'!$C$3:$C$1000,MATCH(B2571,IF('TABELA DE PREÇOS'!$B$3:$B$1000=G2571,'TABELA DE PREÇOS'!$D$3:$D$1000),1)),IF(F2571="PRODUTOS",INDEX('TABELA DE PREÇOS'!$G$3:$G$1000,MATCH(B2571,IF('TABELA DE PREÇOS'!$F$3:$F$1000=G2571,'TABELA DE PREÇOS'!$H$3:$H$1000),1)))))),"")</f>
        <v/>
      </c>
      <c r="I2571" s="74"/>
      <c r="J2571" s="20" t="str">
        <f>IFERROR(IF(ATENDIMENTOS!$I2571="",ATENDIMENTOS!$H2571,IF(AND(ATENDIMENTOS!$H2571="",ATENDIMENTOS!$I2571=""),"",ATENDIMENTOS!$H2571-ATENDIMENTOS!$I2571)),"")</f>
        <v/>
      </c>
      <c r="K2571" s="77"/>
    </row>
    <row r="2572" spans="1:11" x14ac:dyDescent="0.3">
      <c r="A2572" s="12" t="str">
        <f t="shared" si="40"/>
        <v/>
      </c>
      <c r="B2572" s="66"/>
      <c r="C2572" s="70"/>
      <c r="D2572" s="71"/>
      <c r="E2572" s="71"/>
      <c r="F2572" s="71"/>
      <c r="G2572" s="71"/>
      <c r="H2572" s="19" t="str" cm="1">
        <f t="array" ref="H2572">IFERROR(IF(B2572="","",IF(F2572="","",IF(F2572="SERVIÇOS",INDEX('TABELA DE PREÇOS'!$C$3:$C$1000,MATCH(B2572,IF('TABELA DE PREÇOS'!$B$3:$B$1000=G2572,'TABELA DE PREÇOS'!$D$3:$D$1000),1)),IF(F2572="PRODUTOS",INDEX('TABELA DE PREÇOS'!$G$3:$G$1000,MATCH(B2572,IF('TABELA DE PREÇOS'!$F$3:$F$1000=G2572,'TABELA DE PREÇOS'!$H$3:$H$1000),1)))))),"")</f>
        <v/>
      </c>
      <c r="I2572" s="75"/>
      <c r="J2572" s="19" t="str">
        <f>IFERROR(IF(ATENDIMENTOS!$I2572="",ATENDIMENTOS!$H2572,IF(AND(ATENDIMENTOS!$H2572="",ATENDIMENTOS!$I2572=""),"",ATENDIMENTOS!$H2572-ATENDIMENTOS!$I2572)),"")</f>
        <v/>
      </c>
      <c r="K2572" s="78"/>
    </row>
    <row r="2573" spans="1:11" x14ac:dyDescent="0.3">
      <c r="A2573" s="12" t="str">
        <f t="shared" si="40"/>
        <v/>
      </c>
      <c r="B2573" s="65"/>
      <c r="C2573" s="68"/>
      <c r="D2573" s="69"/>
      <c r="E2573" s="69"/>
      <c r="F2573" s="69"/>
      <c r="G2573" s="69"/>
      <c r="H2573" s="20" t="str" cm="1">
        <f t="array" ref="H2573">IFERROR(IF(B2573="","",IF(F2573="","",IF(F2573="SERVIÇOS",INDEX('TABELA DE PREÇOS'!$C$3:$C$1000,MATCH(B2573,IF('TABELA DE PREÇOS'!$B$3:$B$1000=G2573,'TABELA DE PREÇOS'!$D$3:$D$1000),1)),IF(F2573="PRODUTOS",INDEX('TABELA DE PREÇOS'!$G$3:$G$1000,MATCH(B2573,IF('TABELA DE PREÇOS'!$F$3:$F$1000=G2573,'TABELA DE PREÇOS'!$H$3:$H$1000),1)))))),"")</f>
        <v/>
      </c>
      <c r="I2573" s="74"/>
      <c r="J2573" s="20" t="str">
        <f>IFERROR(IF(ATENDIMENTOS!$I2573="",ATENDIMENTOS!$H2573,IF(AND(ATENDIMENTOS!$H2573="",ATENDIMENTOS!$I2573=""),"",ATENDIMENTOS!$H2573-ATENDIMENTOS!$I2573)),"")</f>
        <v/>
      </c>
      <c r="K2573" s="77"/>
    </row>
    <row r="2574" spans="1:11" x14ac:dyDescent="0.3">
      <c r="A2574" s="12" t="str">
        <f t="shared" si="40"/>
        <v/>
      </c>
      <c r="B2574" s="66"/>
      <c r="C2574" s="70"/>
      <c r="D2574" s="71"/>
      <c r="E2574" s="71"/>
      <c r="F2574" s="71"/>
      <c r="G2574" s="71"/>
      <c r="H2574" s="19" t="str" cm="1">
        <f t="array" ref="H2574">IFERROR(IF(B2574="","",IF(F2574="","",IF(F2574="SERVIÇOS",INDEX('TABELA DE PREÇOS'!$C$3:$C$1000,MATCH(B2574,IF('TABELA DE PREÇOS'!$B$3:$B$1000=G2574,'TABELA DE PREÇOS'!$D$3:$D$1000),1)),IF(F2574="PRODUTOS",INDEX('TABELA DE PREÇOS'!$G$3:$G$1000,MATCH(B2574,IF('TABELA DE PREÇOS'!$F$3:$F$1000=G2574,'TABELA DE PREÇOS'!$H$3:$H$1000),1)))))),"")</f>
        <v/>
      </c>
      <c r="I2574" s="75"/>
      <c r="J2574" s="19" t="str">
        <f>IFERROR(IF(ATENDIMENTOS!$I2574="",ATENDIMENTOS!$H2574,IF(AND(ATENDIMENTOS!$H2574="",ATENDIMENTOS!$I2574=""),"",ATENDIMENTOS!$H2574-ATENDIMENTOS!$I2574)),"")</f>
        <v/>
      </c>
      <c r="K2574" s="78"/>
    </row>
    <row r="2575" spans="1:11" x14ac:dyDescent="0.3">
      <c r="A2575" s="12" t="str">
        <f t="shared" si="40"/>
        <v/>
      </c>
      <c r="B2575" s="65"/>
      <c r="C2575" s="68"/>
      <c r="D2575" s="69"/>
      <c r="E2575" s="69"/>
      <c r="F2575" s="69"/>
      <c r="G2575" s="69"/>
      <c r="H2575" s="20" t="str" cm="1">
        <f t="array" ref="H2575">IFERROR(IF(B2575="","",IF(F2575="","",IF(F2575="SERVIÇOS",INDEX('TABELA DE PREÇOS'!$C$3:$C$1000,MATCH(B2575,IF('TABELA DE PREÇOS'!$B$3:$B$1000=G2575,'TABELA DE PREÇOS'!$D$3:$D$1000),1)),IF(F2575="PRODUTOS",INDEX('TABELA DE PREÇOS'!$G$3:$G$1000,MATCH(B2575,IF('TABELA DE PREÇOS'!$F$3:$F$1000=G2575,'TABELA DE PREÇOS'!$H$3:$H$1000),1)))))),"")</f>
        <v/>
      </c>
      <c r="I2575" s="74"/>
      <c r="J2575" s="20" t="str">
        <f>IFERROR(IF(ATENDIMENTOS!$I2575="",ATENDIMENTOS!$H2575,IF(AND(ATENDIMENTOS!$H2575="",ATENDIMENTOS!$I2575=""),"",ATENDIMENTOS!$H2575-ATENDIMENTOS!$I2575)),"")</f>
        <v/>
      </c>
      <c r="K2575" s="77"/>
    </row>
    <row r="2576" spans="1:11" x14ac:dyDescent="0.3">
      <c r="A2576" s="12" t="str">
        <f t="shared" si="40"/>
        <v/>
      </c>
      <c r="B2576" s="66"/>
      <c r="C2576" s="70"/>
      <c r="D2576" s="71"/>
      <c r="E2576" s="71"/>
      <c r="F2576" s="71"/>
      <c r="G2576" s="71"/>
      <c r="H2576" s="19" t="str" cm="1">
        <f t="array" ref="H2576">IFERROR(IF(B2576="","",IF(F2576="","",IF(F2576="SERVIÇOS",INDEX('TABELA DE PREÇOS'!$C$3:$C$1000,MATCH(B2576,IF('TABELA DE PREÇOS'!$B$3:$B$1000=G2576,'TABELA DE PREÇOS'!$D$3:$D$1000),1)),IF(F2576="PRODUTOS",INDEX('TABELA DE PREÇOS'!$G$3:$G$1000,MATCH(B2576,IF('TABELA DE PREÇOS'!$F$3:$F$1000=G2576,'TABELA DE PREÇOS'!$H$3:$H$1000),1)))))),"")</f>
        <v/>
      </c>
      <c r="I2576" s="75"/>
      <c r="J2576" s="19" t="str">
        <f>IFERROR(IF(ATENDIMENTOS!$I2576="",ATENDIMENTOS!$H2576,IF(AND(ATENDIMENTOS!$H2576="",ATENDIMENTOS!$I2576=""),"",ATENDIMENTOS!$H2576-ATENDIMENTOS!$I2576)),"")</f>
        <v/>
      </c>
      <c r="K2576" s="78"/>
    </row>
    <row r="2577" spans="1:11" x14ac:dyDescent="0.3">
      <c r="A2577" s="12" t="str">
        <f t="shared" si="40"/>
        <v/>
      </c>
      <c r="B2577" s="65"/>
      <c r="C2577" s="68"/>
      <c r="D2577" s="69"/>
      <c r="E2577" s="69"/>
      <c r="F2577" s="69"/>
      <c r="G2577" s="69"/>
      <c r="H2577" s="20" t="str" cm="1">
        <f t="array" ref="H2577">IFERROR(IF(B2577="","",IF(F2577="","",IF(F2577="SERVIÇOS",INDEX('TABELA DE PREÇOS'!$C$3:$C$1000,MATCH(B2577,IF('TABELA DE PREÇOS'!$B$3:$B$1000=G2577,'TABELA DE PREÇOS'!$D$3:$D$1000),1)),IF(F2577="PRODUTOS",INDEX('TABELA DE PREÇOS'!$G$3:$G$1000,MATCH(B2577,IF('TABELA DE PREÇOS'!$F$3:$F$1000=G2577,'TABELA DE PREÇOS'!$H$3:$H$1000),1)))))),"")</f>
        <v/>
      </c>
      <c r="I2577" s="74"/>
      <c r="J2577" s="20" t="str">
        <f>IFERROR(IF(ATENDIMENTOS!$I2577="",ATENDIMENTOS!$H2577,IF(AND(ATENDIMENTOS!$H2577="",ATENDIMENTOS!$I2577=""),"",ATENDIMENTOS!$H2577-ATENDIMENTOS!$I2577)),"")</f>
        <v/>
      </c>
      <c r="K2577" s="77"/>
    </row>
    <row r="2578" spans="1:11" x14ac:dyDescent="0.3">
      <c r="A2578" s="12" t="str">
        <f t="shared" si="40"/>
        <v/>
      </c>
      <c r="B2578" s="66"/>
      <c r="C2578" s="70"/>
      <c r="D2578" s="71"/>
      <c r="E2578" s="71"/>
      <c r="F2578" s="71"/>
      <c r="G2578" s="71"/>
      <c r="H2578" s="19" t="str" cm="1">
        <f t="array" ref="H2578">IFERROR(IF(B2578="","",IF(F2578="","",IF(F2578="SERVIÇOS",INDEX('TABELA DE PREÇOS'!$C$3:$C$1000,MATCH(B2578,IF('TABELA DE PREÇOS'!$B$3:$B$1000=G2578,'TABELA DE PREÇOS'!$D$3:$D$1000),1)),IF(F2578="PRODUTOS",INDEX('TABELA DE PREÇOS'!$G$3:$G$1000,MATCH(B2578,IF('TABELA DE PREÇOS'!$F$3:$F$1000=G2578,'TABELA DE PREÇOS'!$H$3:$H$1000),1)))))),"")</f>
        <v/>
      </c>
      <c r="I2578" s="75"/>
      <c r="J2578" s="19" t="str">
        <f>IFERROR(IF(ATENDIMENTOS!$I2578="",ATENDIMENTOS!$H2578,IF(AND(ATENDIMENTOS!$H2578="",ATENDIMENTOS!$I2578=""),"",ATENDIMENTOS!$H2578-ATENDIMENTOS!$I2578)),"")</f>
        <v/>
      </c>
      <c r="K2578" s="78"/>
    </row>
    <row r="2579" spans="1:11" x14ac:dyDescent="0.3">
      <c r="A2579" s="12" t="str">
        <f t="shared" si="40"/>
        <v/>
      </c>
      <c r="B2579" s="65"/>
      <c r="C2579" s="68"/>
      <c r="D2579" s="69"/>
      <c r="E2579" s="69"/>
      <c r="F2579" s="69"/>
      <c r="G2579" s="69"/>
      <c r="H2579" s="20" t="str" cm="1">
        <f t="array" ref="H2579">IFERROR(IF(B2579="","",IF(F2579="","",IF(F2579="SERVIÇOS",INDEX('TABELA DE PREÇOS'!$C$3:$C$1000,MATCH(B2579,IF('TABELA DE PREÇOS'!$B$3:$B$1000=G2579,'TABELA DE PREÇOS'!$D$3:$D$1000),1)),IF(F2579="PRODUTOS",INDEX('TABELA DE PREÇOS'!$G$3:$G$1000,MATCH(B2579,IF('TABELA DE PREÇOS'!$F$3:$F$1000=G2579,'TABELA DE PREÇOS'!$H$3:$H$1000),1)))))),"")</f>
        <v/>
      </c>
      <c r="I2579" s="74"/>
      <c r="J2579" s="20" t="str">
        <f>IFERROR(IF(ATENDIMENTOS!$I2579="",ATENDIMENTOS!$H2579,IF(AND(ATENDIMENTOS!$H2579="",ATENDIMENTOS!$I2579=""),"",ATENDIMENTOS!$H2579-ATENDIMENTOS!$I2579)),"")</f>
        <v/>
      </c>
      <c r="K2579" s="77"/>
    </row>
    <row r="2580" spans="1:11" x14ac:dyDescent="0.3">
      <c r="A2580" s="12" t="str">
        <f t="shared" si="40"/>
        <v/>
      </c>
      <c r="B2580" s="66"/>
      <c r="C2580" s="70"/>
      <c r="D2580" s="71"/>
      <c r="E2580" s="71"/>
      <c r="F2580" s="71"/>
      <c r="G2580" s="71"/>
      <c r="H2580" s="19" t="str" cm="1">
        <f t="array" ref="H2580">IFERROR(IF(B2580="","",IF(F2580="","",IF(F2580="SERVIÇOS",INDEX('TABELA DE PREÇOS'!$C$3:$C$1000,MATCH(B2580,IF('TABELA DE PREÇOS'!$B$3:$B$1000=G2580,'TABELA DE PREÇOS'!$D$3:$D$1000),1)),IF(F2580="PRODUTOS",INDEX('TABELA DE PREÇOS'!$G$3:$G$1000,MATCH(B2580,IF('TABELA DE PREÇOS'!$F$3:$F$1000=G2580,'TABELA DE PREÇOS'!$H$3:$H$1000),1)))))),"")</f>
        <v/>
      </c>
      <c r="I2580" s="75"/>
      <c r="J2580" s="19" t="str">
        <f>IFERROR(IF(ATENDIMENTOS!$I2580="",ATENDIMENTOS!$H2580,IF(AND(ATENDIMENTOS!$H2580="",ATENDIMENTOS!$I2580=""),"",ATENDIMENTOS!$H2580-ATENDIMENTOS!$I2580)),"")</f>
        <v/>
      </c>
      <c r="K2580" s="78"/>
    </row>
    <row r="2581" spans="1:11" x14ac:dyDescent="0.3">
      <c r="A2581" s="12" t="str">
        <f t="shared" si="40"/>
        <v/>
      </c>
      <c r="B2581" s="65"/>
      <c r="C2581" s="68"/>
      <c r="D2581" s="69"/>
      <c r="E2581" s="69"/>
      <c r="F2581" s="69"/>
      <c r="G2581" s="69"/>
      <c r="H2581" s="20" t="str" cm="1">
        <f t="array" ref="H2581">IFERROR(IF(B2581="","",IF(F2581="","",IF(F2581="SERVIÇOS",INDEX('TABELA DE PREÇOS'!$C$3:$C$1000,MATCH(B2581,IF('TABELA DE PREÇOS'!$B$3:$B$1000=G2581,'TABELA DE PREÇOS'!$D$3:$D$1000),1)),IF(F2581="PRODUTOS",INDEX('TABELA DE PREÇOS'!$G$3:$G$1000,MATCH(B2581,IF('TABELA DE PREÇOS'!$F$3:$F$1000=G2581,'TABELA DE PREÇOS'!$H$3:$H$1000),1)))))),"")</f>
        <v/>
      </c>
      <c r="I2581" s="74"/>
      <c r="J2581" s="20" t="str">
        <f>IFERROR(IF(ATENDIMENTOS!$I2581="",ATENDIMENTOS!$H2581,IF(AND(ATENDIMENTOS!$H2581="",ATENDIMENTOS!$I2581=""),"",ATENDIMENTOS!$H2581-ATENDIMENTOS!$I2581)),"")</f>
        <v/>
      </c>
      <c r="K2581" s="77"/>
    </row>
    <row r="2582" spans="1:11" x14ac:dyDescent="0.3">
      <c r="A2582" s="12" t="str">
        <f t="shared" si="40"/>
        <v/>
      </c>
      <c r="B2582" s="66"/>
      <c r="C2582" s="70"/>
      <c r="D2582" s="71"/>
      <c r="E2582" s="71"/>
      <c r="F2582" s="71"/>
      <c r="G2582" s="71"/>
      <c r="H2582" s="19" t="str" cm="1">
        <f t="array" ref="H2582">IFERROR(IF(B2582="","",IF(F2582="","",IF(F2582="SERVIÇOS",INDEX('TABELA DE PREÇOS'!$C$3:$C$1000,MATCH(B2582,IF('TABELA DE PREÇOS'!$B$3:$B$1000=G2582,'TABELA DE PREÇOS'!$D$3:$D$1000),1)),IF(F2582="PRODUTOS",INDEX('TABELA DE PREÇOS'!$G$3:$G$1000,MATCH(B2582,IF('TABELA DE PREÇOS'!$F$3:$F$1000=G2582,'TABELA DE PREÇOS'!$H$3:$H$1000),1)))))),"")</f>
        <v/>
      </c>
      <c r="I2582" s="75"/>
      <c r="J2582" s="19" t="str">
        <f>IFERROR(IF(ATENDIMENTOS!$I2582="",ATENDIMENTOS!$H2582,IF(AND(ATENDIMENTOS!$H2582="",ATENDIMENTOS!$I2582=""),"",ATENDIMENTOS!$H2582-ATENDIMENTOS!$I2582)),"")</f>
        <v/>
      </c>
      <c r="K2582" s="78"/>
    </row>
    <row r="2583" spans="1:11" x14ac:dyDescent="0.3">
      <c r="A2583" s="12" t="str">
        <f t="shared" si="40"/>
        <v/>
      </c>
      <c r="B2583" s="65"/>
      <c r="C2583" s="68"/>
      <c r="D2583" s="69"/>
      <c r="E2583" s="69"/>
      <c r="F2583" s="69"/>
      <c r="G2583" s="69"/>
      <c r="H2583" s="20" t="str" cm="1">
        <f t="array" ref="H2583">IFERROR(IF(B2583="","",IF(F2583="","",IF(F2583="SERVIÇOS",INDEX('TABELA DE PREÇOS'!$C$3:$C$1000,MATCH(B2583,IF('TABELA DE PREÇOS'!$B$3:$B$1000=G2583,'TABELA DE PREÇOS'!$D$3:$D$1000),1)),IF(F2583="PRODUTOS",INDEX('TABELA DE PREÇOS'!$G$3:$G$1000,MATCH(B2583,IF('TABELA DE PREÇOS'!$F$3:$F$1000=G2583,'TABELA DE PREÇOS'!$H$3:$H$1000),1)))))),"")</f>
        <v/>
      </c>
      <c r="I2583" s="74"/>
      <c r="J2583" s="20" t="str">
        <f>IFERROR(IF(ATENDIMENTOS!$I2583="",ATENDIMENTOS!$H2583,IF(AND(ATENDIMENTOS!$H2583="",ATENDIMENTOS!$I2583=""),"",ATENDIMENTOS!$H2583-ATENDIMENTOS!$I2583)),"")</f>
        <v/>
      </c>
      <c r="K2583" s="77"/>
    </row>
    <row r="2584" spans="1:11" x14ac:dyDescent="0.3">
      <c r="A2584" s="12" t="str">
        <f t="shared" si="40"/>
        <v/>
      </c>
      <c r="B2584" s="66"/>
      <c r="C2584" s="70"/>
      <c r="D2584" s="71"/>
      <c r="E2584" s="71"/>
      <c r="F2584" s="71"/>
      <c r="G2584" s="71"/>
      <c r="H2584" s="19" t="str" cm="1">
        <f t="array" ref="H2584">IFERROR(IF(B2584="","",IF(F2584="","",IF(F2584="SERVIÇOS",INDEX('TABELA DE PREÇOS'!$C$3:$C$1000,MATCH(B2584,IF('TABELA DE PREÇOS'!$B$3:$B$1000=G2584,'TABELA DE PREÇOS'!$D$3:$D$1000),1)),IF(F2584="PRODUTOS",INDEX('TABELA DE PREÇOS'!$G$3:$G$1000,MATCH(B2584,IF('TABELA DE PREÇOS'!$F$3:$F$1000=G2584,'TABELA DE PREÇOS'!$H$3:$H$1000),1)))))),"")</f>
        <v/>
      </c>
      <c r="I2584" s="75"/>
      <c r="J2584" s="19" t="str">
        <f>IFERROR(IF(ATENDIMENTOS!$I2584="",ATENDIMENTOS!$H2584,IF(AND(ATENDIMENTOS!$H2584="",ATENDIMENTOS!$I2584=""),"",ATENDIMENTOS!$H2584-ATENDIMENTOS!$I2584)),"")</f>
        <v/>
      </c>
      <c r="K2584" s="78"/>
    </row>
    <row r="2585" spans="1:11" x14ac:dyDescent="0.3">
      <c r="A2585" s="12" t="str">
        <f t="shared" si="40"/>
        <v/>
      </c>
      <c r="B2585" s="65"/>
      <c r="C2585" s="68"/>
      <c r="D2585" s="69"/>
      <c r="E2585" s="69"/>
      <c r="F2585" s="69"/>
      <c r="G2585" s="69"/>
      <c r="H2585" s="20" t="str" cm="1">
        <f t="array" ref="H2585">IFERROR(IF(B2585="","",IF(F2585="","",IF(F2585="SERVIÇOS",INDEX('TABELA DE PREÇOS'!$C$3:$C$1000,MATCH(B2585,IF('TABELA DE PREÇOS'!$B$3:$B$1000=G2585,'TABELA DE PREÇOS'!$D$3:$D$1000),1)),IF(F2585="PRODUTOS",INDEX('TABELA DE PREÇOS'!$G$3:$G$1000,MATCH(B2585,IF('TABELA DE PREÇOS'!$F$3:$F$1000=G2585,'TABELA DE PREÇOS'!$H$3:$H$1000),1)))))),"")</f>
        <v/>
      </c>
      <c r="I2585" s="74"/>
      <c r="J2585" s="20" t="str">
        <f>IFERROR(IF(ATENDIMENTOS!$I2585="",ATENDIMENTOS!$H2585,IF(AND(ATENDIMENTOS!$H2585="",ATENDIMENTOS!$I2585=""),"",ATENDIMENTOS!$H2585-ATENDIMENTOS!$I2585)),"")</f>
        <v/>
      </c>
      <c r="K2585" s="77"/>
    </row>
    <row r="2586" spans="1:11" x14ac:dyDescent="0.3">
      <c r="A2586" s="12" t="str">
        <f t="shared" si="40"/>
        <v/>
      </c>
      <c r="B2586" s="66"/>
      <c r="C2586" s="70"/>
      <c r="D2586" s="71"/>
      <c r="E2586" s="71"/>
      <c r="F2586" s="71"/>
      <c r="G2586" s="71"/>
      <c r="H2586" s="19" t="str" cm="1">
        <f t="array" ref="H2586">IFERROR(IF(B2586="","",IF(F2586="","",IF(F2586="SERVIÇOS",INDEX('TABELA DE PREÇOS'!$C$3:$C$1000,MATCH(B2586,IF('TABELA DE PREÇOS'!$B$3:$B$1000=G2586,'TABELA DE PREÇOS'!$D$3:$D$1000),1)),IF(F2586="PRODUTOS",INDEX('TABELA DE PREÇOS'!$G$3:$G$1000,MATCH(B2586,IF('TABELA DE PREÇOS'!$F$3:$F$1000=G2586,'TABELA DE PREÇOS'!$H$3:$H$1000),1)))))),"")</f>
        <v/>
      </c>
      <c r="I2586" s="75"/>
      <c r="J2586" s="19" t="str">
        <f>IFERROR(IF(ATENDIMENTOS!$I2586="",ATENDIMENTOS!$H2586,IF(AND(ATENDIMENTOS!$H2586="",ATENDIMENTOS!$I2586=""),"",ATENDIMENTOS!$H2586-ATENDIMENTOS!$I2586)),"")</f>
        <v/>
      </c>
      <c r="K2586" s="78"/>
    </row>
    <row r="2587" spans="1:11" x14ac:dyDescent="0.3">
      <c r="A2587" s="12" t="str">
        <f t="shared" si="40"/>
        <v/>
      </c>
      <c r="B2587" s="65"/>
      <c r="C2587" s="68"/>
      <c r="D2587" s="69"/>
      <c r="E2587" s="69"/>
      <c r="F2587" s="69"/>
      <c r="G2587" s="69"/>
      <c r="H2587" s="20" t="str" cm="1">
        <f t="array" ref="H2587">IFERROR(IF(B2587="","",IF(F2587="","",IF(F2587="SERVIÇOS",INDEX('TABELA DE PREÇOS'!$C$3:$C$1000,MATCH(B2587,IF('TABELA DE PREÇOS'!$B$3:$B$1000=G2587,'TABELA DE PREÇOS'!$D$3:$D$1000),1)),IF(F2587="PRODUTOS",INDEX('TABELA DE PREÇOS'!$G$3:$G$1000,MATCH(B2587,IF('TABELA DE PREÇOS'!$F$3:$F$1000=G2587,'TABELA DE PREÇOS'!$H$3:$H$1000),1)))))),"")</f>
        <v/>
      </c>
      <c r="I2587" s="74"/>
      <c r="J2587" s="20" t="str">
        <f>IFERROR(IF(ATENDIMENTOS!$I2587="",ATENDIMENTOS!$H2587,IF(AND(ATENDIMENTOS!$H2587="",ATENDIMENTOS!$I2587=""),"",ATENDIMENTOS!$H2587-ATENDIMENTOS!$I2587)),"")</f>
        <v/>
      </c>
      <c r="K2587" s="77"/>
    </row>
    <row r="2588" spans="1:11" x14ac:dyDescent="0.3">
      <c r="A2588" s="12" t="str">
        <f t="shared" si="40"/>
        <v/>
      </c>
      <c r="B2588" s="66"/>
      <c r="C2588" s="70"/>
      <c r="D2588" s="71"/>
      <c r="E2588" s="71"/>
      <c r="F2588" s="71"/>
      <c r="G2588" s="71"/>
      <c r="H2588" s="19" t="str" cm="1">
        <f t="array" ref="H2588">IFERROR(IF(B2588="","",IF(F2588="","",IF(F2588="SERVIÇOS",INDEX('TABELA DE PREÇOS'!$C$3:$C$1000,MATCH(B2588,IF('TABELA DE PREÇOS'!$B$3:$B$1000=G2588,'TABELA DE PREÇOS'!$D$3:$D$1000),1)),IF(F2588="PRODUTOS",INDEX('TABELA DE PREÇOS'!$G$3:$G$1000,MATCH(B2588,IF('TABELA DE PREÇOS'!$F$3:$F$1000=G2588,'TABELA DE PREÇOS'!$H$3:$H$1000),1)))))),"")</f>
        <v/>
      </c>
      <c r="I2588" s="75"/>
      <c r="J2588" s="19" t="str">
        <f>IFERROR(IF(ATENDIMENTOS!$I2588="",ATENDIMENTOS!$H2588,IF(AND(ATENDIMENTOS!$H2588="",ATENDIMENTOS!$I2588=""),"",ATENDIMENTOS!$H2588-ATENDIMENTOS!$I2588)),"")</f>
        <v/>
      </c>
      <c r="K2588" s="78"/>
    </row>
    <row r="2589" spans="1:11" x14ac:dyDescent="0.3">
      <c r="A2589" s="12" t="str">
        <f t="shared" si="40"/>
        <v/>
      </c>
      <c r="B2589" s="65"/>
      <c r="C2589" s="68"/>
      <c r="D2589" s="69"/>
      <c r="E2589" s="69"/>
      <c r="F2589" s="69"/>
      <c r="G2589" s="69"/>
      <c r="H2589" s="20" t="str" cm="1">
        <f t="array" ref="H2589">IFERROR(IF(B2589="","",IF(F2589="","",IF(F2589="SERVIÇOS",INDEX('TABELA DE PREÇOS'!$C$3:$C$1000,MATCH(B2589,IF('TABELA DE PREÇOS'!$B$3:$B$1000=G2589,'TABELA DE PREÇOS'!$D$3:$D$1000),1)),IF(F2589="PRODUTOS",INDEX('TABELA DE PREÇOS'!$G$3:$G$1000,MATCH(B2589,IF('TABELA DE PREÇOS'!$F$3:$F$1000=G2589,'TABELA DE PREÇOS'!$H$3:$H$1000),1)))))),"")</f>
        <v/>
      </c>
      <c r="I2589" s="74"/>
      <c r="J2589" s="20" t="str">
        <f>IFERROR(IF(ATENDIMENTOS!$I2589="",ATENDIMENTOS!$H2589,IF(AND(ATENDIMENTOS!$H2589="",ATENDIMENTOS!$I2589=""),"",ATENDIMENTOS!$H2589-ATENDIMENTOS!$I2589)),"")</f>
        <v/>
      </c>
      <c r="K2589" s="77"/>
    </row>
    <row r="2590" spans="1:11" x14ac:dyDescent="0.3">
      <c r="A2590" s="12" t="str">
        <f t="shared" si="40"/>
        <v/>
      </c>
      <c r="B2590" s="66"/>
      <c r="C2590" s="70"/>
      <c r="D2590" s="71"/>
      <c r="E2590" s="71"/>
      <c r="F2590" s="71"/>
      <c r="G2590" s="71"/>
      <c r="H2590" s="19" t="str" cm="1">
        <f t="array" ref="H2590">IFERROR(IF(B2590="","",IF(F2590="","",IF(F2590="SERVIÇOS",INDEX('TABELA DE PREÇOS'!$C$3:$C$1000,MATCH(B2590,IF('TABELA DE PREÇOS'!$B$3:$B$1000=G2590,'TABELA DE PREÇOS'!$D$3:$D$1000),1)),IF(F2590="PRODUTOS",INDEX('TABELA DE PREÇOS'!$G$3:$G$1000,MATCH(B2590,IF('TABELA DE PREÇOS'!$F$3:$F$1000=G2590,'TABELA DE PREÇOS'!$H$3:$H$1000),1)))))),"")</f>
        <v/>
      </c>
      <c r="I2590" s="75"/>
      <c r="J2590" s="19" t="str">
        <f>IFERROR(IF(ATENDIMENTOS!$I2590="",ATENDIMENTOS!$H2590,IF(AND(ATENDIMENTOS!$H2590="",ATENDIMENTOS!$I2590=""),"",ATENDIMENTOS!$H2590-ATENDIMENTOS!$I2590)),"")</f>
        <v/>
      </c>
      <c r="K2590" s="78"/>
    </row>
    <row r="2591" spans="1:11" x14ac:dyDescent="0.3">
      <c r="A2591" s="12" t="str">
        <f t="shared" si="40"/>
        <v/>
      </c>
      <c r="B2591" s="65"/>
      <c r="C2591" s="68"/>
      <c r="D2591" s="69"/>
      <c r="E2591" s="69"/>
      <c r="F2591" s="69"/>
      <c r="G2591" s="69"/>
      <c r="H2591" s="20" t="str" cm="1">
        <f t="array" ref="H2591">IFERROR(IF(B2591="","",IF(F2591="","",IF(F2591="SERVIÇOS",INDEX('TABELA DE PREÇOS'!$C$3:$C$1000,MATCH(B2591,IF('TABELA DE PREÇOS'!$B$3:$B$1000=G2591,'TABELA DE PREÇOS'!$D$3:$D$1000),1)),IF(F2591="PRODUTOS",INDEX('TABELA DE PREÇOS'!$G$3:$G$1000,MATCH(B2591,IF('TABELA DE PREÇOS'!$F$3:$F$1000=G2591,'TABELA DE PREÇOS'!$H$3:$H$1000),1)))))),"")</f>
        <v/>
      </c>
      <c r="I2591" s="74"/>
      <c r="J2591" s="20" t="str">
        <f>IFERROR(IF(ATENDIMENTOS!$I2591="",ATENDIMENTOS!$H2591,IF(AND(ATENDIMENTOS!$H2591="",ATENDIMENTOS!$I2591=""),"",ATENDIMENTOS!$H2591-ATENDIMENTOS!$I2591)),"")</f>
        <v/>
      </c>
      <c r="K2591" s="77"/>
    </row>
    <row r="2592" spans="1:11" x14ac:dyDescent="0.3">
      <c r="A2592" s="12" t="str">
        <f t="shared" si="40"/>
        <v/>
      </c>
      <c r="B2592" s="66"/>
      <c r="C2592" s="70"/>
      <c r="D2592" s="71"/>
      <c r="E2592" s="71"/>
      <c r="F2592" s="71"/>
      <c r="G2592" s="71"/>
      <c r="H2592" s="19" t="str" cm="1">
        <f t="array" ref="H2592">IFERROR(IF(B2592="","",IF(F2592="","",IF(F2592="SERVIÇOS",INDEX('TABELA DE PREÇOS'!$C$3:$C$1000,MATCH(B2592,IF('TABELA DE PREÇOS'!$B$3:$B$1000=G2592,'TABELA DE PREÇOS'!$D$3:$D$1000),1)),IF(F2592="PRODUTOS",INDEX('TABELA DE PREÇOS'!$G$3:$G$1000,MATCH(B2592,IF('TABELA DE PREÇOS'!$F$3:$F$1000=G2592,'TABELA DE PREÇOS'!$H$3:$H$1000),1)))))),"")</f>
        <v/>
      </c>
      <c r="I2592" s="75"/>
      <c r="J2592" s="19" t="str">
        <f>IFERROR(IF(ATENDIMENTOS!$I2592="",ATENDIMENTOS!$H2592,IF(AND(ATENDIMENTOS!$H2592="",ATENDIMENTOS!$I2592=""),"",ATENDIMENTOS!$H2592-ATENDIMENTOS!$I2592)),"")</f>
        <v/>
      </c>
      <c r="K2592" s="78"/>
    </row>
    <row r="2593" spans="1:11" x14ac:dyDescent="0.3">
      <c r="A2593" s="12" t="str">
        <f t="shared" si="40"/>
        <v/>
      </c>
      <c r="B2593" s="65"/>
      <c r="C2593" s="68"/>
      <c r="D2593" s="69"/>
      <c r="E2593" s="69"/>
      <c r="F2593" s="69"/>
      <c r="G2593" s="69"/>
      <c r="H2593" s="20" t="str" cm="1">
        <f t="array" ref="H2593">IFERROR(IF(B2593="","",IF(F2593="","",IF(F2593="SERVIÇOS",INDEX('TABELA DE PREÇOS'!$C$3:$C$1000,MATCH(B2593,IF('TABELA DE PREÇOS'!$B$3:$B$1000=G2593,'TABELA DE PREÇOS'!$D$3:$D$1000),1)),IF(F2593="PRODUTOS",INDEX('TABELA DE PREÇOS'!$G$3:$G$1000,MATCH(B2593,IF('TABELA DE PREÇOS'!$F$3:$F$1000=G2593,'TABELA DE PREÇOS'!$H$3:$H$1000),1)))))),"")</f>
        <v/>
      </c>
      <c r="I2593" s="74"/>
      <c r="J2593" s="20" t="str">
        <f>IFERROR(IF(ATENDIMENTOS!$I2593="",ATENDIMENTOS!$H2593,IF(AND(ATENDIMENTOS!$H2593="",ATENDIMENTOS!$I2593=""),"",ATENDIMENTOS!$H2593-ATENDIMENTOS!$I2593)),"")</f>
        <v/>
      </c>
      <c r="K2593" s="77"/>
    </row>
    <row r="2594" spans="1:11" x14ac:dyDescent="0.3">
      <c r="A2594" s="12" t="str">
        <f t="shared" si="40"/>
        <v/>
      </c>
      <c r="B2594" s="66"/>
      <c r="C2594" s="70"/>
      <c r="D2594" s="71"/>
      <c r="E2594" s="71"/>
      <c r="F2594" s="71"/>
      <c r="G2594" s="71"/>
      <c r="H2594" s="19" t="str" cm="1">
        <f t="array" ref="H2594">IFERROR(IF(B2594="","",IF(F2594="","",IF(F2594="SERVIÇOS",INDEX('TABELA DE PREÇOS'!$C$3:$C$1000,MATCH(B2594,IF('TABELA DE PREÇOS'!$B$3:$B$1000=G2594,'TABELA DE PREÇOS'!$D$3:$D$1000),1)),IF(F2594="PRODUTOS",INDEX('TABELA DE PREÇOS'!$G$3:$G$1000,MATCH(B2594,IF('TABELA DE PREÇOS'!$F$3:$F$1000=G2594,'TABELA DE PREÇOS'!$H$3:$H$1000),1)))))),"")</f>
        <v/>
      </c>
      <c r="I2594" s="75"/>
      <c r="J2594" s="19" t="str">
        <f>IFERROR(IF(ATENDIMENTOS!$I2594="",ATENDIMENTOS!$H2594,IF(AND(ATENDIMENTOS!$H2594="",ATENDIMENTOS!$I2594=""),"",ATENDIMENTOS!$H2594-ATENDIMENTOS!$I2594)),"")</f>
        <v/>
      </c>
      <c r="K2594" s="78"/>
    </row>
    <row r="2595" spans="1:11" x14ac:dyDescent="0.3">
      <c r="A2595" s="12" t="str">
        <f t="shared" si="40"/>
        <v/>
      </c>
      <c r="B2595" s="65"/>
      <c r="C2595" s="68"/>
      <c r="D2595" s="69"/>
      <c r="E2595" s="69"/>
      <c r="F2595" s="69"/>
      <c r="G2595" s="69"/>
      <c r="H2595" s="20" t="str" cm="1">
        <f t="array" ref="H2595">IFERROR(IF(B2595="","",IF(F2595="","",IF(F2595="SERVIÇOS",INDEX('TABELA DE PREÇOS'!$C$3:$C$1000,MATCH(B2595,IF('TABELA DE PREÇOS'!$B$3:$B$1000=G2595,'TABELA DE PREÇOS'!$D$3:$D$1000),1)),IF(F2595="PRODUTOS",INDEX('TABELA DE PREÇOS'!$G$3:$G$1000,MATCH(B2595,IF('TABELA DE PREÇOS'!$F$3:$F$1000=G2595,'TABELA DE PREÇOS'!$H$3:$H$1000),1)))))),"")</f>
        <v/>
      </c>
      <c r="I2595" s="74"/>
      <c r="J2595" s="20" t="str">
        <f>IFERROR(IF(ATENDIMENTOS!$I2595="",ATENDIMENTOS!$H2595,IF(AND(ATENDIMENTOS!$H2595="",ATENDIMENTOS!$I2595=""),"",ATENDIMENTOS!$H2595-ATENDIMENTOS!$I2595)),"")</f>
        <v/>
      </c>
      <c r="K2595" s="77"/>
    </row>
    <row r="2596" spans="1:11" x14ac:dyDescent="0.3">
      <c r="A2596" s="12" t="str">
        <f t="shared" si="40"/>
        <v/>
      </c>
      <c r="B2596" s="66"/>
      <c r="C2596" s="70"/>
      <c r="D2596" s="71"/>
      <c r="E2596" s="71"/>
      <c r="F2596" s="71"/>
      <c r="G2596" s="71"/>
      <c r="H2596" s="19" t="str" cm="1">
        <f t="array" ref="H2596">IFERROR(IF(B2596="","",IF(F2596="","",IF(F2596="SERVIÇOS",INDEX('TABELA DE PREÇOS'!$C$3:$C$1000,MATCH(B2596,IF('TABELA DE PREÇOS'!$B$3:$B$1000=G2596,'TABELA DE PREÇOS'!$D$3:$D$1000),1)),IF(F2596="PRODUTOS",INDEX('TABELA DE PREÇOS'!$G$3:$G$1000,MATCH(B2596,IF('TABELA DE PREÇOS'!$F$3:$F$1000=G2596,'TABELA DE PREÇOS'!$H$3:$H$1000),1)))))),"")</f>
        <v/>
      </c>
      <c r="I2596" s="75"/>
      <c r="J2596" s="19" t="str">
        <f>IFERROR(IF(ATENDIMENTOS!$I2596="",ATENDIMENTOS!$H2596,IF(AND(ATENDIMENTOS!$H2596="",ATENDIMENTOS!$I2596=""),"",ATENDIMENTOS!$H2596-ATENDIMENTOS!$I2596)),"")</f>
        <v/>
      </c>
      <c r="K2596" s="78"/>
    </row>
    <row r="2597" spans="1:11" x14ac:dyDescent="0.3">
      <c r="A2597" s="12" t="str">
        <f t="shared" si="40"/>
        <v/>
      </c>
      <c r="B2597" s="65"/>
      <c r="C2597" s="68"/>
      <c r="D2597" s="69"/>
      <c r="E2597" s="69"/>
      <c r="F2597" s="69"/>
      <c r="G2597" s="69"/>
      <c r="H2597" s="20" t="str" cm="1">
        <f t="array" ref="H2597">IFERROR(IF(B2597="","",IF(F2597="","",IF(F2597="SERVIÇOS",INDEX('TABELA DE PREÇOS'!$C$3:$C$1000,MATCH(B2597,IF('TABELA DE PREÇOS'!$B$3:$B$1000=G2597,'TABELA DE PREÇOS'!$D$3:$D$1000),1)),IF(F2597="PRODUTOS",INDEX('TABELA DE PREÇOS'!$G$3:$G$1000,MATCH(B2597,IF('TABELA DE PREÇOS'!$F$3:$F$1000=G2597,'TABELA DE PREÇOS'!$H$3:$H$1000),1)))))),"")</f>
        <v/>
      </c>
      <c r="I2597" s="74"/>
      <c r="J2597" s="20" t="str">
        <f>IFERROR(IF(ATENDIMENTOS!$I2597="",ATENDIMENTOS!$H2597,IF(AND(ATENDIMENTOS!$H2597="",ATENDIMENTOS!$I2597=""),"",ATENDIMENTOS!$H2597-ATENDIMENTOS!$I2597)),"")</f>
        <v/>
      </c>
      <c r="K2597" s="77"/>
    </row>
    <row r="2598" spans="1:11" x14ac:dyDescent="0.3">
      <c r="A2598" s="12" t="str">
        <f t="shared" si="40"/>
        <v/>
      </c>
      <c r="B2598" s="66"/>
      <c r="C2598" s="70"/>
      <c r="D2598" s="71"/>
      <c r="E2598" s="71"/>
      <c r="F2598" s="71"/>
      <c r="G2598" s="71"/>
      <c r="H2598" s="19" t="str" cm="1">
        <f t="array" ref="H2598">IFERROR(IF(B2598="","",IF(F2598="","",IF(F2598="SERVIÇOS",INDEX('TABELA DE PREÇOS'!$C$3:$C$1000,MATCH(B2598,IF('TABELA DE PREÇOS'!$B$3:$B$1000=G2598,'TABELA DE PREÇOS'!$D$3:$D$1000),1)),IF(F2598="PRODUTOS",INDEX('TABELA DE PREÇOS'!$G$3:$G$1000,MATCH(B2598,IF('TABELA DE PREÇOS'!$F$3:$F$1000=G2598,'TABELA DE PREÇOS'!$H$3:$H$1000),1)))))),"")</f>
        <v/>
      </c>
      <c r="I2598" s="75"/>
      <c r="J2598" s="19" t="str">
        <f>IFERROR(IF(ATENDIMENTOS!$I2598="",ATENDIMENTOS!$H2598,IF(AND(ATENDIMENTOS!$H2598="",ATENDIMENTOS!$I2598=""),"",ATENDIMENTOS!$H2598-ATENDIMENTOS!$I2598)),"")</f>
        <v/>
      </c>
      <c r="K2598" s="78"/>
    </row>
    <row r="2599" spans="1:11" x14ac:dyDescent="0.3">
      <c r="A2599" s="12" t="str">
        <f t="shared" si="40"/>
        <v/>
      </c>
      <c r="B2599" s="65"/>
      <c r="C2599" s="68"/>
      <c r="D2599" s="69"/>
      <c r="E2599" s="69"/>
      <c r="F2599" s="69"/>
      <c r="G2599" s="69"/>
      <c r="H2599" s="20" t="str" cm="1">
        <f t="array" ref="H2599">IFERROR(IF(B2599="","",IF(F2599="","",IF(F2599="SERVIÇOS",INDEX('TABELA DE PREÇOS'!$C$3:$C$1000,MATCH(B2599,IF('TABELA DE PREÇOS'!$B$3:$B$1000=G2599,'TABELA DE PREÇOS'!$D$3:$D$1000),1)),IF(F2599="PRODUTOS",INDEX('TABELA DE PREÇOS'!$G$3:$G$1000,MATCH(B2599,IF('TABELA DE PREÇOS'!$F$3:$F$1000=G2599,'TABELA DE PREÇOS'!$H$3:$H$1000),1)))))),"")</f>
        <v/>
      </c>
      <c r="I2599" s="74"/>
      <c r="J2599" s="20" t="str">
        <f>IFERROR(IF(ATENDIMENTOS!$I2599="",ATENDIMENTOS!$H2599,IF(AND(ATENDIMENTOS!$H2599="",ATENDIMENTOS!$I2599=""),"",ATENDIMENTOS!$H2599-ATENDIMENTOS!$I2599)),"")</f>
        <v/>
      </c>
      <c r="K2599" s="77"/>
    </row>
    <row r="2600" spans="1:11" x14ac:dyDescent="0.3">
      <c r="A2600" s="12" t="str">
        <f t="shared" si="40"/>
        <v/>
      </c>
      <c r="B2600" s="66"/>
      <c r="C2600" s="70"/>
      <c r="D2600" s="71"/>
      <c r="E2600" s="71"/>
      <c r="F2600" s="71"/>
      <c r="G2600" s="71"/>
      <c r="H2600" s="19" t="str" cm="1">
        <f t="array" ref="H2600">IFERROR(IF(B2600="","",IF(F2600="","",IF(F2600="SERVIÇOS",INDEX('TABELA DE PREÇOS'!$C$3:$C$1000,MATCH(B2600,IF('TABELA DE PREÇOS'!$B$3:$B$1000=G2600,'TABELA DE PREÇOS'!$D$3:$D$1000),1)),IF(F2600="PRODUTOS",INDEX('TABELA DE PREÇOS'!$G$3:$G$1000,MATCH(B2600,IF('TABELA DE PREÇOS'!$F$3:$F$1000=G2600,'TABELA DE PREÇOS'!$H$3:$H$1000),1)))))),"")</f>
        <v/>
      </c>
      <c r="I2600" s="75"/>
      <c r="J2600" s="19" t="str">
        <f>IFERROR(IF(ATENDIMENTOS!$I2600="",ATENDIMENTOS!$H2600,IF(AND(ATENDIMENTOS!$H2600="",ATENDIMENTOS!$I2600=""),"",ATENDIMENTOS!$H2600-ATENDIMENTOS!$I2600)),"")</f>
        <v/>
      </c>
      <c r="K2600" s="78"/>
    </row>
    <row r="2601" spans="1:11" x14ac:dyDescent="0.3">
      <c r="A2601" s="12" t="str">
        <f t="shared" si="40"/>
        <v/>
      </c>
      <c r="B2601" s="65"/>
      <c r="C2601" s="68"/>
      <c r="D2601" s="69"/>
      <c r="E2601" s="69"/>
      <c r="F2601" s="69"/>
      <c r="G2601" s="69"/>
      <c r="H2601" s="20" t="str" cm="1">
        <f t="array" ref="H2601">IFERROR(IF(B2601="","",IF(F2601="","",IF(F2601="SERVIÇOS",INDEX('TABELA DE PREÇOS'!$C$3:$C$1000,MATCH(B2601,IF('TABELA DE PREÇOS'!$B$3:$B$1000=G2601,'TABELA DE PREÇOS'!$D$3:$D$1000),1)),IF(F2601="PRODUTOS",INDEX('TABELA DE PREÇOS'!$G$3:$G$1000,MATCH(B2601,IF('TABELA DE PREÇOS'!$F$3:$F$1000=G2601,'TABELA DE PREÇOS'!$H$3:$H$1000),1)))))),"")</f>
        <v/>
      </c>
      <c r="I2601" s="74"/>
      <c r="J2601" s="20" t="str">
        <f>IFERROR(IF(ATENDIMENTOS!$I2601="",ATENDIMENTOS!$H2601,IF(AND(ATENDIMENTOS!$H2601="",ATENDIMENTOS!$I2601=""),"",ATENDIMENTOS!$H2601-ATENDIMENTOS!$I2601)),"")</f>
        <v/>
      </c>
      <c r="K2601" s="77"/>
    </row>
    <row r="2602" spans="1:11" x14ac:dyDescent="0.3">
      <c r="A2602" s="12" t="str">
        <f t="shared" si="40"/>
        <v/>
      </c>
      <c r="B2602" s="66"/>
      <c r="C2602" s="70"/>
      <c r="D2602" s="71"/>
      <c r="E2602" s="71"/>
      <c r="F2602" s="71"/>
      <c r="G2602" s="71"/>
      <c r="H2602" s="19" t="str" cm="1">
        <f t="array" ref="H2602">IFERROR(IF(B2602="","",IF(F2602="","",IF(F2602="SERVIÇOS",INDEX('TABELA DE PREÇOS'!$C$3:$C$1000,MATCH(B2602,IF('TABELA DE PREÇOS'!$B$3:$B$1000=G2602,'TABELA DE PREÇOS'!$D$3:$D$1000),1)),IF(F2602="PRODUTOS",INDEX('TABELA DE PREÇOS'!$G$3:$G$1000,MATCH(B2602,IF('TABELA DE PREÇOS'!$F$3:$F$1000=G2602,'TABELA DE PREÇOS'!$H$3:$H$1000),1)))))),"")</f>
        <v/>
      </c>
      <c r="I2602" s="75"/>
      <c r="J2602" s="19" t="str">
        <f>IFERROR(IF(ATENDIMENTOS!$I2602="",ATENDIMENTOS!$H2602,IF(AND(ATENDIMENTOS!$H2602="",ATENDIMENTOS!$I2602=""),"",ATENDIMENTOS!$H2602-ATENDIMENTOS!$I2602)),"")</f>
        <v/>
      </c>
      <c r="K2602" s="78"/>
    </row>
    <row r="2603" spans="1:11" x14ac:dyDescent="0.3">
      <c r="A2603" s="12" t="str">
        <f t="shared" si="40"/>
        <v/>
      </c>
      <c r="B2603" s="65"/>
      <c r="C2603" s="68"/>
      <c r="D2603" s="69"/>
      <c r="E2603" s="69"/>
      <c r="F2603" s="69"/>
      <c r="G2603" s="69"/>
      <c r="H2603" s="20" t="str" cm="1">
        <f t="array" ref="H2603">IFERROR(IF(B2603="","",IF(F2603="","",IF(F2603="SERVIÇOS",INDEX('TABELA DE PREÇOS'!$C$3:$C$1000,MATCH(B2603,IF('TABELA DE PREÇOS'!$B$3:$B$1000=G2603,'TABELA DE PREÇOS'!$D$3:$D$1000),1)),IF(F2603="PRODUTOS",INDEX('TABELA DE PREÇOS'!$G$3:$G$1000,MATCH(B2603,IF('TABELA DE PREÇOS'!$F$3:$F$1000=G2603,'TABELA DE PREÇOS'!$H$3:$H$1000),1)))))),"")</f>
        <v/>
      </c>
      <c r="I2603" s="74"/>
      <c r="J2603" s="20" t="str">
        <f>IFERROR(IF(ATENDIMENTOS!$I2603="",ATENDIMENTOS!$H2603,IF(AND(ATENDIMENTOS!$H2603="",ATENDIMENTOS!$I2603=""),"",ATENDIMENTOS!$H2603-ATENDIMENTOS!$I2603)),"")</f>
        <v/>
      </c>
      <c r="K2603" s="77"/>
    </row>
    <row r="2604" spans="1:11" x14ac:dyDescent="0.3">
      <c r="A2604" s="12" t="str">
        <f t="shared" si="40"/>
        <v/>
      </c>
      <c r="B2604" s="66"/>
      <c r="C2604" s="70"/>
      <c r="D2604" s="71"/>
      <c r="E2604" s="71"/>
      <c r="F2604" s="71"/>
      <c r="G2604" s="71"/>
      <c r="H2604" s="19" t="str" cm="1">
        <f t="array" ref="H2604">IFERROR(IF(B2604="","",IF(F2604="","",IF(F2604="SERVIÇOS",INDEX('TABELA DE PREÇOS'!$C$3:$C$1000,MATCH(B2604,IF('TABELA DE PREÇOS'!$B$3:$B$1000=G2604,'TABELA DE PREÇOS'!$D$3:$D$1000),1)),IF(F2604="PRODUTOS",INDEX('TABELA DE PREÇOS'!$G$3:$G$1000,MATCH(B2604,IF('TABELA DE PREÇOS'!$F$3:$F$1000=G2604,'TABELA DE PREÇOS'!$H$3:$H$1000),1)))))),"")</f>
        <v/>
      </c>
      <c r="I2604" s="75"/>
      <c r="J2604" s="19" t="str">
        <f>IFERROR(IF(ATENDIMENTOS!$I2604="",ATENDIMENTOS!$H2604,IF(AND(ATENDIMENTOS!$H2604="",ATENDIMENTOS!$I2604=""),"",ATENDIMENTOS!$H2604-ATENDIMENTOS!$I2604)),"")</f>
        <v/>
      </c>
      <c r="K2604" s="78"/>
    </row>
    <row r="2605" spans="1:11" x14ac:dyDescent="0.3">
      <c r="A2605" s="12" t="str">
        <f t="shared" si="40"/>
        <v/>
      </c>
      <c r="B2605" s="65"/>
      <c r="C2605" s="68"/>
      <c r="D2605" s="69"/>
      <c r="E2605" s="69"/>
      <c r="F2605" s="69"/>
      <c r="G2605" s="69"/>
      <c r="H2605" s="20" t="str" cm="1">
        <f t="array" ref="H2605">IFERROR(IF(B2605="","",IF(F2605="","",IF(F2605="SERVIÇOS",INDEX('TABELA DE PREÇOS'!$C$3:$C$1000,MATCH(B2605,IF('TABELA DE PREÇOS'!$B$3:$B$1000=G2605,'TABELA DE PREÇOS'!$D$3:$D$1000),1)),IF(F2605="PRODUTOS",INDEX('TABELA DE PREÇOS'!$G$3:$G$1000,MATCH(B2605,IF('TABELA DE PREÇOS'!$F$3:$F$1000=G2605,'TABELA DE PREÇOS'!$H$3:$H$1000),1)))))),"")</f>
        <v/>
      </c>
      <c r="I2605" s="74"/>
      <c r="J2605" s="20" t="str">
        <f>IFERROR(IF(ATENDIMENTOS!$I2605="",ATENDIMENTOS!$H2605,IF(AND(ATENDIMENTOS!$H2605="",ATENDIMENTOS!$I2605=""),"",ATENDIMENTOS!$H2605-ATENDIMENTOS!$I2605)),"")</f>
        <v/>
      </c>
      <c r="K2605" s="77"/>
    </row>
    <row r="2606" spans="1:11" x14ac:dyDescent="0.3">
      <c r="A2606" s="12" t="str">
        <f t="shared" si="40"/>
        <v/>
      </c>
      <c r="B2606" s="66"/>
      <c r="C2606" s="70"/>
      <c r="D2606" s="71"/>
      <c r="E2606" s="71"/>
      <c r="F2606" s="71"/>
      <c r="G2606" s="71"/>
      <c r="H2606" s="19" t="str" cm="1">
        <f t="array" ref="H2606">IFERROR(IF(B2606="","",IF(F2606="","",IF(F2606="SERVIÇOS",INDEX('TABELA DE PREÇOS'!$C$3:$C$1000,MATCH(B2606,IF('TABELA DE PREÇOS'!$B$3:$B$1000=G2606,'TABELA DE PREÇOS'!$D$3:$D$1000),1)),IF(F2606="PRODUTOS",INDEX('TABELA DE PREÇOS'!$G$3:$G$1000,MATCH(B2606,IF('TABELA DE PREÇOS'!$F$3:$F$1000=G2606,'TABELA DE PREÇOS'!$H$3:$H$1000),1)))))),"")</f>
        <v/>
      </c>
      <c r="I2606" s="75"/>
      <c r="J2606" s="19" t="str">
        <f>IFERROR(IF(ATENDIMENTOS!$I2606="",ATENDIMENTOS!$H2606,IF(AND(ATENDIMENTOS!$H2606="",ATENDIMENTOS!$I2606=""),"",ATENDIMENTOS!$H2606-ATENDIMENTOS!$I2606)),"")</f>
        <v/>
      </c>
      <c r="K2606" s="78"/>
    </row>
    <row r="2607" spans="1:11" x14ac:dyDescent="0.3">
      <c r="A2607" s="12" t="str">
        <f t="shared" si="40"/>
        <v/>
      </c>
      <c r="B2607" s="65"/>
      <c r="C2607" s="68"/>
      <c r="D2607" s="69"/>
      <c r="E2607" s="69"/>
      <c r="F2607" s="69"/>
      <c r="G2607" s="69"/>
      <c r="H2607" s="20" t="str" cm="1">
        <f t="array" ref="H2607">IFERROR(IF(B2607="","",IF(F2607="","",IF(F2607="SERVIÇOS",INDEX('TABELA DE PREÇOS'!$C$3:$C$1000,MATCH(B2607,IF('TABELA DE PREÇOS'!$B$3:$B$1000=G2607,'TABELA DE PREÇOS'!$D$3:$D$1000),1)),IF(F2607="PRODUTOS",INDEX('TABELA DE PREÇOS'!$G$3:$G$1000,MATCH(B2607,IF('TABELA DE PREÇOS'!$F$3:$F$1000=G2607,'TABELA DE PREÇOS'!$H$3:$H$1000),1)))))),"")</f>
        <v/>
      </c>
      <c r="I2607" s="74"/>
      <c r="J2607" s="20" t="str">
        <f>IFERROR(IF(ATENDIMENTOS!$I2607="",ATENDIMENTOS!$H2607,IF(AND(ATENDIMENTOS!$H2607="",ATENDIMENTOS!$I2607=""),"",ATENDIMENTOS!$H2607-ATENDIMENTOS!$I2607)),"")</f>
        <v/>
      </c>
      <c r="K2607" s="77"/>
    </row>
    <row r="2608" spans="1:11" x14ac:dyDescent="0.3">
      <c r="A2608" s="12" t="str">
        <f t="shared" si="40"/>
        <v/>
      </c>
      <c r="B2608" s="66"/>
      <c r="C2608" s="70"/>
      <c r="D2608" s="71"/>
      <c r="E2608" s="71"/>
      <c r="F2608" s="71"/>
      <c r="G2608" s="71"/>
      <c r="H2608" s="19" t="str" cm="1">
        <f t="array" ref="H2608">IFERROR(IF(B2608="","",IF(F2608="","",IF(F2608="SERVIÇOS",INDEX('TABELA DE PREÇOS'!$C$3:$C$1000,MATCH(B2608,IF('TABELA DE PREÇOS'!$B$3:$B$1000=G2608,'TABELA DE PREÇOS'!$D$3:$D$1000),1)),IF(F2608="PRODUTOS",INDEX('TABELA DE PREÇOS'!$G$3:$G$1000,MATCH(B2608,IF('TABELA DE PREÇOS'!$F$3:$F$1000=G2608,'TABELA DE PREÇOS'!$H$3:$H$1000),1)))))),"")</f>
        <v/>
      </c>
      <c r="I2608" s="75"/>
      <c r="J2608" s="19" t="str">
        <f>IFERROR(IF(ATENDIMENTOS!$I2608="",ATENDIMENTOS!$H2608,IF(AND(ATENDIMENTOS!$H2608="",ATENDIMENTOS!$I2608=""),"",ATENDIMENTOS!$H2608-ATENDIMENTOS!$I2608)),"")</f>
        <v/>
      </c>
      <c r="K2608" s="78"/>
    </row>
    <row r="2609" spans="1:11" x14ac:dyDescent="0.3">
      <c r="A2609" s="12" t="str">
        <f t="shared" si="40"/>
        <v/>
      </c>
      <c r="B2609" s="65"/>
      <c r="C2609" s="68"/>
      <c r="D2609" s="69"/>
      <c r="E2609" s="69"/>
      <c r="F2609" s="69"/>
      <c r="G2609" s="69"/>
      <c r="H2609" s="20" t="str" cm="1">
        <f t="array" ref="H2609">IFERROR(IF(B2609="","",IF(F2609="","",IF(F2609="SERVIÇOS",INDEX('TABELA DE PREÇOS'!$C$3:$C$1000,MATCH(B2609,IF('TABELA DE PREÇOS'!$B$3:$B$1000=G2609,'TABELA DE PREÇOS'!$D$3:$D$1000),1)),IF(F2609="PRODUTOS",INDEX('TABELA DE PREÇOS'!$G$3:$G$1000,MATCH(B2609,IF('TABELA DE PREÇOS'!$F$3:$F$1000=G2609,'TABELA DE PREÇOS'!$H$3:$H$1000),1)))))),"")</f>
        <v/>
      </c>
      <c r="I2609" s="74"/>
      <c r="J2609" s="20" t="str">
        <f>IFERROR(IF(ATENDIMENTOS!$I2609="",ATENDIMENTOS!$H2609,IF(AND(ATENDIMENTOS!$H2609="",ATENDIMENTOS!$I2609=""),"",ATENDIMENTOS!$H2609-ATENDIMENTOS!$I2609)),"")</f>
        <v/>
      </c>
      <c r="K2609" s="77"/>
    </row>
    <row r="2610" spans="1:11" x14ac:dyDescent="0.3">
      <c r="A2610" s="12" t="str">
        <f t="shared" si="40"/>
        <v/>
      </c>
      <c r="B2610" s="66"/>
      <c r="C2610" s="70"/>
      <c r="D2610" s="71"/>
      <c r="E2610" s="71"/>
      <c r="F2610" s="71"/>
      <c r="G2610" s="71"/>
      <c r="H2610" s="19" t="str" cm="1">
        <f t="array" ref="H2610">IFERROR(IF(B2610="","",IF(F2610="","",IF(F2610="SERVIÇOS",INDEX('TABELA DE PREÇOS'!$C$3:$C$1000,MATCH(B2610,IF('TABELA DE PREÇOS'!$B$3:$B$1000=G2610,'TABELA DE PREÇOS'!$D$3:$D$1000),1)),IF(F2610="PRODUTOS",INDEX('TABELA DE PREÇOS'!$G$3:$G$1000,MATCH(B2610,IF('TABELA DE PREÇOS'!$F$3:$F$1000=G2610,'TABELA DE PREÇOS'!$H$3:$H$1000),1)))))),"")</f>
        <v/>
      </c>
      <c r="I2610" s="75"/>
      <c r="J2610" s="19" t="str">
        <f>IFERROR(IF(ATENDIMENTOS!$I2610="",ATENDIMENTOS!$H2610,IF(AND(ATENDIMENTOS!$H2610="",ATENDIMENTOS!$I2610=""),"",ATENDIMENTOS!$H2610-ATENDIMENTOS!$I2610)),"")</f>
        <v/>
      </c>
      <c r="K2610" s="78"/>
    </row>
    <row r="2611" spans="1:11" x14ac:dyDescent="0.3">
      <c r="A2611" s="12" t="str">
        <f t="shared" si="40"/>
        <v/>
      </c>
      <c r="B2611" s="65"/>
      <c r="C2611" s="68"/>
      <c r="D2611" s="69"/>
      <c r="E2611" s="69"/>
      <c r="F2611" s="69"/>
      <c r="G2611" s="69"/>
      <c r="H2611" s="20" t="str" cm="1">
        <f t="array" ref="H2611">IFERROR(IF(B2611="","",IF(F2611="","",IF(F2611="SERVIÇOS",INDEX('TABELA DE PREÇOS'!$C$3:$C$1000,MATCH(B2611,IF('TABELA DE PREÇOS'!$B$3:$B$1000=G2611,'TABELA DE PREÇOS'!$D$3:$D$1000),1)),IF(F2611="PRODUTOS",INDEX('TABELA DE PREÇOS'!$G$3:$G$1000,MATCH(B2611,IF('TABELA DE PREÇOS'!$F$3:$F$1000=G2611,'TABELA DE PREÇOS'!$H$3:$H$1000),1)))))),"")</f>
        <v/>
      </c>
      <c r="I2611" s="74"/>
      <c r="J2611" s="20" t="str">
        <f>IFERROR(IF(ATENDIMENTOS!$I2611="",ATENDIMENTOS!$H2611,IF(AND(ATENDIMENTOS!$H2611="",ATENDIMENTOS!$I2611=""),"",ATENDIMENTOS!$H2611-ATENDIMENTOS!$I2611)),"")</f>
        <v/>
      </c>
      <c r="K2611" s="77"/>
    </row>
    <row r="2612" spans="1:11" x14ac:dyDescent="0.3">
      <c r="A2612" s="12" t="str">
        <f t="shared" si="40"/>
        <v/>
      </c>
      <c r="B2612" s="66"/>
      <c r="C2612" s="70"/>
      <c r="D2612" s="71"/>
      <c r="E2612" s="71"/>
      <c r="F2612" s="71"/>
      <c r="G2612" s="71"/>
      <c r="H2612" s="19" t="str" cm="1">
        <f t="array" ref="H2612">IFERROR(IF(B2612="","",IF(F2612="","",IF(F2612="SERVIÇOS",INDEX('TABELA DE PREÇOS'!$C$3:$C$1000,MATCH(B2612,IF('TABELA DE PREÇOS'!$B$3:$B$1000=G2612,'TABELA DE PREÇOS'!$D$3:$D$1000),1)),IF(F2612="PRODUTOS",INDEX('TABELA DE PREÇOS'!$G$3:$G$1000,MATCH(B2612,IF('TABELA DE PREÇOS'!$F$3:$F$1000=G2612,'TABELA DE PREÇOS'!$H$3:$H$1000),1)))))),"")</f>
        <v/>
      </c>
      <c r="I2612" s="75"/>
      <c r="J2612" s="19" t="str">
        <f>IFERROR(IF(ATENDIMENTOS!$I2612="",ATENDIMENTOS!$H2612,IF(AND(ATENDIMENTOS!$H2612="",ATENDIMENTOS!$I2612=""),"",ATENDIMENTOS!$H2612-ATENDIMENTOS!$I2612)),"")</f>
        <v/>
      </c>
      <c r="K2612" s="78"/>
    </row>
    <row r="2613" spans="1:11" x14ac:dyDescent="0.3">
      <c r="A2613" s="12" t="str">
        <f t="shared" si="40"/>
        <v/>
      </c>
      <c r="B2613" s="65"/>
      <c r="C2613" s="68"/>
      <c r="D2613" s="69"/>
      <c r="E2613" s="69"/>
      <c r="F2613" s="69"/>
      <c r="G2613" s="69"/>
      <c r="H2613" s="20" t="str" cm="1">
        <f t="array" ref="H2613">IFERROR(IF(B2613="","",IF(F2613="","",IF(F2613="SERVIÇOS",INDEX('TABELA DE PREÇOS'!$C$3:$C$1000,MATCH(B2613,IF('TABELA DE PREÇOS'!$B$3:$B$1000=G2613,'TABELA DE PREÇOS'!$D$3:$D$1000),1)),IF(F2613="PRODUTOS",INDEX('TABELA DE PREÇOS'!$G$3:$G$1000,MATCH(B2613,IF('TABELA DE PREÇOS'!$F$3:$F$1000=G2613,'TABELA DE PREÇOS'!$H$3:$H$1000),1)))))),"")</f>
        <v/>
      </c>
      <c r="I2613" s="74"/>
      <c r="J2613" s="20" t="str">
        <f>IFERROR(IF(ATENDIMENTOS!$I2613="",ATENDIMENTOS!$H2613,IF(AND(ATENDIMENTOS!$H2613="",ATENDIMENTOS!$I2613=""),"",ATENDIMENTOS!$H2613-ATENDIMENTOS!$I2613)),"")</f>
        <v/>
      </c>
      <c r="K2613" s="77"/>
    </row>
    <row r="2614" spans="1:11" x14ac:dyDescent="0.3">
      <c r="A2614" s="12" t="str">
        <f t="shared" si="40"/>
        <v/>
      </c>
      <c r="B2614" s="66"/>
      <c r="C2614" s="70"/>
      <c r="D2614" s="71"/>
      <c r="E2614" s="71"/>
      <c r="F2614" s="71"/>
      <c r="G2614" s="71"/>
      <c r="H2614" s="19" t="str" cm="1">
        <f t="array" ref="H2614">IFERROR(IF(B2614="","",IF(F2614="","",IF(F2614="SERVIÇOS",INDEX('TABELA DE PREÇOS'!$C$3:$C$1000,MATCH(B2614,IF('TABELA DE PREÇOS'!$B$3:$B$1000=G2614,'TABELA DE PREÇOS'!$D$3:$D$1000),1)),IF(F2614="PRODUTOS",INDEX('TABELA DE PREÇOS'!$G$3:$G$1000,MATCH(B2614,IF('TABELA DE PREÇOS'!$F$3:$F$1000=G2614,'TABELA DE PREÇOS'!$H$3:$H$1000),1)))))),"")</f>
        <v/>
      </c>
      <c r="I2614" s="75"/>
      <c r="J2614" s="19" t="str">
        <f>IFERROR(IF(ATENDIMENTOS!$I2614="",ATENDIMENTOS!$H2614,IF(AND(ATENDIMENTOS!$H2614="",ATENDIMENTOS!$I2614=""),"",ATENDIMENTOS!$H2614-ATENDIMENTOS!$I2614)),"")</f>
        <v/>
      </c>
      <c r="K2614" s="78"/>
    </row>
    <row r="2615" spans="1:11" x14ac:dyDescent="0.3">
      <c r="A2615" s="12" t="str">
        <f t="shared" si="40"/>
        <v/>
      </c>
      <c r="B2615" s="65"/>
      <c r="C2615" s="68"/>
      <c r="D2615" s="69"/>
      <c r="E2615" s="69"/>
      <c r="F2615" s="69"/>
      <c r="G2615" s="69"/>
      <c r="H2615" s="20" t="str" cm="1">
        <f t="array" ref="H2615">IFERROR(IF(B2615="","",IF(F2615="","",IF(F2615="SERVIÇOS",INDEX('TABELA DE PREÇOS'!$C$3:$C$1000,MATCH(B2615,IF('TABELA DE PREÇOS'!$B$3:$B$1000=G2615,'TABELA DE PREÇOS'!$D$3:$D$1000),1)),IF(F2615="PRODUTOS",INDEX('TABELA DE PREÇOS'!$G$3:$G$1000,MATCH(B2615,IF('TABELA DE PREÇOS'!$F$3:$F$1000=G2615,'TABELA DE PREÇOS'!$H$3:$H$1000),1)))))),"")</f>
        <v/>
      </c>
      <c r="I2615" s="74"/>
      <c r="J2615" s="20" t="str">
        <f>IFERROR(IF(ATENDIMENTOS!$I2615="",ATENDIMENTOS!$H2615,IF(AND(ATENDIMENTOS!$H2615="",ATENDIMENTOS!$I2615=""),"",ATENDIMENTOS!$H2615-ATENDIMENTOS!$I2615)),"")</f>
        <v/>
      </c>
      <c r="K2615" s="77"/>
    </row>
    <row r="2616" spans="1:11" x14ac:dyDescent="0.3">
      <c r="A2616" s="12" t="str">
        <f t="shared" si="40"/>
        <v/>
      </c>
      <c r="B2616" s="66"/>
      <c r="C2616" s="70"/>
      <c r="D2616" s="71"/>
      <c r="E2616" s="71"/>
      <c r="F2616" s="71"/>
      <c r="G2616" s="71"/>
      <c r="H2616" s="19" t="str" cm="1">
        <f t="array" ref="H2616">IFERROR(IF(B2616="","",IF(F2616="","",IF(F2616="SERVIÇOS",INDEX('TABELA DE PREÇOS'!$C$3:$C$1000,MATCH(B2616,IF('TABELA DE PREÇOS'!$B$3:$B$1000=G2616,'TABELA DE PREÇOS'!$D$3:$D$1000),1)),IF(F2616="PRODUTOS",INDEX('TABELA DE PREÇOS'!$G$3:$G$1000,MATCH(B2616,IF('TABELA DE PREÇOS'!$F$3:$F$1000=G2616,'TABELA DE PREÇOS'!$H$3:$H$1000),1)))))),"")</f>
        <v/>
      </c>
      <c r="I2616" s="75"/>
      <c r="J2616" s="19" t="str">
        <f>IFERROR(IF(ATENDIMENTOS!$I2616="",ATENDIMENTOS!$H2616,IF(AND(ATENDIMENTOS!$H2616="",ATENDIMENTOS!$I2616=""),"",ATENDIMENTOS!$H2616-ATENDIMENTOS!$I2616)),"")</f>
        <v/>
      </c>
      <c r="K2616" s="78"/>
    </row>
    <row r="2617" spans="1:11" x14ac:dyDescent="0.3">
      <c r="A2617" s="12" t="str">
        <f t="shared" si="40"/>
        <v/>
      </c>
      <c r="B2617" s="65"/>
      <c r="C2617" s="68"/>
      <c r="D2617" s="69"/>
      <c r="E2617" s="69"/>
      <c r="F2617" s="69"/>
      <c r="G2617" s="69"/>
      <c r="H2617" s="20" t="str" cm="1">
        <f t="array" ref="H2617">IFERROR(IF(B2617="","",IF(F2617="","",IF(F2617="SERVIÇOS",INDEX('TABELA DE PREÇOS'!$C$3:$C$1000,MATCH(B2617,IF('TABELA DE PREÇOS'!$B$3:$B$1000=G2617,'TABELA DE PREÇOS'!$D$3:$D$1000),1)),IF(F2617="PRODUTOS",INDEX('TABELA DE PREÇOS'!$G$3:$G$1000,MATCH(B2617,IF('TABELA DE PREÇOS'!$F$3:$F$1000=G2617,'TABELA DE PREÇOS'!$H$3:$H$1000),1)))))),"")</f>
        <v/>
      </c>
      <c r="I2617" s="74"/>
      <c r="J2617" s="20" t="str">
        <f>IFERROR(IF(ATENDIMENTOS!$I2617="",ATENDIMENTOS!$H2617,IF(AND(ATENDIMENTOS!$H2617="",ATENDIMENTOS!$I2617=""),"",ATENDIMENTOS!$H2617-ATENDIMENTOS!$I2617)),"")</f>
        <v/>
      </c>
      <c r="K2617" s="77"/>
    </row>
    <row r="2618" spans="1:11" x14ac:dyDescent="0.3">
      <c r="A2618" s="12" t="str">
        <f t="shared" si="40"/>
        <v/>
      </c>
      <c r="B2618" s="66"/>
      <c r="C2618" s="70"/>
      <c r="D2618" s="71"/>
      <c r="E2618" s="71"/>
      <c r="F2618" s="71"/>
      <c r="G2618" s="71"/>
      <c r="H2618" s="19" t="str" cm="1">
        <f t="array" ref="H2618">IFERROR(IF(B2618="","",IF(F2618="","",IF(F2618="SERVIÇOS",INDEX('TABELA DE PREÇOS'!$C$3:$C$1000,MATCH(B2618,IF('TABELA DE PREÇOS'!$B$3:$B$1000=G2618,'TABELA DE PREÇOS'!$D$3:$D$1000),1)),IF(F2618="PRODUTOS",INDEX('TABELA DE PREÇOS'!$G$3:$G$1000,MATCH(B2618,IF('TABELA DE PREÇOS'!$F$3:$F$1000=G2618,'TABELA DE PREÇOS'!$H$3:$H$1000),1)))))),"")</f>
        <v/>
      </c>
      <c r="I2618" s="75"/>
      <c r="J2618" s="19" t="str">
        <f>IFERROR(IF(ATENDIMENTOS!$I2618="",ATENDIMENTOS!$H2618,IF(AND(ATENDIMENTOS!$H2618="",ATENDIMENTOS!$I2618=""),"",ATENDIMENTOS!$H2618-ATENDIMENTOS!$I2618)),"")</f>
        <v/>
      </c>
      <c r="K2618" s="78"/>
    </row>
    <row r="2619" spans="1:11" x14ac:dyDescent="0.3">
      <c r="A2619" s="12" t="str">
        <f t="shared" si="40"/>
        <v/>
      </c>
      <c r="B2619" s="65"/>
      <c r="C2619" s="68"/>
      <c r="D2619" s="69"/>
      <c r="E2619" s="69"/>
      <c r="F2619" s="69"/>
      <c r="G2619" s="69"/>
      <c r="H2619" s="20" t="str" cm="1">
        <f t="array" ref="H2619">IFERROR(IF(B2619="","",IF(F2619="","",IF(F2619="SERVIÇOS",INDEX('TABELA DE PREÇOS'!$C$3:$C$1000,MATCH(B2619,IF('TABELA DE PREÇOS'!$B$3:$B$1000=G2619,'TABELA DE PREÇOS'!$D$3:$D$1000),1)),IF(F2619="PRODUTOS",INDEX('TABELA DE PREÇOS'!$G$3:$G$1000,MATCH(B2619,IF('TABELA DE PREÇOS'!$F$3:$F$1000=G2619,'TABELA DE PREÇOS'!$H$3:$H$1000),1)))))),"")</f>
        <v/>
      </c>
      <c r="I2619" s="74"/>
      <c r="J2619" s="20" t="str">
        <f>IFERROR(IF(ATENDIMENTOS!$I2619="",ATENDIMENTOS!$H2619,IF(AND(ATENDIMENTOS!$H2619="",ATENDIMENTOS!$I2619=""),"",ATENDIMENTOS!$H2619-ATENDIMENTOS!$I2619)),"")</f>
        <v/>
      </c>
      <c r="K2619" s="77"/>
    </row>
    <row r="2620" spans="1:11" x14ac:dyDescent="0.3">
      <c r="A2620" s="12" t="str">
        <f t="shared" si="40"/>
        <v/>
      </c>
      <c r="B2620" s="66"/>
      <c r="C2620" s="70"/>
      <c r="D2620" s="71"/>
      <c r="E2620" s="71"/>
      <c r="F2620" s="71"/>
      <c r="G2620" s="71"/>
      <c r="H2620" s="19" t="str" cm="1">
        <f t="array" ref="H2620">IFERROR(IF(B2620="","",IF(F2620="","",IF(F2620="SERVIÇOS",INDEX('TABELA DE PREÇOS'!$C$3:$C$1000,MATCH(B2620,IF('TABELA DE PREÇOS'!$B$3:$B$1000=G2620,'TABELA DE PREÇOS'!$D$3:$D$1000),1)),IF(F2620="PRODUTOS",INDEX('TABELA DE PREÇOS'!$G$3:$G$1000,MATCH(B2620,IF('TABELA DE PREÇOS'!$F$3:$F$1000=G2620,'TABELA DE PREÇOS'!$H$3:$H$1000),1)))))),"")</f>
        <v/>
      </c>
      <c r="I2620" s="75"/>
      <c r="J2620" s="19" t="str">
        <f>IFERROR(IF(ATENDIMENTOS!$I2620="",ATENDIMENTOS!$H2620,IF(AND(ATENDIMENTOS!$H2620="",ATENDIMENTOS!$I2620=""),"",ATENDIMENTOS!$H2620-ATENDIMENTOS!$I2620)),"")</f>
        <v/>
      </c>
      <c r="K2620" s="78"/>
    </row>
    <row r="2621" spans="1:11" x14ac:dyDescent="0.3">
      <c r="A2621" s="12" t="str">
        <f t="shared" si="40"/>
        <v/>
      </c>
      <c r="B2621" s="65"/>
      <c r="C2621" s="68"/>
      <c r="D2621" s="69"/>
      <c r="E2621" s="69"/>
      <c r="F2621" s="69"/>
      <c r="G2621" s="69"/>
      <c r="H2621" s="20" t="str" cm="1">
        <f t="array" ref="H2621">IFERROR(IF(B2621="","",IF(F2621="","",IF(F2621="SERVIÇOS",INDEX('TABELA DE PREÇOS'!$C$3:$C$1000,MATCH(B2621,IF('TABELA DE PREÇOS'!$B$3:$B$1000=G2621,'TABELA DE PREÇOS'!$D$3:$D$1000),1)),IF(F2621="PRODUTOS",INDEX('TABELA DE PREÇOS'!$G$3:$G$1000,MATCH(B2621,IF('TABELA DE PREÇOS'!$F$3:$F$1000=G2621,'TABELA DE PREÇOS'!$H$3:$H$1000),1)))))),"")</f>
        <v/>
      </c>
      <c r="I2621" s="74"/>
      <c r="J2621" s="20" t="str">
        <f>IFERROR(IF(ATENDIMENTOS!$I2621="",ATENDIMENTOS!$H2621,IF(AND(ATENDIMENTOS!$H2621="",ATENDIMENTOS!$I2621=""),"",ATENDIMENTOS!$H2621-ATENDIMENTOS!$I2621)),"")</f>
        <v/>
      </c>
      <c r="K2621" s="77"/>
    </row>
    <row r="2622" spans="1:11" x14ac:dyDescent="0.3">
      <c r="A2622" s="12" t="str">
        <f t="shared" si="40"/>
        <v/>
      </c>
      <c r="B2622" s="66"/>
      <c r="C2622" s="70"/>
      <c r="D2622" s="71"/>
      <c r="E2622" s="71"/>
      <c r="F2622" s="71"/>
      <c r="G2622" s="71"/>
      <c r="H2622" s="19" t="str" cm="1">
        <f t="array" ref="H2622">IFERROR(IF(B2622="","",IF(F2622="","",IF(F2622="SERVIÇOS",INDEX('TABELA DE PREÇOS'!$C$3:$C$1000,MATCH(B2622,IF('TABELA DE PREÇOS'!$B$3:$B$1000=G2622,'TABELA DE PREÇOS'!$D$3:$D$1000),1)),IF(F2622="PRODUTOS",INDEX('TABELA DE PREÇOS'!$G$3:$G$1000,MATCH(B2622,IF('TABELA DE PREÇOS'!$F$3:$F$1000=G2622,'TABELA DE PREÇOS'!$H$3:$H$1000),1)))))),"")</f>
        <v/>
      </c>
      <c r="I2622" s="75"/>
      <c r="J2622" s="19" t="str">
        <f>IFERROR(IF(ATENDIMENTOS!$I2622="",ATENDIMENTOS!$H2622,IF(AND(ATENDIMENTOS!$H2622="",ATENDIMENTOS!$I2622=""),"",ATENDIMENTOS!$H2622-ATENDIMENTOS!$I2622)),"")</f>
        <v/>
      </c>
      <c r="K2622" s="78"/>
    </row>
    <row r="2623" spans="1:11" x14ac:dyDescent="0.3">
      <c r="A2623" s="12" t="str">
        <f t="shared" si="40"/>
        <v/>
      </c>
      <c r="B2623" s="65"/>
      <c r="C2623" s="68"/>
      <c r="D2623" s="69"/>
      <c r="E2623" s="69"/>
      <c r="F2623" s="69"/>
      <c r="G2623" s="69"/>
      <c r="H2623" s="20" t="str" cm="1">
        <f t="array" ref="H2623">IFERROR(IF(B2623="","",IF(F2623="","",IF(F2623="SERVIÇOS",INDEX('TABELA DE PREÇOS'!$C$3:$C$1000,MATCH(B2623,IF('TABELA DE PREÇOS'!$B$3:$B$1000=G2623,'TABELA DE PREÇOS'!$D$3:$D$1000),1)),IF(F2623="PRODUTOS",INDEX('TABELA DE PREÇOS'!$G$3:$G$1000,MATCH(B2623,IF('TABELA DE PREÇOS'!$F$3:$F$1000=G2623,'TABELA DE PREÇOS'!$H$3:$H$1000),1)))))),"")</f>
        <v/>
      </c>
      <c r="I2623" s="74"/>
      <c r="J2623" s="20" t="str">
        <f>IFERROR(IF(ATENDIMENTOS!$I2623="",ATENDIMENTOS!$H2623,IF(AND(ATENDIMENTOS!$H2623="",ATENDIMENTOS!$I2623=""),"",ATENDIMENTOS!$H2623-ATENDIMENTOS!$I2623)),"")</f>
        <v/>
      </c>
      <c r="K2623" s="77"/>
    </row>
    <row r="2624" spans="1:11" x14ac:dyDescent="0.3">
      <c r="A2624" s="12" t="str">
        <f t="shared" si="40"/>
        <v/>
      </c>
      <c r="B2624" s="66"/>
      <c r="C2624" s="70"/>
      <c r="D2624" s="71"/>
      <c r="E2624" s="71"/>
      <c r="F2624" s="71"/>
      <c r="G2624" s="71"/>
      <c r="H2624" s="19" t="str" cm="1">
        <f t="array" ref="H2624">IFERROR(IF(B2624="","",IF(F2624="","",IF(F2624="SERVIÇOS",INDEX('TABELA DE PREÇOS'!$C$3:$C$1000,MATCH(B2624,IF('TABELA DE PREÇOS'!$B$3:$B$1000=G2624,'TABELA DE PREÇOS'!$D$3:$D$1000),1)),IF(F2624="PRODUTOS",INDEX('TABELA DE PREÇOS'!$G$3:$G$1000,MATCH(B2624,IF('TABELA DE PREÇOS'!$F$3:$F$1000=G2624,'TABELA DE PREÇOS'!$H$3:$H$1000),1)))))),"")</f>
        <v/>
      </c>
      <c r="I2624" s="75"/>
      <c r="J2624" s="19" t="str">
        <f>IFERROR(IF(ATENDIMENTOS!$I2624="",ATENDIMENTOS!$H2624,IF(AND(ATENDIMENTOS!$H2624="",ATENDIMENTOS!$I2624=""),"",ATENDIMENTOS!$H2624-ATENDIMENTOS!$I2624)),"")</f>
        <v/>
      </c>
      <c r="K2624" s="78"/>
    </row>
    <row r="2625" spans="1:11" x14ac:dyDescent="0.3">
      <c r="A2625" s="12" t="str">
        <f t="shared" si="40"/>
        <v/>
      </c>
      <c r="B2625" s="65"/>
      <c r="C2625" s="68"/>
      <c r="D2625" s="69"/>
      <c r="E2625" s="69"/>
      <c r="F2625" s="69"/>
      <c r="G2625" s="69"/>
      <c r="H2625" s="20" t="str" cm="1">
        <f t="array" ref="H2625">IFERROR(IF(B2625="","",IF(F2625="","",IF(F2625="SERVIÇOS",INDEX('TABELA DE PREÇOS'!$C$3:$C$1000,MATCH(B2625,IF('TABELA DE PREÇOS'!$B$3:$B$1000=G2625,'TABELA DE PREÇOS'!$D$3:$D$1000),1)),IF(F2625="PRODUTOS",INDEX('TABELA DE PREÇOS'!$G$3:$G$1000,MATCH(B2625,IF('TABELA DE PREÇOS'!$F$3:$F$1000=G2625,'TABELA DE PREÇOS'!$H$3:$H$1000),1)))))),"")</f>
        <v/>
      </c>
      <c r="I2625" s="74"/>
      <c r="J2625" s="20" t="str">
        <f>IFERROR(IF(ATENDIMENTOS!$I2625="",ATENDIMENTOS!$H2625,IF(AND(ATENDIMENTOS!$H2625="",ATENDIMENTOS!$I2625=""),"",ATENDIMENTOS!$H2625-ATENDIMENTOS!$I2625)),"")</f>
        <v/>
      </c>
      <c r="K2625" s="77"/>
    </row>
    <row r="2626" spans="1:11" x14ac:dyDescent="0.3">
      <c r="A2626" s="12" t="str">
        <f t="shared" si="40"/>
        <v/>
      </c>
      <c r="B2626" s="66"/>
      <c r="C2626" s="70"/>
      <c r="D2626" s="71"/>
      <c r="E2626" s="71"/>
      <c r="F2626" s="71"/>
      <c r="G2626" s="71"/>
      <c r="H2626" s="19" t="str" cm="1">
        <f t="array" ref="H2626">IFERROR(IF(B2626="","",IF(F2626="","",IF(F2626="SERVIÇOS",INDEX('TABELA DE PREÇOS'!$C$3:$C$1000,MATCH(B2626,IF('TABELA DE PREÇOS'!$B$3:$B$1000=G2626,'TABELA DE PREÇOS'!$D$3:$D$1000),1)),IF(F2626="PRODUTOS",INDEX('TABELA DE PREÇOS'!$G$3:$G$1000,MATCH(B2626,IF('TABELA DE PREÇOS'!$F$3:$F$1000=G2626,'TABELA DE PREÇOS'!$H$3:$H$1000),1)))))),"")</f>
        <v/>
      </c>
      <c r="I2626" s="75"/>
      <c r="J2626" s="19" t="str">
        <f>IFERROR(IF(ATENDIMENTOS!$I2626="",ATENDIMENTOS!$H2626,IF(AND(ATENDIMENTOS!$H2626="",ATENDIMENTOS!$I2626=""),"",ATENDIMENTOS!$H2626-ATENDIMENTOS!$I2626)),"")</f>
        <v/>
      </c>
      <c r="K2626" s="78"/>
    </row>
    <row r="2627" spans="1:11" x14ac:dyDescent="0.3">
      <c r="A2627" s="12" t="str">
        <f t="shared" si="40"/>
        <v/>
      </c>
      <c r="B2627" s="65"/>
      <c r="C2627" s="68"/>
      <c r="D2627" s="69"/>
      <c r="E2627" s="69"/>
      <c r="F2627" s="69"/>
      <c r="G2627" s="69"/>
      <c r="H2627" s="20" t="str" cm="1">
        <f t="array" ref="H2627">IFERROR(IF(B2627="","",IF(F2627="","",IF(F2627="SERVIÇOS",INDEX('TABELA DE PREÇOS'!$C$3:$C$1000,MATCH(B2627,IF('TABELA DE PREÇOS'!$B$3:$B$1000=G2627,'TABELA DE PREÇOS'!$D$3:$D$1000),1)),IF(F2627="PRODUTOS",INDEX('TABELA DE PREÇOS'!$G$3:$G$1000,MATCH(B2627,IF('TABELA DE PREÇOS'!$F$3:$F$1000=G2627,'TABELA DE PREÇOS'!$H$3:$H$1000),1)))))),"")</f>
        <v/>
      </c>
      <c r="I2627" s="74"/>
      <c r="J2627" s="20" t="str">
        <f>IFERROR(IF(ATENDIMENTOS!$I2627="",ATENDIMENTOS!$H2627,IF(AND(ATENDIMENTOS!$H2627="",ATENDIMENTOS!$I2627=""),"",ATENDIMENTOS!$H2627-ATENDIMENTOS!$I2627)),"")</f>
        <v/>
      </c>
      <c r="K2627" s="77"/>
    </row>
    <row r="2628" spans="1:11" x14ac:dyDescent="0.3">
      <c r="A2628" s="12" t="str">
        <f t="shared" ref="A2628:A2691" si="41">IF(B2628="","",F2628&amp;E2628&amp;B2628&amp;C2628)</f>
        <v/>
      </c>
      <c r="B2628" s="66"/>
      <c r="C2628" s="70"/>
      <c r="D2628" s="71"/>
      <c r="E2628" s="71"/>
      <c r="F2628" s="71"/>
      <c r="G2628" s="71"/>
      <c r="H2628" s="19" t="str" cm="1">
        <f t="array" ref="H2628">IFERROR(IF(B2628="","",IF(F2628="","",IF(F2628="SERVIÇOS",INDEX('TABELA DE PREÇOS'!$C$3:$C$1000,MATCH(B2628,IF('TABELA DE PREÇOS'!$B$3:$B$1000=G2628,'TABELA DE PREÇOS'!$D$3:$D$1000),1)),IF(F2628="PRODUTOS",INDEX('TABELA DE PREÇOS'!$G$3:$G$1000,MATCH(B2628,IF('TABELA DE PREÇOS'!$F$3:$F$1000=G2628,'TABELA DE PREÇOS'!$H$3:$H$1000),1)))))),"")</f>
        <v/>
      </c>
      <c r="I2628" s="75"/>
      <c r="J2628" s="19" t="str">
        <f>IFERROR(IF(ATENDIMENTOS!$I2628="",ATENDIMENTOS!$H2628,IF(AND(ATENDIMENTOS!$H2628="",ATENDIMENTOS!$I2628=""),"",ATENDIMENTOS!$H2628-ATENDIMENTOS!$I2628)),"")</f>
        <v/>
      </c>
      <c r="K2628" s="78"/>
    </row>
    <row r="2629" spans="1:11" x14ac:dyDescent="0.3">
      <c r="A2629" s="12" t="str">
        <f t="shared" si="41"/>
        <v/>
      </c>
      <c r="B2629" s="65"/>
      <c r="C2629" s="68"/>
      <c r="D2629" s="69"/>
      <c r="E2629" s="69"/>
      <c r="F2629" s="69"/>
      <c r="G2629" s="69"/>
      <c r="H2629" s="20" t="str" cm="1">
        <f t="array" ref="H2629">IFERROR(IF(B2629="","",IF(F2629="","",IF(F2629="SERVIÇOS",INDEX('TABELA DE PREÇOS'!$C$3:$C$1000,MATCH(B2629,IF('TABELA DE PREÇOS'!$B$3:$B$1000=G2629,'TABELA DE PREÇOS'!$D$3:$D$1000),1)),IF(F2629="PRODUTOS",INDEX('TABELA DE PREÇOS'!$G$3:$G$1000,MATCH(B2629,IF('TABELA DE PREÇOS'!$F$3:$F$1000=G2629,'TABELA DE PREÇOS'!$H$3:$H$1000),1)))))),"")</f>
        <v/>
      </c>
      <c r="I2629" s="74"/>
      <c r="J2629" s="20" t="str">
        <f>IFERROR(IF(ATENDIMENTOS!$I2629="",ATENDIMENTOS!$H2629,IF(AND(ATENDIMENTOS!$H2629="",ATENDIMENTOS!$I2629=""),"",ATENDIMENTOS!$H2629-ATENDIMENTOS!$I2629)),"")</f>
        <v/>
      </c>
      <c r="K2629" s="77"/>
    </row>
    <row r="2630" spans="1:11" x14ac:dyDescent="0.3">
      <c r="A2630" s="12" t="str">
        <f t="shared" si="41"/>
        <v/>
      </c>
      <c r="B2630" s="66"/>
      <c r="C2630" s="70"/>
      <c r="D2630" s="71"/>
      <c r="E2630" s="71"/>
      <c r="F2630" s="71"/>
      <c r="G2630" s="71"/>
      <c r="H2630" s="19" t="str" cm="1">
        <f t="array" ref="H2630">IFERROR(IF(B2630="","",IF(F2630="","",IF(F2630="SERVIÇOS",INDEX('TABELA DE PREÇOS'!$C$3:$C$1000,MATCH(B2630,IF('TABELA DE PREÇOS'!$B$3:$B$1000=G2630,'TABELA DE PREÇOS'!$D$3:$D$1000),1)),IF(F2630="PRODUTOS",INDEX('TABELA DE PREÇOS'!$G$3:$G$1000,MATCH(B2630,IF('TABELA DE PREÇOS'!$F$3:$F$1000=G2630,'TABELA DE PREÇOS'!$H$3:$H$1000),1)))))),"")</f>
        <v/>
      </c>
      <c r="I2630" s="75"/>
      <c r="J2630" s="19" t="str">
        <f>IFERROR(IF(ATENDIMENTOS!$I2630="",ATENDIMENTOS!$H2630,IF(AND(ATENDIMENTOS!$H2630="",ATENDIMENTOS!$I2630=""),"",ATENDIMENTOS!$H2630-ATENDIMENTOS!$I2630)),"")</f>
        <v/>
      </c>
      <c r="K2630" s="78"/>
    </row>
    <row r="2631" spans="1:11" x14ac:dyDescent="0.3">
      <c r="A2631" s="12" t="str">
        <f t="shared" si="41"/>
        <v/>
      </c>
      <c r="B2631" s="65"/>
      <c r="C2631" s="68"/>
      <c r="D2631" s="69"/>
      <c r="E2631" s="69"/>
      <c r="F2631" s="69"/>
      <c r="G2631" s="69"/>
      <c r="H2631" s="20" t="str" cm="1">
        <f t="array" ref="H2631">IFERROR(IF(B2631="","",IF(F2631="","",IF(F2631="SERVIÇOS",INDEX('TABELA DE PREÇOS'!$C$3:$C$1000,MATCH(B2631,IF('TABELA DE PREÇOS'!$B$3:$B$1000=G2631,'TABELA DE PREÇOS'!$D$3:$D$1000),1)),IF(F2631="PRODUTOS",INDEX('TABELA DE PREÇOS'!$G$3:$G$1000,MATCH(B2631,IF('TABELA DE PREÇOS'!$F$3:$F$1000=G2631,'TABELA DE PREÇOS'!$H$3:$H$1000),1)))))),"")</f>
        <v/>
      </c>
      <c r="I2631" s="74"/>
      <c r="J2631" s="20" t="str">
        <f>IFERROR(IF(ATENDIMENTOS!$I2631="",ATENDIMENTOS!$H2631,IF(AND(ATENDIMENTOS!$H2631="",ATENDIMENTOS!$I2631=""),"",ATENDIMENTOS!$H2631-ATENDIMENTOS!$I2631)),"")</f>
        <v/>
      </c>
      <c r="K2631" s="77"/>
    </row>
    <row r="2632" spans="1:11" x14ac:dyDescent="0.3">
      <c r="A2632" s="12" t="str">
        <f t="shared" si="41"/>
        <v/>
      </c>
      <c r="B2632" s="66"/>
      <c r="C2632" s="70"/>
      <c r="D2632" s="71"/>
      <c r="E2632" s="71"/>
      <c r="F2632" s="71"/>
      <c r="G2632" s="71"/>
      <c r="H2632" s="19" t="str" cm="1">
        <f t="array" ref="H2632">IFERROR(IF(B2632="","",IF(F2632="","",IF(F2632="SERVIÇOS",INDEX('TABELA DE PREÇOS'!$C$3:$C$1000,MATCH(B2632,IF('TABELA DE PREÇOS'!$B$3:$B$1000=G2632,'TABELA DE PREÇOS'!$D$3:$D$1000),1)),IF(F2632="PRODUTOS",INDEX('TABELA DE PREÇOS'!$G$3:$G$1000,MATCH(B2632,IF('TABELA DE PREÇOS'!$F$3:$F$1000=G2632,'TABELA DE PREÇOS'!$H$3:$H$1000),1)))))),"")</f>
        <v/>
      </c>
      <c r="I2632" s="75"/>
      <c r="J2632" s="19" t="str">
        <f>IFERROR(IF(ATENDIMENTOS!$I2632="",ATENDIMENTOS!$H2632,IF(AND(ATENDIMENTOS!$H2632="",ATENDIMENTOS!$I2632=""),"",ATENDIMENTOS!$H2632-ATENDIMENTOS!$I2632)),"")</f>
        <v/>
      </c>
      <c r="K2632" s="78"/>
    </row>
    <row r="2633" spans="1:11" x14ac:dyDescent="0.3">
      <c r="A2633" s="12" t="str">
        <f t="shared" si="41"/>
        <v/>
      </c>
      <c r="B2633" s="65"/>
      <c r="C2633" s="68"/>
      <c r="D2633" s="69"/>
      <c r="E2633" s="69"/>
      <c r="F2633" s="69"/>
      <c r="G2633" s="69"/>
      <c r="H2633" s="20" t="str" cm="1">
        <f t="array" ref="H2633">IFERROR(IF(B2633="","",IF(F2633="","",IF(F2633="SERVIÇOS",INDEX('TABELA DE PREÇOS'!$C$3:$C$1000,MATCH(B2633,IF('TABELA DE PREÇOS'!$B$3:$B$1000=G2633,'TABELA DE PREÇOS'!$D$3:$D$1000),1)),IF(F2633="PRODUTOS",INDEX('TABELA DE PREÇOS'!$G$3:$G$1000,MATCH(B2633,IF('TABELA DE PREÇOS'!$F$3:$F$1000=G2633,'TABELA DE PREÇOS'!$H$3:$H$1000),1)))))),"")</f>
        <v/>
      </c>
      <c r="I2633" s="74"/>
      <c r="J2633" s="20" t="str">
        <f>IFERROR(IF(ATENDIMENTOS!$I2633="",ATENDIMENTOS!$H2633,IF(AND(ATENDIMENTOS!$H2633="",ATENDIMENTOS!$I2633=""),"",ATENDIMENTOS!$H2633-ATENDIMENTOS!$I2633)),"")</f>
        <v/>
      </c>
      <c r="K2633" s="77"/>
    </row>
    <row r="2634" spans="1:11" x14ac:dyDescent="0.3">
      <c r="A2634" s="12" t="str">
        <f t="shared" si="41"/>
        <v/>
      </c>
      <c r="B2634" s="66"/>
      <c r="C2634" s="70"/>
      <c r="D2634" s="71"/>
      <c r="E2634" s="71"/>
      <c r="F2634" s="71"/>
      <c r="G2634" s="71"/>
      <c r="H2634" s="19" t="str" cm="1">
        <f t="array" ref="H2634">IFERROR(IF(B2634="","",IF(F2634="","",IF(F2634="SERVIÇOS",INDEX('TABELA DE PREÇOS'!$C$3:$C$1000,MATCH(B2634,IF('TABELA DE PREÇOS'!$B$3:$B$1000=G2634,'TABELA DE PREÇOS'!$D$3:$D$1000),1)),IF(F2634="PRODUTOS",INDEX('TABELA DE PREÇOS'!$G$3:$G$1000,MATCH(B2634,IF('TABELA DE PREÇOS'!$F$3:$F$1000=G2634,'TABELA DE PREÇOS'!$H$3:$H$1000),1)))))),"")</f>
        <v/>
      </c>
      <c r="I2634" s="75"/>
      <c r="J2634" s="19" t="str">
        <f>IFERROR(IF(ATENDIMENTOS!$I2634="",ATENDIMENTOS!$H2634,IF(AND(ATENDIMENTOS!$H2634="",ATENDIMENTOS!$I2634=""),"",ATENDIMENTOS!$H2634-ATENDIMENTOS!$I2634)),"")</f>
        <v/>
      </c>
      <c r="K2634" s="78"/>
    </row>
    <row r="2635" spans="1:11" x14ac:dyDescent="0.3">
      <c r="A2635" s="12" t="str">
        <f t="shared" si="41"/>
        <v/>
      </c>
      <c r="B2635" s="65"/>
      <c r="C2635" s="68"/>
      <c r="D2635" s="69"/>
      <c r="E2635" s="69"/>
      <c r="F2635" s="69"/>
      <c r="G2635" s="69"/>
      <c r="H2635" s="20" t="str" cm="1">
        <f t="array" ref="H2635">IFERROR(IF(B2635="","",IF(F2635="","",IF(F2635="SERVIÇOS",INDEX('TABELA DE PREÇOS'!$C$3:$C$1000,MATCH(B2635,IF('TABELA DE PREÇOS'!$B$3:$B$1000=G2635,'TABELA DE PREÇOS'!$D$3:$D$1000),1)),IF(F2635="PRODUTOS",INDEX('TABELA DE PREÇOS'!$G$3:$G$1000,MATCH(B2635,IF('TABELA DE PREÇOS'!$F$3:$F$1000=G2635,'TABELA DE PREÇOS'!$H$3:$H$1000),1)))))),"")</f>
        <v/>
      </c>
      <c r="I2635" s="74"/>
      <c r="J2635" s="20" t="str">
        <f>IFERROR(IF(ATENDIMENTOS!$I2635="",ATENDIMENTOS!$H2635,IF(AND(ATENDIMENTOS!$H2635="",ATENDIMENTOS!$I2635=""),"",ATENDIMENTOS!$H2635-ATENDIMENTOS!$I2635)),"")</f>
        <v/>
      </c>
      <c r="K2635" s="77"/>
    </row>
    <row r="2636" spans="1:11" x14ac:dyDescent="0.3">
      <c r="A2636" s="12" t="str">
        <f t="shared" si="41"/>
        <v/>
      </c>
      <c r="B2636" s="66"/>
      <c r="C2636" s="70"/>
      <c r="D2636" s="71"/>
      <c r="E2636" s="71"/>
      <c r="F2636" s="71"/>
      <c r="G2636" s="71"/>
      <c r="H2636" s="19" t="str" cm="1">
        <f t="array" ref="H2636">IFERROR(IF(B2636="","",IF(F2636="","",IF(F2636="SERVIÇOS",INDEX('TABELA DE PREÇOS'!$C$3:$C$1000,MATCH(B2636,IF('TABELA DE PREÇOS'!$B$3:$B$1000=G2636,'TABELA DE PREÇOS'!$D$3:$D$1000),1)),IF(F2636="PRODUTOS",INDEX('TABELA DE PREÇOS'!$G$3:$G$1000,MATCH(B2636,IF('TABELA DE PREÇOS'!$F$3:$F$1000=G2636,'TABELA DE PREÇOS'!$H$3:$H$1000),1)))))),"")</f>
        <v/>
      </c>
      <c r="I2636" s="75"/>
      <c r="J2636" s="19" t="str">
        <f>IFERROR(IF(ATENDIMENTOS!$I2636="",ATENDIMENTOS!$H2636,IF(AND(ATENDIMENTOS!$H2636="",ATENDIMENTOS!$I2636=""),"",ATENDIMENTOS!$H2636-ATENDIMENTOS!$I2636)),"")</f>
        <v/>
      </c>
      <c r="K2636" s="78"/>
    </row>
    <row r="2637" spans="1:11" x14ac:dyDescent="0.3">
      <c r="A2637" s="12" t="str">
        <f t="shared" si="41"/>
        <v/>
      </c>
      <c r="B2637" s="65"/>
      <c r="C2637" s="68"/>
      <c r="D2637" s="69"/>
      <c r="E2637" s="69"/>
      <c r="F2637" s="69"/>
      <c r="G2637" s="69"/>
      <c r="H2637" s="20" t="str" cm="1">
        <f t="array" ref="H2637">IFERROR(IF(B2637="","",IF(F2637="","",IF(F2637="SERVIÇOS",INDEX('TABELA DE PREÇOS'!$C$3:$C$1000,MATCH(B2637,IF('TABELA DE PREÇOS'!$B$3:$B$1000=G2637,'TABELA DE PREÇOS'!$D$3:$D$1000),1)),IF(F2637="PRODUTOS",INDEX('TABELA DE PREÇOS'!$G$3:$G$1000,MATCH(B2637,IF('TABELA DE PREÇOS'!$F$3:$F$1000=G2637,'TABELA DE PREÇOS'!$H$3:$H$1000),1)))))),"")</f>
        <v/>
      </c>
      <c r="I2637" s="74"/>
      <c r="J2637" s="20" t="str">
        <f>IFERROR(IF(ATENDIMENTOS!$I2637="",ATENDIMENTOS!$H2637,IF(AND(ATENDIMENTOS!$H2637="",ATENDIMENTOS!$I2637=""),"",ATENDIMENTOS!$H2637-ATENDIMENTOS!$I2637)),"")</f>
        <v/>
      </c>
      <c r="K2637" s="77"/>
    </row>
    <row r="2638" spans="1:11" x14ac:dyDescent="0.3">
      <c r="A2638" s="12" t="str">
        <f t="shared" si="41"/>
        <v/>
      </c>
      <c r="B2638" s="66"/>
      <c r="C2638" s="70"/>
      <c r="D2638" s="71"/>
      <c r="E2638" s="71"/>
      <c r="F2638" s="71"/>
      <c r="G2638" s="71"/>
      <c r="H2638" s="19" t="str" cm="1">
        <f t="array" ref="H2638">IFERROR(IF(B2638="","",IF(F2638="","",IF(F2638="SERVIÇOS",INDEX('TABELA DE PREÇOS'!$C$3:$C$1000,MATCH(B2638,IF('TABELA DE PREÇOS'!$B$3:$B$1000=G2638,'TABELA DE PREÇOS'!$D$3:$D$1000),1)),IF(F2638="PRODUTOS",INDEX('TABELA DE PREÇOS'!$G$3:$G$1000,MATCH(B2638,IF('TABELA DE PREÇOS'!$F$3:$F$1000=G2638,'TABELA DE PREÇOS'!$H$3:$H$1000),1)))))),"")</f>
        <v/>
      </c>
      <c r="I2638" s="75"/>
      <c r="J2638" s="19" t="str">
        <f>IFERROR(IF(ATENDIMENTOS!$I2638="",ATENDIMENTOS!$H2638,IF(AND(ATENDIMENTOS!$H2638="",ATENDIMENTOS!$I2638=""),"",ATENDIMENTOS!$H2638-ATENDIMENTOS!$I2638)),"")</f>
        <v/>
      </c>
      <c r="K2638" s="78"/>
    </row>
    <row r="2639" spans="1:11" x14ac:dyDescent="0.3">
      <c r="A2639" s="12" t="str">
        <f t="shared" si="41"/>
        <v/>
      </c>
      <c r="B2639" s="65"/>
      <c r="C2639" s="68"/>
      <c r="D2639" s="69"/>
      <c r="E2639" s="69"/>
      <c r="F2639" s="69"/>
      <c r="G2639" s="69"/>
      <c r="H2639" s="20" t="str" cm="1">
        <f t="array" ref="H2639">IFERROR(IF(B2639="","",IF(F2639="","",IF(F2639="SERVIÇOS",INDEX('TABELA DE PREÇOS'!$C$3:$C$1000,MATCH(B2639,IF('TABELA DE PREÇOS'!$B$3:$B$1000=G2639,'TABELA DE PREÇOS'!$D$3:$D$1000),1)),IF(F2639="PRODUTOS",INDEX('TABELA DE PREÇOS'!$G$3:$G$1000,MATCH(B2639,IF('TABELA DE PREÇOS'!$F$3:$F$1000=G2639,'TABELA DE PREÇOS'!$H$3:$H$1000),1)))))),"")</f>
        <v/>
      </c>
      <c r="I2639" s="74"/>
      <c r="J2639" s="20" t="str">
        <f>IFERROR(IF(ATENDIMENTOS!$I2639="",ATENDIMENTOS!$H2639,IF(AND(ATENDIMENTOS!$H2639="",ATENDIMENTOS!$I2639=""),"",ATENDIMENTOS!$H2639-ATENDIMENTOS!$I2639)),"")</f>
        <v/>
      </c>
      <c r="K2639" s="77"/>
    </row>
    <row r="2640" spans="1:11" x14ac:dyDescent="0.3">
      <c r="A2640" s="12" t="str">
        <f t="shared" si="41"/>
        <v/>
      </c>
      <c r="B2640" s="66"/>
      <c r="C2640" s="70"/>
      <c r="D2640" s="71"/>
      <c r="E2640" s="71"/>
      <c r="F2640" s="71"/>
      <c r="G2640" s="71"/>
      <c r="H2640" s="19" t="str" cm="1">
        <f t="array" ref="H2640">IFERROR(IF(B2640="","",IF(F2640="","",IF(F2640="SERVIÇOS",INDEX('TABELA DE PREÇOS'!$C$3:$C$1000,MATCH(B2640,IF('TABELA DE PREÇOS'!$B$3:$B$1000=G2640,'TABELA DE PREÇOS'!$D$3:$D$1000),1)),IF(F2640="PRODUTOS",INDEX('TABELA DE PREÇOS'!$G$3:$G$1000,MATCH(B2640,IF('TABELA DE PREÇOS'!$F$3:$F$1000=G2640,'TABELA DE PREÇOS'!$H$3:$H$1000),1)))))),"")</f>
        <v/>
      </c>
      <c r="I2640" s="75"/>
      <c r="J2640" s="19" t="str">
        <f>IFERROR(IF(ATENDIMENTOS!$I2640="",ATENDIMENTOS!$H2640,IF(AND(ATENDIMENTOS!$H2640="",ATENDIMENTOS!$I2640=""),"",ATENDIMENTOS!$H2640-ATENDIMENTOS!$I2640)),"")</f>
        <v/>
      </c>
      <c r="K2640" s="78"/>
    </row>
    <row r="2641" spans="1:11" x14ac:dyDescent="0.3">
      <c r="A2641" s="12" t="str">
        <f t="shared" si="41"/>
        <v/>
      </c>
      <c r="B2641" s="65"/>
      <c r="C2641" s="68"/>
      <c r="D2641" s="69"/>
      <c r="E2641" s="69"/>
      <c r="F2641" s="69"/>
      <c r="G2641" s="69"/>
      <c r="H2641" s="20" t="str" cm="1">
        <f t="array" ref="H2641">IFERROR(IF(B2641="","",IF(F2641="","",IF(F2641="SERVIÇOS",INDEX('TABELA DE PREÇOS'!$C$3:$C$1000,MATCH(B2641,IF('TABELA DE PREÇOS'!$B$3:$B$1000=G2641,'TABELA DE PREÇOS'!$D$3:$D$1000),1)),IF(F2641="PRODUTOS",INDEX('TABELA DE PREÇOS'!$G$3:$G$1000,MATCH(B2641,IF('TABELA DE PREÇOS'!$F$3:$F$1000=G2641,'TABELA DE PREÇOS'!$H$3:$H$1000),1)))))),"")</f>
        <v/>
      </c>
      <c r="I2641" s="74"/>
      <c r="J2641" s="20" t="str">
        <f>IFERROR(IF(ATENDIMENTOS!$I2641="",ATENDIMENTOS!$H2641,IF(AND(ATENDIMENTOS!$H2641="",ATENDIMENTOS!$I2641=""),"",ATENDIMENTOS!$H2641-ATENDIMENTOS!$I2641)),"")</f>
        <v/>
      </c>
      <c r="K2641" s="77"/>
    </row>
    <row r="2642" spans="1:11" x14ac:dyDescent="0.3">
      <c r="A2642" s="12" t="str">
        <f t="shared" si="41"/>
        <v/>
      </c>
      <c r="B2642" s="66"/>
      <c r="C2642" s="70"/>
      <c r="D2642" s="71"/>
      <c r="E2642" s="71"/>
      <c r="F2642" s="71"/>
      <c r="G2642" s="71"/>
      <c r="H2642" s="19" t="str" cm="1">
        <f t="array" ref="H2642">IFERROR(IF(B2642="","",IF(F2642="","",IF(F2642="SERVIÇOS",INDEX('TABELA DE PREÇOS'!$C$3:$C$1000,MATCH(B2642,IF('TABELA DE PREÇOS'!$B$3:$B$1000=G2642,'TABELA DE PREÇOS'!$D$3:$D$1000),1)),IF(F2642="PRODUTOS",INDEX('TABELA DE PREÇOS'!$G$3:$G$1000,MATCH(B2642,IF('TABELA DE PREÇOS'!$F$3:$F$1000=G2642,'TABELA DE PREÇOS'!$H$3:$H$1000),1)))))),"")</f>
        <v/>
      </c>
      <c r="I2642" s="75"/>
      <c r="J2642" s="19" t="str">
        <f>IFERROR(IF(ATENDIMENTOS!$I2642="",ATENDIMENTOS!$H2642,IF(AND(ATENDIMENTOS!$H2642="",ATENDIMENTOS!$I2642=""),"",ATENDIMENTOS!$H2642-ATENDIMENTOS!$I2642)),"")</f>
        <v/>
      </c>
      <c r="K2642" s="78"/>
    </row>
    <row r="2643" spans="1:11" x14ac:dyDescent="0.3">
      <c r="A2643" s="12" t="str">
        <f t="shared" si="41"/>
        <v/>
      </c>
      <c r="B2643" s="65"/>
      <c r="C2643" s="68"/>
      <c r="D2643" s="69"/>
      <c r="E2643" s="69"/>
      <c r="F2643" s="69"/>
      <c r="G2643" s="69"/>
      <c r="H2643" s="20" t="str" cm="1">
        <f t="array" ref="H2643">IFERROR(IF(B2643="","",IF(F2643="","",IF(F2643="SERVIÇOS",INDEX('TABELA DE PREÇOS'!$C$3:$C$1000,MATCH(B2643,IF('TABELA DE PREÇOS'!$B$3:$B$1000=G2643,'TABELA DE PREÇOS'!$D$3:$D$1000),1)),IF(F2643="PRODUTOS",INDEX('TABELA DE PREÇOS'!$G$3:$G$1000,MATCH(B2643,IF('TABELA DE PREÇOS'!$F$3:$F$1000=G2643,'TABELA DE PREÇOS'!$H$3:$H$1000),1)))))),"")</f>
        <v/>
      </c>
      <c r="I2643" s="74"/>
      <c r="J2643" s="20" t="str">
        <f>IFERROR(IF(ATENDIMENTOS!$I2643="",ATENDIMENTOS!$H2643,IF(AND(ATENDIMENTOS!$H2643="",ATENDIMENTOS!$I2643=""),"",ATENDIMENTOS!$H2643-ATENDIMENTOS!$I2643)),"")</f>
        <v/>
      </c>
      <c r="K2643" s="77"/>
    </row>
    <row r="2644" spans="1:11" x14ac:dyDescent="0.3">
      <c r="A2644" s="12" t="str">
        <f t="shared" si="41"/>
        <v/>
      </c>
      <c r="B2644" s="66"/>
      <c r="C2644" s="70"/>
      <c r="D2644" s="71"/>
      <c r="E2644" s="71"/>
      <c r="F2644" s="71"/>
      <c r="G2644" s="71"/>
      <c r="H2644" s="19" t="str" cm="1">
        <f t="array" ref="H2644">IFERROR(IF(B2644="","",IF(F2644="","",IF(F2644="SERVIÇOS",INDEX('TABELA DE PREÇOS'!$C$3:$C$1000,MATCH(B2644,IF('TABELA DE PREÇOS'!$B$3:$B$1000=G2644,'TABELA DE PREÇOS'!$D$3:$D$1000),1)),IF(F2644="PRODUTOS",INDEX('TABELA DE PREÇOS'!$G$3:$G$1000,MATCH(B2644,IF('TABELA DE PREÇOS'!$F$3:$F$1000=G2644,'TABELA DE PREÇOS'!$H$3:$H$1000),1)))))),"")</f>
        <v/>
      </c>
      <c r="I2644" s="75"/>
      <c r="J2644" s="19" t="str">
        <f>IFERROR(IF(ATENDIMENTOS!$I2644="",ATENDIMENTOS!$H2644,IF(AND(ATENDIMENTOS!$H2644="",ATENDIMENTOS!$I2644=""),"",ATENDIMENTOS!$H2644-ATENDIMENTOS!$I2644)),"")</f>
        <v/>
      </c>
      <c r="K2644" s="78"/>
    </row>
    <row r="2645" spans="1:11" x14ac:dyDescent="0.3">
      <c r="A2645" s="12" t="str">
        <f t="shared" si="41"/>
        <v/>
      </c>
      <c r="B2645" s="65"/>
      <c r="C2645" s="68"/>
      <c r="D2645" s="69"/>
      <c r="E2645" s="69"/>
      <c r="F2645" s="69"/>
      <c r="G2645" s="69"/>
      <c r="H2645" s="20" t="str" cm="1">
        <f t="array" ref="H2645">IFERROR(IF(B2645="","",IF(F2645="","",IF(F2645="SERVIÇOS",INDEX('TABELA DE PREÇOS'!$C$3:$C$1000,MATCH(B2645,IF('TABELA DE PREÇOS'!$B$3:$B$1000=G2645,'TABELA DE PREÇOS'!$D$3:$D$1000),1)),IF(F2645="PRODUTOS",INDEX('TABELA DE PREÇOS'!$G$3:$G$1000,MATCH(B2645,IF('TABELA DE PREÇOS'!$F$3:$F$1000=G2645,'TABELA DE PREÇOS'!$H$3:$H$1000),1)))))),"")</f>
        <v/>
      </c>
      <c r="I2645" s="74"/>
      <c r="J2645" s="20" t="str">
        <f>IFERROR(IF(ATENDIMENTOS!$I2645="",ATENDIMENTOS!$H2645,IF(AND(ATENDIMENTOS!$H2645="",ATENDIMENTOS!$I2645=""),"",ATENDIMENTOS!$H2645-ATENDIMENTOS!$I2645)),"")</f>
        <v/>
      </c>
      <c r="K2645" s="77"/>
    </row>
    <row r="2646" spans="1:11" x14ac:dyDescent="0.3">
      <c r="A2646" s="12" t="str">
        <f t="shared" si="41"/>
        <v/>
      </c>
      <c r="B2646" s="66"/>
      <c r="C2646" s="70"/>
      <c r="D2646" s="71"/>
      <c r="E2646" s="71"/>
      <c r="F2646" s="71"/>
      <c r="G2646" s="71"/>
      <c r="H2646" s="19" t="str" cm="1">
        <f t="array" ref="H2646">IFERROR(IF(B2646="","",IF(F2646="","",IF(F2646="SERVIÇOS",INDEX('TABELA DE PREÇOS'!$C$3:$C$1000,MATCH(B2646,IF('TABELA DE PREÇOS'!$B$3:$B$1000=G2646,'TABELA DE PREÇOS'!$D$3:$D$1000),1)),IF(F2646="PRODUTOS",INDEX('TABELA DE PREÇOS'!$G$3:$G$1000,MATCH(B2646,IF('TABELA DE PREÇOS'!$F$3:$F$1000=G2646,'TABELA DE PREÇOS'!$H$3:$H$1000),1)))))),"")</f>
        <v/>
      </c>
      <c r="I2646" s="75"/>
      <c r="J2646" s="19" t="str">
        <f>IFERROR(IF(ATENDIMENTOS!$I2646="",ATENDIMENTOS!$H2646,IF(AND(ATENDIMENTOS!$H2646="",ATENDIMENTOS!$I2646=""),"",ATENDIMENTOS!$H2646-ATENDIMENTOS!$I2646)),"")</f>
        <v/>
      </c>
      <c r="K2646" s="78"/>
    </row>
    <row r="2647" spans="1:11" x14ac:dyDescent="0.3">
      <c r="A2647" s="12" t="str">
        <f t="shared" si="41"/>
        <v/>
      </c>
      <c r="B2647" s="65"/>
      <c r="C2647" s="68"/>
      <c r="D2647" s="69"/>
      <c r="E2647" s="69"/>
      <c r="F2647" s="69"/>
      <c r="G2647" s="69"/>
      <c r="H2647" s="20" t="str" cm="1">
        <f t="array" ref="H2647">IFERROR(IF(B2647="","",IF(F2647="","",IF(F2647="SERVIÇOS",INDEX('TABELA DE PREÇOS'!$C$3:$C$1000,MATCH(B2647,IF('TABELA DE PREÇOS'!$B$3:$B$1000=G2647,'TABELA DE PREÇOS'!$D$3:$D$1000),1)),IF(F2647="PRODUTOS",INDEX('TABELA DE PREÇOS'!$G$3:$G$1000,MATCH(B2647,IF('TABELA DE PREÇOS'!$F$3:$F$1000=G2647,'TABELA DE PREÇOS'!$H$3:$H$1000),1)))))),"")</f>
        <v/>
      </c>
      <c r="I2647" s="74"/>
      <c r="J2647" s="20" t="str">
        <f>IFERROR(IF(ATENDIMENTOS!$I2647="",ATENDIMENTOS!$H2647,IF(AND(ATENDIMENTOS!$H2647="",ATENDIMENTOS!$I2647=""),"",ATENDIMENTOS!$H2647-ATENDIMENTOS!$I2647)),"")</f>
        <v/>
      </c>
      <c r="K2647" s="77"/>
    </row>
    <row r="2648" spans="1:11" x14ac:dyDescent="0.3">
      <c r="A2648" s="12" t="str">
        <f t="shared" si="41"/>
        <v/>
      </c>
      <c r="B2648" s="66"/>
      <c r="C2648" s="70"/>
      <c r="D2648" s="71"/>
      <c r="E2648" s="71"/>
      <c r="F2648" s="71"/>
      <c r="G2648" s="71"/>
      <c r="H2648" s="19" t="str" cm="1">
        <f t="array" ref="H2648">IFERROR(IF(B2648="","",IF(F2648="","",IF(F2648="SERVIÇOS",INDEX('TABELA DE PREÇOS'!$C$3:$C$1000,MATCH(B2648,IF('TABELA DE PREÇOS'!$B$3:$B$1000=G2648,'TABELA DE PREÇOS'!$D$3:$D$1000),1)),IF(F2648="PRODUTOS",INDEX('TABELA DE PREÇOS'!$G$3:$G$1000,MATCH(B2648,IF('TABELA DE PREÇOS'!$F$3:$F$1000=G2648,'TABELA DE PREÇOS'!$H$3:$H$1000),1)))))),"")</f>
        <v/>
      </c>
      <c r="I2648" s="75"/>
      <c r="J2648" s="19" t="str">
        <f>IFERROR(IF(ATENDIMENTOS!$I2648="",ATENDIMENTOS!$H2648,IF(AND(ATENDIMENTOS!$H2648="",ATENDIMENTOS!$I2648=""),"",ATENDIMENTOS!$H2648-ATENDIMENTOS!$I2648)),"")</f>
        <v/>
      </c>
      <c r="K2648" s="78"/>
    </row>
    <row r="2649" spans="1:11" x14ac:dyDescent="0.3">
      <c r="A2649" s="12" t="str">
        <f t="shared" si="41"/>
        <v/>
      </c>
      <c r="B2649" s="65"/>
      <c r="C2649" s="68"/>
      <c r="D2649" s="69"/>
      <c r="E2649" s="69"/>
      <c r="F2649" s="69"/>
      <c r="G2649" s="69"/>
      <c r="H2649" s="20" t="str" cm="1">
        <f t="array" ref="H2649">IFERROR(IF(B2649="","",IF(F2649="","",IF(F2649="SERVIÇOS",INDEX('TABELA DE PREÇOS'!$C$3:$C$1000,MATCH(B2649,IF('TABELA DE PREÇOS'!$B$3:$B$1000=G2649,'TABELA DE PREÇOS'!$D$3:$D$1000),1)),IF(F2649="PRODUTOS",INDEX('TABELA DE PREÇOS'!$G$3:$G$1000,MATCH(B2649,IF('TABELA DE PREÇOS'!$F$3:$F$1000=G2649,'TABELA DE PREÇOS'!$H$3:$H$1000),1)))))),"")</f>
        <v/>
      </c>
      <c r="I2649" s="74"/>
      <c r="J2649" s="20" t="str">
        <f>IFERROR(IF(ATENDIMENTOS!$I2649="",ATENDIMENTOS!$H2649,IF(AND(ATENDIMENTOS!$H2649="",ATENDIMENTOS!$I2649=""),"",ATENDIMENTOS!$H2649-ATENDIMENTOS!$I2649)),"")</f>
        <v/>
      </c>
      <c r="K2649" s="77"/>
    </row>
    <row r="2650" spans="1:11" x14ac:dyDescent="0.3">
      <c r="A2650" s="12" t="str">
        <f t="shared" si="41"/>
        <v/>
      </c>
      <c r="B2650" s="66"/>
      <c r="C2650" s="70"/>
      <c r="D2650" s="71"/>
      <c r="E2650" s="71"/>
      <c r="F2650" s="71"/>
      <c r="G2650" s="71"/>
      <c r="H2650" s="19" t="str" cm="1">
        <f t="array" ref="H2650">IFERROR(IF(B2650="","",IF(F2650="","",IF(F2650="SERVIÇOS",INDEX('TABELA DE PREÇOS'!$C$3:$C$1000,MATCH(B2650,IF('TABELA DE PREÇOS'!$B$3:$B$1000=G2650,'TABELA DE PREÇOS'!$D$3:$D$1000),1)),IF(F2650="PRODUTOS",INDEX('TABELA DE PREÇOS'!$G$3:$G$1000,MATCH(B2650,IF('TABELA DE PREÇOS'!$F$3:$F$1000=G2650,'TABELA DE PREÇOS'!$H$3:$H$1000),1)))))),"")</f>
        <v/>
      </c>
      <c r="I2650" s="75"/>
      <c r="J2650" s="19" t="str">
        <f>IFERROR(IF(ATENDIMENTOS!$I2650="",ATENDIMENTOS!$H2650,IF(AND(ATENDIMENTOS!$H2650="",ATENDIMENTOS!$I2650=""),"",ATENDIMENTOS!$H2650-ATENDIMENTOS!$I2650)),"")</f>
        <v/>
      </c>
      <c r="K2650" s="78"/>
    </row>
    <row r="2651" spans="1:11" x14ac:dyDescent="0.3">
      <c r="A2651" s="12" t="str">
        <f t="shared" si="41"/>
        <v/>
      </c>
      <c r="B2651" s="65"/>
      <c r="C2651" s="68"/>
      <c r="D2651" s="69"/>
      <c r="E2651" s="69"/>
      <c r="F2651" s="69"/>
      <c r="G2651" s="69"/>
      <c r="H2651" s="20" t="str" cm="1">
        <f t="array" ref="H2651">IFERROR(IF(B2651="","",IF(F2651="","",IF(F2651="SERVIÇOS",INDEX('TABELA DE PREÇOS'!$C$3:$C$1000,MATCH(B2651,IF('TABELA DE PREÇOS'!$B$3:$B$1000=G2651,'TABELA DE PREÇOS'!$D$3:$D$1000),1)),IF(F2651="PRODUTOS",INDEX('TABELA DE PREÇOS'!$G$3:$G$1000,MATCH(B2651,IF('TABELA DE PREÇOS'!$F$3:$F$1000=G2651,'TABELA DE PREÇOS'!$H$3:$H$1000),1)))))),"")</f>
        <v/>
      </c>
      <c r="I2651" s="74"/>
      <c r="J2651" s="20" t="str">
        <f>IFERROR(IF(ATENDIMENTOS!$I2651="",ATENDIMENTOS!$H2651,IF(AND(ATENDIMENTOS!$H2651="",ATENDIMENTOS!$I2651=""),"",ATENDIMENTOS!$H2651-ATENDIMENTOS!$I2651)),"")</f>
        <v/>
      </c>
      <c r="K2651" s="77"/>
    </row>
    <row r="2652" spans="1:11" x14ac:dyDescent="0.3">
      <c r="A2652" s="12" t="str">
        <f t="shared" si="41"/>
        <v/>
      </c>
      <c r="B2652" s="66"/>
      <c r="C2652" s="70"/>
      <c r="D2652" s="71"/>
      <c r="E2652" s="71"/>
      <c r="F2652" s="71"/>
      <c r="G2652" s="71"/>
      <c r="H2652" s="19" t="str" cm="1">
        <f t="array" ref="H2652">IFERROR(IF(B2652="","",IF(F2652="","",IF(F2652="SERVIÇOS",INDEX('TABELA DE PREÇOS'!$C$3:$C$1000,MATCH(B2652,IF('TABELA DE PREÇOS'!$B$3:$B$1000=G2652,'TABELA DE PREÇOS'!$D$3:$D$1000),1)),IF(F2652="PRODUTOS",INDEX('TABELA DE PREÇOS'!$G$3:$G$1000,MATCH(B2652,IF('TABELA DE PREÇOS'!$F$3:$F$1000=G2652,'TABELA DE PREÇOS'!$H$3:$H$1000),1)))))),"")</f>
        <v/>
      </c>
      <c r="I2652" s="75"/>
      <c r="J2652" s="19" t="str">
        <f>IFERROR(IF(ATENDIMENTOS!$I2652="",ATENDIMENTOS!$H2652,IF(AND(ATENDIMENTOS!$H2652="",ATENDIMENTOS!$I2652=""),"",ATENDIMENTOS!$H2652-ATENDIMENTOS!$I2652)),"")</f>
        <v/>
      </c>
      <c r="K2652" s="78"/>
    </row>
    <row r="2653" spans="1:11" x14ac:dyDescent="0.3">
      <c r="A2653" s="12" t="str">
        <f t="shared" si="41"/>
        <v/>
      </c>
      <c r="B2653" s="65"/>
      <c r="C2653" s="68"/>
      <c r="D2653" s="69"/>
      <c r="E2653" s="69"/>
      <c r="F2653" s="69"/>
      <c r="G2653" s="69"/>
      <c r="H2653" s="20" t="str" cm="1">
        <f t="array" ref="H2653">IFERROR(IF(B2653="","",IF(F2653="","",IF(F2653="SERVIÇOS",INDEX('TABELA DE PREÇOS'!$C$3:$C$1000,MATCH(B2653,IF('TABELA DE PREÇOS'!$B$3:$B$1000=G2653,'TABELA DE PREÇOS'!$D$3:$D$1000),1)),IF(F2653="PRODUTOS",INDEX('TABELA DE PREÇOS'!$G$3:$G$1000,MATCH(B2653,IF('TABELA DE PREÇOS'!$F$3:$F$1000=G2653,'TABELA DE PREÇOS'!$H$3:$H$1000),1)))))),"")</f>
        <v/>
      </c>
      <c r="I2653" s="74"/>
      <c r="J2653" s="20" t="str">
        <f>IFERROR(IF(ATENDIMENTOS!$I2653="",ATENDIMENTOS!$H2653,IF(AND(ATENDIMENTOS!$H2653="",ATENDIMENTOS!$I2653=""),"",ATENDIMENTOS!$H2653-ATENDIMENTOS!$I2653)),"")</f>
        <v/>
      </c>
      <c r="K2653" s="77"/>
    </row>
    <row r="2654" spans="1:11" x14ac:dyDescent="0.3">
      <c r="A2654" s="12" t="str">
        <f t="shared" si="41"/>
        <v/>
      </c>
      <c r="B2654" s="66"/>
      <c r="C2654" s="70"/>
      <c r="D2654" s="71"/>
      <c r="E2654" s="71"/>
      <c r="F2654" s="71"/>
      <c r="G2654" s="71"/>
      <c r="H2654" s="19" t="str" cm="1">
        <f t="array" ref="H2654">IFERROR(IF(B2654="","",IF(F2654="","",IF(F2654="SERVIÇOS",INDEX('TABELA DE PREÇOS'!$C$3:$C$1000,MATCH(B2654,IF('TABELA DE PREÇOS'!$B$3:$B$1000=G2654,'TABELA DE PREÇOS'!$D$3:$D$1000),1)),IF(F2654="PRODUTOS",INDEX('TABELA DE PREÇOS'!$G$3:$G$1000,MATCH(B2654,IF('TABELA DE PREÇOS'!$F$3:$F$1000=G2654,'TABELA DE PREÇOS'!$H$3:$H$1000),1)))))),"")</f>
        <v/>
      </c>
      <c r="I2654" s="75"/>
      <c r="J2654" s="19" t="str">
        <f>IFERROR(IF(ATENDIMENTOS!$I2654="",ATENDIMENTOS!$H2654,IF(AND(ATENDIMENTOS!$H2654="",ATENDIMENTOS!$I2654=""),"",ATENDIMENTOS!$H2654-ATENDIMENTOS!$I2654)),"")</f>
        <v/>
      </c>
      <c r="K2654" s="78"/>
    </row>
    <row r="2655" spans="1:11" x14ac:dyDescent="0.3">
      <c r="A2655" s="12" t="str">
        <f t="shared" si="41"/>
        <v/>
      </c>
      <c r="B2655" s="65"/>
      <c r="C2655" s="68"/>
      <c r="D2655" s="69"/>
      <c r="E2655" s="69"/>
      <c r="F2655" s="69"/>
      <c r="G2655" s="69"/>
      <c r="H2655" s="20" t="str" cm="1">
        <f t="array" ref="H2655">IFERROR(IF(B2655="","",IF(F2655="","",IF(F2655="SERVIÇOS",INDEX('TABELA DE PREÇOS'!$C$3:$C$1000,MATCH(B2655,IF('TABELA DE PREÇOS'!$B$3:$B$1000=G2655,'TABELA DE PREÇOS'!$D$3:$D$1000),1)),IF(F2655="PRODUTOS",INDEX('TABELA DE PREÇOS'!$G$3:$G$1000,MATCH(B2655,IF('TABELA DE PREÇOS'!$F$3:$F$1000=G2655,'TABELA DE PREÇOS'!$H$3:$H$1000),1)))))),"")</f>
        <v/>
      </c>
      <c r="I2655" s="74"/>
      <c r="J2655" s="20" t="str">
        <f>IFERROR(IF(ATENDIMENTOS!$I2655="",ATENDIMENTOS!$H2655,IF(AND(ATENDIMENTOS!$H2655="",ATENDIMENTOS!$I2655=""),"",ATENDIMENTOS!$H2655-ATENDIMENTOS!$I2655)),"")</f>
        <v/>
      </c>
      <c r="K2655" s="77"/>
    </row>
    <row r="2656" spans="1:11" x14ac:dyDescent="0.3">
      <c r="A2656" s="12" t="str">
        <f t="shared" si="41"/>
        <v/>
      </c>
      <c r="B2656" s="66"/>
      <c r="C2656" s="70"/>
      <c r="D2656" s="71"/>
      <c r="E2656" s="71"/>
      <c r="F2656" s="71"/>
      <c r="G2656" s="71"/>
      <c r="H2656" s="19" t="str" cm="1">
        <f t="array" ref="H2656">IFERROR(IF(B2656="","",IF(F2656="","",IF(F2656="SERVIÇOS",INDEX('TABELA DE PREÇOS'!$C$3:$C$1000,MATCH(B2656,IF('TABELA DE PREÇOS'!$B$3:$B$1000=G2656,'TABELA DE PREÇOS'!$D$3:$D$1000),1)),IF(F2656="PRODUTOS",INDEX('TABELA DE PREÇOS'!$G$3:$G$1000,MATCH(B2656,IF('TABELA DE PREÇOS'!$F$3:$F$1000=G2656,'TABELA DE PREÇOS'!$H$3:$H$1000),1)))))),"")</f>
        <v/>
      </c>
      <c r="I2656" s="75"/>
      <c r="J2656" s="19" t="str">
        <f>IFERROR(IF(ATENDIMENTOS!$I2656="",ATENDIMENTOS!$H2656,IF(AND(ATENDIMENTOS!$H2656="",ATENDIMENTOS!$I2656=""),"",ATENDIMENTOS!$H2656-ATENDIMENTOS!$I2656)),"")</f>
        <v/>
      </c>
      <c r="K2656" s="78"/>
    </row>
    <row r="2657" spans="1:11" x14ac:dyDescent="0.3">
      <c r="A2657" s="12" t="str">
        <f t="shared" si="41"/>
        <v/>
      </c>
      <c r="B2657" s="65"/>
      <c r="C2657" s="68"/>
      <c r="D2657" s="69"/>
      <c r="E2657" s="69"/>
      <c r="F2657" s="69"/>
      <c r="G2657" s="69"/>
      <c r="H2657" s="20" t="str" cm="1">
        <f t="array" ref="H2657">IFERROR(IF(B2657="","",IF(F2657="","",IF(F2657="SERVIÇOS",INDEX('TABELA DE PREÇOS'!$C$3:$C$1000,MATCH(B2657,IF('TABELA DE PREÇOS'!$B$3:$B$1000=G2657,'TABELA DE PREÇOS'!$D$3:$D$1000),1)),IF(F2657="PRODUTOS",INDEX('TABELA DE PREÇOS'!$G$3:$G$1000,MATCH(B2657,IF('TABELA DE PREÇOS'!$F$3:$F$1000=G2657,'TABELA DE PREÇOS'!$H$3:$H$1000),1)))))),"")</f>
        <v/>
      </c>
      <c r="I2657" s="74"/>
      <c r="J2657" s="20" t="str">
        <f>IFERROR(IF(ATENDIMENTOS!$I2657="",ATENDIMENTOS!$H2657,IF(AND(ATENDIMENTOS!$H2657="",ATENDIMENTOS!$I2657=""),"",ATENDIMENTOS!$H2657-ATENDIMENTOS!$I2657)),"")</f>
        <v/>
      </c>
      <c r="K2657" s="77"/>
    </row>
    <row r="2658" spans="1:11" x14ac:dyDescent="0.3">
      <c r="A2658" s="12" t="str">
        <f t="shared" si="41"/>
        <v/>
      </c>
      <c r="B2658" s="66"/>
      <c r="C2658" s="70"/>
      <c r="D2658" s="71"/>
      <c r="E2658" s="71"/>
      <c r="F2658" s="71"/>
      <c r="G2658" s="71"/>
      <c r="H2658" s="19" t="str" cm="1">
        <f t="array" ref="H2658">IFERROR(IF(B2658="","",IF(F2658="","",IF(F2658="SERVIÇOS",INDEX('TABELA DE PREÇOS'!$C$3:$C$1000,MATCH(B2658,IF('TABELA DE PREÇOS'!$B$3:$B$1000=G2658,'TABELA DE PREÇOS'!$D$3:$D$1000),1)),IF(F2658="PRODUTOS",INDEX('TABELA DE PREÇOS'!$G$3:$G$1000,MATCH(B2658,IF('TABELA DE PREÇOS'!$F$3:$F$1000=G2658,'TABELA DE PREÇOS'!$H$3:$H$1000),1)))))),"")</f>
        <v/>
      </c>
      <c r="I2658" s="75"/>
      <c r="J2658" s="19" t="str">
        <f>IFERROR(IF(ATENDIMENTOS!$I2658="",ATENDIMENTOS!$H2658,IF(AND(ATENDIMENTOS!$H2658="",ATENDIMENTOS!$I2658=""),"",ATENDIMENTOS!$H2658-ATENDIMENTOS!$I2658)),"")</f>
        <v/>
      </c>
      <c r="K2658" s="78"/>
    </row>
    <row r="2659" spans="1:11" x14ac:dyDescent="0.3">
      <c r="A2659" s="12" t="str">
        <f t="shared" si="41"/>
        <v/>
      </c>
      <c r="B2659" s="65"/>
      <c r="C2659" s="68"/>
      <c r="D2659" s="69"/>
      <c r="E2659" s="69"/>
      <c r="F2659" s="69"/>
      <c r="G2659" s="69"/>
      <c r="H2659" s="20" t="str" cm="1">
        <f t="array" ref="H2659">IFERROR(IF(B2659="","",IF(F2659="","",IF(F2659="SERVIÇOS",INDEX('TABELA DE PREÇOS'!$C$3:$C$1000,MATCH(B2659,IF('TABELA DE PREÇOS'!$B$3:$B$1000=G2659,'TABELA DE PREÇOS'!$D$3:$D$1000),1)),IF(F2659="PRODUTOS",INDEX('TABELA DE PREÇOS'!$G$3:$G$1000,MATCH(B2659,IF('TABELA DE PREÇOS'!$F$3:$F$1000=G2659,'TABELA DE PREÇOS'!$H$3:$H$1000),1)))))),"")</f>
        <v/>
      </c>
      <c r="I2659" s="74"/>
      <c r="J2659" s="20" t="str">
        <f>IFERROR(IF(ATENDIMENTOS!$I2659="",ATENDIMENTOS!$H2659,IF(AND(ATENDIMENTOS!$H2659="",ATENDIMENTOS!$I2659=""),"",ATENDIMENTOS!$H2659-ATENDIMENTOS!$I2659)),"")</f>
        <v/>
      </c>
      <c r="K2659" s="77"/>
    </row>
    <row r="2660" spans="1:11" x14ac:dyDescent="0.3">
      <c r="A2660" s="12" t="str">
        <f t="shared" si="41"/>
        <v/>
      </c>
      <c r="B2660" s="66"/>
      <c r="C2660" s="70"/>
      <c r="D2660" s="71"/>
      <c r="E2660" s="71"/>
      <c r="F2660" s="71"/>
      <c r="G2660" s="71"/>
      <c r="H2660" s="19" t="str" cm="1">
        <f t="array" ref="H2660">IFERROR(IF(B2660="","",IF(F2660="","",IF(F2660="SERVIÇOS",INDEX('TABELA DE PREÇOS'!$C$3:$C$1000,MATCH(B2660,IF('TABELA DE PREÇOS'!$B$3:$B$1000=G2660,'TABELA DE PREÇOS'!$D$3:$D$1000),1)),IF(F2660="PRODUTOS",INDEX('TABELA DE PREÇOS'!$G$3:$G$1000,MATCH(B2660,IF('TABELA DE PREÇOS'!$F$3:$F$1000=G2660,'TABELA DE PREÇOS'!$H$3:$H$1000),1)))))),"")</f>
        <v/>
      </c>
      <c r="I2660" s="75"/>
      <c r="J2660" s="19" t="str">
        <f>IFERROR(IF(ATENDIMENTOS!$I2660="",ATENDIMENTOS!$H2660,IF(AND(ATENDIMENTOS!$H2660="",ATENDIMENTOS!$I2660=""),"",ATENDIMENTOS!$H2660-ATENDIMENTOS!$I2660)),"")</f>
        <v/>
      </c>
      <c r="K2660" s="78"/>
    </row>
    <row r="2661" spans="1:11" x14ac:dyDescent="0.3">
      <c r="A2661" s="12" t="str">
        <f t="shared" si="41"/>
        <v/>
      </c>
      <c r="B2661" s="65"/>
      <c r="C2661" s="68"/>
      <c r="D2661" s="69"/>
      <c r="E2661" s="69"/>
      <c r="F2661" s="69"/>
      <c r="G2661" s="69"/>
      <c r="H2661" s="20" t="str" cm="1">
        <f t="array" ref="H2661">IFERROR(IF(B2661="","",IF(F2661="","",IF(F2661="SERVIÇOS",INDEX('TABELA DE PREÇOS'!$C$3:$C$1000,MATCH(B2661,IF('TABELA DE PREÇOS'!$B$3:$B$1000=G2661,'TABELA DE PREÇOS'!$D$3:$D$1000),1)),IF(F2661="PRODUTOS",INDEX('TABELA DE PREÇOS'!$G$3:$G$1000,MATCH(B2661,IF('TABELA DE PREÇOS'!$F$3:$F$1000=G2661,'TABELA DE PREÇOS'!$H$3:$H$1000),1)))))),"")</f>
        <v/>
      </c>
      <c r="I2661" s="74"/>
      <c r="J2661" s="20" t="str">
        <f>IFERROR(IF(ATENDIMENTOS!$I2661="",ATENDIMENTOS!$H2661,IF(AND(ATENDIMENTOS!$H2661="",ATENDIMENTOS!$I2661=""),"",ATENDIMENTOS!$H2661-ATENDIMENTOS!$I2661)),"")</f>
        <v/>
      </c>
      <c r="K2661" s="77"/>
    </row>
    <row r="2662" spans="1:11" x14ac:dyDescent="0.3">
      <c r="A2662" s="12" t="str">
        <f t="shared" si="41"/>
        <v/>
      </c>
      <c r="B2662" s="66"/>
      <c r="C2662" s="70"/>
      <c r="D2662" s="71"/>
      <c r="E2662" s="71"/>
      <c r="F2662" s="71"/>
      <c r="G2662" s="71"/>
      <c r="H2662" s="19" t="str" cm="1">
        <f t="array" ref="H2662">IFERROR(IF(B2662="","",IF(F2662="","",IF(F2662="SERVIÇOS",INDEX('TABELA DE PREÇOS'!$C$3:$C$1000,MATCH(B2662,IF('TABELA DE PREÇOS'!$B$3:$B$1000=G2662,'TABELA DE PREÇOS'!$D$3:$D$1000),1)),IF(F2662="PRODUTOS",INDEX('TABELA DE PREÇOS'!$G$3:$G$1000,MATCH(B2662,IF('TABELA DE PREÇOS'!$F$3:$F$1000=G2662,'TABELA DE PREÇOS'!$H$3:$H$1000),1)))))),"")</f>
        <v/>
      </c>
      <c r="I2662" s="75"/>
      <c r="J2662" s="19" t="str">
        <f>IFERROR(IF(ATENDIMENTOS!$I2662="",ATENDIMENTOS!$H2662,IF(AND(ATENDIMENTOS!$H2662="",ATENDIMENTOS!$I2662=""),"",ATENDIMENTOS!$H2662-ATENDIMENTOS!$I2662)),"")</f>
        <v/>
      </c>
      <c r="K2662" s="78"/>
    </row>
    <row r="2663" spans="1:11" x14ac:dyDescent="0.3">
      <c r="A2663" s="12" t="str">
        <f t="shared" si="41"/>
        <v/>
      </c>
      <c r="B2663" s="65"/>
      <c r="C2663" s="68"/>
      <c r="D2663" s="69"/>
      <c r="E2663" s="69"/>
      <c r="F2663" s="69"/>
      <c r="G2663" s="69"/>
      <c r="H2663" s="20" t="str" cm="1">
        <f t="array" ref="H2663">IFERROR(IF(B2663="","",IF(F2663="","",IF(F2663="SERVIÇOS",INDEX('TABELA DE PREÇOS'!$C$3:$C$1000,MATCH(B2663,IF('TABELA DE PREÇOS'!$B$3:$B$1000=G2663,'TABELA DE PREÇOS'!$D$3:$D$1000),1)),IF(F2663="PRODUTOS",INDEX('TABELA DE PREÇOS'!$G$3:$G$1000,MATCH(B2663,IF('TABELA DE PREÇOS'!$F$3:$F$1000=G2663,'TABELA DE PREÇOS'!$H$3:$H$1000),1)))))),"")</f>
        <v/>
      </c>
      <c r="I2663" s="74"/>
      <c r="J2663" s="20" t="str">
        <f>IFERROR(IF(ATENDIMENTOS!$I2663="",ATENDIMENTOS!$H2663,IF(AND(ATENDIMENTOS!$H2663="",ATENDIMENTOS!$I2663=""),"",ATENDIMENTOS!$H2663-ATENDIMENTOS!$I2663)),"")</f>
        <v/>
      </c>
      <c r="K2663" s="77"/>
    </row>
    <row r="2664" spans="1:11" x14ac:dyDescent="0.3">
      <c r="A2664" s="12" t="str">
        <f t="shared" si="41"/>
        <v/>
      </c>
      <c r="B2664" s="66"/>
      <c r="C2664" s="70"/>
      <c r="D2664" s="71"/>
      <c r="E2664" s="71"/>
      <c r="F2664" s="71"/>
      <c r="G2664" s="71"/>
      <c r="H2664" s="19" t="str" cm="1">
        <f t="array" ref="H2664">IFERROR(IF(B2664="","",IF(F2664="","",IF(F2664="SERVIÇOS",INDEX('TABELA DE PREÇOS'!$C$3:$C$1000,MATCH(B2664,IF('TABELA DE PREÇOS'!$B$3:$B$1000=G2664,'TABELA DE PREÇOS'!$D$3:$D$1000),1)),IF(F2664="PRODUTOS",INDEX('TABELA DE PREÇOS'!$G$3:$G$1000,MATCH(B2664,IF('TABELA DE PREÇOS'!$F$3:$F$1000=G2664,'TABELA DE PREÇOS'!$H$3:$H$1000),1)))))),"")</f>
        <v/>
      </c>
      <c r="I2664" s="75"/>
      <c r="J2664" s="19" t="str">
        <f>IFERROR(IF(ATENDIMENTOS!$I2664="",ATENDIMENTOS!$H2664,IF(AND(ATENDIMENTOS!$H2664="",ATENDIMENTOS!$I2664=""),"",ATENDIMENTOS!$H2664-ATENDIMENTOS!$I2664)),"")</f>
        <v/>
      </c>
      <c r="K2664" s="78"/>
    </row>
    <row r="2665" spans="1:11" x14ac:dyDescent="0.3">
      <c r="A2665" s="12" t="str">
        <f t="shared" si="41"/>
        <v/>
      </c>
      <c r="B2665" s="65"/>
      <c r="C2665" s="68"/>
      <c r="D2665" s="69"/>
      <c r="E2665" s="69"/>
      <c r="F2665" s="69"/>
      <c r="G2665" s="69"/>
      <c r="H2665" s="20" t="str" cm="1">
        <f t="array" ref="H2665">IFERROR(IF(B2665="","",IF(F2665="","",IF(F2665="SERVIÇOS",INDEX('TABELA DE PREÇOS'!$C$3:$C$1000,MATCH(B2665,IF('TABELA DE PREÇOS'!$B$3:$B$1000=G2665,'TABELA DE PREÇOS'!$D$3:$D$1000),1)),IF(F2665="PRODUTOS",INDEX('TABELA DE PREÇOS'!$G$3:$G$1000,MATCH(B2665,IF('TABELA DE PREÇOS'!$F$3:$F$1000=G2665,'TABELA DE PREÇOS'!$H$3:$H$1000),1)))))),"")</f>
        <v/>
      </c>
      <c r="I2665" s="74"/>
      <c r="J2665" s="20" t="str">
        <f>IFERROR(IF(ATENDIMENTOS!$I2665="",ATENDIMENTOS!$H2665,IF(AND(ATENDIMENTOS!$H2665="",ATENDIMENTOS!$I2665=""),"",ATENDIMENTOS!$H2665-ATENDIMENTOS!$I2665)),"")</f>
        <v/>
      </c>
      <c r="K2665" s="77"/>
    </row>
    <row r="2666" spans="1:11" x14ac:dyDescent="0.3">
      <c r="A2666" s="12" t="str">
        <f t="shared" si="41"/>
        <v/>
      </c>
      <c r="B2666" s="66"/>
      <c r="C2666" s="70"/>
      <c r="D2666" s="71"/>
      <c r="E2666" s="71"/>
      <c r="F2666" s="71"/>
      <c r="G2666" s="71"/>
      <c r="H2666" s="19" t="str" cm="1">
        <f t="array" ref="H2666">IFERROR(IF(B2666="","",IF(F2666="","",IF(F2666="SERVIÇOS",INDEX('TABELA DE PREÇOS'!$C$3:$C$1000,MATCH(B2666,IF('TABELA DE PREÇOS'!$B$3:$B$1000=G2666,'TABELA DE PREÇOS'!$D$3:$D$1000),1)),IF(F2666="PRODUTOS",INDEX('TABELA DE PREÇOS'!$G$3:$G$1000,MATCH(B2666,IF('TABELA DE PREÇOS'!$F$3:$F$1000=G2666,'TABELA DE PREÇOS'!$H$3:$H$1000),1)))))),"")</f>
        <v/>
      </c>
      <c r="I2666" s="75"/>
      <c r="J2666" s="19" t="str">
        <f>IFERROR(IF(ATENDIMENTOS!$I2666="",ATENDIMENTOS!$H2666,IF(AND(ATENDIMENTOS!$H2666="",ATENDIMENTOS!$I2666=""),"",ATENDIMENTOS!$H2666-ATENDIMENTOS!$I2666)),"")</f>
        <v/>
      </c>
      <c r="K2666" s="78"/>
    </row>
    <row r="2667" spans="1:11" x14ac:dyDescent="0.3">
      <c r="A2667" s="12" t="str">
        <f t="shared" si="41"/>
        <v/>
      </c>
      <c r="B2667" s="65"/>
      <c r="C2667" s="68"/>
      <c r="D2667" s="69"/>
      <c r="E2667" s="69"/>
      <c r="F2667" s="69"/>
      <c r="G2667" s="69"/>
      <c r="H2667" s="20" t="str" cm="1">
        <f t="array" ref="H2667">IFERROR(IF(B2667="","",IF(F2667="","",IF(F2667="SERVIÇOS",INDEX('TABELA DE PREÇOS'!$C$3:$C$1000,MATCH(B2667,IF('TABELA DE PREÇOS'!$B$3:$B$1000=G2667,'TABELA DE PREÇOS'!$D$3:$D$1000),1)),IF(F2667="PRODUTOS",INDEX('TABELA DE PREÇOS'!$G$3:$G$1000,MATCH(B2667,IF('TABELA DE PREÇOS'!$F$3:$F$1000=G2667,'TABELA DE PREÇOS'!$H$3:$H$1000),1)))))),"")</f>
        <v/>
      </c>
      <c r="I2667" s="74"/>
      <c r="J2667" s="20" t="str">
        <f>IFERROR(IF(ATENDIMENTOS!$I2667="",ATENDIMENTOS!$H2667,IF(AND(ATENDIMENTOS!$H2667="",ATENDIMENTOS!$I2667=""),"",ATENDIMENTOS!$H2667-ATENDIMENTOS!$I2667)),"")</f>
        <v/>
      </c>
      <c r="K2667" s="77"/>
    </row>
    <row r="2668" spans="1:11" x14ac:dyDescent="0.3">
      <c r="A2668" s="12" t="str">
        <f t="shared" si="41"/>
        <v/>
      </c>
      <c r="B2668" s="66"/>
      <c r="C2668" s="70"/>
      <c r="D2668" s="71"/>
      <c r="E2668" s="71"/>
      <c r="F2668" s="71"/>
      <c r="G2668" s="71"/>
      <c r="H2668" s="19" t="str" cm="1">
        <f t="array" ref="H2668">IFERROR(IF(B2668="","",IF(F2668="","",IF(F2668="SERVIÇOS",INDEX('TABELA DE PREÇOS'!$C$3:$C$1000,MATCH(B2668,IF('TABELA DE PREÇOS'!$B$3:$B$1000=G2668,'TABELA DE PREÇOS'!$D$3:$D$1000),1)),IF(F2668="PRODUTOS",INDEX('TABELA DE PREÇOS'!$G$3:$G$1000,MATCH(B2668,IF('TABELA DE PREÇOS'!$F$3:$F$1000=G2668,'TABELA DE PREÇOS'!$H$3:$H$1000),1)))))),"")</f>
        <v/>
      </c>
      <c r="I2668" s="75"/>
      <c r="J2668" s="19" t="str">
        <f>IFERROR(IF(ATENDIMENTOS!$I2668="",ATENDIMENTOS!$H2668,IF(AND(ATENDIMENTOS!$H2668="",ATENDIMENTOS!$I2668=""),"",ATENDIMENTOS!$H2668-ATENDIMENTOS!$I2668)),"")</f>
        <v/>
      </c>
      <c r="K2668" s="78"/>
    </row>
    <row r="2669" spans="1:11" x14ac:dyDescent="0.3">
      <c r="A2669" s="12" t="str">
        <f t="shared" si="41"/>
        <v/>
      </c>
      <c r="B2669" s="65"/>
      <c r="C2669" s="68"/>
      <c r="D2669" s="69"/>
      <c r="E2669" s="69"/>
      <c r="F2669" s="69"/>
      <c r="G2669" s="69"/>
      <c r="H2669" s="20" t="str" cm="1">
        <f t="array" ref="H2669">IFERROR(IF(B2669="","",IF(F2669="","",IF(F2669="SERVIÇOS",INDEX('TABELA DE PREÇOS'!$C$3:$C$1000,MATCH(B2669,IF('TABELA DE PREÇOS'!$B$3:$B$1000=G2669,'TABELA DE PREÇOS'!$D$3:$D$1000),1)),IF(F2669="PRODUTOS",INDEX('TABELA DE PREÇOS'!$G$3:$G$1000,MATCH(B2669,IF('TABELA DE PREÇOS'!$F$3:$F$1000=G2669,'TABELA DE PREÇOS'!$H$3:$H$1000),1)))))),"")</f>
        <v/>
      </c>
      <c r="I2669" s="74"/>
      <c r="J2669" s="20" t="str">
        <f>IFERROR(IF(ATENDIMENTOS!$I2669="",ATENDIMENTOS!$H2669,IF(AND(ATENDIMENTOS!$H2669="",ATENDIMENTOS!$I2669=""),"",ATENDIMENTOS!$H2669-ATENDIMENTOS!$I2669)),"")</f>
        <v/>
      </c>
      <c r="K2669" s="77"/>
    </row>
    <row r="2670" spans="1:11" x14ac:dyDescent="0.3">
      <c r="A2670" s="12" t="str">
        <f t="shared" si="41"/>
        <v/>
      </c>
      <c r="B2670" s="66"/>
      <c r="C2670" s="70"/>
      <c r="D2670" s="71"/>
      <c r="E2670" s="71"/>
      <c r="F2670" s="71"/>
      <c r="G2670" s="71"/>
      <c r="H2670" s="19" t="str" cm="1">
        <f t="array" ref="H2670">IFERROR(IF(B2670="","",IF(F2670="","",IF(F2670="SERVIÇOS",INDEX('TABELA DE PREÇOS'!$C$3:$C$1000,MATCH(B2670,IF('TABELA DE PREÇOS'!$B$3:$B$1000=G2670,'TABELA DE PREÇOS'!$D$3:$D$1000),1)),IF(F2670="PRODUTOS",INDEX('TABELA DE PREÇOS'!$G$3:$G$1000,MATCH(B2670,IF('TABELA DE PREÇOS'!$F$3:$F$1000=G2670,'TABELA DE PREÇOS'!$H$3:$H$1000),1)))))),"")</f>
        <v/>
      </c>
      <c r="I2670" s="75"/>
      <c r="J2670" s="19" t="str">
        <f>IFERROR(IF(ATENDIMENTOS!$I2670="",ATENDIMENTOS!$H2670,IF(AND(ATENDIMENTOS!$H2670="",ATENDIMENTOS!$I2670=""),"",ATENDIMENTOS!$H2670-ATENDIMENTOS!$I2670)),"")</f>
        <v/>
      </c>
      <c r="K2670" s="78"/>
    </row>
    <row r="2671" spans="1:11" x14ac:dyDescent="0.3">
      <c r="A2671" s="12" t="str">
        <f t="shared" si="41"/>
        <v/>
      </c>
      <c r="B2671" s="65"/>
      <c r="C2671" s="68"/>
      <c r="D2671" s="69"/>
      <c r="E2671" s="69"/>
      <c r="F2671" s="69"/>
      <c r="G2671" s="69"/>
      <c r="H2671" s="20" t="str" cm="1">
        <f t="array" ref="H2671">IFERROR(IF(B2671="","",IF(F2671="","",IF(F2671="SERVIÇOS",INDEX('TABELA DE PREÇOS'!$C$3:$C$1000,MATCH(B2671,IF('TABELA DE PREÇOS'!$B$3:$B$1000=G2671,'TABELA DE PREÇOS'!$D$3:$D$1000),1)),IF(F2671="PRODUTOS",INDEX('TABELA DE PREÇOS'!$G$3:$G$1000,MATCH(B2671,IF('TABELA DE PREÇOS'!$F$3:$F$1000=G2671,'TABELA DE PREÇOS'!$H$3:$H$1000),1)))))),"")</f>
        <v/>
      </c>
      <c r="I2671" s="74"/>
      <c r="J2671" s="20" t="str">
        <f>IFERROR(IF(ATENDIMENTOS!$I2671="",ATENDIMENTOS!$H2671,IF(AND(ATENDIMENTOS!$H2671="",ATENDIMENTOS!$I2671=""),"",ATENDIMENTOS!$H2671-ATENDIMENTOS!$I2671)),"")</f>
        <v/>
      </c>
      <c r="K2671" s="77"/>
    </row>
    <row r="2672" spans="1:11" x14ac:dyDescent="0.3">
      <c r="A2672" s="12" t="str">
        <f t="shared" si="41"/>
        <v/>
      </c>
      <c r="B2672" s="66"/>
      <c r="C2672" s="70"/>
      <c r="D2672" s="71"/>
      <c r="E2672" s="71"/>
      <c r="F2672" s="71"/>
      <c r="G2672" s="71"/>
      <c r="H2672" s="19" t="str" cm="1">
        <f t="array" ref="H2672">IFERROR(IF(B2672="","",IF(F2672="","",IF(F2672="SERVIÇOS",INDEX('TABELA DE PREÇOS'!$C$3:$C$1000,MATCH(B2672,IF('TABELA DE PREÇOS'!$B$3:$B$1000=G2672,'TABELA DE PREÇOS'!$D$3:$D$1000),1)),IF(F2672="PRODUTOS",INDEX('TABELA DE PREÇOS'!$G$3:$G$1000,MATCH(B2672,IF('TABELA DE PREÇOS'!$F$3:$F$1000=G2672,'TABELA DE PREÇOS'!$H$3:$H$1000),1)))))),"")</f>
        <v/>
      </c>
      <c r="I2672" s="75"/>
      <c r="J2672" s="19" t="str">
        <f>IFERROR(IF(ATENDIMENTOS!$I2672="",ATENDIMENTOS!$H2672,IF(AND(ATENDIMENTOS!$H2672="",ATENDIMENTOS!$I2672=""),"",ATENDIMENTOS!$H2672-ATENDIMENTOS!$I2672)),"")</f>
        <v/>
      </c>
      <c r="K2672" s="78"/>
    </row>
    <row r="2673" spans="1:11" x14ac:dyDescent="0.3">
      <c r="A2673" s="12" t="str">
        <f t="shared" si="41"/>
        <v/>
      </c>
      <c r="B2673" s="65"/>
      <c r="C2673" s="68"/>
      <c r="D2673" s="69"/>
      <c r="E2673" s="69"/>
      <c r="F2673" s="69"/>
      <c r="G2673" s="69"/>
      <c r="H2673" s="20" t="str" cm="1">
        <f t="array" ref="H2673">IFERROR(IF(B2673="","",IF(F2673="","",IF(F2673="SERVIÇOS",INDEX('TABELA DE PREÇOS'!$C$3:$C$1000,MATCH(B2673,IF('TABELA DE PREÇOS'!$B$3:$B$1000=G2673,'TABELA DE PREÇOS'!$D$3:$D$1000),1)),IF(F2673="PRODUTOS",INDEX('TABELA DE PREÇOS'!$G$3:$G$1000,MATCH(B2673,IF('TABELA DE PREÇOS'!$F$3:$F$1000=G2673,'TABELA DE PREÇOS'!$H$3:$H$1000),1)))))),"")</f>
        <v/>
      </c>
      <c r="I2673" s="74"/>
      <c r="J2673" s="20" t="str">
        <f>IFERROR(IF(ATENDIMENTOS!$I2673="",ATENDIMENTOS!$H2673,IF(AND(ATENDIMENTOS!$H2673="",ATENDIMENTOS!$I2673=""),"",ATENDIMENTOS!$H2673-ATENDIMENTOS!$I2673)),"")</f>
        <v/>
      </c>
      <c r="K2673" s="77"/>
    </row>
    <row r="2674" spans="1:11" x14ac:dyDescent="0.3">
      <c r="A2674" s="12" t="str">
        <f t="shared" si="41"/>
        <v/>
      </c>
      <c r="B2674" s="66"/>
      <c r="C2674" s="70"/>
      <c r="D2674" s="71"/>
      <c r="E2674" s="71"/>
      <c r="F2674" s="71"/>
      <c r="G2674" s="71"/>
      <c r="H2674" s="19" t="str" cm="1">
        <f t="array" ref="H2674">IFERROR(IF(B2674="","",IF(F2674="","",IF(F2674="SERVIÇOS",INDEX('TABELA DE PREÇOS'!$C$3:$C$1000,MATCH(B2674,IF('TABELA DE PREÇOS'!$B$3:$B$1000=G2674,'TABELA DE PREÇOS'!$D$3:$D$1000),1)),IF(F2674="PRODUTOS",INDEX('TABELA DE PREÇOS'!$G$3:$G$1000,MATCH(B2674,IF('TABELA DE PREÇOS'!$F$3:$F$1000=G2674,'TABELA DE PREÇOS'!$H$3:$H$1000),1)))))),"")</f>
        <v/>
      </c>
      <c r="I2674" s="75"/>
      <c r="J2674" s="19" t="str">
        <f>IFERROR(IF(ATENDIMENTOS!$I2674="",ATENDIMENTOS!$H2674,IF(AND(ATENDIMENTOS!$H2674="",ATENDIMENTOS!$I2674=""),"",ATENDIMENTOS!$H2674-ATENDIMENTOS!$I2674)),"")</f>
        <v/>
      </c>
      <c r="K2674" s="78"/>
    </row>
    <row r="2675" spans="1:11" x14ac:dyDescent="0.3">
      <c r="A2675" s="12" t="str">
        <f t="shared" si="41"/>
        <v/>
      </c>
      <c r="B2675" s="65"/>
      <c r="C2675" s="68"/>
      <c r="D2675" s="69"/>
      <c r="E2675" s="69"/>
      <c r="F2675" s="69"/>
      <c r="G2675" s="69"/>
      <c r="H2675" s="20" t="str" cm="1">
        <f t="array" ref="H2675">IFERROR(IF(B2675="","",IF(F2675="","",IF(F2675="SERVIÇOS",INDEX('TABELA DE PREÇOS'!$C$3:$C$1000,MATCH(B2675,IF('TABELA DE PREÇOS'!$B$3:$B$1000=G2675,'TABELA DE PREÇOS'!$D$3:$D$1000),1)),IF(F2675="PRODUTOS",INDEX('TABELA DE PREÇOS'!$G$3:$G$1000,MATCH(B2675,IF('TABELA DE PREÇOS'!$F$3:$F$1000=G2675,'TABELA DE PREÇOS'!$H$3:$H$1000),1)))))),"")</f>
        <v/>
      </c>
      <c r="I2675" s="74"/>
      <c r="J2675" s="20" t="str">
        <f>IFERROR(IF(ATENDIMENTOS!$I2675="",ATENDIMENTOS!$H2675,IF(AND(ATENDIMENTOS!$H2675="",ATENDIMENTOS!$I2675=""),"",ATENDIMENTOS!$H2675-ATENDIMENTOS!$I2675)),"")</f>
        <v/>
      </c>
      <c r="K2675" s="77"/>
    </row>
    <row r="2676" spans="1:11" x14ac:dyDescent="0.3">
      <c r="A2676" s="12" t="str">
        <f t="shared" si="41"/>
        <v/>
      </c>
      <c r="B2676" s="66"/>
      <c r="C2676" s="70"/>
      <c r="D2676" s="71"/>
      <c r="E2676" s="71"/>
      <c r="F2676" s="71"/>
      <c r="G2676" s="71"/>
      <c r="H2676" s="19" t="str" cm="1">
        <f t="array" ref="H2676">IFERROR(IF(B2676="","",IF(F2676="","",IF(F2676="SERVIÇOS",INDEX('TABELA DE PREÇOS'!$C$3:$C$1000,MATCH(B2676,IF('TABELA DE PREÇOS'!$B$3:$B$1000=G2676,'TABELA DE PREÇOS'!$D$3:$D$1000),1)),IF(F2676="PRODUTOS",INDEX('TABELA DE PREÇOS'!$G$3:$G$1000,MATCH(B2676,IF('TABELA DE PREÇOS'!$F$3:$F$1000=G2676,'TABELA DE PREÇOS'!$H$3:$H$1000),1)))))),"")</f>
        <v/>
      </c>
      <c r="I2676" s="75"/>
      <c r="J2676" s="19" t="str">
        <f>IFERROR(IF(ATENDIMENTOS!$I2676="",ATENDIMENTOS!$H2676,IF(AND(ATENDIMENTOS!$H2676="",ATENDIMENTOS!$I2676=""),"",ATENDIMENTOS!$H2676-ATENDIMENTOS!$I2676)),"")</f>
        <v/>
      </c>
      <c r="K2676" s="78"/>
    </row>
    <row r="2677" spans="1:11" x14ac:dyDescent="0.3">
      <c r="A2677" s="12" t="str">
        <f t="shared" si="41"/>
        <v/>
      </c>
      <c r="B2677" s="65"/>
      <c r="C2677" s="68"/>
      <c r="D2677" s="69"/>
      <c r="E2677" s="69"/>
      <c r="F2677" s="69"/>
      <c r="G2677" s="69"/>
      <c r="H2677" s="20" t="str" cm="1">
        <f t="array" ref="H2677">IFERROR(IF(B2677="","",IF(F2677="","",IF(F2677="SERVIÇOS",INDEX('TABELA DE PREÇOS'!$C$3:$C$1000,MATCH(B2677,IF('TABELA DE PREÇOS'!$B$3:$B$1000=G2677,'TABELA DE PREÇOS'!$D$3:$D$1000),1)),IF(F2677="PRODUTOS",INDEX('TABELA DE PREÇOS'!$G$3:$G$1000,MATCH(B2677,IF('TABELA DE PREÇOS'!$F$3:$F$1000=G2677,'TABELA DE PREÇOS'!$H$3:$H$1000),1)))))),"")</f>
        <v/>
      </c>
      <c r="I2677" s="74"/>
      <c r="J2677" s="20" t="str">
        <f>IFERROR(IF(ATENDIMENTOS!$I2677="",ATENDIMENTOS!$H2677,IF(AND(ATENDIMENTOS!$H2677="",ATENDIMENTOS!$I2677=""),"",ATENDIMENTOS!$H2677-ATENDIMENTOS!$I2677)),"")</f>
        <v/>
      </c>
      <c r="K2677" s="77"/>
    </row>
    <row r="2678" spans="1:11" x14ac:dyDescent="0.3">
      <c r="A2678" s="12" t="str">
        <f t="shared" si="41"/>
        <v/>
      </c>
      <c r="B2678" s="66"/>
      <c r="C2678" s="70"/>
      <c r="D2678" s="71"/>
      <c r="E2678" s="71"/>
      <c r="F2678" s="71"/>
      <c r="G2678" s="71"/>
      <c r="H2678" s="19" t="str" cm="1">
        <f t="array" ref="H2678">IFERROR(IF(B2678="","",IF(F2678="","",IF(F2678="SERVIÇOS",INDEX('TABELA DE PREÇOS'!$C$3:$C$1000,MATCH(B2678,IF('TABELA DE PREÇOS'!$B$3:$B$1000=G2678,'TABELA DE PREÇOS'!$D$3:$D$1000),1)),IF(F2678="PRODUTOS",INDEX('TABELA DE PREÇOS'!$G$3:$G$1000,MATCH(B2678,IF('TABELA DE PREÇOS'!$F$3:$F$1000=G2678,'TABELA DE PREÇOS'!$H$3:$H$1000),1)))))),"")</f>
        <v/>
      </c>
      <c r="I2678" s="75"/>
      <c r="J2678" s="19" t="str">
        <f>IFERROR(IF(ATENDIMENTOS!$I2678="",ATENDIMENTOS!$H2678,IF(AND(ATENDIMENTOS!$H2678="",ATENDIMENTOS!$I2678=""),"",ATENDIMENTOS!$H2678-ATENDIMENTOS!$I2678)),"")</f>
        <v/>
      </c>
      <c r="K2678" s="78"/>
    </row>
    <row r="2679" spans="1:11" x14ac:dyDescent="0.3">
      <c r="A2679" s="12" t="str">
        <f t="shared" si="41"/>
        <v/>
      </c>
      <c r="B2679" s="65"/>
      <c r="C2679" s="68"/>
      <c r="D2679" s="69"/>
      <c r="E2679" s="69"/>
      <c r="F2679" s="69"/>
      <c r="G2679" s="69"/>
      <c r="H2679" s="20" t="str" cm="1">
        <f t="array" ref="H2679">IFERROR(IF(B2679="","",IF(F2679="","",IF(F2679="SERVIÇOS",INDEX('TABELA DE PREÇOS'!$C$3:$C$1000,MATCH(B2679,IF('TABELA DE PREÇOS'!$B$3:$B$1000=G2679,'TABELA DE PREÇOS'!$D$3:$D$1000),1)),IF(F2679="PRODUTOS",INDEX('TABELA DE PREÇOS'!$G$3:$G$1000,MATCH(B2679,IF('TABELA DE PREÇOS'!$F$3:$F$1000=G2679,'TABELA DE PREÇOS'!$H$3:$H$1000),1)))))),"")</f>
        <v/>
      </c>
      <c r="I2679" s="74"/>
      <c r="J2679" s="20" t="str">
        <f>IFERROR(IF(ATENDIMENTOS!$I2679="",ATENDIMENTOS!$H2679,IF(AND(ATENDIMENTOS!$H2679="",ATENDIMENTOS!$I2679=""),"",ATENDIMENTOS!$H2679-ATENDIMENTOS!$I2679)),"")</f>
        <v/>
      </c>
      <c r="K2679" s="77"/>
    </row>
    <row r="2680" spans="1:11" x14ac:dyDescent="0.3">
      <c r="A2680" s="12" t="str">
        <f t="shared" si="41"/>
        <v/>
      </c>
      <c r="B2680" s="66"/>
      <c r="C2680" s="70"/>
      <c r="D2680" s="71"/>
      <c r="E2680" s="71"/>
      <c r="F2680" s="71"/>
      <c r="G2680" s="71"/>
      <c r="H2680" s="19" t="str" cm="1">
        <f t="array" ref="H2680">IFERROR(IF(B2680="","",IF(F2680="","",IF(F2680="SERVIÇOS",INDEX('TABELA DE PREÇOS'!$C$3:$C$1000,MATCH(B2680,IF('TABELA DE PREÇOS'!$B$3:$B$1000=G2680,'TABELA DE PREÇOS'!$D$3:$D$1000),1)),IF(F2680="PRODUTOS",INDEX('TABELA DE PREÇOS'!$G$3:$G$1000,MATCH(B2680,IF('TABELA DE PREÇOS'!$F$3:$F$1000=G2680,'TABELA DE PREÇOS'!$H$3:$H$1000),1)))))),"")</f>
        <v/>
      </c>
      <c r="I2680" s="75"/>
      <c r="J2680" s="19" t="str">
        <f>IFERROR(IF(ATENDIMENTOS!$I2680="",ATENDIMENTOS!$H2680,IF(AND(ATENDIMENTOS!$H2680="",ATENDIMENTOS!$I2680=""),"",ATENDIMENTOS!$H2680-ATENDIMENTOS!$I2680)),"")</f>
        <v/>
      </c>
      <c r="K2680" s="78"/>
    </row>
    <row r="2681" spans="1:11" x14ac:dyDescent="0.3">
      <c r="A2681" s="12" t="str">
        <f t="shared" si="41"/>
        <v/>
      </c>
      <c r="B2681" s="65"/>
      <c r="C2681" s="68"/>
      <c r="D2681" s="69"/>
      <c r="E2681" s="69"/>
      <c r="F2681" s="69"/>
      <c r="G2681" s="69"/>
      <c r="H2681" s="20" t="str" cm="1">
        <f t="array" ref="H2681">IFERROR(IF(B2681="","",IF(F2681="","",IF(F2681="SERVIÇOS",INDEX('TABELA DE PREÇOS'!$C$3:$C$1000,MATCH(B2681,IF('TABELA DE PREÇOS'!$B$3:$B$1000=G2681,'TABELA DE PREÇOS'!$D$3:$D$1000),1)),IF(F2681="PRODUTOS",INDEX('TABELA DE PREÇOS'!$G$3:$G$1000,MATCH(B2681,IF('TABELA DE PREÇOS'!$F$3:$F$1000=G2681,'TABELA DE PREÇOS'!$H$3:$H$1000),1)))))),"")</f>
        <v/>
      </c>
      <c r="I2681" s="74"/>
      <c r="J2681" s="20" t="str">
        <f>IFERROR(IF(ATENDIMENTOS!$I2681="",ATENDIMENTOS!$H2681,IF(AND(ATENDIMENTOS!$H2681="",ATENDIMENTOS!$I2681=""),"",ATENDIMENTOS!$H2681-ATENDIMENTOS!$I2681)),"")</f>
        <v/>
      </c>
      <c r="K2681" s="77"/>
    </row>
    <row r="2682" spans="1:11" x14ac:dyDescent="0.3">
      <c r="A2682" s="12" t="str">
        <f t="shared" si="41"/>
        <v/>
      </c>
      <c r="B2682" s="66"/>
      <c r="C2682" s="70"/>
      <c r="D2682" s="71"/>
      <c r="E2682" s="71"/>
      <c r="F2682" s="71"/>
      <c r="G2682" s="71"/>
      <c r="H2682" s="19" t="str" cm="1">
        <f t="array" ref="H2682">IFERROR(IF(B2682="","",IF(F2682="","",IF(F2682="SERVIÇOS",INDEX('TABELA DE PREÇOS'!$C$3:$C$1000,MATCH(B2682,IF('TABELA DE PREÇOS'!$B$3:$B$1000=G2682,'TABELA DE PREÇOS'!$D$3:$D$1000),1)),IF(F2682="PRODUTOS",INDEX('TABELA DE PREÇOS'!$G$3:$G$1000,MATCH(B2682,IF('TABELA DE PREÇOS'!$F$3:$F$1000=G2682,'TABELA DE PREÇOS'!$H$3:$H$1000),1)))))),"")</f>
        <v/>
      </c>
      <c r="I2682" s="75"/>
      <c r="J2682" s="19" t="str">
        <f>IFERROR(IF(ATENDIMENTOS!$I2682="",ATENDIMENTOS!$H2682,IF(AND(ATENDIMENTOS!$H2682="",ATENDIMENTOS!$I2682=""),"",ATENDIMENTOS!$H2682-ATENDIMENTOS!$I2682)),"")</f>
        <v/>
      </c>
      <c r="K2682" s="78"/>
    </row>
    <row r="2683" spans="1:11" x14ac:dyDescent="0.3">
      <c r="A2683" s="12" t="str">
        <f t="shared" si="41"/>
        <v/>
      </c>
      <c r="B2683" s="65"/>
      <c r="C2683" s="68"/>
      <c r="D2683" s="69"/>
      <c r="E2683" s="69"/>
      <c r="F2683" s="69"/>
      <c r="G2683" s="69"/>
      <c r="H2683" s="20" t="str" cm="1">
        <f t="array" ref="H2683">IFERROR(IF(B2683="","",IF(F2683="","",IF(F2683="SERVIÇOS",INDEX('TABELA DE PREÇOS'!$C$3:$C$1000,MATCH(B2683,IF('TABELA DE PREÇOS'!$B$3:$B$1000=G2683,'TABELA DE PREÇOS'!$D$3:$D$1000),1)),IF(F2683="PRODUTOS",INDEX('TABELA DE PREÇOS'!$G$3:$G$1000,MATCH(B2683,IF('TABELA DE PREÇOS'!$F$3:$F$1000=G2683,'TABELA DE PREÇOS'!$H$3:$H$1000),1)))))),"")</f>
        <v/>
      </c>
      <c r="I2683" s="74"/>
      <c r="J2683" s="20" t="str">
        <f>IFERROR(IF(ATENDIMENTOS!$I2683="",ATENDIMENTOS!$H2683,IF(AND(ATENDIMENTOS!$H2683="",ATENDIMENTOS!$I2683=""),"",ATENDIMENTOS!$H2683-ATENDIMENTOS!$I2683)),"")</f>
        <v/>
      </c>
      <c r="K2683" s="77"/>
    </row>
    <row r="2684" spans="1:11" x14ac:dyDescent="0.3">
      <c r="A2684" s="12" t="str">
        <f t="shared" si="41"/>
        <v/>
      </c>
      <c r="B2684" s="66"/>
      <c r="C2684" s="70"/>
      <c r="D2684" s="71"/>
      <c r="E2684" s="71"/>
      <c r="F2684" s="71"/>
      <c r="G2684" s="71"/>
      <c r="H2684" s="19" t="str" cm="1">
        <f t="array" ref="H2684">IFERROR(IF(B2684="","",IF(F2684="","",IF(F2684="SERVIÇOS",INDEX('TABELA DE PREÇOS'!$C$3:$C$1000,MATCH(B2684,IF('TABELA DE PREÇOS'!$B$3:$B$1000=G2684,'TABELA DE PREÇOS'!$D$3:$D$1000),1)),IF(F2684="PRODUTOS",INDEX('TABELA DE PREÇOS'!$G$3:$G$1000,MATCH(B2684,IF('TABELA DE PREÇOS'!$F$3:$F$1000=G2684,'TABELA DE PREÇOS'!$H$3:$H$1000),1)))))),"")</f>
        <v/>
      </c>
      <c r="I2684" s="75"/>
      <c r="J2684" s="19" t="str">
        <f>IFERROR(IF(ATENDIMENTOS!$I2684="",ATENDIMENTOS!$H2684,IF(AND(ATENDIMENTOS!$H2684="",ATENDIMENTOS!$I2684=""),"",ATENDIMENTOS!$H2684-ATENDIMENTOS!$I2684)),"")</f>
        <v/>
      </c>
      <c r="K2684" s="78"/>
    </row>
    <row r="2685" spans="1:11" x14ac:dyDescent="0.3">
      <c r="A2685" s="12" t="str">
        <f t="shared" si="41"/>
        <v/>
      </c>
      <c r="B2685" s="65"/>
      <c r="C2685" s="68"/>
      <c r="D2685" s="69"/>
      <c r="E2685" s="69"/>
      <c r="F2685" s="69"/>
      <c r="G2685" s="69"/>
      <c r="H2685" s="20" t="str" cm="1">
        <f t="array" ref="H2685">IFERROR(IF(B2685="","",IF(F2685="","",IF(F2685="SERVIÇOS",INDEX('TABELA DE PREÇOS'!$C$3:$C$1000,MATCH(B2685,IF('TABELA DE PREÇOS'!$B$3:$B$1000=G2685,'TABELA DE PREÇOS'!$D$3:$D$1000),1)),IF(F2685="PRODUTOS",INDEX('TABELA DE PREÇOS'!$G$3:$G$1000,MATCH(B2685,IF('TABELA DE PREÇOS'!$F$3:$F$1000=G2685,'TABELA DE PREÇOS'!$H$3:$H$1000),1)))))),"")</f>
        <v/>
      </c>
      <c r="I2685" s="74"/>
      <c r="J2685" s="20" t="str">
        <f>IFERROR(IF(ATENDIMENTOS!$I2685="",ATENDIMENTOS!$H2685,IF(AND(ATENDIMENTOS!$H2685="",ATENDIMENTOS!$I2685=""),"",ATENDIMENTOS!$H2685-ATENDIMENTOS!$I2685)),"")</f>
        <v/>
      </c>
      <c r="K2685" s="77"/>
    </row>
    <row r="2686" spans="1:11" x14ac:dyDescent="0.3">
      <c r="A2686" s="12" t="str">
        <f t="shared" si="41"/>
        <v/>
      </c>
      <c r="B2686" s="66"/>
      <c r="C2686" s="70"/>
      <c r="D2686" s="71"/>
      <c r="E2686" s="71"/>
      <c r="F2686" s="71"/>
      <c r="G2686" s="71"/>
      <c r="H2686" s="19" t="str" cm="1">
        <f t="array" ref="H2686">IFERROR(IF(B2686="","",IF(F2686="","",IF(F2686="SERVIÇOS",INDEX('TABELA DE PREÇOS'!$C$3:$C$1000,MATCH(B2686,IF('TABELA DE PREÇOS'!$B$3:$B$1000=G2686,'TABELA DE PREÇOS'!$D$3:$D$1000),1)),IF(F2686="PRODUTOS",INDEX('TABELA DE PREÇOS'!$G$3:$G$1000,MATCH(B2686,IF('TABELA DE PREÇOS'!$F$3:$F$1000=G2686,'TABELA DE PREÇOS'!$H$3:$H$1000),1)))))),"")</f>
        <v/>
      </c>
      <c r="I2686" s="75"/>
      <c r="J2686" s="19" t="str">
        <f>IFERROR(IF(ATENDIMENTOS!$I2686="",ATENDIMENTOS!$H2686,IF(AND(ATENDIMENTOS!$H2686="",ATENDIMENTOS!$I2686=""),"",ATENDIMENTOS!$H2686-ATENDIMENTOS!$I2686)),"")</f>
        <v/>
      </c>
      <c r="K2686" s="78"/>
    </row>
    <row r="2687" spans="1:11" x14ac:dyDescent="0.3">
      <c r="A2687" s="12" t="str">
        <f t="shared" si="41"/>
        <v/>
      </c>
      <c r="B2687" s="65"/>
      <c r="C2687" s="68"/>
      <c r="D2687" s="69"/>
      <c r="E2687" s="69"/>
      <c r="F2687" s="69"/>
      <c r="G2687" s="69"/>
      <c r="H2687" s="20" t="str" cm="1">
        <f t="array" ref="H2687">IFERROR(IF(B2687="","",IF(F2687="","",IF(F2687="SERVIÇOS",INDEX('TABELA DE PREÇOS'!$C$3:$C$1000,MATCH(B2687,IF('TABELA DE PREÇOS'!$B$3:$B$1000=G2687,'TABELA DE PREÇOS'!$D$3:$D$1000),1)),IF(F2687="PRODUTOS",INDEX('TABELA DE PREÇOS'!$G$3:$G$1000,MATCH(B2687,IF('TABELA DE PREÇOS'!$F$3:$F$1000=G2687,'TABELA DE PREÇOS'!$H$3:$H$1000),1)))))),"")</f>
        <v/>
      </c>
      <c r="I2687" s="74"/>
      <c r="J2687" s="20" t="str">
        <f>IFERROR(IF(ATENDIMENTOS!$I2687="",ATENDIMENTOS!$H2687,IF(AND(ATENDIMENTOS!$H2687="",ATENDIMENTOS!$I2687=""),"",ATENDIMENTOS!$H2687-ATENDIMENTOS!$I2687)),"")</f>
        <v/>
      </c>
      <c r="K2687" s="77"/>
    </row>
    <row r="2688" spans="1:11" x14ac:dyDescent="0.3">
      <c r="A2688" s="12" t="str">
        <f t="shared" si="41"/>
        <v/>
      </c>
      <c r="B2688" s="66"/>
      <c r="C2688" s="70"/>
      <c r="D2688" s="71"/>
      <c r="E2688" s="71"/>
      <c r="F2688" s="71"/>
      <c r="G2688" s="71"/>
      <c r="H2688" s="19" t="str" cm="1">
        <f t="array" ref="H2688">IFERROR(IF(B2688="","",IF(F2688="","",IF(F2688="SERVIÇOS",INDEX('TABELA DE PREÇOS'!$C$3:$C$1000,MATCH(B2688,IF('TABELA DE PREÇOS'!$B$3:$B$1000=G2688,'TABELA DE PREÇOS'!$D$3:$D$1000),1)),IF(F2688="PRODUTOS",INDEX('TABELA DE PREÇOS'!$G$3:$G$1000,MATCH(B2688,IF('TABELA DE PREÇOS'!$F$3:$F$1000=G2688,'TABELA DE PREÇOS'!$H$3:$H$1000),1)))))),"")</f>
        <v/>
      </c>
      <c r="I2688" s="75"/>
      <c r="J2688" s="19" t="str">
        <f>IFERROR(IF(ATENDIMENTOS!$I2688="",ATENDIMENTOS!$H2688,IF(AND(ATENDIMENTOS!$H2688="",ATENDIMENTOS!$I2688=""),"",ATENDIMENTOS!$H2688-ATENDIMENTOS!$I2688)),"")</f>
        <v/>
      </c>
      <c r="K2688" s="78"/>
    </row>
    <row r="2689" spans="1:11" x14ac:dyDescent="0.3">
      <c r="A2689" s="12" t="str">
        <f t="shared" si="41"/>
        <v/>
      </c>
      <c r="B2689" s="65"/>
      <c r="C2689" s="68"/>
      <c r="D2689" s="69"/>
      <c r="E2689" s="69"/>
      <c r="F2689" s="69"/>
      <c r="G2689" s="69"/>
      <c r="H2689" s="20" t="str" cm="1">
        <f t="array" ref="H2689">IFERROR(IF(B2689="","",IF(F2689="","",IF(F2689="SERVIÇOS",INDEX('TABELA DE PREÇOS'!$C$3:$C$1000,MATCH(B2689,IF('TABELA DE PREÇOS'!$B$3:$B$1000=G2689,'TABELA DE PREÇOS'!$D$3:$D$1000),1)),IF(F2689="PRODUTOS",INDEX('TABELA DE PREÇOS'!$G$3:$G$1000,MATCH(B2689,IF('TABELA DE PREÇOS'!$F$3:$F$1000=G2689,'TABELA DE PREÇOS'!$H$3:$H$1000),1)))))),"")</f>
        <v/>
      </c>
      <c r="I2689" s="74"/>
      <c r="J2689" s="20" t="str">
        <f>IFERROR(IF(ATENDIMENTOS!$I2689="",ATENDIMENTOS!$H2689,IF(AND(ATENDIMENTOS!$H2689="",ATENDIMENTOS!$I2689=""),"",ATENDIMENTOS!$H2689-ATENDIMENTOS!$I2689)),"")</f>
        <v/>
      </c>
      <c r="K2689" s="77"/>
    </row>
    <row r="2690" spans="1:11" x14ac:dyDescent="0.3">
      <c r="A2690" s="12" t="str">
        <f t="shared" si="41"/>
        <v/>
      </c>
      <c r="B2690" s="66"/>
      <c r="C2690" s="70"/>
      <c r="D2690" s="71"/>
      <c r="E2690" s="71"/>
      <c r="F2690" s="71"/>
      <c r="G2690" s="71"/>
      <c r="H2690" s="19" t="str" cm="1">
        <f t="array" ref="H2690">IFERROR(IF(B2690="","",IF(F2690="","",IF(F2690="SERVIÇOS",INDEX('TABELA DE PREÇOS'!$C$3:$C$1000,MATCH(B2690,IF('TABELA DE PREÇOS'!$B$3:$B$1000=G2690,'TABELA DE PREÇOS'!$D$3:$D$1000),1)),IF(F2690="PRODUTOS",INDEX('TABELA DE PREÇOS'!$G$3:$G$1000,MATCH(B2690,IF('TABELA DE PREÇOS'!$F$3:$F$1000=G2690,'TABELA DE PREÇOS'!$H$3:$H$1000),1)))))),"")</f>
        <v/>
      </c>
      <c r="I2690" s="75"/>
      <c r="J2690" s="19" t="str">
        <f>IFERROR(IF(ATENDIMENTOS!$I2690="",ATENDIMENTOS!$H2690,IF(AND(ATENDIMENTOS!$H2690="",ATENDIMENTOS!$I2690=""),"",ATENDIMENTOS!$H2690-ATENDIMENTOS!$I2690)),"")</f>
        <v/>
      </c>
      <c r="K2690" s="78"/>
    </row>
    <row r="2691" spans="1:11" x14ac:dyDescent="0.3">
      <c r="A2691" s="12" t="str">
        <f t="shared" si="41"/>
        <v/>
      </c>
      <c r="B2691" s="65"/>
      <c r="C2691" s="68"/>
      <c r="D2691" s="69"/>
      <c r="E2691" s="69"/>
      <c r="F2691" s="69"/>
      <c r="G2691" s="69"/>
      <c r="H2691" s="20" t="str" cm="1">
        <f t="array" ref="H2691">IFERROR(IF(B2691="","",IF(F2691="","",IF(F2691="SERVIÇOS",INDEX('TABELA DE PREÇOS'!$C$3:$C$1000,MATCH(B2691,IF('TABELA DE PREÇOS'!$B$3:$B$1000=G2691,'TABELA DE PREÇOS'!$D$3:$D$1000),1)),IF(F2691="PRODUTOS",INDEX('TABELA DE PREÇOS'!$G$3:$G$1000,MATCH(B2691,IF('TABELA DE PREÇOS'!$F$3:$F$1000=G2691,'TABELA DE PREÇOS'!$H$3:$H$1000),1)))))),"")</f>
        <v/>
      </c>
      <c r="I2691" s="74"/>
      <c r="J2691" s="20" t="str">
        <f>IFERROR(IF(ATENDIMENTOS!$I2691="",ATENDIMENTOS!$H2691,IF(AND(ATENDIMENTOS!$H2691="",ATENDIMENTOS!$I2691=""),"",ATENDIMENTOS!$H2691-ATENDIMENTOS!$I2691)),"")</f>
        <v/>
      </c>
      <c r="K2691" s="77"/>
    </row>
    <row r="2692" spans="1:11" x14ac:dyDescent="0.3">
      <c r="A2692" s="12" t="str">
        <f t="shared" ref="A2692:A2755" si="42">IF(B2692="","",F2692&amp;E2692&amp;B2692&amp;C2692)</f>
        <v/>
      </c>
      <c r="B2692" s="66"/>
      <c r="C2692" s="70"/>
      <c r="D2692" s="71"/>
      <c r="E2692" s="71"/>
      <c r="F2692" s="71"/>
      <c r="G2692" s="71"/>
      <c r="H2692" s="19" t="str" cm="1">
        <f t="array" ref="H2692">IFERROR(IF(B2692="","",IF(F2692="","",IF(F2692="SERVIÇOS",INDEX('TABELA DE PREÇOS'!$C$3:$C$1000,MATCH(B2692,IF('TABELA DE PREÇOS'!$B$3:$B$1000=G2692,'TABELA DE PREÇOS'!$D$3:$D$1000),1)),IF(F2692="PRODUTOS",INDEX('TABELA DE PREÇOS'!$G$3:$G$1000,MATCH(B2692,IF('TABELA DE PREÇOS'!$F$3:$F$1000=G2692,'TABELA DE PREÇOS'!$H$3:$H$1000),1)))))),"")</f>
        <v/>
      </c>
      <c r="I2692" s="75"/>
      <c r="J2692" s="19" t="str">
        <f>IFERROR(IF(ATENDIMENTOS!$I2692="",ATENDIMENTOS!$H2692,IF(AND(ATENDIMENTOS!$H2692="",ATENDIMENTOS!$I2692=""),"",ATENDIMENTOS!$H2692-ATENDIMENTOS!$I2692)),"")</f>
        <v/>
      </c>
      <c r="K2692" s="78"/>
    </row>
    <row r="2693" spans="1:11" x14ac:dyDescent="0.3">
      <c r="A2693" s="12" t="str">
        <f t="shared" si="42"/>
        <v/>
      </c>
      <c r="B2693" s="65"/>
      <c r="C2693" s="68"/>
      <c r="D2693" s="69"/>
      <c r="E2693" s="69"/>
      <c r="F2693" s="69"/>
      <c r="G2693" s="69"/>
      <c r="H2693" s="20" t="str" cm="1">
        <f t="array" ref="H2693">IFERROR(IF(B2693="","",IF(F2693="","",IF(F2693="SERVIÇOS",INDEX('TABELA DE PREÇOS'!$C$3:$C$1000,MATCH(B2693,IF('TABELA DE PREÇOS'!$B$3:$B$1000=G2693,'TABELA DE PREÇOS'!$D$3:$D$1000),1)),IF(F2693="PRODUTOS",INDEX('TABELA DE PREÇOS'!$G$3:$G$1000,MATCH(B2693,IF('TABELA DE PREÇOS'!$F$3:$F$1000=G2693,'TABELA DE PREÇOS'!$H$3:$H$1000),1)))))),"")</f>
        <v/>
      </c>
      <c r="I2693" s="74"/>
      <c r="J2693" s="20" t="str">
        <f>IFERROR(IF(ATENDIMENTOS!$I2693="",ATENDIMENTOS!$H2693,IF(AND(ATENDIMENTOS!$H2693="",ATENDIMENTOS!$I2693=""),"",ATENDIMENTOS!$H2693-ATENDIMENTOS!$I2693)),"")</f>
        <v/>
      </c>
      <c r="K2693" s="77"/>
    </row>
    <row r="2694" spans="1:11" x14ac:dyDescent="0.3">
      <c r="A2694" s="12" t="str">
        <f t="shared" si="42"/>
        <v/>
      </c>
      <c r="B2694" s="66"/>
      <c r="C2694" s="70"/>
      <c r="D2694" s="71"/>
      <c r="E2694" s="71"/>
      <c r="F2694" s="71"/>
      <c r="G2694" s="71"/>
      <c r="H2694" s="19" t="str" cm="1">
        <f t="array" ref="H2694">IFERROR(IF(B2694="","",IF(F2694="","",IF(F2694="SERVIÇOS",INDEX('TABELA DE PREÇOS'!$C$3:$C$1000,MATCH(B2694,IF('TABELA DE PREÇOS'!$B$3:$B$1000=G2694,'TABELA DE PREÇOS'!$D$3:$D$1000),1)),IF(F2694="PRODUTOS",INDEX('TABELA DE PREÇOS'!$G$3:$G$1000,MATCH(B2694,IF('TABELA DE PREÇOS'!$F$3:$F$1000=G2694,'TABELA DE PREÇOS'!$H$3:$H$1000),1)))))),"")</f>
        <v/>
      </c>
      <c r="I2694" s="75"/>
      <c r="J2694" s="19" t="str">
        <f>IFERROR(IF(ATENDIMENTOS!$I2694="",ATENDIMENTOS!$H2694,IF(AND(ATENDIMENTOS!$H2694="",ATENDIMENTOS!$I2694=""),"",ATENDIMENTOS!$H2694-ATENDIMENTOS!$I2694)),"")</f>
        <v/>
      </c>
      <c r="K2694" s="78"/>
    </row>
    <row r="2695" spans="1:11" x14ac:dyDescent="0.3">
      <c r="A2695" s="12" t="str">
        <f t="shared" si="42"/>
        <v/>
      </c>
      <c r="B2695" s="65"/>
      <c r="C2695" s="68"/>
      <c r="D2695" s="69"/>
      <c r="E2695" s="69"/>
      <c r="F2695" s="69"/>
      <c r="G2695" s="69"/>
      <c r="H2695" s="20" t="str" cm="1">
        <f t="array" ref="H2695">IFERROR(IF(B2695="","",IF(F2695="","",IF(F2695="SERVIÇOS",INDEX('TABELA DE PREÇOS'!$C$3:$C$1000,MATCH(B2695,IF('TABELA DE PREÇOS'!$B$3:$B$1000=G2695,'TABELA DE PREÇOS'!$D$3:$D$1000),1)),IF(F2695="PRODUTOS",INDEX('TABELA DE PREÇOS'!$G$3:$G$1000,MATCH(B2695,IF('TABELA DE PREÇOS'!$F$3:$F$1000=G2695,'TABELA DE PREÇOS'!$H$3:$H$1000),1)))))),"")</f>
        <v/>
      </c>
      <c r="I2695" s="74"/>
      <c r="J2695" s="20" t="str">
        <f>IFERROR(IF(ATENDIMENTOS!$I2695="",ATENDIMENTOS!$H2695,IF(AND(ATENDIMENTOS!$H2695="",ATENDIMENTOS!$I2695=""),"",ATENDIMENTOS!$H2695-ATENDIMENTOS!$I2695)),"")</f>
        <v/>
      </c>
      <c r="K2695" s="77"/>
    </row>
    <row r="2696" spans="1:11" x14ac:dyDescent="0.3">
      <c r="A2696" s="12" t="str">
        <f t="shared" si="42"/>
        <v/>
      </c>
      <c r="B2696" s="66"/>
      <c r="C2696" s="70"/>
      <c r="D2696" s="71"/>
      <c r="E2696" s="71"/>
      <c r="F2696" s="71"/>
      <c r="G2696" s="71"/>
      <c r="H2696" s="19" t="str" cm="1">
        <f t="array" ref="H2696">IFERROR(IF(B2696="","",IF(F2696="","",IF(F2696="SERVIÇOS",INDEX('TABELA DE PREÇOS'!$C$3:$C$1000,MATCH(B2696,IF('TABELA DE PREÇOS'!$B$3:$B$1000=G2696,'TABELA DE PREÇOS'!$D$3:$D$1000),1)),IF(F2696="PRODUTOS",INDEX('TABELA DE PREÇOS'!$G$3:$G$1000,MATCH(B2696,IF('TABELA DE PREÇOS'!$F$3:$F$1000=G2696,'TABELA DE PREÇOS'!$H$3:$H$1000),1)))))),"")</f>
        <v/>
      </c>
      <c r="I2696" s="75"/>
      <c r="J2696" s="19" t="str">
        <f>IFERROR(IF(ATENDIMENTOS!$I2696="",ATENDIMENTOS!$H2696,IF(AND(ATENDIMENTOS!$H2696="",ATENDIMENTOS!$I2696=""),"",ATENDIMENTOS!$H2696-ATENDIMENTOS!$I2696)),"")</f>
        <v/>
      </c>
      <c r="K2696" s="78"/>
    </row>
    <row r="2697" spans="1:11" x14ac:dyDescent="0.3">
      <c r="A2697" s="12" t="str">
        <f t="shared" si="42"/>
        <v/>
      </c>
      <c r="B2697" s="65"/>
      <c r="C2697" s="68"/>
      <c r="D2697" s="69"/>
      <c r="E2697" s="69"/>
      <c r="F2697" s="69"/>
      <c r="G2697" s="69"/>
      <c r="H2697" s="20" t="str" cm="1">
        <f t="array" ref="H2697">IFERROR(IF(B2697="","",IF(F2697="","",IF(F2697="SERVIÇOS",INDEX('TABELA DE PREÇOS'!$C$3:$C$1000,MATCH(B2697,IF('TABELA DE PREÇOS'!$B$3:$B$1000=G2697,'TABELA DE PREÇOS'!$D$3:$D$1000),1)),IF(F2697="PRODUTOS",INDEX('TABELA DE PREÇOS'!$G$3:$G$1000,MATCH(B2697,IF('TABELA DE PREÇOS'!$F$3:$F$1000=G2697,'TABELA DE PREÇOS'!$H$3:$H$1000),1)))))),"")</f>
        <v/>
      </c>
      <c r="I2697" s="74"/>
      <c r="J2697" s="20" t="str">
        <f>IFERROR(IF(ATENDIMENTOS!$I2697="",ATENDIMENTOS!$H2697,IF(AND(ATENDIMENTOS!$H2697="",ATENDIMENTOS!$I2697=""),"",ATENDIMENTOS!$H2697-ATENDIMENTOS!$I2697)),"")</f>
        <v/>
      </c>
      <c r="K2697" s="77"/>
    </row>
    <row r="2698" spans="1:11" x14ac:dyDescent="0.3">
      <c r="A2698" s="12" t="str">
        <f t="shared" si="42"/>
        <v/>
      </c>
      <c r="B2698" s="66"/>
      <c r="C2698" s="70"/>
      <c r="D2698" s="71"/>
      <c r="E2698" s="71"/>
      <c r="F2698" s="71"/>
      <c r="G2698" s="71"/>
      <c r="H2698" s="19" t="str" cm="1">
        <f t="array" ref="H2698">IFERROR(IF(B2698="","",IF(F2698="","",IF(F2698="SERVIÇOS",INDEX('TABELA DE PREÇOS'!$C$3:$C$1000,MATCH(B2698,IF('TABELA DE PREÇOS'!$B$3:$B$1000=G2698,'TABELA DE PREÇOS'!$D$3:$D$1000),1)),IF(F2698="PRODUTOS",INDEX('TABELA DE PREÇOS'!$G$3:$G$1000,MATCH(B2698,IF('TABELA DE PREÇOS'!$F$3:$F$1000=G2698,'TABELA DE PREÇOS'!$H$3:$H$1000),1)))))),"")</f>
        <v/>
      </c>
      <c r="I2698" s="75"/>
      <c r="J2698" s="19" t="str">
        <f>IFERROR(IF(ATENDIMENTOS!$I2698="",ATENDIMENTOS!$H2698,IF(AND(ATENDIMENTOS!$H2698="",ATENDIMENTOS!$I2698=""),"",ATENDIMENTOS!$H2698-ATENDIMENTOS!$I2698)),"")</f>
        <v/>
      </c>
      <c r="K2698" s="78"/>
    </row>
    <row r="2699" spans="1:11" x14ac:dyDescent="0.3">
      <c r="A2699" s="12" t="str">
        <f t="shared" si="42"/>
        <v/>
      </c>
      <c r="B2699" s="65"/>
      <c r="C2699" s="68"/>
      <c r="D2699" s="69"/>
      <c r="E2699" s="69"/>
      <c r="F2699" s="69"/>
      <c r="G2699" s="69"/>
      <c r="H2699" s="20" t="str" cm="1">
        <f t="array" ref="H2699">IFERROR(IF(B2699="","",IF(F2699="","",IF(F2699="SERVIÇOS",INDEX('TABELA DE PREÇOS'!$C$3:$C$1000,MATCH(B2699,IF('TABELA DE PREÇOS'!$B$3:$B$1000=G2699,'TABELA DE PREÇOS'!$D$3:$D$1000),1)),IF(F2699="PRODUTOS",INDEX('TABELA DE PREÇOS'!$G$3:$G$1000,MATCH(B2699,IF('TABELA DE PREÇOS'!$F$3:$F$1000=G2699,'TABELA DE PREÇOS'!$H$3:$H$1000),1)))))),"")</f>
        <v/>
      </c>
      <c r="I2699" s="74"/>
      <c r="J2699" s="20" t="str">
        <f>IFERROR(IF(ATENDIMENTOS!$I2699="",ATENDIMENTOS!$H2699,IF(AND(ATENDIMENTOS!$H2699="",ATENDIMENTOS!$I2699=""),"",ATENDIMENTOS!$H2699-ATENDIMENTOS!$I2699)),"")</f>
        <v/>
      </c>
      <c r="K2699" s="77"/>
    </row>
    <row r="2700" spans="1:11" x14ac:dyDescent="0.3">
      <c r="A2700" s="12" t="str">
        <f t="shared" si="42"/>
        <v/>
      </c>
      <c r="B2700" s="66"/>
      <c r="C2700" s="70"/>
      <c r="D2700" s="71"/>
      <c r="E2700" s="71"/>
      <c r="F2700" s="71"/>
      <c r="G2700" s="71"/>
      <c r="H2700" s="19" t="str" cm="1">
        <f t="array" ref="H2700">IFERROR(IF(B2700="","",IF(F2700="","",IF(F2700="SERVIÇOS",INDEX('TABELA DE PREÇOS'!$C$3:$C$1000,MATCH(B2700,IF('TABELA DE PREÇOS'!$B$3:$B$1000=G2700,'TABELA DE PREÇOS'!$D$3:$D$1000),1)),IF(F2700="PRODUTOS",INDEX('TABELA DE PREÇOS'!$G$3:$G$1000,MATCH(B2700,IF('TABELA DE PREÇOS'!$F$3:$F$1000=G2700,'TABELA DE PREÇOS'!$H$3:$H$1000),1)))))),"")</f>
        <v/>
      </c>
      <c r="I2700" s="75"/>
      <c r="J2700" s="19" t="str">
        <f>IFERROR(IF(ATENDIMENTOS!$I2700="",ATENDIMENTOS!$H2700,IF(AND(ATENDIMENTOS!$H2700="",ATENDIMENTOS!$I2700=""),"",ATENDIMENTOS!$H2700-ATENDIMENTOS!$I2700)),"")</f>
        <v/>
      </c>
      <c r="K2700" s="78"/>
    </row>
    <row r="2701" spans="1:11" x14ac:dyDescent="0.3">
      <c r="A2701" s="12" t="str">
        <f t="shared" si="42"/>
        <v/>
      </c>
      <c r="B2701" s="65"/>
      <c r="C2701" s="68"/>
      <c r="D2701" s="69"/>
      <c r="E2701" s="69"/>
      <c r="F2701" s="69"/>
      <c r="G2701" s="69"/>
      <c r="H2701" s="20" t="str" cm="1">
        <f t="array" ref="H2701">IFERROR(IF(B2701="","",IF(F2701="","",IF(F2701="SERVIÇOS",INDEX('TABELA DE PREÇOS'!$C$3:$C$1000,MATCH(B2701,IF('TABELA DE PREÇOS'!$B$3:$B$1000=G2701,'TABELA DE PREÇOS'!$D$3:$D$1000),1)),IF(F2701="PRODUTOS",INDEX('TABELA DE PREÇOS'!$G$3:$G$1000,MATCH(B2701,IF('TABELA DE PREÇOS'!$F$3:$F$1000=G2701,'TABELA DE PREÇOS'!$H$3:$H$1000),1)))))),"")</f>
        <v/>
      </c>
      <c r="I2701" s="74"/>
      <c r="J2701" s="20" t="str">
        <f>IFERROR(IF(ATENDIMENTOS!$I2701="",ATENDIMENTOS!$H2701,IF(AND(ATENDIMENTOS!$H2701="",ATENDIMENTOS!$I2701=""),"",ATENDIMENTOS!$H2701-ATENDIMENTOS!$I2701)),"")</f>
        <v/>
      </c>
      <c r="K2701" s="77"/>
    </row>
    <row r="2702" spans="1:11" x14ac:dyDescent="0.3">
      <c r="A2702" s="12" t="str">
        <f t="shared" si="42"/>
        <v/>
      </c>
      <c r="B2702" s="66"/>
      <c r="C2702" s="70"/>
      <c r="D2702" s="71"/>
      <c r="E2702" s="71"/>
      <c r="F2702" s="71"/>
      <c r="G2702" s="71"/>
      <c r="H2702" s="19" t="str" cm="1">
        <f t="array" ref="H2702">IFERROR(IF(B2702="","",IF(F2702="","",IF(F2702="SERVIÇOS",INDEX('TABELA DE PREÇOS'!$C$3:$C$1000,MATCH(B2702,IF('TABELA DE PREÇOS'!$B$3:$B$1000=G2702,'TABELA DE PREÇOS'!$D$3:$D$1000),1)),IF(F2702="PRODUTOS",INDEX('TABELA DE PREÇOS'!$G$3:$G$1000,MATCH(B2702,IF('TABELA DE PREÇOS'!$F$3:$F$1000=G2702,'TABELA DE PREÇOS'!$H$3:$H$1000),1)))))),"")</f>
        <v/>
      </c>
      <c r="I2702" s="75"/>
      <c r="J2702" s="19" t="str">
        <f>IFERROR(IF(ATENDIMENTOS!$I2702="",ATENDIMENTOS!$H2702,IF(AND(ATENDIMENTOS!$H2702="",ATENDIMENTOS!$I2702=""),"",ATENDIMENTOS!$H2702-ATENDIMENTOS!$I2702)),"")</f>
        <v/>
      </c>
      <c r="K2702" s="78"/>
    </row>
    <row r="2703" spans="1:11" x14ac:dyDescent="0.3">
      <c r="A2703" s="12" t="str">
        <f t="shared" si="42"/>
        <v/>
      </c>
      <c r="B2703" s="65"/>
      <c r="C2703" s="68"/>
      <c r="D2703" s="69"/>
      <c r="E2703" s="69"/>
      <c r="F2703" s="69"/>
      <c r="G2703" s="69"/>
      <c r="H2703" s="20" t="str" cm="1">
        <f t="array" ref="H2703">IFERROR(IF(B2703="","",IF(F2703="","",IF(F2703="SERVIÇOS",INDEX('TABELA DE PREÇOS'!$C$3:$C$1000,MATCH(B2703,IF('TABELA DE PREÇOS'!$B$3:$B$1000=G2703,'TABELA DE PREÇOS'!$D$3:$D$1000),1)),IF(F2703="PRODUTOS",INDEX('TABELA DE PREÇOS'!$G$3:$G$1000,MATCH(B2703,IF('TABELA DE PREÇOS'!$F$3:$F$1000=G2703,'TABELA DE PREÇOS'!$H$3:$H$1000),1)))))),"")</f>
        <v/>
      </c>
      <c r="I2703" s="74"/>
      <c r="J2703" s="20" t="str">
        <f>IFERROR(IF(ATENDIMENTOS!$I2703="",ATENDIMENTOS!$H2703,IF(AND(ATENDIMENTOS!$H2703="",ATENDIMENTOS!$I2703=""),"",ATENDIMENTOS!$H2703-ATENDIMENTOS!$I2703)),"")</f>
        <v/>
      </c>
      <c r="K2703" s="77"/>
    </row>
    <row r="2704" spans="1:11" x14ac:dyDescent="0.3">
      <c r="A2704" s="12" t="str">
        <f t="shared" si="42"/>
        <v/>
      </c>
      <c r="B2704" s="66"/>
      <c r="C2704" s="70"/>
      <c r="D2704" s="71"/>
      <c r="E2704" s="71"/>
      <c r="F2704" s="71"/>
      <c r="G2704" s="71"/>
      <c r="H2704" s="19" t="str" cm="1">
        <f t="array" ref="H2704">IFERROR(IF(B2704="","",IF(F2704="","",IF(F2704="SERVIÇOS",INDEX('TABELA DE PREÇOS'!$C$3:$C$1000,MATCH(B2704,IF('TABELA DE PREÇOS'!$B$3:$B$1000=G2704,'TABELA DE PREÇOS'!$D$3:$D$1000),1)),IF(F2704="PRODUTOS",INDEX('TABELA DE PREÇOS'!$G$3:$G$1000,MATCH(B2704,IF('TABELA DE PREÇOS'!$F$3:$F$1000=G2704,'TABELA DE PREÇOS'!$H$3:$H$1000),1)))))),"")</f>
        <v/>
      </c>
      <c r="I2704" s="75"/>
      <c r="J2704" s="19" t="str">
        <f>IFERROR(IF(ATENDIMENTOS!$I2704="",ATENDIMENTOS!$H2704,IF(AND(ATENDIMENTOS!$H2704="",ATENDIMENTOS!$I2704=""),"",ATENDIMENTOS!$H2704-ATENDIMENTOS!$I2704)),"")</f>
        <v/>
      </c>
      <c r="K2704" s="78"/>
    </row>
    <row r="2705" spans="1:11" x14ac:dyDescent="0.3">
      <c r="A2705" s="12" t="str">
        <f t="shared" si="42"/>
        <v/>
      </c>
      <c r="B2705" s="65"/>
      <c r="C2705" s="68"/>
      <c r="D2705" s="69"/>
      <c r="E2705" s="69"/>
      <c r="F2705" s="69"/>
      <c r="G2705" s="69"/>
      <c r="H2705" s="20" t="str" cm="1">
        <f t="array" ref="H2705">IFERROR(IF(B2705="","",IF(F2705="","",IF(F2705="SERVIÇOS",INDEX('TABELA DE PREÇOS'!$C$3:$C$1000,MATCH(B2705,IF('TABELA DE PREÇOS'!$B$3:$B$1000=G2705,'TABELA DE PREÇOS'!$D$3:$D$1000),1)),IF(F2705="PRODUTOS",INDEX('TABELA DE PREÇOS'!$G$3:$G$1000,MATCH(B2705,IF('TABELA DE PREÇOS'!$F$3:$F$1000=G2705,'TABELA DE PREÇOS'!$H$3:$H$1000),1)))))),"")</f>
        <v/>
      </c>
      <c r="I2705" s="74"/>
      <c r="J2705" s="20" t="str">
        <f>IFERROR(IF(ATENDIMENTOS!$I2705="",ATENDIMENTOS!$H2705,IF(AND(ATENDIMENTOS!$H2705="",ATENDIMENTOS!$I2705=""),"",ATENDIMENTOS!$H2705-ATENDIMENTOS!$I2705)),"")</f>
        <v/>
      </c>
      <c r="K2705" s="77"/>
    </row>
    <row r="2706" spans="1:11" x14ac:dyDescent="0.3">
      <c r="A2706" s="12" t="str">
        <f t="shared" si="42"/>
        <v/>
      </c>
      <c r="B2706" s="66"/>
      <c r="C2706" s="70"/>
      <c r="D2706" s="71"/>
      <c r="E2706" s="71"/>
      <c r="F2706" s="71"/>
      <c r="G2706" s="71"/>
      <c r="H2706" s="19" t="str" cm="1">
        <f t="array" ref="H2706">IFERROR(IF(B2706="","",IF(F2706="","",IF(F2706="SERVIÇOS",INDEX('TABELA DE PREÇOS'!$C$3:$C$1000,MATCH(B2706,IF('TABELA DE PREÇOS'!$B$3:$B$1000=G2706,'TABELA DE PREÇOS'!$D$3:$D$1000),1)),IF(F2706="PRODUTOS",INDEX('TABELA DE PREÇOS'!$G$3:$G$1000,MATCH(B2706,IF('TABELA DE PREÇOS'!$F$3:$F$1000=G2706,'TABELA DE PREÇOS'!$H$3:$H$1000),1)))))),"")</f>
        <v/>
      </c>
      <c r="I2706" s="75"/>
      <c r="J2706" s="19" t="str">
        <f>IFERROR(IF(ATENDIMENTOS!$I2706="",ATENDIMENTOS!$H2706,IF(AND(ATENDIMENTOS!$H2706="",ATENDIMENTOS!$I2706=""),"",ATENDIMENTOS!$H2706-ATENDIMENTOS!$I2706)),"")</f>
        <v/>
      </c>
      <c r="K2706" s="78"/>
    </row>
    <row r="2707" spans="1:11" x14ac:dyDescent="0.3">
      <c r="A2707" s="12" t="str">
        <f t="shared" si="42"/>
        <v/>
      </c>
      <c r="B2707" s="65"/>
      <c r="C2707" s="68"/>
      <c r="D2707" s="69"/>
      <c r="E2707" s="69"/>
      <c r="F2707" s="69"/>
      <c r="G2707" s="69"/>
      <c r="H2707" s="20" t="str" cm="1">
        <f t="array" ref="H2707">IFERROR(IF(B2707="","",IF(F2707="","",IF(F2707="SERVIÇOS",INDEX('TABELA DE PREÇOS'!$C$3:$C$1000,MATCH(B2707,IF('TABELA DE PREÇOS'!$B$3:$B$1000=G2707,'TABELA DE PREÇOS'!$D$3:$D$1000),1)),IF(F2707="PRODUTOS",INDEX('TABELA DE PREÇOS'!$G$3:$G$1000,MATCH(B2707,IF('TABELA DE PREÇOS'!$F$3:$F$1000=G2707,'TABELA DE PREÇOS'!$H$3:$H$1000),1)))))),"")</f>
        <v/>
      </c>
      <c r="I2707" s="74"/>
      <c r="J2707" s="20" t="str">
        <f>IFERROR(IF(ATENDIMENTOS!$I2707="",ATENDIMENTOS!$H2707,IF(AND(ATENDIMENTOS!$H2707="",ATENDIMENTOS!$I2707=""),"",ATENDIMENTOS!$H2707-ATENDIMENTOS!$I2707)),"")</f>
        <v/>
      </c>
      <c r="K2707" s="77"/>
    </row>
    <row r="2708" spans="1:11" x14ac:dyDescent="0.3">
      <c r="A2708" s="12" t="str">
        <f t="shared" si="42"/>
        <v/>
      </c>
      <c r="B2708" s="66"/>
      <c r="C2708" s="70"/>
      <c r="D2708" s="71"/>
      <c r="E2708" s="71"/>
      <c r="F2708" s="71"/>
      <c r="G2708" s="71"/>
      <c r="H2708" s="19" t="str" cm="1">
        <f t="array" ref="H2708">IFERROR(IF(B2708="","",IF(F2708="","",IF(F2708="SERVIÇOS",INDEX('TABELA DE PREÇOS'!$C$3:$C$1000,MATCH(B2708,IF('TABELA DE PREÇOS'!$B$3:$B$1000=G2708,'TABELA DE PREÇOS'!$D$3:$D$1000),1)),IF(F2708="PRODUTOS",INDEX('TABELA DE PREÇOS'!$G$3:$G$1000,MATCH(B2708,IF('TABELA DE PREÇOS'!$F$3:$F$1000=G2708,'TABELA DE PREÇOS'!$H$3:$H$1000),1)))))),"")</f>
        <v/>
      </c>
      <c r="I2708" s="75"/>
      <c r="J2708" s="19" t="str">
        <f>IFERROR(IF(ATENDIMENTOS!$I2708="",ATENDIMENTOS!$H2708,IF(AND(ATENDIMENTOS!$H2708="",ATENDIMENTOS!$I2708=""),"",ATENDIMENTOS!$H2708-ATENDIMENTOS!$I2708)),"")</f>
        <v/>
      </c>
      <c r="K2708" s="78"/>
    </row>
    <row r="2709" spans="1:11" x14ac:dyDescent="0.3">
      <c r="A2709" s="12" t="str">
        <f t="shared" si="42"/>
        <v/>
      </c>
      <c r="B2709" s="65"/>
      <c r="C2709" s="68"/>
      <c r="D2709" s="69"/>
      <c r="E2709" s="69"/>
      <c r="F2709" s="69"/>
      <c r="G2709" s="69"/>
      <c r="H2709" s="20" t="str" cm="1">
        <f t="array" ref="H2709">IFERROR(IF(B2709="","",IF(F2709="","",IF(F2709="SERVIÇOS",INDEX('TABELA DE PREÇOS'!$C$3:$C$1000,MATCH(B2709,IF('TABELA DE PREÇOS'!$B$3:$B$1000=G2709,'TABELA DE PREÇOS'!$D$3:$D$1000),1)),IF(F2709="PRODUTOS",INDEX('TABELA DE PREÇOS'!$G$3:$G$1000,MATCH(B2709,IF('TABELA DE PREÇOS'!$F$3:$F$1000=G2709,'TABELA DE PREÇOS'!$H$3:$H$1000),1)))))),"")</f>
        <v/>
      </c>
      <c r="I2709" s="74"/>
      <c r="J2709" s="20" t="str">
        <f>IFERROR(IF(ATENDIMENTOS!$I2709="",ATENDIMENTOS!$H2709,IF(AND(ATENDIMENTOS!$H2709="",ATENDIMENTOS!$I2709=""),"",ATENDIMENTOS!$H2709-ATENDIMENTOS!$I2709)),"")</f>
        <v/>
      </c>
      <c r="K2709" s="77"/>
    </row>
    <row r="2710" spans="1:11" x14ac:dyDescent="0.3">
      <c r="A2710" s="12" t="str">
        <f t="shared" si="42"/>
        <v/>
      </c>
      <c r="B2710" s="66"/>
      <c r="C2710" s="70"/>
      <c r="D2710" s="71"/>
      <c r="E2710" s="71"/>
      <c r="F2710" s="71"/>
      <c r="G2710" s="71"/>
      <c r="H2710" s="19" t="str" cm="1">
        <f t="array" ref="H2710">IFERROR(IF(B2710="","",IF(F2710="","",IF(F2710="SERVIÇOS",INDEX('TABELA DE PREÇOS'!$C$3:$C$1000,MATCH(B2710,IF('TABELA DE PREÇOS'!$B$3:$B$1000=G2710,'TABELA DE PREÇOS'!$D$3:$D$1000),1)),IF(F2710="PRODUTOS",INDEX('TABELA DE PREÇOS'!$G$3:$G$1000,MATCH(B2710,IF('TABELA DE PREÇOS'!$F$3:$F$1000=G2710,'TABELA DE PREÇOS'!$H$3:$H$1000),1)))))),"")</f>
        <v/>
      </c>
      <c r="I2710" s="75"/>
      <c r="J2710" s="19" t="str">
        <f>IFERROR(IF(ATENDIMENTOS!$I2710="",ATENDIMENTOS!$H2710,IF(AND(ATENDIMENTOS!$H2710="",ATENDIMENTOS!$I2710=""),"",ATENDIMENTOS!$H2710-ATENDIMENTOS!$I2710)),"")</f>
        <v/>
      </c>
      <c r="K2710" s="78"/>
    </row>
    <row r="2711" spans="1:11" x14ac:dyDescent="0.3">
      <c r="A2711" s="12" t="str">
        <f t="shared" si="42"/>
        <v/>
      </c>
      <c r="B2711" s="65"/>
      <c r="C2711" s="68"/>
      <c r="D2711" s="69"/>
      <c r="E2711" s="69"/>
      <c r="F2711" s="69"/>
      <c r="G2711" s="69"/>
      <c r="H2711" s="20" t="str" cm="1">
        <f t="array" ref="H2711">IFERROR(IF(B2711="","",IF(F2711="","",IF(F2711="SERVIÇOS",INDEX('TABELA DE PREÇOS'!$C$3:$C$1000,MATCH(B2711,IF('TABELA DE PREÇOS'!$B$3:$B$1000=G2711,'TABELA DE PREÇOS'!$D$3:$D$1000),1)),IF(F2711="PRODUTOS",INDEX('TABELA DE PREÇOS'!$G$3:$G$1000,MATCH(B2711,IF('TABELA DE PREÇOS'!$F$3:$F$1000=G2711,'TABELA DE PREÇOS'!$H$3:$H$1000),1)))))),"")</f>
        <v/>
      </c>
      <c r="I2711" s="74"/>
      <c r="J2711" s="20" t="str">
        <f>IFERROR(IF(ATENDIMENTOS!$I2711="",ATENDIMENTOS!$H2711,IF(AND(ATENDIMENTOS!$H2711="",ATENDIMENTOS!$I2711=""),"",ATENDIMENTOS!$H2711-ATENDIMENTOS!$I2711)),"")</f>
        <v/>
      </c>
      <c r="K2711" s="77"/>
    </row>
    <row r="2712" spans="1:11" x14ac:dyDescent="0.3">
      <c r="A2712" s="12" t="str">
        <f t="shared" si="42"/>
        <v/>
      </c>
      <c r="B2712" s="66"/>
      <c r="C2712" s="70"/>
      <c r="D2712" s="71"/>
      <c r="E2712" s="71"/>
      <c r="F2712" s="71"/>
      <c r="G2712" s="71"/>
      <c r="H2712" s="19" t="str" cm="1">
        <f t="array" ref="H2712">IFERROR(IF(B2712="","",IF(F2712="","",IF(F2712="SERVIÇOS",INDEX('TABELA DE PREÇOS'!$C$3:$C$1000,MATCH(B2712,IF('TABELA DE PREÇOS'!$B$3:$B$1000=G2712,'TABELA DE PREÇOS'!$D$3:$D$1000),1)),IF(F2712="PRODUTOS",INDEX('TABELA DE PREÇOS'!$G$3:$G$1000,MATCH(B2712,IF('TABELA DE PREÇOS'!$F$3:$F$1000=G2712,'TABELA DE PREÇOS'!$H$3:$H$1000),1)))))),"")</f>
        <v/>
      </c>
      <c r="I2712" s="75"/>
      <c r="J2712" s="19" t="str">
        <f>IFERROR(IF(ATENDIMENTOS!$I2712="",ATENDIMENTOS!$H2712,IF(AND(ATENDIMENTOS!$H2712="",ATENDIMENTOS!$I2712=""),"",ATENDIMENTOS!$H2712-ATENDIMENTOS!$I2712)),"")</f>
        <v/>
      </c>
      <c r="K2712" s="78"/>
    </row>
    <row r="2713" spans="1:11" x14ac:dyDescent="0.3">
      <c r="A2713" s="12" t="str">
        <f t="shared" si="42"/>
        <v/>
      </c>
      <c r="B2713" s="65"/>
      <c r="C2713" s="68"/>
      <c r="D2713" s="69"/>
      <c r="E2713" s="69"/>
      <c r="F2713" s="69"/>
      <c r="G2713" s="69"/>
      <c r="H2713" s="20" t="str" cm="1">
        <f t="array" ref="H2713">IFERROR(IF(B2713="","",IF(F2713="","",IF(F2713="SERVIÇOS",INDEX('TABELA DE PREÇOS'!$C$3:$C$1000,MATCH(B2713,IF('TABELA DE PREÇOS'!$B$3:$B$1000=G2713,'TABELA DE PREÇOS'!$D$3:$D$1000),1)),IF(F2713="PRODUTOS",INDEX('TABELA DE PREÇOS'!$G$3:$G$1000,MATCH(B2713,IF('TABELA DE PREÇOS'!$F$3:$F$1000=G2713,'TABELA DE PREÇOS'!$H$3:$H$1000),1)))))),"")</f>
        <v/>
      </c>
      <c r="I2713" s="74"/>
      <c r="J2713" s="20" t="str">
        <f>IFERROR(IF(ATENDIMENTOS!$I2713="",ATENDIMENTOS!$H2713,IF(AND(ATENDIMENTOS!$H2713="",ATENDIMENTOS!$I2713=""),"",ATENDIMENTOS!$H2713-ATENDIMENTOS!$I2713)),"")</f>
        <v/>
      </c>
      <c r="K2713" s="77"/>
    </row>
    <row r="2714" spans="1:11" x14ac:dyDescent="0.3">
      <c r="A2714" s="12" t="str">
        <f t="shared" si="42"/>
        <v/>
      </c>
      <c r="B2714" s="66"/>
      <c r="C2714" s="70"/>
      <c r="D2714" s="71"/>
      <c r="E2714" s="71"/>
      <c r="F2714" s="71"/>
      <c r="G2714" s="71"/>
      <c r="H2714" s="19" t="str" cm="1">
        <f t="array" ref="H2714">IFERROR(IF(B2714="","",IF(F2714="","",IF(F2714="SERVIÇOS",INDEX('TABELA DE PREÇOS'!$C$3:$C$1000,MATCH(B2714,IF('TABELA DE PREÇOS'!$B$3:$B$1000=G2714,'TABELA DE PREÇOS'!$D$3:$D$1000),1)),IF(F2714="PRODUTOS",INDEX('TABELA DE PREÇOS'!$G$3:$G$1000,MATCH(B2714,IF('TABELA DE PREÇOS'!$F$3:$F$1000=G2714,'TABELA DE PREÇOS'!$H$3:$H$1000),1)))))),"")</f>
        <v/>
      </c>
      <c r="I2714" s="75"/>
      <c r="J2714" s="19" t="str">
        <f>IFERROR(IF(ATENDIMENTOS!$I2714="",ATENDIMENTOS!$H2714,IF(AND(ATENDIMENTOS!$H2714="",ATENDIMENTOS!$I2714=""),"",ATENDIMENTOS!$H2714-ATENDIMENTOS!$I2714)),"")</f>
        <v/>
      </c>
      <c r="K2714" s="78"/>
    </row>
    <row r="2715" spans="1:11" x14ac:dyDescent="0.3">
      <c r="A2715" s="12" t="str">
        <f t="shared" si="42"/>
        <v/>
      </c>
      <c r="B2715" s="65"/>
      <c r="C2715" s="68"/>
      <c r="D2715" s="69"/>
      <c r="E2715" s="69"/>
      <c r="F2715" s="69"/>
      <c r="G2715" s="69"/>
      <c r="H2715" s="20" t="str" cm="1">
        <f t="array" ref="H2715">IFERROR(IF(B2715="","",IF(F2715="","",IF(F2715="SERVIÇOS",INDEX('TABELA DE PREÇOS'!$C$3:$C$1000,MATCH(B2715,IF('TABELA DE PREÇOS'!$B$3:$B$1000=G2715,'TABELA DE PREÇOS'!$D$3:$D$1000),1)),IF(F2715="PRODUTOS",INDEX('TABELA DE PREÇOS'!$G$3:$G$1000,MATCH(B2715,IF('TABELA DE PREÇOS'!$F$3:$F$1000=G2715,'TABELA DE PREÇOS'!$H$3:$H$1000),1)))))),"")</f>
        <v/>
      </c>
      <c r="I2715" s="74"/>
      <c r="J2715" s="20" t="str">
        <f>IFERROR(IF(ATENDIMENTOS!$I2715="",ATENDIMENTOS!$H2715,IF(AND(ATENDIMENTOS!$H2715="",ATENDIMENTOS!$I2715=""),"",ATENDIMENTOS!$H2715-ATENDIMENTOS!$I2715)),"")</f>
        <v/>
      </c>
      <c r="K2715" s="77"/>
    </row>
    <row r="2716" spans="1:11" x14ac:dyDescent="0.3">
      <c r="A2716" s="12" t="str">
        <f t="shared" si="42"/>
        <v/>
      </c>
      <c r="B2716" s="66"/>
      <c r="C2716" s="70"/>
      <c r="D2716" s="71"/>
      <c r="E2716" s="71"/>
      <c r="F2716" s="71"/>
      <c r="G2716" s="71"/>
      <c r="H2716" s="19" t="str" cm="1">
        <f t="array" ref="H2716">IFERROR(IF(B2716="","",IF(F2716="","",IF(F2716="SERVIÇOS",INDEX('TABELA DE PREÇOS'!$C$3:$C$1000,MATCH(B2716,IF('TABELA DE PREÇOS'!$B$3:$B$1000=G2716,'TABELA DE PREÇOS'!$D$3:$D$1000),1)),IF(F2716="PRODUTOS",INDEX('TABELA DE PREÇOS'!$G$3:$G$1000,MATCH(B2716,IF('TABELA DE PREÇOS'!$F$3:$F$1000=G2716,'TABELA DE PREÇOS'!$H$3:$H$1000),1)))))),"")</f>
        <v/>
      </c>
      <c r="I2716" s="75"/>
      <c r="J2716" s="19" t="str">
        <f>IFERROR(IF(ATENDIMENTOS!$I2716="",ATENDIMENTOS!$H2716,IF(AND(ATENDIMENTOS!$H2716="",ATENDIMENTOS!$I2716=""),"",ATENDIMENTOS!$H2716-ATENDIMENTOS!$I2716)),"")</f>
        <v/>
      </c>
      <c r="K2716" s="78"/>
    </row>
    <row r="2717" spans="1:11" x14ac:dyDescent="0.3">
      <c r="A2717" s="12" t="str">
        <f t="shared" si="42"/>
        <v/>
      </c>
      <c r="B2717" s="65"/>
      <c r="C2717" s="68"/>
      <c r="D2717" s="69"/>
      <c r="E2717" s="69"/>
      <c r="F2717" s="69"/>
      <c r="G2717" s="69"/>
      <c r="H2717" s="20" t="str" cm="1">
        <f t="array" ref="H2717">IFERROR(IF(B2717="","",IF(F2717="","",IF(F2717="SERVIÇOS",INDEX('TABELA DE PREÇOS'!$C$3:$C$1000,MATCH(B2717,IF('TABELA DE PREÇOS'!$B$3:$B$1000=G2717,'TABELA DE PREÇOS'!$D$3:$D$1000),1)),IF(F2717="PRODUTOS",INDEX('TABELA DE PREÇOS'!$G$3:$G$1000,MATCH(B2717,IF('TABELA DE PREÇOS'!$F$3:$F$1000=G2717,'TABELA DE PREÇOS'!$H$3:$H$1000),1)))))),"")</f>
        <v/>
      </c>
      <c r="I2717" s="74"/>
      <c r="J2717" s="20" t="str">
        <f>IFERROR(IF(ATENDIMENTOS!$I2717="",ATENDIMENTOS!$H2717,IF(AND(ATENDIMENTOS!$H2717="",ATENDIMENTOS!$I2717=""),"",ATENDIMENTOS!$H2717-ATENDIMENTOS!$I2717)),"")</f>
        <v/>
      </c>
      <c r="K2717" s="77"/>
    </row>
    <row r="2718" spans="1:11" x14ac:dyDescent="0.3">
      <c r="A2718" s="12" t="str">
        <f t="shared" si="42"/>
        <v/>
      </c>
      <c r="B2718" s="66"/>
      <c r="C2718" s="70"/>
      <c r="D2718" s="71"/>
      <c r="E2718" s="71"/>
      <c r="F2718" s="71"/>
      <c r="G2718" s="71"/>
      <c r="H2718" s="19" t="str" cm="1">
        <f t="array" ref="H2718">IFERROR(IF(B2718="","",IF(F2718="","",IF(F2718="SERVIÇOS",INDEX('TABELA DE PREÇOS'!$C$3:$C$1000,MATCH(B2718,IF('TABELA DE PREÇOS'!$B$3:$B$1000=G2718,'TABELA DE PREÇOS'!$D$3:$D$1000),1)),IF(F2718="PRODUTOS",INDEX('TABELA DE PREÇOS'!$G$3:$G$1000,MATCH(B2718,IF('TABELA DE PREÇOS'!$F$3:$F$1000=G2718,'TABELA DE PREÇOS'!$H$3:$H$1000),1)))))),"")</f>
        <v/>
      </c>
      <c r="I2718" s="75"/>
      <c r="J2718" s="19" t="str">
        <f>IFERROR(IF(ATENDIMENTOS!$I2718="",ATENDIMENTOS!$H2718,IF(AND(ATENDIMENTOS!$H2718="",ATENDIMENTOS!$I2718=""),"",ATENDIMENTOS!$H2718-ATENDIMENTOS!$I2718)),"")</f>
        <v/>
      </c>
      <c r="K2718" s="78"/>
    </row>
    <row r="2719" spans="1:11" x14ac:dyDescent="0.3">
      <c r="A2719" s="12" t="str">
        <f t="shared" si="42"/>
        <v/>
      </c>
      <c r="B2719" s="65"/>
      <c r="C2719" s="68"/>
      <c r="D2719" s="69"/>
      <c r="E2719" s="69"/>
      <c r="F2719" s="69"/>
      <c r="G2719" s="69"/>
      <c r="H2719" s="20" t="str" cm="1">
        <f t="array" ref="H2719">IFERROR(IF(B2719="","",IF(F2719="","",IF(F2719="SERVIÇOS",INDEX('TABELA DE PREÇOS'!$C$3:$C$1000,MATCH(B2719,IF('TABELA DE PREÇOS'!$B$3:$B$1000=G2719,'TABELA DE PREÇOS'!$D$3:$D$1000),1)),IF(F2719="PRODUTOS",INDEX('TABELA DE PREÇOS'!$G$3:$G$1000,MATCH(B2719,IF('TABELA DE PREÇOS'!$F$3:$F$1000=G2719,'TABELA DE PREÇOS'!$H$3:$H$1000),1)))))),"")</f>
        <v/>
      </c>
      <c r="I2719" s="74"/>
      <c r="J2719" s="20" t="str">
        <f>IFERROR(IF(ATENDIMENTOS!$I2719="",ATENDIMENTOS!$H2719,IF(AND(ATENDIMENTOS!$H2719="",ATENDIMENTOS!$I2719=""),"",ATENDIMENTOS!$H2719-ATENDIMENTOS!$I2719)),"")</f>
        <v/>
      </c>
      <c r="K2719" s="77"/>
    </row>
    <row r="2720" spans="1:11" x14ac:dyDescent="0.3">
      <c r="A2720" s="12" t="str">
        <f t="shared" si="42"/>
        <v/>
      </c>
      <c r="B2720" s="66"/>
      <c r="C2720" s="70"/>
      <c r="D2720" s="71"/>
      <c r="E2720" s="71"/>
      <c r="F2720" s="71"/>
      <c r="G2720" s="71"/>
      <c r="H2720" s="19" t="str" cm="1">
        <f t="array" ref="H2720">IFERROR(IF(B2720="","",IF(F2720="","",IF(F2720="SERVIÇOS",INDEX('TABELA DE PREÇOS'!$C$3:$C$1000,MATCH(B2720,IF('TABELA DE PREÇOS'!$B$3:$B$1000=G2720,'TABELA DE PREÇOS'!$D$3:$D$1000),1)),IF(F2720="PRODUTOS",INDEX('TABELA DE PREÇOS'!$G$3:$G$1000,MATCH(B2720,IF('TABELA DE PREÇOS'!$F$3:$F$1000=G2720,'TABELA DE PREÇOS'!$H$3:$H$1000),1)))))),"")</f>
        <v/>
      </c>
      <c r="I2720" s="75"/>
      <c r="J2720" s="19" t="str">
        <f>IFERROR(IF(ATENDIMENTOS!$I2720="",ATENDIMENTOS!$H2720,IF(AND(ATENDIMENTOS!$H2720="",ATENDIMENTOS!$I2720=""),"",ATENDIMENTOS!$H2720-ATENDIMENTOS!$I2720)),"")</f>
        <v/>
      </c>
      <c r="K2720" s="78"/>
    </row>
    <row r="2721" spans="1:11" x14ac:dyDescent="0.3">
      <c r="A2721" s="12" t="str">
        <f t="shared" si="42"/>
        <v/>
      </c>
      <c r="B2721" s="65"/>
      <c r="C2721" s="68"/>
      <c r="D2721" s="69"/>
      <c r="E2721" s="69"/>
      <c r="F2721" s="69"/>
      <c r="G2721" s="69"/>
      <c r="H2721" s="20" t="str" cm="1">
        <f t="array" ref="H2721">IFERROR(IF(B2721="","",IF(F2721="","",IF(F2721="SERVIÇOS",INDEX('TABELA DE PREÇOS'!$C$3:$C$1000,MATCH(B2721,IF('TABELA DE PREÇOS'!$B$3:$B$1000=G2721,'TABELA DE PREÇOS'!$D$3:$D$1000),1)),IF(F2721="PRODUTOS",INDEX('TABELA DE PREÇOS'!$G$3:$G$1000,MATCH(B2721,IF('TABELA DE PREÇOS'!$F$3:$F$1000=G2721,'TABELA DE PREÇOS'!$H$3:$H$1000),1)))))),"")</f>
        <v/>
      </c>
      <c r="I2721" s="74"/>
      <c r="J2721" s="20" t="str">
        <f>IFERROR(IF(ATENDIMENTOS!$I2721="",ATENDIMENTOS!$H2721,IF(AND(ATENDIMENTOS!$H2721="",ATENDIMENTOS!$I2721=""),"",ATENDIMENTOS!$H2721-ATENDIMENTOS!$I2721)),"")</f>
        <v/>
      </c>
      <c r="K2721" s="77"/>
    </row>
    <row r="2722" spans="1:11" x14ac:dyDescent="0.3">
      <c r="A2722" s="12" t="str">
        <f t="shared" si="42"/>
        <v/>
      </c>
      <c r="B2722" s="66"/>
      <c r="C2722" s="70"/>
      <c r="D2722" s="71"/>
      <c r="E2722" s="71"/>
      <c r="F2722" s="71"/>
      <c r="G2722" s="71"/>
      <c r="H2722" s="19" t="str" cm="1">
        <f t="array" ref="H2722">IFERROR(IF(B2722="","",IF(F2722="","",IF(F2722="SERVIÇOS",INDEX('TABELA DE PREÇOS'!$C$3:$C$1000,MATCH(B2722,IF('TABELA DE PREÇOS'!$B$3:$B$1000=G2722,'TABELA DE PREÇOS'!$D$3:$D$1000),1)),IF(F2722="PRODUTOS",INDEX('TABELA DE PREÇOS'!$G$3:$G$1000,MATCH(B2722,IF('TABELA DE PREÇOS'!$F$3:$F$1000=G2722,'TABELA DE PREÇOS'!$H$3:$H$1000),1)))))),"")</f>
        <v/>
      </c>
      <c r="I2722" s="75"/>
      <c r="J2722" s="19" t="str">
        <f>IFERROR(IF(ATENDIMENTOS!$I2722="",ATENDIMENTOS!$H2722,IF(AND(ATENDIMENTOS!$H2722="",ATENDIMENTOS!$I2722=""),"",ATENDIMENTOS!$H2722-ATENDIMENTOS!$I2722)),"")</f>
        <v/>
      </c>
      <c r="K2722" s="78"/>
    </row>
    <row r="2723" spans="1:11" x14ac:dyDescent="0.3">
      <c r="A2723" s="12" t="str">
        <f t="shared" si="42"/>
        <v/>
      </c>
      <c r="B2723" s="65"/>
      <c r="C2723" s="68"/>
      <c r="D2723" s="69"/>
      <c r="E2723" s="69"/>
      <c r="F2723" s="69"/>
      <c r="G2723" s="69"/>
      <c r="H2723" s="20" t="str" cm="1">
        <f t="array" ref="H2723">IFERROR(IF(B2723="","",IF(F2723="","",IF(F2723="SERVIÇOS",INDEX('TABELA DE PREÇOS'!$C$3:$C$1000,MATCH(B2723,IF('TABELA DE PREÇOS'!$B$3:$B$1000=G2723,'TABELA DE PREÇOS'!$D$3:$D$1000),1)),IF(F2723="PRODUTOS",INDEX('TABELA DE PREÇOS'!$G$3:$G$1000,MATCH(B2723,IF('TABELA DE PREÇOS'!$F$3:$F$1000=G2723,'TABELA DE PREÇOS'!$H$3:$H$1000),1)))))),"")</f>
        <v/>
      </c>
      <c r="I2723" s="74"/>
      <c r="J2723" s="20" t="str">
        <f>IFERROR(IF(ATENDIMENTOS!$I2723="",ATENDIMENTOS!$H2723,IF(AND(ATENDIMENTOS!$H2723="",ATENDIMENTOS!$I2723=""),"",ATENDIMENTOS!$H2723-ATENDIMENTOS!$I2723)),"")</f>
        <v/>
      </c>
      <c r="K2723" s="77"/>
    </row>
    <row r="2724" spans="1:11" x14ac:dyDescent="0.3">
      <c r="A2724" s="12" t="str">
        <f t="shared" si="42"/>
        <v/>
      </c>
      <c r="B2724" s="66"/>
      <c r="C2724" s="70"/>
      <c r="D2724" s="71"/>
      <c r="E2724" s="71"/>
      <c r="F2724" s="71"/>
      <c r="G2724" s="71"/>
      <c r="H2724" s="19" t="str" cm="1">
        <f t="array" ref="H2724">IFERROR(IF(B2724="","",IF(F2724="","",IF(F2724="SERVIÇOS",INDEX('TABELA DE PREÇOS'!$C$3:$C$1000,MATCH(B2724,IF('TABELA DE PREÇOS'!$B$3:$B$1000=G2724,'TABELA DE PREÇOS'!$D$3:$D$1000),1)),IF(F2724="PRODUTOS",INDEX('TABELA DE PREÇOS'!$G$3:$G$1000,MATCH(B2724,IF('TABELA DE PREÇOS'!$F$3:$F$1000=G2724,'TABELA DE PREÇOS'!$H$3:$H$1000),1)))))),"")</f>
        <v/>
      </c>
      <c r="I2724" s="75"/>
      <c r="J2724" s="19" t="str">
        <f>IFERROR(IF(ATENDIMENTOS!$I2724="",ATENDIMENTOS!$H2724,IF(AND(ATENDIMENTOS!$H2724="",ATENDIMENTOS!$I2724=""),"",ATENDIMENTOS!$H2724-ATENDIMENTOS!$I2724)),"")</f>
        <v/>
      </c>
      <c r="K2724" s="78"/>
    </row>
    <row r="2725" spans="1:11" x14ac:dyDescent="0.3">
      <c r="A2725" s="12" t="str">
        <f t="shared" si="42"/>
        <v/>
      </c>
      <c r="B2725" s="65"/>
      <c r="C2725" s="68"/>
      <c r="D2725" s="69"/>
      <c r="E2725" s="69"/>
      <c r="F2725" s="69"/>
      <c r="G2725" s="69"/>
      <c r="H2725" s="20" t="str" cm="1">
        <f t="array" ref="H2725">IFERROR(IF(B2725="","",IF(F2725="","",IF(F2725="SERVIÇOS",INDEX('TABELA DE PREÇOS'!$C$3:$C$1000,MATCH(B2725,IF('TABELA DE PREÇOS'!$B$3:$B$1000=G2725,'TABELA DE PREÇOS'!$D$3:$D$1000),1)),IF(F2725="PRODUTOS",INDEX('TABELA DE PREÇOS'!$G$3:$G$1000,MATCH(B2725,IF('TABELA DE PREÇOS'!$F$3:$F$1000=G2725,'TABELA DE PREÇOS'!$H$3:$H$1000),1)))))),"")</f>
        <v/>
      </c>
      <c r="I2725" s="74"/>
      <c r="J2725" s="20" t="str">
        <f>IFERROR(IF(ATENDIMENTOS!$I2725="",ATENDIMENTOS!$H2725,IF(AND(ATENDIMENTOS!$H2725="",ATENDIMENTOS!$I2725=""),"",ATENDIMENTOS!$H2725-ATENDIMENTOS!$I2725)),"")</f>
        <v/>
      </c>
      <c r="K2725" s="77"/>
    </row>
    <row r="2726" spans="1:11" x14ac:dyDescent="0.3">
      <c r="A2726" s="12" t="str">
        <f t="shared" si="42"/>
        <v/>
      </c>
      <c r="B2726" s="66"/>
      <c r="C2726" s="70"/>
      <c r="D2726" s="71"/>
      <c r="E2726" s="71"/>
      <c r="F2726" s="71"/>
      <c r="G2726" s="71"/>
      <c r="H2726" s="19" t="str" cm="1">
        <f t="array" ref="H2726">IFERROR(IF(B2726="","",IF(F2726="","",IF(F2726="SERVIÇOS",INDEX('TABELA DE PREÇOS'!$C$3:$C$1000,MATCH(B2726,IF('TABELA DE PREÇOS'!$B$3:$B$1000=G2726,'TABELA DE PREÇOS'!$D$3:$D$1000),1)),IF(F2726="PRODUTOS",INDEX('TABELA DE PREÇOS'!$G$3:$G$1000,MATCH(B2726,IF('TABELA DE PREÇOS'!$F$3:$F$1000=G2726,'TABELA DE PREÇOS'!$H$3:$H$1000),1)))))),"")</f>
        <v/>
      </c>
      <c r="I2726" s="75"/>
      <c r="J2726" s="19" t="str">
        <f>IFERROR(IF(ATENDIMENTOS!$I2726="",ATENDIMENTOS!$H2726,IF(AND(ATENDIMENTOS!$H2726="",ATENDIMENTOS!$I2726=""),"",ATENDIMENTOS!$H2726-ATENDIMENTOS!$I2726)),"")</f>
        <v/>
      </c>
      <c r="K2726" s="78"/>
    </row>
    <row r="2727" spans="1:11" x14ac:dyDescent="0.3">
      <c r="A2727" s="12" t="str">
        <f t="shared" si="42"/>
        <v/>
      </c>
      <c r="B2727" s="65"/>
      <c r="C2727" s="68"/>
      <c r="D2727" s="69"/>
      <c r="E2727" s="69"/>
      <c r="F2727" s="69"/>
      <c r="G2727" s="69"/>
      <c r="H2727" s="20" t="str" cm="1">
        <f t="array" ref="H2727">IFERROR(IF(B2727="","",IF(F2727="","",IF(F2727="SERVIÇOS",INDEX('TABELA DE PREÇOS'!$C$3:$C$1000,MATCH(B2727,IF('TABELA DE PREÇOS'!$B$3:$B$1000=G2727,'TABELA DE PREÇOS'!$D$3:$D$1000),1)),IF(F2727="PRODUTOS",INDEX('TABELA DE PREÇOS'!$G$3:$G$1000,MATCH(B2727,IF('TABELA DE PREÇOS'!$F$3:$F$1000=G2727,'TABELA DE PREÇOS'!$H$3:$H$1000),1)))))),"")</f>
        <v/>
      </c>
      <c r="I2727" s="74"/>
      <c r="J2727" s="20" t="str">
        <f>IFERROR(IF(ATENDIMENTOS!$I2727="",ATENDIMENTOS!$H2727,IF(AND(ATENDIMENTOS!$H2727="",ATENDIMENTOS!$I2727=""),"",ATENDIMENTOS!$H2727-ATENDIMENTOS!$I2727)),"")</f>
        <v/>
      </c>
      <c r="K2727" s="77"/>
    </row>
    <row r="2728" spans="1:11" x14ac:dyDescent="0.3">
      <c r="A2728" s="12" t="str">
        <f t="shared" si="42"/>
        <v/>
      </c>
      <c r="B2728" s="66"/>
      <c r="C2728" s="70"/>
      <c r="D2728" s="71"/>
      <c r="E2728" s="71"/>
      <c r="F2728" s="71"/>
      <c r="G2728" s="71"/>
      <c r="H2728" s="19" t="str" cm="1">
        <f t="array" ref="H2728">IFERROR(IF(B2728="","",IF(F2728="","",IF(F2728="SERVIÇOS",INDEX('TABELA DE PREÇOS'!$C$3:$C$1000,MATCH(B2728,IF('TABELA DE PREÇOS'!$B$3:$B$1000=G2728,'TABELA DE PREÇOS'!$D$3:$D$1000),1)),IF(F2728="PRODUTOS",INDEX('TABELA DE PREÇOS'!$G$3:$G$1000,MATCH(B2728,IF('TABELA DE PREÇOS'!$F$3:$F$1000=G2728,'TABELA DE PREÇOS'!$H$3:$H$1000),1)))))),"")</f>
        <v/>
      </c>
      <c r="I2728" s="75"/>
      <c r="J2728" s="19" t="str">
        <f>IFERROR(IF(ATENDIMENTOS!$I2728="",ATENDIMENTOS!$H2728,IF(AND(ATENDIMENTOS!$H2728="",ATENDIMENTOS!$I2728=""),"",ATENDIMENTOS!$H2728-ATENDIMENTOS!$I2728)),"")</f>
        <v/>
      </c>
      <c r="K2728" s="78"/>
    </row>
    <row r="2729" spans="1:11" x14ac:dyDescent="0.3">
      <c r="A2729" s="12" t="str">
        <f t="shared" si="42"/>
        <v/>
      </c>
      <c r="B2729" s="65"/>
      <c r="C2729" s="68"/>
      <c r="D2729" s="69"/>
      <c r="E2729" s="69"/>
      <c r="F2729" s="69"/>
      <c r="G2729" s="69"/>
      <c r="H2729" s="20" t="str" cm="1">
        <f t="array" ref="H2729">IFERROR(IF(B2729="","",IF(F2729="","",IF(F2729="SERVIÇOS",INDEX('TABELA DE PREÇOS'!$C$3:$C$1000,MATCH(B2729,IF('TABELA DE PREÇOS'!$B$3:$B$1000=G2729,'TABELA DE PREÇOS'!$D$3:$D$1000),1)),IF(F2729="PRODUTOS",INDEX('TABELA DE PREÇOS'!$G$3:$G$1000,MATCH(B2729,IF('TABELA DE PREÇOS'!$F$3:$F$1000=G2729,'TABELA DE PREÇOS'!$H$3:$H$1000),1)))))),"")</f>
        <v/>
      </c>
      <c r="I2729" s="74"/>
      <c r="J2729" s="20" t="str">
        <f>IFERROR(IF(ATENDIMENTOS!$I2729="",ATENDIMENTOS!$H2729,IF(AND(ATENDIMENTOS!$H2729="",ATENDIMENTOS!$I2729=""),"",ATENDIMENTOS!$H2729-ATENDIMENTOS!$I2729)),"")</f>
        <v/>
      </c>
      <c r="K2729" s="77"/>
    </row>
    <row r="2730" spans="1:11" x14ac:dyDescent="0.3">
      <c r="A2730" s="12" t="str">
        <f t="shared" si="42"/>
        <v/>
      </c>
      <c r="B2730" s="66"/>
      <c r="C2730" s="70"/>
      <c r="D2730" s="71"/>
      <c r="E2730" s="71"/>
      <c r="F2730" s="71"/>
      <c r="G2730" s="71"/>
      <c r="H2730" s="19" t="str" cm="1">
        <f t="array" ref="H2730">IFERROR(IF(B2730="","",IF(F2730="","",IF(F2730="SERVIÇOS",INDEX('TABELA DE PREÇOS'!$C$3:$C$1000,MATCH(B2730,IF('TABELA DE PREÇOS'!$B$3:$B$1000=G2730,'TABELA DE PREÇOS'!$D$3:$D$1000),1)),IF(F2730="PRODUTOS",INDEX('TABELA DE PREÇOS'!$G$3:$G$1000,MATCH(B2730,IF('TABELA DE PREÇOS'!$F$3:$F$1000=G2730,'TABELA DE PREÇOS'!$H$3:$H$1000),1)))))),"")</f>
        <v/>
      </c>
      <c r="I2730" s="75"/>
      <c r="J2730" s="19" t="str">
        <f>IFERROR(IF(ATENDIMENTOS!$I2730="",ATENDIMENTOS!$H2730,IF(AND(ATENDIMENTOS!$H2730="",ATENDIMENTOS!$I2730=""),"",ATENDIMENTOS!$H2730-ATENDIMENTOS!$I2730)),"")</f>
        <v/>
      </c>
      <c r="K2730" s="78"/>
    </row>
    <row r="2731" spans="1:11" x14ac:dyDescent="0.3">
      <c r="A2731" s="12" t="str">
        <f t="shared" si="42"/>
        <v/>
      </c>
      <c r="B2731" s="65"/>
      <c r="C2731" s="68"/>
      <c r="D2731" s="69"/>
      <c r="E2731" s="69"/>
      <c r="F2731" s="69"/>
      <c r="G2731" s="69"/>
      <c r="H2731" s="20" t="str" cm="1">
        <f t="array" ref="H2731">IFERROR(IF(B2731="","",IF(F2731="","",IF(F2731="SERVIÇOS",INDEX('TABELA DE PREÇOS'!$C$3:$C$1000,MATCH(B2731,IF('TABELA DE PREÇOS'!$B$3:$B$1000=G2731,'TABELA DE PREÇOS'!$D$3:$D$1000),1)),IF(F2731="PRODUTOS",INDEX('TABELA DE PREÇOS'!$G$3:$G$1000,MATCH(B2731,IF('TABELA DE PREÇOS'!$F$3:$F$1000=G2731,'TABELA DE PREÇOS'!$H$3:$H$1000),1)))))),"")</f>
        <v/>
      </c>
      <c r="I2731" s="74"/>
      <c r="J2731" s="20" t="str">
        <f>IFERROR(IF(ATENDIMENTOS!$I2731="",ATENDIMENTOS!$H2731,IF(AND(ATENDIMENTOS!$H2731="",ATENDIMENTOS!$I2731=""),"",ATENDIMENTOS!$H2731-ATENDIMENTOS!$I2731)),"")</f>
        <v/>
      </c>
      <c r="K2731" s="77"/>
    </row>
    <row r="2732" spans="1:11" x14ac:dyDescent="0.3">
      <c r="A2732" s="12" t="str">
        <f t="shared" si="42"/>
        <v/>
      </c>
      <c r="B2732" s="66"/>
      <c r="C2732" s="70"/>
      <c r="D2732" s="71"/>
      <c r="E2732" s="71"/>
      <c r="F2732" s="71"/>
      <c r="G2732" s="71"/>
      <c r="H2732" s="19" t="str" cm="1">
        <f t="array" ref="H2732">IFERROR(IF(B2732="","",IF(F2732="","",IF(F2732="SERVIÇOS",INDEX('TABELA DE PREÇOS'!$C$3:$C$1000,MATCH(B2732,IF('TABELA DE PREÇOS'!$B$3:$B$1000=G2732,'TABELA DE PREÇOS'!$D$3:$D$1000),1)),IF(F2732="PRODUTOS",INDEX('TABELA DE PREÇOS'!$G$3:$G$1000,MATCH(B2732,IF('TABELA DE PREÇOS'!$F$3:$F$1000=G2732,'TABELA DE PREÇOS'!$H$3:$H$1000),1)))))),"")</f>
        <v/>
      </c>
      <c r="I2732" s="75"/>
      <c r="J2732" s="19" t="str">
        <f>IFERROR(IF(ATENDIMENTOS!$I2732="",ATENDIMENTOS!$H2732,IF(AND(ATENDIMENTOS!$H2732="",ATENDIMENTOS!$I2732=""),"",ATENDIMENTOS!$H2732-ATENDIMENTOS!$I2732)),"")</f>
        <v/>
      </c>
      <c r="K2732" s="78"/>
    </row>
    <row r="2733" spans="1:11" x14ac:dyDescent="0.3">
      <c r="A2733" s="12" t="str">
        <f t="shared" si="42"/>
        <v/>
      </c>
      <c r="B2733" s="65"/>
      <c r="C2733" s="68"/>
      <c r="D2733" s="69"/>
      <c r="E2733" s="69"/>
      <c r="F2733" s="69"/>
      <c r="G2733" s="69"/>
      <c r="H2733" s="20" t="str" cm="1">
        <f t="array" ref="H2733">IFERROR(IF(B2733="","",IF(F2733="","",IF(F2733="SERVIÇOS",INDEX('TABELA DE PREÇOS'!$C$3:$C$1000,MATCH(B2733,IF('TABELA DE PREÇOS'!$B$3:$B$1000=G2733,'TABELA DE PREÇOS'!$D$3:$D$1000),1)),IF(F2733="PRODUTOS",INDEX('TABELA DE PREÇOS'!$G$3:$G$1000,MATCH(B2733,IF('TABELA DE PREÇOS'!$F$3:$F$1000=G2733,'TABELA DE PREÇOS'!$H$3:$H$1000),1)))))),"")</f>
        <v/>
      </c>
      <c r="I2733" s="74"/>
      <c r="J2733" s="20" t="str">
        <f>IFERROR(IF(ATENDIMENTOS!$I2733="",ATENDIMENTOS!$H2733,IF(AND(ATENDIMENTOS!$H2733="",ATENDIMENTOS!$I2733=""),"",ATENDIMENTOS!$H2733-ATENDIMENTOS!$I2733)),"")</f>
        <v/>
      </c>
      <c r="K2733" s="77"/>
    </row>
    <row r="2734" spans="1:11" x14ac:dyDescent="0.3">
      <c r="A2734" s="12" t="str">
        <f t="shared" si="42"/>
        <v/>
      </c>
      <c r="B2734" s="66"/>
      <c r="C2734" s="70"/>
      <c r="D2734" s="71"/>
      <c r="E2734" s="71"/>
      <c r="F2734" s="71"/>
      <c r="G2734" s="71"/>
      <c r="H2734" s="19" t="str" cm="1">
        <f t="array" ref="H2734">IFERROR(IF(B2734="","",IF(F2734="","",IF(F2734="SERVIÇOS",INDEX('TABELA DE PREÇOS'!$C$3:$C$1000,MATCH(B2734,IF('TABELA DE PREÇOS'!$B$3:$B$1000=G2734,'TABELA DE PREÇOS'!$D$3:$D$1000),1)),IF(F2734="PRODUTOS",INDEX('TABELA DE PREÇOS'!$G$3:$G$1000,MATCH(B2734,IF('TABELA DE PREÇOS'!$F$3:$F$1000=G2734,'TABELA DE PREÇOS'!$H$3:$H$1000),1)))))),"")</f>
        <v/>
      </c>
      <c r="I2734" s="75"/>
      <c r="J2734" s="19" t="str">
        <f>IFERROR(IF(ATENDIMENTOS!$I2734="",ATENDIMENTOS!$H2734,IF(AND(ATENDIMENTOS!$H2734="",ATENDIMENTOS!$I2734=""),"",ATENDIMENTOS!$H2734-ATENDIMENTOS!$I2734)),"")</f>
        <v/>
      </c>
      <c r="K2734" s="78"/>
    </row>
    <row r="2735" spans="1:11" x14ac:dyDescent="0.3">
      <c r="A2735" s="12" t="str">
        <f t="shared" si="42"/>
        <v/>
      </c>
      <c r="B2735" s="65"/>
      <c r="C2735" s="68"/>
      <c r="D2735" s="69"/>
      <c r="E2735" s="69"/>
      <c r="F2735" s="69"/>
      <c r="G2735" s="69"/>
      <c r="H2735" s="20" t="str" cm="1">
        <f t="array" ref="H2735">IFERROR(IF(B2735="","",IF(F2735="","",IF(F2735="SERVIÇOS",INDEX('TABELA DE PREÇOS'!$C$3:$C$1000,MATCH(B2735,IF('TABELA DE PREÇOS'!$B$3:$B$1000=G2735,'TABELA DE PREÇOS'!$D$3:$D$1000),1)),IF(F2735="PRODUTOS",INDEX('TABELA DE PREÇOS'!$G$3:$G$1000,MATCH(B2735,IF('TABELA DE PREÇOS'!$F$3:$F$1000=G2735,'TABELA DE PREÇOS'!$H$3:$H$1000),1)))))),"")</f>
        <v/>
      </c>
      <c r="I2735" s="74"/>
      <c r="J2735" s="20" t="str">
        <f>IFERROR(IF(ATENDIMENTOS!$I2735="",ATENDIMENTOS!$H2735,IF(AND(ATENDIMENTOS!$H2735="",ATENDIMENTOS!$I2735=""),"",ATENDIMENTOS!$H2735-ATENDIMENTOS!$I2735)),"")</f>
        <v/>
      </c>
      <c r="K2735" s="77"/>
    </row>
    <row r="2736" spans="1:11" x14ac:dyDescent="0.3">
      <c r="A2736" s="12" t="str">
        <f t="shared" si="42"/>
        <v/>
      </c>
      <c r="B2736" s="66"/>
      <c r="C2736" s="70"/>
      <c r="D2736" s="71"/>
      <c r="E2736" s="71"/>
      <c r="F2736" s="71"/>
      <c r="G2736" s="71"/>
      <c r="H2736" s="19" t="str" cm="1">
        <f t="array" ref="H2736">IFERROR(IF(B2736="","",IF(F2736="","",IF(F2736="SERVIÇOS",INDEX('TABELA DE PREÇOS'!$C$3:$C$1000,MATCH(B2736,IF('TABELA DE PREÇOS'!$B$3:$B$1000=G2736,'TABELA DE PREÇOS'!$D$3:$D$1000),1)),IF(F2736="PRODUTOS",INDEX('TABELA DE PREÇOS'!$G$3:$G$1000,MATCH(B2736,IF('TABELA DE PREÇOS'!$F$3:$F$1000=G2736,'TABELA DE PREÇOS'!$H$3:$H$1000),1)))))),"")</f>
        <v/>
      </c>
      <c r="I2736" s="75"/>
      <c r="J2736" s="19" t="str">
        <f>IFERROR(IF(ATENDIMENTOS!$I2736="",ATENDIMENTOS!$H2736,IF(AND(ATENDIMENTOS!$H2736="",ATENDIMENTOS!$I2736=""),"",ATENDIMENTOS!$H2736-ATENDIMENTOS!$I2736)),"")</f>
        <v/>
      </c>
      <c r="K2736" s="78"/>
    </row>
    <row r="2737" spans="1:11" x14ac:dyDescent="0.3">
      <c r="A2737" s="12" t="str">
        <f t="shared" si="42"/>
        <v/>
      </c>
      <c r="B2737" s="65"/>
      <c r="C2737" s="68"/>
      <c r="D2737" s="69"/>
      <c r="E2737" s="69"/>
      <c r="F2737" s="69"/>
      <c r="G2737" s="69"/>
      <c r="H2737" s="20" t="str" cm="1">
        <f t="array" ref="H2737">IFERROR(IF(B2737="","",IF(F2737="","",IF(F2737="SERVIÇOS",INDEX('TABELA DE PREÇOS'!$C$3:$C$1000,MATCH(B2737,IF('TABELA DE PREÇOS'!$B$3:$B$1000=G2737,'TABELA DE PREÇOS'!$D$3:$D$1000),1)),IF(F2737="PRODUTOS",INDEX('TABELA DE PREÇOS'!$G$3:$G$1000,MATCH(B2737,IF('TABELA DE PREÇOS'!$F$3:$F$1000=G2737,'TABELA DE PREÇOS'!$H$3:$H$1000),1)))))),"")</f>
        <v/>
      </c>
      <c r="I2737" s="74"/>
      <c r="J2737" s="20" t="str">
        <f>IFERROR(IF(ATENDIMENTOS!$I2737="",ATENDIMENTOS!$H2737,IF(AND(ATENDIMENTOS!$H2737="",ATENDIMENTOS!$I2737=""),"",ATENDIMENTOS!$H2737-ATENDIMENTOS!$I2737)),"")</f>
        <v/>
      </c>
      <c r="K2737" s="77"/>
    </row>
    <row r="2738" spans="1:11" x14ac:dyDescent="0.3">
      <c r="A2738" s="12" t="str">
        <f t="shared" si="42"/>
        <v/>
      </c>
      <c r="B2738" s="66"/>
      <c r="C2738" s="70"/>
      <c r="D2738" s="71"/>
      <c r="E2738" s="71"/>
      <c r="F2738" s="71"/>
      <c r="G2738" s="71"/>
      <c r="H2738" s="19" t="str" cm="1">
        <f t="array" ref="H2738">IFERROR(IF(B2738="","",IF(F2738="","",IF(F2738="SERVIÇOS",INDEX('TABELA DE PREÇOS'!$C$3:$C$1000,MATCH(B2738,IF('TABELA DE PREÇOS'!$B$3:$B$1000=G2738,'TABELA DE PREÇOS'!$D$3:$D$1000),1)),IF(F2738="PRODUTOS",INDEX('TABELA DE PREÇOS'!$G$3:$G$1000,MATCH(B2738,IF('TABELA DE PREÇOS'!$F$3:$F$1000=G2738,'TABELA DE PREÇOS'!$H$3:$H$1000),1)))))),"")</f>
        <v/>
      </c>
      <c r="I2738" s="75"/>
      <c r="J2738" s="19" t="str">
        <f>IFERROR(IF(ATENDIMENTOS!$I2738="",ATENDIMENTOS!$H2738,IF(AND(ATENDIMENTOS!$H2738="",ATENDIMENTOS!$I2738=""),"",ATENDIMENTOS!$H2738-ATENDIMENTOS!$I2738)),"")</f>
        <v/>
      </c>
      <c r="K2738" s="78"/>
    </row>
    <row r="2739" spans="1:11" x14ac:dyDescent="0.3">
      <c r="A2739" s="12" t="str">
        <f t="shared" si="42"/>
        <v/>
      </c>
      <c r="B2739" s="65"/>
      <c r="C2739" s="68"/>
      <c r="D2739" s="69"/>
      <c r="E2739" s="69"/>
      <c r="F2739" s="69"/>
      <c r="G2739" s="69"/>
      <c r="H2739" s="20" t="str" cm="1">
        <f t="array" ref="H2739">IFERROR(IF(B2739="","",IF(F2739="","",IF(F2739="SERVIÇOS",INDEX('TABELA DE PREÇOS'!$C$3:$C$1000,MATCH(B2739,IF('TABELA DE PREÇOS'!$B$3:$B$1000=G2739,'TABELA DE PREÇOS'!$D$3:$D$1000),1)),IF(F2739="PRODUTOS",INDEX('TABELA DE PREÇOS'!$G$3:$G$1000,MATCH(B2739,IF('TABELA DE PREÇOS'!$F$3:$F$1000=G2739,'TABELA DE PREÇOS'!$H$3:$H$1000),1)))))),"")</f>
        <v/>
      </c>
      <c r="I2739" s="74"/>
      <c r="J2739" s="20" t="str">
        <f>IFERROR(IF(ATENDIMENTOS!$I2739="",ATENDIMENTOS!$H2739,IF(AND(ATENDIMENTOS!$H2739="",ATENDIMENTOS!$I2739=""),"",ATENDIMENTOS!$H2739-ATENDIMENTOS!$I2739)),"")</f>
        <v/>
      </c>
      <c r="K2739" s="77"/>
    </row>
    <row r="2740" spans="1:11" x14ac:dyDescent="0.3">
      <c r="A2740" s="12" t="str">
        <f t="shared" si="42"/>
        <v/>
      </c>
      <c r="B2740" s="66"/>
      <c r="C2740" s="70"/>
      <c r="D2740" s="71"/>
      <c r="E2740" s="71"/>
      <c r="F2740" s="71"/>
      <c r="G2740" s="71"/>
      <c r="H2740" s="19" t="str" cm="1">
        <f t="array" ref="H2740">IFERROR(IF(B2740="","",IF(F2740="","",IF(F2740="SERVIÇOS",INDEX('TABELA DE PREÇOS'!$C$3:$C$1000,MATCH(B2740,IF('TABELA DE PREÇOS'!$B$3:$B$1000=G2740,'TABELA DE PREÇOS'!$D$3:$D$1000),1)),IF(F2740="PRODUTOS",INDEX('TABELA DE PREÇOS'!$G$3:$G$1000,MATCH(B2740,IF('TABELA DE PREÇOS'!$F$3:$F$1000=G2740,'TABELA DE PREÇOS'!$H$3:$H$1000),1)))))),"")</f>
        <v/>
      </c>
      <c r="I2740" s="75"/>
      <c r="J2740" s="19" t="str">
        <f>IFERROR(IF(ATENDIMENTOS!$I2740="",ATENDIMENTOS!$H2740,IF(AND(ATENDIMENTOS!$H2740="",ATENDIMENTOS!$I2740=""),"",ATENDIMENTOS!$H2740-ATENDIMENTOS!$I2740)),"")</f>
        <v/>
      </c>
      <c r="K2740" s="78"/>
    </row>
    <row r="2741" spans="1:11" x14ac:dyDescent="0.3">
      <c r="A2741" s="12" t="str">
        <f t="shared" si="42"/>
        <v/>
      </c>
      <c r="B2741" s="65"/>
      <c r="C2741" s="68"/>
      <c r="D2741" s="69"/>
      <c r="E2741" s="69"/>
      <c r="F2741" s="69"/>
      <c r="G2741" s="69"/>
      <c r="H2741" s="20" t="str" cm="1">
        <f t="array" ref="H2741">IFERROR(IF(B2741="","",IF(F2741="","",IF(F2741="SERVIÇOS",INDEX('TABELA DE PREÇOS'!$C$3:$C$1000,MATCH(B2741,IF('TABELA DE PREÇOS'!$B$3:$B$1000=G2741,'TABELA DE PREÇOS'!$D$3:$D$1000),1)),IF(F2741="PRODUTOS",INDEX('TABELA DE PREÇOS'!$G$3:$G$1000,MATCH(B2741,IF('TABELA DE PREÇOS'!$F$3:$F$1000=G2741,'TABELA DE PREÇOS'!$H$3:$H$1000),1)))))),"")</f>
        <v/>
      </c>
      <c r="I2741" s="74"/>
      <c r="J2741" s="20" t="str">
        <f>IFERROR(IF(ATENDIMENTOS!$I2741="",ATENDIMENTOS!$H2741,IF(AND(ATENDIMENTOS!$H2741="",ATENDIMENTOS!$I2741=""),"",ATENDIMENTOS!$H2741-ATENDIMENTOS!$I2741)),"")</f>
        <v/>
      </c>
      <c r="K2741" s="77"/>
    </row>
    <row r="2742" spans="1:11" x14ac:dyDescent="0.3">
      <c r="A2742" s="12" t="str">
        <f t="shared" si="42"/>
        <v/>
      </c>
      <c r="B2742" s="66"/>
      <c r="C2742" s="70"/>
      <c r="D2742" s="71"/>
      <c r="E2742" s="71"/>
      <c r="F2742" s="71"/>
      <c r="G2742" s="71"/>
      <c r="H2742" s="19" t="str" cm="1">
        <f t="array" ref="H2742">IFERROR(IF(B2742="","",IF(F2742="","",IF(F2742="SERVIÇOS",INDEX('TABELA DE PREÇOS'!$C$3:$C$1000,MATCH(B2742,IF('TABELA DE PREÇOS'!$B$3:$B$1000=G2742,'TABELA DE PREÇOS'!$D$3:$D$1000),1)),IF(F2742="PRODUTOS",INDEX('TABELA DE PREÇOS'!$G$3:$G$1000,MATCH(B2742,IF('TABELA DE PREÇOS'!$F$3:$F$1000=G2742,'TABELA DE PREÇOS'!$H$3:$H$1000),1)))))),"")</f>
        <v/>
      </c>
      <c r="I2742" s="75"/>
      <c r="J2742" s="19" t="str">
        <f>IFERROR(IF(ATENDIMENTOS!$I2742="",ATENDIMENTOS!$H2742,IF(AND(ATENDIMENTOS!$H2742="",ATENDIMENTOS!$I2742=""),"",ATENDIMENTOS!$H2742-ATENDIMENTOS!$I2742)),"")</f>
        <v/>
      </c>
      <c r="K2742" s="78"/>
    </row>
    <row r="2743" spans="1:11" x14ac:dyDescent="0.3">
      <c r="A2743" s="12" t="str">
        <f t="shared" si="42"/>
        <v/>
      </c>
      <c r="B2743" s="65"/>
      <c r="C2743" s="68"/>
      <c r="D2743" s="69"/>
      <c r="E2743" s="69"/>
      <c r="F2743" s="69"/>
      <c r="G2743" s="69"/>
      <c r="H2743" s="20" t="str" cm="1">
        <f t="array" ref="H2743">IFERROR(IF(B2743="","",IF(F2743="","",IF(F2743="SERVIÇOS",INDEX('TABELA DE PREÇOS'!$C$3:$C$1000,MATCH(B2743,IF('TABELA DE PREÇOS'!$B$3:$B$1000=G2743,'TABELA DE PREÇOS'!$D$3:$D$1000),1)),IF(F2743="PRODUTOS",INDEX('TABELA DE PREÇOS'!$G$3:$G$1000,MATCH(B2743,IF('TABELA DE PREÇOS'!$F$3:$F$1000=G2743,'TABELA DE PREÇOS'!$H$3:$H$1000),1)))))),"")</f>
        <v/>
      </c>
      <c r="I2743" s="74"/>
      <c r="J2743" s="20" t="str">
        <f>IFERROR(IF(ATENDIMENTOS!$I2743="",ATENDIMENTOS!$H2743,IF(AND(ATENDIMENTOS!$H2743="",ATENDIMENTOS!$I2743=""),"",ATENDIMENTOS!$H2743-ATENDIMENTOS!$I2743)),"")</f>
        <v/>
      </c>
      <c r="K2743" s="77"/>
    </row>
    <row r="2744" spans="1:11" x14ac:dyDescent="0.3">
      <c r="A2744" s="12" t="str">
        <f t="shared" si="42"/>
        <v/>
      </c>
      <c r="B2744" s="66"/>
      <c r="C2744" s="70"/>
      <c r="D2744" s="71"/>
      <c r="E2744" s="71"/>
      <c r="F2744" s="71"/>
      <c r="G2744" s="71"/>
      <c r="H2744" s="19" t="str" cm="1">
        <f t="array" ref="H2744">IFERROR(IF(B2744="","",IF(F2744="","",IF(F2744="SERVIÇOS",INDEX('TABELA DE PREÇOS'!$C$3:$C$1000,MATCH(B2744,IF('TABELA DE PREÇOS'!$B$3:$B$1000=G2744,'TABELA DE PREÇOS'!$D$3:$D$1000),1)),IF(F2744="PRODUTOS",INDEX('TABELA DE PREÇOS'!$G$3:$G$1000,MATCH(B2744,IF('TABELA DE PREÇOS'!$F$3:$F$1000=G2744,'TABELA DE PREÇOS'!$H$3:$H$1000),1)))))),"")</f>
        <v/>
      </c>
      <c r="I2744" s="75"/>
      <c r="J2744" s="19" t="str">
        <f>IFERROR(IF(ATENDIMENTOS!$I2744="",ATENDIMENTOS!$H2744,IF(AND(ATENDIMENTOS!$H2744="",ATENDIMENTOS!$I2744=""),"",ATENDIMENTOS!$H2744-ATENDIMENTOS!$I2744)),"")</f>
        <v/>
      </c>
      <c r="K2744" s="78"/>
    </row>
    <row r="2745" spans="1:11" x14ac:dyDescent="0.3">
      <c r="A2745" s="12" t="str">
        <f t="shared" si="42"/>
        <v/>
      </c>
      <c r="B2745" s="65"/>
      <c r="C2745" s="68"/>
      <c r="D2745" s="69"/>
      <c r="E2745" s="69"/>
      <c r="F2745" s="69"/>
      <c r="G2745" s="69"/>
      <c r="H2745" s="20" t="str" cm="1">
        <f t="array" ref="H2745">IFERROR(IF(B2745="","",IF(F2745="","",IF(F2745="SERVIÇOS",INDEX('TABELA DE PREÇOS'!$C$3:$C$1000,MATCH(B2745,IF('TABELA DE PREÇOS'!$B$3:$B$1000=G2745,'TABELA DE PREÇOS'!$D$3:$D$1000),1)),IF(F2745="PRODUTOS",INDEX('TABELA DE PREÇOS'!$G$3:$G$1000,MATCH(B2745,IF('TABELA DE PREÇOS'!$F$3:$F$1000=G2745,'TABELA DE PREÇOS'!$H$3:$H$1000),1)))))),"")</f>
        <v/>
      </c>
      <c r="I2745" s="74"/>
      <c r="J2745" s="20" t="str">
        <f>IFERROR(IF(ATENDIMENTOS!$I2745="",ATENDIMENTOS!$H2745,IF(AND(ATENDIMENTOS!$H2745="",ATENDIMENTOS!$I2745=""),"",ATENDIMENTOS!$H2745-ATENDIMENTOS!$I2745)),"")</f>
        <v/>
      </c>
      <c r="K2745" s="77"/>
    </row>
    <row r="2746" spans="1:11" x14ac:dyDescent="0.3">
      <c r="A2746" s="12" t="str">
        <f t="shared" si="42"/>
        <v/>
      </c>
      <c r="B2746" s="66"/>
      <c r="C2746" s="70"/>
      <c r="D2746" s="71"/>
      <c r="E2746" s="71"/>
      <c r="F2746" s="71"/>
      <c r="G2746" s="71"/>
      <c r="H2746" s="19" t="str" cm="1">
        <f t="array" ref="H2746">IFERROR(IF(B2746="","",IF(F2746="","",IF(F2746="SERVIÇOS",INDEX('TABELA DE PREÇOS'!$C$3:$C$1000,MATCH(B2746,IF('TABELA DE PREÇOS'!$B$3:$B$1000=G2746,'TABELA DE PREÇOS'!$D$3:$D$1000),1)),IF(F2746="PRODUTOS",INDEX('TABELA DE PREÇOS'!$G$3:$G$1000,MATCH(B2746,IF('TABELA DE PREÇOS'!$F$3:$F$1000=G2746,'TABELA DE PREÇOS'!$H$3:$H$1000),1)))))),"")</f>
        <v/>
      </c>
      <c r="I2746" s="75"/>
      <c r="J2746" s="19" t="str">
        <f>IFERROR(IF(ATENDIMENTOS!$I2746="",ATENDIMENTOS!$H2746,IF(AND(ATENDIMENTOS!$H2746="",ATENDIMENTOS!$I2746=""),"",ATENDIMENTOS!$H2746-ATENDIMENTOS!$I2746)),"")</f>
        <v/>
      </c>
      <c r="K2746" s="78"/>
    </row>
    <row r="2747" spans="1:11" x14ac:dyDescent="0.3">
      <c r="A2747" s="12" t="str">
        <f t="shared" si="42"/>
        <v/>
      </c>
      <c r="B2747" s="65"/>
      <c r="C2747" s="68"/>
      <c r="D2747" s="69"/>
      <c r="E2747" s="69"/>
      <c r="F2747" s="69"/>
      <c r="G2747" s="69"/>
      <c r="H2747" s="20" t="str" cm="1">
        <f t="array" ref="H2747">IFERROR(IF(B2747="","",IF(F2747="","",IF(F2747="SERVIÇOS",INDEX('TABELA DE PREÇOS'!$C$3:$C$1000,MATCH(B2747,IF('TABELA DE PREÇOS'!$B$3:$B$1000=G2747,'TABELA DE PREÇOS'!$D$3:$D$1000),1)),IF(F2747="PRODUTOS",INDEX('TABELA DE PREÇOS'!$G$3:$G$1000,MATCH(B2747,IF('TABELA DE PREÇOS'!$F$3:$F$1000=G2747,'TABELA DE PREÇOS'!$H$3:$H$1000),1)))))),"")</f>
        <v/>
      </c>
      <c r="I2747" s="74"/>
      <c r="J2747" s="20" t="str">
        <f>IFERROR(IF(ATENDIMENTOS!$I2747="",ATENDIMENTOS!$H2747,IF(AND(ATENDIMENTOS!$H2747="",ATENDIMENTOS!$I2747=""),"",ATENDIMENTOS!$H2747-ATENDIMENTOS!$I2747)),"")</f>
        <v/>
      </c>
      <c r="K2747" s="77"/>
    </row>
    <row r="2748" spans="1:11" x14ac:dyDescent="0.3">
      <c r="A2748" s="12" t="str">
        <f t="shared" si="42"/>
        <v/>
      </c>
      <c r="B2748" s="66"/>
      <c r="C2748" s="70"/>
      <c r="D2748" s="71"/>
      <c r="E2748" s="71"/>
      <c r="F2748" s="71"/>
      <c r="G2748" s="71"/>
      <c r="H2748" s="19" t="str" cm="1">
        <f t="array" ref="H2748">IFERROR(IF(B2748="","",IF(F2748="","",IF(F2748="SERVIÇOS",INDEX('TABELA DE PREÇOS'!$C$3:$C$1000,MATCH(B2748,IF('TABELA DE PREÇOS'!$B$3:$B$1000=G2748,'TABELA DE PREÇOS'!$D$3:$D$1000),1)),IF(F2748="PRODUTOS",INDEX('TABELA DE PREÇOS'!$G$3:$G$1000,MATCH(B2748,IF('TABELA DE PREÇOS'!$F$3:$F$1000=G2748,'TABELA DE PREÇOS'!$H$3:$H$1000),1)))))),"")</f>
        <v/>
      </c>
      <c r="I2748" s="75"/>
      <c r="J2748" s="19" t="str">
        <f>IFERROR(IF(ATENDIMENTOS!$I2748="",ATENDIMENTOS!$H2748,IF(AND(ATENDIMENTOS!$H2748="",ATENDIMENTOS!$I2748=""),"",ATENDIMENTOS!$H2748-ATENDIMENTOS!$I2748)),"")</f>
        <v/>
      </c>
      <c r="K2748" s="78"/>
    </row>
    <row r="2749" spans="1:11" x14ac:dyDescent="0.3">
      <c r="A2749" s="12" t="str">
        <f t="shared" si="42"/>
        <v/>
      </c>
      <c r="B2749" s="65"/>
      <c r="C2749" s="68"/>
      <c r="D2749" s="69"/>
      <c r="E2749" s="69"/>
      <c r="F2749" s="69"/>
      <c r="G2749" s="69"/>
      <c r="H2749" s="20" t="str" cm="1">
        <f t="array" ref="H2749">IFERROR(IF(B2749="","",IF(F2749="","",IF(F2749="SERVIÇOS",INDEX('TABELA DE PREÇOS'!$C$3:$C$1000,MATCH(B2749,IF('TABELA DE PREÇOS'!$B$3:$B$1000=G2749,'TABELA DE PREÇOS'!$D$3:$D$1000),1)),IF(F2749="PRODUTOS",INDEX('TABELA DE PREÇOS'!$G$3:$G$1000,MATCH(B2749,IF('TABELA DE PREÇOS'!$F$3:$F$1000=G2749,'TABELA DE PREÇOS'!$H$3:$H$1000),1)))))),"")</f>
        <v/>
      </c>
      <c r="I2749" s="74"/>
      <c r="J2749" s="20" t="str">
        <f>IFERROR(IF(ATENDIMENTOS!$I2749="",ATENDIMENTOS!$H2749,IF(AND(ATENDIMENTOS!$H2749="",ATENDIMENTOS!$I2749=""),"",ATENDIMENTOS!$H2749-ATENDIMENTOS!$I2749)),"")</f>
        <v/>
      </c>
      <c r="K2749" s="77"/>
    </row>
    <row r="2750" spans="1:11" x14ac:dyDescent="0.3">
      <c r="A2750" s="12" t="str">
        <f t="shared" si="42"/>
        <v/>
      </c>
      <c r="B2750" s="66"/>
      <c r="C2750" s="70"/>
      <c r="D2750" s="71"/>
      <c r="E2750" s="71"/>
      <c r="F2750" s="71"/>
      <c r="G2750" s="71"/>
      <c r="H2750" s="19" t="str" cm="1">
        <f t="array" ref="H2750">IFERROR(IF(B2750="","",IF(F2750="","",IF(F2750="SERVIÇOS",INDEX('TABELA DE PREÇOS'!$C$3:$C$1000,MATCH(B2750,IF('TABELA DE PREÇOS'!$B$3:$B$1000=G2750,'TABELA DE PREÇOS'!$D$3:$D$1000),1)),IF(F2750="PRODUTOS",INDEX('TABELA DE PREÇOS'!$G$3:$G$1000,MATCH(B2750,IF('TABELA DE PREÇOS'!$F$3:$F$1000=G2750,'TABELA DE PREÇOS'!$H$3:$H$1000),1)))))),"")</f>
        <v/>
      </c>
      <c r="I2750" s="75"/>
      <c r="J2750" s="19" t="str">
        <f>IFERROR(IF(ATENDIMENTOS!$I2750="",ATENDIMENTOS!$H2750,IF(AND(ATENDIMENTOS!$H2750="",ATENDIMENTOS!$I2750=""),"",ATENDIMENTOS!$H2750-ATENDIMENTOS!$I2750)),"")</f>
        <v/>
      </c>
      <c r="K2750" s="78"/>
    </row>
    <row r="2751" spans="1:11" x14ac:dyDescent="0.3">
      <c r="A2751" s="12" t="str">
        <f t="shared" si="42"/>
        <v/>
      </c>
      <c r="B2751" s="65"/>
      <c r="C2751" s="68"/>
      <c r="D2751" s="69"/>
      <c r="E2751" s="69"/>
      <c r="F2751" s="69"/>
      <c r="G2751" s="69"/>
      <c r="H2751" s="20" t="str" cm="1">
        <f t="array" ref="H2751">IFERROR(IF(B2751="","",IF(F2751="","",IF(F2751="SERVIÇOS",INDEX('TABELA DE PREÇOS'!$C$3:$C$1000,MATCH(B2751,IF('TABELA DE PREÇOS'!$B$3:$B$1000=G2751,'TABELA DE PREÇOS'!$D$3:$D$1000),1)),IF(F2751="PRODUTOS",INDEX('TABELA DE PREÇOS'!$G$3:$G$1000,MATCH(B2751,IF('TABELA DE PREÇOS'!$F$3:$F$1000=G2751,'TABELA DE PREÇOS'!$H$3:$H$1000),1)))))),"")</f>
        <v/>
      </c>
      <c r="I2751" s="74"/>
      <c r="J2751" s="20" t="str">
        <f>IFERROR(IF(ATENDIMENTOS!$I2751="",ATENDIMENTOS!$H2751,IF(AND(ATENDIMENTOS!$H2751="",ATENDIMENTOS!$I2751=""),"",ATENDIMENTOS!$H2751-ATENDIMENTOS!$I2751)),"")</f>
        <v/>
      </c>
      <c r="K2751" s="77"/>
    </row>
    <row r="2752" spans="1:11" x14ac:dyDescent="0.3">
      <c r="A2752" s="12" t="str">
        <f t="shared" si="42"/>
        <v/>
      </c>
      <c r="B2752" s="66"/>
      <c r="C2752" s="70"/>
      <c r="D2752" s="71"/>
      <c r="E2752" s="71"/>
      <c r="F2752" s="71"/>
      <c r="G2752" s="71"/>
      <c r="H2752" s="19" t="str" cm="1">
        <f t="array" ref="H2752">IFERROR(IF(B2752="","",IF(F2752="","",IF(F2752="SERVIÇOS",INDEX('TABELA DE PREÇOS'!$C$3:$C$1000,MATCH(B2752,IF('TABELA DE PREÇOS'!$B$3:$B$1000=G2752,'TABELA DE PREÇOS'!$D$3:$D$1000),1)),IF(F2752="PRODUTOS",INDEX('TABELA DE PREÇOS'!$G$3:$G$1000,MATCH(B2752,IF('TABELA DE PREÇOS'!$F$3:$F$1000=G2752,'TABELA DE PREÇOS'!$H$3:$H$1000),1)))))),"")</f>
        <v/>
      </c>
      <c r="I2752" s="75"/>
      <c r="J2752" s="19" t="str">
        <f>IFERROR(IF(ATENDIMENTOS!$I2752="",ATENDIMENTOS!$H2752,IF(AND(ATENDIMENTOS!$H2752="",ATENDIMENTOS!$I2752=""),"",ATENDIMENTOS!$H2752-ATENDIMENTOS!$I2752)),"")</f>
        <v/>
      </c>
      <c r="K2752" s="78"/>
    </row>
    <row r="2753" spans="1:11" x14ac:dyDescent="0.3">
      <c r="A2753" s="12" t="str">
        <f t="shared" si="42"/>
        <v/>
      </c>
      <c r="B2753" s="65"/>
      <c r="C2753" s="68"/>
      <c r="D2753" s="69"/>
      <c r="E2753" s="69"/>
      <c r="F2753" s="69"/>
      <c r="G2753" s="69"/>
      <c r="H2753" s="20" t="str" cm="1">
        <f t="array" ref="H2753">IFERROR(IF(B2753="","",IF(F2753="","",IF(F2753="SERVIÇOS",INDEX('TABELA DE PREÇOS'!$C$3:$C$1000,MATCH(B2753,IF('TABELA DE PREÇOS'!$B$3:$B$1000=G2753,'TABELA DE PREÇOS'!$D$3:$D$1000),1)),IF(F2753="PRODUTOS",INDEX('TABELA DE PREÇOS'!$G$3:$G$1000,MATCH(B2753,IF('TABELA DE PREÇOS'!$F$3:$F$1000=G2753,'TABELA DE PREÇOS'!$H$3:$H$1000),1)))))),"")</f>
        <v/>
      </c>
      <c r="I2753" s="74"/>
      <c r="J2753" s="20" t="str">
        <f>IFERROR(IF(ATENDIMENTOS!$I2753="",ATENDIMENTOS!$H2753,IF(AND(ATENDIMENTOS!$H2753="",ATENDIMENTOS!$I2753=""),"",ATENDIMENTOS!$H2753-ATENDIMENTOS!$I2753)),"")</f>
        <v/>
      </c>
      <c r="K2753" s="77"/>
    </row>
    <row r="2754" spans="1:11" x14ac:dyDescent="0.3">
      <c r="A2754" s="12" t="str">
        <f t="shared" si="42"/>
        <v/>
      </c>
      <c r="B2754" s="66"/>
      <c r="C2754" s="70"/>
      <c r="D2754" s="71"/>
      <c r="E2754" s="71"/>
      <c r="F2754" s="71"/>
      <c r="G2754" s="71"/>
      <c r="H2754" s="19" t="str" cm="1">
        <f t="array" ref="H2754">IFERROR(IF(B2754="","",IF(F2754="","",IF(F2754="SERVIÇOS",INDEX('TABELA DE PREÇOS'!$C$3:$C$1000,MATCH(B2754,IF('TABELA DE PREÇOS'!$B$3:$B$1000=G2754,'TABELA DE PREÇOS'!$D$3:$D$1000),1)),IF(F2754="PRODUTOS",INDEX('TABELA DE PREÇOS'!$G$3:$G$1000,MATCH(B2754,IF('TABELA DE PREÇOS'!$F$3:$F$1000=G2754,'TABELA DE PREÇOS'!$H$3:$H$1000),1)))))),"")</f>
        <v/>
      </c>
      <c r="I2754" s="75"/>
      <c r="J2754" s="19" t="str">
        <f>IFERROR(IF(ATENDIMENTOS!$I2754="",ATENDIMENTOS!$H2754,IF(AND(ATENDIMENTOS!$H2754="",ATENDIMENTOS!$I2754=""),"",ATENDIMENTOS!$H2754-ATENDIMENTOS!$I2754)),"")</f>
        <v/>
      </c>
      <c r="K2754" s="78"/>
    </row>
    <row r="2755" spans="1:11" x14ac:dyDescent="0.3">
      <c r="A2755" s="12" t="str">
        <f t="shared" si="42"/>
        <v/>
      </c>
      <c r="B2755" s="65"/>
      <c r="C2755" s="68"/>
      <c r="D2755" s="69"/>
      <c r="E2755" s="69"/>
      <c r="F2755" s="69"/>
      <c r="G2755" s="69"/>
      <c r="H2755" s="20" t="str" cm="1">
        <f t="array" ref="H2755">IFERROR(IF(B2755="","",IF(F2755="","",IF(F2755="SERVIÇOS",INDEX('TABELA DE PREÇOS'!$C$3:$C$1000,MATCH(B2755,IF('TABELA DE PREÇOS'!$B$3:$B$1000=G2755,'TABELA DE PREÇOS'!$D$3:$D$1000),1)),IF(F2755="PRODUTOS",INDEX('TABELA DE PREÇOS'!$G$3:$G$1000,MATCH(B2755,IF('TABELA DE PREÇOS'!$F$3:$F$1000=G2755,'TABELA DE PREÇOS'!$H$3:$H$1000),1)))))),"")</f>
        <v/>
      </c>
      <c r="I2755" s="74"/>
      <c r="J2755" s="20" t="str">
        <f>IFERROR(IF(ATENDIMENTOS!$I2755="",ATENDIMENTOS!$H2755,IF(AND(ATENDIMENTOS!$H2755="",ATENDIMENTOS!$I2755=""),"",ATENDIMENTOS!$H2755-ATENDIMENTOS!$I2755)),"")</f>
        <v/>
      </c>
      <c r="K2755" s="77"/>
    </row>
    <row r="2756" spans="1:11" x14ac:dyDescent="0.3">
      <c r="A2756" s="12" t="str">
        <f t="shared" ref="A2756:A2819" si="43">IF(B2756="","",F2756&amp;E2756&amp;B2756&amp;C2756)</f>
        <v/>
      </c>
      <c r="B2756" s="66"/>
      <c r="C2756" s="70"/>
      <c r="D2756" s="71"/>
      <c r="E2756" s="71"/>
      <c r="F2756" s="71"/>
      <c r="G2756" s="71"/>
      <c r="H2756" s="19" t="str" cm="1">
        <f t="array" ref="H2756">IFERROR(IF(B2756="","",IF(F2756="","",IF(F2756="SERVIÇOS",INDEX('TABELA DE PREÇOS'!$C$3:$C$1000,MATCH(B2756,IF('TABELA DE PREÇOS'!$B$3:$B$1000=G2756,'TABELA DE PREÇOS'!$D$3:$D$1000),1)),IF(F2756="PRODUTOS",INDEX('TABELA DE PREÇOS'!$G$3:$G$1000,MATCH(B2756,IF('TABELA DE PREÇOS'!$F$3:$F$1000=G2756,'TABELA DE PREÇOS'!$H$3:$H$1000),1)))))),"")</f>
        <v/>
      </c>
      <c r="I2756" s="75"/>
      <c r="J2756" s="19" t="str">
        <f>IFERROR(IF(ATENDIMENTOS!$I2756="",ATENDIMENTOS!$H2756,IF(AND(ATENDIMENTOS!$H2756="",ATENDIMENTOS!$I2756=""),"",ATENDIMENTOS!$H2756-ATENDIMENTOS!$I2756)),"")</f>
        <v/>
      </c>
      <c r="K2756" s="78"/>
    </row>
    <row r="2757" spans="1:11" x14ac:dyDescent="0.3">
      <c r="A2757" s="12" t="str">
        <f t="shared" si="43"/>
        <v/>
      </c>
      <c r="B2757" s="65"/>
      <c r="C2757" s="68"/>
      <c r="D2757" s="69"/>
      <c r="E2757" s="69"/>
      <c r="F2757" s="69"/>
      <c r="G2757" s="69"/>
      <c r="H2757" s="20" t="str" cm="1">
        <f t="array" ref="H2757">IFERROR(IF(B2757="","",IF(F2757="","",IF(F2757="SERVIÇOS",INDEX('TABELA DE PREÇOS'!$C$3:$C$1000,MATCH(B2757,IF('TABELA DE PREÇOS'!$B$3:$B$1000=G2757,'TABELA DE PREÇOS'!$D$3:$D$1000),1)),IF(F2757="PRODUTOS",INDEX('TABELA DE PREÇOS'!$G$3:$G$1000,MATCH(B2757,IF('TABELA DE PREÇOS'!$F$3:$F$1000=G2757,'TABELA DE PREÇOS'!$H$3:$H$1000),1)))))),"")</f>
        <v/>
      </c>
      <c r="I2757" s="74"/>
      <c r="J2757" s="20" t="str">
        <f>IFERROR(IF(ATENDIMENTOS!$I2757="",ATENDIMENTOS!$H2757,IF(AND(ATENDIMENTOS!$H2757="",ATENDIMENTOS!$I2757=""),"",ATENDIMENTOS!$H2757-ATENDIMENTOS!$I2757)),"")</f>
        <v/>
      </c>
      <c r="K2757" s="77"/>
    </row>
    <row r="2758" spans="1:11" x14ac:dyDescent="0.3">
      <c r="A2758" s="12" t="str">
        <f t="shared" si="43"/>
        <v/>
      </c>
      <c r="B2758" s="66"/>
      <c r="C2758" s="70"/>
      <c r="D2758" s="71"/>
      <c r="E2758" s="71"/>
      <c r="F2758" s="71"/>
      <c r="G2758" s="71"/>
      <c r="H2758" s="19" t="str" cm="1">
        <f t="array" ref="H2758">IFERROR(IF(B2758="","",IF(F2758="","",IF(F2758="SERVIÇOS",INDEX('TABELA DE PREÇOS'!$C$3:$C$1000,MATCH(B2758,IF('TABELA DE PREÇOS'!$B$3:$B$1000=G2758,'TABELA DE PREÇOS'!$D$3:$D$1000),1)),IF(F2758="PRODUTOS",INDEX('TABELA DE PREÇOS'!$G$3:$G$1000,MATCH(B2758,IF('TABELA DE PREÇOS'!$F$3:$F$1000=G2758,'TABELA DE PREÇOS'!$H$3:$H$1000),1)))))),"")</f>
        <v/>
      </c>
      <c r="I2758" s="75"/>
      <c r="J2758" s="19" t="str">
        <f>IFERROR(IF(ATENDIMENTOS!$I2758="",ATENDIMENTOS!$H2758,IF(AND(ATENDIMENTOS!$H2758="",ATENDIMENTOS!$I2758=""),"",ATENDIMENTOS!$H2758-ATENDIMENTOS!$I2758)),"")</f>
        <v/>
      </c>
      <c r="K2758" s="78"/>
    </row>
    <row r="2759" spans="1:11" x14ac:dyDescent="0.3">
      <c r="A2759" s="12" t="str">
        <f t="shared" si="43"/>
        <v/>
      </c>
      <c r="B2759" s="65"/>
      <c r="C2759" s="68"/>
      <c r="D2759" s="69"/>
      <c r="E2759" s="69"/>
      <c r="F2759" s="69"/>
      <c r="G2759" s="69"/>
      <c r="H2759" s="20" t="str" cm="1">
        <f t="array" ref="H2759">IFERROR(IF(B2759="","",IF(F2759="","",IF(F2759="SERVIÇOS",INDEX('TABELA DE PREÇOS'!$C$3:$C$1000,MATCH(B2759,IF('TABELA DE PREÇOS'!$B$3:$B$1000=G2759,'TABELA DE PREÇOS'!$D$3:$D$1000),1)),IF(F2759="PRODUTOS",INDEX('TABELA DE PREÇOS'!$G$3:$G$1000,MATCH(B2759,IF('TABELA DE PREÇOS'!$F$3:$F$1000=G2759,'TABELA DE PREÇOS'!$H$3:$H$1000),1)))))),"")</f>
        <v/>
      </c>
      <c r="I2759" s="74"/>
      <c r="J2759" s="20" t="str">
        <f>IFERROR(IF(ATENDIMENTOS!$I2759="",ATENDIMENTOS!$H2759,IF(AND(ATENDIMENTOS!$H2759="",ATENDIMENTOS!$I2759=""),"",ATENDIMENTOS!$H2759-ATENDIMENTOS!$I2759)),"")</f>
        <v/>
      </c>
      <c r="K2759" s="77"/>
    </row>
    <row r="2760" spans="1:11" x14ac:dyDescent="0.3">
      <c r="A2760" s="12" t="str">
        <f t="shared" si="43"/>
        <v/>
      </c>
      <c r="B2760" s="66"/>
      <c r="C2760" s="70"/>
      <c r="D2760" s="71"/>
      <c r="E2760" s="71"/>
      <c r="F2760" s="71"/>
      <c r="G2760" s="71"/>
      <c r="H2760" s="19" t="str" cm="1">
        <f t="array" ref="H2760">IFERROR(IF(B2760="","",IF(F2760="","",IF(F2760="SERVIÇOS",INDEX('TABELA DE PREÇOS'!$C$3:$C$1000,MATCH(B2760,IF('TABELA DE PREÇOS'!$B$3:$B$1000=G2760,'TABELA DE PREÇOS'!$D$3:$D$1000),1)),IF(F2760="PRODUTOS",INDEX('TABELA DE PREÇOS'!$G$3:$G$1000,MATCH(B2760,IF('TABELA DE PREÇOS'!$F$3:$F$1000=G2760,'TABELA DE PREÇOS'!$H$3:$H$1000),1)))))),"")</f>
        <v/>
      </c>
      <c r="I2760" s="75"/>
      <c r="J2760" s="19" t="str">
        <f>IFERROR(IF(ATENDIMENTOS!$I2760="",ATENDIMENTOS!$H2760,IF(AND(ATENDIMENTOS!$H2760="",ATENDIMENTOS!$I2760=""),"",ATENDIMENTOS!$H2760-ATENDIMENTOS!$I2760)),"")</f>
        <v/>
      </c>
      <c r="K2760" s="78"/>
    </row>
    <row r="2761" spans="1:11" x14ac:dyDescent="0.3">
      <c r="A2761" s="12" t="str">
        <f t="shared" si="43"/>
        <v/>
      </c>
      <c r="B2761" s="65"/>
      <c r="C2761" s="68"/>
      <c r="D2761" s="69"/>
      <c r="E2761" s="69"/>
      <c r="F2761" s="69"/>
      <c r="G2761" s="69"/>
      <c r="H2761" s="20" t="str" cm="1">
        <f t="array" ref="H2761">IFERROR(IF(B2761="","",IF(F2761="","",IF(F2761="SERVIÇOS",INDEX('TABELA DE PREÇOS'!$C$3:$C$1000,MATCH(B2761,IF('TABELA DE PREÇOS'!$B$3:$B$1000=G2761,'TABELA DE PREÇOS'!$D$3:$D$1000),1)),IF(F2761="PRODUTOS",INDEX('TABELA DE PREÇOS'!$G$3:$G$1000,MATCH(B2761,IF('TABELA DE PREÇOS'!$F$3:$F$1000=G2761,'TABELA DE PREÇOS'!$H$3:$H$1000),1)))))),"")</f>
        <v/>
      </c>
      <c r="I2761" s="74"/>
      <c r="J2761" s="20" t="str">
        <f>IFERROR(IF(ATENDIMENTOS!$I2761="",ATENDIMENTOS!$H2761,IF(AND(ATENDIMENTOS!$H2761="",ATENDIMENTOS!$I2761=""),"",ATENDIMENTOS!$H2761-ATENDIMENTOS!$I2761)),"")</f>
        <v/>
      </c>
      <c r="K2761" s="77"/>
    </row>
    <row r="2762" spans="1:11" x14ac:dyDescent="0.3">
      <c r="A2762" s="12" t="str">
        <f t="shared" si="43"/>
        <v/>
      </c>
      <c r="B2762" s="66"/>
      <c r="C2762" s="70"/>
      <c r="D2762" s="71"/>
      <c r="E2762" s="71"/>
      <c r="F2762" s="71"/>
      <c r="G2762" s="71"/>
      <c r="H2762" s="19" t="str" cm="1">
        <f t="array" ref="H2762">IFERROR(IF(B2762="","",IF(F2762="","",IF(F2762="SERVIÇOS",INDEX('TABELA DE PREÇOS'!$C$3:$C$1000,MATCH(B2762,IF('TABELA DE PREÇOS'!$B$3:$B$1000=G2762,'TABELA DE PREÇOS'!$D$3:$D$1000),1)),IF(F2762="PRODUTOS",INDEX('TABELA DE PREÇOS'!$G$3:$G$1000,MATCH(B2762,IF('TABELA DE PREÇOS'!$F$3:$F$1000=G2762,'TABELA DE PREÇOS'!$H$3:$H$1000),1)))))),"")</f>
        <v/>
      </c>
      <c r="I2762" s="75"/>
      <c r="J2762" s="19" t="str">
        <f>IFERROR(IF(ATENDIMENTOS!$I2762="",ATENDIMENTOS!$H2762,IF(AND(ATENDIMENTOS!$H2762="",ATENDIMENTOS!$I2762=""),"",ATENDIMENTOS!$H2762-ATENDIMENTOS!$I2762)),"")</f>
        <v/>
      </c>
      <c r="K2762" s="78"/>
    </row>
    <row r="2763" spans="1:11" x14ac:dyDescent="0.3">
      <c r="A2763" s="12" t="str">
        <f t="shared" si="43"/>
        <v/>
      </c>
      <c r="B2763" s="65"/>
      <c r="C2763" s="68"/>
      <c r="D2763" s="69"/>
      <c r="E2763" s="69"/>
      <c r="F2763" s="69"/>
      <c r="G2763" s="69"/>
      <c r="H2763" s="20" t="str" cm="1">
        <f t="array" ref="H2763">IFERROR(IF(B2763="","",IF(F2763="","",IF(F2763="SERVIÇOS",INDEX('TABELA DE PREÇOS'!$C$3:$C$1000,MATCH(B2763,IF('TABELA DE PREÇOS'!$B$3:$B$1000=G2763,'TABELA DE PREÇOS'!$D$3:$D$1000),1)),IF(F2763="PRODUTOS",INDEX('TABELA DE PREÇOS'!$G$3:$G$1000,MATCH(B2763,IF('TABELA DE PREÇOS'!$F$3:$F$1000=G2763,'TABELA DE PREÇOS'!$H$3:$H$1000),1)))))),"")</f>
        <v/>
      </c>
      <c r="I2763" s="74"/>
      <c r="J2763" s="20" t="str">
        <f>IFERROR(IF(ATENDIMENTOS!$I2763="",ATENDIMENTOS!$H2763,IF(AND(ATENDIMENTOS!$H2763="",ATENDIMENTOS!$I2763=""),"",ATENDIMENTOS!$H2763-ATENDIMENTOS!$I2763)),"")</f>
        <v/>
      </c>
      <c r="K2763" s="77"/>
    </row>
    <row r="2764" spans="1:11" x14ac:dyDescent="0.3">
      <c r="A2764" s="12" t="str">
        <f t="shared" si="43"/>
        <v/>
      </c>
      <c r="B2764" s="66"/>
      <c r="C2764" s="70"/>
      <c r="D2764" s="71"/>
      <c r="E2764" s="71"/>
      <c r="F2764" s="71"/>
      <c r="G2764" s="71"/>
      <c r="H2764" s="19" t="str" cm="1">
        <f t="array" ref="H2764">IFERROR(IF(B2764="","",IF(F2764="","",IF(F2764="SERVIÇOS",INDEX('TABELA DE PREÇOS'!$C$3:$C$1000,MATCH(B2764,IF('TABELA DE PREÇOS'!$B$3:$B$1000=G2764,'TABELA DE PREÇOS'!$D$3:$D$1000),1)),IF(F2764="PRODUTOS",INDEX('TABELA DE PREÇOS'!$G$3:$G$1000,MATCH(B2764,IF('TABELA DE PREÇOS'!$F$3:$F$1000=G2764,'TABELA DE PREÇOS'!$H$3:$H$1000),1)))))),"")</f>
        <v/>
      </c>
      <c r="I2764" s="75"/>
      <c r="J2764" s="19" t="str">
        <f>IFERROR(IF(ATENDIMENTOS!$I2764="",ATENDIMENTOS!$H2764,IF(AND(ATENDIMENTOS!$H2764="",ATENDIMENTOS!$I2764=""),"",ATENDIMENTOS!$H2764-ATENDIMENTOS!$I2764)),"")</f>
        <v/>
      </c>
      <c r="K2764" s="78"/>
    </row>
    <row r="2765" spans="1:11" x14ac:dyDescent="0.3">
      <c r="A2765" s="12" t="str">
        <f t="shared" si="43"/>
        <v/>
      </c>
      <c r="B2765" s="65"/>
      <c r="C2765" s="68"/>
      <c r="D2765" s="69"/>
      <c r="E2765" s="69"/>
      <c r="F2765" s="69"/>
      <c r="G2765" s="69"/>
      <c r="H2765" s="20" t="str" cm="1">
        <f t="array" ref="H2765">IFERROR(IF(B2765="","",IF(F2765="","",IF(F2765="SERVIÇOS",INDEX('TABELA DE PREÇOS'!$C$3:$C$1000,MATCH(B2765,IF('TABELA DE PREÇOS'!$B$3:$B$1000=G2765,'TABELA DE PREÇOS'!$D$3:$D$1000),1)),IF(F2765="PRODUTOS",INDEX('TABELA DE PREÇOS'!$G$3:$G$1000,MATCH(B2765,IF('TABELA DE PREÇOS'!$F$3:$F$1000=G2765,'TABELA DE PREÇOS'!$H$3:$H$1000),1)))))),"")</f>
        <v/>
      </c>
      <c r="I2765" s="74"/>
      <c r="J2765" s="20" t="str">
        <f>IFERROR(IF(ATENDIMENTOS!$I2765="",ATENDIMENTOS!$H2765,IF(AND(ATENDIMENTOS!$H2765="",ATENDIMENTOS!$I2765=""),"",ATENDIMENTOS!$H2765-ATENDIMENTOS!$I2765)),"")</f>
        <v/>
      </c>
      <c r="K2765" s="77"/>
    </row>
    <row r="2766" spans="1:11" x14ac:dyDescent="0.3">
      <c r="A2766" s="12" t="str">
        <f t="shared" si="43"/>
        <v/>
      </c>
      <c r="B2766" s="66"/>
      <c r="C2766" s="70"/>
      <c r="D2766" s="71"/>
      <c r="E2766" s="71"/>
      <c r="F2766" s="71"/>
      <c r="G2766" s="71"/>
      <c r="H2766" s="19" t="str" cm="1">
        <f t="array" ref="H2766">IFERROR(IF(B2766="","",IF(F2766="","",IF(F2766="SERVIÇOS",INDEX('TABELA DE PREÇOS'!$C$3:$C$1000,MATCH(B2766,IF('TABELA DE PREÇOS'!$B$3:$B$1000=G2766,'TABELA DE PREÇOS'!$D$3:$D$1000),1)),IF(F2766="PRODUTOS",INDEX('TABELA DE PREÇOS'!$G$3:$G$1000,MATCH(B2766,IF('TABELA DE PREÇOS'!$F$3:$F$1000=G2766,'TABELA DE PREÇOS'!$H$3:$H$1000),1)))))),"")</f>
        <v/>
      </c>
      <c r="I2766" s="75"/>
      <c r="J2766" s="19" t="str">
        <f>IFERROR(IF(ATENDIMENTOS!$I2766="",ATENDIMENTOS!$H2766,IF(AND(ATENDIMENTOS!$H2766="",ATENDIMENTOS!$I2766=""),"",ATENDIMENTOS!$H2766-ATENDIMENTOS!$I2766)),"")</f>
        <v/>
      </c>
      <c r="K2766" s="78"/>
    </row>
    <row r="2767" spans="1:11" x14ac:dyDescent="0.3">
      <c r="A2767" s="12" t="str">
        <f t="shared" si="43"/>
        <v/>
      </c>
      <c r="B2767" s="65"/>
      <c r="C2767" s="68"/>
      <c r="D2767" s="69"/>
      <c r="E2767" s="69"/>
      <c r="F2767" s="69"/>
      <c r="G2767" s="69"/>
      <c r="H2767" s="20" t="str" cm="1">
        <f t="array" ref="H2767">IFERROR(IF(B2767="","",IF(F2767="","",IF(F2767="SERVIÇOS",INDEX('TABELA DE PREÇOS'!$C$3:$C$1000,MATCH(B2767,IF('TABELA DE PREÇOS'!$B$3:$B$1000=G2767,'TABELA DE PREÇOS'!$D$3:$D$1000),1)),IF(F2767="PRODUTOS",INDEX('TABELA DE PREÇOS'!$G$3:$G$1000,MATCH(B2767,IF('TABELA DE PREÇOS'!$F$3:$F$1000=G2767,'TABELA DE PREÇOS'!$H$3:$H$1000),1)))))),"")</f>
        <v/>
      </c>
      <c r="I2767" s="74"/>
      <c r="J2767" s="20" t="str">
        <f>IFERROR(IF(ATENDIMENTOS!$I2767="",ATENDIMENTOS!$H2767,IF(AND(ATENDIMENTOS!$H2767="",ATENDIMENTOS!$I2767=""),"",ATENDIMENTOS!$H2767-ATENDIMENTOS!$I2767)),"")</f>
        <v/>
      </c>
      <c r="K2767" s="77"/>
    </row>
    <row r="2768" spans="1:11" x14ac:dyDescent="0.3">
      <c r="A2768" s="12" t="str">
        <f t="shared" si="43"/>
        <v/>
      </c>
      <c r="B2768" s="66"/>
      <c r="C2768" s="70"/>
      <c r="D2768" s="71"/>
      <c r="E2768" s="71"/>
      <c r="F2768" s="71"/>
      <c r="G2768" s="71"/>
      <c r="H2768" s="19" t="str" cm="1">
        <f t="array" ref="H2768">IFERROR(IF(B2768="","",IF(F2768="","",IF(F2768="SERVIÇOS",INDEX('TABELA DE PREÇOS'!$C$3:$C$1000,MATCH(B2768,IF('TABELA DE PREÇOS'!$B$3:$B$1000=G2768,'TABELA DE PREÇOS'!$D$3:$D$1000),1)),IF(F2768="PRODUTOS",INDEX('TABELA DE PREÇOS'!$G$3:$G$1000,MATCH(B2768,IF('TABELA DE PREÇOS'!$F$3:$F$1000=G2768,'TABELA DE PREÇOS'!$H$3:$H$1000),1)))))),"")</f>
        <v/>
      </c>
      <c r="I2768" s="75"/>
      <c r="J2768" s="19" t="str">
        <f>IFERROR(IF(ATENDIMENTOS!$I2768="",ATENDIMENTOS!$H2768,IF(AND(ATENDIMENTOS!$H2768="",ATENDIMENTOS!$I2768=""),"",ATENDIMENTOS!$H2768-ATENDIMENTOS!$I2768)),"")</f>
        <v/>
      </c>
      <c r="K2768" s="78"/>
    </row>
    <row r="2769" spans="1:11" x14ac:dyDescent="0.3">
      <c r="A2769" s="12" t="str">
        <f t="shared" si="43"/>
        <v/>
      </c>
      <c r="B2769" s="65"/>
      <c r="C2769" s="68"/>
      <c r="D2769" s="69"/>
      <c r="E2769" s="69"/>
      <c r="F2769" s="69"/>
      <c r="G2769" s="69"/>
      <c r="H2769" s="20" t="str" cm="1">
        <f t="array" ref="H2769">IFERROR(IF(B2769="","",IF(F2769="","",IF(F2769="SERVIÇOS",INDEX('TABELA DE PREÇOS'!$C$3:$C$1000,MATCH(B2769,IF('TABELA DE PREÇOS'!$B$3:$B$1000=G2769,'TABELA DE PREÇOS'!$D$3:$D$1000),1)),IF(F2769="PRODUTOS",INDEX('TABELA DE PREÇOS'!$G$3:$G$1000,MATCH(B2769,IF('TABELA DE PREÇOS'!$F$3:$F$1000=G2769,'TABELA DE PREÇOS'!$H$3:$H$1000),1)))))),"")</f>
        <v/>
      </c>
      <c r="I2769" s="74"/>
      <c r="J2769" s="20" t="str">
        <f>IFERROR(IF(ATENDIMENTOS!$I2769="",ATENDIMENTOS!$H2769,IF(AND(ATENDIMENTOS!$H2769="",ATENDIMENTOS!$I2769=""),"",ATENDIMENTOS!$H2769-ATENDIMENTOS!$I2769)),"")</f>
        <v/>
      </c>
      <c r="K2769" s="77"/>
    </row>
    <row r="2770" spans="1:11" x14ac:dyDescent="0.3">
      <c r="A2770" s="12" t="str">
        <f t="shared" si="43"/>
        <v/>
      </c>
      <c r="B2770" s="66"/>
      <c r="C2770" s="70"/>
      <c r="D2770" s="71"/>
      <c r="E2770" s="71"/>
      <c r="F2770" s="71"/>
      <c r="G2770" s="71"/>
      <c r="H2770" s="19" t="str" cm="1">
        <f t="array" ref="H2770">IFERROR(IF(B2770="","",IF(F2770="","",IF(F2770="SERVIÇOS",INDEX('TABELA DE PREÇOS'!$C$3:$C$1000,MATCH(B2770,IF('TABELA DE PREÇOS'!$B$3:$B$1000=G2770,'TABELA DE PREÇOS'!$D$3:$D$1000),1)),IF(F2770="PRODUTOS",INDEX('TABELA DE PREÇOS'!$G$3:$G$1000,MATCH(B2770,IF('TABELA DE PREÇOS'!$F$3:$F$1000=G2770,'TABELA DE PREÇOS'!$H$3:$H$1000),1)))))),"")</f>
        <v/>
      </c>
      <c r="I2770" s="75"/>
      <c r="J2770" s="19" t="str">
        <f>IFERROR(IF(ATENDIMENTOS!$I2770="",ATENDIMENTOS!$H2770,IF(AND(ATENDIMENTOS!$H2770="",ATENDIMENTOS!$I2770=""),"",ATENDIMENTOS!$H2770-ATENDIMENTOS!$I2770)),"")</f>
        <v/>
      </c>
      <c r="K2770" s="78"/>
    </row>
    <row r="2771" spans="1:11" x14ac:dyDescent="0.3">
      <c r="A2771" s="12" t="str">
        <f t="shared" si="43"/>
        <v/>
      </c>
      <c r="B2771" s="65"/>
      <c r="C2771" s="68"/>
      <c r="D2771" s="69"/>
      <c r="E2771" s="69"/>
      <c r="F2771" s="69"/>
      <c r="G2771" s="69"/>
      <c r="H2771" s="20" t="str" cm="1">
        <f t="array" ref="H2771">IFERROR(IF(B2771="","",IF(F2771="","",IF(F2771="SERVIÇOS",INDEX('TABELA DE PREÇOS'!$C$3:$C$1000,MATCH(B2771,IF('TABELA DE PREÇOS'!$B$3:$B$1000=G2771,'TABELA DE PREÇOS'!$D$3:$D$1000),1)),IF(F2771="PRODUTOS",INDEX('TABELA DE PREÇOS'!$G$3:$G$1000,MATCH(B2771,IF('TABELA DE PREÇOS'!$F$3:$F$1000=G2771,'TABELA DE PREÇOS'!$H$3:$H$1000),1)))))),"")</f>
        <v/>
      </c>
      <c r="I2771" s="74"/>
      <c r="J2771" s="20" t="str">
        <f>IFERROR(IF(ATENDIMENTOS!$I2771="",ATENDIMENTOS!$H2771,IF(AND(ATENDIMENTOS!$H2771="",ATENDIMENTOS!$I2771=""),"",ATENDIMENTOS!$H2771-ATENDIMENTOS!$I2771)),"")</f>
        <v/>
      </c>
      <c r="K2771" s="77"/>
    </row>
    <row r="2772" spans="1:11" x14ac:dyDescent="0.3">
      <c r="A2772" s="12" t="str">
        <f t="shared" si="43"/>
        <v/>
      </c>
      <c r="B2772" s="66"/>
      <c r="C2772" s="70"/>
      <c r="D2772" s="71"/>
      <c r="E2772" s="71"/>
      <c r="F2772" s="71"/>
      <c r="G2772" s="71"/>
      <c r="H2772" s="19" t="str" cm="1">
        <f t="array" ref="H2772">IFERROR(IF(B2772="","",IF(F2772="","",IF(F2772="SERVIÇOS",INDEX('TABELA DE PREÇOS'!$C$3:$C$1000,MATCH(B2772,IF('TABELA DE PREÇOS'!$B$3:$B$1000=G2772,'TABELA DE PREÇOS'!$D$3:$D$1000),1)),IF(F2772="PRODUTOS",INDEX('TABELA DE PREÇOS'!$G$3:$G$1000,MATCH(B2772,IF('TABELA DE PREÇOS'!$F$3:$F$1000=G2772,'TABELA DE PREÇOS'!$H$3:$H$1000),1)))))),"")</f>
        <v/>
      </c>
      <c r="I2772" s="75"/>
      <c r="J2772" s="19" t="str">
        <f>IFERROR(IF(ATENDIMENTOS!$I2772="",ATENDIMENTOS!$H2772,IF(AND(ATENDIMENTOS!$H2772="",ATENDIMENTOS!$I2772=""),"",ATENDIMENTOS!$H2772-ATENDIMENTOS!$I2772)),"")</f>
        <v/>
      </c>
      <c r="K2772" s="78"/>
    </row>
    <row r="2773" spans="1:11" x14ac:dyDescent="0.3">
      <c r="A2773" s="12" t="str">
        <f t="shared" si="43"/>
        <v/>
      </c>
      <c r="B2773" s="65"/>
      <c r="C2773" s="68"/>
      <c r="D2773" s="69"/>
      <c r="E2773" s="69"/>
      <c r="F2773" s="69"/>
      <c r="G2773" s="69"/>
      <c r="H2773" s="20" t="str" cm="1">
        <f t="array" ref="H2773">IFERROR(IF(B2773="","",IF(F2773="","",IF(F2773="SERVIÇOS",INDEX('TABELA DE PREÇOS'!$C$3:$C$1000,MATCH(B2773,IF('TABELA DE PREÇOS'!$B$3:$B$1000=G2773,'TABELA DE PREÇOS'!$D$3:$D$1000),1)),IF(F2773="PRODUTOS",INDEX('TABELA DE PREÇOS'!$G$3:$G$1000,MATCH(B2773,IF('TABELA DE PREÇOS'!$F$3:$F$1000=G2773,'TABELA DE PREÇOS'!$H$3:$H$1000),1)))))),"")</f>
        <v/>
      </c>
      <c r="I2773" s="74"/>
      <c r="J2773" s="20" t="str">
        <f>IFERROR(IF(ATENDIMENTOS!$I2773="",ATENDIMENTOS!$H2773,IF(AND(ATENDIMENTOS!$H2773="",ATENDIMENTOS!$I2773=""),"",ATENDIMENTOS!$H2773-ATENDIMENTOS!$I2773)),"")</f>
        <v/>
      </c>
      <c r="K2773" s="77"/>
    </row>
    <row r="2774" spans="1:11" x14ac:dyDescent="0.3">
      <c r="A2774" s="12" t="str">
        <f t="shared" si="43"/>
        <v/>
      </c>
      <c r="B2774" s="66"/>
      <c r="C2774" s="70"/>
      <c r="D2774" s="71"/>
      <c r="E2774" s="71"/>
      <c r="F2774" s="71"/>
      <c r="G2774" s="71"/>
      <c r="H2774" s="19" t="str" cm="1">
        <f t="array" ref="H2774">IFERROR(IF(B2774="","",IF(F2774="","",IF(F2774="SERVIÇOS",INDEX('TABELA DE PREÇOS'!$C$3:$C$1000,MATCH(B2774,IF('TABELA DE PREÇOS'!$B$3:$B$1000=G2774,'TABELA DE PREÇOS'!$D$3:$D$1000),1)),IF(F2774="PRODUTOS",INDEX('TABELA DE PREÇOS'!$G$3:$G$1000,MATCH(B2774,IF('TABELA DE PREÇOS'!$F$3:$F$1000=G2774,'TABELA DE PREÇOS'!$H$3:$H$1000),1)))))),"")</f>
        <v/>
      </c>
      <c r="I2774" s="75"/>
      <c r="J2774" s="19" t="str">
        <f>IFERROR(IF(ATENDIMENTOS!$I2774="",ATENDIMENTOS!$H2774,IF(AND(ATENDIMENTOS!$H2774="",ATENDIMENTOS!$I2774=""),"",ATENDIMENTOS!$H2774-ATENDIMENTOS!$I2774)),"")</f>
        <v/>
      </c>
      <c r="K2774" s="78"/>
    </row>
    <row r="2775" spans="1:11" x14ac:dyDescent="0.3">
      <c r="A2775" s="12" t="str">
        <f t="shared" si="43"/>
        <v/>
      </c>
      <c r="B2775" s="65"/>
      <c r="C2775" s="68"/>
      <c r="D2775" s="69"/>
      <c r="E2775" s="69"/>
      <c r="F2775" s="69"/>
      <c r="G2775" s="69"/>
      <c r="H2775" s="20" t="str" cm="1">
        <f t="array" ref="H2775">IFERROR(IF(B2775="","",IF(F2775="","",IF(F2775="SERVIÇOS",INDEX('TABELA DE PREÇOS'!$C$3:$C$1000,MATCH(B2775,IF('TABELA DE PREÇOS'!$B$3:$B$1000=G2775,'TABELA DE PREÇOS'!$D$3:$D$1000),1)),IF(F2775="PRODUTOS",INDEX('TABELA DE PREÇOS'!$G$3:$G$1000,MATCH(B2775,IF('TABELA DE PREÇOS'!$F$3:$F$1000=G2775,'TABELA DE PREÇOS'!$H$3:$H$1000),1)))))),"")</f>
        <v/>
      </c>
      <c r="I2775" s="74"/>
      <c r="J2775" s="20" t="str">
        <f>IFERROR(IF(ATENDIMENTOS!$I2775="",ATENDIMENTOS!$H2775,IF(AND(ATENDIMENTOS!$H2775="",ATENDIMENTOS!$I2775=""),"",ATENDIMENTOS!$H2775-ATENDIMENTOS!$I2775)),"")</f>
        <v/>
      </c>
      <c r="K2775" s="77"/>
    </row>
    <row r="2776" spans="1:11" x14ac:dyDescent="0.3">
      <c r="A2776" s="12" t="str">
        <f t="shared" si="43"/>
        <v/>
      </c>
      <c r="B2776" s="66"/>
      <c r="C2776" s="70"/>
      <c r="D2776" s="71"/>
      <c r="E2776" s="71"/>
      <c r="F2776" s="71"/>
      <c r="G2776" s="71"/>
      <c r="H2776" s="19" t="str" cm="1">
        <f t="array" ref="H2776">IFERROR(IF(B2776="","",IF(F2776="","",IF(F2776="SERVIÇOS",INDEX('TABELA DE PREÇOS'!$C$3:$C$1000,MATCH(B2776,IF('TABELA DE PREÇOS'!$B$3:$B$1000=G2776,'TABELA DE PREÇOS'!$D$3:$D$1000),1)),IF(F2776="PRODUTOS",INDEX('TABELA DE PREÇOS'!$G$3:$G$1000,MATCH(B2776,IF('TABELA DE PREÇOS'!$F$3:$F$1000=G2776,'TABELA DE PREÇOS'!$H$3:$H$1000),1)))))),"")</f>
        <v/>
      </c>
      <c r="I2776" s="75"/>
      <c r="J2776" s="19" t="str">
        <f>IFERROR(IF(ATENDIMENTOS!$I2776="",ATENDIMENTOS!$H2776,IF(AND(ATENDIMENTOS!$H2776="",ATENDIMENTOS!$I2776=""),"",ATENDIMENTOS!$H2776-ATENDIMENTOS!$I2776)),"")</f>
        <v/>
      </c>
      <c r="K2776" s="78"/>
    </row>
    <row r="2777" spans="1:11" x14ac:dyDescent="0.3">
      <c r="A2777" s="12" t="str">
        <f t="shared" si="43"/>
        <v/>
      </c>
      <c r="B2777" s="65"/>
      <c r="C2777" s="68"/>
      <c r="D2777" s="69"/>
      <c r="E2777" s="69"/>
      <c r="F2777" s="69"/>
      <c r="G2777" s="69"/>
      <c r="H2777" s="20" t="str" cm="1">
        <f t="array" ref="H2777">IFERROR(IF(B2777="","",IF(F2777="","",IF(F2777="SERVIÇOS",INDEX('TABELA DE PREÇOS'!$C$3:$C$1000,MATCH(B2777,IF('TABELA DE PREÇOS'!$B$3:$B$1000=G2777,'TABELA DE PREÇOS'!$D$3:$D$1000),1)),IF(F2777="PRODUTOS",INDEX('TABELA DE PREÇOS'!$G$3:$G$1000,MATCH(B2777,IF('TABELA DE PREÇOS'!$F$3:$F$1000=G2777,'TABELA DE PREÇOS'!$H$3:$H$1000),1)))))),"")</f>
        <v/>
      </c>
      <c r="I2777" s="74"/>
      <c r="J2777" s="20" t="str">
        <f>IFERROR(IF(ATENDIMENTOS!$I2777="",ATENDIMENTOS!$H2777,IF(AND(ATENDIMENTOS!$H2777="",ATENDIMENTOS!$I2777=""),"",ATENDIMENTOS!$H2777-ATENDIMENTOS!$I2777)),"")</f>
        <v/>
      </c>
      <c r="K2777" s="77"/>
    </row>
    <row r="2778" spans="1:11" x14ac:dyDescent="0.3">
      <c r="A2778" s="12" t="str">
        <f t="shared" si="43"/>
        <v/>
      </c>
      <c r="B2778" s="66"/>
      <c r="C2778" s="70"/>
      <c r="D2778" s="71"/>
      <c r="E2778" s="71"/>
      <c r="F2778" s="71"/>
      <c r="G2778" s="71"/>
      <c r="H2778" s="19" t="str" cm="1">
        <f t="array" ref="H2778">IFERROR(IF(B2778="","",IF(F2778="","",IF(F2778="SERVIÇOS",INDEX('TABELA DE PREÇOS'!$C$3:$C$1000,MATCH(B2778,IF('TABELA DE PREÇOS'!$B$3:$B$1000=G2778,'TABELA DE PREÇOS'!$D$3:$D$1000),1)),IF(F2778="PRODUTOS",INDEX('TABELA DE PREÇOS'!$G$3:$G$1000,MATCH(B2778,IF('TABELA DE PREÇOS'!$F$3:$F$1000=G2778,'TABELA DE PREÇOS'!$H$3:$H$1000),1)))))),"")</f>
        <v/>
      </c>
      <c r="I2778" s="75"/>
      <c r="J2778" s="19" t="str">
        <f>IFERROR(IF(ATENDIMENTOS!$I2778="",ATENDIMENTOS!$H2778,IF(AND(ATENDIMENTOS!$H2778="",ATENDIMENTOS!$I2778=""),"",ATENDIMENTOS!$H2778-ATENDIMENTOS!$I2778)),"")</f>
        <v/>
      </c>
      <c r="K2778" s="78"/>
    </row>
    <row r="2779" spans="1:11" x14ac:dyDescent="0.3">
      <c r="A2779" s="12" t="str">
        <f t="shared" si="43"/>
        <v/>
      </c>
      <c r="B2779" s="65"/>
      <c r="C2779" s="68"/>
      <c r="D2779" s="69"/>
      <c r="E2779" s="69"/>
      <c r="F2779" s="69"/>
      <c r="G2779" s="69"/>
      <c r="H2779" s="20" t="str" cm="1">
        <f t="array" ref="H2779">IFERROR(IF(B2779="","",IF(F2779="","",IF(F2779="SERVIÇOS",INDEX('TABELA DE PREÇOS'!$C$3:$C$1000,MATCH(B2779,IF('TABELA DE PREÇOS'!$B$3:$B$1000=G2779,'TABELA DE PREÇOS'!$D$3:$D$1000),1)),IF(F2779="PRODUTOS",INDEX('TABELA DE PREÇOS'!$G$3:$G$1000,MATCH(B2779,IF('TABELA DE PREÇOS'!$F$3:$F$1000=G2779,'TABELA DE PREÇOS'!$H$3:$H$1000),1)))))),"")</f>
        <v/>
      </c>
      <c r="I2779" s="74"/>
      <c r="J2779" s="20" t="str">
        <f>IFERROR(IF(ATENDIMENTOS!$I2779="",ATENDIMENTOS!$H2779,IF(AND(ATENDIMENTOS!$H2779="",ATENDIMENTOS!$I2779=""),"",ATENDIMENTOS!$H2779-ATENDIMENTOS!$I2779)),"")</f>
        <v/>
      </c>
      <c r="K2779" s="77"/>
    </row>
    <row r="2780" spans="1:11" x14ac:dyDescent="0.3">
      <c r="A2780" s="12" t="str">
        <f t="shared" si="43"/>
        <v/>
      </c>
      <c r="B2780" s="66"/>
      <c r="C2780" s="70"/>
      <c r="D2780" s="71"/>
      <c r="E2780" s="71"/>
      <c r="F2780" s="71"/>
      <c r="G2780" s="71"/>
      <c r="H2780" s="19" t="str" cm="1">
        <f t="array" ref="H2780">IFERROR(IF(B2780="","",IF(F2780="","",IF(F2780="SERVIÇOS",INDEX('TABELA DE PREÇOS'!$C$3:$C$1000,MATCH(B2780,IF('TABELA DE PREÇOS'!$B$3:$B$1000=G2780,'TABELA DE PREÇOS'!$D$3:$D$1000),1)),IF(F2780="PRODUTOS",INDEX('TABELA DE PREÇOS'!$G$3:$G$1000,MATCH(B2780,IF('TABELA DE PREÇOS'!$F$3:$F$1000=G2780,'TABELA DE PREÇOS'!$H$3:$H$1000),1)))))),"")</f>
        <v/>
      </c>
      <c r="I2780" s="75"/>
      <c r="J2780" s="19" t="str">
        <f>IFERROR(IF(ATENDIMENTOS!$I2780="",ATENDIMENTOS!$H2780,IF(AND(ATENDIMENTOS!$H2780="",ATENDIMENTOS!$I2780=""),"",ATENDIMENTOS!$H2780-ATENDIMENTOS!$I2780)),"")</f>
        <v/>
      </c>
      <c r="K2780" s="78"/>
    </row>
    <row r="2781" spans="1:11" x14ac:dyDescent="0.3">
      <c r="A2781" s="12" t="str">
        <f t="shared" si="43"/>
        <v/>
      </c>
      <c r="B2781" s="65"/>
      <c r="C2781" s="68"/>
      <c r="D2781" s="69"/>
      <c r="E2781" s="69"/>
      <c r="F2781" s="69"/>
      <c r="G2781" s="69"/>
      <c r="H2781" s="20" t="str" cm="1">
        <f t="array" ref="H2781">IFERROR(IF(B2781="","",IF(F2781="","",IF(F2781="SERVIÇOS",INDEX('TABELA DE PREÇOS'!$C$3:$C$1000,MATCH(B2781,IF('TABELA DE PREÇOS'!$B$3:$B$1000=G2781,'TABELA DE PREÇOS'!$D$3:$D$1000),1)),IF(F2781="PRODUTOS",INDEX('TABELA DE PREÇOS'!$G$3:$G$1000,MATCH(B2781,IF('TABELA DE PREÇOS'!$F$3:$F$1000=G2781,'TABELA DE PREÇOS'!$H$3:$H$1000),1)))))),"")</f>
        <v/>
      </c>
      <c r="I2781" s="74"/>
      <c r="J2781" s="20" t="str">
        <f>IFERROR(IF(ATENDIMENTOS!$I2781="",ATENDIMENTOS!$H2781,IF(AND(ATENDIMENTOS!$H2781="",ATENDIMENTOS!$I2781=""),"",ATENDIMENTOS!$H2781-ATENDIMENTOS!$I2781)),"")</f>
        <v/>
      </c>
      <c r="K2781" s="77"/>
    </row>
    <row r="2782" spans="1:11" x14ac:dyDescent="0.3">
      <c r="A2782" s="12" t="str">
        <f t="shared" si="43"/>
        <v/>
      </c>
      <c r="B2782" s="66"/>
      <c r="C2782" s="70"/>
      <c r="D2782" s="71"/>
      <c r="E2782" s="71"/>
      <c r="F2782" s="71"/>
      <c r="G2782" s="71"/>
      <c r="H2782" s="19" t="str" cm="1">
        <f t="array" ref="H2782">IFERROR(IF(B2782="","",IF(F2782="","",IF(F2782="SERVIÇOS",INDEX('TABELA DE PREÇOS'!$C$3:$C$1000,MATCH(B2782,IF('TABELA DE PREÇOS'!$B$3:$B$1000=G2782,'TABELA DE PREÇOS'!$D$3:$D$1000),1)),IF(F2782="PRODUTOS",INDEX('TABELA DE PREÇOS'!$G$3:$G$1000,MATCH(B2782,IF('TABELA DE PREÇOS'!$F$3:$F$1000=G2782,'TABELA DE PREÇOS'!$H$3:$H$1000),1)))))),"")</f>
        <v/>
      </c>
      <c r="I2782" s="75"/>
      <c r="J2782" s="19" t="str">
        <f>IFERROR(IF(ATENDIMENTOS!$I2782="",ATENDIMENTOS!$H2782,IF(AND(ATENDIMENTOS!$H2782="",ATENDIMENTOS!$I2782=""),"",ATENDIMENTOS!$H2782-ATENDIMENTOS!$I2782)),"")</f>
        <v/>
      </c>
      <c r="K2782" s="78"/>
    </row>
    <row r="2783" spans="1:11" x14ac:dyDescent="0.3">
      <c r="A2783" s="12" t="str">
        <f t="shared" si="43"/>
        <v/>
      </c>
      <c r="B2783" s="65"/>
      <c r="C2783" s="68"/>
      <c r="D2783" s="69"/>
      <c r="E2783" s="69"/>
      <c r="F2783" s="69"/>
      <c r="G2783" s="69"/>
      <c r="H2783" s="20" t="str" cm="1">
        <f t="array" ref="H2783">IFERROR(IF(B2783="","",IF(F2783="","",IF(F2783="SERVIÇOS",INDEX('TABELA DE PREÇOS'!$C$3:$C$1000,MATCH(B2783,IF('TABELA DE PREÇOS'!$B$3:$B$1000=G2783,'TABELA DE PREÇOS'!$D$3:$D$1000),1)),IF(F2783="PRODUTOS",INDEX('TABELA DE PREÇOS'!$G$3:$G$1000,MATCH(B2783,IF('TABELA DE PREÇOS'!$F$3:$F$1000=G2783,'TABELA DE PREÇOS'!$H$3:$H$1000),1)))))),"")</f>
        <v/>
      </c>
      <c r="I2783" s="74"/>
      <c r="J2783" s="20" t="str">
        <f>IFERROR(IF(ATENDIMENTOS!$I2783="",ATENDIMENTOS!$H2783,IF(AND(ATENDIMENTOS!$H2783="",ATENDIMENTOS!$I2783=""),"",ATENDIMENTOS!$H2783-ATENDIMENTOS!$I2783)),"")</f>
        <v/>
      </c>
      <c r="K2783" s="77"/>
    </row>
    <row r="2784" spans="1:11" x14ac:dyDescent="0.3">
      <c r="A2784" s="12" t="str">
        <f t="shared" si="43"/>
        <v/>
      </c>
      <c r="B2784" s="66"/>
      <c r="C2784" s="70"/>
      <c r="D2784" s="71"/>
      <c r="E2784" s="71"/>
      <c r="F2784" s="71"/>
      <c r="G2784" s="71"/>
      <c r="H2784" s="19" t="str" cm="1">
        <f t="array" ref="H2784">IFERROR(IF(B2784="","",IF(F2784="","",IF(F2784="SERVIÇOS",INDEX('TABELA DE PREÇOS'!$C$3:$C$1000,MATCH(B2784,IF('TABELA DE PREÇOS'!$B$3:$B$1000=G2784,'TABELA DE PREÇOS'!$D$3:$D$1000),1)),IF(F2784="PRODUTOS",INDEX('TABELA DE PREÇOS'!$G$3:$G$1000,MATCH(B2784,IF('TABELA DE PREÇOS'!$F$3:$F$1000=G2784,'TABELA DE PREÇOS'!$H$3:$H$1000),1)))))),"")</f>
        <v/>
      </c>
      <c r="I2784" s="75"/>
      <c r="J2784" s="19" t="str">
        <f>IFERROR(IF(ATENDIMENTOS!$I2784="",ATENDIMENTOS!$H2784,IF(AND(ATENDIMENTOS!$H2784="",ATENDIMENTOS!$I2784=""),"",ATENDIMENTOS!$H2784-ATENDIMENTOS!$I2784)),"")</f>
        <v/>
      </c>
      <c r="K2784" s="78"/>
    </row>
    <row r="2785" spans="1:11" x14ac:dyDescent="0.3">
      <c r="A2785" s="12" t="str">
        <f t="shared" si="43"/>
        <v/>
      </c>
      <c r="B2785" s="65"/>
      <c r="C2785" s="68"/>
      <c r="D2785" s="69"/>
      <c r="E2785" s="69"/>
      <c r="F2785" s="69"/>
      <c r="G2785" s="69"/>
      <c r="H2785" s="20" t="str" cm="1">
        <f t="array" ref="H2785">IFERROR(IF(B2785="","",IF(F2785="","",IF(F2785="SERVIÇOS",INDEX('TABELA DE PREÇOS'!$C$3:$C$1000,MATCH(B2785,IF('TABELA DE PREÇOS'!$B$3:$B$1000=G2785,'TABELA DE PREÇOS'!$D$3:$D$1000),1)),IF(F2785="PRODUTOS",INDEX('TABELA DE PREÇOS'!$G$3:$G$1000,MATCH(B2785,IF('TABELA DE PREÇOS'!$F$3:$F$1000=G2785,'TABELA DE PREÇOS'!$H$3:$H$1000),1)))))),"")</f>
        <v/>
      </c>
      <c r="I2785" s="74"/>
      <c r="J2785" s="20" t="str">
        <f>IFERROR(IF(ATENDIMENTOS!$I2785="",ATENDIMENTOS!$H2785,IF(AND(ATENDIMENTOS!$H2785="",ATENDIMENTOS!$I2785=""),"",ATENDIMENTOS!$H2785-ATENDIMENTOS!$I2785)),"")</f>
        <v/>
      </c>
      <c r="K2785" s="77"/>
    </row>
    <row r="2786" spans="1:11" x14ac:dyDescent="0.3">
      <c r="A2786" s="12" t="str">
        <f t="shared" si="43"/>
        <v/>
      </c>
      <c r="B2786" s="66"/>
      <c r="C2786" s="70"/>
      <c r="D2786" s="71"/>
      <c r="E2786" s="71"/>
      <c r="F2786" s="71"/>
      <c r="G2786" s="71"/>
      <c r="H2786" s="19" t="str" cm="1">
        <f t="array" ref="H2786">IFERROR(IF(B2786="","",IF(F2786="","",IF(F2786="SERVIÇOS",INDEX('TABELA DE PREÇOS'!$C$3:$C$1000,MATCH(B2786,IF('TABELA DE PREÇOS'!$B$3:$B$1000=G2786,'TABELA DE PREÇOS'!$D$3:$D$1000),1)),IF(F2786="PRODUTOS",INDEX('TABELA DE PREÇOS'!$G$3:$G$1000,MATCH(B2786,IF('TABELA DE PREÇOS'!$F$3:$F$1000=G2786,'TABELA DE PREÇOS'!$H$3:$H$1000),1)))))),"")</f>
        <v/>
      </c>
      <c r="I2786" s="75"/>
      <c r="J2786" s="19" t="str">
        <f>IFERROR(IF(ATENDIMENTOS!$I2786="",ATENDIMENTOS!$H2786,IF(AND(ATENDIMENTOS!$H2786="",ATENDIMENTOS!$I2786=""),"",ATENDIMENTOS!$H2786-ATENDIMENTOS!$I2786)),"")</f>
        <v/>
      </c>
      <c r="K2786" s="78"/>
    </row>
    <row r="2787" spans="1:11" x14ac:dyDescent="0.3">
      <c r="A2787" s="12" t="str">
        <f t="shared" si="43"/>
        <v/>
      </c>
      <c r="B2787" s="65"/>
      <c r="C2787" s="68"/>
      <c r="D2787" s="69"/>
      <c r="E2787" s="69"/>
      <c r="F2787" s="69"/>
      <c r="G2787" s="69"/>
      <c r="H2787" s="20" t="str" cm="1">
        <f t="array" ref="H2787">IFERROR(IF(B2787="","",IF(F2787="","",IF(F2787="SERVIÇOS",INDEX('TABELA DE PREÇOS'!$C$3:$C$1000,MATCH(B2787,IF('TABELA DE PREÇOS'!$B$3:$B$1000=G2787,'TABELA DE PREÇOS'!$D$3:$D$1000),1)),IF(F2787="PRODUTOS",INDEX('TABELA DE PREÇOS'!$G$3:$G$1000,MATCH(B2787,IF('TABELA DE PREÇOS'!$F$3:$F$1000=G2787,'TABELA DE PREÇOS'!$H$3:$H$1000),1)))))),"")</f>
        <v/>
      </c>
      <c r="I2787" s="74"/>
      <c r="J2787" s="20" t="str">
        <f>IFERROR(IF(ATENDIMENTOS!$I2787="",ATENDIMENTOS!$H2787,IF(AND(ATENDIMENTOS!$H2787="",ATENDIMENTOS!$I2787=""),"",ATENDIMENTOS!$H2787-ATENDIMENTOS!$I2787)),"")</f>
        <v/>
      </c>
      <c r="K2787" s="77"/>
    </row>
    <row r="2788" spans="1:11" x14ac:dyDescent="0.3">
      <c r="A2788" s="12" t="str">
        <f t="shared" si="43"/>
        <v/>
      </c>
      <c r="B2788" s="66"/>
      <c r="C2788" s="70"/>
      <c r="D2788" s="71"/>
      <c r="E2788" s="71"/>
      <c r="F2788" s="71"/>
      <c r="G2788" s="71"/>
      <c r="H2788" s="19" t="str" cm="1">
        <f t="array" ref="H2788">IFERROR(IF(B2788="","",IF(F2788="","",IF(F2788="SERVIÇOS",INDEX('TABELA DE PREÇOS'!$C$3:$C$1000,MATCH(B2788,IF('TABELA DE PREÇOS'!$B$3:$B$1000=G2788,'TABELA DE PREÇOS'!$D$3:$D$1000),1)),IF(F2788="PRODUTOS",INDEX('TABELA DE PREÇOS'!$G$3:$G$1000,MATCH(B2788,IF('TABELA DE PREÇOS'!$F$3:$F$1000=G2788,'TABELA DE PREÇOS'!$H$3:$H$1000),1)))))),"")</f>
        <v/>
      </c>
      <c r="I2788" s="75"/>
      <c r="J2788" s="19" t="str">
        <f>IFERROR(IF(ATENDIMENTOS!$I2788="",ATENDIMENTOS!$H2788,IF(AND(ATENDIMENTOS!$H2788="",ATENDIMENTOS!$I2788=""),"",ATENDIMENTOS!$H2788-ATENDIMENTOS!$I2788)),"")</f>
        <v/>
      </c>
      <c r="K2788" s="78"/>
    </row>
    <row r="2789" spans="1:11" x14ac:dyDescent="0.3">
      <c r="A2789" s="12" t="str">
        <f t="shared" si="43"/>
        <v/>
      </c>
      <c r="B2789" s="65"/>
      <c r="C2789" s="68"/>
      <c r="D2789" s="69"/>
      <c r="E2789" s="69"/>
      <c r="F2789" s="69"/>
      <c r="G2789" s="69"/>
      <c r="H2789" s="20" t="str" cm="1">
        <f t="array" ref="H2789">IFERROR(IF(B2789="","",IF(F2789="","",IF(F2789="SERVIÇOS",INDEX('TABELA DE PREÇOS'!$C$3:$C$1000,MATCH(B2789,IF('TABELA DE PREÇOS'!$B$3:$B$1000=G2789,'TABELA DE PREÇOS'!$D$3:$D$1000),1)),IF(F2789="PRODUTOS",INDEX('TABELA DE PREÇOS'!$G$3:$G$1000,MATCH(B2789,IF('TABELA DE PREÇOS'!$F$3:$F$1000=G2789,'TABELA DE PREÇOS'!$H$3:$H$1000),1)))))),"")</f>
        <v/>
      </c>
      <c r="I2789" s="74"/>
      <c r="J2789" s="20" t="str">
        <f>IFERROR(IF(ATENDIMENTOS!$I2789="",ATENDIMENTOS!$H2789,IF(AND(ATENDIMENTOS!$H2789="",ATENDIMENTOS!$I2789=""),"",ATENDIMENTOS!$H2789-ATENDIMENTOS!$I2789)),"")</f>
        <v/>
      </c>
      <c r="K2789" s="77"/>
    </row>
    <row r="2790" spans="1:11" x14ac:dyDescent="0.3">
      <c r="A2790" s="12" t="str">
        <f t="shared" si="43"/>
        <v/>
      </c>
      <c r="B2790" s="66"/>
      <c r="C2790" s="70"/>
      <c r="D2790" s="71"/>
      <c r="E2790" s="71"/>
      <c r="F2790" s="71"/>
      <c r="G2790" s="71"/>
      <c r="H2790" s="19" t="str" cm="1">
        <f t="array" ref="H2790">IFERROR(IF(B2790="","",IF(F2790="","",IF(F2790="SERVIÇOS",INDEX('TABELA DE PREÇOS'!$C$3:$C$1000,MATCH(B2790,IF('TABELA DE PREÇOS'!$B$3:$B$1000=G2790,'TABELA DE PREÇOS'!$D$3:$D$1000),1)),IF(F2790="PRODUTOS",INDEX('TABELA DE PREÇOS'!$G$3:$G$1000,MATCH(B2790,IF('TABELA DE PREÇOS'!$F$3:$F$1000=G2790,'TABELA DE PREÇOS'!$H$3:$H$1000),1)))))),"")</f>
        <v/>
      </c>
      <c r="I2790" s="75"/>
      <c r="J2790" s="19" t="str">
        <f>IFERROR(IF(ATENDIMENTOS!$I2790="",ATENDIMENTOS!$H2790,IF(AND(ATENDIMENTOS!$H2790="",ATENDIMENTOS!$I2790=""),"",ATENDIMENTOS!$H2790-ATENDIMENTOS!$I2790)),"")</f>
        <v/>
      </c>
      <c r="K2790" s="78"/>
    </row>
    <row r="2791" spans="1:11" x14ac:dyDescent="0.3">
      <c r="A2791" s="12" t="str">
        <f t="shared" si="43"/>
        <v/>
      </c>
      <c r="B2791" s="65"/>
      <c r="C2791" s="68"/>
      <c r="D2791" s="69"/>
      <c r="E2791" s="69"/>
      <c r="F2791" s="69"/>
      <c r="G2791" s="69"/>
      <c r="H2791" s="20" t="str" cm="1">
        <f t="array" ref="H2791">IFERROR(IF(B2791="","",IF(F2791="","",IF(F2791="SERVIÇOS",INDEX('TABELA DE PREÇOS'!$C$3:$C$1000,MATCH(B2791,IF('TABELA DE PREÇOS'!$B$3:$B$1000=G2791,'TABELA DE PREÇOS'!$D$3:$D$1000),1)),IF(F2791="PRODUTOS",INDEX('TABELA DE PREÇOS'!$G$3:$G$1000,MATCH(B2791,IF('TABELA DE PREÇOS'!$F$3:$F$1000=G2791,'TABELA DE PREÇOS'!$H$3:$H$1000),1)))))),"")</f>
        <v/>
      </c>
      <c r="I2791" s="74"/>
      <c r="J2791" s="20" t="str">
        <f>IFERROR(IF(ATENDIMENTOS!$I2791="",ATENDIMENTOS!$H2791,IF(AND(ATENDIMENTOS!$H2791="",ATENDIMENTOS!$I2791=""),"",ATENDIMENTOS!$H2791-ATENDIMENTOS!$I2791)),"")</f>
        <v/>
      </c>
      <c r="K2791" s="77"/>
    </row>
    <row r="2792" spans="1:11" x14ac:dyDescent="0.3">
      <c r="A2792" s="12" t="str">
        <f t="shared" si="43"/>
        <v/>
      </c>
      <c r="B2792" s="66"/>
      <c r="C2792" s="70"/>
      <c r="D2792" s="71"/>
      <c r="E2792" s="71"/>
      <c r="F2792" s="71"/>
      <c r="G2792" s="71"/>
      <c r="H2792" s="19" t="str" cm="1">
        <f t="array" ref="H2792">IFERROR(IF(B2792="","",IF(F2792="","",IF(F2792="SERVIÇOS",INDEX('TABELA DE PREÇOS'!$C$3:$C$1000,MATCH(B2792,IF('TABELA DE PREÇOS'!$B$3:$B$1000=G2792,'TABELA DE PREÇOS'!$D$3:$D$1000),1)),IF(F2792="PRODUTOS",INDEX('TABELA DE PREÇOS'!$G$3:$G$1000,MATCH(B2792,IF('TABELA DE PREÇOS'!$F$3:$F$1000=G2792,'TABELA DE PREÇOS'!$H$3:$H$1000),1)))))),"")</f>
        <v/>
      </c>
      <c r="I2792" s="75"/>
      <c r="J2792" s="19" t="str">
        <f>IFERROR(IF(ATENDIMENTOS!$I2792="",ATENDIMENTOS!$H2792,IF(AND(ATENDIMENTOS!$H2792="",ATENDIMENTOS!$I2792=""),"",ATENDIMENTOS!$H2792-ATENDIMENTOS!$I2792)),"")</f>
        <v/>
      </c>
      <c r="K2792" s="78"/>
    </row>
    <row r="2793" spans="1:11" x14ac:dyDescent="0.3">
      <c r="A2793" s="12" t="str">
        <f t="shared" si="43"/>
        <v/>
      </c>
      <c r="B2793" s="65"/>
      <c r="C2793" s="68"/>
      <c r="D2793" s="69"/>
      <c r="E2793" s="69"/>
      <c r="F2793" s="69"/>
      <c r="G2793" s="69"/>
      <c r="H2793" s="20" t="str" cm="1">
        <f t="array" ref="H2793">IFERROR(IF(B2793="","",IF(F2793="","",IF(F2793="SERVIÇOS",INDEX('TABELA DE PREÇOS'!$C$3:$C$1000,MATCH(B2793,IF('TABELA DE PREÇOS'!$B$3:$B$1000=G2793,'TABELA DE PREÇOS'!$D$3:$D$1000),1)),IF(F2793="PRODUTOS",INDEX('TABELA DE PREÇOS'!$G$3:$G$1000,MATCH(B2793,IF('TABELA DE PREÇOS'!$F$3:$F$1000=G2793,'TABELA DE PREÇOS'!$H$3:$H$1000),1)))))),"")</f>
        <v/>
      </c>
      <c r="I2793" s="74"/>
      <c r="J2793" s="20" t="str">
        <f>IFERROR(IF(ATENDIMENTOS!$I2793="",ATENDIMENTOS!$H2793,IF(AND(ATENDIMENTOS!$H2793="",ATENDIMENTOS!$I2793=""),"",ATENDIMENTOS!$H2793-ATENDIMENTOS!$I2793)),"")</f>
        <v/>
      </c>
      <c r="K2793" s="77"/>
    </row>
    <row r="2794" spans="1:11" x14ac:dyDescent="0.3">
      <c r="A2794" s="12" t="str">
        <f t="shared" si="43"/>
        <v/>
      </c>
      <c r="B2794" s="66"/>
      <c r="C2794" s="70"/>
      <c r="D2794" s="71"/>
      <c r="E2794" s="71"/>
      <c r="F2794" s="71"/>
      <c r="G2794" s="71"/>
      <c r="H2794" s="19" t="str" cm="1">
        <f t="array" ref="H2794">IFERROR(IF(B2794="","",IF(F2794="","",IF(F2794="SERVIÇOS",INDEX('TABELA DE PREÇOS'!$C$3:$C$1000,MATCH(B2794,IF('TABELA DE PREÇOS'!$B$3:$B$1000=G2794,'TABELA DE PREÇOS'!$D$3:$D$1000),1)),IF(F2794="PRODUTOS",INDEX('TABELA DE PREÇOS'!$G$3:$G$1000,MATCH(B2794,IF('TABELA DE PREÇOS'!$F$3:$F$1000=G2794,'TABELA DE PREÇOS'!$H$3:$H$1000),1)))))),"")</f>
        <v/>
      </c>
      <c r="I2794" s="75"/>
      <c r="J2794" s="19" t="str">
        <f>IFERROR(IF(ATENDIMENTOS!$I2794="",ATENDIMENTOS!$H2794,IF(AND(ATENDIMENTOS!$H2794="",ATENDIMENTOS!$I2794=""),"",ATENDIMENTOS!$H2794-ATENDIMENTOS!$I2794)),"")</f>
        <v/>
      </c>
      <c r="K2794" s="78"/>
    </row>
    <row r="2795" spans="1:11" x14ac:dyDescent="0.3">
      <c r="A2795" s="12" t="str">
        <f t="shared" si="43"/>
        <v/>
      </c>
      <c r="B2795" s="65"/>
      <c r="C2795" s="68"/>
      <c r="D2795" s="69"/>
      <c r="E2795" s="69"/>
      <c r="F2795" s="69"/>
      <c r="G2795" s="69"/>
      <c r="H2795" s="20" t="str" cm="1">
        <f t="array" ref="H2795">IFERROR(IF(B2795="","",IF(F2795="","",IF(F2795="SERVIÇOS",INDEX('TABELA DE PREÇOS'!$C$3:$C$1000,MATCH(B2795,IF('TABELA DE PREÇOS'!$B$3:$B$1000=G2795,'TABELA DE PREÇOS'!$D$3:$D$1000),1)),IF(F2795="PRODUTOS",INDEX('TABELA DE PREÇOS'!$G$3:$G$1000,MATCH(B2795,IF('TABELA DE PREÇOS'!$F$3:$F$1000=G2795,'TABELA DE PREÇOS'!$H$3:$H$1000),1)))))),"")</f>
        <v/>
      </c>
      <c r="I2795" s="74"/>
      <c r="J2795" s="20" t="str">
        <f>IFERROR(IF(ATENDIMENTOS!$I2795="",ATENDIMENTOS!$H2795,IF(AND(ATENDIMENTOS!$H2795="",ATENDIMENTOS!$I2795=""),"",ATENDIMENTOS!$H2795-ATENDIMENTOS!$I2795)),"")</f>
        <v/>
      </c>
      <c r="K2795" s="77"/>
    </row>
    <row r="2796" spans="1:11" x14ac:dyDescent="0.3">
      <c r="A2796" s="12" t="str">
        <f t="shared" si="43"/>
        <v/>
      </c>
      <c r="B2796" s="66"/>
      <c r="C2796" s="70"/>
      <c r="D2796" s="71"/>
      <c r="E2796" s="71"/>
      <c r="F2796" s="71"/>
      <c r="G2796" s="71"/>
      <c r="H2796" s="19" t="str" cm="1">
        <f t="array" ref="H2796">IFERROR(IF(B2796="","",IF(F2796="","",IF(F2796="SERVIÇOS",INDEX('TABELA DE PREÇOS'!$C$3:$C$1000,MATCH(B2796,IF('TABELA DE PREÇOS'!$B$3:$B$1000=G2796,'TABELA DE PREÇOS'!$D$3:$D$1000),1)),IF(F2796="PRODUTOS",INDEX('TABELA DE PREÇOS'!$G$3:$G$1000,MATCH(B2796,IF('TABELA DE PREÇOS'!$F$3:$F$1000=G2796,'TABELA DE PREÇOS'!$H$3:$H$1000),1)))))),"")</f>
        <v/>
      </c>
      <c r="I2796" s="75"/>
      <c r="J2796" s="19" t="str">
        <f>IFERROR(IF(ATENDIMENTOS!$I2796="",ATENDIMENTOS!$H2796,IF(AND(ATENDIMENTOS!$H2796="",ATENDIMENTOS!$I2796=""),"",ATENDIMENTOS!$H2796-ATENDIMENTOS!$I2796)),"")</f>
        <v/>
      </c>
      <c r="K2796" s="78"/>
    </row>
    <row r="2797" spans="1:11" x14ac:dyDescent="0.3">
      <c r="A2797" s="12" t="str">
        <f t="shared" si="43"/>
        <v/>
      </c>
      <c r="B2797" s="65"/>
      <c r="C2797" s="68"/>
      <c r="D2797" s="69"/>
      <c r="E2797" s="69"/>
      <c r="F2797" s="69"/>
      <c r="G2797" s="69"/>
      <c r="H2797" s="20" t="str" cm="1">
        <f t="array" ref="H2797">IFERROR(IF(B2797="","",IF(F2797="","",IF(F2797="SERVIÇOS",INDEX('TABELA DE PREÇOS'!$C$3:$C$1000,MATCH(B2797,IF('TABELA DE PREÇOS'!$B$3:$B$1000=G2797,'TABELA DE PREÇOS'!$D$3:$D$1000),1)),IF(F2797="PRODUTOS",INDEX('TABELA DE PREÇOS'!$G$3:$G$1000,MATCH(B2797,IF('TABELA DE PREÇOS'!$F$3:$F$1000=G2797,'TABELA DE PREÇOS'!$H$3:$H$1000),1)))))),"")</f>
        <v/>
      </c>
      <c r="I2797" s="74"/>
      <c r="J2797" s="20" t="str">
        <f>IFERROR(IF(ATENDIMENTOS!$I2797="",ATENDIMENTOS!$H2797,IF(AND(ATENDIMENTOS!$H2797="",ATENDIMENTOS!$I2797=""),"",ATENDIMENTOS!$H2797-ATENDIMENTOS!$I2797)),"")</f>
        <v/>
      </c>
      <c r="K2797" s="77"/>
    </row>
    <row r="2798" spans="1:11" x14ac:dyDescent="0.3">
      <c r="A2798" s="12" t="str">
        <f t="shared" si="43"/>
        <v/>
      </c>
      <c r="B2798" s="66"/>
      <c r="C2798" s="70"/>
      <c r="D2798" s="71"/>
      <c r="E2798" s="71"/>
      <c r="F2798" s="71"/>
      <c r="G2798" s="71"/>
      <c r="H2798" s="19" t="str" cm="1">
        <f t="array" ref="H2798">IFERROR(IF(B2798="","",IF(F2798="","",IF(F2798="SERVIÇOS",INDEX('TABELA DE PREÇOS'!$C$3:$C$1000,MATCH(B2798,IF('TABELA DE PREÇOS'!$B$3:$B$1000=G2798,'TABELA DE PREÇOS'!$D$3:$D$1000),1)),IF(F2798="PRODUTOS",INDEX('TABELA DE PREÇOS'!$G$3:$G$1000,MATCH(B2798,IF('TABELA DE PREÇOS'!$F$3:$F$1000=G2798,'TABELA DE PREÇOS'!$H$3:$H$1000),1)))))),"")</f>
        <v/>
      </c>
      <c r="I2798" s="75"/>
      <c r="J2798" s="19" t="str">
        <f>IFERROR(IF(ATENDIMENTOS!$I2798="",ATENDIMENTOS!$H2798,IF(AND(ATENDIMENTOS!$H2798="",ATENDIMENTOS!$I2798=""),"",ATENDIMENTOS!$H2798-ATENDIMENTOS!$I2798)),"")</f>
        <v/>
      </c>
      <c r="K2798" s="78"/>
    </row>
    <row r="2799" spans="1:11" x14ac:dyDescent="0.3">
      <c r="A2799" s="12" t="str">
        <f t="shared" si="43"/>
        <v/>
      </c>
      <c r="B2799" s="65"/>
      <c r="C2799" s="68"/>
      <c r="D2799" s="69"/>
      <c r="E2799" s="69"/>
      <c r="F2799" s="69"/>
      <c r="G2799" s="69"/>
      <c r="H2799" s="20" t="str" cm="1">
        <f t="array" ref="H2799">IFERROR(IF(B2799="","",IF(F2799="","",IF(F2799="SERVIÇOS",INDEX('TABELA DE PREÇOS'!$C$3:$C$1000,MATCH(B2799,IF('TABELA DE PREÇOS'!$B$3:$B$1000=G2799,'TABELA DE PREÇOS'!$D$3:$D$1000),1)),IF(F2799="PRODUTOS",INDEX('TABELA DE PREÇOS'!$G$3:$G$1000,MATCH(B2799,IF('TABELA DE PREÇOS'!$F$3:$F$1000=G2799,'TABELA DE PREÇOS'!$H$3:$H$1000),1)))))),"")</f>
        <v/>
      </c>
      <c r="I2799" s="74"/>
      <c r="J2799" s="20" t="str">
        <f>IFERROR(IF(ATENDIMENTOS!$I2799="",ATENDIMENTOS!$H2799,IF(AND(ATENDIMENTOS!$H2799="",ATENDIMENTOS!$I2799=""),"",ATENDIMENTOS!$H2799-ATENDIMENTOS!$I2799)),"")</f>
        <v/>
      </c>
      <c r="K2799" s="77"/>
    </row>
    <row r="2800" spans="1:11" x14ac:dyDescent="0.3">
      <c r="A2800" s="12" t="str">
        <f t="shared" si="43"/>
        <v/>
      </c>
      <c r="B2800" s="66"/>
      <c r="C2800" s="70"/>
      <c r="D2800" s="71"/>
      <c r="E2800" s="71"/>
      <c r="F2800" s="71"/>
      <c r="G2800" s="71"/>
      <c r="H2800" s="19" t="str" cm="1">
        <f t="array" ref="H2800">IFERROR(IF(B2800="","",IF(F2800="","",IF(F2800="SERVIÇOS",INDEX('TABELA DE PREÇOS'!$C$3:$C$1000,MATCH(B2800,IF('TABELA DE PREÇOS'!$B$3:$B$1000=G2800,'TABELA DE PREÇOS'!$D$3:$D$1000),1)),IF(F2800="PRODUTOS",INDEX('TABELA DE PREÇOS'!$G$3:$G$1000,MATCH(B2800,IF('TABELA DE PREÇOS'!$F$3:$F$1000=G2800,'TABELA DE PREÇOS'!$H$3:$H$1000),1)))))),"")</f>
        <v/>
      </c>
      <c r="I2800" s="75"/>
      <c r="J2800" s="19" t="str">
        <f>IFERROR(IF(ATENDIMENTOS!$I2800="",ATENDIMENTOS!$H2800,IF(AND(ATENDIMENTOS!$H2800="",ATENDIMENTOS!$I2800=""),"",ATENDIMENTOS!$H2800-ATENDIMENTOS!$I2800)),"")</f>
        <v/>
      </c>
      <c r="K2800" s="78"/>
    </row>
    <row r="2801" spans="1:11" x14ac:dyDescent="0.3">
      <c r="A2801" s="12" t="str">
        <f t="shared" si="43"/>
        <v/>
      </c>
      <c r="B2801" s="65"/>
      <c r="C2801" s="68"/>
      <c r="D2801" s="69"/>
      <c r="E2801" s="69"/>
      <c r="F2801" s="69"/>
      <c r="G2801" s="69"/>
      <c r="H2801" s="20" t="str" cm="1">
        <f t="array" ref="H2801">IFERROR(IF(B2801="","",IF(F2801="","",IF(F2801="SERVIÇOS",INDEX('TABELA DE PREÇOS'!$C$3:$C$1000,MATCH(B2801,IF('TABELA DE PREÇOS'!$B$3:$B$1000=G2801,'TABELA DE PREÇOS'!$D$3:$D$1000),1)),IF(F2801="PRODUTOS",INDEX('TABELA DE PREÇOS'!$G$3:$G$1000,MATCH(B2801,IF('TABELA DE PREÇOS'!$F$3:$F$1000=G2801,'TABELA DE PREÇOS'!$H$3:$H$1000),1)))))),"")</f>
        <v/>
      </c>
      <c r="I2801" s="74"/>
      <c r="J2801" s="20" t="str">
        <f>IFERROR(IF(ATENDIMENTOS!$I2801="",ATENDIMENTOS!$H2801,IF(AND(ATENDIMENTOS!$H2801="",ATENDIMENTOS!$I2801=""),"",ATENDIMENTOS!$H2801-ATENDIMENTOS!$I2801)),"")</f>
        <v/>
      </c>
      <c r="K2801" s="77"/>
    </row>
    <row r="2802" spans="1:11" x14ac:dyDescent="0.3">
      <c r="A2802" s="12" t="str">
        <f t="shared" si="43"/>
        <v/>
      </c>
      <c r="B2802" s="66"/>
      <c r="C2802" s="70"/>
      <c r="D2802" s="71"/>
      <c r="E2802" s="71"/>
      <c r="F2802" s="71"/>
      <c r="G2802" s="71"/>
      <c r="H2802" s="19" t="str" cm="1">
        <f t="array" ref="H2802">IFERROR(IF(B2802="","",IF(F2802="","",IF(F2802="SERVIÇOS",INDEX('TABELA DE PREÇOS'!$C$3:$C$1000,MATCH(B2802,IF('TABELA DE PREÇOS'!$B$3:$B$1000=G2802,'TABELA DE PREÇOS'!$D$3:$D$1000),1)),IF(F2802="PRODUTOS",INDEX('TABELA DE PREÇOS'!$G$3:$G$1000,MATCH(B2802,IF('TABELA DE PREÇOS'!$F$3:$F$1000=G2802,'TABELA DE PREÇOS'!$H$3:$H$1000),1)))))),"")</f>
        <v/>
      </c>
      <c r="I2802" s="75"/>
      <c r="J2802" s="19" t="str">
        <f>IFERROR(IF(ATENDIMENTOS!$I2802="",ATENDIMENTOS!$H2802,IF(AND(ATENDIMENTOS!$H2802="",ATENDIMENTOS!$I2802=""),"",ATENDIMENTOS!$H2802-ATENDIMENTOS!$I2802)),"")</f>
        <v/>
      </c>
      <c r="K2802" s="78"/>
    </row>
    <row r="2803" spans="1:11" x14ac:dyDescent="0.3">
      <c r="A2803" s="12" t="str">
        <f t="shared" si="43"/>
        <v/>
      </c>
      <c r="B2803" s="65"/>
      <c r="C2803" s="68"/>
      <c r="D2803" s="69"/>
      <c r="E2803" s="69"/>
      <c r="F2803" s="69"/>
      <c r="G2803" s="69"/>
      <c r="H2803" s="20" t="str" cm="1">
        <f t="array" ref="H2803">IFERROR(IF(B2803="","",IF(F2803="","",IF(F2803="SERVIÇOS",INDEX('TABELA DE PREÇOS'!$C$3:$C$1000,MATCH(B2803,IF('TABELA DE PREÇOS'!$B$3:$B$1000=G2803,'TABELA DE PREÇOS'!$D$3:$D$1000),1)),IF(F2803="PRODUTOS",INDEX('TABELA DE PREÇOS'!$G$3:$G$1000,MATCH(B2803,IF('TABELA DE PREÇOS'!$F$3:$F$1000=G2803,'TABELA DE PREÇOS'!$H$3:$H$1000),1)))))),"")</f>
        <v/>
      </c>
      <c r="I2803" s="74"/>
      <c r="J2803" s="20" t="str">
        <f>IFERROR(IF(ATENDIMENTOS!$I2803="",ATENDIMENTOS!$H2803,IF(AND(ATENDIMENTOS!$H2803="",ATENDIMENTOS!$I2803=""),"",ATENDIMENTOS!$H2803-ATENDIMENTOS!$I2803)),"")</f>
        <v/>
      </c>
      <c r="K2803" s="77"/>
    </row>
    <row r="2804" spans="1:11" x14ac:dyDescent="0.3">
      <c r="A2804" s="12" t="str">
        <f t="shared" si="43"/>
        <v/>
      </c>
      <c r="B2804" s="66"/>
      <c r="C2804" s="70"/>
      <c r="D2804" s="71"/>
      <c r="E2804" s="71"/>
      <c r="F2804" s="71"/>
      <c r="G2804" s="71"/>
      <c r="H2804" s="19" t="str" cm="1">
        <f t="array" ref="H2804">IFERROR(IF(B2804="","",IF(F2804="","",IF(F2804="SERVIÇOS",INDEX('TABELA DE PREÇOS'!$C$3:$C$1000,MATCH(B2804,IF('TABELA DE PREÇOS'!$B$3:$B$1000=G2804,'TABELA DE PREÇOS'!$D$3:$D$1000),1)),IF(F2804="PRODUTOS",INDEX('TABELA DE PREÇOS'!$G$3:$G$1000,MATCH(B2804,IF('TABELA DE PREÇOS'!$F$3:$F$1000=G2804,'TABELA DE PREÇOS'!$H$3:$H$1000),1)))))),"")</f>
        <v/>
      </c>
      <c r="I2804" s="75"/>
      <c r="J2804" s="19" t="str">
        <f>IFERROR(IF(ATENDIMENTOS!$I2804="",ATENDIMENTOS!$H2804,IF(AND(ATENDIMENTOS!$H2804="",ATENDIMENTOS!$I2804=""),"",ATENDIMENTOS!$H2804-ATENDIMENTOS!$I2804)),"")</f>
        <v/>
      </c>
      <c r="K2804" s="78"/>
    </row>
    <row r="2805" spans="1:11" x14ac:dyDescent="0.3">
      <c r="A2805" s="12" t="str">
        <f t="shared" si="43"/>
        <v/>
      </c>
      <c r="B2805" s="65"/>
      <c r="C2805" s="68"/>
      <c r="D2805" s="69"/>
      <c r="E2805" s="69"/>
      <c r="F2805" s="69"/>
      <c r="G2805" s="69"/>
      <c r="H2805" s="20" t="str" cm="1">
        <f t="array" ref="H2805">IFERROR(IF(B2805="","",IF(F2805="","",IF(F2805="SERVIÇOS",INDEX('TABELA DE PREÇOS'!$C$3:$C$1000,MATCH(B2805,IF('TABELA DE PREÇOS'!$B$3:$B$1000=G2805,'TABELA DE PREÇOS'!$D$3:$D$1000),1)),IF(F2805="PRODUTOS",INDEX('TABELA DE PREÇOS'!$G$3:$G$1000,MATCH(B2805,IF('TABELA DE PREÇOS'!$F$3:$F$1000=G2805,'TABELA DE PREÇOS'!$H$3:$H$1000),1)))))),"")</f>
        <v/>
      </c>
      <c r="I2805" s="74"/>
      <c r="J2805" s="20" t="str">
        <f>IFERROR(IF(ATENDIMENTOS!$I2805="",ATENDIMENTOS!$H2805,IF(AND(ATENDIMENTOS!$H2805="",ATENDIMENTOS!$I2805=""),"",ATENDIMENTOS!$H2805-ATENDIMENTOS!$I2805)),"")</f>
        <v/>
      </c>
      <c r="K2805" s="77"/>
    </row>
    <row r="2806" spans="1:11" x14ac:dyDescent="0.3">
      <c r="A2806" s="12" t="str">
        <f t="shared" si="43"/>
        <v/>
      </c>
      <c r="B2806" s="66"/>
      <c r="C2806" s="70"/>
      <c r="D2806" s="71"/>
      <c r="E2806" s="71"/>
      <c r="F2806" s="71"/>
      <c r="G2806" s="71"/>
      <c r="H2806" s="19" t="str" cm="1">
        <f t="array" ref="H2806">IFERROR(IF(B2806="","",IF(F2806="","",IF(F2806="SERVIÇOS",INDEX('TABELA DE PREÇOS'!$C$3:$C$1000,MATCH(B2806,IF('TABELA DE PREÇOS'!$B$3:$B$1000=G2806,'TABELA DE PREÇOS'!$D$3:$D$1000),1)),IF(F2806="PRODUTOS",INDEX('TABELA DE PREÇOS'!$G$3:$G$1000,MATCH(B2806,IF('TABELA DE PREÇOS'!$F$3:$F$1000=G2806,'TABELA DE PREÇOS'!$H$3:$H$1000),1)))))),"")</f>
        <v/>
      </c>
      <c r="I2806" s="75"/>
      <c r="J2806" s="19" t="str">
        <f>IFERROR(IF(ATENDIMENTOS!$I2806="",ATENDIMENTOS!$H2806,IF(AND(ATENDIMENTOS!$H2806="",ATENDIMENTOS!$I2806=""),"",ATENDIMENTOS!$H2806-ATENDIMENTOS!$I2806)),"")</f>
        <v/>
      </c>
      <c r="K2806" s="78"/>
    </row>
    <row r="2807" spans="1:11" x14ac:dyDescent="0.3">
      <c r="A2807" s="12" t="str">
        <f t="shared" si="43"/>
        <v/>
      </c>
      <c r="B2807" s="65"/>
      <c r="C2807" s="68"/>
      <c r="D2807" s="69"/>
      <c r="E2807" s="69"/>
      <c r="F2807" s="69"/>
      <c r="G2807" s="69"/>
      <c r="H2807" s="20" t="str" cm="1">
        <f t="array" ref="H2807">IFERROR(IF(B2807="","",IF(F2807="","",IF(F2807="SERVIÇOS",INDEX('TABELA DE PREÇOS'!$C$3:$C$1000,MATCH(B2807,IF('TABELA DE PREÇOS'!$B$3:$B$1000=G2807,'TABELA DE PREÇOS'!$D$3:$D$1000),1)),IF(F2807="PRODUTOS",INDEX('TABELA DE PREÇOS'!$G$3:$G$1000,MATCH(B2807,IF('TABELA DE PREÇOS'!$F$3:$F$1000=G2807,'TABELA DE PREÇOS'!$H$3:$H$1000),1)))))),"")</f>
        <v/>
      </c>
      <c r="I2807" s="74"/>
      <c r="J2807" s="20" t="str">
        <f>IFERROR(IF(ATENDIMENTOS!$I2807="",ATENDIMENTOS!$H2807,IF(AND(ATENDIMENTOS!$H2807="",ATENDIMENTOS!$I2807=""),"",ATENDIMENTOS!$H2807-ATENDIMENTOS!$I2807)),"")</f>
        <v/>
      </c>
      <c r="K2807" s="77"/>
    </row>
    <row r="2808" spans="1:11" x14ac:dyDescent="0.3">
      <c r="A2808" s="12" t="str">
        <f t="shared" si="43"/>
        <v/>
      </c>
      <c r="B2808" s="66"/>
      <c r="C2808" s="70"/>
      <c r="D2808" s="71"/>
      <c r="E2808" s="71"/>
      <c r="F2808" s="71"/>
      <c r="G2808" s="71"/>
      <c r="H2808" s="19" t="str" cm="1">
        <f t="array" ref="H2808">IFERROR(IF(B2808="","",IF(F2808="","",IF(F2808="SERVIÇOS",INDEX('TABELA DE PREÇOS'!$C$3:$C$1000,MATCH(B2808,IF('TABELA DE PREÇOS'!$B$3:$B$1000=G2808,'TABELA DE PREÇOS'!$D$3:$D$1000),1)),IF(F2808="PRODUTOS",INDEX('TABELA DE PREÇOS'!$G$3:$G$1000,MATCH(B2808,IF('TABELA DE PREÇOS'!$F$3:$F$1000=G2808,'TABELA DE PREÇOS'!$H$3:$H$1000),1)))))),"")</f>
        <v/>
      </c>
      <c r="I2808" s="75"/>
      <c r="J2808" s="19" t="str">
        <f>IFERROR(IF(ATENDIMENTOS!$I2808="",ATENDIMENTOS!$H2808,IF(AND(ATENDIMENTOS!$H2808="",ATENDIMENTOS!$I2808=""),"",ATENDIMENTOS!$H2808-ATENDIMENTOS!$I2808)),"")</f>
        <v/>
      </c>
      <c r="K2808" s="78"/>
    </row>
    <row r="2809" spans="1:11" x14ac:dyDescent="0.3">
      <c r="A2809" s="12" t="str">
        <f t="shared" si="43"/>
        <v/>
      </c>
      <c r="B2809" s="65"/>
      <c r="C2809" s="68"/>
      <c r="D2809" s="69"/>
      <c r="E2809" s="69"/>
      <c r="F2809" s="69"/>
      <c r="G2809" s="69"/>
      <c r="H2809" s="20" t="str" cm="1">
        <f t="array" ref="H2809">IFERROR(IF(B2809="","",IF(F2809="","",IF(F2809="SERVIÇOS",INDEX('TABELA DE PREÇOS'!$C$3:$C$1000,MATCH(B2809,IF('TABELA DE PREÇOS'!$B$3:$B$1000=G2809,'TABELA DE PREÇOS'!$D$3:$D$1000),1)),IF(F2809="PRODUTOS",INDEX('TABELA DE PREÇOS'!$G$3:$G$1000,MATCH(B2809,IF('TABELA DE PREÇOS'!$F$3:$F$1000=G2809,'TABELA DE PREÇOS'!$H$3:$H$1000),1)))))),"")</f>
        <v/>
      </c>
      <c r="I2809" s="74"/>
      <c r="J2809" s="20" t="str">
        <f>IFERROR(IF(ATENDIMENTOS!$I2809="",ATENDIMENTOS!$H2809,IF(AND(ATENDIMENTOS!$H2809="",ATENDIMENTOS!$I2809=""),"",ATENDIMENTOS!$H2809-ATENDIMENTOS!$I2809)),"")</f>
        <v/>
      </c>
      <c r="K2809" s="77"/>
    </row>
    <row r="2810" spans="1:11" x14ac:dyDescent="0.3">
      <c r="A2810" s="12" t="str">
        <f t="shared" si="43"/>
        <v/>
      </c>
      <c r="B2810" s="66"/>
      <c r="C2810" s="70"/>
      <c r="D2810" s="71"/>
      <c r="E2810" s="71"/>
      <c r="F2810" s="71"/>
      <c r="G2810" s="71"/>
      <c r="H2810" s="19" t="str" cm="1">
        <f t="array" ref="H2810">IFERROR(IF(B2810="","",IF(F2810="","",IF(F2810="SERVIÇOS",INDEX('TABELA DE PREÇOS'!$C$3:$C$1000,MATCH(B2810,IF('TABELA DE PREÇOS'!$B$3:$B$1000=G2810,'TABELA DE PREÇOS'!$D$3:$D$1000),1)),IF(F2810="PRODUTOS",INDEX('TABELA DE PREÇOS'!$G$3:$G$1000,MATCH(B2810,IF('TABELA DE PREÇOS'!$F$3:$F$1000=G2810,'TABELA DE PREÇOS'!$H$3:$H$1000),1)))))),"")</f>
        <v/>
      </c>
      <c r="I2810" s="75"/>
      <c r="J2810" s="19" t="str">
        <f>IFERROR(IF(ATENDIMENTOS!$I2810="",ATENDIMENTOS!$H2810,IF(AND(ATENDIMENTOS!$H2810="",ATENDIMENTOS!$I2810=""),"",ATENDIMENTOS!$H2810-ATENDIMENTOS!$I2810)),"")</f>
        <v/>
      </c>
      <c r="K2810" s="78"/>
    </row>
    <row r="2811" spans="1:11" x14ac:dyDescent="0.3">
      <c r="A2811" s="12" t="str">
        <f t="shared" si="43"/>
        <v/>
      </c>
      <c r="B2811" s="65"/>
      <c r="C2811" s="68"/>
      <c r="D2811" s="69"/>
      <c r="E2811" s="69"/>
      <c r="F2811" s="69"/>
      <c r="G2811" s="69"/>
      <c r="H2811" s="20" t="str" cm="1">
        <f t="array" ref="H2811">IFERROR(IF(B2811="","",IF(F2811="","",IF(F2811="SERVIÇOS",INDEX('TABELA DE PREÇOS'!$C$3:$C$1000,MATCH(B2811,IF('TABELA DE PREÇOS'!$B$3:$B$1000=G2811,'TABELA DE PREÇOS'!$D$3:$D$1000),1)),IF(F2811="PRODUTOS",INDEX('TABELA DE PREÇOS'!$G$3:$G$1000,MATCH(B2811,IF('TABELA DE PREÇOS'!$F$3:$F$1000=G2811,'TABELA DE PREÇOS'!$H$3:$H$1000),1)))))),"")</f>
        <v/>
      </c>
      <c r="I2811" s="74"/>
      <c r="J2811" s="20" t="str">
        <f>IFERROR(IF(ATENDIMENTOS!$I2811="",ATENDIMENTOS!$H2811,IF(AND(ATENDIMENTOS!$H2811="",ATENDIMENTOS!$I2811=""),"",ATENDIMENTOS!$H2811-ATENDIMENTOS!$I2811)),"")</f>
        <v/>
      </c>
      <c r="K2811" s="77"/>
    </row>
    <row r="2812" spans="1:11" x14ac:dyDescent="0.3">
      <c r="A2812" s="12" t="str">
        <f t="shared" si="43"/>
        <v/>
      </c>
      <c r="B2812" s="66"/>
      <c r="C2812" s="70"/>
      <c r="D2812" s="71"/>
      <c r="E2812" s="71"/>
      <c r="F2812" s="71"/>
      <c r="G2812" s="71"/>
      <c r="H2812" s="19" t="str" cm="1">
        <f t="array" ref="H2812">IFERROR(IF(B2812="","",IF(F2812="","",IF(F2812="SERVIÇOS",INDEX('TABELA DE PREÇOS'!$C$3:$C$1000,MATCH(B2812,IF('TABELA DE PREÇOS'!$B$3:$B$1000=G2812,'TABELA DE PREÇOS'!$D$3:$D$1000),1)),IF(F2812="PRODUTOS",INDEX('TABELA DE PREÇOS'!$G$3:$G$1000,MATCH(B2812,IF('TABELA DE PREÇOS'!$F$3:$F$1000=G2812,'TABELA DE PREÇOS'!$H$3:$H$1000),1)))))),"")</f>
        <v/>
      </c>
      <c r="I2812" s="75"/>
      <c r="J2812" s="19" t="str">
        <f>IFERROR(IF(ATENDIMENTOS!$I2812="",ATENDIMENTOS!$H2812,IF(AND(ATENDIMENTOS!$H2812="",ATENDIMENTOS!$I2812=""),"",ATENDIMENTOS!$H2812-ATENDIMENTOS!$I2812)),"")</f>
        <v/>
      </c>
      <c r="K2812" s="78"/>
    </row>
    <row r="2813" spans="1:11" x14ac:dyDescent="0.3">
      <c r="A2813" s="12" t="str">
        <f t="shared" si="43"/>
        <v/>
      </c>
      <c r="B2813" s="65"/>
      <c r="C2813" s="68"/>
      <c r="D2813" s="69"/>
      <c r="E2813" s="69"/>
      <c r="F2813" s="69"/>
      <c r="G2813" s="69"/>
      <c r="H2813" s="20" t="str" cm="1">
        <f t="array" ref="H2813">IFERROR(IF(B2813="","",IF(F2813="","",IF(F2813="SERVIÇOS",INDEX('TABELA DE PREÇOS'!$C$3:$C$1000,MATCH(B2813,IF('TABELA DE PREÇOS'!$B$3:$B$1000=G2813,'TABELA DE PREÇOS'!$D$3:$D$1000),1)),IF(F2813="PRODUTOS",INDEX('TABELA DE PREÇOS'!$G$3:$G$1000,MATCH(B2813,IF('TABELA DE PREÇOS'!$F$3:$F$1000=G2813,'TABELA DE PREÇOS'!$H$3:$H$1000),1)))))),"")</f>
        <v/>
      </c>
      <c r="I2813" s="74"/>
      <c r="J2813" s="20" t="str">
        <f>IFERROR(IF(ATENDIMENTOS!$I2813="",ATENDIMENTOS!$H2813,IF(AND(ATENDIMENTOS!$H2813="",ATENDIMENTOS!$I2813=""),"",ATENDIMENTOS!$H2813-ATENDIMENTOS!$I2813)),"")</f>
        <v/>
      </c>
      <c r="K2813" s="77"/>
    </row>
    <row r="2814" spans="1:11" x14ac:dyDescent="0.3">
      <c r="A2814" s="12" t="str">
        <f t="shared" si="43"/>
        <v/>
      </c>
      <c r="B2814" s="66"/>
      <c r="C2814" s="70"/>
      <c r="D2814" s="71"/>
      <c r="E2814" s="71"/>
      <c r="F2814" s="71"/>
      <c r="G2814" s="71"/>
      <c r="H2814" s="19" t="str" cm="1">
        <f t="array" ref="H2814">IFERROR(IF(B2814="","",IF(F2814="","",IF(F2814="SERVIÇOS",INDEX('TABELA DE PREÇOS'!$C$3:$C$1000,MATCH(B2814,IF('TABELA DE PREÇOS'!$B$3:$B$1000=G2814,'TABELA DE PREÇOS'!$D$3:$D$1000),1)),IF(F2814="PRODUTOS",INDEX('TABELA DE PREÇOS'!$G$3:$G$1000,MATCH(B2814,IF('TABELA DE PREÇOS'!$F$3:$F$1000=G2814,'TABELA DE PREÇOS'!$H$3:$H$1000),1)))))),"")</f>
        <v/>
      </c>
      <c r="I2814" s="75"/>
      <c r="J2814" s="19" t="str">
        <f>IFERROR(IF(ATENDIMENTOS!$I2814="",ATENDIMENTOS!$H2814,IF(AND(ATENDIMENTOS!$H2814="",ATENDIMENTOS!$I2814=""),"",ATENDIMENTOS!$H2814-ATENDIMENTOS!$I2814)),"")</f>
        <v/>
      </c>
      <c r="K2814" s="78"/>
    </row>
    <row r="2815" spans="1:11" x14ac:dyDescent="0.3">
      <c r="A2815" s="12" t="str">
        <f t="shared" si="43"/>
        <v/>
      </c>
      <c r="B2815" s="65"/>
      <c r="C2815" s="68"/>
      <c r="D2815" s="69"/>
      <c r="E2815" s="69"/>
      <c r="F2815" s="69"/>
      <c r="G2815" s="69"/>
      <c r="H2815" s="20" t="str" cm="1">
        <f t="array" ref="H2815">IFERROR(IF(B2815="","",IF(F2815="","",IF(F2815="SERVIÇOS",INDEX('TABELA DE PREÇOS'!$C$3:$C$1000,MATCH(B2815,IF('TABELA DE PREÇOS'!$B$3:$B$1000=G2815,'TABELA DE PREÇOS'!$D$3:$D$1000),1)),IF(F2815="PRODUTOS",INDEX('TABELA DE PREÇOS'!$G$3:$G$1000,MATCH(B2815,IF('TABELA DE PREÇOS'!$F$3:$F$1000=G2815,'TABELA DE PREÇOS'!$H$3:$H$1000),1)))))),"")</f>
        <v/>
      </c>
      <c r="I2815" s="74"/>
      <c r="J2815" s="20" t="str">
        <f>IFERROR(IF(ATENDIMENTOS!$I2815="",ATENDIMENTOS!$H2815,IF(AND(ATENDIMENTOS!$H2815="",ATENDIMENTOS!$I2815=""),"",ATENDIMENTOS!$H2815-ATENDIMENTOS!$I2815)),"")</f>
        <v/>
      </c>
      <c r="K2815" s="77"/>
    </row>
    <row r="2816" spans="1:11" x14ac:dyDescent="0.3">
      <c r="A2816" s="12" t="str">
        <f t="shared" si="43"/>
        <v/>
      </c>
      <c r="B2816" s="66"/>
      <c r="C2816" s="70"/>
      <c r="D2816" s="71"/>
      <c r="E2816" s="71"/>
      <c r="F2816" s="71"/>
      <c r="G2816" s="71"/>
      <c r="H2816" s="19" t="str" cm="1">
        <f t="array" ref="H2816">IFERROR(IF(B2816="","",IF(F2816="","",IF(F2816="SERVIÇOS",INDEX('TABELA DE PREÇOS'!$C$3:$C$1000,MATCH(B2816,IF('TABELA DE PREÇOS'!$B$3:$B$1000=G2816,'TABELA DE PREÇOS'!$D$3:$D$1000),1)),IF(F2816="PRODUTOS",INDEX('TABELA DE PREÇOS'!$G$3:$G$1000,MATCH(B2816,IF('TABELA DE PREÇOS'!$F$3:$F$1000=G2816,'TABELA DE PREÇOS'!$H$3:$H$1000),1)))))),"")</f>
        <v/>
      </c>
      <c r="I2816" s="75"/>
      <c r="J2816" s="19" t="str">
        <f>IFERROR(IF(ATENDIMENTOS!$I2816="",ATENDIMENTOS!$H2816,IF(AND(ATENDIMENTOS!$H2816="",ATENDIMENTOS!$I2816=""),"",ATENDIMENTOS!$H2816-ATENDIMENTOS!$I2816)),"")</f>
        <v/>
      </c>
      <c r="K2816" s="78"/>
    </row>
    <row r="2817" spans="1:11" x14ac:dyDescent="0.3">
      <c r="A2817" s="12" t="str">
        <f t="shared" si="43"/>
        <v/>
      </c>
      <c r="B2817" s="65"/>
      <c r="C2817" s="68"/>
      <c r="D2817" s="69"/>
      <c r="E2817" s="69"/>
      <c r="F2817" s="69"/>
      <c r="G2817" s="69"/>
      <c r="H2817" s="20" t="str" cm="1">
        <f t="array" ref="H2817">IFERROR(IF(B2817="","",IF(F2817="","",IF(F2817="SERVIÇOS",INDEX('TABELA DE PREÇOS'!$C$3:$C$1000,MATCH(B2817,IF('TABELA DE PREÇOS'!$B$3:$B$1000=G2817,'TABELA DE PREÇOS'!$D$3:$D$1000),1)),IF(F2817="PRODUTOS",INDEX('TABELA DE PREÇOS'!$G$3:$G$1000,MATCH(B2817,IF('TABELA DE PREÇOS'!$F$3:$F$1000=G2817,'TABELA DE PREÇOS'!$H$3:$H$1000),1)))))),"")</f>
        <v/>
      </c>
      <c r="I2817" s="74"/>
      <c r="J2817" s="20" t="str">
        <f>IFERROR(IF(ATENDIMENTOS!$I2817="",ATENDIMENTOS!$H2817,IF(AND(ATENDIMENTOS!$H2817="",ATENDIMENTOS!$I2817=""),"",ATENDIMENTOS!$H2817-ATENDIMENTOS!$I2817)),"")</f>
        <v/>
      </c>
      <c r="K2817" s="77"/>
    </row>
    <row r="2818" spans="1:11" x14ac:dyDescent="0.3">
      <c r="A2818" s="12" t="str">
        <f t="shared" si="43"/>
        <v/>
      </c>
      <c r="B2818" s="66"/>
      <c r="C2818" s="70"/>
      <c r="D2818" s="71"/>
      <c r="E2818" s="71"/>
      <c r="F2818" s="71"/>
      <c r="G2818" s="71"/>
      <c r="H2818" s="19" t="str" cm="1">
        <f t="array" ref="H2818">IFERROR(IF(B2818="","",IF(F2818="","",IF(F2818="SERVIÇOS",INDEX('TABELA DE PREÇOS'!$C$3:$C$1000,MATCH(B2818,IF('TABELA DE PREÇOS'!$B$3:$B$1000=G2818,'TABELA DE PREÇOS'!$D$3:$D$1000),1)),IF(F2818="PRODUTOS",INDEX('TABELA DE PREÇOS'!$G$3:$G$1000,MATCH(B2818,IF('TABELA DE PREÇOS'!$F$3:$F$1000=G2818,'TABELA DE PREÇOS'!$H$3:$H$1000),1)))))),"")</f>
        <v/>
      </c>
      <c r="I2818" s="75"/>
      <c r="J2818" s="19" t="str">
        <f>IFERROR(IF(ATENDIMENTOS!$I2818="",ATENDIMENTOS!$H2818,IF(AND(ATENDIMENTOS!$H2818="",ATENDIMENTOS!$I2818=""),"",ATENDIMENTOS!$H2818-ATENDIMENTOS!$I2818)),"")</f>
        <v/>
      </c>
      <c r="K2818" s="78"/>
    </row>
    <row r="2819" spans="1:11" x14ac:dyDescent="0.3">
      <c r="A2819" s="12" t="str">
        <f t="shared" si="43"/>
        <v/>
      </c>
      <c r="B2819" s="65"/>
      <c r="C2819" s="68"/>
      <c r="D2819" s="69"/>
      <c r="E2819" s="69"/>
      <c r="F2819" s="69"/>
      <c r="G2819" s="69"/>
      <c r="H2819" s="20" t="str" cm="1">
        <f t="array" ref="H2819">IFERROR(IF(B2819="","",IF(F2819="","",IF(F2819="SERVIÇOS",INDEX('TABELA DE PREÇOS'!$C$3:$C$1000,MATCH(B2819,IF('TABELA DE PREÇOS'!$B$3:$B$1000=G2819,'TABELA DE PREÇOS'!$D$3:$D$1000),1)),IF(F2819="PRODUTOS",INDEX('TABELA DE PREÇOS'!$G$3:$G$1000,MATCH(B2819,IF('TABELA DE PREÇOS'!$F$3:$F$1000=G2819,'TABELA DE PREÇOS'!$H$3:$H$1000),1)))))),"")</f>
        <v/>
      </c>
      <c r="I2819" s="74"/>
      <c r="J2819" s="20" t="str">
        <f>IFERROR(IF(ATENDIMENTOS!$I2819="",ATENDIMENTOS!$H2819,IF(AND(ATENDIMENTOS!$H2819="",ATENDIMENTOS!$I2819=""),"",ATENDIMENTOS!$H2819-ATENDIMENTOS!$I2819)),"")</f>
        <v/>
      </c>
      <c r="K2819" s="77"/>
    </row>
    <row r="2820" spans="1:11" x14ac:dyDescent="0.3">
      <c r="A2820" s="12" t="str">
        <f t="shared" ref="A2820:A2883" si="44">IF(B2820="","",F2820&amp;E2820&amp;B2820&amp;C2820)</f>
        <v/>
      </c>
      <c r="B2820" s="66"/>
      <c r="C2820" s="70"/>
      <c r="D2820" s="71"/>
      <c r="E2820" s="71"/>
      <c r="F2820" s="71"/>
      <c r="G2820" s="71"/>
      <c r="H2820" s="19" t="str" cm="1">
        <f t="array" ref="H2820">IFERROR(IF(B2820="","",IF(F2820="","",IF(F2820="SERVIÇOS",INDEX('TABELA DE PREÇOS'!$C$3:$C$1000,MATCH(B2820,IF('TABELA DE PREÇOS'!$B$3:$B$1000=G2820,'TABELA DE PREÇOS'!$D$3:$D$1000),1)),IF(F2820="PRODUTOS",INDEX('TABELA DE PREÇOS'!$G$3:$G$1000,MATCH(B2820,IF('TABELA DE PREÇOS'!$F$3:$F$1000=G2820,'TABELA DE PREÇOS'!$H$3:$H$1000),1)))))),"")</f>
        <v/>
      </c>
      <c r="I2820" s="75"/>
      <c r="J2820" s="19" t="str">
        <f>IFERROR(IF(ATENDIMENTOS!$I2820="",ATENDIMENTOS!$H2820,IF(AND(ATENDIMENTOS!$H2820="",ATENDIMENTOS!$I2820=""),"",ATENDIMENTOS!$H2820-ATENDIMENTOS!$I2820)),"")</f>
        <v/>
      </c>
      <c r="K2820" s="78"/>
    </row>
    <row r="2821" spans="1:11" x14ac:dyDescent="0.3">
      <c r="A2821" s="12" t="str">
        <f t="shared" si="44"/>
        <v/>
      </c>
      <c r="B2821" s="65"/>
      <c r="C2821" s="68"/>
      <c r="D2821" s="69"/>
      <c r="E2821" s="69"/>
      <c r="F2821" s="69"/>
      <c r="G2821" s="69"/>
      <c r="H2821" s="20" t="str" cm="1">
        <f t="array" ref="H2821">IFERROR(IF(B2821="","",IF(F2821="","",IF(F2821="SERVIÇOS",INDEX('TABELA DE PREÇOS'!$C$3:$C$1000,MATCH(B2821,IF('TABELA DE PREÇOS'!$B$3:$B$1000=G2821,'TABELA DE PREÇOS'!$D$3:$D$1000),1)),IF(F2821="PRODUTOS",INDEX('TABELA DE PREÇOS'!$G$3:$G$1000,MATCH(B2821,IF('TABELA DE PREÇOS'!$F$3:$F$1000=G2821,'TABELA DE PREÇOS'!$H$3:$H$1000),1)))))),"")</f>
        <v/>
      </c>
      <c r="I2821" s="74"/>
      <c r="J2821" s="20" t="str">
        <f>IFERROR(IF(ATENDIMENTOS!$I2821="",ATENDIMENTOS!$H2821,IF(AND(ATENDIMENTOS!$H2821="",ATENDIMENTOS!$I2821=""),"",ATENDIMENTOS!$H2821-ATENDIMENTOS!$I2821)),"")</f>
        <v/>
      </c>
      <c r="K2821" s="77"/>
    </row>
    <row r="2822" spans="1:11" x14ac:dyDescent="0.3">
      <c r="A2822" s="12" t="str">
        <f t="shared" si="44"/>
        <v/>
      </c>
      <c r="B2822" s="66"/>
      <c r="C2822" s="70"/>
      <c r="D2822" s="71"/>
      <c r="E2822" s="71"/>
      <c r="F2822" s="71"/>
      <c r="G2822" s="71"/>
      <c r="H2822" s="19" t="str" cm="1">
        <f t="array" ref="H2822">IFERROR(IF(B2822="","",IF(F2822="","",IF(F2822="SERVIÇOS",INDEX('TABELA DE PREÇOS'!$C$3:$C$1000,MATCH(B2822,IF('TABELA DE PREÇOS'!$B$3:$B$1000=G2822,'TABELA DE PREÇOS'!$D$3:$D$1000),1)),IF(F2822="PRODUTOS",INDEX('TABELA DE PREÇOS'!$G$3:$G$1000,MATCH(B2822,IF('TABELA DE PREÇOS'!$F$3:$F$1000=G2822,'TABELA DE PREÇOS'!$H$3:$H$1000),1)))))),"")</f>
        <v/>
      </c>
      <c r="I2822" s="75"/>
      <c r="J2822" s="19" t="str">
        <f>IFERROR(IF(ATENDIMENTOS!$I2822="",ATENDIMENTOS!$H2822,IF(AND(ATENDIMENTOS!$H2822="",ATENDIMENTOS!$I2822=""),"",ATENDIMENTOS!$H2822-ATENDIMENTOS!$I2822)),"")</f>
        <v/>
      </c>
      <c r="K2822" s="78"/>
    </row>
    <row r="2823" spans="1:11" x14ac:dyDescent="0.3">
      <c r="A2823" s="12" t="str">
        <f t="shared" si="44"/>
        <v/>
      </c>
      <c r="B2823" s="65"/>
      <c r="C2823" s="68"/>
      <c r="D2823" s="69"/>
      <c r="E2823" s="69"/>
      <c r="F2823" s="69"/>
      <c r="G2823" s="69"/>
      <c r="H2823" s="20" t="str" cm="1">
        <f t="array" ref="H2823">IFERROR(IF(B2823="","",IF(F2823="","",IF(F2823="SERVIÇOS",INDEX('TABELA DE PREÇOS'!$C$3:$C$1000,MATCH(B2823,IF('TABELA DE PREÇOS'!$B$3:$B$1000=G2823,'TABELA DE PREÇOS'!$D$3:$D$1000),1)),IF(F2823="PRODUTOS",INDEX('TABELA DE PREÇOS'!$G$3:$G$1000,MATCH(B2823,IF('TABELA DE PREÇOS'!$F$3:$F$1000=G2823,'TABELA DE PREÇOS'!$H$3:$H$1000),1)))))),"")</f>
        <v/>
      </c>
      <c r="I2823" s="74"/>
      <c r="J2823" s="20" t="str">
        <f>IFERROR(IF(ATENDIMENTOS!$I2823="",ATENDIMENTOS!$H2823,IF(AND(ATENDIMENTOS!$H2823="",ATENDIMENTOS!$I2823=""),"",ATENDIMENTOS!$H2823-ATENDIMENTOS!$I2823)),"")</f>
        <v/>
      </c>
      <c r="K2823" s="77"/>
    </row>
    <row r="2824" spans="1:11" x14ac:dyDescent="0.3">
      <c r="A2824" s="12" t="str">
        <f t="shared" si="44"/>
        <v/>
      </c>
      <c r="B2824" s="66"/>
      <c r="C2824" s="70"/>
      <c r="D2824" s="71"/>
      <c r="E2824" s="71"/>
      <c r="F2824" s="71"/>
      <c r="G2824" s="71"/>
      <c r="H2824" s="19" t="str" cm="1">
        <f t="array" ref="H2824">IFERROR(IF(B2824="","",IF(F2824="","",IF(F2824="SERVIÇOS",INDEX('TABELA DE PREÇOS'!$C$3:$C$1000,MATCH(B2824,IF('TABELA DE PREÇOS'!$B$3:$B$1000=G2824,'TABELA DE PREÇOS'!$D$3:$D$1000),1)),IF(F2824="PRODUTOS",INDEX('TABELA DE PREÇOS'!$G$3:$G$1000,MATCH(B2824,IF('TABELA DE PREÇOS'!$F$3:$F$1000=G2824,'TABELA DE PREÇOS'!$H$3:$H$1000),1)))))),"")</f>
        <v/>
      </c>
      <c r="I2824" s="75"/>
      <c r="J2824" s="19" t="str">
        <f>IFERROR(IF(ATENDIMENTOS!$I2824="",ATENDIMENTOS!$H2824,IF(AND(ATENDIMENTOS!$H2824="",ATENDIMENTOS!$I2824=""),"",ATENDIMENTOS!$H2824-ATENDIMENTOS!$I2824)),"")</f>
        <v/>
      </c>
      <c r="K2824" s="78"/>
    </row>
    <row r="2825" spans="1:11" x14ac:dyDescent="0.3">
      <c r="A2825" s="12" t="str">
        <f t="shared" si="44"/>
        <v/>
      </c>
      <c r="B2825" s="65"/>
      <c r="C2825" s="68"/>
      <c r="D2825" s="69"/>
      <c r="E2825" s="69"/>
      <c r="F2825" s="69"/>
      <c r="G2825" s="69"/>
      <c r="H2825" s="20" t="str" cm="1">
        <f t="array" ref="H2825">IFERROR(IF(B2825="","",IF(F2825="","",IF(F2825="SERVIÇOS",INDEX('TABELA DE PREÇOS'!$C$3:$C$1000,MATCH(B2825,IF('TABELA DE PREÇOS'!$B$3:$B$1000=G2825,'TABELA DE PREÇOS'!$D$3:$D$1000),1)),IF(F2825="PRODUTOS",INDEX('TABELA DE PREÇOS'!$G$3:$G$1000,MATCH(B2825,IF('TABELA DE PREÇOS'!$F$3:$F$1000=G2825,'TABELA DE PREÇOS'!$H$3:$H$1000),1)))))),"")</f>
        <v/>
      </c>
      <c r="I2825" s="74"/>
      <c r="J2825" s="20" t="str">
        <f>IFERROR(IF(ATENDIMENTOS!$I2825="",ATENDIMENTOS!$H2825,IF(AND(ATENDIMENTOS!$H2825="",ATENDIMENTOS!$I2825=""),"",ATENDIMENTOS!$H2825-ATENDIMENTOS!$I2825)),"")</f>
        <v/>
      </c>
      <c r="K2825" s="77"/>
    </row>
    <row r="2826" spans="1:11" x14ac:dyDescent="0.3">
      <c r="A2826" s="12" t="str">
        <f t="shared" si="44"/>
        <v/>
      </c>
      <c r="B2826" s="66"/>
      <c r="C2826" s="70"/>
      <c r="D2826" s="71"/>
      <c r="E2826" s="71"/>
      <c r="F2826" s="71"/>
      <c r="G2826" s="71"/>
      <c r="H2826" s="19" t="str" cm="1">
        <f t="array" ref="H2826">IFERROR(IF(B2826="","",IF(F2826="","",IF(F2826="SERVIÇOS",INDEX('TABELA DE PREÇOS'!$C$3:$C$1000,MATCH(B2826,IF('TABELA DE PREÇOS'!$B$3:$B$1000=G2826,'TABELA DE PREÇOS'!$D$3:$D$1000),1)),IF(F2826="PRODUTOS",INDEX('TABELA DE PREÇOS'!$G$3:$G$1000,MATCH(B2826,IF('TABELA DE PREÇOS'!$F$3:$F$1000=G2826,'TABELA DE PREÇOS'!$H$3:$H$1000),1)))))),"")</f>
        <v/>
      </c>
      <c r="I2826" s="75"/>
      <c r="J2826" s="19" t="str">
        <f>IFERROR(IF(ATENDIMENTOS!$I2826="",ATENDIMENTOS!$H2826,IF(AND(ATENDIMENTOS!$H2826="",ATENDIMENTOS!$I2826=""),"",ATENDIMENTOS!$H2826-ATENDIMENTOS!$I2826)),"")</f>
        <v/>
      </c>
      <c r="K2826" s="78"/>
    </row>
    <row r="2827" spans="1:11" x14ac:dyDescent="0.3">
      <c r="A2827" s="12" t="str">
        <f t="shared" si="44"/>
        <v/>
      </c>
      <c r="B2827" s="65"/>
      <c r="C2827" s="68"/>
      <c r="D2827" s="69"/>
      <c r="E2827" s="69"/>
      <c r="F2827" s="69"/>
      <c r="G2827" s="69"/>
      <c r="H2827" s="20" t="str" cm="1">
        <f t="array" ref="H2827">IFERROR(IF(B2827="","",IF(F2827="","",IF(F2827="SERVIÇOS",INDEX('TABELA DE PREÇOS'!$C$3:$C$1000,MATCH(B2827,IF('TABELA DE PREÇOS'!$B$3:$B$1000=G2827,'TABELA DE PREÇOS'!$D$3:$D$1000),1)),IF(F2827="PRODUTOS",INDEX('TABELA DE PREÇOS'!$G$3:$G$1000,MATCH(B2827,IF('TABELA DE PREÇOS'!$F$3:$F$1000=G2827,'TABELA DE PREÇOS'!$H$3:$H$1000),1)))))),"")</f>
        <v/>
      </c>
      <c r="I2827" s="74"/>
      <c r="J2827" s="20" t="str">
        <f>IFERROR(IF(ATENDIMENTOS!$I2827="",ATENDIMENTOS!$H2827,IF(AND(ATENDIMENTOS!$H2827="",ATENDIMENTOS!$I2827=""),"",ATENDIMENTOS!$H2827-ATENDIMENTOS!$I2827)),"")</f>
        <v/>
      </c>
      <c r="K2827" s="77"/>
    </row>
    <row r="2828" spans="1:11" x14ac:dyDescent="0.3">
      <c r="A2828" s="12" t="str">
        <f t="shared" si="44"/>
        <v/>
      </c>
      <c r="B2828" s="66"/>
      <c r="C2828" s="70"/>
      <c r="D2828" s="71"/>
      <c r="E2828" s="71"/>
      <c r="F2828" s="71"/>
      <c r="G2828" s="71"/>
      <c r="H2828" s="19" t="str" cm="1">
        <f t="array" ref="H2828">IFERROR(IF(B2828="","",IF(F2828="","",IF(F2828="SERVIÇOS",INDEX('TABELA DE PREÇOS'!$C$3:$C$1000,MATCH(B2828,IF('TABELA DE PREÇOS'!$B$3:$B$1000=G2828,'TABELA DE PREÇOS'!$D$3:$D$1000),1)),IF(F2828="PRODUTOS",INDEX('TABELA DE PREÇOS'!$G$3:$G$1000,MATCH(B2828,IF('TABELA DE PREÇOS'!$F$3:$F$1000=G2828,'TABELA DE PREÇOS'!$H$3:$H$1000),1)))))),"")</f>
        <v/>
      </c>
      <c r="I2828" s="75"/>
      <c r="J2828" s="19" t="str">
        <f>IFERROR(IF(ATENDIMENTOS!$I2828="",ATENDIMENTOS!$H2828,IF(AND(ATENDIMENTOS!$H2828="",ATENDIMENTOS!$I2828=""),"",ATENDIMENTOS!$H2828-ATENDIMENTOS!$I2828)),"")</f>
        <v/>
      </c>
      <c r="K2828" s="78"/>
    </row>
    <row r="2829" spans="1:11" x14ac:dyDescent="0.3">
      <c r="A2829" s="12" t="str">
        <f t="shared" si="44"/>
        <v/>
      </c>
      <c r="B2829" s="65"/>
      <c r="C2829" s="68"/>
      <c r="D2829" s="69"/>
      <c r="E2829" s="69"/>
      <c r="F2829" s="69"/>
      <c r="G2829" s="69"/>
      <c r="H2829" s="20" t="str" cm="1">
        <f t="array" ref="H2829">IFERROR(IF(B2829="","",IF(F2829="","",IF(F2829="SERVIÇOS",INDEX('TABELA DE PREÇOS'!$C$3:$C$1000,MATCH(B2829,IF('TABELA DE PREÇOS'!$B$3:$B$1000=G2829,'TABELA DE PREÇOS'!$D$3:$D$1000),1)),IF(F2829="PRODUTOS",INDEX('TABELA DE PREÇOS'!$G$3:$G$1000,MATCH(B2829,IF('TABELA DE PREÇOS'!$F$3:$F$1000=G2829,'TABELA DE PREÇOS'!$H$3:$H$1000),1)))))),"")</f>
        <v/>
      </c>
      <c r="I2829" s="74"/>
      <c r="J2829" s="20" t="str">
        <f>IFERROR(IF(ATENDIMENTOS!$I2829="",ATENDIMENTOS!$H2829,IF(AND(ATENDIMENTOS!$H2829="",ATENDIMENTOS!$I2829=""),"",ATENDIMENTOS!$H2829-ATENDIMENTOS!$I2829)),"")</f>
        <v/>
      </c>
      <c r="K2829" s="77"/>
    </row>
    <row r="2830" spans="1:11" x14ac:dyDescent="0.3">
      <c r="A2830" s="12" t="str">
        <f t="shared" si="44"/>
        <v/>
      </c>
      <c r="B2830" s="66"/>
      <c r="C2830" s="70"/>
      <c r="D2830" s="71"/>
      <c r="E2830" s="71"/>
      <c r="F2830" s="71"/>
      <c r="G2830" s="71"/>
      <c r="H2830" s="19" t="str" cm="1">
        <f t="array" ref="H2830">IFERROR(IF(B2830="","",IF(F2830="","",IF(F2830="SERVIÇOS",INDEX('TABELA DE PREÇOS'!$C$3:$C$1000,MATCH(B2830,IF('TABELA DE PREÇOS'!$B$3:$B$1000=G2830,'TABELA DE PREÇOS'!$D$3:$D$1000),1)),IF(F2830="PRODUTOS",INDEX('TABELA DE PREÇOS'!$G$3:$G$1000,MATCH(B2830,IF('TABELA DE PREÇOS'!$F$3:$F$1000=G2830,'TABELA DE PREÇOS'!$H$3:$H$1000),1)))))),"")</f>
        <v/>
      </c>
      <c r="I2830" s="75"/>
      <c r="J2830" s="19" t="str">
        <f>IFERROR(IF(ATENDIMENTOS!$I2830="",ATENDIMENTOS!$H2830,IF(AND(ATENDIMENTOS!$H2830="",ATENDIMENTOS!$I2830=""),"",ATENDIMENTOS!$H2830-ATENDIMENTOS!$I2830)),"")</f>
        <v/>
      </c>
      <c r="K2830" s="78"/>
    </row>
    <row r="2831" spans="1:11" x14ac:dyDescent="0.3">
      <c r="A2831" s="12" t="str">
        <f t="shared" si="44"/>
        <v/>
      </c>
      <c r="B2831" s="65"/>
      <c r="C2831" s="68"/>
      <c r="D2831" s="69"/>
      <c r="E2831" s="69"/>
      <c r="F2831" s="69"/>
      <c r="G2831" s="69"/>
      <c r="H2831" s="20" t="str" cm="1">
        <f t="array" ref="H2831">IFERROR(IF(B2831="","",IF(F2831="","",IF(F2831="SERVIÇOS",INDEX('TABELA DE PREÇOS'!$C$3:$C$1000,MATCH(B2831,IF('TABELA DE PREÇOS'!$B$3:$B$1000=G2831,'TABELA DE PREÇOS'!$D$3:$D$1000),1)),IF(F2831="PRODUTOS",INDEX('TABELA DE PREÇOS'!$G$3:$G$1000,MATCH(B2831,IF('TABELA DE PREÇOS'!$F$3:$F$1000=G2831,'TABELA DE PREÇOS'!$H$3:$H$1000),1)))))),"")</f>
        <v/>
      </c>
      <c r="I2831" s="74"/>
      <c r="J2831" s="20" t="str">
        <f>IFERROR(IF(ATENDIMENTOS!$I2831="",ATENDIMENTOS!$H2831,IF(AND(ATENDIMENTOS!$H2831="",ATENDIMENTOS!$I2831=""),"",ATENDIMENTOS!$H2831-ATENDIMENTOS!$I2831)),"")</f>
        <v/>
      </c>
      <c r="K2831" s="77"/>
    </row>
    <row r="2832" spans="1:11" x14ac:dyDescent="0.3">
      <c r="A2832" s="12" t="str">
        <f t="shared" si="44"/>
        <v/>
      </c>
      <c r="B2832" s="66"/>
      <c r="C2832" s="70"/>
      <c r="D2832" s="71"/>
      <c r="E2832" s="71"/>
      <c r="F2832" s="71"/>
      <c r="G2832" s="71"/>
      <c r="H2832" s="19" t="str" cm="1">
        <f t="array" ref="H2832">IFERROR(IF(B2832="","",IF(F2832="","",IF(F2832="SERVIÇOS",INDEX('TABELA DE PREÇOS'!$C$3:$C$1000,MATCH(B2832,IF('TABELA DE PREÇOS'!$B$3:$B$1000=G2832,'TABELA DE PREÇOS'!$D$3:$D$1000),1)),IF(F2832="PRODUTOS",INDEX('TABELA DE PREÇOS'!$G$3:$G$1000,MATCH(B2832,IF('TABELA DE PREÇOS'!$F$3:$F$1000=G2832,'TABELA DE PREÇOS'!$H$3:$H$1000),1)))))),"")</f>
        <v/>
      </c>
      <c r="I2832" s="75"/>
      <c r="J2832" s="19" t="str">
        <f>IFERROR(IF(ATENDIMENTOS!$I2832="",ATENDIMENTOS!$H2832,IF(AND(ATENDIMENTOS!$H2832="",ATENDIMENTOS!$I2832=""),"",ATENDIMENTOS!$H2832-ATENDIMENTOS!$I2832)),"")</f>
        <v/>
      </c>
      <c r="K2832" s="78"/>
    </row>
    <row r="2833" spans="1:11" x14ac:dyDescent="0.3">
      <c r="A2833" s="12" t="str">
        <f t="shared" si="44"/>
        <v/>
      </c>
      <c r="B2833" s="65"/>
      <c r="C2833" s="68"/>
      <c r="D2833" s="69"/>
      <c r="E2833" s="69"/>
      <c r="F2833" s="69"/>
      <c r="G2833" s="69"/>
      <c r="H2833" s="20" t="str" cm="1">
        <f t="array" ref="H2833">IFERROR(IF(B2833="","",IF(F2833="","",IF(F2833="SERVIÇOS",INDEX('TABELA DE PREÇOS'!$C$3:$C$1000,MATCH(B2833,IF('TABELA DE PREÇOS'!$B$3:$B$1000=G2833,'TABELA DE PREÇOS'!$D$3:$D$1000),1)),IF(F2833="PRODUTOS",INDEX('TABELA DE PREÇOS'!$G$3:$G$1000,MATCH(B2833,IF('TABELA DE PREÇOS'!$F$3:$F$1000=G2833,'TABELA DE PREÇOS'!$H$3:$H$1000),1)))))),"")</f>
        <v/>
      </c>
      <c r="I2833" s="74"/>
      <c r="J2833" s="20" t="str">
        <f>IFERROR(IF(ATENDIMENTOS!$I2833="",ATENDIMENTOS!$H2833,IF(AND(ATENDIMENTOS!$H2833="",ATENDIMENTOS!$I2833=""),"",ATENDIMENTOS!$H2833-ATENDIMENTOS!$I2833)),"")</f>
        <v/>
      </c>
      <c r="K2833" s="77"/>
    </row>
    <row r="2834" spans="1:11" x14ac:dyDescent="0.3">
      <c r="A2834" s="12" t="str">
        <f t="shared" si="44"/>
        <v/>
      </c>
      <c r="B2834" s="66"/>
      <c r="C2834" s="70"/>
      <c r="D2834" s="71"/>
      <c r="E2834" s="71"/>
      <c r="F2834" s="71"/>
      <c r="G2834" s="71"/>
      <c r="H2834" s="19" t="str" cm="1">
        <f t="array" ref="H2834">IFERROR(IF(B2834="","",IF(F2834="","",IF(F2834="SERVIÇOS",INDEX('TABELA DE PREÇOS'!$C$3:$C$1000,MATCH(B2834,IF('TABELA DE PREÇOS'!$B$3:$B$1000=G2834,'TABELA DE PREÇOS'!$D$3:$D$1000),1)),IF(F2834="PRODUTOS",INDEX('TABELA DE PREÇOS'!$G$3:$G$1000,MATCH(B2834,IF('TABELA DE PREÇOS'!$F$3:$F$1000=G2834,'TABELA DE PREÇOS'!$H$3:$H$1000),1)))))),"")</f>
        <v/>
      </c>
      <c r="I2834" s="75"/>
      <c r="J2834" s="19" t="str">
        <f>IFERROR(IF(ATENDIMENTOS!$I2834="",ATENDIMENTOS!$H2834,IF(AND(ATENDIMENTOS!$H2834="",ATENDIMENTOS!$I2834=""),"",ATENDIMENTOS!$H2834-ATENDIMENTOS!$I2834)),"")</f>
        <v/>
      </c>
      <c r="K2834" s="78"/>
    </row>
    <row r="2835" spans="1:11" x14ac:dyDescent="0.3">
      <c r="A2835" s="12" t="str">
        <f t="shared" si="44"/>
        <v/>
      </c>
      <c r="B2835" s="65"/>
      <c r="C2835" s="68"/>
      <c r="D2835" s="69"/>
      <c r="E2835" s="69"/>
      <c r="F2835" s="69"/>
      <c r="G2835" s="69"/>
      <c r="H2835" s="20" t="str" cm="1">
        <f t="array" ref="H2835">IFERROR(IF(B2835="","",IF(F2835="","",IF(F2835="SERVIÇOS",INDEX('TABELA DE PREÇOS'!$C$3:$C$1000,MATCH(B2835,IF('TABELA DE PREÇOS'!$B$3:$B$1000=G2835,'TABELA DE PREÇOS'!$D$3:$D$1000),1)),IF(F2835="PRODUTOS",INDEX('TABELA DE PREÇOS'!$G$3:$G$1000,MATCH(B2835,IF('TABELA DE PREÇOS'!$F$3:$F$1000=G2835,'TABELA DE PREÇOS'!$H$3:$H$1000),1)))))),"")</f>
        <v/>
      </c>
      <c r="I2835" s="74"/>
      <c r="J2835" s="20" t="str">
        <f>IFERROR(IF(ATENDIMENTOS!$I2835="",ATENDIMENTOS!$H2835,IF(AND(ATENDIMENTOS!$H2835="",ATENDIMENTOS!$I2835=""),"",ATENDIMENTOS!$H2835-ATENDIMENTOS!$I2835)),"")</f>
        <v/>
      </c>
      <c r="K2835" s="77"/>
    </row>
    <row r="2836" spans="1:11" x14ac:dyDescent="0.3">
      <c r="A2836" s="12" t="str">
        <f t="shared" si="44"/>
        <v/>
      </c>
      <c r="B2836" s="66"/>
      <c r="C2836" s="70"/>
      <c r="D2836" s="71"/>
      <c r="E2836" s="71"/>
      <c r="F2836" s="71"/>
      <c r="G2836" s="71"/>
      <c r="H2836" s="19" t="str" cm="1">
        <f t="array" ref="H2836">IFERROR(IF(B2836="","",IF(F2836="","",IF(F2836="SERVIÇOS",INDEX('TABELA DE PREÇOS'!$C$3:$C$1000,MATCH(B2836,IF('TABELA DE PREÇOS'!$B$3:$B$1000=G2836,'TABELA DE PREÇOS'!$D$3:$D$1000),1)),IF(F2836="PRODUTOS",INDEX('TABELA DE PREÇOS'!$G$3:$G$1000,MATCH(B2836,IF('TABELA DE PREÇOS'!$F$3:$F$1000=G2836,'TABELA DE PREÇOS'!$H$3:$H$1000),1)))))),"")</f>
        <v/>
      </c>
      <c r="I2836" s="75"/>
      <c r="J2836" s="19" t="str">
        <f>IFERROR(IF(ATENDIMENTOS!$I2836="",ATENDIMENTOS!$H2836,IF(AND(ATENDIMENTOS!$H2836="",ATENDIMENTOS!$I2836=""),"",ATENDIMENTOS!$H2836-ATENDIMENTOS!$I2836)),"")</f>
        <v/>
      </c>
      <c r="K2836" s="78"/>
    </row>
    <row r="2837" spans="1:11" x14ac:dyDescent="0.3">
      <c r="A2837" s="12" t="str">
        <f t="shared" si="44"/>
        <v/>
      </c>
      <c r="B2837" s="65"/>
      <c r="C2837" s="68"/>
      <c r="D2837" s="69"/>
      <c r="E2837" s="69"/>
      <c r="F2837" s="69"/>
      <c r="G2837" s="69"/>
      <c r="H2837" s="20" t="str" cm="1">
        <f t="array" ref="H2837">IFERROR(IF(B2837="","",IF(F2837="","",IF(F2837="SERVIÇOS",INDEX('TABELA DE PREÇOS'!$C$3:$C$1000,MATCH(B2837,IF('TABELA DE PREÇOS'!$B$3:$B$1000=G2837,'TABELA DE PREÇOS'!$D$3:$D$1000),1)),IF(F2837="PRODUTOS",INDEX('TABELA DE PREÇOS'!$G$3:$G$1000,MATCH(B2837,IF('TABELA DE PREÇOS'!$F$3:$F$1000=G2837,'TABELA DE PREÇOS'!$H$3:$H$1000),1)))))),"")</f>
        <v/>
      </c>
      <c r="I2837" s="74"/>
      <c r="J2837" s="20" t="str">
        <f>IFERROR(IF(ATENDIMENTOS!$I2837="",ATENDIMENTOS!$H2837,IF(AND(ATENDIMENTOS!$H2837="",ATENDIMENTOS!$I2837=""),"",ATENDIMENTOS!$H2837-ATENDIMENTOS!$I2837)),"")</f>
        <v/>
      </c>
      <c r="K2837" s="77"/>
    </row>
    <row r="2838" spans="1:11" x14ac:dyDescent="0.3">
      <c r="A2838" s="12" t="str">
        <f t="shared" si="44"/>
        <v/>
      </c>
      <c r="B2838" s="66"/>
      <c r="C2838" s="70"/>
      <c r="D2838" s="71"/>
      <c r="E2838" s="71"/>
      <c r="F2838" s="71"/>
      <c r="G2838" s="71"/>
      <c r="H2838" s="19" t="str" cm="1">
        <f t="array" ref="H2838">IFERROR(IF(B2838="","",IF(F2838="","",IF(F2838="SERVIÇOS",INDEX('TABELA DE PREÇOS'!$C$3:$C$1000,MATCH(B2838,IF('TABELA DE PREÇOS'!$B$3:$B$1000=G2838,'TABELA DE PREÇOS'!$D$3:$D$1000),1)),IF(F2838="PRODUTOS",INDEX('TABELA DE PREÇOS'!$G$3:$G$1000,MATCH(B2838,IF('TABELA DE PREÇOS'!$F$3:$F$1000=G2838,'TABELA DE PREÇOS'!$H$3:$H$1000),1)))))),"")</f>
        <v/>
      </c>
      <c r="I2838" s="75"/>
      <c r="J2838" s="19" t="str">
        <f>IFERROR(IF(ATENDIMENTOS!$I2838="",ATENDIMENTOS!$H2838,IF(AND(ATENDIMENTOS!$H2838="",ATENDIMENTOS!$I2838=""),"",ATENDIMENTOS!$H2838-ATENDIMENTOS!$I2838)),"")</f>
        <v/>
      </c>
      <c r="K2838" s="78"/>
    </row>
    <row r="2839" spans="1:11" x14ac:dyDescent="0.3">
      <c r="A2839" s="12" t="str">
        <f t="shared" si="44"/>
        <v/>
      </c>
      <c r="B2839" s="65"/>
      <c r="C2839" s="68"/>
      <c r="D2839" s="69"/>
      <c r="E2839" s="69"/>
      <c r="F2839" s="69"/>
      <c r="G2839" s="69"/>
      <c r="H2839" s="20" t="str" cm="1">
        <f t="array" ref="H2839">IFERROR(IF(B2839="","",IF(F2839="","",IF(F2839="SERVIÇOS",INDEX('TABELA DE PREÇOS'!$C$3:$C$1000,MATCH(B2839,IF('TABELA DE PREÇOS'!$B$3:$B$1000=G2839,'TABELA DE PREÇOS'!$D$3:$D$1000),1)),IF(F2839="PRODUTOS",INDEX('TABELA DE PREÇOS'!$G$3:$G$1000,MATCH(B2839,IF('TABELA DE PREÇOS'!$F$3:$F$1000=G2839,'TABELA DE PREÇOS'!$H$3:$H$1000),1)))))),"")</f>
        <v/>
      </c>
      <c r="I2839" s="74"/>
      <c r="J2839" s="20" t="str">
        <f>IFERROR(IF(ATENDIMENTOS!$I2839="",ATENDIMENTOS!$H2839,IF(AND(ATENDIMENTOS!$H2839="",ATENDIMENTOS!$I2839=""),"",ATENDIMENTOS!$H2839-ATENDIMENTOS!$I2839)),"")</f>
        <v/>
      </c>
      <c r="K2839" s="77"/>
    </row>
    <row r="2840" spans="1:11" x14ac:dyDescent="0.3">
      <c r="A2840" s="12" t="str">
        <f t="shared" si="44"/>
        <v/>
      </c>
      <c r="B2840" s="66"/>
      <c r="C2840" s="70"/>
      <c r="D2840" s="71"/>
      <c r="E2840" s="71"/>
      <c r="F2840" s="71"/>
      <c r="G2840" s="71"/>
      <c r="H2840" s="19" t="str" cm="1">
        <f t="array" ref="H2840">IFERROR(IF(B2840="","",IF(F2840="","",IF(F2840="SERVIÇOS",INDEX('TABELA DE PREÇOS'!$C$3:$C$1000,MATCH(B2840,IF('TABELA DE PREÇOS'!$B$3:$B$1000=G2840,'TABELA DE PREÇOS'!$D$3:$D$1000),1)),IF(F2840="PRODUTOS",INDEX('TABELA DE PREÇOS'!$G$3:$G$1000,MATCH(B2840,IF('TABELA DE PREÇOS'!$F$3:$F$1000=G2840,'TABELA DE PREÇOS'!$H$3:$H$1000),1)))))),"")</f>
        <v/>
      </c>
      <c r="I2840" s="75"/>
      <c r="J2840" s="19" t="str">
        <f>IFERROR(IF(ATENDIMENTOS!$I2840="",ATENDIMENTOS!$H2840,IF(AND(ATENDIMENTOS!$H2840="",ATENDIMENTOS!$I2840=""),"",ATENDIMENTOS!$H2840-ATENDIMENTOS!$I2840)),"")</f>
        <v/>
      </c>
      <c r="K2840" s="78"/>
    </row>
    <row r="2841" spans="1:11" x14ac:dyDescent="0.3">
      <c r="A2841" s="12" t="str">
        <f t="shared" si="44"/>
        <v/>
      </c>
      <c r="B2841" s="65"/>
      <c r="C2841" s="68"/>
      <c r="D2841" s="69"/>
      <c r="E2841" s="69"/>
      <c r="F2841" s="69"/>
      <c r="G2841" s="69"/>
      <c r="H2841" s="20" t="str" cm="1">
        <f t="array" ref="H2841">IFERROR(IF(B2841="","",IF(F2841="","",IF(F2841="SERVIÇOS",INDEX('TABELA DE PREÇOS'!$C$3:$C$1000,MATCH(B2841,IF('TABELA DE PREÇOS'!$B$3:$B$1000=G2841,'TABELA DE PREÇOS'!$D$3:$D$1000),1)),IF(F2841="PRODUTOS",INDEX('TABELA DE PREÇOS'!$G$3:$G$1000,MATCH(B2841,IF('TABELA DE PREÇOS'!$F$3:$F$1000=G2841,'TABELA DE PREÇOS'!$H$3:$H$1000),1)))))),"")</f>
        <v/>
      </c>
      <c r="I2841" s="74"/>
      <c r="J2841" s="20" t="str">
        <f>IFERROR(IF(ATENDIMENTOS!$I2841="",ATENDIMENTOS!$H2841,IF(AND(ATENDIMENTOS!$H2841="",ATENDIMENTOS!$I2841=""),"",ATENDIMENTOS!$H2841-ATENDIMENTOS!$I2841)),"")</f>
        <v/>
      </c>
      <c r="K2841" s="77"/>
    </row>
    <row r="2842" spans="1:11" x14ac:dyDescent="0.3">
      <c r="A2842" s="12" t="str">
        <f t="shared" si="44"/>
        <v/>
      </c>
      <c r="B2842" s="66"/>
      <c r="C2842" s="70"/>
      <c r="D2842" s="71"/>
      <c r="E2842" s="71"/>
      <c r="F2842" s="71"/>
      <c r="G2842" s="71"/>
      <c r="H2842" s="19" t="str" cm="1">
        <f t="array" ref="H2842">IFERROR(IF(B2842="","",IF(F2842="","",IF(F2842="SERVIÇOS",INDEX('TABELA DE PREÇOS'!$C$3:$C$1000,MATCH(B2842,IF('TABELA DE PREÇOS'!$B$3:$B$1000=G2842,'TABELA DE PREÇOS'!$D$3:$D$1000),1)),IF(F2842="PRODUTOS",INDEX('TABELA DE PREÇOS'!$G$3:$G$1000,MATCH(B2842,IF('TABELA DE PREÇOS'!$F$3:$F$1000=G2842,'TABELA DE PREÇOS'!$H$3:$H$1000),1)))))),"")</f>
        <v/>
      </c>
      <c r="I2842" s="75"/>
      <c r="J2842" s="19" t="str">
        <f>IFERROR(IF(ATENDIMENTOS!$I2842="",ATENDIMENTOS!$H2842,IF(AND(ATENDIMENTOS!$H2842="",ATENDIMENTOS!$I2842=""),"",ATENDIMENTOS!$H2842-ATENDIMENTOS!$I2842)),"")</f>
        <v/>
      </c>
      <c r="K2842" s="78"/>
    </row>
    <row r="2843" spans="1:11" x14ac:dyDescent="0.3">
      <c r="A2843" s="12" t="str">
        <f t="shared" si="44"/>
        <v/>
      </c>
      <c r="B2843" s="65"/>
      <c r="C2843" s="68"/>
      <c r="D2843" s="69"/>
      <c r="E2843" s="69"/>
      <c r="F2843" s="69"/>
      <c r="G2843" s="69"/>
      <c r="H2843" s="20" t="str" cm="1">
        <f t="array" ref="H2843">IFERROR(IF(B2843="","",IF(F2843="","",IF(F2843="SERVIÇOS",INDEX('TABELA DE PREÇOS'!$C$3:$C$1000,MATCH(B2843,IF('TABELA DE PREÇOS'!$B$3:$B$1000=G2843,'TABELA DE PREÇOS'!$D$3:$D$1000),1)),IF(F2843="PRODUTOS",INDEX('TABELA DE PREÇOS'!$G$3:$G$1000,MATCH(B2843,IF('TABELA DE PREÇOS'!$F$3:$F$1000=G2843,'TABELA DE PREÇOS'!$H$3:$H$1000),1)))))),"")</f>
        <v/>
      </c>
      <c r="I2843" s="74"/>
      <c r="J2843" s="20" t="str">
        <f>IFERROR(IF(ATENDIMENTOS!$I2843="",ATENDIMENTOS!$H2843,IF(AND(ATENDIMENTOS!$H2843="",ATENDIMENTOS!$I2843=""),"",ATENDIMENTOS!$H2843-ATENDIMENTOS!$I2843)),"")</f>
        <v/>
      </c>
      <c r="K2843" s="77"/>
    </row>
    <row r="2844" spans="1:11" x14ac:dyDescent="0.3">
      <c r="A2844" s="12" t="str">
        <f t="shared" si="44"/>
        <v/>
      </c>
      <c r="B2844" s="66"/>
      <c r="C2844" s="70"/>
      <c r="D2844" s="71"/>
      <c r="E2844" s="71"/>
      <c r="F2844" s="71"/>
      <c r="G2844" s="71"/>
      <c r="H2844" s="19" t="str" cm="1">
        <f t="array" ref="H2844">IFERROR(IF(B2844="","",IF(F2844="","",IF(F2844="SERVIÇOS",INDEX('TABELA DE PREÇOS'!$C$3:$C$1000,MATCH(B2844,IF('TABELA DE PREÇOS'!$B$3:$B$1000=G2844,'TABELA DE PREÇOS'!$D$3:$D$1000),1)),IF(F2844="PRODUTOS",INDEX('TABELA DE PREÇOS'!$G$3:$G$1000,MATCH(B2844,IF('TABELA DE PREÇOS'!$F$3:$F$1000=G2844,'TABELA DE PREÇOS'!$H$3:$H$1000),1)))))),"")</f>
        <v/>
      </c>
      <c r="I2844" s="75"/>
      <c r="J2844" s="19" t="str">
        <f>IFERROR(IF(ATENDIMENTOS!$I2844="",ATENDIMENTOS!$H2844,IF(AND(ATENDIMENTOS!$H2844="",ATENDIMENTOS!$I2844=""),"",ATENDIMENTOS!$H2844-ATENDIMENTOS!$I2844)),"")</f>
        <v/>
      </c>
      <c r="K2844" s="78"/>
    </row>
    <row r="2845" spans="1:11" x14ac:dyDescent="0.3">
      <c r="A2845" s="12" t="str">
        <f t="shared" si="44"/>
        <v/>
      </c>
      <c r="B2845" s="65"/>
      <c r="C2845" s="68"/>
      <c r="D2845" s="69"/>
      <c r="E2845" s="69"/>
      <c r="F2845" s="69"/>
      <c r="G2845" s="69"/>
      <c r="H2845" s="20" t="str" cm="1">
        <f t="array" ref="H2845">IFERROR(IF(B2845="","",IF(F2845="","",IF(F2845="SERVIÇOS",INDEX('TABELA DE PREÇOS'!$C$3:$C$1000,MATCH(B2845,IF('TABELA DE PREÇOS'!$B$3:$B$1000=G2845,'TABELA DE PREÇOS'!$D$3:$D$1000),1)),IF(F2845="PRODUTOS",INDEX('TABELA DE PREÇOS'!$G$3:$G$1000,MATCH(B2845,IF('TABELA DE PREÇOS'!$F$3:$F$1000=G2845,'TABELA DE PREÇOS'!$H$3:$H$1000),1)))))),"")</f>
        <v/>
      </c>
      <c r="I2845" s="74"/>
      <c r="J2845" s="20" t="str">
        <f>IFERROR(IF(ATENDIMENTOS!$I2845="",ATENDIMENTOS!$H2845,IF(AND(ATENDIMENTOS!$H2845="",ATENDIMENTOS!$I2845=""),"",ATENDIMENTOS!$H2845-ATENDIMENTOS!$I2845)),"")</f>
        <v/>
      </c>
      <c r="K2845" s="77"/>
    </row>
    <row r="2846" spans="1:11" x14ac:dyDescent="0.3">
      <c r="A2846" s="12" t="str">
        <f t="shared" si="44"/>
        <v/>
      </c>
      <c r="B2846" s="66"/>
      <c r="C2846" s="70"/>
      <c r="D2846" s="71"/>
      <c r="E2846" s="71"/>
      <c r="F2846" s="71"/>
      <c r="G2846" s="71"/>
      <c r="H2846" s="19" t="str" cm="1">
        <f t="array" ref="H2846">IFERROR(IF(B2846="","",IF(F2846="","",IF(F2846="SERVIÇOS",INDEX('TABELA DE PREÇOS'!$C$3:$C$1000,MATCH(B2846,IF('TABELA DE PREÇOS'!$B$3:$B$1000=G2846,'TABELA DE PREÇOS'!$D$3:$D$1000),1)),IF(F2846="PRODUTOS",INDEX('TABELA DE PREÇOS'!$G$3:$G$1000,MATCH(B2846,IF('TABELA DE PREÇOS'!$F$3:$F$1000=G2846,'TABELA DE PREÇOS'!$H$3:$H$1000),1)))))),"")</f>
        <v/>
      </c>
      <c r="I2846" s="75"/>
      <c r="J2846" s="19" t="str">
        <f>IFERROR(IF(ATENDIMENTOS!$I2846="",ATENDIMENTOS!$H2846,IF(AND(ATENDIMENTOS!$H2846="",ATENDIMENTOS!$I2846=""),"",ATENDIMENTOS!$H2846-ATENDIMENTOS!$I2846)),"")</f>
        <v/>
      </c>
      <c r="K2846" s="78"/>
    </row>
    <row r="2847" spans="1:11" x14ac:dyDescent="0.3">
      <c r="A2847" s="12" t="str">
        <f t="shared" si="44"/>
        <v/>
      </c>
      <c r="B2847" s="65"/>
      <c r="C2847" s="68"/>
      <c r="D2847" s="69"/>
      <c r="E2847" s="69"/>
      <c r="F2847" s="69"/>
      <c r="G2847" s="69"/>
      <c r="H2847" s="20" t="str" cm="1">
        <f t="array" ref="H2847">IFERROR(IF(B2847="","",IF(F2847="","",IF(F2847="SERVIÇOS",INDEX('TABELA DE PREÇOS'!$C$3:$C$1000,MATCH(B2847,IF('TABELA DE PREÇOS'!$B$3:$B$1000=G2847,'TABELA DE PREÇOS'!$D$3:$D$1000),1)),IF(F2847="PRODUTOS",INDEX('TABELA DE PREÇOS'!$G$3:$G$1000,MATCH(B2847,IF('TABELA DE PREÇOS'!$F$3:$F$1000=G2847,'TABELA DE PREÇOS'!$H$3:$H$1000),1)))))),"")</f>
        <v/>
      </c>
      <c r="I2847" s="74"/>
      <c r="J2847" s="20" t="str">
        <f>IFERROR(IF(ATENDIMENTOS!$I2847="",ATENDIMENTOS!$H2847,IF(AND(ATENDIMENTOS!$H2847="",ATENDIMENTOS!$I2847=""),"",ATENDIMENTOS!$H2847-ATENDIMENTOS!$I2847)),"")</f>
        <v/>
      </c>
      <c r="K2847" s="77"/>
    </row>
    <row r="2848" spans="1:11" x14ac:dyDescent="0.3">
      <c r="A2848" s="12" t="str">
        <f t="shared" si="44"/>
        <v/>
      </c>
      <c r="B2848" s="66"/>
      <c r="C2848" s="70"/>
      <c r="D2848" s="71"/>
      <c r="E2848" s="71"/>
      <c r="F2848" s="71"/>
      <c r="G2848" s="71"/>
      <c r="H2848" s="19" t="str" cm="1">
        <f t="array" ref="H2848">IFERROR(IF(B2848="","",IF(F2848="","",IF(F2848="SERVIÇOS",INDEX('TABELA DE PREÇOS'!$C$3:$C$1000,MATCH(B2848,IF('TABELA DE PREÇOS'!$B$3:$B$1000=G2848,'TABELA DE PREÇOS'!$D$3:$D$1000),1)),IF(F2848="PRODUTOS",INDEX('TABELA DE PREÇOS'!$G$3:$G$1000,MATCH(B2848,IF('TABELA DE PREÇOS'!$F$3:$F$1000=G2848,'TABELA DE PREÇOS'!$H$3:$H$1000),1)))))),"")</f>
        <v/>
      </c>
      <c r="I2848" s="75"/>
      <c r="J2848" s="19" t="str">
        <f>IFERROR(IF(ATENDIMENTOS!$I2848="",ATENDIMENTOS!$H2848,IF(AND(ATENDIMENTOS!$H2848="",ATENDIMENTOS!$I2848=""),"",ATENDIMENTOS!$H2848-ATENDIMENTOS!$I2848)),"")</f>
        <v/>
      </c>
      <c r="K2848" s="78"/>
    </row>
    <row r="2849" spans="1:11" x14ac:dyDescent="0.3">
      <c r="A2849" s="12" t="str">
        <f t="shared" si="44"/>
        <v/>
      </c>
      <c r="B2849" s="65"/>
      <c r="C2849" s="68"/>
      <c r="D2849" s="69"/>
      <c r="E2849" s="69"/>
      <c r="F2849" s="69"/>
      <c r="G2849" s="69"/>
      <c r="H2849" s="20" t="str" cm="1">
        <f t="array" ref="H2849">IFERROR(IF(B2849="","",IF(F2849="","",IF(F2849="SERVIÇOS",INDEX('TABELA DE PREÇOS'!$C$3:$C$1000,MATCH(B2849,IF('TABELA DE PREÇOS'!$B$3:$B$1000=G2849,'TABELA DE PREÇOS'!$D$3:$D$1000),1)),IF(F2849="PRODUTOS",INDEX('TABELA DE PREÇOS'!$G$3:$G$1000,MATCH(B2849,IF('TABELA DE PREÇOS'!$F$3:$F$1000=G2849,'TABELA DE PREÇOS'!$H$3:$H$1000),1)))))),"")</f>
        <v/>
      </c>
      <c r="I2849" s="74"/>
      <c r="J2849" s="20" t="str">
        <f>IFERROR(IF(ATENDIMENTOS!$I2849="",ATENDIMENTOS!$H2849,IF(AND(ATENDIMENTOS!$H2849="",ATENDIMENTOS!$I2849=""),"",ATENDIMENTOS!$H2849-ATENDIMENTOS!$I2849)),"")</f>
        <v/>
      </c>
      <c r="K2849" s="77"/>
    </row>
    <row r="2850" spans="1:11" x14ac:dyDescent="0.3">
      <c r="A2850" s="12" t="str">
        <f t="shared" si="44"/>
        <v/>
      </c>
      <c r="B2850" s="66"/>
      <c r="C2850" s="70"/>
      <c r="D2850" s="71"/>
      <c r="E2850" s="71"/>
      <c r="F2850" s="71"/>
      <c r="G2850" s="71"/>
      <c r="H2850" s="19" t="str" cm="1">
        <f t="array" ref="H2850">IFERROR(IF(B2850="","",IF(F2850="","",IF(F2850="SERVIÇOS",INDEX('TABELA DE PREÇOS'!$C$3:$C$1000,MATCH(B2850,IF('TABELA DE PREÇOS'!$B$3:$B$1000=G2850,'TABELA DE PREÇOS'!$D$3:$D$1000),1)),IF(F2850="PRODUTOS",INDEX('TABELA DE PREÇOS'!$G$3:$G$1000,MATCH(B2850,IF('TABELA DE PREÇOS'!$F$3:$F$1000=G2850,'TABELA DE PREÇOS'!$H$3:$H$1000),1)))))),"")</f>
        <v/>
      </c>
      <c r="I2850" s="75"/>
      <c r="J2850" s="19" t="str">
        <f>IFERROR(IF(ATENDIMENTOS!$I2850="",ATENDIMENTOS!$H2850,IF(AND(ATENDIMENTOS!$H2850="",ATENDIMENTOS!$I2850=""),"",ATENDIMENTOS!$H2850-ATENDIMENTOS!$I2850)),"")</f>
        <v/>
      </c>
      <c r="K2850" s="78"/>
    </row>
    <row r="2851" spans="1:11" x14ac:dyDescent="0.3">
      <c r="A2851" s="12" t="str">
        <f t="shared" si="44"/>
        <v/>
      </c>
      <c r="B2851" s="65"/>
      <c r="C2851" s="68"/>
      <c r="D2851" s="69"/>
      <c r="E2851" s="69"/>
      <c r="F2851" s="69"/>
      <c r="G2851" s="69"/>
      <c r="H2851" s="20" t="str" cm="1">
        <f t="array" ref="H2851">IFERROR(IF(B2851="","",IF(F2851="","",IF(F2851="SERVIÇOS",INDEX('TABELA DE PREÇOS'!$C$3:$C$1000,MATCH(B2851,IF('TABELA DE PREÇOS'!$B$3:$B$1000=G2851,'TABELA DE PREÇOS'!$D$3:$D$1000),1)),IF(F2851="PRODUTOS",INDEX('TABELA DE PREÇOS'!$G$3:$G$1000,MATCH(B2851,IF('TABELA DE PREÇOS'!$F$3:$F$1000=G2851,'TABELA DE PREÇOS'!$H$3:$H$1000),1)))))),"")</f>
        <v/>
      </c>
      <c r="I2851" s="74"/>
      <c r="J2851" s="20" t="str">
        <f>IFERROR(IF(ATENDIMENTOS!$I2851="",ATENDIMENTOS!$H2851,IF(AND(ATENDIMENTOS!$H2851="",ATENDIMENTOS!$I2851=""),"",ATENDIMENTOS!$H2851-ATENDIMENTOS!$I2851)),"")</f>
        <v/>
      </c>
      <c r="K2851" s="77"/>
    </row>
    <row r="2852" spans="1:11" x14ac:dyDescent="0.3">
      <c r="A2852" s="12" t="str">
        <f t="shared" si="44"/>
        <v/>
      </c>
      <c r="B2852" s="66"/>
      <c r="C2852" s="70"/>
      <c r="D2852" s="71"/>
      <c r="E2852" s="71"/>
      <c r="F2852" s="71"/>
      <c r="G2852" s="71"/>
      <c r="H2852" s="19" t="str" cm="1">
        <f t="array" ref="H2852">IFERROR(IF(B2852="","",IF(F2852="","",IF(F2852="SERVIÇOS",INDEX('TABELA DE PREÇOS'!$C$3:$C$1000,MATCH(B2852,IF('TABELA DE PREÇOS'!$B$3:$B$1000=G2852,'TABELA DE PREÇOS'!$D$3:$D$1000),1)),IF(F2852="PRODUTOS",INDEX('TABELA DE PREÇOS'!$G$3:$G$1000,MATCH(B2852,IF('TABELA DE PREÇOS'!$F$3:$F$1000=G2852,'TABELA DE PREÇOS'!$H$3:$H$1000),1)))))),"")</f>
        <v/>
      </c>
      <c r="I2852" s="75"/>
      <c r="J2852" s="19" t="str">
        <f>IFERROR(IF(ATENDIMENTOS!$I2852="",ATENDIMENTOS!$H2852,IF(AND(ATENDIMENTOS!$H2852="",ATENDIMENTOS!$I2852=""),"",ATENDIMENTOS!$H2852-ATENDIMENTOS!$I2852)),"")</f>
        <v/>
      </c>
      <c r="K2852" s="78"/>
    </row>
    <row r="2853" spans="1:11" x14ac:dyDescent="0.3">
      <c r="A2853" s="12" t="str">
        <f t="shared" si="44"/>
        <v/>
      </c>
      <c r="B2853" s="65"/>
      <c r="C2853" s="68"/>
      <c r="D2853" s="69"/>
      <c r="E2853" s="69"/>
      <c r="F2853" s="69"/>
      <c r="G2853" s="69"/>
      <c r="H2853" s="20" t="str" cm="1">
        <f t="array" ref="H2853">IFERROR(IF(B2853="","",IF(F2853="","",IF(F2853="SERVIÇOS",INDEX('TABELA DE PREÇOS'!$C$3:$C$1000,MATCH(B2853,IF('TABELA DE PREÇOS'!$B$3:$B$1000=G2853,'TABELA DE PREÇOS'!$D$3:$D$1000),1)),IF(F2853="PRODUTOS",INDEX('TABELA DE PREÇOS'!$G$3:$G$1000,MATCH(B2853,IF('TABELA DE PREÇOS'!$F$3:$F$1000=G2853,'TABELA DE PREÇOS'!$H$3:$H$1000),1)))))),"")</f>
        <v/>
      </c>
      <c r="I2853" s="74"/>
      <c r="J2853" s="20" t="str">
        <f>IFERROR(IF(ATENDIMENTOS!$I2853="",ATENDIMENTOS!$H2853,IF(AND(ATENDIMENTOS!$H2853="",ATENDIMENTOS!$I2853=""),"",ATENDIMENTOS!$H2853-ATENDIMENTOS!$I2853)),"")</f>
        <v/>
      </c>
      <c r="K2853" s="77"/>
    </row>
    <row r="2854" spans="1:11" x14ac:dyDescent="0.3">
      <c r="A2854" s="12" t="str">
        <f t="shared" si="44"/>
        <v/>
      </c>
      <c r="B2854" s="66"/>
      <c r="C2854" s="70"/>
      <c r="D2854" s="71"/>
      <c r="E2854" s="71"/>
      <c r="F2854" s="71"/>
      <c r="G2854" s="71"/>
      <c r="H2854" s="19" t="str" cm="1">
        <f t="array" ref="H2854">IFERROR(IF(B2854="","",IF(F2854="","",IF(F2854="SERVIÇOS",INDEX('TABELA DE PREÇOS'!$C$3:$C$1000,MATCH(B2854,IF('TABELA DE PREÇOS'!$B$3:$B$1000=G2854,'TABELA DE PREÇOS'!$D$3:$D$1000),1)),IF(F2854="PRODUTOS",INDEX('TABELA DE PREÇOS'!$G$3:$G$1000,MATCH(B2854,IF('TABELA DE PREÇOS'!$F$3:$F$1000=G2854,'TABELA DE PREÇOS'!$H$3:$H$1000),1)))))),"")</f>
        <v/>
      </c>
      <c r="I2854" s="75"/>
      <c r="J2854" s="19" t="str">
        <f>IFERROR(IF(ATENDIMENTOS!$I2854="",ATENDIMENTOS!$H2854,IF(AND(ATENDIMENTOS!$H2854="",ATENDIMENTOS!$I2854=""),"",ATENDIMENTOS!$H2854-ATENDIMENTOS!$I2854)),"")</f>
        <v/>
      </c>
      <c r="K2854" s="78"/>
    </row>
    <row r="2855" spans="1:11" x14ac:dyDescent="0.3">
      <c r="A2855" s="12" t="str">
        <f t="shared" si="44"/>
        <v/>
      </c>
      <c r="B2855" s="65"/>
      <c r="C2855" s="68"/>
      <c r="D2855" s="69"/>
      <c r="E2855" s="69"/>
      <c r="F2855" s="69"/>
      <c r="G2855" s="69"/>
      <c r="H2855" s="20" t="str" cm="1">
        <f t="array" ref="H2855">IFERROR(IF(B2855="","",IF(F2855="","",IF(F2855="SERVIÇOS",INDEX('TABELA DE PREÇOS'!$C$3:$C$1000,MATCH(B2855,IF('TABELA DE PREÇOS'!$B$3:$B$1000=G2855,'TABELA DE PREÇOS'!$D$3:$D$1000),1)),IF(F2855="PRODUTOS",INDEX('TABELA DE PREÇOS'!$G$3:$G$1000,MATCH(B2855,IF('TABELA DE PREÇOS'!$F$3:$F$1000=G2855,'TABELA DE PREÇOS'!$H$3:$H$1000),1)))))),"")</f>
        <v/>
      </c>
      <c r="I2855" s="74"/>
      <c r="J2855" s="20" t="str">
        <f>IFERROR(IF(ATENDIMENTOS!$I2855="",ATENDIMENTOS!$H2855,IF(AND(ATENDIMENTOS!$H2855="",ATENDIMENTOS!$I2855=""),"",ATENDIMENTOS!$H2855-ATENDIMENTOS!$I2855)),"")</f>
        <v/>
      </c>
      <c r="K2855" s="77"/>
    </row>
    <row r="2856" spans="1:11" x14ac:dyDescent="0.3">
      <c r="A2856" s="12" t="str">
        <f t="shared" si="44"/>
        <v/>
      </c>
      <c r="B2856" s="66"/>
      <c r="C2856" s="70"/>
      <c r="D2856" s="71"/>
      <c r="E2856" s="71"/>
      <c r="F2856" s="71"/>
      <c r="G2856" s="71"/>
      <c r="H2856" s="19" t="str" cm="1">
        <f t="array" ref="H2856">IFERROR(IF(B2856="","",IF(F2856="","",IF(F2856="SERVIÇOS",INDEX('TABELA DE PREÇOS'!$C$3:$C$1000,MATCH(B2856,IF('TABELA DE PREÇOS'!$B$3:$B$1000=G2856,'TABELA DE PREÇOS'!$D$3:$D$1000),1)),IF(F2856="PRODUTOS",INDEX('TABELA DE PREÇOS'!$G$3:$G$1000,MATCH(B2856,IF('TABELA DE PREÇOS'!$F$3:$F$1000=G2856,'TABELA DE PREÇOS'!$H$3:$H$1000),1)))))),"")</f>
        <v/>
      </c>
      <c r="I2856" s="75"/>
      <c r="J2856" s="19" t="str">
        <f>IFERROR(IF(ATENDIMENTOS!$I2856="",ATENDIMENTOS!$H2856,IF(AND(ATENDIMENTOS!$H2856="",ATENDIMENTOS!$I2856=""),"",ATENDIMENTOS!$H2856-ATENDIMENTOS!$I2856)),"")</f>
        <v/>
      </c>
      <c r="K2856" s="78"/>
    </row>
    <row r="2857" spans="1:11" x14ac:dyDescent="0.3">
      <c r="A2857" s="12" t="str">
        <f t="shared" si="44"/>
        <v/>
      </c>
      <c r="B2857" s="65"/>
      <c r="C2857" s="68"/>
      <c r="D2857" s="69"/>
      <c r="E2857" s="69"/>
      <c r="F2857" s="69"/>
      <c r="G2857" s="69"/>
      <c r="H2857" s="20" t="str" cm="1">
        <f t="array" ref="H2857">IFERROR(IF(B2857="","",IF(F2857="","",IF(F2857="SERVIÇOS",INDEX('TABELA DE PREÇOS'!$C$3:$C$1000,MATCH(B2857,IF('TABELA DE PREÇOS'!$B$3:$B$1000=G2857,'TABELA DE PREÇOS'!$D$3:$D$1000),1)),IF(F2857="PRODUTOS",INDEX('TABELA DE PREÇOS'!$G$3:$G$1000,MATCH(B2857,IF('TABELA DE PREÇOS'!$F$3:$F$1000=G2857,'TABELA DE PREÇOS'!$H$3:$H$1000),1)))))),"")</f>
        <v/>
      </c>
      <c r="I2857" s="74"/>
      <c r="J2857" s="20" t="str">
        <f>IFERROR(IF(ATENDIMENTOS!$I2857="",ATENDIMENTOS!$H2857,IF(AND(ATENDIMENTOS!$H2857="",ATENDIMENTOS!$I2857=""),"",ATENDIMENTOS!$H2857-ATENDIMENTOS!$I2857)),"")</f>
        <v/>
      </c>
      <c r="K2857" s="77"/>
    </row>
    <row r="2858" spans="1:11" x14ac:dyDescent="0.3">
      <c r="A2858" s="12" t="str">
        <f t="shared" si="44"/>
        <v/>
      </c>
      <c r="B2858" s="66"/>
      <c r="C2858" s="70"/>
      <c r="D2858" s="71"/>
      <c r="E2858" s="71"/>
      <c r="F2858" s="71"/>
      <c r="G2858" s="71"/>
      <c r="H2858" s="19" t="str" cm="1">
        <f t="array" ref="H2858">IFERROR(IF(B2858="","",IF(F2858="","",IF(F2858="SERVIÇOS",INDEX('TABELA DE PREÇOS'!$C$3:$C$1000,MATCH(B2858,IF('TABELA DE PREÇOS'!$B$3:$B$1000=G2858,'TABELA DE PREÇOS'!$D$3:$D$1000),1)),IF(F2858="PRODUTOS",INDEX('TABELA DE PREÇOS'!$G$3:$G$1000,MATCH(B2858,IF('TABELA DE PREÇOS'!$F$3:$F$1000=G2858,'TABELA DE PREÇOS'!$H$3:$H$1000),1)))))),"")</f>
        <v/>
      </c>
      <c r="I2858" s="75"/>
      <c r="J2858" s="19" t="str">
        <f>IFERROR(IF(ATENDIMENTOS!$I2858="",ATENDIMENTOS!$H2858,IF(AND(ATENDIMENTOS!$H2858="",ATENDIMENTOS!$I2858=""),"",ATENDIMENTOS!$H2858-ATENDIMENTOS!$I2858)),"")</f>
        <v/>
      </c>
      <c r="K2858" s="78"/>
    </row>
    <row r="2859" spans="1:11" x14ac:dyDescent="0.3">
      <c r="A2859" s="12" t="str">
        <f t="shared" si="44"/>
        <v/>
      </c>
      <c r="B2859" s="65"/>
      <c r="C2859" s="68"/>
      <c r="D2859" s="69"/>
      <c r="E2859" s="69"/>
      <c r="F2859" s="69"/>
      <c r="G2859" s="69"/>
      <c r="H2859" s="20" t="str" cm="1">
        <f t="array" ref="H2859">IFERROR(IF(B2859="","",IF(F2859="","",IF(F2859="SERVIÇOS",INDEX('TABELA DE PREÇOS'!$C$3:$C$1000,MATCH(B2859,IF('TABELA DE PREÇOS'!$B$3:$B$1000=G2859,'TABELA DE PREÇOS'!$D$3:$D$1000),1)),IF(F2859="PRODUTOS",INDEX('TABELA DE PREÇOS'!$G$3:$G$1000,MATCH(B2859,IF('TABELA DE PREÇOS'!$F$3:$F$1000=G2859,'TABELA DE PREÇOS'!$H$3:$H$1000),1)))))),"")</f>
        <v/>
      </c>
      <c r="I2859" s="74"/>
      <c r="J2859" s="20" t="str">
        <f>IFERROR(IF(ATENDIMENTOS!$I2859="",ATENDIMENTOS!$H2859,IF(AND(ATENDIMENTOS!$H2859="",ATENDIMENTOS!$I2859=""),"",ATENDIMENTOS!$H2859-ATENDIMENTOS!$I2859)),"")</f>
        <v/>
      </c>
      <c r="K2859" s="77"/>
    </row>
    <row r="2860" spans="1:11" x14ac:dyDescent="0.3">
      <c r="A2860" s="12" t="str">
        <f t="shared" si="44"/>
        <v/>
      </c>
      <c r="B2860" s="66"/>
      <c r="C2860" s="70"/>
      <c r="D2860" s="71"/>
      <c r="E2860" s="71"/>
      <c r="F2860" s="71"/>
      <c r="G2860" s="71"/>
      <c r="H2860" s="19" t="str" cm="1">
        <f t="array" ref="H2860">IFERROR(IF(B2860="","",IF(F2860="","",IF(F2860="SERVIÇOS",INDEX('TABELA DE PREÇOS'!$C$3:$C$1000,MATCH(B2860,IF('TABELA DE PREÇOS'!$B$3:$B$1000=G2860,'TABELA DE PREÇOS'!$D$3:$D$1000),1)),IF(F2860="PRODUTOS",INDEX('TABELA DE PREÇOS'!$G$3:$G$1000,MATCH(B2860,IF('TABELA DE PREÇOS'!$F$3:$F$1000=G2860,'TABELA DE PREÇOS'!$H$3:$H$1000),1)))))),"")</f>
        <v/>
      </c>
      <c r="I2860" s="75"/>
      <c r="J2860" s="19" t="str">
        <f>IFERROR(IF(ATENDIMENTOS!$I2860="",ATENDIMENTOS!$H2860,IF(AND(ATENDIMENTOS!$H2860="",ATENDIMENTOS!$I2860=""),"",ATENDIMENTOS!$H2860-ATENDIMENTOS!$I2860)),"")</f>
        <v/>
      </c>
      <c r="K2860" s="78"/>
    </row>
    <row r="2861" spans="1:11" x14ac:dyDescent="0.3">
      <c r="A2861" s="12" t="str">
        <f t="shared" si="44"/>
        <v/>
      </c>
      <c r="B2861" s="65"/>
      <c r="C2861" s="68"/>
      <c r="D2861" s="69"/>
      <c r="E2861" s="69"/>
      <c r="F2861" s="69"/>
      <c r="G2861" s="69"/>
      <c r="H2861" s="20" t="str" cm="1">
        <f t="array" ref="H2861">IFERROR(IF(B2861="","",IF(F2861="","",IF(F2861="SERVIÇOS",INDEX('TABELA DE PREÇOS'!$C$3:$C$1000,MATCH(B2861,IF('TABELA DE PREÇOS'!$B$3:$B$1000=G2861,'TABELA DE PREÇOS'!$D$3:$D$1000),1)),IF(F2861="PRODUTOS",INDEX('TABELA DE PREÇOS'!$G$3:$G$1000,MATCH(B2861,IF('TABELA DE PREÇOS'!$F$3:$F$1000=G2861,'TABELA DE PREÇOS'!$H$3:$H$1000),1)))))),"")</f>
        <v/>
      </c>
      <c r="I2861" s="74"/>
      <c r="J2861" s="20" t="str">
        <f>IFERROR(IF(ATENDIMENTOS!$I2861="",ATENDIMENTOS!$H2861,IF(AND(ATENDIMENTOS!$H2861="",ATENDIMENTOS!$I2861=""),"",ATENDIMENTOS!$H2861-ATENDIMENTOS!$I2861)),"")</f>
        <v/>
      </c>
      <c r="K2861" s="77"/>
    </row>
    <row r="2862" spans="1:11" x14ac:dyDescent="0.3">
      <c r="A2862" s="12" t="str">
        <f t="shared" si="44"/>
        <v/>
      </c>
      <c r="B2862" s="66"/>
      <c r="C2862" s="70"/>
      <c r="D2862" s="71"/>
      <c r="E2862" s="71"/>
      <c r="F2862" s="71"/>
      <c r="G2862" s="71"/>
      <c r="H2862" s="19" t="str" cm="1">
        <f t="array" ref="H2862">IFERROR(IF(B2862="","",IF(F2862="","",IF(F2862="SERVIÇOS",INDEX('TABELA DE PREÇOS'!$C$3:$C$1000,MATCH(B2862,IF('TABELA DE PREÇOS'!$B$3:$B$1000=G2862,'TABELA DE PREÇOS'!$D$3:$D$1000),1)),IF(F2862="PRODUTOS",INDEX('TABELA DE PREÇOS'!$G$3:$G$1000,MATCH(B2862,IF('TABELA DE PREÇOS'!$F$3:$F$1000=G2862,'TABELA DE PREÇOS'!$H$3:$H$1000),1)))))),"")</f>
        <v/>
      </c>
      <c r="I2862" s="75"/>
      <c r="J2862" s="19" t="str">
        <f>IFERROR(IF(ATENDIMENTOS!$I2862="",ATENDIMENTOS!$H2862,IF(AND(ATENDIMENTOS!$H2862="",ATENDIMENTOS!$I2862=""),"",ATENDIMENTOS!$H2862-ATENDIMENTOS!$I2862)),"")</f>
        <v/>
      </c>
      <c r="K2862" s="78"/>
    </row>
    <row r="2863" spans="1:11" x14ac:dyDescent="0.3">
      <c r="A2863" s="12" t="str">
        <f t="shared" si="44"/>
        <v/>
      </c>
      <c r="B2863" s="65"/>
      <c r="C2863" s="68"/>
      <c r="D2863" s="69"/>
      <c r="E2863" s="69"/>
      <c r="F2863" s="69"/>
      <c r="G2863" s="69"/>
      <c r="H2863" s="20" t="str" cm="1">
        <f t="array" ref="H2863">IFERROR(IF(B2863="","",IF(F2863="","",IF(F2863="SERVIÇOS",INDEX('TABELA DE PREÇOS'!$C$3:$C$1000,MATCH(B2863,IF('TABELA DE PREÇOS'!$B$3:$B$1000=G2863,'TABELA DE PREÇOS'!$D$3:$D$1000),1)),IF(F2863="PRODUTOS",INDEX('TABELA DE PREÇOS'!$G$3:$G$1000,MATCH(B2863,IF('TABELA DE PREÇOS'!$F$3:$F$1000=G2863,'TABELA DE PREÇOS'!$H$3:$H$1000),1)))))),"")</f>
        <v/>
      </c>
      <c r="I2863" s="74"/>
      <c r="J2863" s="20" t="str">
        <f>IFERROR(IF(ATENDIMENTOS!$I2863="",ATENDIMENTOS!$H2863,IF(AND(ATENDIMENTOS!$H2863="",ATENDIMENTOS!$I2863=""),"",ATENDIMENTOS!$H2863-ATENDIMENTOS!$I2863)),"")</f>
        <v/>
      </c>
      <c r="K2863" s="77"/>
    </row>
    <row r="2864" spans="1:11" x14ac:dyDescent="0.3">
      <c r="A2864" s="12" t="str">
        <f t="shared" si="44"/>
        <v/>
      </c>
      <c r="B2864" s="66"/>
      <c r="C2864" s="70"/>
      <c r="D2864" s="71"/>
      <c r="E2864" s="71"/>
      <c r="F2864" s="71"/>
      <c r="G2864" s="71"/>
      <c r="H2864" s="19" t="str" cm="1">
        <f t="array" ref="H2864">IFERROR(IF(B2864="","",IF(F2864="","",IF(F2864="SERVIÇOS",INDEX('TABELA DE PREÇOS'!$C$3:$C$1000,MATCH(B2864,IF('TABELA DE PREÇOS'!$B$3:$B$1000=G2864,'TABELA DE PREÇOS'!$D$3:$D$1000),1)),IF(F2864="PRODUTOS",INDEX('TABELA DE PREÇOS'!$G$3:$G$1000,MATCH(B2864,IF('TABELA DE PREÇOS'!$F$3:$F$1000=G2864,'TABELA DE PREÇOS'!$H$3:$H$1000),1)))))),"")</f>
        <v/>
      </c>
      <c r="I2864" s="75"/>
      <c r="J2864" s="19" t="str">
        <f>IFERROR(IF(ATENDIMENTOS!$I2864="",ATENDIMENTOS!$H2864,IF(AND(ATENDIMENTOS!$H2864="",ATENDIMENTOS!$I2864=""),"",ATENDIMENTOS!$H2864-ATENDIMENTOS!$I2864)),"")</f>
        <v/>
      </c>
      <c r="K2864" s="78"/>
    </row>
    <row r="2865" spans="1:11" x14ac:dyDescent="0.3">
      <c r="A2865" s="12" t="str">
        <f t="shared" si="44"/>
        <v/>
      </c>
      <c r="B2865" s="65"/>
      <c r="C2865" s="68"/>
      <c r="D2865" s="69"/>
      <c r="E2865" s="69"/>
      <c r="F2865" s="69"/>
      <c r="G2865" s="69"/>
      <c r="H2865" s="20" t="str" cm="1">
        <f t="array" ref="H2865">IFERROR(IF(B2865="","",IF(F2865="","",IF(F2865="SERVIÇOS",INDEX('TABELA DE PREÇOS'!$C$3:$C$1000,MATCH(B2865,IF('TABELA DE PREÇOS'!$B$3:$B$1000=G2865,'TABELA DE PREÇOS'!$D$3:$D$1000),1)),IF(F2865="PRODUTOS",INDEX('TABELA DE PREÇOS'!$G$3:$G$1000,MATCH(B2865,IF('TABELA DE PREÇOS'!$F$3:$F$1000=G2865,'TABELA DE PREÇOS'!$H$3:$H$1000),1)))))),"")</f>
        <v/>
      </c>
      <c r="I2865" s="74"/>
      <c r="J2865" s="20" t="str">
        <f>IFERROR(IF(ATENDIMENTOS!$I2865="",ATENDIMENTOS!$H2865,IF(AND(ATENDIMENTOS!$H2865="",ATENDIMENTOS!$I2865=""),"",ATENDIMENTOS!$H2865-ATENDIMENTOS!$I2865)),"")</f>
        <v/>
      </c>
      <c r="K2865" s="77"/>
    </row>
    <row r="2866" spans="1:11" x14ac:dyDescent="0.3">
      <c r="A2866" s="12" t="str">
        <f t="shared" si="44"/>
        <v/>
      </c>
      <c r="B2866" s="66"/>
      <c r="C2866" s="70"/>
      <c r="D2866" s="71"/>
      <c r="E2866" s="71"/>
      <c r="F2866" s="71"/>
      <c r="G2866" s="71"/>
      <c r="H2866" s="19" t="str" cm="1">
        <f t="array" ref="H2866">IFERROR(IF(B2866="","",IF(F2866="","",IF(F2866="SERVIÇOS",INDEX('TABELA DE PREÇOS'!$C$3:$C$1000,MATCH(B2866,IF('TABELA DE PREÇOS'!$B$3:$B$1000=G2866,'TABELA DE PREÇOS'!$D$3:$D$1000),1)),IF(F2866="PRODUTOS",INDEX('TABELA DE PREÇOS'!$G$3:$G$1000,MATCH(B2866,IF('TABELA DE PREÇOS'!$F$3:$F$1000=G2866,'TABELA DE PREÇOS'!$H$3:$H$1000),1)))))),"")</f>
        <v/>
      </c>
      <c r="I2866" s="75"/>
      <c r="J2866" s="19" t="str">
        <f>IFERROR(IF(ATENDIMENTOS!$I2866="",ATENDIMENTOS!$H2866,IF(AND(ATENDIMENTOS!$H2866="",ATENDIMENTOS!$I2866=""),"",ATENDIMENTOS!$H2866-ATENDIMENTOS!$I2866)),"")</f>
        <v/>
      </c>
      <c r="K2866" s="78"/>
    </row>
    <row r="2867" spans="1:11" x14ac:dyDescent="0.3">
      <c r="A2867" s="12" t="str">
        <f t="shared" si="44"/>
        <v/>
      </c>
      <c r="B2867" s="65"/>
      <c r="C2867" s="68"/>
      <c r="D2867" s="69"/>
      <c r="E2867" s="69"/>
      <c r="F2867" s="69"/>
      <c r="G2867" s="69"/>
      <c r="H2867" s="20" t="str" cm="1">
        <f t="array" ref="H2867">IFERROR(IF(B2867="","",IF(F2867="","",IF(F2867="SERVIÇOS",INDEX('TABELA DE PREÇOS'!$C$3:$C$1000,MATCH(B2867,IF('TABELA DE PREÇOS'!$B$3:$B$1000=G2867,'TABELA DE PREÇOS'!$D$3:$D$1000),1)),IF(F2867="PRODUTOS",INDEX('TABELA DE PREÇOS'!$G$3:$G$1000,MATCH(B2867,IF('TABELA DE PREÇOS'!$F$3:$F$1000=G2867,'TABELA DE PREÇOS'!$H$3:$H$1000),1)))))),"")</f>
        <v/>
      </c>
      <c r="I2867" s="74"/>
      <c r="J2867" s="20" t="str">
        <f>IFERROR(IF(ATENDIMENTOS!$I2867="",ATENDIMENTOS!$H2867,IF(AND(ATENDIMENTOS!$H2867="",ATENDIMENTOS!$I2867=""),"",ATENDIMENTOS!$H2867-ATENDIMENTOS!$I2867)),"")</f>
        <v/>
      </c>
      <c r="K2867" s="77"/>
    </row>
    <row r="2868" spans="1:11" x14ac:dyDescent="0.3">
      <c r="A2868" s="12" t="str">
        <f t="shared" si="44"/>
        <v/>
      </c>
      <c r="B2868" s="66"/>
      <c r="C2868" s="70"/>
      <c r="D2868" s="71"/>
      <c r="E2868" s="71"/>
      <c r="F2868" s="71"/>
      <c r="G2868" s="71"/>
      <c r="H2868" s="19" t="str" cm="1">
        <f t="array" ref="H2868">IFERROR(IF(B2868="","",IF(F2868="","",IF(F2868="SERVIÇOS",INDEX('TABELA DE PREÇOS'!$C$3:$C$1000,MATCH(B2868,IF('TABELA DE PREÇOS'!$B$3:$B$1000=G2868,'TABELA DE PREÇOS'!$D$3:$D$1000),1)),IF(F2868="PRODUTOS",INDEX('TABELA DE PREÇOS'!$G$3:$G$1000,MATCH(B2868,IF('TABELA DE PREÇOS'!$F$3:$F$1000=G2868,'TABELA DE PREÇOS'!$H$3:$H$1000),1)))))),"")</f>
        <v/>
      </c>
      <c r="I2868" s="75"/>
      <c r="J2868" s="19" t="str">
        <f>IFERROR(IF(ATENDIMENTOS!$I2868="",ATENDIMENTOS!$H2868,IF(AND(ATENDIMENTOS!$H2868="",ATENDIMENTOS!$I2868=""),"",ATENDIMENTOS!$H2868-ATENDIMENTOS!$I2868)),"")</f>
        <v/>
      </c>
      <c r="K2868" s="78"/>
    </row>
    <row r="2869" spans="1:11" x14ac:dyDescent="0.3">
      <c r="A2869" s="12" t="str">
        <f t="shared" si="44"/>
        <v/>
      </c>
      <c r="B2869" s="65"/>
      <c r="C2869" s="68"/>
      <c r="D2869" s="69"/>
      <c r="E2869" s="69"/>
      <c r="F2869" s="69"/>
      <c r="G2869" s="69"/>
      <c r="H2869" s="20" t="str" cm="1">
        <f t="array" ref="H2869">IFERROR(IF(B2869="","",IF(F2869="","",IF(F2869="SERVIÇOS",INDEX('TABELA DE PREÇOS'!$C$3:$C$1000,MATCH(B2869,IF('TABELA DE PREÇOS'!$B$3:$B$1000=G2869,'TABELA DE PREÇOS'!$D$3:$D$1000),1)),IF(F2869="PRODUTOS",INDEX('TABELA DE PREÇOS'!$G$3:$G$1000,MATCH(B2869,IF('TABELA DE PREÇOS'!$F$3:$F$1000=G2869,'TABELA DE PREÇOS'!$H$3:$H$1000),1)))))),"")</f>
        <v/>
      </c>
      <c r="I2869" s="74"/>
      <c r="J2869" s="20" t="str">
        <f>IFERROR(IF(ATENDIMENTOS!$I2869="",ATENDIMENTOS!$H2869,IF(AND(ATENDIMENTOS!$H2869="",ATENDIMENTOS!$I2869=""),"",ATENDIMENTOS!$H2869-ATENDIMENTOS!$I2869)),"")</f>
        <v/>
      </c>
      <c r="K2869" s="77"/>
    </row>
    <row r="2870" spans="1:11" x14ac:dyDescent="0.3">
      <c r="A2870" s="12" t="str">
        <f t="shared" si="44"/>
        <v/>
      </c>
      <c r="B2870" s="66"/>
      <c r="C2870" s="70"/>
      <c r="D2870" s="71"/>
      <c r="E2870" s="71"/>
      <c r="F2870" s="71"/>
      <c r="G2870" s="71"/>
      <c r="H2870" s="19" t="str" cm="1">
        <f t="array" ref="H2870">IFERROR(IF(B2870="","",IF(F2870="","",IF(F2870="SERVIÇOS",INDEX('TABELA DE PREÇOS'!$C$3:$C$1000,MATCH(B2870,IF('TABELA DE PREÇOS'!$B$3:$B$1000=G2870,'TABELA DE PREÇOS'!$D$3:$D$1000),1)),IF(F2870="PRODUTOS",INDEX('TABELA DE PREÇOS'!$G$3:$G$1000,MATCH(B2870,IF('TABELA DE PREÇOS'!$F$3:$F$1000=G2870,'TABELA DE PREÇOS'!$H$3:$H$1000),1)))))),"")</f>
        <v/>
      </c>
      <c r="I2870" s="75"/>
      <c r="J2870" s="19" t="str">
        <f>IFERROR(IF(ATENDIMENTOS!$I2870="",ATENDIMENTOS!$H2870,IF(AND(ATENDIMENTOS!$H2870="",ATENDIMENTOS!$I2870=""),"",ATENDIMENTOS!$H2870-ATENDIMENTOS!$I2870)),"")</f>
        <v/>
      </c>
      <c r="K2870" s="78"/>
    </row>
    <row r="2871" spans="1:11" x14ac:dyDescent="0.3">
      <c r="A2871" s="12" t="str">
        <f t="shared" si="44"/>
        <v/>
      </c>
      <c r="B2871" s="65"/>
      <c r="C2871" s="68"/>
      <c r="D2871" s="69"/>
      <c r="E2871" s="69"/>
      <c r="F2871" s="69"/>
      <c r="G2871" s="69"/>
      <c r="H2871" s="20" t="str" cm="1">
        <f t="array" ref="H2871">IFERROR(IF(B2871="","",IF(F2871="","",IF(F2871="SERVIÇOS",INDEX('TABELA DE PREÇOS'!$C$3:$C$1000,MATCH(B2871,IF('TABELA DE PREÇOS'!$B$3:$B$1000=G2871,'TABELA DE PREÇOS'!$D$3:$D$1000),1)),IF(F2871="PRODUTOS",INDEX('TABELA DE PREÇOS'!$G$3:$G$1000,MATCH(B2871,IF('TABELA DE PREÇOS'!$F$3:$F$1000=G2871,'TABELA DE PREÇOS'!$H$3:$H$1000),1)))))),"")</f>
        <v/>
      </c>
      <c r="I2871" s="74"/>
      <c r="J2871" s="20" t="str">
        <f>IFERROR(IF(ATENDIMENTOS!$I2871="",ATENDIMENTOS!$H2871,IF(AND(ATENDIMENTOS!$H2871="",ATENDIMENTOS!$I2871=""),"",ATENDIMENTOS!$H2871-ATENDIMENTOS!$I2871)),"")</f>
        <v/>
      </c>
      <c r="K2871" s="77"/>
    </row>
    <row r="2872" spans="1:11" x14ac:dyDescent="0.3">
      <c r="A2872" s="12" t="str">
        <f t="shared" si="44"/>
        <v/>
      </c>
      <c r="B2872" s="66"/>
      <c r="C2872" s="70"/>
      <c r="D2872" s="71"/>
      <c r="E2872" s="71"/>
      <c r="F2872" s="71"/>
      <c r="G2872" s="71"/>
      <c r="H2872" s="19" t="str" cm="1">
        <f t="array" ref="H2872">IFERROR(IF(B2872="","",IF(F2872="","",IF(F2872="SERVIÇOS",INDEX('TABELA DE PREÇOS'!$C$3:$C$1000,MATCH(B2872,IF('TABELA DE PREÇOS'!$B$3:$B$1000=G2872,'TABELA DE PREÇOS'!$D$3:$D$1000),1)),IF(F2872="PRODUTOS",INDEX('TABELA DE PREÇOS'!$G$3:$G$1000,MATCH(B2872,IF('TABELA DE PREÇOS'!$F$3:$F$1000=G2872,'TABELA DE PREÇOS'!$H$3:$H$1000),1)))))),"")</f>
        <v/>
      </c>
      <c r="I2872" s="75"/>
      <c r="J2872" s="19" t="str">
        <f>IFERROR(IF(ATENDIMENTOS!$I2872="",ATENDIMENTOS!$H2872,IF(AND(ATENDIMENTOS!$H2872="",ATENDIMENTOS!$I2872=""),"",ATENDIMENTOS!$H2872-ATENDIMENTOS!$I2872)),"")</f>
        <v/>
      </c>
      <c r="K2872" s="78"/>
    </row>
    <row r="2873" spans="1:11" x14ac:dyDescent="0.3">
      <c r="A2873" s="12" t="str">
        <f t="shared" si="44"/>
        <v/>
      </c>
      <c r="B2873" s="65"/>
      <c r="C2873" s="68"/>
      <c r="D2873" s="69"/>
      <c r="E2873" s="69"/>
      <c r="F2873" s="69"/>
      <c r="G2873" s="69"/>
      <c r="H2873" s="20" t="str" cm="1">
        <f t="array" ref="H2873">IFERROR(IF(B2873="","",IF(F2873="","",IF(F2873="SERVIÇOS",INDEX('TABELA DE PREÇOS'!$C$3:$C$1000,MATCH(B2873,IF('TABELA DE PREÇOS'!$B$3:$B$1000=G2873,'TABELA DE PREÇOS'!$D$3:$D$1000),1)),IF(F2873="PRODUTOS",INDEX('TABELA DE PREÇOS'!$G$3:$G$1000,MATCH(B2873,IF('TABELA DE PREÇOS'!$F$3:$F$1000=G2873,'TABELA DE PREÇOS'!$H$3:$H$1000),1)))))),"")</f>
        <v/>
      </c>
      <c r="I2873" s="74"/>
      <c r="J2873" s="20" t="str">
        <f>IFERROR(IF(ATENDIMENTOS!$I2873="",ATENDIMENTOS!$H2873,IF(AND(ATENDIMENTOS!$H2873="",ATENDIMENTOS!$I2873=""),"",ATENDIMENTOS!$H2873-ATENDIMENTOS!$I2873)),"")</f>
        <v/>
      </c>
      <c r="K2873" s="77"/>
    </row>
    <row r="2874" spans="1:11" x14ac:dyDescent="0.3">
      <c r="A2874" s="12" t="str">
        <f t="shared" si="44"/>
        <v/>
      </c>
      <c r="B2874" s="66"/>
      <c r="C2874" s="70"/>
      <c r="D2874" s="71"/>
      <c r="E2874" s="71"/>
      <c r="F2874" s="71"/>
      <c r="G2874" s="71"/>
      <c r="H2874" s="19" t="str" cm="1">
        <f t="array" ref="H2874">IFERROR(IF(B2874="","",IF(F2874="","",IF(F2874="SERVIÇOS",INDEX('TABELA DE PREÇOS'!$C$3:$C$1000,MATCH(B2874,IF('TABELA DE PREÇOS'!$B$3:$B$1000=G2874,'TABELA DE PREÇOS'!$D$3:$D$1000),1)),IF(F2874="PRODUTOS",INDEX('TABELA DE PREÇOS'!$G$3:$G$1000,MATCH(B2874,IF('TABELA DE PREÇOS'!$F$3:$F$1000=G2874,'TABELA DE PREÇOS'!$H$3:$H$1000),1)))))),"")</f>
        <v/>
      </c>
      <c r="I2874" s="75"/>
      <c r="J2874" s="19" t="str">
        <f>IFERROR(IF(ATENDIMENTOS!$I2874="",ATENDIMENTOS!$H2874,IF(AND(ATENDIMENTOS!$H2874="",ATENDIMENTOS!$I2874=""),"",ATENDIMENTOS!$H2874-ATENDIMENTOS!$I2874)),"")</f>
        <v/>
      </c>
      <c r="K2874" s="78"/>
    </row>
    <row r="2875" spans="1:11" x14ac:dyDescent="0.3">
      <c r="A2875" s="12" t="str">
        <f t="shared" si="44"/>
        <v/>
      </c>
      <c r="B2875" s="65"/>
      <c r="C2875" s="68"/>
      <c r="D2875" s="69"/>
      <c r="E2875" s="69"/>
      <c r="F2875" s="69"/>
      <c r="G2875" s="69"/>
      <c r="H2875" s="20" t="str" cm="1">
        <f t="array" ref="H2875">IFERROR(IF(B2875="","",IF(F2875="","",IF(F2875="SERVIÇOS",INDEX('TABELA DE PREÇOS'!$C$3:$C$1000,MATCH(B2875,IF('TABELA DE PREÇOS'!$B$3:$B$1000=G2875,'TABELA DE PREÇOS'!$D$3:$D$1000),1)),IF(F2875="PRODUTOS",INDEX('TABELA DE PREÇOS'!$G$3:$G$1000,MATCH(B2875,IF('TABELA DE PREÇOS'!$F$3:$F$1000=G2875,'TABELA DE PREÇOS'!$H$3:$H$1000),1)))))),"")</f>
        <v/>
      </c>
      <c r="I2875" s="74"/>
      <c r="J2875" s="20" t="str">
        <f>IFERROR(IF(ATENDIMENTOS!$I2875="",ATENDIMENTOS!$H2875,IF(AND(ATENDIMENTOS!$H2875="",ATENDIMENTOS!$I2875=""),"",ATENDIMENTOS!$H2875-ATENDIMENTOS!$I2875)),"")</f>
        <v/>
      </c>
      <c r="K2875" s="77"/>
    </row>
    <row r="2876" spans="1:11" x14ac:dyDescent="0.3">
      <c r="A2876" s="12" t="str">
        <f t="shared" si="44"/>
        <v/>
      </c>
      <c r="B2876" s="66"/>
      <c r="C2876" s="70"/>
      <c r="D2876" s="71"/>
      <c r="E2876" s="71"/>
      <c r="F2876" s="71"/>
      <c r="G2876" s="71"/>
      <c r="H2876" s="19" t="str" cm="1">
        <f t="array" ref="H2876">IFERROR(IF(B2876="","",IF(F2876="","",IF(F2876="SERVIÇOS",INDEX('TABELA DE PREÇOS'!$C$3:$C$1000,MATCH(B2876,IF('TABELA DE PREÇOS'!$B$3:$B$1000=G2876,'TABELA DE PREÇOS'!$D$3:$D$1000),1)),IF(F2876="PRODUTOS",INDEX('TABELA DE PREÇOS'!$G$3:$G$1000,MATCH(B2876,IF('TABELA DE PREÇOS'!$F$3:$F$1000=G2876,'TABELA DE PREÇOS'!$H$3:$H$1000),1)))))),"")</f>
        <v/>
      </c>
      <c r="I2876" s="75"/>
      <c r="J2876" s="19" t="str">
        <f>IFERROR(IF(ATENDIMENTOS!$I2876="",ATENDIMENTOS!$H2876,IF(AND(ATENDIMENTOS!$H2876="",ATENDIMENTOS!$I2876=""),"",ATENDIMENTOS!$H2876-ATENDIMENTOS!$I2876)),"")</f>
        <v/>
      </c>
      <c r="K2876" s="78"/>
    </row>
    <row r="2877" spans="1:11" x14ac:dyDescent="0.3">
      <c r="A2877" s="12" t="str">
        <f t="shared" si="44"/>
        <v/>
      </c>
      <c r="B2877" s="65"/>
      <c r="C2877" s="68"/>
      <c r="D2877" s="69"/>
      <c r="E2877" s="69"/>
      <c r="F2877" s="69"/>
      <c r="G2877" s="69"/>
      <c r="H2877" s="20" t="str" cm="1">
        <f t="array" ref="H2877">IFERROR(IF(B2877="","",IF(F2877="","",IF(F2877="SERVIÇOS",INDEX('TABELA DE PREÇOS'!$C$3:$C$1000,MATCH(B2877,IF('TABELA DE PREÇOS'!$B$3:$B$1000=G2877,'TABELA DE PREÇOS'!$D$3:$D$1000),1)),IF(F2877="PRODUTOS",INDEX('TABELA DE PREÇOS'!$G$3:$G$1000,MATCH(B2877,IF('TABELA DE PREÇOS'!$F$3:$F$1000=G2877,'TABELA DE PREÇOS'!$H$3:$H$1000),1)))))),"")</f>
        <v/>
      </c>
      <c r="I2877" s="74"/>
      <c r="J2877" s="20" t="str">
        <f>IFERROR(IF(ATENDIMENTOS!$I2877="",ATENDIMENTOS!$H2877,IF(AND(ATENDIMENTOS!$H2877="",ATENDIMENTOS!$I2877=""),"",ATENDIMENTOS!$H2877-ATENDIMENTOS!$I2877)),"")</f>
        <v/>
      </c>
      <c r="K2877" s="77"/>
    </row>
    <row r="2878" spans="1:11" x14ac:dyDescent="0.3">
      <c r="A2878" s="12" t="str">
        <f t="shared" si="44"/>
        <v/>
      </c>
      <c r="B2878" s="66"/>
      <c r="C2878" s="70"/>
      <c r="D2878" s="71"/>
      <c r="E2878" s="71"/>
      <c r="F2878" s="71"/>
      <c r="G2878" s="71"/>
      <c r="H2878" s="19" t="str" cm="1">
        <f t="array" ref="H2878">IFERROR(IF(B2878="","",IF(F2878="","",IF(F2878="SERVIÇOS",INDEX('TABELA DE PREÇOS'!$C$3:$C$1000,MATCH(B2878,IF('TABELA DE PREÇOS'!$B$3:$B$1000=G2878,'TABELA DE PREÇOS'!$D$3:$D$1000),1)),IF(F2878="PRODUTOS",INDEX('TABELA DE PREÇOS'!$G$3:$G$1000,MATCH(B2878,IF('TABELA DE PREÇOS'!$F$3:$F$1000=G2878,'TABELA DE PREÇOS'!$H$3:$H$1000),1)))))),"")</f>
        <v/>
      </c>
      <c r="I2878" s="75"/>
      <c r="J2878" s="19" t="str">
        <f>IFERROR(IF(ATENDIMENTOS!$I2878="",ATENDIMENTOS!$H2878,IF(AND(ATENDIMENTOS!$H2878="",ATENDIMENTOS!$I2878=""),"",ATENDIMENTOS!$H2878-ATENDIMENTOS!$I2878)),"")</f>
        <v/>
      </c>
      <c r="K2878" s="78"/>
    </row>
    <row r="2879" spans="1:11" x14ac:dyDescent="0.3">
      <c r="A2879" s="12" t="str">
        <f t="shared" si="44"/>
        <v/>
      </c>
      <c r="B2879" s="65"/>
      <c r="C2879" s="68"/>
      <c r="D2879" s="69"/>
      <c r="E2879" s="69"/>
      <c r="F2879" s="69"/>
      <c r="G2879" s="69"/>
      <c r="H2879" s="20" t="str" cm="1">
        <f t="array" ref="H2879">IFERROR(IF(B2879="","",IF(F2879="","",IF(F2879="SERVIÇOS",INDEX('TABELA DE PREÇOS'!$C$3:$C$1000,MATCH(B2879,IF('TABELA DE PREÇOS'!$B$3:$B$1000=G2879,'TABELA DE PREÇOS'!$D$3:$D$1000),1)),IF(F2879="PRODUTOS",INDEX('TABELA DE PREÇOS'!$G$3:$G$1000,MATCH(B2879,IF('TABELA DE PREÇOS'!$F$3:$F$1000=G2879,'TABELA DE PREÇOS'!$H$3:$H$1000),1)))))),"")</f>
        <v/>
      </c>
      <c r="I2879" s="74"/>
      <c r="J2879" s="20" t="str">
        <f>IFERROR(IF(ATENDIMENTOS!$I2879="",ATENDIMENTOS!$H2879,IF(AND(ATENDIMENTOS!$H2879="",ATENDIMENTOS!$I2879=""),"",ATENDIMENTOS!$H2879-ATENDIMENTOS!$I2879)),"")</f>
        <v/>
      </c>
      <c r="K2879" s="77"/>
    </row>
    <row r="2880" spans="1:11" x14ac:dyDescent="0.3">
      <c r="A2880" s="12" t="str">
        <f t="shared" si="44"/>
        <v/>
      </c>
      <c r="B2880" s="66"/>
      <c r="C2880" s="70"/>
      <c r="D2880" s="71"/>
      <c r="E2880" s="71"/>
      <c r="F2880" s="71"/>
      <c r="G2880" s="71"/>
      <c r="H2880" s="19" t="str" cm="1">
        <f t="array" ref="H2880">IFERROR(IF(B2880="","",IF(F2880="","",IF(F2880="SERVIÇOS",INDEX('TABELA DE PREÇOS'!$C$3:$C$1000,MATCH(B2880,IF('TABELA DE PREÇOS'!$B$3:$B$1000=G2880,'TABELA DE PREÇOS'!$D$3:$D$1000),1)),IF(F2880="PRODUTOS",INDEX('TABELA DE PREÇOS'!$G$3:$G$1000,MATCH(B2880,IF('TABELA DE PREÇOS'!$F$3:$F$1000=G2880,'TABELA DE PREÇOS'!$H$3:$H$1000),1)))))),"")</f>
        <v/>
      </c>
      <c r="I2880" s="75"/>
      <c r="J2880" s="19" t="str">
        <f>IFERROR(IF(ATENDIMENTOS!$I2880="",ATENDIMENTOS!$H2880,IF(AND(ATENDIMENTOS!$H2880="",ATENDIMENTOS!$I2880=""),"",ATENDIMENTOS!$H2880-ATENDIMENTOS!$I2880)),"")</f>
        <v/>
      </c>
      <c r="K2880" s="78"/>
    </row>
    <row r="2881" spans="1:11" x14ac:dyDescent="0.3">
      <c r="A2881" s="12" t="str">
        <f t="shared" si="44"/>
        <v/>
      </c>
      <c r="B2881" s="65"/>
      <c r="C2881" s="68"/>
      <c r="D2881" s="69"/>
      <c r="E2881" s="69"/>
      <c r="F2881" s="69"/>
      <c r="G2881" s="69"/>
      <c r="H2881" s="20" t="str" cm="1">
        <f t="array" ref="H2881">IFERROR(IF(B2881="","",IF(F2881="","",IF(F2881="SERVIÇOS",INDEX('TABELA DE PREÇOS'!$C$3:$C$1000,MATCH(B2881,IF('TABELA DE PREÇOS'!$B$3:$B$1000=G2881,'TABELA DE PREÇOS'!$D$3:$D$1000),1)),IF(F2881="PRODUTOS",INDEX('TABELA DE PREÇOS'!$G$3:$G$1000,MATCH(B2881,IF('TABELA DE PREÇOS'!$F$3:$F$1000=G2881,'TABELA DE PREÇOS'!$H$3:$H$1000),1)))))),"")</f>
        <v/>
      </c>
      <c r="I2881" s="74"/>
      <c r="J2881" s="20" t="str">
        <f>IFERROR(IF(ATENDIMENTOS!$I2881="",ATENDIMENTOS!$H2881,IF(AND(ATENDIMENTOS!$H2881="",ATENDIMENTOS!$I2881=""),"",ATENDIMENTOS!$H2881-ATENDIMENTOS!$I2881)),"")</f>
        <v/>
      </c>
      <c r="K2881" s="77"/>
    </row>
    <row r="2882" spans="1:11" x14ac:dyDescent="0.3">
      <c r="A2882" s="12" t="str">
        <f t="shared" si="44"/>
        <v/>
      </c>
      <c r="B2882" s="66"/>
      <c r="C2882" s="70"/>
      <c r="D2882" s="71"/>
      <c r="E2882" s="71"/>
      <c r="F2882" s="71"/>
      <c r="G2882" s="71"/>
      <c r="H2882" s="19" t="str" cm="1">
        <f t="array" ref="H2882">IFERROR(IF(B2882="","",IF(F2882="","",IF(F2882="SERVIÇOS",INDEX('TABELA DE PREÇOS'!$C$3:$C$1000,MATCH(B2882,IF('TABELA DE PREÇOS'!$B$3:$B$1000=G2882,'TABELA DE PREÇOS'!$D$3:$D$1000),1)),IF(F2882="PRODUTOS",INDEX('TABELA DE PREÇOS'!$G$3:$G$1000,MATCH(B2882,IF('TABELA DE PREÇOS'!$F$3:$F$1000=G2882,'TABELA DE PREÇOS'!$H$3:$H$1000),1)))))),"")</f>
        <v/>
      </c>
      <c r="I2882" s="75"/>
      <c r="J2882" s="19" t="str">
        <f>IFERROR(IF(ATENDIMENTOS!$I2882="",ATENDIMENTOS!$H2882,IF(AND(ATENDIMENTOS!$H2882="",ATENDIMENTOS!$I2882=""),"",ATENDIMENTOS!$H2882-ATENDIMENTOS!$I2882)),"")</f>
        <v/>
      </c>
      <c r="K2882" s="78"/>
    </row>
    <row r="2883" spans="1:11" x14ac:dyDescent="0.3">
      <c r="A2883" s="12" t="str">
        <f t="shared" si="44"/>
        <v/>
      </c>
      <c r="B2883" s="65"/>
      <c r="C2883" s="68"/>
      <c r="D2883" s="69"/>
      <c r="E2883" s="69"/>
      <c r="F2883" s="69"/>
      <c r="G2883" s="69"/>
      <c r="H2883" s="20" t="str" cm="1">
        <f t="array" ref="H2883">IFERROR(IF(B2883="","",IF(F2883="","",IF(F2883="SERVIÇOS",INDEX('TABELA DE PREÇOS'!$C$3:$C$1000,MATCH(B2883,IF('TABELA DE PREÇOS'!$B$3:$B$1000=G2883,'TABELA DE PREÇOS'!$D$3:$D$1000),1)),IF(F2883="PRODUTOS",INDEX('TABELA DE PREÇOS'!$G$3:$G$1000,MATCH(B2883,IF('TABELA DE PREÇOS'!$F$3:$F$1000=G2883,'TABELA DE PREÇOS'!$H$3:$H$1000),1)))))),"")</f>
        <v/>
      </c>
      <c r="I2883" s="74"/>
      <c r="J2883" s="20" t="str">
        <f>IFERROR(IF(ATENDIMENTOS!$I2883="",ATENDIMENTOS!$H2883,IF(AND(ATENDIMENTOS!$H2883="",ATENDIMENTOS!$I2883=""),"",ATENDIMENTOS!$H2883-ATENDIMENTOS!$I2883)),"")</f>
        <v/>
      </c>
      <c r="K2883" s="77"/>
    </row>
    <row r="2884" spans="1:11" x14ac:dyDescent="0.3">
      <c r="A2884" s="12" t="str">
        <f t="shared" ref="A2884:A2947" si="45">IF(B2884="","",F2884&amp;E2884&amp;B2884&amp;C2884)</f>
        <v/>
      </c>
      <c r="B2884" s="66"/>
      <c r="C2884" s="70"/>
      <c r="D2884" s="71"/>
      <c r="E2884" s="71"/>
      <c r="F2884" s="71"/>
      <c r="G2884" s="71"/>
      <c r="H2884" s="19" t="str" cm="1">
        <f t="array" ref="H2884">IFERROR(IF(B2884="","",IF(F2884="","",IF(F2884="SERVIÇOS",INDEX('TABELA DE PREÇOS'!$C$3:$C$1000,MATCH(B2884,IF('TABELA DE PREÇOS'!$B$3:$B$1000=G2884,'TABELA DE PREÇOS'!$D$3:$D$1000),1)),IF(F2884="PRODUTOS",INDEX('TABELA DE PREÇOS'!$G$3:$G$1000,MATCH(B2884,IF('TABELA DE PREÇOS'!$F$3:$F$1000=G2884,'TABELA DE PREÇOS'!$H$3:$H$1000),1)))))),"")</f>
        <v/>
      </c>
      <c r="I2884" s="75"/>
      <c r="J2884" s="19" t="str">
        <f>IFERROR(IF(ATENDIMENTOS!$I2884="",ATENDIMENTOS!$H2884,IF(AND(ATENDIMENTOS!$H2884="",ATENDIMENTOS!$I2884=""),"",ATENDIMENTOS!$H2884-ATENDIMENTOS!$I2884)),"")</f>
        <v/>
      </c>
      <c r="K2884" s="78"/>
    </row>
    <row r="2885" spans="1:11" x14ac:dyDescent="0.3">
      <c r="A2885" s="12" t="str">
        <f t="shared" si="45"/>
        <v/>
      </c>
      <c r="B2885" s="65"/>
      <c r="C2885" s="68"/>
      <c r="D2885" s="69"/>
      <c r="E2885" s="69"/>
      <c r="F2885" s="69"/>
      <c r="G2885" s="69"/>
      <c r="H2885" s="20" t="str" cm="1">
        <f t="array" ref="H2885">IFERROR(IF(B2885="","",IF(F2885="","",IF(F2885="SERVIÇOS",INDEX('TABELA DE PREÇOS'!$C$3:$C$1000,MATCH(B2885,IF('TABELA DE PREÇOS'!$B$3:$B$1000=G2885,'TABELA DE PREÇOS'!$D$3:$D$1000),1)),IF(F2885="PRODUTOS",INDEX('TABELA DE PREÇOS'!$G$3:$G$1000,MATCH(B2885,IF('TABELA DE PREÇOS'!$F$3:$F$1000=G2885,'TABELA DE PREÇOS'!$H$3:$H$1000),1)))))),"")</f>
        <v/>
      </c>
      <c r="I2885" s="74"/>
      <c r="J2885" s="20" t="str">
        <f>IFERROR(IF(ATENDIMENTOS!$I2885="",ATENDIMENTOS!$H2885,IF(AND(ATENDIMENTOS!$H2885="",ATENDIMENTOS!$I2885=""),"",ATENDIMENTOS!$H2885-ATENDIMENTOS!$I2885)),"")</f>
        <v/>
      </c>
      <c r="K2885" s="77"/>
    </row>
    <row r="2886" spans="1:11" x14ac:dyDescent="0.3">
      <c r="A2886" s="12" t="str">
        <f t="shared" si="45"/>
        <v/>
      </c>
      <c r="B2886" s="66"/>
      <c r="C2886" s="70"/>
      <c r="D2886" s="71"/>
      <c r="E2886" s="71"/>
      <c r="F2886" s="71"/>
      <c r="G2886" s="71"/>
      <c r="H2886" s="19" t="str" cm="1">
        <f t="array" ref="H2886">IFERROR(IF(B2886="","",IF(F2886="","",IF(F2886="SERVIÇOS",INDEX('TABELA DE PREÇOS'!$C$3:$C$1000,MATCH(B2886,IF('TABELA DE PREÇOS'!$B$3:$B$1000=G2886,'TABELA DE PREÇOS'!$D$3:$D$1000),1)),IF(F2886="PRODUTOS",INDEX('TABELA DE PREÇOS'!$G$3:$G$1000,MATCH(B2886,IF('TABELA DE PREÇOS'!$F$3:$F$1000=G2886,'TABELA DE PREÇOS'!$H$3:$H$1000),1)))))),"")</f>
        <v/>
      </c>
      <c r="I2886" s="75"/>
      <c r="J2886" s="19" t="str">
        <f>IFERROR(IF(ATENDIMENTOS!$I2886="",ATENDIMENTOS!$H2886,IF(AND(ATENDIMENTOS!$H2886="",ATENDIMENTOS!$I2886=""),"",ATENDIMENTOS!$H2886-ATENDIMENTOS!$I2886)),"")</f>
        <v/>
      </c>
      <c r="K2886" s="78"/>
    </row>
    <row r="2887" spans="1:11" x14ac:dyDescent="0.3">
      <c r="A2887" s="12" t="str">
        <f t="shared" si="45"/>
        <v/>
      </c>
      <c r="B2887" s="65"/>
      <c r="C2887" s="68"/>
      <c r="D2887" s="69"/>
      <c r="E2887" s="69"/>
      <c r="F2887" s="69"/>
      <c r="G2887" s="69"/>
      <c r="H2887" s="20" t="str" cm="1">
        <f t="array" ref="H2887">IFERROR(IF(B2887="","",IF(F2887="","",IF(F2887="SERVIÇOS",INDEX('TABELA DE PREÇOS'!$C$3:$C$1000,MATCH(B2887,IF('TABELA DE PREÇOS'!$B$3:$B$1000=G2887,'TABELA DE PREÇOS'!$D$3:$D$1000),1)),IF(F2887="PRODUTOS",INDEX('TABELA DE PREÇOS'!$G$3:$G$1000,MATCH(B2887,IF('TABELA DE PREÇOS'!$F$3:$F$1000=G2887,'TABELA DE PREÇOS'!$H$3:$H$1000),1)))))),"")</f>
        <v/>
      </c>
      <c r="I2887" s="74"/>
      <c r="J2887" s="20" t="str">
        <f>IFERROR(IF(ATENDIMENTOS!$I2887="",ATENDIMENTOS!$H2887,IF(AND(ATENDIMENTOS!$H2887="",ATENDIMENTOS!$I2887=""),"",ATENDIMENTOS!$H2887-ATENDIMENTOS!$I2887)),"")</f>
        <v/>
      </c>
      <c r="K2887" s="77"/>
    </row>
    <row r="2888" spans="1:11" x14ac:dyDescent="0.3">
      <c r="A2888" s="12" t="str">
        <f t="shared" si="45"/>
        <v/>
      </c>
      <c r="B2888" s="66"/>
      <c r="C2888" s="70"/>
      <c r="D2888" s="71"/>
      <c r="E2888" s="71"/>
      <c r="F2888" s="71"/>
      <c r="G2888" s="71"/>
      <c r="H2888" s="19" t="str" cm="1">
        <f t="array" ref="H2888">IFERROR(IF(B2888="","",IF(F2888="","",IF(F2888="SERVIÇOS",INDEX('TABELA DE PREÇOS'!$C$3:$C$1000,MATCH(B2888,IF('TABELA DE PREÇOS'!$B$3:$B$1000=G2888,'TABELA DE PREÇOS'!$D$3:$D$1000),1)),IF(F2888="PRODUTOS",INDEX('TABELA DE PREÇOS'!$G$3:$G$1000,MATCH(B2888,IF('TABELA DE PREÇOS'!$F$3:$F$1000=G2888,'TABELA DE PREÇOS'!$H$3:$H$1000),1)))))),"")</f>
        <v/>
      </c>
      <c r="I2888" s="75"/>
      <c r="J2888" s="19" t="str">
        <f>IFERROR(IF(ATENDIMENTOS!$I2888="",ATENDIMENTOS!$H2888,IF(AND(ATENDIMENTOS!$H2888="",ATENDIMENTOS!$I2888=""),"",ATENDIMENTOS!$H2888-ATENDIMENTOS!$I2888)),"")</f>
        <v/>
      </c>
      <c r="K2888" s="78"/>
    </row>
    <row r="2889" spans="1:11" x14ac:dyDescent="0.3">
      <c r="A2889" s="12" t="str">
        <f t="shared" si="45"/>
        <v/>
      </c>
      <c r="B2889" s="65"/>
      <c r="C2889" s="68"/>
      <c r="D2889" s="69"/>
      <c r="E2889" s="69"/>
      <c r="F2889" s="69"/>
      <c r="G2889" s="69"/>
      <c r="H2889" s="20" t="str" cm="1">
        <f t="array" ref="H2889">IFERROR(IF(B2889="","",IF(F2889="","",IF(F2889="SERVIÇOS",INDEX('TABELA DE PREÇOS'!$C$3:$C$1000,MATCH(B2889,IF('TABELA DE PREÇOS'!$B$3:$B$1000=G2889,'TABELA DE PREÇOS'!$D$3:$D$1000),1)),IF(F2889="PRODUTOS",INDEX('TABELA DE PREÇOS'!$G$3:$G$1000,MATCH(B2889,IF('TABELA DE PREÇOS'!$F$3:$F$1000=G2889,'TABELA DE PREÇOS'!$H$3:$H$1000),1)))))),"")</f>
        <v/>
      </c>
      <c r="I2889" s="74"/>
      <c r="J2889" s="20" t="str">
        <f>IFERROR(IF(ATENDIMENTOS!$I2889="",ATENDIMENTOS!$H2889,IF(AND(ATENDIMENTOS!$H2889="",ATENDIMENTOS!$I2889=""),"",ATENDIMENTOS!$H2889-ATENDIMENTOS!$I2889)),"")</f>
        <v/>
      </c>
      <c r="K2889" s="77"/>
    </row>
    <row r="2890" spans="1:11" x14ac:dyDescent="0.3">
      <c r="A2890" s="12" t="str">
        <f t="shared" si="45"/>
        <v/>
      </c>
      <c r="B2890" s="66"/>
      <c r="C2890" s="70"/>
      <c r="D2890" s="71"/>
      <c r="E2890" s="71"/>
      <c r="F2890" s="71"/>
      <c r="G2890" s="71"/>
      <c r="H2890" s="19" t="str" cm="1">
        <f t="array" ref="H2890">IFERROR(IF(B2890="","",IF(F2890="","",IF(F2890="SERVIÇOS",INDEX('TABELA DE PREÇOS'!$C$3:$C$1000,MATCH(B2890,IF('TABELA DE PREÇOS'!$B$3:$B$1000=G2890,'TABELA DE PREÇOS'!$D$3:$D$1000),1)),IF(F2890="PRODUTOS",INDEX('TABELA DE PREÇOS'!$G$3:$G$1000,MATCH(B2890,IF('TABELA DE PREÇOS'!$F$3:$F$1000=G2890,'TABELA DE PREÇOS'!$H$3:$H$1000),1)))))),"")</f>
        <v/>
      </c>
      <c r="I2890" s="75"/>
      <c r="J2890" s="19" t="str">
        <f>IFERROR(IF(ATENDIMENTOS!$I2890="",ATENDIMENTOS!$H2890,IF(AND(ATENDIMENTOS!$H2890="",ATENDIMENTOS!$I2890=""),"",ATENDIMENTOS!$H2890-ATENDIMENTOS!$I2890)),"")</f>
        <v/>
      </c>
      <c r="K2890" s="78"/>
    </row>
    <row r="2891" spans="1:11" x14ac:dyDescent="0.3">
      <c r="A2891" s="12" t="str">
        <f t="shared" si="45"/>
        <v/>
      </c>
      <c r="B2891" s="65"/>
      <c r="C2891" s="68"/>
      <c r="D2891" s="69"/>
      <c r="E2891" s="69"/>
      <c r="F2891" s="69"/>
      <c r="G2891" s="69"/>
      <c r="H2891" s="20" t="str" cm="1">
        <f t="array" ref="H2891">IFERROR(IF(B2891="","",IF(F2891="","",IF(F2891="SERVIÇOS",INDEX('TABELA DE PREÇOS'!$C$3:$C$1000,MATCH(B2891,IF('TABELA DE PREÇOS'!$B$3:$B$1000=G2891,'TABELA DE PREÇOS'!$D$3:$D$1000),1)),IF(F2891="PRODUTOS",INDEX('TABELA DE PREÇOS'!$G$3:$G$1000,MATCH(B2891,IF('TABELA DE PREÇOS'!$F$3:$F$1000=G2891,'TABELA DE PREÇOS'!$H$3:$H$1000),1)))))),"")</f>
        <v/>
      </c>
      <c r="I2891" s="74"/>
      <c r="J2891" s="20" t="str">
        <f>IFERROR(IF(ATENDIMENTOS!$I2891="",ATENDIMENTOS!$H2891,IF(AND(ATENDIMENTOS!$H2891="",ATENDIMENTOS!$I2891=""),"",ATENDIMENTOS!$H2891-ATENDIMENTOS!$I2891)),"")</f>
        <v/>
      </c>
      <c r="K2891" s="77"/>
    </row>
    <row r="2892" spans="1:11" x14ac:dyDescent="0.3">
      <c r="A2892" s="12" t="str">
        <f t="shared" si="45"/>
        <v/>
      </c>
      <c r="B2892" s="66"/>
      <c r="C2892" s="70"/>
      <c r="D2892" s="71"/>
      <c r="E2892" s="71"/>
      <c r="F2892" s="71"/>
      <c r="G2892" s="71"/>
      <c r="H2892" s="19" t="str" cm="1">
        <f t="array" ref="H2892">IFERROR(IF(B2892="","",IF(F2892="","",IF(F2892="SERVIÇOS",INDEX('TABELA DE PREÇOS'!$C$3:$C$1000,MATCH(B2892,IF('TABELA DE PREÇOS'!$B$3:$B$1000=G2892,'TABELA DE PREÇOS'!$D$3:$D$1000),1)),IF(F2892="PRODUTOS",INDEX('TABELA DE PREÇOS'!$G$3:$G$1000,MATCH(B2892,IF('TABELA DE PREÇOS'!$F$3:$F$1000=G2892,'TABELA DE PREÇOS'!$H$3:$H$1000),1)))))),"")</f>
        <v/>
      </c>
      <c r="I2892" s="75"/>
      <c r="J2892" s="19" t="str">
        <f>IFERROR(IF(ATENDIMENTOS!$I2892="",ATENDIMENTOS!$H2892,IF(AND(ATENDIMENTOS!$H2892="",ATENDIMENTOS!$I2892=""),"",ATENDIMENTOS!$H2892-ATENDIMENTOS!$I2892)),"")</f>
        <v/>
      </c>
      <c r="K2892" s="78"/>
    </row>
    <row r="2893" spans="1:11" x14ac:dyDescent="0.3">
      <c r="A2893" s="12" t="str">
        <f t="shared" si="45"/>
        <v/>
      </c>
      <c r="B2893" s="65"/>
      <c r="C2893" s="68"/>
      <c r="D2893" s="69"/>
      <c r="E2893" s="69"/>
      <c r="F2893" s="69"/>
      <c r="G2893" s="69"/>
      <c r="H2893" s="20" t="str" cm="1">
        <f t="array" ref="H2893">IFERROR(IF(B2893="","",IF(F2893="","",IF(F2893="SERVIÇOS",INDEX('TABELA DE PREÇOS'!$C$3:$C$1000,MATCH(B2893,IF('TABELA DE PREÇOS'!$B$3:$B$1000=G2893,'TABELA DE PREÇOS'!$D$3:$D$1000),1)),IF(F2893="PRODUTOS",INDEX('TABELA DE PREÇOS'!$G$3:$G$1000,MATCH(B2893,IF('TABELA DE PREÇOS'!$F$3:$F$1000=G2893,'TABELA DE PREÇOS'!$H$3:$H$1000),1)))))),"")</f>
        <v/>
      </c>
      <c r="I2893" s="74"/>
      <c r="J2893" s="20" t="str">
        <f>IFERROR(IF(ATENDIMENTOS!$I2893="",ATENDIMENTOS!$H2893,IF(AND(ATENDIMENTOS!$H2893="",ATENDIMENTOS!$I2893=""),"",ATENDIMENTOS!$H2893-ATENDIMENTOS!$I2893)),"")</f>
        <v/>
      </c>
      <c r="K2893" s="77"/>
    </row>
    <row r="2894" spans="1:11" x14ac:dyDescent="0.3">
      <c r="A2894" s="12" t="str">
        <f t="shared" si="45"/>
        <v/>
      </c>
      <c r="B2894" s="66"/>
      <c r="C2894" s="70"/>
      <c r="D2894" s="71"/>
      <c r="E2894" s="71"/>
      <c r="F2894" s="71"/>
      <c r="G2894" s="71"/>
      <c r="H2894" s="19" t="str" cm="1">
        <f t="array" ref="H2894">IFERROR(IF(B2894="","",IF(F2894="","",IF(F2894="SERVIÇOS",INDEX('TABELA DE PREÇOS'!$C$3:$C$1000,MATCH(B2894,IF('TABELA DE PREÇOS'!$B$3:$B$1000=G2894,'TABELA DE PREÇOS'!$D$3:$D$1000),1)),IF(F2894="PRODUTOS",INDEX('TABELA DE PREÇOS'!$G$3:$G$1000,MATCH(B2894,IF('TABELA DE PREÇOS'!$F$3:$F$1000=G2894,'TABELA DE PREÇOS'!$H$3:$H$1000),1)))))),"")</f>
        <v/>
      </c>
      <c r="I2894" s="75"/>
      <c r="J2894" s="19" t="str">
        <f>IFERROR(IF(ATENDIMENTOS!$I2894="",ATENDIMENTOS!$H2894,IF(AND(ATENDIMENTOS!$H2894="",ATENDIMENTOS!$I2894=""),"",ATENDIMENTOS!$H2894-ATENDIMENTOS!$I2894)),"")</f>
        <v/>
      </c>
      <c r="K2894" s="78"/>
    </row>
    <row r="2895" spans="1:11" x14ac:dyDescent="0.3">
      <c r="A2895" s="12" t="str">
        <f t="shared" si="45"/>
        <v/>
      </c>
      <c r="B2895" s="65"/>
      <c r="C2895" s="68"/>
      <c r="D2895" s="69"/>
      <c r="E2895" s="69"/>
      <c r="F2895" s="69"/>
      <c r="G2895" s="69"/>
      <c r="H2895" s="20" t="str" cm="1">
        <f t="array" ref="H2895">IFERROR(IF(B2895="","",IF(F2895="","",IF(F2895="SERVIÇOS",INDEX('TABELA DE PREÇOS'!$C$3:$C$1000,MATCH(B2895,IF('TABELA DE PREÇOS'!$B$3:$B$1000=G2895,'TABELA DE PREÇOS'!$D$3:$D$1000),1)),IF(F2895="PRODUTOS",INDEX('TABELA DE PREÇOS'!$G$3:$G$1000,MATCH(B2895,IF('TABELA DE PREÇOS'!$F$3:$F$1000=G2895,'TABELA DE PREÇOS'!$H$3:$H$1000),1)))))),"")</f>
        <v/>
      </c>
      <c r="I2895" s="74"/>
      <c r="J2895" s="20" t="str">
        <f>IFERROR(IF(ATENDIMENTOS!$I2895="",ATENDIMENTOS!$H2895,IF(AND(ATENDIMENTOS!$H2895="",ATENDIMENTOS!$I2895=""),"",ATENDIMENTOS!$H2895-ATENDIMENTOS!$I2895)),"")</f>
        <v/>
      </c>
      <c r="K2895" s="77"/>
    </row>
    <row r="2896" spans="1:11" x14ac:dyDescent="0.3">
      <c r="A2896" s="12" t="str">
        <f t="shared" si="45"/>
        <v/>
      </c>
      <c r="B2896" s="66"/>
      <c r="C2896" s="70"/>
      <c r="D2896" s="71"/>
      <c r="E2896" s="71"/>
      <c r="F2896" s="71"/>
      <c r="G2896" s="71"/>
      <c r="H2896" s="19" t="str" cm="1">
        <f t="array" ref="H2896">IFERROR(IF(B2896="","",IF(F2896="","",IF(F2896="SERVIÇOS",INDEX('TABELA DE PREÇOS'!$C$3:$C$1000,MATCH(B2896,IF('TABELA DE PREÇOS'!$B$3:$B$1000=G2896,'TABELA DE PREÇOS'!$D$3:$D$1000),1)),IF(F2896="PRODUTOS",INDEX('TABELA DE PREÇOS'!$G$3:$G$1000,MATCH(B2896,IF('TABELA DE PREÇOS'!$F$3:$F$1000=G2896,'TABELA DE PREÇOS'!$H$3:$H$1000),1)))))),"")</f>
        <v/>
      </c>
      <c r="I2896" s="75"/>
      <c r="J2896" s="19" t="str">
        <f>IFERROR(IF(ATENDIMENTOS!$I2896="",ATENDIMENTOS!$H2896,IF(AND(ATENDIMENTOS!$H2896="",ATENDIMENTOS!$I2896=""),"",ATENDIMENTOS!$H2896-ATENDIMENTOS!$I2896)),"")</f>
        <v/>
      </c>
      <c r="K2896" s="78"/>
    </row>
    <row r="2897" spans="1:11" x14ac:dyDescent="0.3">
      <c r="A2897" s="12" t="str">
        <f t="shared" si="45"/>
        <v/>
      </c>
      <c r="B2897" s="65"/>
      <c r="C2897" s="68"/>
      <c r="D2897" s="69"/>
      <c r="E2897" s="69"/>
      <c r="F2897" s="69"/>
      <c r="G2897" s="69"/>
      <c r="H2897" s="20" t="str" cm="1">
        <f t="array" ref="H2897">IFERROR(IF(B2897="","",IF(F2897="","",IF(F2897="SERVIÇOS",INDEX('TABELA DE PREÇOS'!$C$3:$C$1000,MATCH(B2897,IF('TABELA DE PREÇOS'!$B$3:$B$1000=G2897,'TABELA DE PREÇOS'!$D$3:$D$1000),1)),IF(F2897="PRODUTOS",INDEX('TABELA DE PREÇOS'!$G$3:$G$1000,MATCH(B2897,IF('TABELA DE PREÇOS'!$F$3:$F$1000=G2897,'TABELA DE PREÇOS'!$H$3:$H$1000),1)))))),"")</f>
        <v/>
      </c>
      <c r="I2897" s="74"/>
      <c r="J2897" s="20" t="str">
        <f>IFERROR(IF(ATENDIMENTOS!$I2897="",ATENDIMENTOS!$H2897,IF(AND(ATENDIMENTOS!$H2897="",ATENDIMENTOS!$I2897=""),"",ATENDIMENTOS!$H2897-ATENDIMENTOS!$I2897)),"")</f>
        <v/>
      </c>
      <c r="K2897" s="77"/>
    </row>
    <row r="2898" spans="1:11" x14ac:dyDescent="0.3">
      <c r="A2898" s="12" t="str">
        <f t="shared" si="45"/>
        <v/>
      </c>
      <c r="B2898" s="66"/>
      <c r="C2898" s="70"/>
      <c r="D2898" s="71"/>
      <c r="E2898" s="71"/>
      <c r="F2898" s="71"/>
      <c r="G2898" s="71"/>
      <c r="H2898" s="19" t="str" cm="1">
        <f t="array" ref="H2898">IFERROR(IF(B2898="","",IF(F2898="","",IF(F2898="SERVIÇOS",INDEX('TABELA DE PREÇOS'!$C$3:$C$1000,MATCH(B2898,IF('TABELA DE PREÇOS'!$B$3:$B$1000=G2898,'TABELA DE PREÇOS'!$D$3:$D$1000),1)),IF(F2898="PRODUTOS",INDEX('TABELA DE PREÇOS'!$G$3:$G$1000,MATCH(B2898,IF('TABELA DE PREÇOS'!$F$3:$F$1000=G2898,'TABELA DE PREÇOS'!$H$3:$H$1000),1)))))),"")</f>
        <v/>
      </c>
      <c r="I2898" s="75"/>
      <c r="J2898" s="19" t="str">
        <f>IFERROR(IF(ATENDIMENTOS!$I2898="",ATENDIMENTOS!$H2898,IF(AND(ATENDIMENTOS!$H2898="",ATENDIMENTOS!$I2898=""),"",ATENDIMENTOS!$H2898-ATENDIMENTOS!$I2898)),"")</f>
        <v/>
      </c>
      <c r="K2898" s="78"/>
    </row>
    <row r="2899" spans="1:11" x14ac:dyDescent="0.3">
      <c r="A2899" s="12" t="str">
        <f t="shared" si="45"/>
        <v/>
      </c>
      <c r="B2899" s="65"/>
      <c r="C2899" s="68"/>
      <c r="D2899" s="69"/>
      <c r="E2899" s="69"/>
      <c r="F2899" s="69"/>
      <c r="G2899" s="69"/>
      <c r="H2899" s="20" t="str" cm="1">
        <f t="array" ref="H2899">IFERROR(IF(B2899="","",IF(F2899="","",IF(F2899="SERVIÇOS",INDEX('TABELA DE PREÇOS'!$C$3:$C$1000,MATCH(B2899,IF('TABELA DE PREÇOS'!$B$3:$B$1000=G2899,'TABELA DE PREÇOS'!$D$3:$D$1000),1)),IF(F2899="PRODUTOS",INDEX('TABELA DE PREÇOS'!$G$3:$G$1000,MATCH(B2899,IF('TABELA DE PREÇOS'!$F$3:$F$1000=G2899,'TABELA DE PREÇOS'!$H$3:$H$1000),1)))))),"")</f>
        <v/>
      </c>
      <c r="I2899" s="74"/>
      <c r="J2899" s="20" t="str">
        <f>IFERROR(IF(ATENDIMENTOS!$I2899="",ATENDIMENTOS!$H2899,IF(AND(ATENDIMENTOS!$H2899="",ATENDIMENTOS!$I2899=""),"",ATENDIMENTOS!$H2899-ATENDIMENTOS!$I2899)),"")</f>
        <v/>
      </c>
      <c r="K2899" s="77"/>
    </row>
    <row r="2900" spans="1:11" x14ac:dyDescent="0.3">
      <c r="A2900" s="12" t="str">
        <f t="shared" si="45"/>
        <v/>
      </c>
      <c r="B2900" s="66"/>
      <c r="C2900" s="70"/>
      <c r="D2900" s="71"/>
      <c r="E2900" s="71"/>
      <c r="F2900" s="71"/>
      <c r="G2900" s="71"/>
      <c r="H2900" s="19" t="str" cm="1">
        <f t="array" ref="H2900">IFERROR(IF(B2900="","",IF(F2900="","",IF(F2900="SERVIÇOS",INDEX('TABELA DE PREÇOS'!$C$3:$C$1000,MATCH(B2900,IF('TABELA DE PREÇOS'!$B$3:$B$1000=G2900,'TABELA DE PREÇOS'!$D$3:$D$1000),1)),IF(F2900="PRODUTOS",INDEX('TABELA DE PREÇOS'!$G$3:$G$1000,MATCH(B2900,IF('TABELA DE PREÇOS'!$F$3:$F$1000=G2900,'TABELA DE PREÇOS'!$H$3:$H$1000),1)))))),"")</f>
        <v/>
      </c>
      <c r="I2900" s="75"/>
      <c r="J2900" s="19" t="str">
        <f>IFERROR(IF(ATENDIMENTOS!$I2900="",ATENDIMENTOS!$H2900,IF(AND(ATENDIMENTOS!$H2900="",ATENDIMENTOS!$I2900=""),"",ATENDIMENTOS!$H2900-ATENDIMENTOS!$I2900)),"")</f>
        <v/>
      </c>
      <c r="K2900" s="78"/>
    </row>
    <row r="2901" spans="1:11" x14ac:dyDescent="0.3">
      <c r="A2901" s="12" t="str">
        <f t="shared" si="45"/>
        <v/>
      </c>
      <c r="B2901" s="65"/>
      <c r="C2901" s="68"/>
      <c r="D2901" s="69"/>
      <c r="E2901" s="69"/>
      <c r="F2901" s="69"/>
      <c r="G2901" s="69"/>
      <c r="H2901" s="20" t="str" cm="1">
        <f t="array" ref="H2901">IFERROR(IF(B2901="","",IF(F2901="","",IF(F2901="SERVIÇOS",INDEX('TABELA DE PREÇOS'!$C$3:$C$1000,MATCH(B2901,IF('TABELA DE PREÇOS'!$B$3:$B$1000=G2901,'TABELA DE PREÇOS'!$D$3:$D$1000),1)),IF(F2901="PRODUTOS",INDEX('TABELA DE PREÇOS'!$G$3:$G$1000,MATCH(B2901,IF('TABELA DE PREÇOS'!$F$3:$F$1000=G2901,'TABELA DE PREÇOS'!$H$3:$H$1000),1)))))),"")</f>
        <v/>
      </c>
      <c r="I2901" s="74"/>
      <c r="J2901" s="20" t="str">
        <f>IFERROR(IF(ATENDIMENTOS!$I2901="",ATENDIMENTOS!$H2901,IF(AND(ATENDIMENTOS!$H2901="",ATENDIMENTOS!$I2901=""),"",ATENDIMENTOS!$H2901-ATENDIMENTOS!$I2901)),"")</f>
        <v/>
      </c>
      <c r="K2901" s="77"/>
    </row>
    <row r="2902" spans="1:11" x14ac:dyDescent="0.3">
      <c r="A2902" s="12" t="str">
        <f t="shared" si="45"/>
        <v/>
      </c>
      <c r="B2902" s="66"/>
      <c r="C2902" s="70"/>
      <c r="D2902" s="71"/>
      <c r="E2902" s="71"/>
      <c r="F2902" s="71"/>
      <c r="G2902" s="71"/>
      <c r="H2902" s="19" t="str" cm="1">
        <f t="array" ref="H2902">IFERROR(IF(B2902="","",IF(F2902="","",IF(F2902="SERVIÇOS",INDEX('TABELA DE PREÇOS'!$C$3:$C$1000,MATCH(B2902,IF('TABELA DE PREÇOS'!$B$3:$B$1000=G2902,'TABELA DE PREÇOS'!$D$3:$D$1000),1)),IF(F2902="PRODUTOS",INDEX('TABELA DE PREÇOS'!$G$3:$G$1000,MATCH(B2902,IF('TABELA DE PREÇOS'!$F$3:$F$1000=G2902,'TABELA DE PREÇOS'!$H$3:$H$1000),1)))))),"")</f>
        <v/>
      </c>
      <c r="I2902" s="75"/>
      <c r="J2902" s="19" t="str">
        <f>IFERROR(IF(ATENDIMENTOS!$I2902="",ATENDIMENTOS!$H2902,IF(AND(ATENDIMENTOS!$H2902="",ATENDIMENTOS!$I2902=""),"",ATENDIMENTOS!$H2902-ATENDIMENTOS!$I2902)),"")</f>
        <v/>
      </c>
      <c r="K2902" s="78"/>
    </row>
    <row r="2903" spans="1:11" x14ac:dyDescent="0.3">
      <c r="A2903" s="12" t="str">
        <f t="shared" si="45"/>
        <v/>
      </c>
      <c r="B2903" s="65"/>
      <c r="C2903" s="68"/>
      <c r="D2903" s="69"/>
      <c r="E2903" s="69"/>
      <c r="F2903" s="69"/>
      <c r="G2903" s="69"/>
      <c r="H2903" s="20" t="str" cm="1">
        <f t="array" ref="H2903">IFERROR(IF(B2903="","",IF(F2903="","",IF(F2903="SERVIÇOS",INDEX('TABELA DE PREÇOS'!$C$3:$C$1000,MATCH(B2903,IF('TABELA DE PREÇOS'!$B$3:$B$1000=G2903,'TABELA DE PREÇOS'!$D$3:$D$1000),1)),IF(F2903="PRODUTOS",INDEX('TABELA DE PREÇOS'!$G$3:$G$1000,MATCH(B2903,IF('TABELA DE PREÇOS'!$F$3:$F$1000=G2903,'TABELA DE PREÇOS'!$H$3:$H$1000),1)))))),"")</f>
        <v/>
      </c>
      <c r="I2903" s="74"/>
      <c r="J2903" s="20" t="str">
        <f>IFERROR(IF(ATENDIMENTOS!$I2903="",ATENDIMENTOS!$H2903,IF(AND(ATENDIMENTOS!$H2903="",ATENDIMENTOS!$I2903=""),"",ATENDIMENTOS!$H2903-ATENDIMENTOS!$I2903)),"")</f>
        <v/>
      </c>
      <c r="K2903" s="77"/>
    </row>
    <row r="2904" spans="1:11" x14ac:dyDescent="0.3">
      <c r="A2904" s="12" t="str">
        <f t="shared" si="45"/>
        <v/>
      </c>
      <c r="B2904" s="66"/>
      <c r="C2904" s="70"/>
      <c r="D2904" s="71"/>
      <c r="E2904" s="71"/>
      <c r="F2904" s="71"/>
      <c r="G2904" s="71"/>
      <c r="H2904" s="19" t="str" cm="1">
        <f t="array" ref="H2904">IFERROR(IF(B2904="","",IF(F2904="","",IF(F2904="SERVIÇOS",INDEX('TABELA DE PREÇOS'!$C$3:$C$1000,MATCH(B2904,IF('TABELA DE PREÇOS'!$B$3:$B$1000=G2904,'TABELA DE PREÇOS'!$D$3:$D$1000),1)),IF(F2904="PRODUTOS",INDEX('TABELA DE PREÇOS'!$G$3:$G$1000,MATCH(B2904,IF('TABELA DE PREÇOS'!$F$3:$F$1000=G2904,'TABELA DE PREÇOS'!$H$3:$H$1000),1)))))),"")</f>
        <v/>
      </c>
      <c r="I2904" s="75"/>
      <c r="J2904" s="19" t="str">
        <f>IFERROR(IF(ATENDIMENTOS!$I2904="",ATENDIMENTOS!$H2904,IF(AND(ATENDIMENTOS!$H2904="",ATENDIMENTOS!$I2904=""),"",ATENDIMENTOS!$H2904-ATENDIMENTOS!$I2904)),"")</f>
        <v/>
      </c>
      <c r="K2904" s="78"/>
    </row>
    <row r="2905" spans="1:11" x14ac:dyDescent="0.3">
      <c r="A2905" s="12" t="str">
        <f t="shared" si="45"/>
        <v/>
      </c>
      <c r="B2905" s="65"/>
      <c r="C2905" s="68"/>
      <c r="D2905" s="69"/>
      <c r="E2905" s="69"/>
      <c r="F2905" s="69"/>
      <c r="G2905" s="69"/>
      <c r="H2905" s="20" t="str" cm="1">
        <f t="array" ref="H2905">IFERROR(IF(B2905="","",IF(F2905="","",IF(F2905="SERVIÇOS",INDEX('TABELA DE PREÇOS'!$C$3:$C$1000,MATCH(B2905,IF('TABELA DE PREÇOS'!$B$3:$B$1000=G2905,'TABELA DE PREÇOS'!$D$3:$D$1000),1)),IF(F2905="PRODUTOS",INDEX('TABELA DE PREÇOS'!$G$3:$G$1000,MATCH(B2905,IF('TABELA DE PREÇOS'!$F$3:$F$1000=G2905,'TABELA DE PREÇOS'!$H$3:$H$1000),1)))))),"")</f>
        <v/>
      </c>
      <c r="I2905" s="74"/>
      <c r="J2905" s="20" t="str">
        <f>IFERROR(IF(ATENDIMENTOS!$I2905="",ATENDIMENTOS!$H2905,IF(AND(ATENDIMENTOS!$H2905="",ATENDIMENTOS!$I2905=""),"",ATENDIMENTOS!$H2905-ATENDIMENTOS!$I2905)),"")</f>
        <v/>
      </c>
      <c r="K2905" s="77"/>
    </row>
    <row r="2906" spans="1:11" x14ac:dyDescent="0.3">
      <c r="A2906" s="12" t="str">
        <f t="shared" si="45"/>
        <v/>
      </c>
      <c r="B2906" s="66"/>
      <c r="C2906" s="70"/>
      <c r="D2906" s="71"/>
      <c r="E2906" s="71"/>
      <c r="F2906" s="71"/>
      <c r="G2906" s="71"/>
      <c r="H2906" s="19" t="str" cm="1">
        <f t="array" ref="H2906">IFERROR(IF(B2906="","",IF(F2906="","",IF(F2906="SERVIÇOS",INDEX('TABELA DE PREÇOS'!$C$3:$C$1000,MATCH(B2906,IF('TABELA DE PREÇOS'!$B$3:$B$1000=G2906,'TABELA DE PREÇOS'!$D$3:$D$1000),1)),IF(F2906="PRODUTOS",INDEX('TABELA DE PREÇOS'!$G$3:$G$1000,MATCH(B2906,IF('TABELA DE PREÇOS'!$F$3:$F$1000=G2906,'TABELA DE PREÇOS'!$H$3:$H$1000),1)))))),"")</f>
        <v/>
      </c>
      <c r="I2906" s="75"/>
      <c r="J2906" s="19" t="str">
        <f>IFERROR(IF(ATENDIMENTOS!$I2906="",ATENDIMENTOS!$H2906,IF(AND(ATENDIMENTOS!$H2906="",ATENDIMENTOS!$I2906=""),"",ATENDIMENTOS!$H2906-ATENDIMENTOS!$I2906)),"")</f>
        <v/>
      </c>
      <c r="K2906" s="78"/>
    </row>
    <row r="2907" spans="1:11" x14ac:dyDescent="0.3">
      <c r="A2907" s="12" t="str">
        <f t="shared" si="45"/>
        <v/>
      </c>
      <c r="B2907" s="65"/>
      <c r="C2907" s="68"/>
      <c r="D2907" s="69"/>
      <c r="E2907" s="69"/>
      <c r="F2907" s="69"/>
      <c r="G2907" s="69"/>
      <c r="H2907" s="20" t="str" cm="1">
        <f t="array" ref="H2907">IFERROR(IF(B2907="","",IF(F2907="","",IF(F2907="SERVIÇOS",INDEX('TABELA DE PREÇOS'!$C$3:$C$1000,MATCH(B2907,IF('TABELA DE PREÇOS'!$B$3:$B$1000=G2907,'TABELA DE PREÇOS'!$D$3:$D$1000),1)),IF(F2907="PRODUTOS",INDEX('TABELA DE PREÇOS'!$G$3:$G$1000,MATCH(B2907,IF('TABELA DE PREÇOS'!$F$3:$F$1000=G2907,'TABELA DE PREÇOS'!$H$3:$H$1000),1)))))),"")</f>
        <v/>
      </c>
      <c r="I2907" s="74"/>
      <c r="J2907" s="20" t="str">
        <f>IFERROR(IF(ATENDIMENTOS!$I2907="",ATENDIMENTOS!$H2907,IF(AND(ATENDIMENTOS!$H2907="",ATENDIMENTOS!$I2907=""),"",ATENDIMENTOS!$H2907-ATENDIMENTOS!$I2907)),"")</f>
        <v/>
      </c>
      <c r="K2907" s="77"/>
    </row>
    <row r="2908" spans="1:11" x14ac:dyDescent="0.3">
      <c r="A2908" s="12" t="str">
        <f t="shared" si="45"/>
        <v/>
      </c>
      <c r="B2908" s="66"/>
      <c r="C2908" s="70"/>
      <c r="D2908" s="71"/>
      <c r="E2908" s="71"/>
      <c r="F2908" s="71"/>
      <c r="G2908" s="71"/>
      <c r="H2908" s="19" t="str" cm="1">
        <f t="array" ref="H2908">IFERROR(IF(B2908="","",IF(F2908="","",IF(F2908="SERVIÇOS",INDEX('TABELA DE PREÇOS'!$C$3:$C$1000,MATCH(B2908,IF('TABELA DE PREÇOS'!$B$3:$B$1000=G2908,'TABELA DE PREÇOS'!$D$3:$D$1000),1)),IF(F2908="PRODUTOS",INDEX('TABELA DE PREÇOS'!$G$3:$G$1000,MATCH(B2908,IF('TABELA DE PREÇOS'!$F$3:$F$1000=G2908,'TABELA DE PREÇOS'!$H$3:$H$1000),1)))))),"")</f>
        <v/>
      </c>
      <c r="I2908" s="75"/>
      <c r="J2908" s="19" t="str">
        <f>IFERROR(IF(ATENDIMENTOS!$I2908="",ATENDIMENTOS!$H2908,IF(AND(ATENDIMENTOS!$H2908="",ATENDIMENTOS!$I2908=""),"",ATENDIMENTOS!$H2908-ATENDIMENTOS!$I2908)),"")</f>
        <v/>
      </c>
      <c r="K2908" s="78"/>
    </row>
    <row r="2909" spans="1:11" x14ac:dyDescent="0.3">
      <c r="A2909" s="12" t="str">
        <f t="shared" si="45"/>
        <v/>
      </c>
      <c r="B2909" s="65"/>
      <c r="C2909" s="68"/>
      <c r="D2909" s="69"/>
      <c r="E2909" s="69"/>
      <c r="F2909" s="69"/>
      <c r="G2909" s="69"/>
      <c r="H2909" s="20" t="str" cm="1">
        <f t="array" ref="H2909">IFERROR(IF(B2909="","",IF(F2909="","",IF(F2909="SERVIÇOS",INDEX('TABELA DE PREÇOS'!$C$3:$C$1000,MATCH(B2909,IF('TABELA DE PREÇOS'!$B$3:$B$1000=G2909,'TABELA DE PREÇOS'!$D$3:$D$1000),1)),IF(F2909="PRODUTOS",INDEX('TABELA DE PREÇOS'!$G$3:$G$1000,MATCH(B2909,IF('TABELA DE PREÇOS'!$F$3:$F$1000=G2909,'TABELA DE PREÇOS'!$H$3:$H$1000),1)))))),"")</f>
        <v/>
      </c>
      <c r="I2909" s="74"/>
      <c r="J2909" s="20" t="str">
        <f>IFERROR(IF(ATENDIMENTOS!$I2909="",ATENDIMENTOS!$H2909,IF(AND(ATENDIMENTOS!$H2909="",ATENDIMENTOS!$I2909=""),"",ATENDIMENTOS!$H2909-ATENDIMENTOS!$I2909)),"")</f>
        <v/>
      </c>
      <c r="K2909" s="77"/>
    </row>
    <row r="2910" spans="1:11" x14ac:dyDescent="0.3">
      <c r="A2910" s="12" t="str">
        <f t="shared" si="45"/>
        <v/>
      </c>
      <c r="B2910" s="66"/>
      <c r="C2910" s="70"/>
      <c r="D2910" s="71"/>
      <c r="E2910" s="71"/>
      <c r="F2910" s="71"/>
      <c r="G2910" s="71"/>
      <c r="H2910" s="19" t="str" cm="1">
        <f t="array" ref="H2910">IFERROR(IF(B2910="","",IF(F2910="","",IF(F2910="SERVIÇOS",INDEX('TABELA DE PREÇOS'!$C$3:$C$1000,MATCH(B2910,IF('TABELA DE PREÇOS'!$B$3:$B$1000=G2910,'TABELA DE PREÇOS'!$D$3:$D$1000),1)),IF(F2910="PRODUTOS",INDEX('TABELA DE PREÇOS'!$G$3:$G$1000,MATCH(B2910,IF('TABELA DE PREÇOS'!$F$3:$F$1000=G2910,'TABELA DE PREÇOS'!$H$3:$H$1000),1)))))),"")</f>
        <v/>
      </c>
      <c r="I2910" s="75"/>
      <c r="J2910" s="19" t="str">
        <f>IFERROR(IF(ATENDIMENTOS!$I2910="",ATENDIMENTOS!$H2910,IF(AND(ATENDIMENTOS!$H2910="",ATENDIMENTOS!$I2910=""),"",ATENDIMENTOS!$H2910-ATENDIMENTOS!$I2910)),"")</f>
        <v/>
      </c>
      <c r="K2910" s="78"/>
    </row>
    <row r="2911" spans="1:11" x14ac:dyDescent="0.3">
      <c r="A2911" s="12" t="str">
        <f t="shared" si="45"/>
        <v/>
      </c>
      <c r="B2911" s="65"/>
      <c r="C2911" s="68"/>
      <c r="D2911" s="69"/>
      <c r="E2911" s="69"/>
      <c r="F2911" s="69"/>
      <c r="G2911" s="69"/>
      <c r="H2911" s="20" t="str" cm="1">
        <f t="array" ref="H2911">IFERROR(IF(B2911="","",IF(F2911="","",IF(F2911="SERVIÇOS",INDEX('TABELA DE PREÇOS'!$C$3:$C$1000,MATCH(B2911,IF('TABELA DE PREÇOS'!$B$3:$B$1000=G2911,'TABELA DE PREÇOS'!$D$3:$D$1000),1)),IF(F2911="PRODUTOS",INDEX('TABELA DE PREÇOS'!$G$3:$G$1000,MATCH(B2911,IF('TABELA DE PREÇOS'!$F$3:$F$1000=G2911,'TABELA DE PREÇOS'!$H$3:$H$1000),1)))))),"")</f>
        <v/>
      </c>
      <c r="I2911" s="74"/>
      <c r="J2911" s="20" t="str">
        <f>IFERROR(IF(ATENDIMENTOS!$I2911="",ATENDIMENTOS!$H2911,IF(AND(ATENDIMENTOS!$H2911="",ATENDIMENTOS!$I2911=""),"",ATENDIMENTOS!$H2911-ATENDIMENTOS!$I2911)),"")</f>
        <v/>
      </c>
      <c r="K2911" s="77"/>
    </row>
    <row r="2912" spans="1:11" x14ac:dyDescent="0.3">
      <c r="A2912" s="12" t="str">
        <f t="shared" si="45"/>
        <v/>
      </c>
      <c r="B2912" s="66"/>
      <c r="C2912" s="70"/>
      <c r="D2912" s="71"/>
      <c r="E2912" s="71"/>
      <c r="F2912" s="71"/>
      <c r="G2912" s="71"/>
      <c r="H2912" s="19" t="str" cm="1">
        <f t="array" ref="H2912">IFERROR(IF(B2912="","",IF(F2912="","",IF(F2912="SERVIÇOS",INDEX('TABELA DE PREÇOS'!$C$3:$C$1000,MATCH(B2912,IF('TABELA DE PREÇOS'!$B$3:$B$1000=G2912,'TABELA DE PREÇOS'!$D$3:$D$1000),1)),IF(F2912="PRODUTOS",INDEX('TABELA DE PREÇOS'!$G$3:$G$1000,MATCH(B2912,IF('TABELA DE PREÇOS'!$F$3:$F$1000=G2912,'TABELA DE PREÇOS'!$H$3:$H$1000),1)))))),"")</f>
        <v/>
      </c>
      <c r="I2912" s="75"/>
      <c r="J2912" s="19" t="str">
        <f>IFERROR(IF(ATENDIMENTOS!$I2912="",ATENDIMENTOS!$H2912,IF(AND(ATENDIMENTOS!$H2912="",ATENDIMENTOS!$I2912=""),"",ATENDIMENTOS!$H2912-ATENDIMENTOS!$I2912)),"")</f>
        <v/>
      </c>
      <c r="K2912" s="78"/>
    </row>
    <row r="2913" spans="1:11" x14ac:dyDescent="0.3">
      <c r="A2913" s="12" t="str">
        <f t="shared" si="45"/>
        <v/>
      </c>
      <c r="B2913" s="65"/>
      <c r="C2913" s="68"/>
      <c r="D2913" s="69"/>
      <c r="E2913" s="69"/>
      <c r="F2913" s="69"/>
      <c r="G2913" s="69"/>
      <c r="H2913" s="20" t="str" cm="1">
        <f t="array" ref="H2913">IFERROR(IF(B2913="","",IF(F2913="","",IF(F2913="SERVIÇOS",INDEX('TABELA DE PREÇOS'!$C$3:$C$1000,MATCH(B2913,IF('TABELA DE PREÇOS'!$B$3:$B$1000=G2913,'TABELA DE PREÇOS'!$D$3:$D$1000),1)),IF(F2913="PRODUTOS",INDEX('TABELA DE PREÇOS'!$G$3:$G$1000,MATCH(B2913,IF('TABELA DE PREÇOS'!$F$3:$F$1000=G2913,'TABELA DE PREÇOS'!$H$3:$H$1000),1)))))),"")</f>
        <v/>
      </c>
      <c r="I2913" s="74"/>
      <c r="J2913" s="20" t="str">
        <f>IFERROR(IF(ATENDIMENTOS!$I2913="",ATENDIMENTOS!$H2913,IF(AND(ATENDIMENTOS!$H2913="",ATENDIMENTOS!$I2913=""),"",ATENDIMENTOS!$H2913-ATENDIMENTOS!$I2913)),"")</f>
        <v/>
      </c>
      <c r="K2913" s="77"/>
    </row>
    <row r="2914" spans="1:11" x14ac:dyDescent="0.3">
      <c r="A2914" s="12" t="str">
        <f t="shared" si="45"/>
        <v/>
      </c>
      <c r="B2914" s="66"/>
      <c r="C2914" s="70"/>
      <c r="D2914" s="71"/>
      <c r="E2914" s="71"/>
      <c r="F2914" s="71"/>
      <c r="G2914" s="71"/>
      <c r="H2914" s="19" t="str" cm="1">
        <f t="array" ref="H2914">IFERROR(IF(B2914="","",IF(F2914="","",IF(F2914="SERVIÇOS",INDEX('TABELA DE PREÇOS'!$C$3:$C$1000,MATCH(B2914,IF('TABELA DE PREÇOS'!$B$3:$B$1000=G2914,'TABELA DE PREÇOS'!$D$3:$D$1000),1)),IF(F2914="PRODUTOS",INDEX('TABELA DE PREÇOS'!$G$3:$G$1000,MATCH(B2914,IF('TABELA DE PREÇOS'!$F$3:$F$1000=G2914,'TABELA DE PREÇOS'!$H$3:$H$1000),1)))))),"")</f>
        <v/>
      </c>
      <c r="I2914" s="75"/>
      <c r="J2914" s="19" t="str">
        <f>IFERROR(IF(ATENDIMENTOS!$I2914="",ATENDIMENTOS!$H2914,IF(AND(ATENDIMENTOS!$H2914="",ATENDIMENTOS!$I2914=""),"",ATENDIMENTOS!$H2914-ATENDIMENTOS!$I2914)),"")</f>
        <v/>
      </c>
      <c r="K2914" s="78"/>
    </row>
    <row r="2915" spans="1:11" x14ac:dyDescent="0.3">
      <c r="A2915" s="12" t="str">
        <f t="shared" si="45"/>
        <v/>
      </c>
      <c r="B2915" s="65"/>
      <c r="C2915" s="68"/>
      <c r="D2915" s="69"/>
      <c r="E2915" s="69"/>
      <c r="F2915" s="69"/>
      <c r="G2915" s="69"/>
      <c r="H2915" s="20" t="str" cm="1">
        <f t="array" ref="H2915">IFERROR(IF(B2915="","",IF(F2915="","",IF(F2915="SERVIÇOS",INDEX('TABELA DE PREÇOS'!$C$3:$C$1000,MATCH(B2915,IF('TABELA DE PREÇOS'!$B$3:$B$1000=G2915,'TABELA DE PREÇOS'!$D$3:$D$1000),1)),IF(F2915="PRODUTOS",INDEX('TABELA DE PREÇOS'!$G$3:$G$1000,MATCH(B2915,IF('TABELA DE PREÇOS'!$F$3:$F$1000=G2915,'TABELA DE PREÇOS'!$H$3:$H$1000),1)))))),"")</f>
        <v/>
      </c>
      <c r="I2915" s="74"/>
      <c r="J2915" s="20" t="str">
        <f>IFERROR(IF(ATENDIMENTOS!$I2915="",ATENDIMENTOS!$H2915,IF(AND(ATENDIMENTOS!$H2915="",ATENDIMENTOS!$I2915=""),"",ATENDIMENTOS!$H2915-ATENDIMENTOS!$I2915)),"")</f>
        <v/>
      </c>
      <c r="K2915" s="77"/>
    </row>
    <row r="2916" spans="1:11" x14ac:dyDescent="0.3">
      <c r="A2916" s="12" t="str">
        <f t="shared" si="45"/>
        <v/>
      </c>
      <c r="B2916" s="66"/>
      <c r="C2916" s="70"/>
      <c r="D2916" s="71"/>
      <c r="E2916" s="71"/>
      <c r="F2916" s="71"/>
      <c r="G2916" s="71"/>
      <c r="H2916" s="19" t="str" cm="1">
        <f t="array" ref="H2916">IFERROR(IF(B2916="","",IF(F2916="","",IF(F2916="SERVIÇOS",INDEX('TABELA DE PREÇOS'!$C$3:$C$1000,MATCH(B2916,IF('TABELA DE PREÇOS'!$B$3:$B$1000=G2916,'TABELA DE PREÇOS'!$D$3:$D$1000),1)),IF(F2916="PRODUTOS",INDEX('TABELA DE PREÇOS'!$G$3:$G$1000,MATCH(B2916,IF('TABELA DE PREÇOS'!$F$3:$F$1000=G2916,'TABELA DE PREÇOS'!$H$3:$H$1000),1)))))),"")</f>
        <v/>
      </c>
      <c r="I2916" s="75"/>
      <c r="J2916" s="19" t="str">
        <f>IFERROR(IF(ATENDIMENTOS!$I2916="",ATENDIMENTOS!$H2916,IF(AND(ATENDIMENTOS!$H2916="",ATENDIMENTOS!$I2916=""),"",ATENDIMENTOS!$H2916-ATENDIMENTOS!$I2916)),"")</f>
        <v/>
      </c>
      <c r="K2916" s="78"/>
    </row>
    <row r="2917" spans="1:11" x14ac:dyDescent="0.3">
      <c r="A2917" s="12" t="str">
        <f t="shared" si="45"/>
        <v/>
      </c>
      <c r="B2917" s="65"/>
      <c r="C2917" s="68"/>
      <c r="D2917" s="69"/>
      <c r="E2917" s="69"/>
      <c r="F2917" s="69"/>
      <c r="G2917" s="69"/>
      <c r="H2917" s="20" t="str" cm="1">
        <f t="array" ref="H2917">IFERROR(IF(B2917="","",IF(F2917="","",IF(F2917="SERVIÇOS",INDEX('TABELA DE PREÇOS'!$C$3:$C$1000,MATCH(B2917,IF('TABELA DE PREÇOS'!$B$3:$B$1000=G2917,'TABELA DE PREÇOS'!$D$3:$D$1000),1)),IF(F2917="PRODUTOS",INDEX('TABELA DE PREÇOS'!$G$3:$G$1000,MATCH(B2917,IF('TABELA DE PREÇOS'!$F$3:$F$1000=G2917,'TABELA DE PREÇOS'!$H$3:$H$1000),1)))))),"")</f>
        <v/>
      </c>
      <c r="I2917" s="74"/>
      <c r="J2917" s="20" t="str">
        <f>IFERROR(IF(ATENDIMENTOS!$I2917="",ATENDIMENTOS!$H2917,IF(AND(ATENDIMENTOS!$H2917="",ATENDIMENTOS!$I2917=""),"",ATENDIMENTOS!$H2917-ATENDIMENTOS!$I2917)),"")</f>
        <v/>
      </c>
      <c r="K2917" s="77"/>
    </row>
    <row r="2918" spans="1:11" x14ac:dyDescent="0.3">
      <c r="A2918" s="12" t="str">
        <f t="shared" si="45"/>
        <v/>
      </c>
      <c r="B2918" s="66"/>
      <c r="C2918" s="70"/>
      <c r="D2918" s="71"/>
      <c r="E2918" s="71"/>
      <c r="F2918" s="71"/>
      <c r="G2918" s="71"/>
      <c r="H2918" s="19" t="str" cm="1">
        <f t="array" ref="H2918">IFERROR(IF(B2918="","",IF(F2918="","",IF(F2918="SERVIÇOS",INDEX('TABELA DE PREÇOS'!$C$3:$C$1000,MATCH(B2918,IF('TABELA DE PREÇOS'!$B$3:$B$1000=G2918,'TABELA DE PREÇOS'!$D$3:$D$1000),1)),IF(F2918="PRODUTOS",INDEX('TABELA DE PREÇOS'!$G$3:$G$1000,MATCH(B2918,IF('TABELA DE PREÇOS'!$F$3:$F$1000=G2918,'TABELA DE PREÇOS'!$H$3:$H$1000),1)))))),"")</f>
        <v/>
      </c>
      <c r="I2918" s="75"/>
      <c r="J2918" s="19" t="str">
        <f>IFERROR(IF(ATENDIMENTOS!$I2918="",ATENDIMENTOS!$H2918,IF(AND(ATENDIMENTOS!$H2918="",ATENDIMENTOS!$I2918=""),"",ATENDIMENTOS!$H2918-ATENDIMENTOS!$I2918)),"")</f>
        <v/>
      </c>
      <c r="K2918" s="78"/>
    </row>
    <row r="2919" spans="1:11" x14ac:dyDescent="0.3">
      <c r="A2919" s="12" t="str">
        <f t="shared" si="45"/>
        <v/>
      </c>
      <c r="B2919" s="65"/>
      <c r="C2919" s="68"/>
      <c r="D2919" s="69"/>
      <c r="E2919" s="69"/>
      <c r="F2919" s="69"/>
      <c r="G2919" s="69"/>
      <c r="H2919" s="20" t="str" cm="1">
        <f t="array" ref="H2919">IFERROR(IF(B2919="","",IF(F2919="","",IF(F2919="SERVIÇOS",INDEX('TABELA DE PREÇOS'!$C$3:$C$1000,MATCH(B2919,IF('TABELA DE PREÇOS'!$B$3:$B$1000=G2919,'TABELA DE PREÇOS'!$D$3:$D$1000),1)),IF(F2919="PRODUTOS",INDEX('TABELA DE PREÇOS'!$G$3:$G$1000,MATCH(B2919,IF('TABELA DE PREÇOS'!$F$3:$F$1000=G2919,'TABELA DE PREÇOS'!$H$3:$H$1000),1)))))),"")</f>
        <v/>
      </c>
      <c r="I2919" s="74"/>
      <c r="J2919" s="20" t="str">
        <f>IFERROR(IF(ATENDIMENTOS!$I2919="",ATENDIMENTOS!$H2919,IF(AND(ATENDIMENTOS!$H2919="",ATENDIMENTOS!$I2919=""),"",ATENDIMENTOS!$H2919-ATENDIMENTOS!$I2919)),"")</f>
        <v/>
      </c>
      <c r="K2919" s="77"/>
    </row>
    <row r="2920" spans="1:11" x14ac:dyDescent="0.3">
      <c r="A2920" s="12" t="str">
        <f t="shared" si="45"/>
        <v/>
      </c>
      <c r="B2920" s="66"/>
      <c r="C2920" s="70"/>
      <c r="D2920" s="71"/>
      <c r="E2920" s="71"/>
      <c r="F2920" s="71"/>
      <c r="G2920" s="71"/>
      <c r="H2920" s="19" t="str" cm="1">
        <f t="array" ref="H2920">IFERROR(IF(B2920="","",IF(F2920="","",IF(F2920="SERVIÇOS",INDEX('TABELA DE PREÇOS'!$C$3:$C$1000,MATCH(B2920,IF('TABELA DE PREÇOS'!$B$3:$B$1000=G2920,'TABELA DE PREÇOS'!$D$3:$D$1000),1)),IF(F2920="PRODUTOS",INDEX('TABELA DE PREÇOS'!$G$3:$G$1000,MATCH(B2920,IF('TABELA DE PREÇOS'!$F$3:$F$1000=G2920,'TABELA DE PREÇOS'!$H$3:$H$1000),1)))))),"")</f>
        <v/>
      </c>
      <c r="I2920" s="75"/>
      <c r="J2920" s="19" t="str">
        <f>IFERROR(IF(ATENDIMENTOS!$I2920="",ATENDIMENTOS!$H2920,IF(AND(ATENDIMENTOS!$H2920="",ATENDIMENTOS!$I2920=""),"",ATENDIMENTOS!$H2920-ATENDIMENTOS!$I2920)),"")</f>
        <v/>
      </c>
      <c r="K2920" s="78"/>
    </row>
    <row r="2921" spans="1:11" x14ac:dyDescent="0.3">
      <c r="A2921" s="12" t="str">
        <f t="shared" si="45"/>
        <v/>
      </c>
      <c r="B2921" s="65"/>
      <c r="C2921" s="68"/>
      <c r="D2921" s="69"/>
      <c r="E2921" s="69"/>
      <c r="F2921" s="69"/>
      <c r="G2921" s="69"/>
      <c r="H2921" s="20" t="str" cm="1">
        <f t="array" ref="H2921">IFERROR(IF(B2921="","",IF(F2921="","",IF(F2921="SERVIÇOS",INDEX('TABELA DE PREÇOS'!$C$3:$C$1000,MATCH(B2921,IF('TABELA DE PREÇOS'!$B$3:$B$1000=G2921,'TABELA DE PREÇOS'!$D$3:$D$1000),1)),IF(F2921="PRODUTOS",INDEX('TABELA DE PREÇOS'!$G$3:$G$1000,MATCH(B2921,IF('TABELA DE PREÇOS'!$F$3:$F$1000=G2921,'TABELA DE PREÇOS'!$H$3:$H$1000),1)))))),"")</f>
        <v/>
      </c>
      <c r="I2921" s="74"/>
      <c r="J2921" s="20" t="str">
        <f>IFERROR(IF(ATENDIMENTOS!$I2921="",ATENDIMENTOS!$H2921,IF(AND(ATENDIMENTOS!$H2921="",ATENDIMENTOS!$I2921=""),"",ATENDIMENTOS!$H2921-ATENDIMENTOS!$I2921)),"")</f>
        <v/>
      </c>
      <c r="K2921" s="77"/>
    </row>
    <row r="2922" spans="1:11" x14ac:dyDescent="0.3">
      <c r="A2922" s="12" t="str">
        <f t="shared" si="45"/>
        <v/>
      </c>
      <c r="B2922" s="66"/>
      <c r="C2922" s="70"/>
      <c r="D2922" s="71"/>
      <c r="E2922" s="71"/>
      <c r="F2922" s="71"/>
      <c r="G2922" s="71"/>
      <c r="H2922" s="19" t="str" cm="1">
        <f t="array" ref="H2922">IFERROR(IF(B2922="","",IF(F2922="","",IF(F2922="SERVIÇOS",INDEX('TABELA DE PREÇOS'!$C$3:$C$1000,MATCH(B2922,IF('TABELA DE PREÇOS'!$B$3:$B$1000=G2922,'TABELA DE PREÇOS'!$D$3:$D$1000),1)),IF(F2922="PRODUTOS",INDEX('TABELA DE PREÇOS'!$G$3:$G$1000,MATCH(B2922,IF('TABELA DE PREÇOS'!$F$3:$F$1000=G2922,'TABELA DE PREÇOS'!$H$3:$H$1000),1)))))),"")</f>
        <v/>
      </c>
      <c r="I2922" s="75"/>
      <c r="J2922" s="19" t="str">
        <f>IFERROR(IF(ATENDIMENTOS!$I2922="",ATENDIMENTOS!$H2922,IF(AND(ATENDIMENTOS!$H2922="",ATENDIMENTOS!$I2922=""),"",ATENDIMENTOS!$H2922-ATENDIMENTOS!$I2922)),"")</f>
        <v/>
      </c>
      <c r="K2922" s="78"/>
    </row>
    <row r="2923" spans="1:11" x14ac:dyDescent="0.3">
      <c r="A2923" s="12" t="str">
        <f t="shared" si="45"/>
        <v/>
      </c>
      <c r="B2923" s="65"/>
      <c r="C2923" s="68"/>
      <c r="D2923" s="69"/>
      <c r="E2923" s="69"/>
      <c r="F2923" s="69"/>
      <c r="G2923" s="69"/>
      <c r="H2923" s="20" t="str" cm="1">
        <f t="array" ref="H2923">IFERROR(IF(B2923="","",IF(F2923="","",IF(F2923="SERVIÇOS",INDEX('TABELA DE PREÇOS'!$C$3:$C$1000,MATCH(B2923,IF('TABELA DE PREÇOS'!$B$3:$B$1000=G2923,'TABELA DE PREÇOS'!$D$3:$D$1000),1)),IF(F2923="PRODUTOS",INDEX('TABELA DE PREÇOS'!$G$3:$G$1000,MATCH(B2923,IF('TABELA DE PREÇOS'!$F$3:$F$1000=G2923,'TABELA DE PREÇOS'!$H$3:$H$1000),1)))))),"")</f>
        <v/>
      </c>
      <c r="I2923" s="74"/>
      <c r="J2923" s="20" t="str">
        <f>IFERROR(IF(ATENDIMENTOS!$I2923="",ATENDIMENTOS!$H2923,IF(AND(ATENDIMENTOS!$H2923="",ATENDIMENTOS!$I2923=""),"",ATENDIMENTOS!$H2923-ATENDIMENTOS!$I2923)),"")</f>
        <v/>
      </c>
      <c r="K2923" s="77"/>
    </row>
    <row r="2924" spans="1:11" x14ac:dyDescent="0.3">
      <c r="A2924" s="12" t="str">
        <f t="shared" si="45"/>
        <v/>
      </c>
      <c r="B2924" s="66"/>
      <c r="C2924" s="70"/>
      <c r="D2924" s="71"/>
      <c r="E2924" s="71"/>
      <c r="F2924" s="71"/>
      <c r="G2924" s="71"/>
      <c r="H2924" s="19" t="str" cm="1">
        <f t="array" ref="H2924">IFERROR(IF(B2924="","",IF(F2924="","",IF(F2924="SERVIÇOS",INDEX('TABELA DE PREÇOS'!$C$3:$C$1000,MATCH(B2924,IF('TABELA DE PREÇOS'!$B$3:$B$1000=G2924,'TABELA DE PREÇOS'!$D$3:$D$1000),1)),IF(F2924="PRODUTOS",INDEX('TABELA DE PREÇOS'!$G$3:$G$1000,MATCH(B2924,IF('TABELA DE PREÇOS'!$F$3:$F$1000=G2924,'TABELA DE PREÇOS'!$H$3:$H$1000),1)))))),"")</f>
        <v/>
      </c>
      <c r="I2924" s="75"/>
      <c r="J2924" s="19" t="str">
        <f>IFERROR(IF(ATENDIMENTOS!$I2924="",ATENDIMENTOS!$H2924,IF(AND(ATENDIMENTOS!$H2924="",ATENDIMENTOS!$I2924=""),"",ATENDIMENTOS!$H2924-ATENDIMENTOS!$I2924)),"")</f>
        <v/>
      </c>
      <c r="K2924" s="78"/>
    </row>
    <row r="2925" spans="1:11" x14ac:dyDescent="0.3">
      <c r="A2925" s="12" t="str">
        <f t="shared" si="45"/>
        <v/>
      </c>
      <c r="B2925" s="65"/>
      <c r="C2925" s="68"/>
      <c r="D2925" s="69"/>
      <c r="E2925" s="69"/>
      <c r="F2925" s="69"/>
      <c r="G2925" s="69"/>
      <c r="H2925" s="20" t="str" cm="1">
        <f t="array" ref="H2925">IFERROR(IF(B2925="","",IF(F2925="","",IF(F2925="SERVIÇOS",INDEX('TABELA DE PREÇOS'!$C$3:$C$1000,MATCH(B2925,IF('TABELA DE PREÇOS'!$B$3:$B$1000=G2925,'TABELA DE PREÇOS'!$D$3:$D$1000),1)),IF(F2925="PRODUTOS",INDEX('TABELA DE PREÇOS'!$G$3:$G$1000,MATCH(B2925,IF('TABELA DE PREÇOS'!$F$3:$F$1000=G2925,'TABELA DE PREÇOS'!$H$3:$H$1000),1)))))),"")</f>
        <v/>
      </c>
      <c r="I2925" s="74"/>
      <c r="J2925" s="20" t="str">
        <f>IFERROR(IF(ATENDIMENTOS!$I2925="",ATENDIMENTOS!$H2925,IF(AND(ATENDIMENTOS!$H2925="",ATENDIMENTOS!$I2925=""),"",ATENDIMENTOS!$H2925-ATENDIMENTOS!$I2925)),"")</f>
        <v/>
      </c>
      <c r="K2925" s="77"/>
    </row>
    <row r="2926" spans="1:11" x14ac:dyDescent="0.3">
      <c r="A2926" s="12" t="str">
        <f t="shared" si="45"/>
        <v/>
      </c>
      <c r="B2926" s="66"/>
      <c r="C2926" s="70"/>
      <c r="D2926" s="71"/>
      <c r="E2926" s="71"/>
      <c r="F2926" s="71"/>
      <c r="G2926" s="71"/>
      <c r="H2926" s="19" t="str" cm="1">
        <f t="array" ref="H2926">IFERROR(IF(B2926="","",IF(F2926="","",IF(F2926="SERVIÇOS",INDEX('TABELA DE PREÇOS'!$C$3:$C$1000,MATCH(B2926,IF('TABELA DE PREÇOS'!$B$3:$B$1000=G2926,'TABELA DE PREÇOS'!$D$3:$D$1000),1)),IF(F2926="PRODUTOS",INDEX('TABELA DE PREÇOS'!$G$3:$G$1000,MATCH(B2926,IF('TABELA DE PREÇOS'!$F$3:$F$1000=G2926,'TABELA DE PREÇOS'!$H$3:$H$1000),1)))))),"")</f>
        <v/>
      </c>
      <c r="I2926" s="75"/>
      <c r="J2926" s="19" t="str">
        <f>IFERROR(IF(ATENDIMENTOS!$I2926="",ATENDIMENTOS!$H2926,IF(AND(ATENDIMENTOS!$H2926="",ATENDIMENTOS!$I2926=""),"",ATENDIMENTOS!$H2926-ATENDIMENTOS!$I2926)),"")</f>
        <v/>
      </c>
      <c r="K2926" s="78"/>
    </row>
    <row r="2927" spans="1:11" x14ac:dyDescent="0.3">
      <c r="A2927" s="12" t="str">
        <f t="shared" si="45"/>
        <v/>
      </c>
      <c r="B2927" s="65"/>
      <c r="C2927" s="68"/>
      <c r="D2927" s="69"/>
      <c r="E2927" s="69"/>
      <c r="F2927" s="69"/>
      <c r="G2927" s="69"/>
      <c r="H2927" s="20" t="str" cm="1">
        <f t="array" ref="H2927">IFERROR(IF(B2927="","",IF(F2927="","",IF(F2927="SERVIÇOS",INDEX('TABELA DE PREÇOS'!$C$3:$C$1000,MATCH(B2927,IF('TABELA DE PREÇOS'!$B$3:$B$1000=G2927,'TABELA DE PREÇOS'!$D$3:$D$1000),1)),IF(F2927="PRODUTOS",INDEX('TABELA DE PREÇOS'!$G$3:$G$1000,MATCH(B2927,IF('TABELA DE PREÇOS'!$F$3:$F$1000=G2927,'TABELA DE PREÇOS'!$H$3:$H$1000),1)))))),"")</f>
        <v/>
      </c>
      <c r="I2927" s="74"/>
      <c r="J2927" s="20" t="str">
        <f>IFERROR(IF(ATENDIMENTOS!$I2927="",ATENDIMENTOS!$H2927,IF(AND(ATENDIMENTOS!$H2927="",ATENDIMENTOS!$I2927=""),"",ATENDIMENTOS!$H2927-ATENDIMENTOS!$I2927)),"")</f>
        <v/>
      </c>
      <c r="K2927" s="77"/>
    </row>
    <row r="2928" spans="1:11" x14ac:dyDescent="0.3">
      <c r="A2928" s="12" t="str">
        <f t="shared" si="45"/>
        <v/>
      </c>
      <c r="B2928" s="66"/>
      <c r="C2928" s="70"/>
      <c r="D2928" s="71"/>
      <c r="E2928" s="71"/>
      <c r="F2928" s="71"/>
      <c r="G2928" s="71"/>
      <c r="H2928" s="19" t="str" cm="1">
        <f t="array" ref="H2928">IFERROR(IF(B2928="","",IF(F2928="","",IF(F2928="SERVIÇOS",INDEX('TABELA DE PREÇOS'!$C$3:$C$1000,MATCH(B2928,IF('TABELA DE PREÇOS'!$B$3:$B$1000=G2928,'TABELA DE PREÇOS'!$D$3:$D$1000),1)),IF(F2928="PRODUTOS",INDEX('TABELA DE PREÇOS'!$G$3:$G$1000,MATCH(B2928,IF('TABELA DE PREÇOS'!$F$3:$F$1000=G2928,'TABELA DE PREÇOS'!$H$3:$H$1000),1)))))),"")</f>
        <v/>
      </c>
      <c r="I2928" s="75"/>
      <c r="J2928" s="19" t="str">
        <f>IFERROR(IF(ATENDIMENTOS!$I2928="",ATENDIMENTOS!$H2928,IF(AND(ATENDIMENTOS!$H2928="",ATENDIMENTOS!$I2928=""),"",ATENDIMENTOS!$H2928-ATENDIMENTOS!$I2928)),"")</f>
        <v/>
      </c>
      <c r="K2928" s="78"/>
    </row>
    <row r="2929" spans="1:11" x14ac:dyDescent="0.3">
      <c r="A2929" s="12" t="str">
        <f t="shared" si="45"/>
        <v/>
      </c>
      <c r="B2929" s="65"/>
      <c r="C2929" s="68"/>
      <c r="D2929" s="69"/>
      <c r="E2929" s="69"/>
      <c r="F2929" s="69"/>
      <c r="G2929" s="69"/>
      <c r="H2929" s="20" t="str" cm="1">
        <f t="array" ref="H2929">IFERROR(IF(B2929="","",IF(F2929="","",IF(F2929="SERVIÇOS",INDEX('TABELA DE PREÇOS'!$C$3:$C$1000,MATCH(B2929,IF('TABELA DE PREÇOS'!$B$3:$B$1000=G2929,'TABELA DE PREÇOS'!$D$3:$D$1000),1)),IF(F2929="PRODUTOS",INDEX('TABELA DE PREÇOS'!$G$3:$G$1000,MATCH(B2929,IF('TABELA DE PREÇOS'!$F$3:$F$1000=G2929,'TABELA DE PREÇOS'!$H$3:$H$1000),1)))))),"")</f>
        <v/>
      </c>
      <c r="I2929" s="74"/>
      <c r="J2929" s="20" t="str">
        <f>IFERROR(IF(ATENDIMENTOS!$I2929="",ATENDIMENTOS!$H2929,IF(AND(ATENDIMENTOS!$H2929="",ATENDIMENTOS!$I2929=""),"",ATENDIMENTOS!$H2929-ATENDIMENTOS!$I2929)),"")</f>
        <v/>
      </c>
      <c r="K2929" s="77"/>
    </row>
    <row r="2930" spans="1:11" x14ac:dyDescent="0.3">
      <c r="A2930" s="12" t="str">
        <f t="shared" si="45"/>
        <v/>
      </c>
      <c r="B2930" s="66"/>
      <c r="C2930" s="70"/>
      <c r="D2930" s="71"/>
      <c r="E2930" s="71"/>
      <c r="F2930" s="71"/>
      <c r="G2930" s="71"/>
      <c r="H2930" s="19" t="str" cm="1">
        <f t="array" ref="H2930">IFERROR(IF(B2930="","",IF(F2930="","",IF(F2930="SERVIÇOS",INDEX('TABELA DE PREÇOS'!$C$3:$C$1000,MATCH(B2930,IF('TABELA DE PREÇOS'!$B$3:$B$1000=G2930,'TABELA DE PREÇOS'!$D$3:$D$1000),1)),IF(F2930="PRODUTOS",INDEX('TABELA DE PREÇOS'!$G$3:$G$1000,MATCH(B2930,IF('TABELA DE PREÇOS'!$F$3:$F$1000=G2930,'TABELA DE PREÇOS'!$H$3:$H$1000),1)))))),"")</f>
        <v/>
      </c>
      <c r="I2930" s="75"/>
      <c r="J2930" s="19" t="str">
        <f>IFERROR(IF(ATENDIMENTOS!$I2930="",ATENDIMENTOS!$H2930,IF(AND(ATENDIMENTOS!$H2930="",ATENDIMENTOS!$I2930=""),"",ATENDIMENTOS!$H2930-ATENDIMENTOS!$I2930)),"")</f>
        <v/>
      </c>
      <c r="K2930" s="78"/>
    </row>
    <row r="2931" spans="1:11" x14ac:dyDescent="0.3">
      <c r="A2931" s="12" t="str">
        <f t="shared" si="45"/>
        <v/>
      </c>
      <c r="B2931" s="65"/>
      <c r="C2931" s="68"/>
      <c r="D2931" s="69"/>
      <c r="E2931" s="69"/>
      <c r="F2931" s="69"/>
      <c r="G2931" s="69"/>
      <c r="H2931" s="20" t="str" cm="1">
        <f t="array" ref="H2931">IFERROR(IF(B2931="","",IF(F2931="","",IF(F2931="SERVIÇOS",INDEX('TABELA DE PREÇOS'!$C$3:$C$1000,MATCH(B2931,IF('TABELA DE PREÇOS'!$B$3:$B$1000=G2931,'TABELA DE PREÇOS'!$D$3:$D$1000),1)),IF(F2931="PRODUTOS",INDEX('TABELA DE PREÇOS'!$G$3:$G$1000,MATCH(B2931,IF('TABELA DE PREÇOS'!$F$3:$F$1000=G2931,'TABELA DE PREÇOS'!$H$3:$H$1000),1)))))),"")</f>
        <v/>
      </c>
      <c r="I2931" s="74"/>
      <c r="J2931" s="20" t="str">
        <f>IFERROR(IF(ATENDIMENTOS!$I2931="",ATENDIMENTOS!$H2931,IF(AND(ATENDIMENTOS!$H2931="",ATENDIMENTOS!$I2931=""),"",ATENDIMENTOS!$H2931-ATENDIMENTOS!$I2931)),"")</f>
        <v/>
      </c>
      <c r="K2931" s="77"/>
    </row>
    <row r="2932" spans="1:11" x14ac:dyDescent="0.3">
      <c r="A2932" s="12" t="str">
        <f t="shared" si="45"/>
        <v/>
      </c>
      <c r="B2932" s="66"/>
      <c r="C2932" s="70"/>
      <c r="D2932" s="71"/>
      <c r="E2932" s="71"/>
      <c r="F2932" s="71"/>
      <c r="G2932" s="71"/>
      <c r="H2932" s="19" t="str" cm="1">
        <f t="array" ref="H2932">IFERROR(IF(B2932="","",IF(F2932="","",IF(F2932="SERVIÇOS",INDEX('TABELA DE PREÇOS'!$C$3:$C$1000,MATCH(B2932,IF('TABELA DE PREÇOS'!$B$3:$B$1000=G2932,'TABELA DE PREÇOS'!$D$3:$D$1000),1)),IF(F2932="PRODUTOS",INDEX('TABELA DE PREÇOS'!$G$3:$G$1000,MATCH(B2932,IF('TABELA DE PREÇOS'!$F$3:$F$1000=G2932,'TABELA DE PREÇOS'!$H$3:$H$1000),1)))))),"")</f>
        <v/>
      </c>
      <c r="I2932" s="75"/>
      <c r="J2932" s="19" t="str">
        <f>IFERROR(IF(ATENDIMENTOS!$I2932="",ATENDIMENTOS!$H2932,IF(AND(ATENDIMENTOS!$H2932="",ATENDIMENTOS!$I2932=""),"",ATENDIMENTOS!$H2932-ATENDIMENTOS!$I2932)),"")</f>
        <v/>
      </c>
      <c r="K2932" s="78"/>
    </row>
    <row r="2933" spans="1:11" x14ac:dyDescent="0.3">
      <c r="A2933" s="12" t="str">
        <f t="shared" si="45"/>
        <v/>
      </c>
      <c r="B2933" s="65"/>
      <c r="C2933" s="68"/>
      <c r="D2933" s="69"/>
      <c r="E2933" s="69"/>
      <c r="F2933" s="69"/>
      <c r="G2933" s="69"/>
      <c r="H2933" s="20" t="str" cm="1">
        <f t="array" ref="H2933">IFERROR(IF(B2933="","",IF(F2933="","",IF(F2933="SERVIÇOS",INDEX('TABELA DE PREÇOS'!$C$3:$C$1000,MATCH(B2933,IF('TABELA DE PREÇOS'!$B$3:$B$1000=G2933,'TABELA DE PREÇOS'!$D$3:$D$1000),1)),IF(F2933="PRODUTOS",INDEX('TABELA DE PREÇOS'!$G$3:$G$1000,MATCH(B2933,IF('TABELA DE PREÇOS'!$F$3:$F$1000=G2933,'TABELA DE PREÇOS'!$H$3:$H$1000),1)))))),"")</f>
        <v/>
      </c>
      <c r="I2933" s="74"/>
      <c r="J2933" s="20" t="str">
        <f>IFERROR(IF(ATENDIMENTOS!$I2933="",ATENDIMENTOS!$H2933,IF(AND(ATENDIMENTOS!$H2933="",ATENDIMENTOS!$I2933=""),"",ATENDIMENTOS!$H2933-ATENDIMENTOS!$I2933)),"")</f>
        <v/>
      </c>
      <c r="K2933" s="77"/>
    </row>
    <row r="2934" spans="1:11" x14ac:dyDescent="0.3">
      <c r="A2934" s="12" t="str">
        <f t="shared" si="45"/>
        <v/>
      </c>
      <c r="B2934" s="66"/>
      <c r="C2934" s="70"/>
      <c r="D2934" s="71"/>
      <c r="E2934" s="71"/>
      <c r="F2934" s="71"/>
      <c r="G2934" s="71"/>
      <c r="H2934" s="19" t="str" cm="1">
        <f t="array" ref="H2934">IFERROR(IF(B2934="","",IF(F2934="","",IF(F2934="SERVIÇOS",INDEX('TABELA DE PREÇOS'!$C$3:$C$1000,MATCH(B2934,IF('TABELA DE PREÇOS'!$B$3:$B$1000=G2934,'TABELA DE PREÇOS'!$D$3:$D$1000),1)),IF(F2934="PRODUTOS",INDEX('TABELA DE PREÇOS'!$G$3:$G$1000,MATCH(B2934,IF('TABELA DE PREÇOS'!$F$3:$F$1000=G2934,'TABELA DE PREÇOS'!$H$3:$H$1000),1)))))),"")</f>
        <v/>
      </c>
      <c r="I2934" s="75"/>
      <c r="J2934" s="19" t="str">
        <f>IFERROR(IF(ATENDIMENTOS!$I2934="",ATENDIMENTOS!$H2934,IF(AND(ATENDIMENTOS!$H2934="",ATENDIMENTOS!$I2934=""),"",ATENDIMENTOS!$H2934-ATENDIMENTOS!$I2934)),"")</f>
        <v/>
      </c>
      <c r="K2934" s="78"/>
    </row>
    <row r="2935" spans="1:11" x14ac:dyDescent="0.3">
      <c r="A2935" s="12" t="str">
        <f t="shared" si="45"/>
        <v/>
      </c>
      <c r="B2935" s="65"/>
      <c r="C2935" s="68"/>
      <c r="D2935" s="69"/>
      <c r="E2935" s="69"/>
      <c r="F2935" s="69"/>
      <c r="G2935" s="69"/>
      <c r="H2935" s="20" t="str" cm="1">
        <f t="array" ref="H2935">IFERROR(IF(B2935="","",IF(F2935="","",IF(F2935="SERVIÇOS",INDEX('TABELA DE PREÇOS'!$C$3:$C$1000,MATCH(B2935,IF('TABELA DE PREÇOS'!$B$3:$B$1000=G2935,'TABELA DE PREÇOS'!$D$3:$D$1000),1)),IF(F2935="PRODUTOS",INDEX('TABELA DE PREÇOS'!$G$3:$G$1000,MATCH(B2935,IF('TABELA DE PREÇOS'!$F$3:$F$1000=G2935,'TABELA DE PREÇOS'!$H$3:$H$1000),1)))))),"")</f>
        <v/>
      </c>
      <c r="I2935" s="74"/>
      <c r="J2935" s="20" t="str">
        <f>IFERROR(IF(ATENDIMENTOS!$I2935="",ATENDIMENTOS!$H2935,IF(AND(ATENDIMENTOS!$H2935="",ATENDIMENTOS!$I2935=""),"",ATENDIMENTOS!$H2935-ATENDIMENTOS!$I2935)),"")</f>
        <v/>
      </c>
      <c r="K2935" s="77"/>
    </row>
    <row r="2936" spans="1:11" x14ac:dyDescent="0.3">
      <c r="A2936" s="12" t="str">
        <f t="shared" si="45"/>
        <v/>
      </c>
      <c r="B2936" s="66"/>
      <c r="C2936" s="70"/>
      <c r="D2936" s="71"/>
      <c r="E2936" s="71"/>
      <c r="F2936" s="71"/>
      <c r="G2936" s="71"/>
      <c r="H2936" s="19" t="str" cm="1">
        <f t="array" ref="H2936">IFERROR(IF(B2936="","",IF(F2936="","",IF(F2936="SERVIÇOS",INDEX('TABELA DE PREÇOS'!$C$3:$C$1000,MATCH(B2936,IF('TABELA DE PREÇOS'!$B$3:$B$1000=G2936,'TABELA DE PREÇOS'!$D$3:$D$1000),1)),IF(F2936="PRODUTOS",INDEX('TABELA DE PREÇOS'!$G$3:$G$1000,MATCH(B2936,IF('TABELA DE PREÇOS'!$F$3:$F$1000=G2936,'TABELA DE PREÇOS'!$H$3:$H$1000),1)))))),"")</f>
        <v/>
      </c>
      <c r="I2936" s="75"/>
      <c r="J2936" s="19" t="str">
        <f>IFERROR(IF(ATENDIMENTOS!$I2936="",ATENDIMENTOS!$H2936,IF(AND(ATENDIMENTOS!$H2936="",ATENDIMENTOS!$I2936=""),"",ATENDIMENTOS!$H2936-ATENDIMENTOS!$I2936)),"")</f>
        <v/>
      </c>
      <c r="K2936" s="78"/>
    </row>
    <row r="2937" spans="1:11" x14ac:dyDescent="0.3">
      <c r="A2937" s="12" t="str">
        <f t="shared" si="45"/>
        <v/>
      </c>
      <c r="B2937" s="65"/>
      <c r="C2937" s="68"/>
      <c r="D2937" s="69"/>
      <c r="E2937" s="69"/>
      <c r="F2937" s="69"/>
      <c r="G2937" s="69"/>
      <c r="H2937" s="20" t="str" cm="1">
        <f t="array" ref="H2937">IFERROR(IF(B2937="","",IF(F2937="","",IF(F2937="SERVIÇOS",INDEX('TABELA DE PREÇOS'!$C$3:$C$1000,MATCH(B2937,IF('TABELA DE PREÇOS'!$B$3:$B$1000=G2937,'TABELA DE PREÇOS'!$D$3:$D$1000),1)),IF(F2937="PRODUTOS",INDEX('TABELA DE PREÇOS'!$G$3:$G$1000,MATCH(B2937,IF('TABELA DE PREÇOS'!$F$3:$F$1000=G2937,'TABELA DE PREÇOS'!$H$3:$H$1000),1)))))),"")</f>
        <v/>
      </c>
      <c r="I2937" s="74"/>
      <c r="J2937" s="20" t="str">
        <f>IFERROR(IF(ATENDIMENTOS!$I2937="",ATENDIMENTOS!$H2937,IF(AND(ATENDIMENTOS!$H2937="",ATENDIMENTOS!$I2937=""),"",ATENDIMENTOS!$H2937-ATENDIMENTOS!$I2937)),"")</f>
        <v/>
      </c>
      <c r="K2937" s="77"/>
    </row>
    <row r="2938" spans="1:11" x14ac:dyDescent="0.3">
      <c r="A2938" s="12" t="str">
        <f t="shared" si="45"/>
        <v/>
      </c>
      <c r="B2938" s="66"/>
      <c r="C2938" s="70"/>
      <c r="D2938" s="71"/>
      <c r="E2938" s="71"/>
      <c r="F2938" s="71"/>
      <c r="G2938" s="71"/>
      <c r="H2938" s="19" t="str" cm="1">
        <f t="array" ref="H2938">IFERROR(IF(B2938="","",IF(F2938="","",IF(F2938="SERVIÇOS",INDEX('TABELA DE PREÇOS'!$C$3:$C$1000,MATCH(B2938,IF('TABELA DE PREÇOS'!$B$3:$B$1000=G2938,'TABELA DE PREÇOS'!$D$3:$D$1000),1)),IF(F2938="PRODUTOS",INDEX('TABELA DE PREÇOS'!$G$3:$G$1000,MATCH(B2938,IF('TABELA DE PREÇOS'!$F$3:$F$1000=G2938,'TABELA DE PREÇOS'!$H$3:$H$1000),1)))))),"")</f>
        <v/>
      </c>
      <c r="I2938" s="75"/>
      <c r="J2938" s="19" t="str">
        <f>IFERROR(IF(ATENDIMENTOS!$I2938="",ATENDIMENTOS!$H2938,IF(AND(ATENDIMENTOS!$H2938="",ATENDIMENTOS!$I2938=""),"",ATENDIMENTOS!$H2938-ATENDIMENTOS!$I2938)),"")</f>
        <v/>
      </c>
      <c r="K2938" s="78"/>
    </row>
    <row r="2939" spans="1:11" x14ac:dyDescent="0.3">
      <c r="A2939" s="12" t="str">
        <f t="shared" si="45"/>
        <v/>
      </c>
      <c r="B2939" s="65"/>
      <c r="C2939" s="68"/>
      <c r="D2939" s="69"/>
      <c r="E2939" s="69"/>
      <c r="F2939" s="69"/>
      <c r="G2939" s="69"/>
      <c r="H2939" s="20" t="str" cm="1">
        <f t="array" ref="H2939">IFERROR(IF(B2939="","",IF(F2939="","",IF(F2939="SERVIÇOS",INDEX('TABELA DE PREÇOS'!$C$3:$C$1000,MATCH(B2939,IF('TABELA DE PREÇOS'!$B$3:$B$1000=G2939,'TABELA DE PREÇOS'!$D$3:$D$1000),1)),IF(F2939="PRODUTOS",INDEX('TABELA DE PREÇOS'!$G$3:$G$1000,MATCH(B2939,IF('TABELA DE PREÇOS'!$F$3:$F$1000=G2939,'TABELA DE PREÇOS'!$H$3:$H$1000),1)))))),"")</f>
        <v/>
      </c>
      <c r="I2939" s="74"/>
      <c r="J2939" s="20" t="str">
        <f>IFERROR(IF(ATENDIMENTOS!$I2939="",ATENDIMENTOS!$H2939,IF(AND(ATENDIMENTOS!$H2939="",ATENDIMENTOS!$I2939=""),"",ATENDIMENTOS!$H2939-ATENDIMENTOS!$I2939)),"")</f>
        <v/>
      </c>
      <c r="K2939" s="77"/>
    </row>
    <row r="2940" spans="1:11" x14ac:dyDescent="0.3">
      <c r="A2940" s="12" t="str">
        <f t="shared" si="45"/>
        <v/>
      </c>
      <c r="B2940" s="66"/>
      <c r="C2940" s="70"/>
      <c r="D2940" s="71"/>
      <c r="E2940" s="71"/>
      <c r="F2940" s="71"/>
      <c r="G2940" s="71"/>
      <c r="H2940" s="19" t="str" cm="1">
        <f t="array" ref="H2940">IFERROR(IF(B2940="","",IF(F2940="","",IF(F2940="SERVIÇOS",INDEX('TABELA DE PREÇOS'!$C$3:$C$1000,MATCH(B2940,IF('TABELA DE PREÇOS'!$B$3:$B$1000=G2940,'TABELA DE PREÇOS'!$D$3:$D$1000),1)),IF(F2940="PRODUTOS",INDEX('TABELA DE PREÇOS'!$G$3:$G$1000,MATCH(B2940,IF('TABELA DE PREÇOS'!$F$3:$F$1000=G2940,'TABELA DE PREÇOS'!$H$3:$H$1000),1)))))),"")</f>
        <v/>
      </c>
      <c r="I2940" s="75"/>
      <c r="J2940" s="19" t="str">
        <f>IFERROR(IF(ATENDIMENTOS!$I2940="",ATENDIMENTOS!$H2940,IF(AND(ATENDIMENTOS!$H2940="",ATENDIMENTOS!$I2940=""),"",ATENDIMENTOS!$H2940-ATENDIMENTOS!$I2940)),"")</f>
        <v/>
      </c>
      <c r="K2940" s="78"/>
    </row>
    <row r="2941" spans="1:11" x14ac:dyDescent="0.3">
      <c r="A2941" s="12" t="str">
        <f t="shared" si="45"/>
        <v/>
      </c>
      <c r="B2941" s="65"/>
      <c r="C2941" s="68"/>
      <c r="D2941" s="69"/>
      <c r="E2941" s="69"/>
      <c r="F2941" s="69"/>
      <c r="G2941" s="69"/>
      <c r="H2941" s="20" t="str" cm="1">
        <f t="array" ref="H2941">IFERROR(IF(B2941="","",IF(F2941="","",IF(F2941="SERVIÇOS",INDEX('TABELA DE PREÇOS'!$C$3:$C$1000,MATCH(B2941,IF('TABELA DE PREÇOS'!$B$3:$B$1000=G2941,'TABELA DE PREÇOS'!$D$3:$D$1000),1)),IF(F2941="PRODUTOS",INDEX('TABELA DE PREÇOS'!$G$3:$G$1000,MATCH(B2941,IF('TABELA DE PREÇOS'!$F$3:$F$1000=G2941,'TABELA DE PREÇOS'!$H$3:$H$1000),1)))))),"")</f>
        <v/>
      </c>
      <c r="I2941" s="74"/>
      <c r="J2941" s="20" t="str">
        <f>IFERROR(IF(ATENDIMENTOS!$I2941="",ATENDIMENTOS!$H2941,IF(AND(ATENDIMENTOS!$H2941="",ATENDIMENTOS!$I2941=""),"",ATENDIMENTOS!$H2941-ATENDIMENTOS!$I2941)),"")</f>
        <v/>
      </c>
      <c r="K2941" s="77"/>
    </row>
    <row r="2942" spans="1:11" x14ac:dyDescent="0.3">
      <c r="A2942" s="12" t="str">
        <f t="shared" si="45"/>
        <v/>
      </c>
      <c r="B2942" s="66"/>
      <c r="C2942" s="70"/>
      <c r="D2942" s="71"/>
      <c r="E2942" s="71"/>
      <c r="F2942" s="71"/>
      <c r="G2942" s="71"/>
      <c r="H2942" s="19" t="str" cm="1">
        <f t="array" ref="H2942">IFERROR(IF(B2942="","",IF(F2942="","",IF(F2942="SERVIÇOS",INDEX('TABELA DE PREÇOS'!$C$3:$C$1000,MATCH(B2942,IF('TABELA DE PREÇOS'!$B$3:$B$1000=G2942,'TABELA DE PREÇOS'!$D$3:$D$1000),1)),IF(F2942="PRODUTOS",INDEX('TABELA DE PREÇOS'!$G$3:$G$1000,MATCH(B2942,IF('TABELA DE PREÇOS'!$F$3:$F$1000=G2942,'TABELA DE PREÇOS'!$H$3:$H$1000),1)))))),"")</f>
        <v/>
      </c>
      <c r="I2942" s="75"/>
      <c r="J2942" s="19" t="str">
        <f>IFERROR(IF(ATENDIMENTOS!$I2942="",ATENDIMENTOS!$H2942,IF(AND(ATENDIMENTOS!$H2942="",ATENDIMENTOS!$I2942=""),"",ATENDIMENTOS!$H2942-ATENDIMENTOS!$I2942)),"")</f>
        <v/>
      </c>
      <c r="K2942" s="78"/>
    </row>
    <row r="2943" spans="1:11" x14ac:dyDescent="0.3">
      <c r="A2943" s="12" t="str">
        <f t="shared" si="45"/>
        <v/>
      </c>
      <c r="B2943" s="65"/>
      <c r="C2943" s="68"/>
      <c r="D2943" s="69"/>
      <c r="E2943" s="69"/>
      <c r="F2943" s="69"/>
      <c r="G2943" s="69"/>
      <c r="H2943" s="20" t="str" cm="1">
        <f t="array" ref="H2943">IFERROR(IF(B2943="","",IF(F2943="","",IF(F2943="SERVIÇOS",INDEX('TABELA DE PREÇOS'!$C$3:$C$1000,MATCH(B2943,IF('TABELA DE PREÇOS'!$B$3:$B$1000=G2943,'TABELA DE PREÇOS'!$D$3:$D$1000),1)),IF(F2943="PRODUTOS",INDEX('TABELA DE PREÇOS'!$G$3:$G$1000,MATCH(B2943,IF('TABELA DE PREÇOS'!$F$3:$F$1000=G2943,'TABELA DE PREÇOS'!$H$3:$H$1000),1)))))),"")</f>
        <v/>
      </c>
      <c r="I2943" s="74"/>
      <c r="J2943" s="20" t="str">
        <f>IFERROR(IF(ATENDIMENTOS!$I2943="",ATENDIMENTOS!$H2943,IF(AND(ATENDIMENTOS!$H2943="",ATENDIMENTOS!$I2943=""),"",ATENDIMENTOS!$H2943-ATENDIMENTOS!$I2943)),"")</f>
        <v/>
      </c>
      <c r="K2943" s="77"/>
    </row>
    <row r="2944" spans="1:11" x14ac:dyDescent="0.3">
      <c r="A2944" s="12" t="str">
        <f t="shared" si="45"/>
        <v/>
      </c>
      <c r="B2944" s="66"/>
      <c r="C2944" s="70"/>
      <c r="D2944" s="71"/>
      <c r="E2944" s="71"/>
      <c r="F2944" s="71"/>
      <c r="G2944" s="71"/>
      <c r="H2944" s="19" t="str" cm="1">
        <f t="array" ref="H2944">IFERROR(IF(B2944="","",IF(F2944="","",IF(F2944="SERVIÇOS",INDEX('TABELA DE PREÇOS'!$C$3:$C$1000,MATCH(B2944,IF('TABELA DE PREÇOS'!$B$3:$B$1000=G2944,'TABELA DE PREÇOS'!$D$3:$D$1000),1)),IF(F2944="PRODUTOS",INDEX('TABELA DE PREÇOS'!$G$3:$G$1000,MATCH(B2944,IF('TABELA DE PREÇOS'!$F$3:$F$1000=G2944,'TABELA DE PREÇOS'!$H$3:$H$1000),1)))))),"")</f>
        <v/>
      </c>
      <c r="I2944" s="75"/>
      <c r="J2944" s="19" t="str">
        <f>IFERROR(IF(ATENDIMENTOS!$I2944="",ATENDIMENTOS!$H2944,IF(AND(ATENDIMENTOS!$H2944="",ATENDIMENTOS!$I2944=""),"",ATENDIMENTOS!$H2944-ATENDIMENTOS!$I2944)),"")</f>
        <v/>
      </c>
      <c r="K2944" s="78"/>
    </row>
    <row r="2945" spans="1:11" x14ac:dyDescent="0.3">
      <c r="A2945" s="12" t="str">
        <f t="shared" si="45"/>
        <v/>
      </c>
      <c r="B2945" s="65"/>
      <c r="C2945" s="68"/>
      <c r="D2945" s="69"/>
      <c r="E2945" s="69"/>
      <c r="F2945" s="69"/>
      <c r="G2945" s="69"/>
      <c r="H2945" s="20" t="str" cm="1">
        <f t="array" ref="H2945">IFERROR(IF(B2945="","",IF(F2945="","",IF(F2945="SERVIÇOS",INDEX('TABELA DE PREÇOS'!$C$3:$C$1000,MATCH(B2945,IF('TABELA DE PREÇOS'!$B$3:$B$1000=G2945,'TABELA DE PREÇOS'!$D$3:$D$1000),1)),IF(F2945="PRODUTOS",INDEX('TABELA DE PREÇOS'!$G$3:$G$1000,MATCH(B2945,IF('TABELA DE PREÇOS'!$F$3:$F$1000=G2945,'TABELA DE PREÇOS'!$H$3:$H$1000),1)))))),"")</f>
        <v/>
      </c>
      <c r="I2945" s="74"/>
      <c r="J2945" s="20" t="str">
        <f>IFERROR(IF(ATENDIMENTOS!$I2945="",ATENDIMENTOS!$H2945,IF(AND(ATENDIMENTOS!$H2945="",ATENDIMENTOS!$I2945=""),"",ATENDIMENTOS!$H2945-ATENDIMENTOS!$I2945)),"")</f>
        <v/>
      </c>
      <c r="K2945" s="77"/>
    </row>
    <row r="2946" spans="1:11" x14ac:dyDescent="0.3">
      <c r="A2946" s="12" t="str">
        <f t="shared" si="45"/>
        <v/>
      </c>
      <c r="B2946" s="66"/>
      <c r="C2946" s="70"/>
      <c r="D2946" s="71"/>
      <c r="E2946" s="71"/>
      <c r="F2946" s="71"/>
      <c r="G2946" s="71"/>
      <c r="H2946" s="19" t="str" cm="1">
        <f t="array" ref="H2946">IFERROR(IF(B2946="","",IF(F2946="","",IF(F2946="SERVIÇOS",INDEX('TABELA DE PREÇOS'!$C$3:$C$1000,MATCH(B2946,IF('TABELA DE PREÇOS'!$B$3:$B$1000=G2946,'TABELA DE PREÇOS'!$D$3:$D$1000),1)),IF(F2946="PRODUTOS",INDEX('TABELA DE PREÇOS'!$G$3:$G$1000,MATCH(B2946,IF('TABELA DE PREÇOS'!$F$3:$F$1000=G2946,'TABELA DE PREÇOS'!$H$3:$H$1000),1)))))),"")</f>
        <v/>
      </c>
      <c r="I2946" s="75"/>
      <c r="J2946" s="19" t="str">
        <f>IFERROR(IF(ATENDIMENTOS!$I2946="",ATENDIMENTOS!$H2946,IF(AND(ATENDIMENTOS!$H2946="",ATENDIMENTOS!$I2946=""),"",ATENDIMENTOS!$H2946-ATENDIMENTOS!$I2946)),"")</f>
        <v/>
      </c>
      <c r="K2946" s="78"/>
    </row>
    <row r="2947" spans="1:11" x14ac:dyDescent="0.3">
      <c r="A2947" s="12" t="str">
        <f t="shared" si="45"/>
        <v/>
      </c>
      <c r="B2947" s="65"/>
      <c r="C2947" s="68"/>
      <c r="D2947" s="69"/>
      <c r="E2947" s="69"/>
      <c r="F2947" s="69"/>
      <c r="G2947" s="69"/>
      <c r="H2947" s="20" t="str" cm="1">
        <f t="array" ref="H2947">IFERROR(IF(B2947="","",IF(F2947="","",IF(F2947="SERVIÇOS",INDEX('TABELA DE PREÇOS'!$C$3:$C$1000,MATCH(B2947,IF('TABELA DE PREÇOS'!$B$3:$B$1000=G2947,'TABELA DE PREÇOS'!$D$3:$D$1000),1)),IF(F2947="PRODUTOS",INDEX('TABELA DE PREÇOS'!$G$3:$G$1000,MATCH(B2947,IF('TABELA DE PREÇOS'!$F$3:$F$1000=G2947,'TABELA DE PREÇOS'!$H$3:$H$1000),1)))))),"")</f>
        <v/>
      </c>
      <c r="I2947" s="74"/>
      <c r="J2947" s="20" t="str">
        <f>IFERROR(IF(ATENDIMENTOS!$I2947="",ATENDIMENTOS!$H2947,IF(AND(ATENDIMENTOS!$H2947="",ATENDIMENTOS!$I2947=""),"",ATENDIMENTOS!$H2947-ATENDIMENTOS!$I2947)),"")</f>
        <v/>
      </c>
      <c r="K2947" s="77"/>
    </row>
    <row r="2948" spans="1:11" x14ac:dyDescent="0.3">
      <c r="A2948" s="12" t="str">
        <f t="shared" ref="A2948:A3003" si="46">IF(B2948="","",F2948&amp;E2948&amp;B2948&amp;C2948)</f>
        <v/>
      </c>
      <c r="B2948" s="66"/>
      <c r="C2948" s="70"/>
      <c r="D2948" s="71"/>
      <c r="E2948" s="71"/>
      <c r="F2948" s="71"/>
      <c r="G2948" s="71"/>
      <c r="H2948" s="19" t="str" cm="1">
        <f t="array" ref="H2948">IFERROR(IF(B2948="","",IF(F2948="","",IF(F2948="SERVIÇOS",INDEX('TABELA DE PREÇOS'!$C$3:$C$1000,MATCH(B2948,IF('TABELA DE PREÇOS'!$B$3:$B$1000=G2948,'TABELA DE PREÇOS'!$D$3:$D$1000),1)),IF(F2948="PRODUTOS",INDEX('TABELA DE PREÇOS'!$G$3:$G$1000,MATCH(B2948,IF('TABELA DE PREÇOS'!$F$3:$F$1000=G2948,'TABELA DE PREÇOS'!$H$3:$H$1000),1)))))),"")</f>
        <v/>
      </c>
      <c r="I2948" s="75"/>
      <c r="J2948" s="19" t="str">
        <f>IFERROR(IF(ATENDIMENTOS!$I2948="",ATENDIMENTOS!$H2948,IF(AND(ATENDIMENTOS!$H2948="",ATENDIMENTOS!$I2948=""),"",ATENDIMENTOS!$H2948-ATENDIMENTOS!$I2948)),"")</f>
        <v/>
      </c>
      <c r="K2948" s="78"/>
    </row>
    <row r="2949" spans="1:11" x14ac:dyDescent="0.3">
      <c r="A2949" s="12" t="str">
        <f t="shared" si="46"/>
        <v/>
      </c>
      <c r="B2949" s="65"/>
      <c r="C2949" s="68"/>
      <c r="D2949" s="69"/>
      <c r="E2949" s="69"/>
      <c r="F2949" s="69"/>
      <c r="G2949" s="69"/>
      <c r="H2949" s="20" t="str" cm="1">
        <f t="array" ref="H2949">IFERROR(IF(B2949="","",IF(F2949="","",IF(F2949="SERVIÇOS",INDEX('TABELA DE PREÇOS'!$C$3:$C$1000,MATCH(B2949,IF('TABELA DE PREÇOS'!$B$3:$B$1000=G2949,'TABELA DE PREÇOS'!$D$3:$D$1000),1)),IF(F2949="PRODUTOS",INDEX('TABELA DE PREÇOS'!$G$3:$G$1000,MATCH(B2949,IF('TABELA DE PREÇOS'!$F$3:$F$1000=G2949,'TABELA DE PREÇOS'!$H$3:$H$1000),1)))))),"")</f>
        <v/>
      </c>
      <c r="I2949" s="74"/>
      <c r="J2949" s="20" t="str">
        <f>IFERROR(IF(ATENDIMENTOS!$I2949="",ATENDIMENTOS!$H2949,IF(AND(ATENDIMENTOS!$H2949="",ATENDIMENTOS!$I2949=""),"",ATENDIMENTOS!$H2949-ATENDIMENTOS!$I2949)),"")</f>
        <v/>
      </c>
      <c r="K2949" s="77"/>
    </row>
    <row r="2950" spans="1:11" x14ac:dyDescent="0.3">
      <c r="A2950" s="12" t="str">
        <f t="shared" si="46"/>
        <v/>
      </c>
      <c r="B2950" s="66"/>
      <c r="C2950" s="70"/>
      <c r="D2950" s="71"/>
      <c r="E2950" s="71"/>
      <c r="F2950" s="71"/>
      <c r="G2950" s="71"/>
      <c r="H2950" s="19" t="str" cm="1">
        <f t="array" ref="H2950">IFERROR(IF(B2950="","",IF(F2950="","",IF(F2950="SERVIÇOS",INDEX('TABELA DE PREÇOS'!$C$3:$C$1000,MATCH(B2950,IF('TABELA DE PREÇOS'!$B$3:$B$1000=G2950,'TABELA DE PREÇOS'!$D$3:$D$1000),1)),IF(F2950="PRODUTOS",INDEX('TABELA DE PREÇOS'!$G$3:$G$1000,MATCH(B2950,IF('TABELA DE PREÇOS'!$F$3:$F$1000=G2950,'TABELA DE PREÇOS'!$H$3:$H$1000),1)))))),"")</f>
        <v/>
      </c>
      <c r="I2950" s="75"/>
      <c r="J2950" s="19" t="str">
        <f>IFERROR(IF(ATENDIMENTOS!$I2950="",ATENDIMENTOS!$H2950,IF(AND(ATENDIMENTOS!$H2950="",ATENDIMENTOS!$I2950=""),"",ATENDIMENTOS!$H2950-ATENDIMENTOS!$I2950)),"")</f>
        <v/>
      </c>
      <c r="K2950" s="78"/>
    </row>
    <row r="2951" spans="1:11" x14ac:dyDescent="0.3">
      <c r="A2951" s="12" t="str">
        <f t="shared" si="46"/>
        <v/>
      </c>
      <c r="B2951" s="65"/>
      <c r="C2951" s="68"/>
      <c r="D2951" s="69"/>
      <c r="E2951" s="69"/>
      <c r="F2951" s="69"/>
      <c r="G2951" s="69"/>
      <c r="H2951" s="20" t="str" cm="1">
        <f t="array" ref="H2951">IFERROR(IF(B2951="","",IF(F2951="","",IF(F2951="SERVIÇOS",INDEX('TABELA DE PREÇOS'!$C$3:$C$1000,MATCH(B2951,IF('TABELA DE PREÇOS'!$B$3:$B$1000=G2951,'TABELA DE PREÇOS'!$D$3:$D$1000),1)),IF(F2951="PRODUTOS",INDEX('TABELA DE PREÇOS'!$G$3:$G$1000,MATCH(B2951,IF('TABELA DE PREÇOS'!$F$3:$F$1000=G2951,'TABELA DE PREÇOS'!$H$3:$H$1000),1)))))),"")</f>
        <v/>
      </c>
      <c r="I2951" s="74"/>
      <c r="J2951" s="20" t="str">
        <f>IFERROR(IF(ATENDIMENTOS!$I2951="",ATENDIMENTOS!$H2951,IF(AND(ATENDIMENTOS!$H2951="",ATENDIMENTOS!$I2951=""),"",ATENDIMENTOS!$H2951-ATENDIMENTOS!$I2951)),"")</f>
        <v/>
      </c>
      <c r="K2951" s="77"/>
    </row>
    <row r="2952" spans="1:11" x14ac:dyDescent="0.3">
      <c r="A2952" s="12" t="str">
        <f t="shared" si="46"/>
        <v/>
      </c>
      <c r="B2952" s="66"/>
      <c r="C2952" s="70"/>
      <c r="D2952" s="71"/>
      <c r="E2952" s="71"/>
      <c r="F2952" s="71"/>
      <c r="G2952" s="71"/>
      <c r="H2952" s="19" t="str" cm="1">
        <f t="array" ref="H2952">IFERROR(IF(B2952="","",IF(F2952="","",IF(F2952="SERVIÇOS",INDEX('TABELA DE PREÇOS'!$C$3:$C$1000,MATCH(B2952,IF('TABELA DE PREÇOS'!$B$3:$B$1000=G2952,'TABELA DE PREÇOS'!$D$3:$D$1000),1)),IF(F2952="PRODUTOS",INDEX('TABELA DE PREÇOS'!$G$3:$G$1000,MATCH(B2952,IF('TABELA DE PREÇOS'!$F$3:$F$1000=G2952,'TABELA DE PREÇOS'!$H$3:$H$1000),1)))))),"")</f>
        <v/>
      </c>
      <c r="I2952" s="75"/>
      <c r="J2952" s="19" t="str">
        <f>IFERROR(IF(ATENDIMENTOS!$I2952="",ATENDIMENTOS!$H2952,IF(AND(ATENDIMENTOS!$H2952="",ATENDIMENTOS!$I2952=""),"",ATENDIMENTOS!$H2952-ATENDIMENTOS!$I2952)),"")</f>
        <v/>
      </c>
      <c r="K2952" s="78"/>
    </row>
    <row r="2953" spans="1:11" x14ac:dyDescent="0.3">
      <c r="A2953" s="12" t="str">
        <f t="shared" si="46"/>
        <v/>
      </c>
      <c r="B2953" s="65"/>
      <c r="C2953" s="68"/>
      <c r="D2953" s="69"/>
      <c r="E2953" s="69"/>
      <c r="F2953" s="69"/>
      <c r="G2953" s="69"/>
      <c r="H2953" s="20" t="str" cm="1">
        <f t="array" ref="H2953">IFERROR(IF(B2953="","",IF(F2953="","",IF(F2953="SERVIÇOS",INDEX('TABELA DE PREÇOS'!$C$3:$C$1000,MATCH(B2953,IF('TABELA DE PREÇOS'!$B$3:$B$1000=G2953,'TABELA DE PREÇOS'!$D$3:$D$1000),1)),IF(F2953="PRODUTOS",INDEX('TABELA DE PREÇOS'!$G$3:$G$1000,MATCH(B2953,IF('TABELA DE PREÇOS'!$F$3:$F$1000=G2953,'TABELA DE PREÇOS'!$H$3:$H$1000),1)))))),"")</f>
        <v/>
      </c>
      <c r="I2953" s="74"/>
      <c r="J2953" s="20" t="str">
        <f>IFERROR(IF(ATENDIMENTOS!$I2953="",ATENDIMENTOS!$H2953,IF(AND(ATENDIMENTOS!$H2953="",ATENDIMENTOS!$I2953=""),"",ATENDIMENTOS!$H2953-ATENDIMENTOS!$I2953)),"")</f>
        <v/>
      </c>
      <c r="K2953" s="77"/>
    </row>
    <row r="2954" spans="1:11" x14ac:dyDescent="0.3">
      <c r="A2954" s="12" t="str">
        <f t="shared" si="46"/>
        <v/>
      </c>
      <c r="B2954" s="66"/>
      <c r="C2954" s="70"/>
      <c r="D2954" s="71"/>
      <c r="E2954" s="71"/>
      <c r="F2954" s="71"/>
      <c r="G2954" s="71"/>
      <c r="H2954" s="19" t="str" cm="1">
        <f t="array" ref="H2954">IFERROR(IF(B2954="","",IF(F2954="","",IF(F2954="SERVIÇOS",INDEX('TABELA DE PREÇOS'!$C$3:$C$1000,MATCH(B2954,IF('TABELA DE PREÇOS'!$B$3:$B$1000=G2954,'TABELA DE PREÇOS'!$D$3:$D$1000),1)),IF(F2954="PRODUTOS",INDEX('TABELA DE PREÇOS'!$G$3:$G$1000,MATCH(B2954,IF('TABELA DE PREÇOS'!$F$3:$F$1000=G2954,'TABELA DE PREÇOS'!$H$3:$H$1000),1)))))),"")</f>
        <v/>
      </c>
      <c r="I2954" s="75"/>
      <c r="J2954" s="19" t="str">
        <f>IFERROR(IF(ATENDIMENTOS!$I2954="",ATENDIMENTOS!$H2954,IF(AND(ATENDIMENTOS!$H2954="",ATENDIMENTOS!$I2954=""),"",ATENDIMENTOS!$H2954-ATENDIMENTOS!$I2954)),"")</f>
        <v/>
      </c>
      <c r="K2954" s="78"/>
    </row>
    <row r="2955" spans="1:11" x14ac:dyDescent="0.3">
      <c r="A2955" s="12" t="str">
        <f t="shared" si="46"/>
        <v/>
      </c>
      <c r="B2955" s="65"/>
      <c r="C2955" s="68"/>
      <c r="D2955" s="69"/>
      <c r="E2955" s="69"/>
      <c r="F2955" s="69"/>
      <c r="G2955" s="69"/>
      <c r="H2955" s="20" t="str" cm="1">
        <f t="array" ref="H2955">IFERROR(IF(B2955="","",IF(F2955="","",IF(F2955="SERVIÇOS",INDEX('TABELA DE PREÇOS'!$C$3:$C$1000,MATCH(B2955,IF('TABELA DE PREÇOS'!$B$3:$B$1000=G2955,'TABELA DE PREÇOS'!$D$3:$D$1000),1)),IF(F2955="PRODUTOS",INDEX('TABELA DE PREÇOS'!$G$3:$G$1000,MATCH(B2955,IF('TABELA DE PREÇOS'!$F$3:$F$1000=G2955,'TABELA DE PREÇOS'!$H$3:$H$1000),1)))))),"")</f>
        <v/>
      </c>
      <c r="I2955" s="74"/>
      <c r="J2955" s="20" t="str">
        <f>IFERROR(IF(ATENDIMENTOS!$I2955="",ATENDIMENTOS!$H2955,IF(AND(ATENDIMENTOS!$H2955="",ATENDIMENTOS!$I2955=""),"",ATENDIMENTOS!$H2955-ATENDIMENTOS!$I2955)),"")</f>
        <v/>
      </c>
      <c r="K2955" s="77"/>
    </row>
    <row r="2956" spans="1:11" x14ac:dyDescent="0.3">
      <c r="A2956" s="12" t="str">
        <f t="shared" si="46"/>
        <v/>
      </c>
      <c r="B2956" s="66"/>
      <c r="C2956" s="70"/>
      <c r="D2956" s="71"/>
      <c r="E2956" s="71"/>
      <c r="F2956" s="71"/>
      <c r="G2956" s="71"/>
      <c r="H2956" s="19" t="str" cm="1">
        <f t="array" ref="H2956">IFERROR(IF(B2956="","",IF(F2956="","",IF(F2956="SERVIÇOS",INDEX('TABELA DE PREÇOS'!$C$3:$C$1000,MATCH(B2956,IF('TABELA DE PREÇOS'!$B$3:$B$1000=G2956,'TABELA DE PREÇOS'!$D$3:$D$1000),1)),IF(F2956="PRODUTOS",INDEX('TABELA DE PREÇOS'!$G$3:$G$1000,MATCH(B2956,IF('TABELA DE PREÇOS'!$F$3:$F$1000=G2956,'TABELA DE PREÇOS'!$H$3:$H$1000),1)))))),"")</f>
        <v/>
      </c>
      <c r="I2956" s="75"/>
      <c r="J2956" s="19" t="str">
        <f>IFERROR(IF(ATENDIMENTOS!$I2956="",ATENDIMENTOS!$H2956,IF(AND(ATENDIMENTOS!$H2956="",ATENDIMENTOS!$I2956=""),"",ATENDIMENTOS!$H2956-ATENDIMENTOS!$I2956)),"")</f>
        <v/>
      </c>
      <c r="K2956" s="78"/>
    </row>
    <row r="2957" spans="1:11" x14ac:dyDescent="0.3">
      <c r="A2957" s="12" t="str">
        <f t="shared" si="46"/>
        <v/>
      </c>
      <c r="B2957" s="65"/>
      <c r="C2957" s="68"/>
      <c r="D2957" s="69"/>
      <c r="E2957" s="69"/>
      <c r="F2957" s="69"/>
      <c r="G2957" s="69"/>
      <c r="H2957" s="20" t="str" cm="1">
        <f t="array" ref="H2957">IFERROR(IF(B2957="","",IF(F2957="","",IF(F2957="SERVIÇOS",INDEX('TABELA DE PREÇOS'!$C$3:$C$1000,MATCH(B2957,IF('TABELA DE PREÇOS'!$B$3:$B$1000=G2957,'TABELA DE PREÇOS'!$D$3:$D$1000),1)),IF(F2957="PRODUTOS",INDEX('TABELA DE PREÇOS'!$G$3:$G$1000,MATCH(B2957,IF('TABELA DE PREÇOS'!$F$3:$F$1000=G2957,'TABELA DE PREÇOS'!$H$3:$H$1000),1)))))),"")</f>
        <v/>
      </c>
      <c r="I2957" s="74"/>
      <c r="J2957" s="20" t="str">
        <f>IFERROR(IF(ATENDIMENTOS!$I2957="",ATENDIMENTOS!$H2957,IF(AND(ATENDIMENTOS!$H2957="",ATENDIMENTOS!$I2957=""),"",ATENDIMENTOS!$H2957-ATENDIMENTOS!$I2957)),"")</f>
        <v/>
      </c>
      <c r="K2957" s="77"/>
    </row>
    <row r="2958" spans="1:11" x14ac:dyDescent="0.3">
      <c r="A2958" s="12" t="str">
        <f t="shared" si="46"/>
        <v/>
      </c>
      <c r="B2958" s="66"/>
      <c r="C2958" s="70"/>
      <c r="D2958" s="71"/>
      <c r="E2958" s="71"/>
      <c r="F2958" s="71"/>
      <c r="G2958" s="71"/>
      <c r="H2958" s="19" t="str" cm="1">
        <f t="array" ref="H2958">IFERROR(IF(B2958="","",IF(F2958="","",IF(F2958="SERVIÇOS",INDEX('TABELA DE PREÇOS'!$C$3:$C$1000,MATCH(B2958,IF('TABELA DE PREÇOS'!$B$3:$B$1000=G2958,'TABELA DE PREÇOS'!$D$3:$D$1000),1)),IF(F2958="PRODUTOS",INDEX('TABELA DE PREÇOS'!$G$3:$G$1000,MATCH(B2958,IF('TABELA DE PREÇOS'!$F$3:$F$1000=G2958,'TABELA DE PREÇOS'!$H$3:$H$1000),1)))))),"")</f>
        <v/>
      </c>
      <c r="I2958" s="75"/>
      <c r="J2958" s="19" t="str">
        <f>IFERROR(IF(ATENDIMENTOS!$I2958="",ATENDIMENTOS!$H2958,IF(AND(ATENDIMENTOS!$H2958="",ATENDIMENTOS!$I2958=""),"",ATENDIMENTOS!$H2958-ATENDIMENTOS!$I2958)),"")</f>
        <v/>
      </c>
      <c r="K2958" s="78"/>
    </row>
    <row r="2959" spans="1:11" x14ac:dyDescent="0.3">
      <c r="A2959" s="12" t="str">
        <f t="shared" si="46"/>
        <v/>
      </c>
      <c r="B2959" s="65"/>
      <c r="C2959" s="68"/>
      <c r="D2959" s="69"/>
      <c r="E2959" s="69"/>
      <c r="F2959" s="69"/>
      <c r="G2959" s="69"/>
      <c r="H2959" s="20" t="str" cm="1">
        <f t="array" ref="H2959">IFERROR(IF(B2959="","",IF(F2959="","",IF(F2959="SERVIÇOS",INDEX('TABELA DE PREÇOS'!$C$3:$C$1000,MATCH(B2959,IF('TABELA DE PREÇOS'!$B$3:$B$1000=G2959,'TABELA DE PREÇOS'!$D$3:$D$1000),1)),IF(F2959="PRODUTOS",INDEX('TABELA DE PREÇOS'!$G$3:$G$1000,MATCH(B2959,IF('TABELA DE PREÇOS'!$F$3:$F$1000=G2959,'TABELA DE PREÇOS'!$H$3:$H$1000),1)))))),"")</f>
        <v/>
      </c>
      <c r="I2959" s="74"/>
      <c r="J2959" s="20" t="str">
        <f>IFERROR(IF(ATENDIMENTOS!$I2959="",ATENDIMENTOS!$H2959,IF(AND(ATENDIMENTOS!$H2959="",ATENDIMENTOS!$I2959=""),"",ATENDIMENTOS!$H2959-ATENDIMENTOS!$I2959)),"")</f>
        <v/>
      </c>
      <c r="K2959" s="77"/>
    </row>
    <row r="2960" spans="1:11" x14ac:dyDescent="0.3">
      <c r="A2960" s="12" t="str">
        <f t="shared" si="46"/>
        <v/>
      </c>
      <c r="B2960" s="66"/>
      <c r="C2960" s="70"/>
      <c r="D2960" s="71"/>
      <c r="E2960" s="71"/>
      <c r="F2960" s="71"/>
      <c r="G2960" s="71"/>
      <c r="H2960" s="19" t="str" cm="1">
        <f t="array" ref="H2960">IFERROR(IF(B2960="","",IF(F2960="","",IF(F2960="SERVIÇOS",INDEX('TABELA DE PREÇOS'!$C$3:$C$1000,MATCH(B2960,IF('TABELA DE PREÇOS'!$B$3:$B$1000=G2960,'TABELA DE PREÇOS'!$D$3:$D$1000),1)),IF(F2960="PRODUTOS",INDEX('TABELA DE PREÇOS'!$G$3:$G$1000,MATCH(B2960,IF('TABELA DE PREÇOS'!$F$3:$F$1000=G2960,'TABELA DE PREÇOS'!$H$3:$H$1000),1)))))),"")</f>
        <v/>
      </c>
      <c r="I2960" s="75"/>
      <c r="J2960" s="19" t="str">
        <f>IFERROR(IF(ATENDIMENTOS!$I2960="",ATENDIMENTOS!$H2960,IF(AND(ATENDIMENTOS!$H2960="",ATENDIMENTOS!$I2960=""),"",ATENDIMENTOS!$H2960-ATENDIMENTOS!$I2960)),"")</f>
        <v/>
      </c>
      <c r="K2960" s="78"/>
    </row>
    <row r="2961" spans="1:11" x14ac:dyDescent="0.3">
      <c r="A2961" s="12" t="str">
        <f t="shared" si="46"/>
        <v/>
      </c>
      <c r="B2961" s="65"/>
      <c r="C2961" s="68"/>
      <c r="D2961" s="69"/>
      <c r="E2961" s="69"/>
      <c r="F2961" s="69"/>
      <c r="G2961" s="69"/>
      <c r="H2961" s="20" t="str" cm="1">
        <f t="array" ref="H2961">IFERROR(IF(B2961="","",IF(F2961="","",IF(F2961="SERVIÇOS",INDEX('TABELA DE PREÇOS'!$C$3:$C$1000,MATCH(B2961,IF('TABELA DE PREÇOS'!$B$3:$B$1000=G2961,'TABELA DE PREÇOS'!$D$3:$D$1000),1)),IF(F2961="PRODUTOS",INDEX('TABELA DE PREÇOS'!$G$3:$G$1000,MATCH(B2961,IF('TABELA DE PREÇOS'!$F$3:$F$1000=G2961,'TABELA DE PREÇOS'!$H$3:$H$1000),1)))))),"")</f>
        <v/>
      </c>
      <c r="I2961" s="74"/>
      <c r="J2961" s="20" t="str">
        <f>IFERROR(IF(ATENDIMENTOS!$I2961="",ATENDIMENTOS!$H2961,IF(AND(ATENDIMENTOS!$H2961="",ATENDIMENTOS!$I2961=""),"",ATENDIMENTOS!$H2961-ATENDIMENTOS!$I2961)),"")</f>
        <v/>
      </c>
      <c r="K2961" s="77"/>
    </row>
    <row r="2962" spans="1:11" x14ac:dyDescent="0.3">
      <c r="A2962" s="12" t="str">
        <f t="shared" si="46"/>
        <v/>
      </c>
      <c r="B2962" s="66"/>
      <c r="C2962" s="70"/>
      <c r="D2962" s="71"/>
      <c r="E2962" s="71"/>
      <c r="F2962" s="71"/>
      <c r="G2962" s="71"/>
      <c r="H2962" s="19" t="str" cm="1">
        <f t="array" ref="H2962">IFERROR(IF(B2962="","",IF(F2962="","",IF(F2962="SERVIÇOS",INDEX('TABELA DE PREÇOS'!$C$3:$C$1000,MATCH(B2962,IF('TABELA DE PREÇOS'!$B$3:$B$1000=G2962,'TABELA DE PREÇOS'!$D$3:$D$1000),1)),IF(F2962="PRODUTOS",INDEX('TABELA DE PREÇOS'!$G$3:$G$1000,MATCH(B2962,IF('TABELA DE PREÇOS'!$F$3:$F$1000=G2962,'TABELA DE PREÇOS'!$H$3:$H$1000),1)))))),"")</f>
        <v/>
      </c>
      <c r="I2962" s="75"/>
      <c r="J2962" s="19" t="str">
        <f>IFERROR(IF(ATENDIMENTOS!$I2962="",ATENDIMENTOS!$H2962,IF(AND(ATENDIMENTOS!$H2962="",ATENDIMENTOS!$I2962=""),"",ATENDIMENTOS!$H2962-ATENDIMENTOS!$I2962)),"")</f>
        <v/>
      </c>
      <c r="K2962" s="78"/>
    </row>
    <row r="2963" spans="1:11" x14ac:dyDescent="0.3">
      <c r="A2963" s="12" t="str">
        <f t="shared" si="46"/>
        <v/>
      </c>
      <c r="B2963" s="65"/>
      <c r="C2963" s="68"/>
      <c r="D2963" s="69"/>
      <c r="E2963" s="69"/>
      <c r="F2963" s="69"/>
      <c r="G2963" s="69"/>
      <c r="H2963" s="20" t="str" cm="1">
        <f t="array" ref="H2963">IFERROR(IF(B2963="","",IF(F2963="","",IF(F2963="SERVIÇOS",INDEX('TABELA DE PREÇOS'!$C$3:$C$1000,MATCH(B2963,IF('TABELA DE PREÇOS'!$B$3:$B$1000=G2963,'TABELA DE PREÇOS'!$D$3:$D$1000),1)),IF(F2963="PRODUTOS",INDEX('TABELA DE PREÇOS'!$G$3:$G$1000,MATCH(B2963,IF('TABELA DE PREÇOS'!$F$3:$F$1000=G2963,'TABELA DE PREÇOS'!$H$3:$H$1000),1)))))),"")</f>
        <v/>
      </c>
      <c r="I2963" s="74"/>
      <c r="J2963" s="20" t="str">
        <f>IFERROR(IF(ATENDIMENTOS!$I2963="",ATENDIMENTOS!$H2963,IF(AND(ATENDIMENTOS!$H2963="",ATENDIMENTOS!$I2963=""),"",ATENDIMENTOS!$H2963-ATENDIMENTOS!$I2963)),"")</f>
        <v/>
      </c>
      <c r="K2963" s="77"/>
    </row>
    <row r="2964" spans="1:11" x14ac:dyDescent="0.3">
      <c r="A2964" s="12" t="str">
        <f t="shared" si="46"/>
        <v/>
      </c>
      <c r="B2964" s="66"/>
      <c r="C2964" s="70"/>
      <c r="D2964" s="71"/>
      <c r="E2964" s="71"/>
      <c r="F2964" s="71"/>
      <c r="G2964" s="71"/>
      <c r="H2964" s="19" t="str" cm="1">
        <f t="array" ref="H2964">IFERROR(IF(B2964="","",IF(F2964="","",IF(F2964="SERVIÇOS",INDEX('TABELA DE PREÇOS'!$C$3:$C$1000,MATCH(B2964,IF('TABELA DE PREÇOS'!$B$3:$B$1000=G2964,'TABELA DE PREÇOS'!$D$3:$D$1000),1)),IF(F2964="PRODUTOS",INDEX('TABELA DE PREÇOS'!$G$3:$G$1000,MATCH(B2964,IF('TABELA DE PREÇOS'!$F$3:$F$1000=G2964,'TABELA DE PREÇOS'!$H$3:$H$1000),1)))))),"")</f>
        <v/>
      </c>
      <c r="I2964" s="75"/>
      <c r="J2964" s="19" t="str">
        <f>IFERROR(IF(ATENDIMENTOS!$I2964="",ATENDIMENTOS!$H2964,IF(AND(ATENDIMENTOS!$H2964="",ATENDIMENTOS!$I2964=""),"",ATENDIMENTOS!$H2964-ATENDIMENTOS!$I2964)),"")</f>
        <v/>
      </c>
      <c r="K2964" s="78"/>
    </row>
    <row r="2965" spans="1:11" x14ac:dyDescent="0.3">
      <c r="A2965" s="12" t="str">
        <f t="shared" si="46"/>
        <v/>
      </c>
      <c r="B2965" s="65"/>
      <c r="C2965" s="68"/>
      <c r="D2965" s="69"/>
      <c r="E2965" s="69"/>
      <c r="F2965" s="69"/>
      <c r="G2965" s="69"/>
      <c r="H2965" s="20" t="str" cm="1">
        <f t="array" ref="H2965">IFERROR(IF(B2965="","",IF(F2965="","",IF(F2965="SERVIÇOS",INDEX('TABELA DE PREÇOS'!$C$3:$C$1000,MATCH(B2965,IF('TABELA DE PREÇOS'!$B$3:$B$1000=G2965,'TABELA DE PREÇOS'!$D$3:$D$1000),1)),IF(F2965="PRODUTOS",INDEX('TABELA DE PREÇOS'!$G$3:$G$1000,MATCH(B2965,IF('TABELA DE PREÇOS'!$F$3:$F$1000=G2965,'TABELA DE PREÇOS'!$H$3:$H$1000),1)))))),"")</f>
        <v/>
      </c>
      <c r="I2965" s="74"/>
      <c r="J2965" s="20" t="str">
        <f>IFERROR(IF(ATENDIMENTOS!$I2965="",ATENDIMENTOS!$H2965,IF(AND(ATENDIMENTOS!$H2965="",ATENDIMENTOS!$I2965=""),"",ATENDIMENTOS!$H2965-ATENDIMENTOS!$I2965)),"")</f>
        <v/>
      </c>
      <c r="K2965" s="77"/>
    </row>
    <row r="2966" spans="1:11" x14ac:dyDescent="0.3">
      <c r="A2966" s="12" t="str">
        <f t="shared" si="46"/>
        <v/>
      </c>
      <c r="B2966" s="66"/>
      <c r="C2966" s="70"/>
      <c r="D2966" s="71"/>
      <c r="E2966" s="71"/>
      <c r="F2966" s="71"/>
      <c r="G2966" s="71"/>
      <c r="H2966" s="19" t="str" cm="1">
        <f t="array" ref="H2966">IFERROR(IF(B2966="","",IF(F2966="","",IF(F2966="SERVIÇOS",INDEX('TABELA DE PREÇOS'!$C$3:$C$1000,MATCH(B2966,IF('TABELA DE PREÇOS'!$B$3:$B$1000=G2966,'TABELA DE PREÇOS'!$D$3:$D$1000),1)),IF(F2966="PRODUTOS",INDEX('TABELA DE PREÇOS'!$G$3:$G$1000,MATCH(B2966,IF('TABELA DE PREÇOS'!$F$3:$F$1000=G2966,'TABELA DE PREÇOS'!$H$3:$H$1000),1)))))),"")</f>
        <v/>
      </c>
      <c r="I2966" s="75"/>
      <c r="J2966" s="19" t="str">
        <f>IFERROR(IF(ATENDIMENTOS!$I2966="",ATENDIMENTOS!$H2966,IF(AND(ATENDIMENTOS!$H2966="",ATENDIMENTOS!$I2966=""),"",ATENDIMENTOS!$H2966-ATENDIMENTOS!$I2966)),"")</f>
        <v/>
      </c>
      <c r="K2966" s="78"/>
    </row>
    <row r="2967" spans="1:11" x14ac:dyDescent="0.3">
      <c r="A2967" s="12" t="str">
        <f t="shared" si="46"/>
        <v/>
      </c>
      <c r="B2967" s="65"/>
      <c r="C2967" s="68"/>
      <c r="D2967" s="69"/>
      <c r="E2967" s="69"/>
      <c r="F2967" s="69"/>
      <c r="G2967" s="69"/>
      <c r="H2967" s="20" t="str" cm="1">
        <f t="array" ref="H2967">IFERROR(IF(B2967="","",IF(F2967="","",IF(F2967="SERVIÇOS",INDEX('TABELA DE PREÇOS'!$C$3:$C$1000,MATCH(B2967,IF('TABELA DE PREÇOS'!$B$3:$B$1000=G2967,'TABELA DE PREÇOS'!$D$3:$D$1000),1)),IF(F2967="PRODUTOS",INDEX('TABELA DE PREÇOS'!$G$3:$G$1000,MATCH(B2967,IF('TABELA DE PREÇOS'!$F$3:$F$1000=G2967,'TABELA DE PREÇOS'!$H$3:$H$1000),1)))))),"")</f>
        <v/>
      </c>
      <c r="I2967" s="74"/>
      <c r="J2967" s="20" t="str">
        <f>IFERROR(IF(ATENDIMENTOS!$I2967="",ATENDIMENTOS!$H2967,IF(AND(ATENDIMENTOS!$H2967="",ATENDIMENTOS!$I2967=""),"",ATENDIMENTOS!$H2967-ATENDIMENTOS!$I2967)),"")</f>
        <v/>
      </c>
      <c r="K2967" s="77"/>
    </row>
    <row r="2968" spans="1:11" x14ac:dyDescent="0.3">
      <c r="A2968" s="12" t="str">
        <f t="shared" si="46"/>
        <v/>
      </c>
      <c r="B2968" s="66"/>
      <c r="C2968" s="70"/>
      <c r="D2968" s="71"/>
      <c r="E2968" s="71"/>
      <c r="F2968" s="71"/>
      <c r="G2968" s="71"/>
      <c r="H2968" s="19" t="str" cm="1">
        <f t="array" ref="H2968">IFERROR(IF(B2968="","",IF(F2968="","",IF(F2968="SERVIÇOS",INDEX('TABELA DE PREÇOS'!$C$3:$C$1000,MATCH(B2968,IF('TABELA DE PREÇOS'!$B$3:$B$1000=G2968,'TABELA DE PREÇOS'!$D$3:$D$1000),1)),IF(F2968="PRODUTOS",INDEX('TABELA DE PREÇOS'!$G$3:$G$1000,MATCH(B2968,IF('TABELA DE PREÇOS'!$F$3:$F$1000=G2968,'TABELA DE PREÇOS'!$H$3:$H$1000),1)))))),"")</f>
        <v/>
      </c>
      <c r="I2968" s="75"/>
      <c r="J2968" s="19" t="str">
        <f>IFERROR(IF(ATENDIMENTOS!$I2968="",ATENDIMENTOS!$H2968,IF(AND(ATENDIMENTOS!$H2968="",ATENDIMENTOS!$I2968=""),"",ATENDIMENTOS!$H2968-ATENDIMENTOS!$I2968)),"")</f>
        <v/>
      </c>
      <c r="K2968" s="78"/>
    </row>
    <row r="2969" spans="1:11" x14ac:dyDescent="0.3">
      <c r="A2969" s="12" t="str">
        <f t="shared" si="46"/>
        <v/>
      </c>
      <c r="B2969" s="65"/>
      <c r="C2969" s="68"/>
      <c r="D2969" s="69"/>
      <c r="E2969" s="69"/>
      <c r="F2969" s="69"/>
      <c r="G2969" s="69"/>
      <c r="H2969" s="20" t="str" cm="1">
        <f t="array" ref="H2969">IFERROR(IF(B2969="","",IF(F2969="","",IF(F2969="SERVIÇOS",INDEX('TABELA DE PREÇOS'!$C$3:$C$1000,MATCH(B2969,IF('TABELA DE PREÇOS'!$B$3:$B$1000=G2969,'TABELA DE PREÇOS'!$D$3:$D$1000),1)),IF(F2969="PRODUTOS",INDEX('TABELA DE PREÇOS'!$G$3:$G$1000,MATCH(B2969,IF('TABELA DE PREÇOS'!$F$3:$F$1000=G2969,'TABELA DE PREÇOS'!$H$3:$H$1000),1)))))),"")</f>
        <v/>
      </c>
      <c r="I2969" s="74"/>
      <c r="J2969" s="20" t="str">
        <f>IFERROR(IF(ATENDIMENTOS!$I2969="",ATENDIMENTOS!$H2969,IF(AND(ATENDIMENTOS!$H2969="",ATENDIMENTOS!$I2969=""),"",ATENDIMENTOS!$H2969-ATENDIMENTOS!$I2969)),"")</f>
        <v/>
      </c>
      <c r="K2969" s="77"/>
    </row>
    <row r="2970" spans="1:11" x14ac:dyDescent="0.3">
      <c r="A2970" s="12" t="str">
        <f t="shared" si="46"/>
        <v/>
      </c>
      <c r="B2970" s="66"/>
      <c r="C2970" s="70"/>
      <c r="D2970" s="71"/>
      <c r="E2970" s="71"/>
      <c r="F2970" s="71"/>
      <c r="G2970" s="71"/>
      <c r="H2970" s="19" t="str" cm="1">
        <f t="array" ref="H2970">IFERROR(IF(B2970="","",IF(F2970="","",IF(F2970="SERVIÇOS",INDEX('TABELA DE PREÇOS'!$C$3:$C$1000,MATCH(B2970,IF('TABELA DE PREÇOS'!$B$3:$B$1000=G2970,'TABELA DE PREÇOS'!$D$3:$D$1000),1)),IF(F2970="PRODUTOS",INDEX('TABELA DE PREÇOS'!$G$3:$G$1000,MATCH(B2970,IF('TABELA DE PREÇOS'!$F$3:$F$1000=G2970,'TABELA DE PREÇOS'!$H$3:$H$1000),1)))))),"")</f>
        <v/>
      </c>
      <c r="I2970" s="75"/>
      <c r="J2970" s="19" t="str">
        <f>IFERROR(IF(ATENDIMENTOS!$I2970="",ATENDIMENTOS!$H2970,IF(AND(ATENDIMENTOS!$H2970="",ATENDIMENTOS!$I2970=""),"",ATENDIMENTOS!$H2970-ATENDIMENTOS!$I2970)),"")</f>
        <v/>
      </c>
      <c r="K2970" s="78"/>
    </row>
    <row r="2971" spans="1:11" x14ac:dyDescent="0.3">
      <c r="A2971" s="12" t="str">
        <f t="shared" si="46"/>
        <v/>
      </c>
      <c r="B2971" s="65"/>
      <c r="C2971" s="68"/>
      <c r="D2971" s="69"/>
      <c r="E2971" s="69"/>
      <c r="F2971" s="69"/>
      <c r="G2971" s="69"/>
      <c r="H2971" s="20" t="str" cm="1">
        <f t="array" ref="H2971">IFERROR(IF(B2971="","",IF(F2971="","",IF(F2971="SERVIÇOS",INDEX('TABELA DE PREÇOS'!$C$3:$C$1000,MATCH(B2971,IF('TABELA DE PREÇOS'!$B$3:$B$1000=G2971,'TABELA DE PREÇOS'!$D$3:$D$1000),1)),IF(F2971="PRODUTOS",INDEX('TABELA DE PREÇOS'!$G$3:$G$1000,MATCH(B2971,IF('TABELA DE PREÇOS'!$F$3:$F$1000=G2971,'TABELA DE PREÇOS'!$H$3:$H$1000),1)))))),"")</f>
        <v/>
      </c>
      <c r="I2971" s="74"/>
      <c r="J2971" s="20" t="str">
        <f>IFERROR(IF(ATENDIMENTOS!$I2971="",ATENDIMENTOS!$H2971,IF(AND(ATENDIMENTOS!$H2971="",ATENDIMENTOS!$I2971=""),"",ATENDIMENTOS!$H2971-ATENDIMENTOS!$I2971)),"")</f>
        <v/>
      </c>
      <c r="K2971" s="77"/>
    </row>
    <row r="2972" spans="1:11" x14ac:dyDescent="0.3">
      <c r="A2972" s="12" t="str">
        <f t="shared" si="46"/>
        <v/>
      </c>
      <c r="B2972" s="66"/>
      <c r="C2972" s="70"/>
      <c r="D2972" s="71"/>
      <c r="E2972" s="71"/>
      <c r="F2972" s="71"/>
      <c r="G2972" s="71"/>
      <c r="H2972" s="19" t="str" cm="1">
        <f t="array" ref="H2972">IFERROR(IF(B2972="","",IF(F2972="","",IF(F2972="SERVIÇOS",INDEX('TABELA DE PREÇOS'!$C$3:$C$1000,MATCH(B2972,IF('TABELA DE PREÇOS'!$B$3:$B$1000=G2972,'TABELA DE PREÇOS'!$D$3:$D$1000),1)),IF(F2972="PRODUTOS",INDEX('TABELA DE PREÇOS'!$G$3:$G$1000,MATCH(B2972,IF('TABELA DE PREÇOS'!$F$3:$F$1000=G2972,'TABELA DE PREÇOS'!$H$3:$H$1000),1)))))),"")</f>
        <v/>
      </c>
      <c r="I2972" s="75"/>
      <c r="J2972" s="19" t="str">
        <f>IFERROR(IF(ATENDIMENTOS!$I2972="",ATENDIMENTOS!$H2972,IF(AND(ATENDIMENTOS!$H2972="",ATENDIMENTOS!$I2972=""),"",ATENDIMENTOS!$H2972-ATENDIMENTOS!$I2972)),"")</f>
        <v/>
      </c>
      <c r="K2972" s="78"/>
    </row>
    <row r="2973" spans="1:11" x14ac:dyDescent="0.3">
      <c r="A2973" s="12" t="str">
        <f t="shared" si="46"/>
        <v/>
      </c>
      <c r="B2973" s="65"/>
      <c r="C2973" s="68"/>
      <c r="D2973" s="69"/>
      <c r="E2973" s="69"/>
      <c r="F2973" s="69"/>
      <c r="G2973" s="69"/>
      <c r="H2973" s="20" t="str" cm="1">
        <f t="array" ref="H2973">IFERROR(IF(B2973="","",IF(F2973="","",IF(F2973="SERVIÇOS",INDEX('TABELA DE PREÇOS'!$C$3:$C$1000,MATCH(B2973,IF('TABELA DE PREÇOS'!$B$3:$B$1000=G2973,'TABELA DE PREÇOS'!$D$3:$D$1000),1)),IF(F2973="PRODUTOS",INDEX('TABELA DE PREÇOS'!$G$3:$G$1000,MATCH(B2973,IF('TABELA DE PREÇOS'!$F$3:$F$1000=G2973,'TABELA DE PREÇOS'!$H$3:$H$1000),1)))))),"")</f>
        <v/>
      </c>
      <c r="I2973" s="74"/>
      <c r="J2973" s="20" t="str">
        <f>IFERROR(IF(ATENDIMENTOS!$I2973="",ATENDIMENTOS!$H2973,IF(AND(ATENDIMENTOS!$H2973="",ATENDIMENTOS!$I2973=""),"",ATENDIMENTOS!$H2973-ATENDIMENTOS!$I2973)),"")</f>
        <v/>
      </c>
      <c r="K2973" s="77"/>
    </row>
    <row r="2974" spans="1:11" x14ac:dyDescent="0.3">
      <c r="A2974" s="12" t="str">
        <f t="shared" si="46"/>
        <v/>
      </c>
      <c r="B2974" s="66"/>
      <c r="C2974" s="70"/>
      <c r="D2974" s="71"/>
      <c r="E2974" s="71"/>
      <c r="F2974" s="71"/>
      <c r="G2974" s="71"/>
      <c r="H2974" s="19" t="str" cm="1">
        <f t="array" ref="H2974">IFERROR(IF(B2974="","",IF(F2974="","",IF(F2974="SERVIÇOS",INDEX('TABELA DE PREÇOS'!$C$3:$C$1000,MATCH(B2974,IF('TABELA DE PREÇOS'!$B$3:$B$1000=G2974,'TABELA DE PREÇOS'!$D$3:$D$1000),1)),IF(F2974="PRODUTOS",INDEX('TABELA DE PREÇOS'!$G$3:$G$1000,MATCH(B2974,IF('TABELA DE PREÇOS'!$F$3:$F$1000=G2974,'TABELA DE PREÇOS'!$H$3:$H$1000),1)))))),"")</f>
        <v/>
      </c>
      <c r="I2974" s="75"/>
      <c r="J2974" s="19" t="str">
        <f>IFERROR(IF(ATENDIMENTOS!$I2974="",ATENDIMENTOS!$H2974,IF(AND(ATENDIMENTOS!$H2974="",ATENDIMENTOS!$I2974=""),"",ATENDIMENTOS!$H2974-ATENDIMENTOS!$I2974)),"")</f>
        <v/>
      </c>
      <c r="K2974" s="78"/>
    </row>
    <row r="2975" spans="1:11" x14ac:dyDescent="0.3">
      <c r="A2975" s="12" t="str">
        <f t="shared" si="46"/>
        <v/>
      </c>
      <c r="B2975" s="65"/>
      <c r="C2975" s="68"/>
      <c r="D2975" s="69"/>
      <c r="E2975" s="69"/>
      <c r="F2975" s="69"/>
      <c r="G2975" s="69"/>
      <c r="H2975" s="20" t="str" cm="1">
        <f t="array" ref="H2975">IFERROR(IF(B2975="","",IF(F2975="","",IF(F2975="SERVIÇOS",INDEX('TABELA DE PREÇOS'!$C$3:$C$1000,MATCH(B2975,IF('TABELA DE PREÇOS'!$B$3:$B$1000=G2975,'TABELA DE PREÇOS'!$D$3:$D$1000),1)),IF(F2975="PRODUTOS",INDEX('TABELA DE PREÇOS'!$G$3:$G$1000,MATCH(B2975,IF('TABELA DE PREÇOS'!$F$3:$F$1000=G2975,'TABELA DE PREÇOS'!$H$3:$H$1000),1)))))),"")</f>
        <v/>
      </c>
      <c r="I2975" s="74"/>
      <c r="J2975" s="20" t="str">
        <f>IFERROR(IF(ATENDIMENTOS!$I2975="",ATENDIMENTOS!$H2975,IF(AND(ATENDIMENTOS!$H2975="",ATENDIMENTOS!$I2975=""),"",ATENDIMENTOS!$H2975-ATENDIMENTOS!$I2975)),"")</f>
        <v/>
      </c>
      <c r="K2975" s="77"/>
    </row>
    <row r="2976" spans="1:11" x14ac:dyDescent="0.3">
      <c r="A2976" s="12" t="str">
        <f t="shared" si="46"/>
        <v/>
      </c>
      <c r="B2976" s="66"/>
      <c r="C2976" s="70"/>
      <c r="D2976" s="71"/>
      <c r="E2976" s="71"/>
      <c r="F2976" s="71"/>
      <c r="G2976" s="71"/>
      <c r="H2976" s="19" t="str" cm="1">
        <f t="array" ref="H2976">IFERROR(IF(B2976="","",IF(F2976="","",IF(F2976="SERVIÇOS",INDEX('TABELA DE PREÇOS'!$C$3:$C$1000,MATCH(B2976,IF('TABELA DE PREÇOS'!$B$3:$B$1000=G2976,'TABELA DE PREÇOS'!$D$3:$D$1000),1)),IF(F2976="PRODUTOS",INDEX('TABELA DE PREÇOS'!$G$3:$G$1000,MATCH(B2976,IF('TABELA DE PREÇOS'!$F$3:$F$1000=G2976,'TABELA DE PREÇOS'!$H$3:$H$1000),1)))))),"")</f>
        <v/>
      </c>
      <c r="I2976" s="75"/>
      <c r="J2976" s="19" t="str">
        <f>IFERROR(IF(ATENDIMENTOS!$I2976="",ATENDIMENTOS!$H2976,IF(AND(ATENDIMENTOS!$H2976="",ATENDIMENTOS!$I2976=""),"",ATENDIMENTOS!$H2976-ATENDIMENTOS!$I2976)),"")</f>
        <v/>
      </c>
      <c r="K2976" s="78"/>
    </row>
    <row r="2977" spans="1:11" x14ac:dyDescent="0.3">
      <c r="A2977" s="12" t="str">
        <f t="shared" si="46"/>
        <v/>
      </c>
      <c r="B2977" s="65"/>
      <c r="C2977" s="68"/>
      <c r="D2977" s="69"/>
      <c r="E2977" s="69"/>
      <c r="F2977" s="69"/>
      <c r="G2977" s="69"/>
      <c r="H2977" s="20" t="str" cm="1">
        <f t="array" ref="H2977">IFERROR(IF(B2977="","",IF(F2977="","",IF(F2977="SERVIÇOS",INDEX('TABELA DE PREÇOS'!$C$3:$C$1000,MATCH(B2977,IF('TABELA DE PREÇOS'!$B$3:$B$1000=G2977,'TABELA DE PREÇOS'!$D$3:$D$1000),1)),IF(F2977="PRODUTOS",INDEX('TABELA DE PREÇOS'!$G$3:$G$1000,MATCH(B2977,IF('TABELA DE PREÇOS'!$F$3:$F$1000=G2977,'TABELA DE PREÇOS'!$H$3:$H$1000),1)))))),"")</f>
        <v/>
      </c>
      <c r="I2977" s="74"/>
      <c r="J2977" s="20" t="str">
        <f>IFERROR(IF(ATENDIMENTOS!$I2977="",ATENDIMENTOS!$H2977,IF(AND(ATENDIMENTOS!$H2977="",ATENDIMENTOS!$I2977=""),"",ATENDIMENTOS!$H2977-ATENDIMENTOS!$I2977)),"")</f>
        <v/>
      </c>
      <c r="K2977" s="77"/>
    </row>
    <row r="2978" spans="1:11" x14ac:dyDescent="0.3">
      <c r="A2978" s="12" t="str">
        <f t="shared" si="46"/>
        <v/>
      </c>
      <c r="B2978" s="66"/>
      <c r="C2978" s="70"/>
      <c r="D2978" s="71"/>
      <c r="E2978" s="71"/>
      <c r="F2978" s="71"/>
      <c r="G2978" s="71"/>
      <c r="H2978" s="19" t="str" cm="1">
        <f t="array" ref="H2978">IFERROR(IF(B2978="","",IF(F2978="","",IF(F2978="SERVIÇOS",INDEX('TABELA DE PREÇOS'!$C$3:$C$1000,MATCH(B2978,IF('TABELA DE PREÇOS'!$B$3:$B$1000=G2978,'TABELA DE PREÇOS'!$D$3:$D$1000),1)),IF(F2978="PRODUTOS",INDEX('TABELA DE PREÇOS'!$G$3:$G$1000,MATCH(B2978,IF('TABELA DE PREÇOS'!$F$3:$F$1000=G2978,'TABELA DE PREÇOS'!$H$3:$H$1000),1)))))),"")</f>
        <v/>
      </c>
      <c r="I2978" s="75"/>
      <c r="J2978" s="19" t="str">
        <f>IFERROR(IF(ATENDIMENTOS!$I2978="",ATENDIMENTOS!$H2978,IF(AND(ATENDIMENTOS!$H2978="",ATENDIMENTOS!$I2978=""),"",ATENDIMENTOS!$H2978-ATENDIMENTOS!$I2978)),"")</f>
        <v/>
      </c>
      <c r="K2978" s="78"/>
    </row>
    <row r="2979" spans="1:11" x14ac:dyDescent="0.3">
      <c r="A2979" s="12" t="str">
        <f t="shared" si="46"/>
        <v/>
      </c>
      <c r="B2979" s="65"/>
      <c r="C2979" s="68"/>
      <c r="D2979" s="69"/>
      <c r="E2979" s="69"/>
      <c r="F2979" s="69"/>
      <c r="G2979" s="69"/>
      <c r="H2979" s="20" t="str" cm="1">
        <f t="array" ref="H2979">IFERROR(IF(B2979="","",IF(F2979="","",IF(F2979="SERVIÇOS",INDEX('TABELA DE PREÇOS'!$C$3:$C$1000,MATCH(B2979,IF('TABELA DE PREÇOS'!$B$3:$B$1000=G2979,'TABELA DE PREÇOS'!$D$3:$D$1000),1)),IF(F2979="PRODUTOS",INDEX('TABELA DE PREÇOS'!$G$3:$G$1000,MATCH(B2979,IF('TABELA DE PREÇOS'!$F$3:$F$1000=G2979,'TABELA DE PREÇOS'!$H$3:$H$1000),1)))))),"")</f>
        <v/>
      </c>
      <c r="I2979" s="74"/>
      <c r="J2979" s="20" t="str">
        <f>IFERROR(IF(ATENDIMENTOS!$I2979="",ATENDIMENTOS!$H2979,IF(AND(ATENDIMENTOS!$H2979="",ATENDIMENTOS!$I2979=""),"",ATENDIMENTOS!$H2979-ATENDIMENTOS!$I2979)),"")</f>
        <v/>
      </c>
      <c r="K2979" s="77"/>
    </row>
    <row r="2980" spans="1:11" x14ac:dyDescent="0.3">
      <c r="A2980" s="12" t="str">
        <f t="shared" si="46"/>
        <v/>
      </c>
      <c r="B2980" s="66"/>
      <c r="C2980" s="70"/>
      <c r="D2980" s="71"/>
      <c r="E2980" s="71"/>
      <c r="F2980" s="71"/>
      <c r="G2980" s="71"/>
      <c r="H2980" s="19" t="str" cm="1">
        <f t="array" ref="H2980">IFERROR(IF(B2980="","",IF(F2980="","",IF(F2980="SERVIÇOS",INDEX('TABELA DE PREÇOS'!$C$3:$C$1000,MATCH(B2980,IF('TABELA DE PREÇOS'!$B$3:$B$1000=G2980,'TABELA DE PREÇOS'!$D$3:$D$1000),1)),IF(F2980="PRODUTOS",INDEX('TABELA DE PREÇOS'!$G$3:$G$1000,MATCH(B2980,IF('TABELA DE PREÇOS'!$F$3:$F$1000=G2980,'TABELA DE PREÇOS'!$H$3:$H$1000),1)))))),"")</f>
        <v/>
      </c>
      <c r="I2980" s="75"/>
      <c r="J2980" s="19" t="str">
        <f>IFERROR(IF(ATENDIMENTOS!$I2980="",ATENDIMENTOS!$H2980,IF(AND(ATENDIMENTOS!$H2980="",ATENDIMENTOS!$I2980=""),"",ATENDIMENTOS!$H2980-ATENDIMENTOS!$I2980)),"")</f>
        <v/>
      </c>
      <c r="K2980" s="78"/>
    </row>
    <row r="2981" spans="1:11" x14ac:dyDescent="0.3">
      <c r="A2981" s="12" t="str">
        <f t="shared" si="46"/>
        <v/>
      </c>
      <c r="B2981" s="65"/>
      <c r="C2981" s="68"/>
      <c r="D2981" s="69"/>
      <c r="E2981" s="69"/>
      <c r="F2981" s="69"/>
      <c r="G2981" s="69"/>
      <c r="H2981" s="20" t="str" cm="1">
        <f t="array" ref="H2981">IFERROR(IF(B2981="","",IF(F2981="","",IF(F2981="SERVIÇOS",INDEX('TABELA DE PREÇOS'!$C$3:$C$1000,MATCH(B2981,IF('TABELA DE PREÇOS'!$B$3:$B$1000=G2981,'TABELA DE PREÇOS'!$D$3:$D$1000),1)),IF(F2981="PRODUTOS",INDEX('TABELA DE PREÇOS'!$G$3:$G$1000,MATCH(B2981,IF('TABELA DE PREÇOS'!$F$3:$F$1000=G2981,'TABELA DE PREÇOS'!$H$3:$H$1000),1)))))),"")</f>
        <v/>
      </c>
      <c r="I2981" s="74"/>
      <c r="J2981" s="20" t="str">
        <f>IFERROR(IF(ATENDIMENTOS!$I2981="",ATENDIMENTOS!$H2981,IF(AND(ATENDIMENTOS!$H2981="",ATENDIMENTOS!$I2981=""),"",ATENDIMENTOS!$H2981-ATENDIMENTOS!$I2981)),"")</f>
        <v/>
      </c>
      <c r="K2981" s="77"/>
    </row>
    <row r="2982" spans="1:11" x14ac:dyDescent="0.3">
      <c r="A2982" s="12" t="str">
        <f t="shared" si="46"/>
        <v/>
      </c>
      <c r="B2982" s="66"/>
      <c r="C2982" s="70"/>
      <c r="D2982" s="71"/>
      <c r="E2982" s="71"/>
      <c r="F2982" s="71"/>
      <c r="G2982" s="71"/>
      <c r="H2982" s="19" t="str" cm="1">
        <f t="array" ref="H2982">IFERROR(IF(B2982="","",IF(F2982="","",IF(F2982="SERVIÇOS",INDEX('TABELA DE PREÇOS'!$C$3:$C$1000,MATCH(B2982,IF('TABELA DE PREÇOS'!$B$3:$B$1000=G2982,'TABELA DE PREÇOS'!$D$3:$D$1000),1)),IF(F2982="PRODUTOS",INDEX('TABELA DE PREÇOS'!$G$3:$G$1000,MATCH(B2982,IF('TABELA DE PREÇOS'!$F$3:$F$1000=G2982,'TABELA DE PREÇOS'!$H$3:$H$1000),1)))))),"")</f>
        <v/>
      </c>
      <c r="I2982" s="75"/>
      <c r="J2982" s="19" t="str">
        <f>IFERROR(IF(ATENDIMENTOS!$I2982="",ATENDIMENTOS!$H2982,IF(AND(ATENDIMENTOS!$H2982="",ATENDIMENTOS!$I2982=""),"",ATENDIMENTOS!$H2982-ATENDIMENTOS!$I2982)),"")</f>
        <v/>
      </c>
      <c r="K2982" s="78"/>
    </row>
    <row r="2983" spans="1:11" x14ac:dyDescent="0.3">
      <c r="A2983" s="12" t="str">
        <f t="shared" si="46"/>
        <v/>
      </c>
      <c r="B2983" s="65"/>
      <c r="C2983" s="68"/>
      <c r="D2983" s="69"/>
      <c r="E2983" s="69"/>
      <c r="F2983" s="69"/>
      <c r="G2983" s="69"/>
      <c r="H2983" s="20" t="str" cm="1">
        <f t="array" ref="H2983">IFERROR(IF(B2983="","",IF(F2983="","",IF(F2983="SERVIÇOS",INDEX('TABELA DE PREÇOS'!$C$3:$C$1000,MATCH(B2983,IF('TABELA DE PREÇOS'!$B$3:$B$1000=G2983,'TABELA DE PREÇOS'!$D$3:$D$1000),1)),IF(F2983="PRODUTOS",INDEX('TABELA DE PREÇOS'!$G$3:$G$1000,MATCH(B2983,IF('TABELA DE PREÇOS'!$F$3:$F$1000=G2983,'TABELA DE PREÇOS'!$H$3:$H$1000),1)))))),"")</f>
        <v/>
      </c>
      <c r="I2983" s="74"/>
      <c r="J2983" s="20" t="str">
        <f>IFERROR(IF(ATENDIMENTOS!$I2983="",ATENDIMENTOS!$H2983,IF(AND(ATENDIMENTOS!$H2983="",ATENDIMENTOS!$I2983=""),"",ATENDIMENTOS!$H2983-ATENDIMENTOS!$I2983)),"")</f>
        <v/>
      </c>
      <c r="K2983" s="77"/>
    </row>
    <row r="2984" spans="1:11" x14ac:dyDescent="0.3">
      <c r="A2984" s="12" t="str">
        <f t="shared" si="46"/>
        <v/>
      </c>
      <c r="B2984" s="66"/>
      <c r="C2984" s="70"/>
      <c r="D2984" s="71"/>
      <c r="E2984" s="71"/>
      <c r="F2984" s="71"/>
      <c r="G2984" s="71"/>
      <c r="H2984" s="19" t="str" cm="1">
        <f t="array" ref="H2984">IFERROR(IF(B2984="","",IF(F2984="","",IF(F2984="SERVIÇOS",INDEX('TABELA DE PREÇOS'!$C$3:$C$1000,MATCH(B2984,IF('TABELA DE PREÇOS'!$B$3:$B$1000=G2984,'TABELA DE PREÇOS'!$D$3:$D$1000),1)),IF(F2984="PRODUTOS",INDEX('TABELA DE PREÇOS'!$G$3:$G$1000,MATCH(B2984,IF('TABELA DE PREÇOS'!$F$3:$F$1000=G2984,'TABELA DE PREÇOS'!$H$3:$H$1000),1)))))),"")</f>
        <v/>
      </c>
      <c r="I2984" s="75"/>
      <c r="J2984" s="19" t="str">
        <f>IFERROR(IF(ATENDIMENTOS!$I2984="",ATENDIMENTOS!$H2984,IF(AND(ATENDIMENTOS!$H2984="",ATENDIMENTOS!$I2984=""),"",ATENDIMENTOS!$H2984-ATENDIMENTOS!$I2984)),"")</f>
        <v/>
      </c>
      <c r="K2984" s="78"/>
    </row>
    <row r="2985" spans="1:11" x14ac:dyDescent="0.3">
      <c r="A2985" s="12" t="str">
        <f t="shared" si="46"/>
        <v/>
      </c>
      <c r="B2985" s="65"/>
      <c r="C2985" s="68"/>
      <c r="D2985" s="69"/>
      <c r="E2985" s="69"/>
      <c r="F2985" s="69"/>
      <c r="G2985" s="69"/>
      <c r="H2985" s="20" t="str" cm="1">
        <f t="array" ref="H2985">IFERROR(IF(B2985="","",IF(F2985="","",IF(F2985="SERVIÇOS",INDEX('TABELA DE PREÇOS'!$C$3:$C$1000,MATCH(B2985,IF('TABELA DE PREÇOS'!$B$3:$B$1000=G2985,'TABELA DE PREÇOS'!$D$3:$D$1000),1)),IF(F2985="PRODUTOS",INDEX('TABELA DE PREÇOS'!$G$3:$G$1000,MATCH(B2985,IF('TABELA DE PREÇOS'!$F$3:$F$1000=G2985,'TABELA DE PREÇOS'!$H$3:$H$1000),1)))))),"")</f>
        <v/>
      </c>
      <c r="I2985" s="74"/>
      <c r="J2985" s="20" t="str">
        <f>IFERROR(IF(ATENDIMENTOS!$I2985="",ATENDIMENTOS!$H2985,IF(AND(ATENDIMENTOS!$H2985="",ATENDIMENTOS!$I2985=""),"",ATENDIMENTOS!$H2985-ATENDIMENTOS!$I2985)),"")</f>
        <v/>
      </c>
      <c r="K2985" s="77"/>
    </row>
    <row r="2986" spans="1:11" x14ac:dyDescent="0.3">
      <c r="A2986" s="12" t="str">
        <f t="shared" si="46"/>
        <v/>
      </c>
      <c r="B2986" s="66"/>
      <c r="C2986" s="70"/>
      <c r="D2986" s="71"/>
      <c r="E2986" s="71"/>
      <c r="F2986" s="71"/>
      <c r="G2986" s="71"/>
      <c r="H2986" s="19" t="str" cm="1">
        <f t="array" ref="H2986">IFERROR(IF(B2986="","",IF(F2986="","",IF(F2986="SERVIÇOS",INDEX('TABELA DE PREÇOS'!$C$3:$C$1000,MATCH(B2986,IF('TABELA DE PREÇOS'!$B$3:$B$1000=G2986,'TABELA DE PREÇOS'!$D$3:$D$1000),1)),IF(F2986="PRODUTOS",INDEX('TABELA DE PREÇOS'!$G$3:$G$1000,MATCH(B2986,IF('TABELA DE PREÇOS'!$F$3:$F$1000=G2986,'TABELA DE PREÇOS'!$H$3:$H$1000),1)))))),"")</f>
        <v/>
      </c>
      <c r="I2986" s="75"/>
      <c r="J2986" s="19" t="str">
        <f>IFERROR(IF(ATENDIMENTOS!$I2986="",ATENDIMENTOS!$H2986,IF(AND(ATENDIMENTOS!$H2986="",ATENDIMENTOS!$I2986=""),"",ATENDIMENTOS!$H2986-ATENDIMENTOS!$I2986)),"")</f>
        <v/>
      </c>
      <c r="K2986" s="78"/>
    </row>
    <row r="2987" spans="1:11" x14ac:dyDescent="0.3">
      <c r="A2987" s="12" t="str">
        <f t="shared" si="46"/>
        <v/>
      </c>
      <c r="B2987" s="65"/>
      <c r="C2987" s="68"/>
      <c r="D2987" s="69"/>
      <c r="E2987" s="69"/>
      <c r="F2987" s="69"/>
      <c r="G2987" s="69"/>
      <c r="H2987" s="20" t="str" cm="1">
        <f t="array" ref="H2987">IFERROR(IF(B2987="","",IF(F2987="","",IF(F2987="SERVIÇOS",INDEX('TABELA DE PREÇOS'!$C$3:$C$1000,MATCH(B2987,IF('TABELA DE PREÇOS'!$B$3:$B$1000=G2987,'TABELA DE PREÇOS'!$D$3:$D$1000),1)),IF(F2987="PRODUTOS",INDEX('TABELA DE PREÇOS'!$G$3:$G$1000,MATCH(B2987,IF('TABELA DE PREÇOS'!$F$3:$F$1000=G2987,'TABELA DE PREÇOS'!$H$3:$H$1000),1)))))),"")</f>
        <v/>
      </c>
      <c r="I2987" s="74"/>
      <c r="J2987" s="20" t="str">
        <f>IFERROR(IF(ATENDIMENTOS!$I2987="",ATENDIMENTOS!$H2987,IF(AND(ATENDIMENTOS!$H2987="",ATENDIMENTOS!$I2987=""),"",ATENDIMENTOS!$H2987-ATENDIMENTOS!$I2987)),"")</f>
        <v/>
      </c>
      <c r="K2987" s="77"/>
    </row>
    <row r="2988" spans="1:11" x14ac:dyDescent="0.3">
      <c r="A2988" s="12" t="str">
        <f t="shared" si="46"/>
        <v/>
      </c>
      <c r="B2988" s="66"/>
      <c r="C2988" s="70"/>
      <c r="D2988" s="71"/>
      <c r="E2988" s="71"/>
      <c r="F2988" s="71"/>
      <c r="G2988" s="71"/>
      <c r="H2988" s="19" t="str" cm="1">
        <f t="array" ref="H2988">IFERROR(IF(B2988="","",IF(F2988="","",IF(F2988="SERVIÇOS",INDEX('TABELA DE PREÇOS'!$C$3:$C$1000,MATCH(B2988,IF('TABELA DE PREÇOS'!$B$3:$B$1000=G2988,'TABELA DE PREÇOS'!$D$3:$D$1000),1)),IF(F2988="PRODUTOS",INDEX('TABELA DE PREÇOS'!$G$3:$G$1000,MATCH(B2988,IF('TABELA DE PREÇOS'!$F$3:$F$1000=G2988,'TABELA DE PREÇOS'!$H$3:$H$1000),1)))))),"")</f>
        <v/>
      </c>
      <c r="I2988" s="75"/>
      <c r="J2988" s="19" t="str">
        <f>IFERROR(IF(ATENDIMENTOS!$I2988="",ATENDIMENTOS!$H2988,IF(AND(ATENDIMENTOS!$H2988="",ATENDIMENTOS!$I2988=""),"",ATENDIMENTOS!$H2988-ATENDIMENTOS!$I2988)),"")</f>
        <v/>
      </c>
      <c r="K2988" s="78"/>
    </row>
    <row r="2989" spans="1:11" x14ac:dyDescent="0.3">
      <c r="A2989" s="12" t="str">
        <f t="shared" si="46"/>
        <v/>
      </c>
      <c r="B2989" s="65"/>
      <c r="C2989" s="68"/>
      <c r="D2989" s="69"/>
      <c r="E2989" s="69"/>
      <c r="F2989" s="69"/>
      <c r="G2989" s="69"/>
      <c r="H2989" s="20" t="str" cm="1">
        <f t="array" ref="H2989">IFERROR(IF(B2989="","",IF(F2989="","",IF(F2989="SERVIÇOS",INDEX('TABELA DE PREÇOS'!$C$3:$C$1000,MATCH(B2989,IF('TABELA DE PREÇOS'!$B$3:$B$1000=G2989,'TABELA DE PREÇOS'!$D$3:$D$1000),1)),IF(F2989="PRODUTOS",INDEX('TABELA DE PREÇOS'!$G$3:$G$1000,MATCH(B2989,IF('TABELA DE PREÇOS'!$F$3:$F$1000=G2989,'TABELA DE PREÇOS'!$H$3:$H$1000),1)))))),"")</f>
        <v/>
      </c>
      <c r="I2989" s="74"/>
      <c r="J2989" s="20" t="str">
        <f>IFERROR(IF(ATENDIMENTOS!$I2989="",ATENDIMENTOS!$H2989,IF(AND(ATENDIMENTOS!$H2989="",ATENDIMENTOS!$I2989=""),"",ATENDIMENTOS!$H2989-ATENDIMENTOS!$I2989)),"")</f>
        <v/>
      </c>
      <c r="K2989" s="77"/>
    </row>
    <row r="2990" spans="1:11" x14ac:dyDescent="0.3">
      <c r="A2990" s="12" t="str">
        <f t="shared" si="46"/>
        <v/>
      </c>
      <c r="B2990" s="66"/>
      <c r="C2990" s="70"/>
      <c r="D2990" s="71"/>
      <c r="E2990" s="71"/>
      <c r="F2990" s="71"/>
      <c r="G2990" s="71"/>
      <c r="H2990" s="19" t="str" cm="1">
        <f t="array" ref="H2990">IFERROR(IF(B2990="","",IF(F2990="","",IF(F2990="SERVIÇOS",INDEX('TABELA DE PREÇOS'!$C$3:$C$1000,MATCH(B2990,IF('TABELA DE PREÇOS'!$B$3:$B$1000=G2990,'TABELA DE PREÇOS'!$D$3:$D$1000),1)),IF(F2990="PRODUTOS",INDEX('TABELA DE PREÇOS'!$G$3:$G$1000,MATCH(B2990,IF('TABELA DE PREÇOS'!$F$3:$F$1000=G2990,'TABELA DE PREÇOS'!$H$3:$H$1000),1)))))),"")</f>
        <v/>
      </c>
      <c r="I2990" s="75"/>
      <c r="J2990" s="19" t="str">
        <f>IFERROR(IF(ATENDIMENTOS!$I2990="",ATENDIMENTOS!$H2990,IF(AND(ATENDIMENTOS!$H2990="",ATENDIMENTOS!$I2990=""),"",ATENDIMENTOS!$H2990-ATENDIMENTOS!$I2990)),"")</f>
        <v/>
      </c>
      <c r="K2990" s="78"/>
    </row>
    <row r="2991" spans="1:11" x14ac:dyDescent="0.3">
      <c r="A2991" s="12" t="str">
        <f t="shared" si="46"/>
        <v/>
      </c>
      <c r="B2991" s="65"/>
      <c r="C2991" s="68"/>
      <c r="D2991" s="69"/>
      <c r="E2991" s="69"/>
      <c r="F2991" s="69"/>
      <c r="G2991" s="69"/>
      <c r="H2991" s="20" t="str" cm="1">
        <f t="array" ref="H2991">IFERROR(IF(B2991="","",IF(F2991="","",IF(F2991="SERVIÇOS",INDEX('TABELA DE PREÇOS'!$C$3:$C$1000,MATCH(B2991,IF('TABELA DE PREÇOS'!$B$3:$B$1000=G2991,'TABELA DE PREÇOS'!$D$3:$D$1000),1)),IF(F2991="PRODUTOS",INDEX('TABELA DE PREÇOS'!$G$3:$G$1000,MATCH(B2991,IF('TABELA DE PREÇOS'!$F$3:$F$1000=G2991,'TABELA DE PREÇOS'!$H$3:$H$1000),1)))))),"")</f>
        <v/>
      </c>
      <c r="I2991" s="74"/>
      <c r="J2991" s="20" t="str">
        <f>IFERROR(IF(ATENDIMENTOS!$I2991="",ATENDIMENTOS!$H2991,IF(AND(ATENDIMENTOS!$H2991="",ATENDIMENTOS!$I2991=""),"",ATENDIMENTOS!$H2991-ATENDIMENTOS!$I2991)),"")</f>
        <v/>
      </c>
      <c r="K2991" s="77"/>
    </row>
    <row r="2992" spans="1:11" x14ac:dyDescent="0.3">
      <c r="A2992" s="12" t="str">
        <f t="shared" si="46"/>
        <v/>
      </c>
      <c r="B2992" s="66"/>
      <c r="C2992" s="70"/>
      <c r="D2992" s="71"/>
      <c r="E2992" s="71"/>
      <c r="F2992" s="71"/>
      <c r="G2992" s="71"/>
      <c r="H2992" s="19" t="str" cm="1">
        <f t="array" ref="H2992">IFERROR(IF(B2992="","",IF(F2992="","",IF(F2992="SERVIÇOS",INDEX('TABELA DE PREÇOS'!$C$3:$C$1000,MATCH(B2992,IF('TABELA DE PREÇOS'!$B$3:$B$1000=G2992,'TABELA DE PREÇOS'!$D$3:$D$1000),1)),IF(F2992="PRODUTOS",INDEX('TABELA DE PREÇOS'!$G$3:$G$1000,MATCH(B2992,IF('TABELA DE PREÇOS'!$F$3:$F$1000=G2992,'TABELA DE PREÇOS'!$H$3:$H$1000),1)))))),"")</f>
        <v/>
      </c>
      <c r="I2992" s="75"/>
      <c r="J2992" s="19" t="str">
        <f>IFERROR(IF(ATENDIMENTOS!$I2992="",ATENDIMENTOS!$H2992,IF(AND(ATENDIMENTOS!$H2992="",ATENDIMENTOS!$I2992=""),"",ATENDIMENTOS!$H2992-ATENDIMENTOS!$I2992)),"")</f>
        <v/>
      </c>
      <c r="K2992" s="78"/>
    </row>
    <row r="2993" spans="1:11" x14ac:dyDescent="0.3">
      <c r="A2993" s="12" t="str">
        <f t="shared" si="46"/>
        <v/>
      </c>
      <c r="B2993" s="65"/>
      <c r="C2993" s="68"/>
      <c r="D2993" s="69"/>
      <c r="E2993" s="69"/>
      <c r="F2993" s="69"/>
      <c r="G2993" s="69"/>
      <c r="H2993" s="20" t="str" cm="1">
        <f t="array" ref="H2993">IFERROR(IF(B2993="","",IF(F2993="","",IF(F2993="SERVIÇOS",INDEX('TABELA DE PREÇOS'!$C$3:$C$1000,MATCH(B2993,IF('TABELA DE PREÇOS'!$B$3:$B$1000=G2993,'TABELA DE PREÇOS'!$D$3:$D$1000),1)),IF(F2993="PRODUTOS",INDEX('TABELA DE PREÇOS'!$G$3:$G$1000,MATCH(B2993,IF('TABELA DE PREÇOS'!$F$3:$F$1000=G2993,'TABELA DE PREÇOS'!$H$3:$H$1000),1)))))),"")</f>
        <v/>
      </c>
      <c r="I2993" s="74"/>
      <c r="J2993" s="20" t="str">
        <f>IFERROR(IF(ATENDIMENTOS!$I2993="",ATENDIMENTOS!$H2993,IF(AND(ATENDIMENTOS!$H2993="",ATENDIMENTOS!$I2993=""),"",ATENDIMENTOS!$H2993-ATENDIMENTOS!$I2993)),"")</f>
        <v/>
      </c>
      <c r="K2993" s="77"/>
    </row>
    <row r="2994" spans="1:11" x14ac:dyDescent="0.3">
      <c r="A2994" s="12" t="str">
        <f t="shared" si="46"/>
        <v/>
      </c>
      <c r="B2994" s="66"/>
      <c r="C2994" s="70"/>
      <c r="D2994" s="71"/>
      <c r="E2994" s="71"/>
      <c r="F2994" s="71"/>
      <c r="G2994" s="71"/>
      <c r="H2994" s="19" t="str" cm="1">
        <f t="array" ref="H2994">IFERROR(IF(B2994="","",IF(F2994="","",IF(F2994="SERVIÇOS",INDEX('TABELA DE PREÇOS'!$C$3:$C$1000,MATCH(B2994,IF('TABELA DE PREÇOS'!$B$3:$B$1000=G2994,'TABELA DE PREÇOS'!$D$3:$D$1000),1)),IF(F2994="PRODUTOS",INDEX('TABELA DE PREÇOS'!$G$3:$G$1000,MATCH(B2994,IF('TABELA DE PREÇOS'!$F$3:$F$1000=G2994,'TABELA DE PREÇOS'!$H$3:$H$1000),1)))))),"")</f>
        <v/>
      </c>
      <c r="I2994" s="75"/>
      <c r="J2994" s="19" t="str">
        <f>IFERROR(IF(ATENDIMENTOS!$I2994="",ATENDIMENTOS!$H2994,IF(AND(ATENDIMENTOS!$H2994="",ATENDIMENTOS!$I2994=""),"",ATENDIMENTOS!$H2994-ATENDIMENTOS!$I2994)),"")</f>
        <v/>
      </c>
      <c r="K2994" s="78"/>
    </row>
    <row r="2995" spans="1:11" x14ac:dyDescent="0.3">
      <c r="A2995" s="12" t="str">
        <f t="shared" si="46"/>
        <v/>
      </c>
      <c r="B2995" s="65"/>
      <c r="C2995" s="68"/>
      <c r="D2995" s="69"/>
      <c r="E2995" s="69"/>
      <c r="F2995" s="69"/>
      <c r="G2995" s="69"/>
      <c r="H2995" s="20" t="str" cm="1">
        <f t="array" ref="H2995">IFERROR(IF(B2995="","",IF(F2995="","",IF(F2995="SERVIÇOS",INDEX('TABELA DE PREÇOS'!$C$3:$C$1000,MATCH(B2995,IF('TABELA DE PREÇOS'!$B$3:$B$1000=G2995,'TABELA DE PREÇOS'!$D$3:$D$1000),1)),IF(F2995="PRODUTOS",INDEX('TABELA DE PREÇOS'!$G$3:$G$1000,MATCH(B2995,IF('TABELA DE PREÇOS'!$F$3:$F$1000=G2995,'TABELA DE PREÇOS'!$H$3:$H$1000),1)))))),"")</f>
        <v/>
      </c>
      <c r="I2995" s="74"/>
      <c r="J2995" s="20" t="str">
        <f>IFERROR(IF(ATENDIMENTOS!$I2995="",ATENDIMENTOS!$H2995,IF(AND(ATENDIMENTOS!$H2995="",ATENDIMENTOS!$I2995=""),"",ATENDIMENTOS!$H2995-ATENDIMENTOS!$I2995)),"")</f>
        <v/>
      </c>
      <c r="K2995" s="77"/>
    </row>
    <row r="2996" spans="1:11" x14ac:dyDescent="0.3">
      <c r="A2996" s="12" t="str">
        <f t="shared" si="46"/>
        <v/>
      </c>
      <c r="B2996" s="66"/>
      <c r="C2996" s="70"/>
      <c r="D2996" s="71"/>
      <c r="E2996" s="71"/>
      <c r="F2996" s="71"/>
      <c r="G2996" s="71"/>
      <c r="H2996" s="19" t="str" cm="1">
        <f t="array" ref="H2996">IFERROR(IF(B2996="","",IF(F2996="","",IF(F2996="SERVIÇOS",INDEX('TABELA DE PREÇOS'!$C$3:$C$1000,MATCH(B2996,IF('TABELA DE PREÇOS'!$B$3:$B$1000=G2996,'TABELA DE PREÇOS'!$D$3:$D$1000),1)),IF(F2996="PRODUTOS",INDEX('TABELA DE PREÇOS'!$G$3:$G$1000,MATCH(B2996,IF('TABELA DE PREÇOS'!$F$3:$F$1000=G2996,'TABELA DE PREÇOS'!$H$3:$H$1000),1)))))),"")</f>
        <v/>
      </c>
      <c r="I2996" s="75"/>
      <c r="J2996" s="19" t="str">
        <f>IFERROR(IF(ATENDIMENTOS!$I2996="",ATENDIMENTOS!$H2996,IF(AND(ATENDIMENTOS!$H2996="",ATENDIMENTOS!$I2996=""),"",ATENDIMENTOS!$H2996-ATENDIMENTOS!$I2996)),"")</f>
        <v/>
      </c>
      <c r="K2996" s="78"/>
    </row>
    <row r="2997" spans="1:11" x14ac:dyDescent="0.3">
      <c r="A2997" s="12" t="str">
        <f t="shared" si="46"/>
        <v/>
      </c>
      <c r="B2997" s="65"/>
      <c r="C2997" s="68"/>
      <c r="D2997" s="69"/>
      <c r="E2997" s="69"/>
      <c r="F2997" s="69"/>
      <c r="G2997" s="69"/>
      <c r="H2997" s="20" t="str" cm="1">
        <f t="array" ref="H2997">IFERROR(IF(B2997="","",IF(F2997="","",IF(F2997="SERVIÇOS",INDEX('TABELA DE PREÇOS'!$C$3:$C$1000,MATCH(B2997,IF('TABELA DE PREÇOS'!$B$3:$B$1000=G2997,'TABELA DE PREÇOS'!$D$3:$D$1000),1)),IF(F2997="PRODUTOS",INDEX('TABELA DE PREÇOS'!$G$3:$G$1000,MATCH(B2997,IF('TABELA DE PREÇOS'!$F$3:$F$1000=G2997,'TABELA DE PREÇOS'!$H$3:$H$1000),1)))))),"")</f>
        <v/>
      </c>
      <c r="I2997" s="74"/>
      <c r="J2997" s="20" t="str">
        <f>IFERROR(IF(ATENDIMENTOS!$I2997="",ATENDIMENTOS!$H2997,IF(AND(ATENDIMENTOS!$H2997="",ATENDIMENTOS!$I2997=""),"",ATENDIMENTOS!$H2997-ATENDIMENTOS!$I2997)),"")</f>
        <v/>
      </c>
      <c r="K2997" s="77"/>
    </row>
    <row r="2998" spans="1:11" x14ac:dyDescent="0.3">
      <c r="A2998" s="12" t="str">
        <f t="shared" si="46"/>
        <v/>
      </c>
      <c r="B2998" s="66"/>
      <c r="C2998" s="70"/>
      <c r="D2998" s="71"/>
      <c r="E2998" s="71"/>
      <c r="F2998" s="71"/>
      <c r="G2998" s="71"/>
      <c r="H2998" s="19" t="str" cm="1">
        <f t="array" ref="H2998">IFERROR(IF(B2998="","",IF(F2998="","",IF(F2998="SERVIÇOS",INDEX('TABELA DE PREÇOS'!$C$3:$C$1000,MATCH(B2998,IF('TABELA DE PREÇOS'!$B$3:$B$1000=G2998,'TABELA DE PREÇOS'!$D$3:$D$1000),1)),IF(F2998="PRODUTOS",INDEX('TABELA DE PREÇOS'!$G$3:$G$1000,MATCH(B2998,IF('TABELA DE PREÇOS'!$F$3:$F$1000=G2998,'TABELA DE PREÇOS'!$H$3:$H$1000),1)))))),"")</f>
        <v/>
      </c>
      <c r="I2998" s="75"/>
      <c r="J2998" s="19" t="str">
        <f>IFERROR(IF(ATENDIMENTOS!$I2998="",ATENDIMENTOS!$H2998,IF(AND(ATENDIMENTOS!$H2998="",ATENDIMENTOS!$I2998=""),"",ATENDIMENTOS!$H2998-ATENDIMENTOS!$I2998)),"")</f>
        <v/>
      </c>
      <c r="K2998" s="78"/>
    </row>
    <row r="2999" spans="1:11" x14ac:dyDescent="0.3">
      <c r="A2999" s="12" t="str">
        <f t="shared" si="46"/>
        <v/>
      </c>
      <c r="B2999" s="65"/>
      <c r="C2999" s="68"/>
      <c r="D2999" s="69"/>
      <c r="E2999" s="69"/>
      <c r="F2999" s="69"/>
      <c r="G2999" s="69"/>
      <c r="H2999" s="20" t="str" cm="1">
        <f t="array" ref="H2999">IFERROR(IF(B2999="","",IF(F2999="","",IF(F2999="SERVIÇOS",INDEX('TABELA DE PREÇOS'!$C$3:$C$1000,MATCH(B2999,IF('TABELA DE PREÇOS'!$B$3:$B$1000=G2999,'TABELA DE PREÇOS'!$D$3:$D$1000),1)),IF(F2999="PRODUTOS",INDEX('TABELA DE PREÇOS'!$G$3:$G$1000,MATCH(B2999,IF('TABELA DE PREÇOS'!$F$3:$F$1000=G2999,'TABELA DE PREÇOS'!$H$3:$H$1000),1)))))),"")</f>
        <v/>
      </c>
      <c r="I2999" s="74"/>
      <c r="J2999" s="20" t="str">
        <f>IFERROR(IF(ATENDIMENTOS!$I2999="",ATENDIMENTOS!$H2999,IF(AND(ATENDIMENTOS!$H2999="",ATENDIMENTOS!$I2999=""),"",ATENDIMENTOS!$H2999-ATENDIMENTOS!$I2999)),"")</f>
        <v/>
      </c>
      <c r="K2999" s="77"/>
    </row>
    <row r="3000" spans="1:11" x14ac:dyDescent="0.3">
      <c r="A3000" s="12" t="str">
        <f t="shared" si="46"/>
        <v/>
      </c>
      <c r="B3000" s="66"/>
      <c r="C3000" s="70"/>
      <c r="D3000" s="71"/>
      <c r="E3000" s="71"/>
      <c r="F3000" s="71"/>
      <c r="G3000" s="71"/>
      <c r="H3000" s="19" t="str" cm="1">
        <f t="array" ref="H3000">IFERROR(IF(B3000="","",IF(F3000="","",IF(F3000="SERVIÇOS",INDEX('TABELA DE PREÇOS'!$C$3:$C$1000,MATCH(B3000,IF('TABELA DE PREÇOS'!$B$3:$B$1000=G3000,'TABELA DE PREÇOS'!$D$3:$D$1000),1)),IF(F3000="PRODUTOS",INDEX('TABELA DE PREÇOS'!$G$3:$G$1000,MATCH(B3000,IF('TABELA DE PREÇOS'!$F$3:$F$1000=G3000,'TABELA DE PREÇOS'!$H$3:$H$1000),1)))))),"")</f>
        <v/>
      </c>
      <c r="I3000" s="75"/>
      <c r="J3000" s="19" t="str">
        <f>IFERROR(IF(ATENDIMENTOS!$I3000="",ATENDIMENTOS!$H3000,IF(AND(ATENDIMENTOS!$H3000="",ATENDIMENTOS!$I3000=""),"",ATENDIMENTOS!$H3000-ATENDIMENTOS!$I3000)),"")</f>
        <v/>
      </c>
      <c r="K3000" s="78"/>
    </row>
    <row r="3001" spans="1:11" x14ac:dyDescent="0.3">
      <c r="A3001" s="12" t="str">
        <f t="shared" si="46"/>
        <v/>
      </c>
      <c r="B3001" s="65"/>
      <c r="C3001" s="68"/>
      <c r="D3001" s="69"/>
      <c r="E3001" s="69"/>
      <c r="F3001" s="69"/>
      <c r="G3001" s="69"/>
      <c r="H3001" s="20" t="str" cm="1">
        <f t="array" ref="H3001">IFERROR(IF(B3001="","",IF(F3001="","",IF(F3001="SERVIÇOS",INDEX('TABELA DE PREÇOS'!$C$3:$C$1000,MATCH(B3001,IF('TABELA DE PREÇOS'!$B$3:$B$1000=G3001,'TABELA DE PREÇOS'!$D$3:$D$1000),1)),IF(F3001="PRODUTOS",INDEX('TABELA DE PREÇOS'!$G$3:$G$1000,MATCH(B3001,IF('TABELA DE PREÇOS'!$F$3:$F$1000=G3001,'TABELA DE PREÇOS'!$H$3:$H$1000),1)))))),"")</f>
        <v/>
      </c>
      <c r="I3001" s="74"/>
      <c r="J3001" s="20" t="str">
        <f>IFERROR(IF(ATENDIMENTOS!$I3001="",ATENDIMENTOS!$H3001,IF(AND(ATENDIMENTOS!$H3001="",ATENDIMENTOS!$I3001=""),"",ATENDIMENTOS!$H3001-ATENDIMENTOS!$I3001)),"")</f>
        <v/>
      </c>
      <c r="K3001" s="77"/>
    </row>
    <row r="3002" spans="1:11" x14ac:dyDescent="0.3">
      <c r="A3002" s="12" t="str">
        <f t="shared" si="46"/>
        <v/>
      </c>
      <c r="B3002" s="66"/>
      <c r="C3002" s="70"/>
      <c r="D3002" s="71"/>
      <c r="E3002" s="71"/>
      <c r="F3002" s="71"/>
      <c r="G3002" s="71"/>
      <c r="H3002" s="19" t="str" cm="1">
        <f t="array" ref="H3002">IFERROR(IF(B3002="","",IF(F3002="","",IF(F3002="SERVIÇOS",INDEX('TABELA DE PREÇOS'!$C$3:$C$1000,MATCH(B3002,IF('TABELA DE PREÇOS'!$B$3:$B$1000=G3002,'TABELA DE PREÇOS'!$D$3:$D$1000),1)),IF(F3002="PRODUTOS",INDEX('TABELA DE PREÇOS'!$G$3:$G$1000,MATCH(B3002,IF('TABELA DE PREÇOS'!$F$3:$F$1000=G3002,'TABELA DE PREÇOS'!$H$3:$H$1000),1)))))),"")</f>
        <v/>
      </c>
      <c r="I3002" s="75"/>
      <c r="J3002" s="19" t="str">
        <f>IFERROR(IF(ATENDIMENTOS!$I3002="",ATENDIMENTOS!$H3002,IF(AND(ATENDIMENTOS!$H3002="",ATENDIMENTOS!$I3002=""),"",ATENDIMENTOS!$H3002-ATENDIMENTOS!$I3002)),"")</f>
        <v/>
      </c>
      <c r="K3002" s="78"/>
    </row>
    <row r="3003" spans="1:11" x14ac:dyDescent="0.3">
      <c r="A3003" s="12" t="str">
        <f t="shared" si="46"/>
        <v/>
      </c>
      <c r="B3003" s="65"/>
      <c r="C3003" s="68"/>
      <c r="D3003" s="69"/>
      <c r="E3003" s="69"/>
      <c r="F3003" s="69"/>
      <c r="G3003" s="69"/>
      <c r="H3003" s="20" t="str" cm="1">
        <f t="array" ref="H3003">IFERROR(IF(B3003="","",IF(F3003="","",IF(F3003="SERVIÇOS",INDEX('TABELA DE PREÇOS'!$C$3:$C$1000,MATCH(B3003,IF('TABELA DE PREÇOS'!$B$3:$B$1000=G3003,'TABELA DE PREÇOS'!$D$3:$D$1000),1)),IF(F3003="PRODUTOS",INDEX('TABELA DE PREÇOS'!$G$3:$G$1000,MATCH(B3003,IF('TABELA DE PREÇOS'!$F$3:$F$1000=G3003,'TABELA DE PREÇOS'!$H$3:$H$1000),1)))))),"")</f>
        <v/>
      </c>
      <c r="I3003" s="74"/>
      <c r="J3003" s="20" t="str">
        <f>IFERROR(IF(ATENDIMENTOS!$I3003="",ATENDIMENTOS!$H3003,IF(AND(ATENDIMENTOS!$H3003="",ATENDIMENTOS!$I3003=""),"",ATENDIMENTOS!$H3003-ATENDIMENTOS!$I3003)),"")</f>
        <v/>
      </c>
      <c r="K3003" s="77"/>
    </row>
  </sheetData>
  <sheetProtection sheet="1" formatCells="0" formatColumns="0" formatRows="0" insertColumns="0" insertRows="0" insertHyperlinks="0" deleteColumns="0" deleteRows="0" selectLockedCells="1" sort="0" autoFilter="0" pivotTables="0"/>
  <mergeCells count="3">
    <mergeCell ref="B1:K1"/>
    <mergeCell ref="M1:P1"/>
    <mergeCell ref="M2:P31"/>
  </mergeCells>
  <phoneticPr fontId="1" type="noConversion"/>
  <conditionalFormatting sqref="B3:C3003">
    <cfRule type="expression" dxfId="0" priority="2">
      <formula>IF(AND($B3&lt;&gt;"",$C3&lt;&gt;"",COUNTIF($A$3:$A$3003,$A3)&gt;1),1,0)</formula>
    </cfRule>
  </conditionalFormatting>
  <dataValidations count="6">
    <dataValidation type="list" allowBlank="1" showInputMessage="1" showErrorMessage="1" sqref="C3:C3003" xr:uid="{9B37D114-E658-497F-AA8F-5C2501EE8E6A}">
      <formula1>HORARIOS</formula1>
    </dataValidation>
    <dataValidation type="list" allowBlank="1" sqref="K3:K3003" xr:uid="{D62AE39E-9761-423A-9AC1-0D035D80B4A8}">
      <formula1>PAGAMENTO</formula1>
    </dataValidation>
    <dataValidation type="list" allowBlank="1" sqref="D3:D3003" xr:uid="{F8E95746-485C-4474-AF1A-9BEAFC033058}">
      <formula1>CLIENTES</formula1>
    </dataValidation>
    <dataValidation type="list" allowBlank="1" sqref="E3:E3003" xr:uid="{6E675A2D-18AF-4EE6-90A4-5567D0702230}">
      <formula1>PROFISSIONAL</formula1>
    </dataValidation>
    <dataValidation type="list" allowBlank="1" sqref="F3:F3003" xr:uid="{D7EC9FD1-3274-4EC3-8CC3-4BC5691B362E}">
      <formula1>"PRODUTOS,SERVIÇOS"</formula1>
    </dataValidation>
    <dataValidation type="list" allowBlank="1" sqref="G3:G3003" xr:uid="{FDB10306-4FB6-4350-BEAE-7224A6ED6D64}">
      <formula1>INDIRECT(F3)</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6C41-E315-4177-8815-68391F5EFCBD}">
  <sheetPr codeName="Planilha4">
    <pageSetUpPr fitToPage="1"/>
  </sheetPr>
  <dimension ref="A1:J75"/>
  <sheetViews>
    <sheetView showGridLines="0" topLeftCell="B1" workbookViewId="0">
      <selection activeCell="B7" sqref="B7"/>
    </sheetView>
  </sheetViews>
  <sheetFormatPr defaultRowHeight="14.4" x14ac:dyDescent="0.3"/>
  <cols>
    <col min="1" max="1" width="38" style="11" hidden="1" customWidth="1"/>
    <col min="2" max="2" width="17.6640625" style="7" customWidth="1"/>
    <col min="3" max="3" width="37.44140625" style="1" customWidth="1"/>
    <col min="4" max="4" width="33.44140625" style="1" customWidth="1"/>
    <col min="5" max="5" width="40.44140625" style="1" customWidth="1"/>
    <col min="6" max="6" width="2.5546875" customWidth="1"/>
    <col min="8" max="8" width="11.6640625" bestFit="1" customWidth="1"/>
    <col min="10" max="10" width="13.77734375" customWidth="1"/>
  </cols>
  <sheetData>
    <row r="1" spans="1:10" ht="21" x14ac:dyDescent="0.4">
      <c r="B1" s="156" t="s">
        <v>19</v>
      </c>
      <c r="C1" s="156"/>
      <c r="D1" s="156"/>
      <c r="E1" s="156"/>
      <c r="G1" s="158" t="s">
        <v>54</v>
      </c>
      <c r="H1" s="158"/>
      <c r="I1" s="158"/>
      <c r="J1" s="158"/>
    </row>
    <row r="2" spans="1:10" ht="3" customHeight="1" x14ac:dyDescent="0.3"/>
    <row r="3" spans="1:10" s="6" customFormat="1" ht="15.6" customHeight="1" x14ac:dyDescent="0.3">
      <c r="A3" s="52"/>
      <c r="B3" s="159" t="s">
        <v>92</v>
      </c>
      <c r="C3" s="161">
        <f>COUNTIF(D7:D75,E4)</f>
        <v>0</v>
      </c>
      <c r="D3" s="127" t="s">
        <v>20</v>
      </c>
      <c r="E3" s="79"/>
      <c r="G3" s="157" t="s">
        <v>78</v>
      </c>
      <c r="H3" s="157"/>
      <c r="I3" s="157"/>
      <c r="J3" s="157"/>
    </row>
    <row r="4" spans="1:10" s="6" customFormat="1" ht="15.6" x14ac:dyDescent="0.3">
      <c r="A4" s="52"/>
      <c r="B4" s="160"/>
      <c r="C4" s="162"/>
      <c r="D4" s="127" t="s">
        <v>11</v>
      </c>
      <c r="E4" s="80"/>
      <c r="G4" s="157"/>
      <c r="H4" s="157"/>
      <c r="I4" s="157"/>
      <c r="J4" s="157"/>
    </row>
    <row r="5" spans="1:10" ht="3" customHeight="1" x14ac:dyDescent="0.3">
      <c r="G5" s="157"/>
      <c r="H5" s="157"/>
      <c r="I5" s="157"/>
      <c r="J5" s="157"/>
    </row>
    <row r="6" spans="1:10" x14ac:dyDescent="0.3">
      <c r="A6" s="12"/>
      <c r="B6" s="48" t="s">
        <v>1</v>
      </c>
      <c r="C6" s="46" t="s">
        <v>2</v>
      </c>
      <c r="D6" s="46" t="s">
        <v>11</v>
      </c>
      <c r="E6" s="46" t="s">
        <v>3</v>
      </c>
      <c r="G6" s="157"/>
      <c r="H6" s="157"/>
      <c r="I6" s="157"/>
      <c r="J6" s="157"/>
    </row>
    <row r="7" spans="1:10" x14ac:dyDescent="0.3">
      <c r="A7" s="12" t="str">
        <f>IF(OR($E$3="",$E$4=""),"","SERVIÇOS"&amp;$E$4&amp;$E$3&amp;B7)</f>
        <v/>
      </c>
      <c r="B7" s="55">
        <f>IF(CONFIGURAÇÕES!B3="","",CONFIGURAÇÕES!B3)</f>
        <v>0.25</v>
      </c>
      <c r="C7" s="18" t="str">
        <f>IFERROR(IF(VLOOKUP(A7,ATENDIMENTOS!$A$3:$G$3003,4,FALSE)="","",VLOOKUP(A7,ATENDIMENTOS!$A$3:$G$3003,4,FALSE)),"")</f>
        <v/>
      </c>
      <c r="D7" s="18" t="str">
        <f>IFERROR(IF(VLOOKUP(A7,ATENDIMENTOS!$A$3:$G$3003,5,FALSE)="","",VLOOKUP(A7,ATENDIMENTOS!$A$3:$G$3003,5,FALSE)),"")</f>
        <v/>
      </c>
      <c r="E7" s="16" t="str">
        <f>IFERROR(IF(VLOOKUP(A7,ATENDIMENTOS!$A$3:$G$3003,7,FALSE)="","",VLOOKUP(A7,ATENDIMENTOS!$A$3:$G$3003,7,FALSE)),"")</f>
        <v/>
      </c>
      <c r="G7" s="157"/>
      <c r="H7" s="157"/>
      <c r="I7" s="157"/>
      <c r="J7" s="157"/>
    </row>
    <row r="8" spans="1:10" x14ac:dyDescent="0.3">
      <c r="A8" s="12" t="str">
        <f t="shared" ref="A8:A71" si="0">IF(OR($E$3="",$E$4=""),"","SERVIÇOS"&amp;$E$4&amp;$E$3&amp;B8)</f>
        <v/>
      </c>
      <c r="B8" s="56">
        <f>IF(CONFIGURAÇÕES!B4="","",CONFIGURAÇÕES!B4)</f>
        <v>0.26041666666666669</v>
      </c>
      <c r="C8" s="17" t="str">
        <f>IFERROR(IF(VLOOKUP(A8,ATENDIMENTOS!$A$3:$G$3003,4,FALSE)="","",VLOOKUP(A8,ATENDIMENTOS!$A$3:$G$3003,4,FALSE)),"")</f>
        <v/>
      </c>
      <c r="D8" s="17" t="str">
        <f>IFERROR(IF(VLOOKUP(A8,ATENDIMENTOS!$A$3:$G$3003,5,FALSE)="","",VLOOKUP(A8,ATENDIMENTOS!$A$3:$G$3003,5,FALSE)),"")</f>
        <v/>
      </c>
      <c r="E8" s="5" t="str">
        <f>IFERROR(IF(VLOOKUP(A8,ATENDIMENTOS!$A$3:$G$3003,7,FALSE)="","",VLOOKUP(A8,ATENDIMENTOS!$A$3:$G$3003,7,FALSE)),"")</f>
        <v/>
      </c>
      <c r="G8" s="157"/>
      <c r="H8" s="157"/>
      <c r="I8" s="157"/>
      <c r="J8" s="157"/>
    </row>
    <row r="9" spans="1:10" ht="16.8" customHeight="1" x14ac:dyDescent="0.3">
      <c r="A9" s="12" t="str">
        <f t="shared" si="0"/>
        <v/>
      </c>
      <c r="B9" s="55">
        <f>IF(CONFIGURAÇÕES!B5="","",CONFIGURAÇÕES!B5)</f>
        <v>0.27083333333333298</v>
      </c>
      <c r="C9" s="18" t="str">
        <f>IFERROR(IF(VLOOKUP(A9,ATENDIMENTOS!$A$3:$G$3003,4,FALSE)="","",VLOOKUP(A9,ATENDIMENTOS!$A$3:$G$3003,4,FALSE)),"")</f>
        <v/>
      </c>
      <c r="D9" s="18" t="str">
        <f>IFERROR(IF(VLOOKUP(A9,ATENDIMENTOS!$A$3:$G$3003,5,FALSE)="","",VLOOKUP(A9,ATENDIMENTOS!$A$3:$G$3003,5,FALSE)),"")</f>
        <v/>
      </c>
      <c r="E9" s="16" t="str">
        <f>IFERROR(IF(VLOOKUP(A9,ATENDIMENTOS!$A$3:$G$3003,7,FALSE)="","",VLOOKUP(A9,ATENDIMENTOS!$A$3:$G$3003,7,FALSE)),"")</f>
        <v/>
      </c>
      <c r="G9" s="157"/>
      <c r="H9" s="157"/>
      <c r="I9" s="157"/>
      <c r="J9" s="157"/>
    </row>
    <row r="10" spans="1:10" x14ac:dyDescent="0.3">
      <c r="A10" s="12" t="str">
        <f t="shared" si="0"/>
        <v/>
      </c>
      <c r="B10" s="56">
        <f>IF(CONFIGURAÇÕES!B6="","",CONFIGURAÇÕES!B6)</f>
        <v>0.28125</v>
      </c>
      <c r="C10" s="17" t="str">
        <f>IFERROR(IF(VLOOKUP(A10,ATENDIMENTOS!$A$3:$G$3003,4,FALSE)="","",VLOOKUP(A10,ATENDIMENTOS!$A$3:$G$3003,4,FALSE)),"")</f>
        <v/>
      </c>
      <c r="D10" s="17" t="str">
        <f>IFERROR(IF(VLOOKUP(A10,ATENDIMENTOS!$A$3:$G$3003,5,FALSE)="","",VLOOKUP(A10,ATENDIMENTOS!$A$3:$G$3003,5,FALSE)),"")</f>
        <v/>
      </c>
      <c r="E10" s="5" t="str">
        <f>IFERROR(IF(VLOOKUP(A10,ATENDIMENTOS!$A$3:$G$3003,7,FALSE)="","",VLOOKUP(A10,ATENDIMENTOS!$A$3:$G$3003,7,FALSE)),"")</f>
        <v/>
      </c>
      <c r="G10" s="157"/>
      <c r="H10" s="157"/>
      <c r="I10" s="157"/>
      <c r="J10" s="157"/>
    </row>
    <row r="11" spans="1:10" x14ac:dyDescent="0.3">
      <c r="A11" s="12" t="str">
        <f t="shared" si="0"/>
        <v/>
      </c>
      <c r="B11" s="55">
        <f>IF(CONFIGURAÇÕES!B7="","",CONFIGURAÇÕES!B7)</f>
        <v>0.29166666666666702</v>
      </c>
      <c r="C11" s="18" t="str">
        <f>IFERROR(IF(VLOOKUP(A11,ATENDIMENTOS!$A$3:$G$3003,4,FALSE)="","",VLOOKUP(A11,ATENDIMENTOS!$A$3:$G$3003,4,FALSE)),"")</f>
        <v/>
      </c>
      <c r="D11" s="18" t="str">
        <f>IFERROR(IF(VLOOKUP(A11,ATENDIMENTOS!$A$3:$G$3003,5,FALSE)="","",VLOOKUP(A11,ATENDIMENTOS!$A$3:$G$3003,5,FALSE)),"")</f>
        <v/>
      </c>
      <c r="E11" s="16" t="str">
        <f>IFERROR(IF(VLOOKUP(A11,ATENDIMENTOS!$A$3:$G$3003,7,FALSE)="","",VLOOKUP(A11,ATENDIMENTOS!$A$3:$G$3003,7,FALSE)),"")</f>
        <v/>
      </c>
    </row>
    <row r="12" spans="1:10" x14ac:dyDescent="0.3">
      <c r="A12" s="12" t="str">
        <f t="shared" si="0"/>
        <v/>
      </c>
      <c r="B12" s="56">
        <f>IF(CONFIGURAÇÕES!B8="","",CONFIGURAÇÕES!B8)</f>
        <v>0.30208333333333298</v>
      </c>
      <c r="C12" s="17" t="str">
        <f>IFERROR(IF(VLOOKUP(A12,ATENDIMENTOS!$A$3:$G$3003,4,FALSE)="","",VLOOKUP(A12,ATENDIMENTOS!$A$3:$G$3003,4,FALSE)),"")</f>
        <v/>
      </c>
      <c r="D12" s="17" t="str">
        <f>IFERROR(IF(VLOOKUP(A12,ATENDIMENTOS!$A$3:$G$3003,5,FALSE)="","",VLOOKUP(A12,ATENDIMENTOS!$A$3:$G$3003,5,FALSE)),"")</f>
        <v/>
      </c>
      <c r="E12" s="5" t="str">
        <f>IFERROR(IF(VLOOKUP(A12,ATENDIMENTOS!$A$3:$G$3003,7,FALSE)="","",VLOOKUP(A12,ATENDIMENTOS!$A$3:$G$3003,7,FALSE)),"")</f>
        <v/>
      </c>
    </row>
    <row r="13" spans="1:10" x14ac:dyDescent="0.3">
      <c r="A13" s="12" t="str">
        <f t="shared" si="0"/>
        <v/>
      </c>
      <c r="B13" s="55">
        <f>IF(CONFIGURAÇÕES!B9="","",CONFIGURAÇÕES!B9)</f>
        <v>0.3125</v>
      </c>
      <c r="C13" s="18" t="str">
        <f>IFERROR(IF(VLOOKUP(A13,ATENDIMENTOS!$A$3:$G$3003,4,FALSE)="","",VLOOKUP(A13,ATENDIMENTOS!$A$3:$G$3003,4,FALSE)),"")</f>
        <v/>
      </c>
      <c r="D13" s="18" t="str">
        <f>IFERROR(IF(VLOOKUP(A13,ATENDIMENTOS!$A$3:$G$3003,5,FALSE)="","",VLOOKUP(A13,ATENDIMENTOS!$A$3:$G$3003,5,FALSE)),"")</f>
        <v/>
      </c>
      <c r="E13" s="16" t="str">
        <f>IFERROR(IF(VLOOKUP(A13,ATENDIMENTOS!$A$3:$G$3003,7,FALSE)="","",VLOOKUP(A13,ATENDIMENTOS!$A$3:$G$3003,7,FALSE)),"")</f>
        <v/>
      </c>
    </row>
    <row r="14" spans="1:10" x14ac:dyDescent="0.3">
      <c r="A14" s="12" t="str">
        <f t="shared" si="0"/>
        <v/>
      </c>
      <c r="B14" s="56">
        <f>IF(CONFIGURAÇÕES!B10="","",CONFIGURAÇÕES!B10)</f>
        <v>0.32291666666666702</v>
      </c>
      <c r="C14" s="17" t="str">
        <f>IFERROR(IF(VLOOKUP(A14,ATENDIMENTOS!$A$3:$G$3003,4,FALSE)="","",VLOOKUP(A14,ATENDIMENTOS!$A$3:$G$3003,4,FALSE)),"")</f>
        <v/>
      </c>
      <c r="D14" s="17" t="str">
        <f>IFERROR(IF(VLOOKUP(A14,ATENDIMENTOS!$A$3:$G$3003,5,FALSE)="","",VLOOKUP(A14,ATENDIMENTOS!$A$3:$G$3003,5,FALSE)),"")</f>
        <v/>
      </c>
      <c r="E14" s="5" t="str">
        <f>IFERROR(IF(VLOOKUP(A14,ATENDIMENTOS!$A$3:$G$3003,7,FALSE)="","",VLOOKUP(A14,ATENDIMENTOS!$A$3:$G$3003,7,FALSE)),"")</f>
        <v/>
      </c>
    </row>
    <row r="15" spans="1:10" x14ac:dyDescent="0.3">
      <c r="A15" s="12" t="str">
        <f t="shared" si="0"/>
        <v/>
      </c>
      <c r="B15" s="55">
        <f>IF(CONFIGURAÇÕES!B11="","",CONFIGURAÇÕES!B11)</f>
        <v>0.33333333333333298</v>
      </c>
      <c r="C15" s="18" t="str">
        <f>IFERROR(IF(VLOOKUP(A15,ATENDIMENTOS!$A$3:$G$3003,4,FALSE)="","",VLOOKUP(A15,ATENDIMENTOS!$A$3:$G$3003,4,FALSE)),"")</f>
        <v/>
      </c>
      <c r="D15" s="18" t="str">
        <f>IFERROR(IF(VLOOKUP(A15,ATENDIMENTOS!$A$3:$G$3003,5,FALSE)="","",VLOOKUP(A15,ATENDIMENTOS!$A$3:$G$3003,5,FALSE)),"")</f>
        <v/>
      </c>
      <c r="E15" s="16" t="str">
        <f>IFERROR(IF(VLOOKUP(A15,ATENDIMENTOS!$A$3:$G$3003,7,FALSE)="","",VLOOKUP(A15,ATENDIMENTOS!$A$3:$G$3003,7,FALSE)),"")</f>
        <v/>
      </c>
    </row>
    <row r="16" spans="1:10" x14ac:dyDescent="0.3">
      <c r="A16" s="12" t="str">
        <f t="shared" si="0"/>
        <v/>
      </c>
      <c r="B16" s="56">
        <f>IF(CONFIGURAÇÕES!B12="","",CONFIGURAÇÕES!B12)</f>
        <v>0.34375</v>
      </c>
      <c r="C16" s="17" t="str">
        <f>IFERROR(IF(VLOOKUP(A16,ATENDIMENTOS!$A$3:$G$3003,4,FALSE)="","",VLOOKUP(A16,ATENDIMENTOS!$A$3:$G$3003,4,FALSE)),"")</f>
        <v/>
      </c>
      <c r="D16" s="17" t="str">
        <f>IFERROR(IF(VLOOKUP(A16,ATENDIMENTOS!$A$3:$G$3003,5,FALSE)="","",VLOOKUP(A16,ATENDIMENTOS!$A$3:$G$3003,5,FALSE)),"")</f>
        <v/>
      </c>
      <c r="E16" s="5" t="str">
        <f>IFERROR(IF(VLOOKUP(A16,ATENDIMENTOS!$A$3:$G$3003,7,FALSE)="","",VLOOKUP(A16,ATENDIMENTOS!$A$3:$G$3003,7,FALSE)),"")</f>
        <v/>
      </c>
    </row>
    <row r="17" spans="1:5" x14ac:dyDescent="0.3">
      <c r="A17" s="12" t="str">
        <f t="shared" si="0"/>
        <v/>
      </c>
      <c r="B17" s="55">
        <f>IF(CONFIGURAÇÕES!B13="","",CONFIGURAÇÕES!B13)</f>
        <v>0.35416666666666702</v>
      </c>
      <c r="C17" s="18" t="str">
        <f>IFERROR(IF(VLOOKUP(A17,ATENDIMENTOS!$A$3:$G$3003,4,FALSE)="","",VLOOKUP(A17,ATENDIMENTOS!$A$3:$G$3003,4,FALSE)),"")</f>
        <v/>
      </c>
      <c r="D17" s="18" t="str">
        <f>IFERROR(IF(VLOOKUP(A17,ATENDIMENTOS!$A$3:$G$3003,5,FALSE)="","",VLOOKUP(A17,ATENDIMENTOS!$A$3:$G$3003,5,FALSE)),"")</f>
        <v/>
      </c>
      <c r="E17" s="16" t="str">
        <f>IFERROR(IF(VLOOKUP(A17,ATENDIMENTOS!$A$3:$G$3003,7,FALSE)="","",VLOOKUP(A17,ATENDIMENTOS!$A$3:$G$3003,7,FALSE)),"")</f>
        <v/>
      </c>
    </row>
    <row r="18" spans="1:5" x14ac:dyDescent="0.3">
      <c r="A18" s="12" t="str">
        <f t="shared" si="0"/>
        <v/>
      </c>
      <c r="B18" s="56">
        <f>IF(CONFIGURAÇÕES!B14="","",CONFIGURAÇÕES!B14)</f>
        <v>0.36458333333333398</v>
      </c>
      <c r="C18" s="17" t="str">
        <f>IFERROR(IF(VLOOKUP(A18,ATENDIMENTOS!$A$3:$G$3003,4,FALSE)="","",VLOOKUP(A18,ATENDIMENTOS!$A$3:$G$3003,4,FALSE)),"")</f>
        <v/>
      </c>
      <c r="D18" s="17" t="str">
        <f>IFERROR(IF(VLOOKUP(A18,ATENDIMENTOS!$A$3:$G$3003,5,FALSE)="","",VLOOKUP(A18,ATENDIMENTOS!$A$3:$G$3003,5,FALSE)),"")</f>
        <v/>
      </c>
      <c r="E18" s="5" t="str">
        <f>IFERROR(IF(VLOOKUP(A18,ATENDIMENTOS!$A$3:$G$3003,7,FALSE)="","",VLOOKUP(A18,ATENDIMENTOS!$A$3:$G$3003,7,FALSE)),"")</f>
        <v/>
      </c>
    </row>
    <row r="19" spans="1:5" x14ac:dyDescent="0.3">
      <c r="A19" s="12" t="str">
        <f t="shared" si="0"/>
        <v/>
      </c>
      <c r="B19" s="55">
        <f>IF(CONFIGURAÇÕES!B15="","",CONFIGURAÇÕES!B15)</f>
        <v>0.375</v>
      </c>
      <c r="C19" s="18" t="str">
        <f>IFERROR(IF(VLOOKUP(A19,ATENDIMENTOS!$A$3:$G$3003,4,FALSE)="","",VLOOKUP(A19,ATENDIMENTOS!$A$3:$G$3003,4,FALSE)),"")</f>
        <v/>
      </c>
      <c r="D19" s="18" t="str">
        <f>IFERROR(IF(VLOOKUP(A19,ATENDIMENTOS!$A$3:$G$3003,5,FALSE)="","",VLOOKUP(A19,ATENDIMENTOS!$A$3:$G$3003,5,FALSE)),"")</f>
        <v/>
      </c>
      <c r="E19" s="16" t="str">
        <f>IFERROR(IF(VLOOKUP(A19,ATENDIMENTOS!$A$3:$G$3003,7,FALSE)="","",VLOOKUP(A19,ATENDIMENTOS!$A$3:$G$3003,7,FALSE)),"")</f>
        <v/>
      </c>
    </row>
    <row r="20" spans="1:5" x14ac:dyDescent="0.3">
      <c r="A20" s="12" t="str">
        <f t="shared" si="0"/>
        <v/>
      </c>
      <c r="B20" s="56">
        <f>IF(CONFIGURAÇÕES!B16="","",CONFIGURAÇÕES!B16)</f>
        <v>0.38541666666666702</v>
      </c>
      <c r="C20" s="17" t="str">
        <f>IFERROR(IF(VLOOKUP(A20,ATENDIMENTOS!$A$3:$G$3003,4,FALSE)="","",VLOOKUP(A20,ATENDIMENTOS!$A$3:$G$3003,4,FALSE)),"")</f>
        <v/>
      </c>
      <c r="D20" s="17" t="str">
        <f>IFERROR(IF(VLOOKUP(A20,ATENDIMENTOS!$A$3:$G$3003,5,FALSE)="","",VLOOKUP(A20,ATENDIMENTOS!$A$3:$G$3003,5,FALSE)),"")</f>
        <v/>
      </c>
      <c r="E20" s="5" t="str">
        <f>IFERROR(IF(VLOOKUP(A20,ATENDIMENTOS!$A$3:$G$3003,7,FALSE)="","",VLOOKUP(A20,ATENDIMENTOS!$A$3:$G$3003,7,FALSE)),"")</f>
        <v/>
      </c>
    </row>
    <row r="21" spans="1:5" x14ac:dyDescent="0.3">
      <c r="A21" s="12" t="str">
        <f t="shared" si="0"/>
        <v/>
      </c>
      <c r="B21" s="55">
        <f>IF(CONFIGURAÇÕES!B17="","",CONFIGURAÇÕES!B17)</f>
        <v>0.39583333333333398</v>
      </c>
      <c r="C21" s="18" t="str">
        <f>IFERROR(IF(VLOOKUP(A21,ATENDIMENTOS!$A$3:$G$3003,4,FALSE)="","",VLOOKUP(A21,ATENDIMENTOS!$A$3:$G$3003,4,FALSE)),"")</f>
        <v/>
      </c>
      <c r="D21" s="18" t="str">
        <f>IFERROR(IF(VLOOKUP(A21,ATENDIMENTOS!$A$3:$G$3003,5,FALSE)="","",VLOOKUP(A21,ATENDIMENTOS!$A$3:$G$3003,5,FALSE)),"")</f>
        <v/>
      </c>
      <c r="E21" s="16" t="str">
        <f>IFERROR(IF(VLOOKUP(A21,ATENDIMENTOS!$A$3:$G$3003,7,FALSE)="","",VLOOKUP(A21,ATENDIMENTOS!$A$3:$G$3003,7,FALSE)),"")</f>
        <v/>
      </c>
    </row>
    <row r="22" spans="1:5" x14ac:dyDescent="0.3">
      <c r="A22" s="12" t="str">
        <f t="shared" si="0"/>
        <v/>
      </c>
      <c r="B22" s="56">
        <f>IF(CONFIGURAÇÕES!B18="","",CONFIGURAÇÕES!B18)</f>
        <v>0.40625</v>
      </c>
      <c r="C22" s="17" t="str">
        <f>IFERROR(IF(VLOOKUP(A22,ATENDIMENTOS!$A$3:$G$3003,4,FALSE)="","",VLOOKUP(A22,ATENDIMENTOS!$A$3:$G$3003,4,FALSE)),"")</f>
        <v/>
      </c>
      <c r="D22" s="17" t="str">
        <f>IFERROR(IF(VLOOKUP(A22,ATENDIMENTOS!$A$3:$G$3003,5,FALSE)="","",VLOOKUP(A22,ATENDIMENTOS!$A$3:$G$3003,5,FALSE)),"")</f>
        <v/>
      </c>
      <c r="E22" s="5" t="str">
        <f>IFERROR(IF(VLOOKUP(A22,ATENDIMENTOS!$A$3:$G$3003,7,FALSE)="","",VLOOKUP(A22,ATENDIMENTOS!$A$3:$G$3003,7,FALSE)),"")</f>
        <v/>
      </c>
    </row>
    <row r="23" spans="1:5" x14ac:dyDescent="0.3">
      <c r="A23" s="12" t="str">
        <f t="shared" si="0"/>
        <v/>
      </c>
      <c r="B23" s="55">
        <f>IF(CONFIGURAÇÕES!B19="","",CONFIGURAÇÕES!B19)</f>
        <v>0.41666666666666702</v>
      </c>
      <c r="C23" s="18" t="str">
        <f>IFERROR(IF(VLOOKUP(A23,ATENDIMENTOS!$A$3:$G$3003,4,FALSE)="","",VLOOKUP(A23,ATENDIMENTOS!$A$3:$G$3003,4,FALSE)),"")</f>
        <v/>
      </c>
      <c r="D23" s="18" t="str">
        <f>IFERROR(IF(VLOOKUP(A23,ATENDIMENTOS!$A$3:$G$3003,5,FALSE)="","",VLOOKUP(A23,ATENDIMENTOS!$A$3:$G$3003,5,FALSE)),"")</f>
        <v/>
      </c>
      <c r="E23" s="16" t="str">
        <f>IFERROR(IF(VLOOKUP(A23,ATENDIMENTOS!$A$3:$G$3003,7,FALSE)="","",VLOOKUP(A23,ATENDIMENTOS!$A$3:$G$3003,7,FALSE)),"")</f>
        <v/>
      </c>
    </row>
    <row r="24" spans="1:5" x14ac:dyDescent="0.3">
      <c r="A24" s="12" t="str">
        <f t="shared" si="0"/>
        <v/>
      </c>
      <c r="B24" s="56">
        <f>IF(CONFIGURAÇÕES!B20="","",CONFIGURAÇÕES!B20)</f>
        <v>0.42708333333333398</v>
      </c>
      <c r="C24" s="17" t="str">
        <f>IFERROR(IF(VLOOKUP(A24,ATENDIMENTOS!$A$3:$G$3003,4,FALSE)="","",VLOOKUP(A24,ATENDIMENTOS!$A$3:$G$3003,4,FALSE)),"")</f>
        <v/>
      </c>
      <c r="D24" s="17" t="str">
        <f>IFERROR(IF(VLOOKUP(A24,ATENDIMENTOS!$A$3:$G$3003,5,FALSE)="","",VLOOKUP(A24,ATENDIMENTOS!$A$3:$G$3003,5,FALSE)),"")</f>
        <v/>
      </c>
      <c r="E24" s="5" t="str">
        <f>IFERROR(IF(VLOOKUP(A24,ATENDIMENTOS!$A$3:$G$3003,7,FALSE)="","",VLOOKUP(A24,ATENDIMENTOS!$A$3:$G$3003,7,FALSE)),"")</f>
        <v/>
      </c>
    </row>
    <row r="25" spans="1:5" x14ac:dyDescent="0.3">
      <c r="A25" s="12" t="str">
        <f t="shared" si="0"/>
        <v/>
      </c>
      <c r="B25" s="55">
        <f>IF(CONFIGURAÇÕES!B21="","",CONFIGURAÇÕES!B21)</f>
        <v>0.4375</v>
      </c>
      <c r="C25" s="18" t="str">
        <f>IFERROR(IF(VLOOKUP(A25,ATENDIMENTOS!$A$3:$G$3003,4,FALSE)="","",VLOOKUP(A25,ATENDIMENTOS!$A$3:$G$3003,4,FALSE)),"")</f>
        <v/>
      </c>
      <c r="D25" s="18" t="str">
        <f>IFERROR(IF(VLOOKUP(A25,ATENDIMENTOS!$A$3:$G$3003,5,FALSE)="","",VLOOKUP(A25,ATENDIMENTOS!$A$3:$G$3003,5,FALSE)),"")</f>
        <v/>
      </c>
      <c r="E25" s="16" t="str">
        <f>IFERROR(IF(VLOOKUP(A25,ATENDIMENTOS!$A$3:$G$3003,7,FALSE)="","",VLOOKUP(A25,ATENDIMENTOS!$A$3:$G$3003,7,FALSE)),"")</f>
        <v/>
      </c>
    </row>
    <row r="26" spans="1:5" x14ac:dyDescent="0.3">
      <c r="A26" s="12" t="str">
        <f t="shared" si="0"/>
        <v/>
      </c>
      <c r="B26" s="56">
        <f>IF(CONFIGURAÇÕES!B22="","",CONFIGURAÇÕES!B22)</f>
        <v>0.44791666666666702</v>
      </c>
      <c r="C26" s="17" t="str">
        <f>IFERROR(IF(VLOOKUP(A26,ATENDIMENTOS!$A$3:$G$3003,4,FALSE)="","",VLOOKUP(A26,ATENDIMENTOS!$A$3:$G$3003,4,FALSE)),"")</f>
        <v/>
      </c>
      <c r="D26" s="17" t="str">
        <f>IFERROR(IF(VLOOKUP(A26,ATENDIMENTOS!$A$3:$G$3003,5,FALSE)="","",VLOOKUP(A26,ATENDIMENTOS!$A$3:$G$3003,5,FALSE)),"")</f>
        <v/>
      </c>
      <c r="E26" s="5" t="str">
        <f>IFERROR(IF(VLOOKUP(A26,ATENDIMENTOS!$A$3:$G$3003,7,FALSE)="","",VLOOKUP(A26,ATENDIMENTOS!$A$3:$G$3003,7,FALSE)),"")</f>
        <v/>
      </c>
    </row>
    <row r="27" spans="1:5" x14ac:dyDescent="0.3">
      <c r="A27" s="12" t="str">
        <f t="shared" si="0"/>
        <v/>
      </c>
      <c r="B27" s="55">
        <f>IF(CONFIGURAÇÕES!B23="","",CONFIGURAÇÕES!B23)</f>
        <v>0.45833333333333398</v>
      </c>
      <c r="C27" s="18" t="str">
        <f>IFERROR(IF(VLOOKUP(A27,ATENDIMENTOS!$A$3:$G$3003,4,FALSE)="","",VLOOKUP(A27,ATENDIMENTOS!$A$3:$G$3003,4,FALSE)),"")</f>
        <v/>
      </c>
      <c r="D27" s="18" t="str">
        <f>IFERROR(IF(VLOOKUP(A27,ATENDIMENTOS!$A$3:$G$3003,5,FALSE)="","",VLOOKUP(A27,ATENDIMENTOS!$A$3:$G$3003,5,FALSE)),"")</f>
        <v/>
      </c>
      <c r="E27" s="16" t="str">
        <f>IFERROR(IF(VLOOKUP(A27,ATENDIMENTOS!$A$3:$G$3003,7,FALSE)="","",VLOOKUP(A27,ATENDIMENTOS!$A$3:$G$3003,7,FALSE)),"")</f>
        <v/>
      </c>
    </row>
    <row r="28" spans="1:5" x14ac:dyDescent="0.3">
      <c r="A28" s="11" t="str">
        <f t="shared" si="0"/>
        <v/>
      </c>
      <c r="B28" s="56">
        <f>IF(CONFIGURAÇÕES!B24="","",CONFIGURAÇÕES!B24)</f>
        <v>0.46875</v>
      </c>
      <c r="C28" s="17" t="str">
        <f>IFERROR(IF(VLOOKUP(A28,ATENDIMENTOS!$A$3:$G$3003,4,FALSE)="","",VLOOKUP(A28,ATENDIMENTOS!$A$3:$G$3003,4,FALSE)),"")</f>
        <v/>
      </c>
      <c r="D28" s="17" t="str">
        <f>IFERROR(IF(VLOOKUP(A28,ATENDIMENTOS!$A$3:$G$3003,5,FALSE)="","",VLOOKUP(A28,ATENDIMENTOS!$A$3:$G$3003,5,FALSE)),"")</f>
        <v/>
      </c>
      <c r="E28" s="5" t="str">
        <f>IFERROR(IF(VLOOKUP(A28,ATENDIMENTOS!$A$3:$G$3003,7,FALSE)="","",VLOOKUP(A28,ATENDIMENTOS!$A$3:$G$3003,7,FALSE)),"")</f>
        <v/>
      </c>
    </row>
    <row r="29" spans="1:5" x14ac:dyDescent="0.3">
      <c r="A29" s="11" t="str">
        <f t="shared" si="0"/>
        <v/>
      </c>
      <c r="B29" s="55">
        <f>IF(CONFIGURAÇÕES!B25="","",CONFIGURAÇÕES!B25)</f>
        <v>0.47916666666666702</v>
      </c>
      <c r="C29" s="18" t="str">
        <f>IFERROR(IF(VLOOKUP(A29,ATENDIMENTOS!$A$3:$G$3003,4,FALSE)="","",VLOOKUP(A29,ATENDIMENTOS!$A$3:$G$3003,4,FALSE)),"")</f>
        <v/>
      </c>
      <c r="D29" s="18" t="str">
        <f>IFERROR(IF(VLOOKUP(A29,ATENDIMENTOS!$A$3:$G$3003,5,FALSE)="","",VLOOKUP(A29,ATENDIMENTOS!$A$3:$G$3003,5,FALSE)),"")</f>
        <v/>
      </c>
      <c r="E29" s="16" t="str">
        <f>IFERROR(IF(VLOOKUP(A29,ATENDIMENTOS!$A$3:$G$3003,7,FALSE)="","",VLOOKUP(A29,ATENDIMENTOS!$A$3:$G$3003,7,FALSE)),"")</f>
        <v/>
      </c>
    </row>
    <row r="30" spans="1:5" x14ac:dyDescent="0.3">
      <c r="A30" s="11" t="str">
        <f t="shared" si="0"/>
        <v/>
      </c>
      <c r="B30" s="56">
        <f>IF(CONFIGURAÇÕES!B26="","",CONFIGURAÇÕES!B26)</f>
        <v>0.48958333333333398</v>
      </c>
      <c r="C30" s="17" t="str">
        <f>IFERROR(IF(VLOOKUP(A30,ATENDIMENTOS!$A$3:$G$3003,4,FALSE)="","",VLOOKUP(A30,ATENDIMENTOS!$A$3:$G$3003,4,FALSE)),"")</f>
        <v/>
      </c>
      <c r="D30" s="17" t="str">
        <f>IFERROR(IF(VLOOKUP(A30,ATENDIMENTOS!$A$3:$G$3003,5,FALSE)="","",VLOOKUP(A30,ATENDIMENTOS!$A$3:$G$3003,5,FALSE)),"")</f>
        <v/>
      </c>
      <c r="E30" s="5" t="str">
        <f>IFERROR(IF(VLOOKUP(A30,ATENDIMENTOS!$A$3:$G$3003,7,FALSE)="","",VLOOKUP(A30,ATENDIMENTOS!$A$3:$G$3003,7,FALSE)),"")</f>
        <v/>
      </c>
    </row>
    <row r="31" spans="1:5" x14ac:dyDescent="0.3">
      <c r="A31" s="11" t="str">
        <f t="shared" si="0"/>
        <v/>
      </c>
      <c r="B31" s="55">
        <f>IF(CONFIGURAÇÕES!B27="","",CONFIGURAÇÕES!B27)</f>
        <v>0.5</v>
      </c>
      <c r="C31" s="18" t="str">
        <f>IFERROR(IF(VLOOKUP(A31,ATENDIMENTOS!$A$3:$G$3003,4,FALSE)="","",VLOOKUP(A31,ATENDIMENTOS!$A$3:$G$3003,4,FALSE)),"")</f>
        <v/>
      </c>
      <c r="D31" s="18" t="str">
        <f>IFERROR(IF(VLOOKUP(A31,ATENDIMENTOS!$A$3:$G$3003,5,FALSE)="","",VLOOKUP(A31,ATENDIMENTOS!$A$3:$G$3003,5,FALSE)),"")</f>
        <v/>
      </c>
      <c r="E31" s="16" t="str">
        <f>IFERROR(IF(VLOOKUP(A31,ATENDIMENTOS!$A$3:$G$3003,7,FALSE)="","",VLOOKUP(A31,ATENDIMENTOS!$A$3:$G$3003,7,FALSE)),"")</f>
        <v/>
      </c>
    </row>
    <row r="32" spans="1:5" x14ac:dyDescent="0.3">
      <c r="A32" s="11" t="str">
        <f t="shared" si="0"/>
        <v/>
      </c>
      <c r="B32" s="56">
        <f>IF(CONFIGURAÇÕES!B28="","",CONFIGURAÇÕES!B28)</f>
        <v>0.51041666666666696</v>
      </c>
      <c r="C32" s="17" t="str">
        <f>IFERROR(IF(VLOOKUP(A32,ATENDIMENTOS!$A$3:$G$3003,4,FALSE)="","",VLOOKUP(A32,ATENDIMENTOS!$A$3:$G$3003,4,FALSE)),"")</f>
        <v/>
      </c>
      <c r="D32" s="17" t="str">
        <f>IFERROR(IF(VLOOKUP(A32,ATENDIMENTOS!$A$3:$G$3003,5,FALSE)="","",VLOOKUP(A32,ATENDIMENTOS!$A$3:$G$3003,5,FALSE)),"")</f>
        <v/>
      </c>
      <c r="E32" s="5" t="str">
        <f>IFERROR(IF(VLOOKUP(A32,ATENDIMENTOS!$A$3:$G$3003,7,FALSE)="","",VLOOKUP(A32,ATENDIMENTOS!$A$3:$G$3003,7,FALSE)),"")</f>
        <v/>
      </c>
    </row>
    <row r="33" spans="1:5" x14ac:dyDescent="0.3">
      <c r="A33" s="11" t="str">
        <f t="shared" si="0"/>
        <v/>
      </c>
      <c r="B33" s="55">
        <f>IF(CONFIGURAÇÕES!B29="","",CONFIGURAÇÕES!B29)</f>
        <v>0.52083333333333404</v>
      </c>
      <c r="C33" s="18" t="str">
        <f>IFERROR(IF(VLOOKUP(A33,ATENDIMENTOS!$A$3:$G$3003,4,FALSE)="","",VLOOKUP(A33,ATENDIMENTOS!$A$3:$G$3003,4,FALSE)),"")</f>
        <v/>
      </c>
      <c r="D33" s="18" t="str">
        <f>IFERROR(IF(VLOOKUP(A33,ATENDIMENTOS!$A$3:$G$3003,5,FALSE)="","",VLOOKUP(A33,ATENDIMENTOS!$A$3:$G$3003,5,FALSE)),"")</f>
        <v/>
      </c>
      <c r="E33" s="16" t="str">
        <f>IFERROR(IF(VLOOKUP(A33,ATENDIMENTOS!$A$3:$G$3003,7,FALSE)="","",VLOOKUP(A33,ATENDIMENTOS!$A$3:$G$3003,7,FALSE)),"")</f>
        <v/>
      </c>
    </row>
    <row r="34" spans="1:5" x14ac:dyDescent="0.3">
      <c r="A34" s="11" t="str">
        <f t="shared" si="0"/>
        <v/>
      </c>
      <c r="B34" s="56">
        <f>IF(CONFIGURAÇÕES!B30="","",CONFIGURAÇÕES!B30)</f>
        <v>0.53125</v>
      </c>
      <c r="C34" s="17" t="str">
        <f>IFERROR(IF(VLOOKUP(A34,ATENDIMENTOS!$A$3:$G$3003,4,FALSE)="","",VLOOKUP(A34,ATENDIMENTOS!$A$3:$G$3003,4,FALSE)),"")</f>
        <v/>
      </c>
      <c r="D34" s="17" t="str">
        <f>IFERROR(IF(VLOOKUP(A34,ATENDIMENTOS!$A$3:$G$3003,5,FALSE)="","",VLOOKUP(A34,ATENDIMENTOS!$A$3:$G$3003,5,FALSE)),"")</f>
        <v/>
      </c>
      <c r="E34" s="5" t="str">
        <f>IFERROR(IF(VLOOKUP(A34,ATENDIMENTOS!$A$3:$G$3003,7,FALSE)="","",VLOOKUP(A34,ATENDIMENTOS!$A$3:$G$3003,7,FALSE)),"")</f>
        <v/>
      </c>
    </row>
    <row r="35" spans="1:5" x14ac:dyDescent="0.3">
      <c r="A35" s="11" t="str">
        <f t="shared" si="0"/>
        <v/>
      </c>
      <c r="B35" s="55">
        <f>IF(CONFIGURAÇÕES!B31="","",CONFIGURAÇÕES!B31)</f>
        <v>0.54166666666666696</v>
      </c>
      <c r="C35" s="18" t="str">
        <f>IFERROR(IF(VLOOKUP(A35,ATENDIMENTOS!$A$3:$G$3003,4,FALSE)="","",VLOOKUP(A35,ATENDIMENTOS!$A$3:$G$3003,4,FALSE)),"")</f>
        <v/>
      </c>
      <c r="D35" s="18" t="str">
        <f>IFERROR(IF(VLOOKUP(A35,ATENDIMENTOS!$A$3:$G$3003,5,FALSE)="","",VLOOKUP(A35,ATENDIMENTOS!$A$3:$G$3003,5,FALSE)),"")</f>
        <v/>
      </c>
      <c r="E35" s="16" t="str">
        <f>IFERROR(IF(VLOOKUP(A35,ATENDIMENTOS!$A$3:$G$3003,7,FALSE)="","",VLOOKUP(A35,ATENDIMENTOS!$A$3:$G$3003,7,FALSE)),"")</f>
        <v/>
      </c>
    </row>
    <row r="36" spans="1:5" x14ac:dyDescent="0.3">
      <c r="A36" s="11" t="str">
        <f t="shared" si="0"/>
        <v/>
      </c>
      <c r="B36" s="56">
        <f>IF(CONFIGURAÇÕES!B32="","",CONFIGURAÇÕES!B32)</f>
        <v>0.55208333333333404</v>
      </c>
      <c r="C36" s="17" t="str">
        <f>IFERROR(IF(VLOOKUP(A36,ATENDIMENTOS!$A$3:$G$3003,4,FALSE)="","",VLOOKUP(A36,ATENDIMENTOS!$A$3:$G$3003,4,FALSE)),"")</f>
        <v/>
      </c>
      <c r="D36" s="17" t="str">
        <f>IFERROR(IF(VLOOKUP(A36,ATENDIMENTOS!$A$3:$G$3003,5,FALSE)="","",VLOOKUP(A36,ATENDIMENTOS!$A$3:$G$3003,5,FALSE)),"")</f>
        <v/>
      </c>
      <c r="E36" s="5" t="str">
        <f>IFERROR(IF(VLOOKUP(A36,ATENDIMENTOS!$A$3:$G$3003,7,FALSE)="","",VLOOKUP(A36,ATENDIMENTOS!$A$3:$G$3003,7,FALSE)),"")</f>
        <v/>
      </c>
    </row>
    <row r="37" spans="1:5" x14ac:dyDescent="0.3">
      <c r="A37" s="11" t="str">
        <f t="shared" si="0"/>
        <v/>
      </c>
      <c r="B37" s="55">
        <f>IF(CONFIGURAÇÕES!B33="","",CONFIGURAÇÕES!B33)</f>
        <v>0.562500000000001</v>
      </c>
      <c r="C37" s="18" t="str">
        <f>IFERROR(IF(VLOOKUP(A37,ATENDIMENTOS!$A$3:$G$3003,4,FALSE)="","",VLOOKUP(A37,ATENDIMENTOS!$A$3:$G$3003,4,FALSE)),"")</f>
        <v/>
      </c>
      <c r="D37" s="18" t="str">
        <f>IFERROR(IF(VLOOKUP(A37,ATENDIMENTOS!$A$3:$G$3003,5,FALSE)="","",VLOOKUP(A37,ATENDIMENTOS!$A$3:$G$3003,5,FALSE)),"")</f>
        <v/>
      </c>
      <c r="E37" s="16" t="str">
        <f>IFERROR(IF(VLOOKUP(A37,ATENDIMENTOS!$A$3:$G$3003,7,FALSE)="","",VLOOKUP(A37,ATENDIMENTOS!$A$3:$G$3003,7,FALSE)),"")</f>
        <v/>
      </c>
    </row>
    <row r="38" spans="1:5" x14ac:dyDescent="0.3">
      <c r="A38" s="11" t="str">
        <f t="shared" si="0"/>
        <v/>
      </c>
      <c r="B38" s="56">
        <f>IF(CONFIGURAÇÕES!B34="","",CONFIGURAÇÕES!B34)</f>
        <v>0.57291666666666696</v>
      </c>
      <c r="C38" s="17" t="str">
        <f>IFERROR(IF(VLOOKUP(A38,ATENDIMENTOS!$A$3:$G$3003,4,FALSE)="","",VLOOKUP(A38,ATENDIMENTOS!$A$3:$G$3003,4,FALSE)),"")</f>
        <v/>
      </c>
      <c r="D38" s="17" t="str">
        <f>IFERROR(IF(VLOOKUP(A38,ATENDIMENTOS!$A$3:$G$3003,5,FALSE)="","",VLOOKUP(A38,ATENDIMENTOS!$A$3:$G$3003,5,FALSE)),"")</f>
        <v/>
      </c>
      <c r="E38" s="5" t="str">
        <f>IFERROR(IF(VLOOKUP(A38,ATENDIMENTOS!$A$3:$G$3003,7,FALSE)="","",VLOOKUP(A38,ATENDIMENTOS!$A$3:$G$3003,7,FALSE)),"")</f>
        <v/>
      </c>
    </row>
    <row r="39" spans="1:5" x14ac:dyDescent="0.3">
      <c r="A39" s="11" t="str">
        <f t="shared" si="0"/>
        <v/>
      </c>
      <c r="B39" s="55">
        <f>IF(CONFIGURAÇÕES!B35="","",CONFIGURAÇÕES!B35)</f>
        <v>0.58333333333333404</v>
      </c>
      <c r="C39" s="18" t="str">
        <f>IFERROR(IF(VLOOKUP(A39,ATENDIMENTOS!$A$3:$G$3003,4,FALSE)="","",VLOOKUP(A39,ATENDIMENTOS!$A$3:$G$3003,4,FALSE)),"")</f>
        <v/>
      </c>
      <c r="D39" s="18" t="str">
        <f>IFERROR(IF(VLOOKUP(A39,ATENDIMENTOS!$A$3:$G$3003,5,FALSE)="","",VLOOKUP(A39,ATENDIMENTOS!$A$3:$G$3003,5,FALSE)),"")</f>
        <v/>
      </c>
      <c r="E39" s="16" t="str">
        <f>IFERROR(IF(VLOOKUP(A39,ATENDIMENTOS!$A$3:$G$3003,7,FALSE)="","",VLOOKUP(A39,ATENDIMENTOS!$A$3:$G$3003,7,FALSE)),"")</f>
        <v/>
      </c>
    </row>
    <row r="40" spans="1:5" x14ac:dyDescent="0.3">
      <c r="A40" s="11" t="str">
        <f t="shared" si="0"/>
        <v/>
      </c>
      <c r="B40" s="56">
        <f>IF(CONFIGURAÇÕES!B36="","",CONFIGURAÇÕES!B36)</f>
        <v>0.593750000000001</v>
      </c>
      <c r="C40" s="17" t="str">
        <f>IFERROR(IF(VLOOKUP(A40,ATENDIMENTOS!$A$3:$G$3003,4,FALSE)="","",VLOOKUP(A40,ATENDIMENTOS!$A$3:$G$3003,4,FALSE)),"")</f>
        <v/>
      </c>
      <c r="D40" s="17" t="str">
        <f>IFERROR(IF(VLOOKUP(A40,ATENDIMENTOS!$A$3:$G$3003,5,FALSE)="","",VLOOKUP(A40,ATENDIMENTOS!$A$3:$G$3003,5,FALSE)),"")</f>
        <v/>
      </c>
      <c r="E40" s="5" t="str">
        <f>IFERROR(IF(VLOOKUP(A40,ATENDIMENTOS!$A$3:$G$3003,7,FALSE)="","",VLOOKUP(A40,ATENDIMENTOS!$A$3:$G$3003,7,FALSE)),"")</f>
        <v/>
      </c>
    </row>
    <row r="41" spans="1:5" x14ac:dyDescent="0.3">
      <c r="A41" s="11" t="str">
        <f t="shared" si="0"/>
        <v/>
      </c>
      <c r="B41" s="55">
        <f>IF(CONFIGURAÇÕES!B37="","",CONFIGURAÇÕES!B37)</f>
        <v>0.60416666666666696</v>
      </c>
      <c r="C41" s="18" t="str">
        <f>IFERROR(IF(VLOOKUP(A41,ATENDIMENTOS!$A$3:$G$3003,4,FALSE)="","",VLOOKUP(A41,ATENDIMENTOS!$A$3:$G$3003,4,FALSE)),"")</f>
        <v/>
      </c>
      <c r="D41" s="18" t="str">
        <f>IFERROR(IF(VLOOKUP(A41,ATENDIMENTOS!$A$3:$G$3003,5,FALSE)="","",VLOOKUP(A41,ATENDIMENTOS!$A$3:$G$3003,5,FALSE)),"")</f>
        <v/>
      </c>
      <c r="E41" s="16" t="str">
        <f>IFERROR(IF(VLOOKUP(A41,ATENDIMENTOS!$A$3:$G$3003,7,FALSE)="","",VLOOKUP(A41,ATENDIMENTOS!$A$3:$G$3003,7,FALSE)),"")</f>
        <v/>
      </c>
    </row>
    <row r="42" spans="1:5" x14ac:dyDescent="0.3">
      <c r="A42" s="11" t="str">
        <f t="shared" si="0"/>
        <v/>
      </c>
      <c r="B42" s="56">
        <f>IF(CONFIGURAÇÕES!B38="","",CONFIGURAÇÕES!B38)</f>
        <v>0.61458333333333404</v>
      </c>
      <c r="C42" s="17" t="str">
        <f>IFERROR(IF(VLOOKUP(A42,ATENDIMENTOS!$A$3:$G$3003,4,FALSE)="","",VLOOKUP(A42,ATENDIMENTOS!$A$3:$G$3003,4,FALSE)),"")</f>
        <v/>
      </c>
      <c r="D42" s="17" t="str">
        <f>IFERROR(IF(VLOOKUP(A42,ATENDIMENTOS!$A$3:$G$3003,5,FALSE)="","",VLOOKUP(A42,ATENDIMENTOS!$A$3:$G$3003,5,FALSE)),"")</f>
        <v/>
      </c>
      <c r="E42" s="5" t="str">
        <f>IFERROR(IF(VLOOKUP(A42,ATENDIMENTOS!$A$3:$G$3003,7,FALSE)="","",VLOOKUP(A42,ATENDIMENTOS!$A$3:$G$3003,7,FALSE)),"")</f>
        <v/>
      </c>
    </row>
    <row r="43" spans="1:5" x14ac:dyDescent="0.3">
      <c r="A43" s="11" t="str">
        <f t="shared" si="0"/>
        <v/>
      </c>
      <c r="B43" s="55">
        <f>IF(CONFIGURAÇÕES!B39="","",CONFIGURAÇÕES!B39)</f>
        <v>0.625000000000001</v>
      </c>
      <c r="C43" s="18" t="str">
        <f>IFERROR(IF(VLOOKUP(A43,ATENDIMENTOS!$A$3:$G$3003,4,FALSE)="","",VLOOKUP(A43,ATENDIMENTOS!$A$3:$G$3003,4,FALSE)),"")</f>
        <v/>
      </c>
      <c r="D43" s="18" t="str">
        <f>IFERROR(IF(VLOOKUP(A43,ATENDIMENTOS!$A$3:$G$3003,5,FALSE)="","",VLOOKUP(A43,ATENDIMENTOS!$A$3:$G$3003,5,FALSE)),"")</f>
        <v/>
      </c>
      <c r="E43" s="16" t="str">
        <f>IFERROR(IF(VLOOKUP(A43,ATENDIMENTOS!$A$3:$G$3003,7,FALSE)="","",VLOOKUP(A43,ATENDIMENTOS!$A$3:$G$3003,7,FALSE)),"")</f>
        <v/>
      </c>
    </row>
    <row r="44" spans="1:5" x14ac:dyDescent="0.3">
      <c r="A44" s="11" t="str">
        <f t="shared" si="0"/>
        <v/>
      </c>
      <c r="B44" s="56">
        <f>IF(CONFIGURAÇÕES!B40="","",CONFIGURAÇÕES!B40)</f>
        <v>0.63541666666666696</v>
      </c>
      <c r="C44" s="17" t="str">
        <f>IFERROR(IF(VLOOKUP(A44,ATENDIMENTOS!$A$3:$G$3003,4,FALSE)="","",VLOOKUP(A44,ATENDIMENTOS!$A$3:$G$3003,4,FALSE)),"")</f>
        <v/>
      </c>
      <c r="D44" s="17" t="str">
        <f>IFERROR(IF(VLOOKUP(A44,ATENDIMENTOS!$A$3:$G$3003,5,FALSE)="","",VLOOKUP(A44,ATENDIMENTOS!$A$3:$G$3003,5,FALSE)),"")</f>
        <v/>
      </c>
      <c r="E44" s="5" t="str">
        <f>IFERROR(IF(VLOOKUP(A44,ATENDIMENTOS!$A$3:$G$3003,7,FALSE)="","",VLOOKUP(A44,ATENDIMENTOS!$A$3:$G$3003,7,FALSE)),"")</f>
        <v/>
      </c>
    </row>
    <row r="45" spans="1:5" x14ac:dyDescent="0.3">
      <c r="A45" s="11" t="str">
        <f t="shared" si="0"/>
        <v/>
      </c>
      <c r="B45" s="55">
        <f>IF(CONFIGURAÇÕES!B41="","",CONFIGURAÇÕES!B41)</f>
        <v>0.64583333333333404</v>
      </c>
      <c r="C45" s="18" t="str">
        <f>IFERROR(IF(VLOOKUP(A45,ATENDIMENTOS!$A$3:$G$3003,4,FALSE)="","",VLOOKUP(A45,ATENDIMENTOS!$A$3:$G$3003,4,FALSE)),"")</f>
        <v/>
      </c>
      <c r="D45" s="18" t="str">
        <f>IFERROR(IF(VLOOKUP(A45,ATENDIMENTOS!$A$3:$G$3003,5,FALSE)="","",VLOOKUP(A45,ATENDIMENTOS!$A$3:$G$3003,5,FALSE)),"")</f>
        <v/>
      </c>
      <c r="E45" s="16" t="str">
        <f>IFERROR(IF(VLOOKUP(A45,ATENDIMENTOS!$A$3:$G$3003,7,FALSE)="","",VLOOKUP(A45,ATENDIMENTOS!$A$3:$G$3003,7,FALSE)),"")</f>
        <v/>
      </c>
    </row>
    <row r="46" spans="1:5" x14ac:dyDescent="0.3">
      <c r="A46" s="11" t="str">
        <f t="shared" si="0"/>
        <v/>
      </c>
      <c r="B46" s="56">
        <f>IF(CONFIGURAÇÕES!B42="","",CONFIGURAÇÕES!B42)</f>
        <v>0.656250000000001</v>
      </c>
      <c r="C46" s="17" t="str">
        <f>IFERROR(IF(VLOOKUP(A46,ATENDIMENTOS!$A$3:$G$3003,4,FALSE)="","",VLOOKUP(A46,ATENDIMENTOS!$A$3:$G$3003,4,FALSE)),"")</f>
        <v/>
      </c>
      <c r="D46" s="17" t="str">
        <f>IFERROR(IF(VLOOKUP(A46,ATENDIMENTOS!$A$3:$G$3003,5,FALSE)="","",VLOOKUP(A46,ATENDIMENTOS!$A$3:$G$3003,5,FALSE)),"")</f>
        <v/>
      </c>
      <c r="E46" s="5" t="str">
        <f>IFERROR(IF(VLOOKUP(A46,ATENDIMENTOS!$A$3:$G$3003,7,FALSE)="","",VLOOKUP(A46,ATENDIMENTOS!$A$3:$G$3003,7,FALSE)),"")</f>
        <v/>
      </c>
    </row>
    <row r="47" spans="1:5" x14ac:dyDescent="0.3">
      <c r="A47" s="11" t="str">
        <f t="shared" si="0"/>
        <v/>
      </c>
      <c r="B47" s="55">
        <f>IF(CONFIGURAÇÕES!B43="","",CONFIGURAÇÕES!B43)</f>
        <v>0.66666666666666696</v>
      </c>
      <c r="C47" s="18" t="str">
        <f>IFERROR(IF(VLOOKUP(A47,ATENDIMENTOS!$A$3:$G$3003,4,FALSE)="","",VLOOKUP(A47,ATENDIMENTOS!$A$3:$G$3003,4,FALSE)),"")</f>
        <v/>
      </c>
      <c r="D47" s="18" t="str">
        <f>IFERROR(IF(VLOOKUP(A47,ATENDIMENTOS!$A$3:$G$3003,5,FALSE)="","",VLOOKUP(A47,ATENDIMENTOS!$A$3:$G$3003,5,FALSE)),"")</f>
        <v/>
      </c>
      <c r="E47" s="16" t="str">
        <f>IFERROR(IF(VLOOKUP(A47,ATENDIMENTOS!$A$3:$G$3003,7,FALSE)="","",VLOOKUP(A47,ATENDIMENTOS!$A$3:$G$3003,7,FALSE)),"")</f>
        <v/>
      </c>
    </row>
    <row r="48" spans="1:5" x14ac:dyDescent="0.3">
      <c r="A48" s="11" t="str">
        <f t="shared" si="0"/>
        <v/>
      </c>
      <c r="B48" s="56">
        <f>IF(CONFIGURAÇÕES!B44="","",CONFIGURAÇÕES!B44)</f>
        <v>0.67708333333333404</v>
      </c>
      <c r="C48" s="17" t="str">
        <f>IFERROR(IF(VLOOKUP(A48,ATENDIMENTOS!$A$3:$G$3003,4,FALSE)="","",VLOOKUP(A48,ATENDIMENTOS!$A$3:$G$3003,4,FALSE)),"")</f>
        <v/>
      </c>
      <c r="D48" s="17" t="str">
        <f>IFERROR(IF(VLOOKUP(A48,ATENDIMENTOS!$A$3:$G$3003,5,FALSE)="","",VLOOKUP(A48,ATENDIMENTOS!$A$3:$G$3003,5,FALSE)),"")</f>
        <v/>
      </c>
      <c r="E48" s="5" t="str">
        <f>IFERROR(IF(VLOOKUP(A48,ATENDIMENTOS!$A$3:$G$3003,7,FALSE)="","",VLOOKUP(A48,ATENDIMENTOS!$A$3:$G$3003,7,FALSE)),"")</f>
        <v/>
      </c>
    </row>
    <row r="49" spans="1:5" x14ac:dyDescent="0.3">
      <c r="A49" s="11" t="str">
        <f t="shared" si="0"/>
        <v/>
      </c>
      <c r="B49" s="55">
        <f>IF(CONFIGURAÇÕES!B45="","",CONFIGURAÇÕES!B45)</f>
        <v>0.687500000000001</v>
      </c>
      <c r="C49" s="18" t="str">
        <f>IFERROR(IF(VLOOKUP(A49,ATENDIMENTOS!$A$3:$G$3003,4,FALSE)="","",VLOOKUP(A49,ATENDIMENTOS!$A$3:$G$3003,4,FALSE)),"")</f>
        <v/>
      </c>
      <c r="D49" s="18" t="str">
        <f>IFERROR(IF(VLOOKUP(A49,ATENDIMENTOS!$A$3:$G$3003,5,FALSE)="","",VLOOKUP(A49,ATENDIMENTOS!$A$3:$G$3003,5,FALSE)),"")</f>
        <v/>
      </c>
      <c r="E49" s="16" t="str">
        <f>IFERROR(IF(VLOOKUP(A49,ATENDIMENTOS!$A$3:$G$3003,7,FALSE)="","",VLOOKUP(A49,ATENDIMENTOS!$A$3:$G$3003,7,FALSE)),"")</f>
        <v/>
      </c>
    </row>
    <row r="50" spans="1:5" x14ac:dyDescent="0.3">
      <c r="A50" s="11" t="str">
        <f t="shared" si="0"/>
        <v/>
      </c>
      <c r="B50" s="56">
        <f>IF(CONFIGURAÇÕES!B46="","",CONFIGURAÇÕES!B46)</f>
        <v>0.69791666666666696</v>
      </c>
      <c r="C50" s="17" t="str">
        <f>IFERROR(IF(VLOOKUP(A50,ATENDIMENTOS!$A$3:$G$3003,4,FALSE)="","",VLOOKUP(A50,ATENDIMENTOS!$A$3:$G$3003,4,FALSE)),"")</f>
        <v/>
      </c>
      <c r="D50" s="17" t="str">
        <f>IFERROR(IF(VLOOKUP(A50,ATENDIMENTOS!$A$3:$G$3003,5,FALSE)="","",VLOOKUP(A50,ATENDIMENTOS!$A$3:$G$3003,5,FALSE)),"")</f>
        <v/>
      </c>
      <c r="E50" s="5" t="str">
        <f>IFERROR(IF(VLOOKUP(A50,ATENDIMENTOS!$A$3:$G$3003,7,FALSE)="","",VLOOKUP(A50,ATENDIMENTOS!$A$3:$G$3003,7,FALSE)),"")</f>
        <v/>
      </c>
    </row>
    <row r="51" spans="1:5" x14ac:dyDescent="0.3">
      <c r="A51" s="11" t="str">
        <f t="shared" si="0"/>
        <v/>
      </c>
      <c r="B51" s="55">
        <f>IF(CONFIGURAÇÕES!B47="","",CONFIGURAÇÕES!B47)</f>
        <v>0.70833333333333404</v>
      </c>
      <c r="C51" s="18" t="str">
        <f>IFERROR(IF(VLOOKUP(A51,ATENDIMENTOS!$A$3:$G$3003,4,FALSE)="","",VLOOKUP(A51,ATENDIMENTOS!$A$3:$G$3003,4,FALSE)),"")</f>
        <v/>
      </c>
      <c r="D51" s="18" t="str">
        <f>IFERROR(IF(VLOOKUP(A51,ATENDIMENTOS!$A$3:$G$3003,5,FALSE)="","",VLOOKUP(A51,ATENDIMENTOS!$A$3:$G$3003,5,FALSE)),"")</f>
        <v/>
      </c>
      <c r="E51" s="16" t="str">
        <f>IFERROR(IF(VLOOKUP(A51,ATENDIMENTOS!$A$3:$G$3003,7,FALSE)="","",VLOOKUP(A51,ATENDIMENTOS!$A$3:$G$3003,7,FALSE)),"")</f>
        <v/>
      </c>
    </row>
    <row r="52" spans="1:5" x14ac:dyDescent="0.3">
      <c r="A52" s="11" t="str">
        <f t="shared" si="0"/>
        <v/>
      </c>
      <c r="B52" s="56">
        <f>IF(CONFIGURAÇÕES!B48="","",CONFIGURAÇÕES!B48)</f>
        <v>0.718750000000001</v>
      </c>
      <c r="C52" s="17" t="str">
        <f>IFERROR(IF(VLOOKUP(A52,ATENDIMENTOS!$A$3:$G$3003,4,FALSE)="","",VLOOKUP(A52,ATENDIMENTOS!$A$3:$G$3003,4,FALSE)),"")</f>
        <v/>
      </c>
      <c r="D52" s="17" t="str">
        <f>IFERROR(IF(VLOOKUP(A52,ATENDIMENTOS!$A$3:$G$3003,5,FALSE)="","",VLOOKUP(A52,ATENDIMENTOS!$A$3:$G$3003,5,FALSE)),"")</f>
        <v/>
      </c>
      <c r="E52" s="5" t="str">
        <f>IFERROR(IF(VLOOKUP(A52,ATENDIMENTOS!$A$3:$G$3003,7,FALSE)="","",VLOOKUP(A52,ATENDIMENTOS!$A$3:$G$3003,7,FALSE)),"")</f>
        <v/>
      </c>
    </row>
    <row r="53" spans="1:5" x14ac:dyDescent="0.3">
      <c r="A53" s="11" t="str">
        <f t="shared" si="0"/>
        <v/>
      </c>
      <c r="B53" s="55">
        <f>IF(CONFIGURAÇÕES!B49="","",CONFIGURAÇÕES!B49)</f>
        <v>0.72916666666666796</v>
      </c>
      <c r="C53" s="18" t="str">
        <f>IFERROR(IF(VLOOKUP(A53,ATENDIMENTOS!$A$3:$G$3003,4,FALSE)="","",VLOOKUP(A53,ATENDIMENTOS!$A$3:$G$3003,4,FALSE)),"")</f>
        <v/>
      </c>
      <c r="D53" s="18" t="str">
        <f>IFERROR(IF(VLOOKUP(A53,ATENDIMENTOS!$A$3:$G$3003,5,FALSE)="","",VLOOKUP(A53,ATENDIMENTOS!$A$3:$G$3003,5,FALSE)),"")</f>
        <v/>
      </c>
      <c r="E53" s="16" t="str">
        <f>IFERROR(IF(VLOOKUP(A53,ATENDIMENTOS!$A$3:$G$3003,7,FALSE)="","",VLOOKUP(A53,ATENDIMENTOS!$A$3:$G$3003,7,FALSE)),"")</f>
        <v/>
      </c>
    </row>
    <row r="54" spans="1:5" x14ac:dyDescent="0.3">
      <c r="A54" s="11" t="str">
        <f t="shared" si="0"/>
        <v/>
      </c>
      <c r="B54" s="56">
        <f>IF(CONFIGURAÇÕES!B50="","",CONFIGURAÇÕES!B50)</f>
        <v>0.73958333333333404</v>
      </c>
      <c r="C54" s="17" t="str">
        <f>IFERROR(IF(VLOOKUP(A54,ATENDIMENTOS!$A$3:$G$3003,4,FALSE)="","",VLOOKUP(A54,ATENDIMENTOS!$A$3:$G$3003,4,FALSE)),"")</f>
        <v/>
      </c>
      <c r="D54" s="17" t="str">
        <f>IFERROR(IF(VLOOKUP(A54,ATENDIMENTOS!$A$3:$G$3003,5,FALSE)="","",VLOOKUP(A54,ATENDIMENTOS!$A$3:$G$3003,5,FALSE)),"")</f>
        <v/>
      </c>
      <c r="E54" s="5" t="str">
        <f>IFERROR(IF(VLOOKUP(A54,ATENDIMENTOS!$A$3:$G$3003,7,FALSE)="","",VLOOKUP(A54,ATENDIMENTOS!$A$3:$G$3003,7,FALSE)),"")</f>
        <v/>
      </c>
    </row>
    <row r="55" spans="1:5" x14ac:dyDescent="0.3">
      <c r="A55" s="11" t="str">
        <f t="shared" si="0"/>
        <v/>
      </c>
      <c r="B55" s="55">
        <f>IF(CONFIGURAÇÕES!B51="","",CONFIGURAÇÕES!B51)</f>
        <v>0.750000000000001</v>
      </c>
      <c r="C55" s="18" t="str">
        <f>IFERROR(IF(VLOOKUP(A55,ATENDIMENTOS!$A$3:$G$3003,4,FALSE)="","",VLOOKUP(A55,ATENDIMENTOS!$A$3:$G$3003,4,FALSE)),"")</f>
        <v/>
      </c>
      <c r="D55" s="18" t="str">
        <f>IFERROR(IF(VLOOKUP(A55,ATENDIMENTOS!$A$3:$G$3003,5,FALSE)="","",VLOOKUP(A55,ATENDIMENTOS!$A$3:$G$3003,5,FALSE)),"")</f>
        <v/>
      </c>
      <c r="E55" s="16" t="str">
        <f>IFERROR(IF(VLOOKUP(A55,ATENDIMENTOS!$A$3:$G$3003,7,FALSE)="","",VLOOKUP(A55,ATENDIMENTOS!$A$3:$G$3003,7,FALSE)),"")</f>
        <v/>
      </c>
    </row>
    <row r="56" spans="1:5" x14ac:dyDescent="0.3">
      <c r="A56" s="11" t="str">
        <f t="shared" si="0"/>
        <v/>
      </c>
      <c r="B56" s="56">
        <f>IF(CONFIGURAÇÕES!B52="","",CONFIGURAÇÕES!B52)</f>
        <v>0.76041666666666796</v>
      </c>
      <c r="C56" s="17" t="str">
        <f>IFERROR(IF(VLOOKUP(A56,ATENDIMENTOS!$A$3:$G$3003,4,FALSE)="","",VLOOKUP(A56,ATENDIMENTOS!$A$3:$G$3003,4,FALSE)),"")</f>
        <v/>
      </c>
      <c r="D56" s="17" t="str">
        <f>IFERROR(IF(VLOOKUP(A56,ATENDIMENTOS!$A$3:$G$3003,5,FALSE)="","",VLOOKUP(A56,ATENDIMENTOS!$A$3:$G$3003,5,FALSE)),"")</f>
        <v/>
      </c>
      <c r="E56" s="5" t="str">
        <f>IFERROR(IF(VLOOKUP(A56,ATENDIMENTOS!$A$3:$G$3003,7,FALSE)="","",VLOOKUP(A56,ATENDIMENTOS!$A$3:$G$3003,7,FALSE)),"")</f>
        <v/>
      </c>
    </row>
    <row r="57" spans="1:5" x14ac:dyDescent="0.3">
      <c r="A57" s="11" t="str">
        <f t="shared" si="0"/>
        <v/>
      </c>
      <c r="B57" s="55">
        <f>IF(CONFIGURAÇÕES!B53="","",CONFIGURAÇÕES!B53)</f>
        <v>0.77083333333333404</v>
      </c>
      <c r="C57" s="18" t="str">
        <f>IFERROR(IF(VLOOKUP(A57,ATENDIMENTOS!$A$3:$G$3003,4,FALSE)="","",VLOOKUP(A57,ATENDIMENTOS!$A$3:$G$3003,4,FALSE)),"")</f>
        <v/>
      </c>
      <c r="D57" s="18" t="str">
        <f>IFERROR(IF(VLOOKUP(A57,ATENDIMENTOS!$A$3:$G$3003,5,FALSE)="","",VLOOKUP(A57,ATENDIMENTOS!$A$3:$G$3003,5,FALSE)),"")</f>
        <v/>
      </c>
      <c r="E57" s="16" t="str">
        <f>IFERROR(IF(VLOOKUP(A57,ATENDIMENTOS!$A$3:$G$3003,7,FALSE)="","",VLOOKUP(A57,ATENDIMENTOS!$A$3:$G$3003,7,FALSE)),"")</f>
        <v/>
      </c>
    </row>
    <row r="58" spans="1:5" x14ac:dyDescent="0.3">
      <c r="A58" s="11" t="str">
        <f t="shared" si="0"/>
        <v/>
      </c>
      <c r="B58" s="56">
        <f>IF(CONFIGURAÇÕES!B54="","",CONFIGURAÇÕES!B54)</f>
        <v>0.781250000000001</v>
      </c>
      <c r="C58" s="17" t="str">
        <f>IFERROR(IF(VLOOKUP(A58,ATENDIMENTOS!$A$3:$G$3003,4,FALSE)="","",VLOOKUP(A58,ATENDIMENTOS!$A$3:$G$3003,4,FALSE)),"")</f>
        <v/>
      </c>
      <c r="D58" s="17" t="str">
        <f>IFERROR(IF(VLOOKUP(A58,ATENDIMENTOS!$A$3:$G$3003,5,FALSE)="","",VLOOKUP(A58,ATENDIMENTOS!$A$3:$G$3003,5,FALSE)),"")</f>
        <v/>
      </c>
      <c r="E58" s="5" t="str">
        <f>IFERROR(IF(VLOOKUP(A58,ATENDIMENTOS!$A$3:$G$3003,7,FALSE)="","",VLOOKUP(A58,ATENDIMENTOS!$A$3:$G$3003,7,FALSE)),"")</f>
        <v/>
      </c>
    </row>
    <row r="59" spans="1:5" x14ac:dyDescent="0.3">
      <c r="A59" s="11" t="str">
        <f t="shared" si="0"/>
        <v/>
      </c>
      <c r="B59" s="55">
        <f>IF(CONFIGURAÇÕES!B55="","",CONFIGURAÇÕES!B55)</f>
        <v>0.79166666666666796</v>
      </c>
      <c r="C59" s="18" t="str">
        <f>IFERROR(IF(VLOOKUP(A59,ATENDIMENTOS!$A$3:$G$3003,4,FALSE)="","",VLOOKUP(A59,ATENDIMENTOS!$A$3:$G$3003,4,FALSE)),"")</f>
        <v/>
      </c>
      <c r="D59" s="18" t="str">
        <f>IFERROR(IF(VLOOKUP(A59,ATENDIMENTOS!$A$3:$G$3003,5,FALSE)="","",VLOOKUP(A59,ATENDIMENTOS!$A$3:$G$3003,5,FALSE)),"")</f>
        <v/>
      </c>
      <c r="E59" s="16" t="str">
        <f>IFERROR(IF(VLOOKUP(A59,ATENDIMENTOS!$A$3:$G$3003,7,FALSE)="","",VLOOKUP(A59,ATENDIMENTOS!$A$3:$G$3003,7,FALSE)),"")</f>
        <v/>
      </c>
    </row>
    <row r="60" spans="1:5" x14ac:dyDescent="0.3">
      <c r="A60" s="11" t="str">
        <f t="shared" si="0"/>
        <v/>
      </c>
      <c r="B60" s="56">
        <f>IF(CONFIGURAÇÕES!B56="","",CONFIGURAÇÕES!B56)</f>
        <v>0.80208333333333404</v>
      </c>
      <c r="C60" s="17" t="str">
        <f>IFERROR(IF(VLOOKUP(A60,ATENDIMENTOS!$A$3:$G$3003,4,FALSE)="","",VLOOKUP(A60,ATENDIMENTOS!$A$3:$G$3003,4,FALSE)),"")</f>
        <v/>
      </c>
      <c r="D60" s="17" t="str">
        <f>IFERROR(IF(VLOOKUP(A60,ATENDIMENTOS!$A$3:$G$3003,5,FALSE)="","",VLOOKUP(A60,ATENDIMENTOS!$A$3:$G$3003,5,FALSE)),"")</f>
        <v/>
      </c>
      <c r="E60" s="5" t="str">
        <f>IFERROR(IF(VLOOKUP(A60,ATENDIMENTOS!$A$3:$G$3003,7,FALSE)="","",VLOOKUP(A60,ATENDIMENTOS!$A$3:$G$3003,7,FALSE)),"")</f>
        <v/>
      </c>
    </row>
    <row r="61" spans="1:5" x14ac:dyDescent="0.3">
      <c r="A61" s="11" t="str">
        <f t="shared" si="0"/>
        <v/>
      </c>
      <c r="B61" s="55">
        <f>IF(CONFIGURAÇÕES!B57="","",CONFIGURAÇÕES!B57)</f>
        <v>0.812500000000001</v>
      </c>
      <c r="C61" s="18" t="str">
        <f>IFERROR(IF(VLOOKUP(A61,ATENDIMENTOS!$A$3:$G$3003,4,FALSE)="","",VLOOKUP(A61,ATENDIMENTOS!$A$3:$G$3003,4,FALSE)),"")</f>
        <v/>
      </c>
      <c r="D61" s="18" t="str">
        <f>IFERROR(IF(VLOOKUP(A61,ATENDIMENTOS!$A$3:$G$3003,5,FALSE)="","",VLOOKUP(A61,ATENDIMENTOS!$A$3:$G$3003,5,FALSE)),"")</f>
        <v/>
      </c>
      <c r="E61" s="16" t="str">
        <f>IFERROR(IF(VLOOKUP(A61,ATENDIMENTOS!$A$3:$G$3003,7,FALSE)="","",VLOOKUP(A61,ATENDIMENTOS!$A$3:$G$3003,7,FALSE)),"")</f>
        <v/>
      </c>
    </row>
    <row r="62" spans="1:5" x14ac:dyDescent="0.3">
      <c r="A62" s="11" t="str">
        <f t="shared" si="0"/>
        <v/>
      </c>
      <c r="B62" s="56">
        <f>IF(CONFIGURAÇÕES!B58="","",CONFIGURAÇÕES!B58)</f>
        <v>0.82291666666666796</v>
      </c>
      <c r="C62" s="17" t="str">
        <f>IFERROR(IF(VLOOKUP(A62,ATENDIMENTOS!$A$3:$G$3003,4,FALSE)="","",VLOOKUP(A62,ATENDIMENTOS!$A$3:$G$3003,4,FALSE)),"")</f>
        <v/>
      </c>
      <c r="D62" s="17" t="str">
        <f>IFERROR(IF(VLOOKUP(A62,ATENDIMENTOS!$A$3:$G$3003,5,FALSE)="","",VLOOKUP(A62,ATENDIMENTOS!$A$3:$G$3003,5,FALSE)),"")</f>
        <v/>
      </c>
      <c r="E62" s="5" t="str">
        <f>IFERROR(IF(VLOOKUP(A62,ATENDIMENTOS!$A$3:$G$3003,7,FALSE)="","",VLOOKUP(A62,ATENDIMENTOS!$A$3:$G$3003,7,FALSE)),"")</f>
        <v/>
      </c>
    </row>
    <row r="63" spans="1:5" x14ac:dyDescent="0.3">
      <c r="A63" s="11" t="str">
        <f t="shared" si="0"/>
        <v/>
      </c>
      <c r="B63" s="55">
        <f>IF(CONFIGURAÇÕES!B59="","",CONFIGURAÇÕES!B59)</f>
        <v>0.83333333333333404</v>
      </c>
      <c r="C63" s="18" t="str">
        <f>IFERROR(IF(VLOOKUP(A63,ATENDIMENTOS!$A$3:$G$3003,4,FALSE)="","",VLOOKUP(A63,ATENDIMENTOS!$A$3:$G$3003,4,FALSE)),"")</f>
        <v/>
      </c>
      <c r="D63" s="18" t="str">
        <f>IFERROR(IF(VLOOKUP(A63,ATENDIMENTOS!$A$3:$G$3003,5,FALSE)="","",VLOOKUP(A63,ATENDIMENTOS!$A$3:$G$3003,5,FALSE)),"")</f>
        <v/>
      </c>
      <c r="E63" s="16" t="str">
        <f>IFERROR(IF(VLOOKUP(A63,ATENDIMENTOS!$A$3:$G$3003,7,FALSE)="","",VLOOKUP(A63,ATENDIMENTOS!$A$3:$G$3003,7,FALSE)),"")</f>
        <v/>
      </c>
    </row>
    <row r="64" spans="1:5" x14ac:dyDescent="0.3">
      <c r="A64" s="11" t="str">
        <f t="shared" si="0"/>
        <v/>
      </c>
      <c r="B64" s="56">
        <f>IF(CONFIGURAÇÕES!B60="","",CONFIGURAÇÕES!B60)</f>
        <v>0.843750000000001</v>
      </c>
      <c r="C64" s="17" t="str">
        <f>IFERROR(IF(VLOOKUP(A64,ATENDIMENTOS!$A$3:$G$3003,4,FALSE)="","",VLOOKUP(A64,ATENDIMENTOS!$A$3:$G$3003,4,FALSE)),"")</f>
        <v/>
      </c>
      <c r="D64" s="17" t="str">
        <f>IFERROR(IF(VLOOKUP(A64,ATENDIMENTOS!$A$3:$G$3003,5,FALSE)="","",VLOOKUP(A64,ATENDIMENTOS!$A$3:$G$3003,5,FALSE)),"")</f>
        <v/>
      </c>
      <c r="E64" s="5" t="str">
        <f>IFERROR(IF(VLOOKUP(A64,ATENDIMENTOS!$A$3:$G$3003,7,FALSE)="","",VLOOKUP(A64,ATENDIMENTOS!$A$3:$G$3003,7,FALSE)),"")</f>
        <v/>
      </c>
    </row>
    <row r="65" spans="1:5" x14ac:dyDescent="0.3">
      <c r="A65" s="11" t="str">
        <f t="shared" si="0"/>
        <v/>
      </c>
      <c r="B65" s="55">
        <f>IF(CONFIGURAÇÕES!B61="","",CONFIGURAÇÕES!B61)</f>
        <v>0.85416666666666796</v>
      </c>
      <c r="C65" s="18" t="str">
        <f>IFERROR(IF(VLOOKUP(A65,ATENDIMENTOS!$A$3:$G$3003,4,FALSE)="","",VLOOKUP(A65,ATENDIMENTOS!$A$3:$G$3003,4,FALSE)),"")</f>
        <v/>
      </c>
      <c r="D65" s="18" t="str">
        <f>IFERROR(IF(VLOOKUP(A65,ATENDIMENTOS!$A$3:$G$3003,5,FALSE)="","",VLOOKUP(A65,ATENDIMENTOS!$A$3:$G$3003,5,FALSE)),"")</f>
        <v/>
      </c>
      <c r="E65" s="16" t="str">
        <f>IFERROR(IF(VLOOKUP(A65,ATENDIMENTOS!$A$3:$G$3003,7,FALSE)="","",VLOOKUP(A65,ATENDIMENTOS!$A$3:$G$3003,7,FALSE)),"")</f>
        <v/>
      </c>
    </row>
    <row r="66" spans="1:5" x14ac:dyDescent="0.3">
      <c r="A66" s="11" t="str">
        <f t="shared" si="0"/>
        <v/>
      </c>
      <c r="B66" s="56">
        <f>IF(CONFIGURAÇÕES!B62="","",CONFIGURAÇÕES!B62)</f>
        <v>0.86458333333333404</v>
      </c>
      <c r="C66" s="17" t="str">
        <f>IFERROR(IF(VLOOKUP(A66,ATENDIMENTOS!$A$3:$G$3003,4,FALSE)="","",VLOOKUP(A66,ATENDIMENTOS!$A$3:$G$3003,4,FALSE)),"")</f>
        <v/>
      </c>
      <c r="D66" s="17" t="str">
        <f>IFERROR(IF(VLOOKUP(A66,ATENDIMENTOS!$A$3:$G$3003,5,FALSE)="","",VLOOKUP(A66,ATENDIMENTOS!$A$3:$G$3003,5,FALSE)),"")</f>
        <v/>
      </c>
      <c r="E66" s="5" t="str">
        <f>IFERROR(IF(VLOOKUP(A66,ATENDIMENTOS!$A$3:$G$3003,7,FALSE)="","",VLOOKUP(A66,ATENDIMENTOS!$A$3:$G$3003,7,FALSE)),"")</f>
        <v/>
      </c>
    </row>
    <row r="67" spans="1:5" x14ac:dyDescent="0.3">
      <c r="A67" s="11" t="str">
        <f t="shared" si="0"/>
        <v/>
      </c>
      <c r="B67" s="55">
        <f>IF(CONFIGURAÇÕES!B63="","",CONFIGURAÇÕES!B63)</f>
        <v>0.875000000000001</v>
      </c>
      <c r="C67" s="18" t="str">
        <f>IFERROR(IF(VLOOKUP(A67,ATENDIMENTOS!$A$3:$G$3003,4,FALSE)="","",VLOOKUP(A67,ATENDIMENTOS!$A$3:$G$3003,4,FALSE)),"")</f>
        <v/>
      </c>
      <c r="D67" s="18" t="str">
        <f>IFERROR(IF(VLOOKUP(A67,ATENDIMENTOS!$A$3:$G$3003,5,FALSE)="","",VLOOKUP(A67,ATENDIMENTOS!$A$3:$G$3003,5,FALSE)),"")</f>
        <v/>
      </c>
      <c r="E67" s="16" t="str">
        <f>IFERROR(IF(VLOOKUP(A67,ATENDIMENTOS!$A$3:$G$3003,7,FALSE)="","",VLOOKUP(A67,ATENDIMENTOS!$A$3:$G$3003,7,FALSE)),"")</f>
        <v/>
      </c>
    </row>
    <row r="68" spans="1:5" x14ac:dyDescent="0.3">
      <c r="A68" s="11" t="str">
        <f t="shared" si="0"/>
        <v/>
      </c>
      <c r="B68" s="56">
        <f>IF(CONFIGURAÇÕES!B64="","",CONFIGURAÇÕES!B64)</f>
        <v>0.88541666666666796</v>
      </c>
      <c r="C68" s="17" t="str">
        <f>IFERROR(IF(VLOOKUP(A68,ATENDIMENTOS!$A$3:$G$3003,4,FALSE)="","",VLOOKUP(A68,ATENDIMENTOS!$A$3:$G$3003,4,FALSE)),"")</f>
        <v/>
      </c>
      <c r="D68" s="17" t="str">
        <f>IFERROR(IF(VLOOKUP(A68,ATENDIMENTOS!$A$3:$G$3003,5,FALSE)="","",VLOOKUP(A68,ATENDIMENTOS!$A$3:$G$3003,5,FALSE)),"")</f>
        <v/>
      </c>
      <c r="E68" s="5" t="str">
        <f>IFERROR(IF(VLOOKUP(A68,ATENDIMENTOS!$A$3:$G$3003,7,FALSE)="","",VLOOKUP(A68,ATENDIMENTOS!$A$3:$G$3003,7,FALSE)),"")</f>
        <v/>
      </c>
    </row>
    <row r="69" spans="1:5" x14ac:dyDescent="0.3">
      <c r="A69" s="11" t="str">
        <f t="shared" si="0"/>
        <v/>
      </c>
      <c r="B69" s="55">
        <f>IF(CONFIGURAÇÕES!B65="","",CONFIGURAÇÕES!B65)</f>
        <v>0.89583333333333404</v>
      </c>
      <c r="C69" s="18" t="str">
        <f>IFERROR(IF(VLOOKUP(A69,ATENDIMENTOS!$A$3:$G$3003,4,FALSE)="","",VLOOKUP(A69,ATENDIMENTOS!$A$3:$G$3003,4,FALSE)),"")</f>
        <v/>
      </c>
      <c r="D69" s="18" t="str">
        <f>IFERROR(IF(VLOOKUP(A69,ATENDIMENTOS!$A$3:$G$3003,5,FALSE)="","",VLOOKUP(A69,ATENDIMENTOS!$A$3:$G$3003,5,FALSE)),"")</f>
        <v/>
      </c>
      <c r="E69" s="16" t="str">
        <f>IFERROR(IF(VLOOKUP(A69,ATENDIMENTOS!$A$3:$G$3003,7,FALSE)="","",VLOOKUP(A69,ATENDIMENTOS!$A$3:$G$3003,7,FALSE)),"")</f>
        <v/>
      </c>
    </row>
    <row r="70" spans="1:5" x14ac:dyDescent="0.3">
      <c r="A70" s="11" t="str">
        <f t="shared" si="0"/>
        <v/>
      </c>
      <c r="B70" s="56">
        <f>IF(CONFIGURAÇÕES!B66="","",CONFIGURAÇÕES!B66)</f>
        <v>0.906250000000001</v>
      </c>
      <c r="C70" s="17" t="str">
        <f>IFERROR(IF(VLOOKUP(A70,ATENDIMENTOS!$A$3:$G$3003,4,FALSE)="","",VLOOKUP(A70,ATENDIMENTOS!$A$3:$G$3003,4,FALSE)),"")</f>
        <v/>
      </c>
      <c r="D70" s="17" t="str">
        <f>IFERROR(IF(VLOOKUP(A70,ATENDIMENTOS!$A$3:$G$3003,5,FALSE)="","",VLOOKUP(A70,ATENDIMENTOS!$A$3:$G$3003,5,FALSE)),"")</f>
        <v/>
      </c>
      <c r="E70" s="5" t="str">
        <f>IFERROR(IF(VLOOKUP(A70,ATENDIMENTOS!$A$3:$G$3003,7,FALSE)="","",VLOOKUP(A70,ATENDIMENTOS!$A$3:$G$3003,7,FALSE)),"")</f>
        <v/>
      </c>
    </row>
    <row r="71" spans="1:5" x14ac:dyDescent="0.3">
      <c r="A71" s="11" t="str">
        <f t="shared" si="0"/>
        <v/>
      </c>
      <c r="B71" s="55">
        <f>IF(CONFIGURAÇÕES!B67="","",CONFIGURAÇÕES!B67)</f>
        <v>0.91666666666666796</v>
      </c>
      <c r="C71" s="18" t="str">
        <f>IFERROR(IF(VLOOKUP(A71,ATENDIMENTOS!$A$3:$G$3003,4,FALSE)="","",VLOOKUP(A71,ATENDIMENTOS!$A$3:$G$3003,4,FALSE)),"")</f>
        <v/>
      </c>
      <c r="D71" s="18" t="str">
        <f>IFERROR(IF(VLOOKUP(A71,ATENDIMENTOS!$A$3:$G$3003,5,FALSE)="","",VLOOKUP(A71,ATENDIMENTOS!$A$3:$G$3003,5,FALSE)),"")</f>
        <v/>
      </c>
      <c r="E71" s="16" t="str">
        <f>IFERROR(IF(VLOOKUP(A71,ATENDIMENTOS!$A$3:$G$3003,7,FALSE)="","",VLOOKUP(A71,ATENDIMENTOS!$A$3:$G$3003,7,FALSE)),"")</f>
        <v/>
      </c>
    </row>
    <row r="72" spans="1:5" x14ac:dyDescent="0.3">
      <c r="A72" s="11" t="str">
        <f t="shared" ref="A72:A75" si="1">IF(OR($E$3="",$E$4=""),"","SERVIÇOS"&amp;$E$4&amp;$E$3&amp;B72)</f>
        <v/>
      </c>
      <c r="B72" s="56">
        <f>IF(CONFIGURAÇÕES!B68="","",CONFIGURAÇÕES!B68)</f>
        <v>0.92708333333333504</v>
      </c>
      <c r="C72" s="17" t="str">
        <f>IFERROR(IF(VLOOKUP(A72,ATENDIMENTOS!$A$3:$G$3003,4,FALSE)="","",VLOOKUP(A72,ATENDIMENTOS!$A$3:$G$3003,4,FALSE)),"")</f>
        <v/>
      </c>
      <c r="D72" s="17" t="str">
        <f>IFERROR(IF(VLOOKUP(A72,ATENDIMENTOS!$A$3:$G$3003,5,FALSE)="","",VLOOKUP(A72,ATENDIMENTOS!$A$3:$G$3003,5,FALSE)),"")</f>
        <v/>
      </c>
      <c r="E72" s="5" t="str">
        <f>IFERROR(IF(VLOOKUP(A72,ATENDIMENTOS!$A$3:$G$3003,7,FALSE)="","",VLOOKUP(A72,ATENDIMENTOS!$A$3:$G$3003,7,FALSE)),"")</f>
        <v/>
      </c>
    </row>
    <row r="73" spans="1:5" x14ac:dyDescent="0.3">
      <c r="A73" s="11" t="str">
        <f t="shared" si="1"/>
        <v/>
      </c>
      <c r="B73" s="55">
        <f>IF(CONFIGURAÇÕES!B69="","",CONFIGURAÇÕES!B69)</f>
        <v>0.937500000000001</v>
      </c>
      <c r="C73" s="18" t="str">
        <f>IFERROR(IF(VLOOKUP(A73,ATENDIMENTOS!$A$3:$G$3003,4,FALSE)="","",VLOOKUP(A73,ATENDIMENTOS!$A$3:$G$3003,4,FALSE)),"")</f>
        <v/>
      </c>
      <c r="D73" s="18" t="str">
        <f>IFERROR(IF(VLOOKUP(A73,ATENDIMENTOS!$A$3:$G$3003,5,FALSE)="","",VLOOKUP(A73,ATENDIMENTOS!$A$3:$G$3003,5,FALSE)),"")</f>
        <v/>
      </c>
      <c r="E73" s="16" t="str">
        <f>IFERROR(IF(VLOOKUP(A73,ATENDIMENTOS!$A$3:$G$3003,7,FALSE)="","",VLOOKUP(A73,ATENDIMENTOS!$A$3:$G$3003,7,FALSE)),"")</f>
        <v/>
      </c>
    </row>
    <row r="74" spans="1:5" x14ac:dyDescent="0.3">
      <c r="A74" s="11" t="str">
        <f t="shared" si="1"/>
        <v/>
      </c>
      <c r="B74" s="56">
        <f>IF(CONFIGURAÇÕES!B70="","",CONFIGURAÇÕES!B70)</f>
        <v>0.94791666666666796</v>
      </c>
      <c r="C74" s="17" t="str">
        <f>IFERROR(IF(VLOOKUP(A74,ATENDIMENTOS!$A$3:$G$3003,4,FALSE)="","",VLOOKUP(A74,ATENDIMENTOS!$A$3:$G$3003,4,FALSE)),"")</f>
        <v/>
      </c>
      <c r="D74" s="17" t="str">
        <f>IFERROR(IF(VLOOKUP(A74,ATENDIMENTOS!$A$3:$G$3003,5,FALSE)="","",VLOOKUP(A74,ATENDIMENTOS!$A$3:$G$3003,5,FALSE)),"")</f>
        <v/>
      </c>
      <c r="E74" s="5" t="str">
        <f>IFERROR(IF(VLOOKUP(A74,ATENDIMENTOS!$A$3:$G$3003,7,FALSE)="","",VLOOKUP(A74,ATENDIMENTOS!$A$3:$G$3003,7,FALSE)),"")</f>
        <v/>
      </c>
    </row>
    <row r="75" spans="1:5" x14ac:dyDescent="0.3">
      <c r="A75" s="11" t="str">
        <f t="shared" si="1"/>
        <v/>
      </c>
      <c r="B75" s="57">
        <f>IF(CONFIGURAÇÕES!B71="","",CONFIGURAÇÕES!B71)</f>
        <v>0.95833333333333504</v>
      </c>
      <c r="C75" s="53" t="str">
        <f>IFERROR(IF(VLOOKUP(A75,ATENDIMENTOS!$A$3:$G$3003,4,FALSE)="","",VLOOKUP(A75,ATENDIMENTOS!$A$3:$G$3003,4,FALSE)),"")</f>
        <v/>
      </c>
      <c r="D75" s="53" t="str">
        <f>IFERROR(IF(VLOOKUP(A75,ATENDIMENTOS!$A$3:$G$3003,5,FALSE)="","",VLOOKUP(A75,ATENDIMENTOS!$A$3:$G$3003,5,FALSE)),"")</f>
        <v/>
      </c>
      <c r="E75" s="54" t="str">
        <f>IFERROR(IF(VLOOKUP(A75,ATENDIMENTOS!$A$3:$G$3003,7,FALSE)="","",VLOOKUP(A75,ATENDIMENTOS!$A$3:$G$3003,7,FALSE)),"")</f>
        <v/>
      </c>
    </row>
  </sheetData>
  <mergeCells count="5">
    <mergeCell ref="B1:E1"/>
    <mergeCell ref="G3:J10"/>
    <mergeCell ref="G1:J1"/>
    <mergeCell ref="B3:B4"/>
    <mergeCell ref="C3:C4"/>
  </mergeCells>
  <dataValidations count="1">
    <dataValidation type="list" allowBlank="1" sqref="E4" xr:uid="{20D35057-6070-4DC0-8567-768F4EBD235F}">
      <formula1>PROFISSIONAL</formula1>
    </dataValidation>
  </dataValidations>
  <pageMargins left="0.511811024" right="0.511811024" top="0.78740157499999996" bottom="0.78740157499999996" header="0.31496062000000002" footer="0.31496062000000002"/>
  <pageSetup paperSize="9" scale="7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1395-C84B-4F16-BE49-2DA5FDB1B415}">
  <sheetPr codeName="Planilha10">
    <pageSetUpPr fitToPage="1"/>
  </sheetPr>
  <dimension ref="A1:AJ45"/>
  <sheetViews>
    <sheetView showGridLines="0" showRowColHeaders="0" zoomScaleNormal="100" workbookViewId="0">
      <selection activeCell="K3" sqref="K3:M3"/>
    </sheetView>
  </sheetViews>
  <sheetFormatPr defaultRowHeight="14.4" x14ac:dyDescent="0.3"/>
  <cols>
    <col min="1" max="1" width="0.44140625" style="81" customWidth="1"/>
    <col min="2" max="8" width="17.77734375" style="81" customWidth="1"/>
    <col min="9" max="9" width="0.88671875" style="81" customWidth="1"/>
    <col min="10" max="10" width="16" style="81" customWidth="1"/>
    <col min="11" max="11" width="14.88671875" style="81" customWidth="1"/>
    <col min="12" max="12" width="17.109375" style="81" customWidth="1"/>
    <col min="13" max="14" width="16" style="81" customWidth="1"/>
    <col min="15" max="15" width="13.5546875" style="81" customWidth="1"/>
    <col min="16" max="16" width="13.5546875" style="85" customWidth="1"/>
    <col min="17" max="17" width="14.21875" style="85" customWidth="1"/>
    <col min="18" max="26" width="14.5546875" style="85" bestFit="1" customWidth="1"/>
    <col min="27" max="27" width="15.5546875" style="85" bestFit="1" customWidth="1"/>
    <col min="28" max="28" width="8.88671875" style="86"/>
    <col min="29" max="34" width="8.88671875" style="82"/>
    <col min="35" max="16384" width="8.88671875" style="81"/>
  </cols>
  <sheetData>
    <row r="1" spans="1:28" ht="6" customHeight="1" x14ac:dyDescent="0.3"/>
    <row r="2" spans="1:28" x14ac:dyDescent="0.3">
      <c r="E2" s="83" t="s">
        <v>46</v>
      </c>
      <c r="K2" s="169" t="s">
        <v>43</v>
      </c>
      <c r="L2" s="169"/>
      <c r="M2" s="169"/>
    </row>
    <row r="3" spans="1:28" ht="18" x14ac:dyDescent="0.35">
      <c r="E3" s="84"/>
      <c r="F3" s="11" t="e">
        <f>MATCH(E3,B12:B23,0)</f>
        <v>#N/A</v>
      </c>
      <c r="K3" s="166"/>
      <c r="L3" s="167"/>
      <c r="M3" s="168"/>
    </row>
    <row r="4" spans="1:28" ht="4.8" customHeight="1" thickBot="1" x14ac:dyDescent="0.35"/>
    <row r="5" spans="1:28" ht="24" customHeight="1" thickTop="1" thickBot="1" x14ac:dyDescent="0.35">
      <c r="B5" s="175" t="str">
        <f>"Faturamento da Barbearia em "&amp;E3</f>
        <v xml:space="preserve">Faturamento da Barbearia em </v>
      </c>
      <c r="C5" s="177"/>
      <c r="D5" s="177"/>
      <c r="E5" s="177"/>
      <c r="F5" s="177"/>
      <c r="G5" s="177"/>
      <c r="H5" s="180"/>
      <c r="J5" s="177" t="str">
        <f>"Resumo de "&amp;K3&amp;" em "&amp;E3</f>
        <v xml:space="preserve">Resumo de  em </v>
      </c>
      <c r="K5" s="177"/>
      <c r="L5" s="177"/>
      <c r="M5" s="177"/>
      <c r="N5" s="177"/>
    </row>
    <row r="6" spans="1:28" ht="32.4" customHeight="1" thickTop="1" x14ac:dyDescent="0.3">
      <c r="B6" s="87" t="s">
        <v>75</v>
      </c>
      <c r="C6" s="87" t="s">
        <v>47</v>
      </c>
      <c r="D6" s="87" t="s">
        <v>74</v>
      </c>
      <c r="E6" s="87" t="s">
        <v>44</v>
      </c>
      <c r="F6" s="87" t="s">
        <v>24</v>
      </c>
      <c r="G6" s="181" t="s">
        <v>48</v>
      </c>
      <c r="H6" s="182"/>
      <c r="J6" s="89" t="s">
        <v>75</v>
      </c>
      <c r="K6" s="90" t="s">
        <v>61</v>
      </c>
      <c r="L6" s="90" t="s">
        <v>74</v>
      </c>
      <c r="M6" s="90" t="s">
        <v>62</v>
      </c>
      <c r="N6" s="91" t="s">
        <v>63</v>
      </c>
      <c r="O6" s="82"/>
    </row>
    <row r="7" spans="1:28" ht="19.2" customHeight="1" thickBot="1" x14ac:dyDescent="0.35">
      <c r="B7" s="172" t="str" cm="1">
        <f t="array" ref="B7">IFERROR(SUMPRODUCT((ATENDIMENTOS!$B$3:$B$3003&lt;&gt;"")*(ATENDIMENTOS!$F$3:$F$3003="SERVIÇOS")*(MONTH(ATENDIMENTOS!$B$3:$B$3003)=RELATÓRIO!F3)),"")</f>
        <v/>
      </c>
      <c r="C7" s="170" t="str" cm="1">
        <f t="array" ref="C7">IFERROR(SUMPRODUCT((MONTH(ATENDIMENTOS!$B$3:$B$3003)=RELATÓRIO!F3)*(ATENDIMENTOS!$F$3:$F$3003="SERVIÇOS")*(ATENDIMENTOS!$J$3:$J$3003&lt;&gt;""),(ATENDIMENTOS!$J$3:$J$3003)),"")</f>
        <v/>
      </c>
      <c r="D7" s="172" t="str" cm="1">
        <f t="array" ref="D7">IFERROR(SUMPRODUCT((ATENDIMENTOS!$B$3:$B$3003&lt;&gt;"")*(ATENDIMENTOS!$F$3:$F$3003="PRODUTOS")*(MONTH(ATENDIMENTOS!$B$3:$B$3003)=RELATÓRIO!F3)),"")</f>
        <v/>
      </c>
      <c r="E7" s="170" t="str" cm="1">
        <f t="array" ref="E7">IFERROR(SUMPRODUCT((MONTH(ATENDIMENTOS!$B$3:$B$3003)=RELATÓRIO!F3)*(ATENDIMENTOS!$F$3:$F$3003="PRODUTOS")*(ATENDIMENTOS!$J$3:$J$3003&lt;&gt;""),(ATENDIMENTOS!$J$3:$J$3003)),"")</f>
        <v/>
      </c>
      <c r="F7" s="189" t="str">
        <f>IFERROR(C7+E7,"")</f>
        <v/>
      </c>
      <c r="G7" s="183" t="str">
        <f>IFERROR(F7-N22,"")</f>
        <v/>
      </c>
      <c r="H7" s="184"/>
      <c r="J7" s="187" t="str" cm="1">
        <f t="array" ref="J7">IFERROR(SUMPRODUCT((ATENDIMENTOS!E3:E3003=RELATÓRIO!K3)*(ATENDIMENTOS!$B$3:$B$3003&lt;&gt;"")*(ATENDIMENTOS!$F$3:$F$3003="SERVIÇOS")*(MONTH(ATENDIMENTOS!$B$3:$B$3003)=RELATÓRIO!F3)),"")</f>
        <v/>
      </c>
      <c r="K7" s="170" t="str" cm="1">
        <f t="array" ref="K7">IFERROR(IF(K3="","",SUMPRODUCT((MONTH(ATENDIMENTOS!$B$3:$B$3003)=$F$3)*(ATENDIMENTOS!$E$3:$E$3003=K3)*(ATENDIMENTOS!$J$3:$J$3003&lt;&gt;"")*(ATENDIMENTOS!$F$3:$F$3003="SERVIÇOS"),(ATENDIMENTOS!$J$3:$J$3003))*VLOOKUP(K3,CONFIGURAÇÕES!$I$2:$K$12,2,0)),"")</f>
        <v/>
      </c>
      <c r="L7" s="172" t="str" cm="1">
        <f t="array" ref="L7">IFERROR(SUMPRODUCT((ATENDIMENTOS!E3:E3003=RELATÓRIO!K3)*(ATENDIMENTOS!$B$3:$B$3003&lt;&gt;"")*(ATENDIMENTOS!$F$3:$F$3003="PRODUTOS")*(MONTH(ATENDIMENTOS!$B$3:$B$3003)=RELATÓRIO!F3)),"")</f>
        <v/>
      </c>
      <c r="M7" s="170" t="str" cm="1">
        <f t="array" ref="M7">IFERROR(IF(K3="","",SUMPRODUCT((MONTH(ATENDIMENTOS!$B$3:$B$3003)=$F$3)*(ATENDIMENTOS!$E$3:$E$3003=K3)*(ATENDIMENTOS!$J$3:$J$3003&lt;&gt;"")*(ATENDIMENTOS!$F$3:$F$3003="PRODUTOS"),(ATENDIMENTOS!$J$3:$J$3003))*VLOOKUP(K3,CONFIGURAÇÕES!$I$2:$K$12,3,0)),"")</f>
        <v/>
      </c>
      <c r="N7" s="191" t="str">
        <f>IFERROR(K7+M7,"")</f>
        <v/>
      </c>
      <c r="O7" s="82"/>
    </row>
    <row r="8" spans="1:28" ht="15" customHeight="1" thickTop="1" thickBot="1" x14ac:dyDescent="0.35">
      <c r="B8" s="173"/>
      <c r="C8" s="171"/>
      <c r="D8" s="173"/>
      <c r="E8" s="171"/>
      <c r="F8" s="190"/>
      <c r="G8" s="185"/>
      <c r="H8" s="186"/>
      <c r="J8" s="188"/>
      <c r="K8" s="171"/>
      <c r="L8" s="173"/>
      <c r="M8" s="171"/>
      <c r="N8" s="192"/>
      <c r="O8" s="82"/>
    </row>
    <row r="9" spans="1:28" ht="3" customHeight="1" thickTop="1" thickBot="1" x14ac:dyDescent="0.35">
      <c r="B9" s="93"/>
      <c r="C9" s="94"/>
      <c r="D9" s="93"/>
      <c r="E9" s="94"/>
      <c r="F9" s="94"/>
      <c r="G9" s="94"/>
      <c r="J9" s="95"/>
      <c r="K9" s="95"/>
      <c r="L9" s="95"/>
      <c r="M9" s="95"/>
      <c r="N9" s="95"/>
      <c r="O9" s="82"/>
    </row>
    <row r="10" spans="1:28" ht="24" customHeight="1" thickTop="1" thickBot="1" x14ac:dyDescent="0.35">
      <c r="B10" s="175" t="s">
        <v>45</v>
      </c>
      <c r="C10" s="176"/>
      <c r="D10" s="176"/>
      <c r="E10" s="176"/>
      <c r="F10" s="176"/>
      <c r="G10" s="176"/>
      <c r="H10" s="176"/>
      <c r="J10" s="177" t="str">
        <f>"Comissões de "&amp;E3</f>
        <v xml:space="preserve">Comissões de </v>
      </c>
      <c r="K10" s="177"/>
      <c r="L10" s="177"/>
      <c r="M10" s="177"/>
      <c r="N10" s="177"/>
      <c r="O10" s="82"/>
      <c r="P10" s="119"/>
      <c r="Q10" s="174" t="s">
        <v>77</v>
      </c>
      <c r="R10" s="174"/>
      <c r="S10" s="174"/>
      <c r="T10" s="174"/>
      <c r="U10" s="174"/>
      <c r="V10" s="174"/>
      <c r="W10" s="174"/>
      <c r="X10" s="174"/>
      <c r="Y10" s="174"/>
      <c r="Z10" s="174"/>
      <c r="AA10" s="174"/>
      <c r="AB10" s="120"/>
    </row>
    <row r="11" spans="1:28" ht="31.8" thickTop="1" x14ac:dyDescent="0.3">
      <c r="B11" s="97" t="s">
        <v>37</v>
      </c>
      <c r="C11" s="88" t="s">
        <v>22</v>
      </c>
      <c r="D11" s="98" t="s">
        <v>47</v>
      </c>
      <c r="E11" s="98" t="s">
        <v>23</v>
      </c>
      <c r="F11" s="98" t="s">
        <v>44</v>
      </c>
      <c r="G11" s="98" t="s">
        <v>24</v>
      </c>
      <c r="H11" s="98" t="s">
        <v>25</v>
      </c>
      <c r="J11" s="178" t="s">
        <v>39</v>
      </c>
      <c r="K11" s="179"/>
      <c r="L11" s="100" t="s">
        <v>40</v>
      </c>
      <c r="M11" s="99" t="s">
        <v>41</v>
      </c>
      <c r="N11" s="99" t="s">
        <v>42</v>
      </c>
      <c r="O11" s="82"/>
      <c r="P11" s="119"/>
      <c r="Q11" s="119"/>
      <c r="R11" s="119" t="str">
        <f>IF(CONFIGURAÇÕES!I3="","",CONFIGURAÇÕES!I3)</f>
        <v/>
      </c>
      <c r="S11" s="119" t="str">
        <f>IF(CONFIGURAÇÕES!I4="","",CONFIGURAÇÕES!I4)</f>
        <v/>
      </c>
      <c r="T11" s="119" t="str">
        <f>IF(CONFIGURAÇÕES!I5="","",CONFIGURAÇÕES!I5)</f>
        <v/>
      </c>
      <c r="U11" s="119" t="str">
        <f>IF(CONFIGURAÇÕES!I6="","",CONFIGURAÇÕES!I6)</f>
        <v/>
      </c>
      <c r="V11" s="119" t="str">
        <f>IF(CONFIGURAÇÕES!I7="","",CONFIGURAÇÕES!I7)</f>
        <v/>
      </c>
      <c r="W11" s="119" t="str">
        <f>IF(CONFIGURAÇÕES!I8="","",CONFIGURAÇÕES!I8)</f>
        <v/>
      </c>
      <c r="X11" s="119" t="str">
        <f>IF(CONFIGURAÇÕES!I9="","",CONFIGURAÇÕES!I9)</f>
        <v/>
      </c>
      <c r="Y11" s="119" t="str">
        <f>IF(CONFIGURAÇÕES!I10="","",CONFIGURAÇÕES!I10)</f>
        <v/>
      </c>
      <c r="Z11" s="119" t="str">
        <f>IF(CONFIGURAÇÕES!I11="","",CONFIGURAÇÕES!I11)</f>
        <v/>
      </c>
      <c r="AA11" s="119" t="str">
        <f>IF(CONFIGURAÇÕES!I12="","",CONFIGURAÇÕES!I12)</f>
        <v/>
      </c>
      <c r="AB11" s="120" t="s">
        <v>49</v>
      </c>
    </row>
    <row r="12" spans="1:28" x14ac:dyDescent="0.3">
      <c r="A12" s="85">
        <v>1</v>
      </c>
      <c r="B12" s="101" t="s">
        <v>21</v>
      </c>
      <c r="C12" s="102" cm="1">
        <f t="array" ref="C12">SUMPRODUCT((ATENDIMENTOS!$B$3:$B$3003&lt;&gt;"")*(ATENDIMENTOS!$F$3:$F$3003="SERVIÇOS")*(MONTH(ATENDIMENTOS!$B$3:$B$3003)=RELATÓRIO!A12))</f>
        <v>0</v>
      </c>
      <c r="D12" s="74" cm="1">
        <f t="array" ref="D12">SUMPRODUCT((MONTH(ATENDIMENTOS!$B$3:$B$3003)=RELATÓRIO!A12)*(ATENDIMENTOS!$J$3:$J$3003&lt;&gt;"")*(ATENDIMENTOS!$F$3:$F$3003="SERVIÇOS"),(ATENDIMENTOS!$J$3:$J$3003))</f>
        <v>0</v>
      </c>
      <c r="E12" s="69" cm="1">
        <f t="array" ref="E12">SUMPRODUCT((ATENDIMENTOS!$B$3:$B$3003&lt;&gt;"")*(ATENDIMENTOS!$F$3:$F$3003="PRODUTOS")*(MONTH(ATENDIMENTOS!$B$3:$B$3003)=RELATÓRIO!A12))</f>
        <v>0</v>
      </c>
      <c r="F12" s="74" cm="1">
        <f t="array" ref="F12">SUMPRODUCT((MONTH(ATENDIMENTOS!$B$3:$B$3003)=RELATÓRIO!A12)*(ATENDIMENTOS!$J$3:$J$3003&lt;&gt;"")*(ATENDIMENTOS!$F$3:$F$3003="PRODUTOS"),(ATENDIMENTOS!$J$3:$J$3003))</f>
        <v>0</v>
      </c>
      <c r="G12" s="74">
        <f>RELATÓRIO!$D12+RELATÓRIO!$F12</f>
        <v>0</v>
      </c>
      <c r="H12" s="103">
        <f>IF(AND(COUNTA(PROFISSIONAL)=1,comisao=200%),G12,RELATÓRIO!$G12-AC28)</f>
        <v>0</v>
      </c>
      <c r="J12" s="164" t="str">
        <f>IF(CONFIGURAÇÕES!I3="","",CONFIGURAÇÕES!I3)</f>
        <v/>
      </c>
      <c r="K12" s="164"/>
      <c r="L12" s="103" t="str" cm="1">
        <f t="array" ref="L12">IFERROR(IF(J12="","",SUMPRODUCT((MONTH(ATENDIMENTOS!$B$3:$B$3003)=$F$3)*(ATENDIMENTOS!$E$3:$E$3003=J12)*(ATENDIMENTOS!$F$3:$F$3003="SERVIÇOS")*(ATENDIMENTOS!$J$3:$J$3003&lt;&gt;""),(ATENDIMENTOS!$J$3:$J$3003))*VLOOKUP(J12,CONFIGURAÇÕES!$I$2:$K$12,2,0)),"")</f>
        <v/>
      </c>
      <c r="M12" s="103" t="str" cm="1">
        <f t="array" ref="M12">IFERROR(IF(J12="","",SUMPRODUCT((MONTH(ATENDIMENTOS!$B$3:$B$3003)=$F$3)*(ATENDIMENTOS!$E$3:$E$3003=J12)*(ATENDIMENTOS!$F$3:$F$3003="PRODUTOS")*(ATENDIMENTOS!$J$3:$J$3003&lt;&gt;""),(ATENDIMENTOS!$J$3:$J$3003))*VLOOKUP(J12,CONFIGURAÇÕES!$I$2:$K$12,3,0)),"")</f>
        <v/>
      </c>
      <c r="N12" s="103" t="str">
        <f>IFERROR(L12+M12,"")</f>
        <v/>
      </c>
      <c r="O12" s="82"/>
      <c r="P12" s="121">
        <v>1</v>
      </c>
      <c r="Q12" s="122" t="s">
        <v>21</v>
      </c>
      <c r="R12" s="123" t="str" cm="1">
        <f t="array" ref="R12">IF(R$11="","",SUMPRODUCT((MONTH(ATENDIMENTOS!$B$3:$B$3003)=$P12)*(ATENDIMENTOS!$E$3:$E$3003=R$11)*(ATENDIMENTOS!$J$3:$J$3003&lt;&gt;"")*(ATENDIMENTOS!$F$3:$F$3003="SERVIÇOS"),(ATENDIMENTOS!$J$3:$J$3003))*VLOOKUP(R$11,CONFIGURAÇÕES!$I$2:$K$12,2,0))</f>
        <v/>
      </c>
      <c r="S12" s="123" t="str" cm="1">
        <f t="array" ref="S12">IF(S$11="","",SUMPRODUCT((MONTH(ATENDIMENTOS!$B$3:$B$3003)=$P12)*(ATENDIMENTOS!$E$3:$E$3003=S$11)*(ATENDIMENTOS!$J$3:$J$3003&lt;&gt;"")*(ATENDIMENTOS!$F$3:$F$3003="SERVIÇOS"),(ATENDIMENTOS!$J$3:$J$3003))*VLOOKUP(S$11,CONFIGURAÇÕES!$I$2:$K$12,2,0))</f>
        <v/>
      </c>
      <c r="T12" s="123" t="str" cm="1">
        <f t="array" ref="T12">IF(T$11="","",SUMPRODUCT((MONTH(ATENDIMENTOS!$B$3:$B$3003)=$P12)*(ATENDIMENTOS!$E$3:$E$3003=T$11)*(ATENDIMENTOS!$J$3:$J$3003&lt;&gt;"")*(ATENDIMENTOS!$F$3:$F$3003="SERVIÇOS"),(ATENDIMENTOS!$J$3:$J$3003))*VLOOKUP(T$11,CONFIGURAÇÕES!$I$2:$K$12,2,0))</f>
        <v/>
      </c>
      <c r="U12" s="123" t="str" cm="1">
        <f t="array" ref="U12">IF(U$11="","",SUMPRODUCT((MONTH(ATENDIMENTOS!$B$3:$B$3003)=$P12)*(ATENDIMENTOS!$E$3:$E$3003=U$11)*(ATENDIMENTOS!$J$3:$J$3003&lt;&gt;"")*(ATENDIMENTOS!$F$3:$F$3003="SERVIÇOS"),(ATENDIMENTOS!$J$3:$J$3003))*VLOOKUP(U$11,CONFIGURAÇÕES!$I$2:$K$12,2,0))</f>
        <v/>
      </c>
      <c r="V12" s="123" t="str" cm="1">
        <f t="array" ref="V12">IF(V$11="","",SUMPRODUCT((MONTH(ATENDIMENTOS!$B$3:$B$3003)=$P12)*(ATENDIMENTOS!$E$3:$E$3003=V$11)*(ATENDIMENTOS!$J$3:$J$3003&lt;&gt;"")*(ATENDIMENTOS!$F$3:$F$3003="SERVIÇOS"),(ATENDIMENTOS!$J$3:$J$3003))*VLOOKUP(V$11,CONFIGURAÇÕES!$I$2:$K$12,2,0))</f>
        <v/>
      </c>
      <c r="W12" s="123" t="str" cm="1">
        <f t="array" ref="W12">IF(W$11="","",SUMPRODUCT((MONTH(ATENDIMENTOS!$B$3:$B$3003)=$P12)*(ATENDIMENTOS!$E$3:$E$3003=W$11)*(ATENDIMENTOS!$J$3:$J$3003&lt;&gt;"")*(ATENDIMENTOS!$F$3:$F$3003="SERVIÇOS"),(ATENDIMENTOS!$J$3:$J$3003))*VLOOKUP(W$11,CONFIGURAÇÕES!$I$2:$K$12,2,0))</f>
        <v/>
      </c>
      <c r="X12" s="123" t="str" cm="1">
        <f t="array" ref="X12">IF(X$11="","",SUMPRODUCT((MONTH(ATENDIMENTOS!$B$3:$B$3003)=$P12)*(ATENDIMENTOS!$E$3:$E$3003=X$11)*(ATENDIMENTOS!$J$3:$J$3003&lt;&gt;"")*(ATENDIMENTOS!$F$3:$F$3003="SERVIÇOS"),(ATENDIMENTOS!$J$3:$J$3003))*VLOOKUP(X$11,CONFIGURAÇÕES!$I$2:$K$12,2,0))</f>
        <v/>
      </c>
      <c r="Y12" s="123" t="str" cm="1">
        <f t="array" ref="Y12">IF(Y$11="","",SUMPRODUCT((MONTH(ATENDIMENTOS!$B$3:$B$3003)=$P12)*(ATENDIMENTOS!$E$3:$E$3003=Y$11)*(ATENDIMENTOS!$J$3:$J$3003&lt;&gt;"")*(ATENDIMENTOS!$F$3:$F$3003="SERVIÇOS"),(ATENDIMENTOS!$J$3:$J$3003))*VLOOKUP(Y$11,CONFIGURAÇÕES!$I$2:$K$12,2,0))</f>
        <v/>
      </c>
      <c r="Z12" s="123" t="str" cm="1">
        <f t="array" ref="Z12">IF(Z$11="","",SUMPRODUCT((MONTH(ATENDIMENTOS!$B$3:$B$3003)=$P12)*(ATENDIMENTOS!$E$3:$E$3003=Z$11)*(ATENDIMENTOS!$J$3:$J$3003&lt;&gt;"")*(ATENDIMENTOS!$F$3:$F$3003="SERVIÇOS"),(ATENDIMENTOS!$J$3:$J$3003))*VLOOKUP(Z$11,CONFIGURAÇÕES!$I$2:$K$12,2,0))</f>
        <v/>
      </c>
      <c r="AA12" s="123" t="str" cm="1">
        <f t="array" ref="AA12">IF(AA$11="","",SUMPRODUCT((MONTH(ATENDIMENTOS!$B$3:$B$3003)=$P12)*(ATENDIMENTOS!$E$3:$E$3003=AA$11)*(ATENDIMENTOS!$J$3:$J$3003&lt;&gt;"")*(ATENDIMENTOS!$F$3:$F$3003="SERVIÇOS"),(ATENDIMENTOS!$J$3:$J$3003))*VLOOKUP(AA$11,CONFIGURAÇÕES!$I$2:$K$12,2,0))</f>
        <v/>
      </c>
      <c r="AB12" s="124">
        <f>SUM(R12:AA12)</f>
        <v>0</v>
      </c>
    </row>
    <row r="13" spans="1:28" x14ac:dyDescent="0.3">
      <c r="A13" s="85">
        <v>2</v>
      </c>
      <c r="B13" s="101" t="s">
        <v>27</v>
      </c>
      <c r="C13" s="104" cm="1">
        <f t="array" ref="C13">SUMPRODUCT((ATENDIMENTOS!$B$3:$B$3003&lt;&gt;"")*(ATENDIMENTOS!$F$3:$F$3003="SERVIÇOS")*(MONTH(ATENDIMENTOS!$B$3:$B$3003)=RELATÓRIO!A13))</f>
        <v>0</v>
      </c>
      <c r="D13" s="75" cm="1">
        <f t="array" ref="D13">SUMPRODUCT((MONTH(ATENDIMENTOS!$B$3:$B$3003)=RELATÓRIO!A13)*(ATENDIMENTOS!$J$3:$J$3003&lt;&gt;"")*(ATENDIMENTOS!$F$3:$F$3003="SERVIÇOS"),(ATENDIMENTOS!$J$3:$J$3003))</f>
        <v>0</v>
      </c>
      <c r="E13" s="71" cm="1">
        <f t="array" ref="E13">SUMPRODUCT((ATENDIMENTOS!$B$3:$B$3003&lt;&gt;"")*(ATENDIMENTOS!$F$3:$F$3003="PRODUTOS")*(MONTH(ATENDIMENTOS!$B$3:$B$3003)=RELATÓRIO!A13))</f>
        <v>0</v>
      </c>
      <c r="F13" s="75" cm="1">
        <f t="array" ref="F13">SUMPRODUCT((MONTH(ATENDIMENTOS!$B$3:$B$3003)=RELATÓRIO!A13)*(ATENDIMENTOS!$J$3:$J$3003&lt;&gt;"")*(ATENDIMENTOS!$F$3:$F$3003="PRODUTOS"),(ATENDIMENTOS!$J$3:$J$3003))</f>
        <v>0</v>
      </c>
      <c r="G13" s="75">
        <f>RELATÓRIO!$D13+RELATÓRIO!$F13</f>
        <v>0</v>
      </c>
      <c r="H13" s="105">
        <f>IF(AND(COUNTA(PROFISSIONAL)=1,comisao=200%),G13,RELATÓRIO!$G13-AC29)</f>
        <v>0</v>
      </c>
      <c r="J13" s="165" t="str">
        <f>IF(CONFIGURAÇÕES!I4="","",CONFIGURAÇÕES!I4)</f>
        <v/>
      </c>
      <c r="K13" s="165"/>
      <c r="L13" s="105" t="str" cm="1">
        <f t="array" ref="L13">IFERROR(IF(J13="","",SUMPRODUCT((MONTH(ATENDIMENTOS!$B$3:$B$3003)=$F$3)*(ATENDIMENTOS!$E$3:$E$3003=J13)*(ATENDIMENTOS!$F$3:$F$3003="SERVIÇOS")*(ATENDIMENTOS!$J$3:$J$3003&lt;&gt;""),(ATENDIMENTOS!$J$3:$J$3003))*VLOOKUP(J13,CONFIGURAÇÕES!$I$2:$K$12,2,0)),"")</f>
        <v/>
      </c>
      <c r="M13" s="105" t="str" cm="1">
        <f t="array" ref="M13">IFERROR(IF(J13="","",SUMPRODUCT((MONTH(ATENDIMENTOS!$B$3:$B$3003)=$F$3)*(ATENDIMENTOS!$E$3:$E$3003=J13)*(ATENDIMENTOS!$F$3:$F$3003="PRODUTOS")*(ATENDIMENTOS!$J$3:$J$3003&lt;&gt;""),(ATENDIMENTOS!$J$3:$J$3003))*VLOOKUP(J13,CONFIGURAÇÕES!$I$2:$K$12,3,0)),"")</f>
        <v/>
      </c>
      <c r="N13" s="105" t="str">
        <f t="shared" ref="N13:N21" si="0">IFERROR(L13+M13,"")</f>
        <v/>
      </c>
      <c r="O13" s="82"/>
      <c r="P13" s="121">
        <v>2</v>
      </c>
      <c r="Q13" s="122" t="s">
        <v>27</v>
      </c>
      <c r="R13" s="123" t="str" cm="1">
        <f t="array" ref="R13">IF(R$11="","",SUMPRODUCT((MONTH(ATENDIMENTOS!$B$3:$B$3003)=$P13)*(ATENDIMENTOS!$E$3:$E$3003=R$11)*(ATENDIMENTOS!$J$3:$J$3003&lt;&gt;"")*(ATENDIMENTOS!$F$3:$F$3003="SERVIÇOS"),(ATENDIMENTOS!$J$3:$J$3003))*VLOOKUP(R$11,CONFIGURAÇÕES!$I$2:$K$12,2,0))</f>
        <v/>
      </c>
      <c r="S13" s="123" t="str" cm="1">
        <f t="array" ref="S13">IF(S$11="","",SUMPRODUCT((MONTH(ATENDIMENTOS!$B$3:$B$3003)=$P13)*(ATENDIMENTOS!$E$3:$E$3003=S$11)*(ATENDIMENTOS!$J$3:$J$3003&lt;&gt;"")*(ATENDIMENTOS!$F$3:$F$3003="SERVIÇOS"),(ATENDIMENTOS!$J$3:$J$3003))*VLOOKUP(S$11,CONFIGURAÇÕES!$I$2:$K$12,2,0))</f>
        <v/>
      </c>
      <c r="T13" s="123" t="str" cm="1">
        <f t="array" ref="T13">IF(T$11="","",SUMPRODUCT((MONTH(ATENDIMENTOS!$B$3:$B$3003)=$P13)*(ATENDIMENTOS!$E$3:$E$3003=T$11)*(ATENDIMENTOS!$J$3:$J$3003&lt;&gt;"")*(ATENDIMENTOS!$F$3:$F$3003="SERVIÇOS"),(ATENDIMENTOS!$J$3:$J$3003))*VLOOKUP(T$11,CONFIGURAÇÕES!$I$2:$K$12,2,0))</f>
        <v/>
      </c>
      <c r="U13" s="123" t="str" cm="1">
        <f t="array" ref="U13">IF(U$11="","",SUMPRODUCT((MONTH(ATENDIMENTOS!$B$3:$B$3003)=$P13)*(ATENDIMENTOS!$E$3:$E$3003=U$11)*(ATENDIMENTOS!$J$3:$J$3003&lt;&gt;"")*(ATENDIMENTOS!$F$3:$F$3003="SERVIÇOS"),(ATENDIMENTOS!$J$3:$J$3003))*VLOOKUP(U$11,CONFIGURAÇÕES!$I$2:$K$12,2,0))</f>
        <v/>
      </c>
      <c r="V13" s="123" t="str" cm="1">
        <f t="array" ref="V13">IF(V$11="","",SUMPRODUCT((MONTH(ATENDIMENTOS!$B$3:$B$3003)=$P13)*(ATENDIMENTOS!$E$3:$E$3003=V$11)*(ATENDIMENTOS!$J$3:$J$3003&lt;&gt;"")*(ATENDIMENTOS!$F$3:$F$3003="SERVIÇOS"),(ATENDIMENTOS!$J$3:$J$3003))*VLOOKUP(V$11,CONFIGURAÇÕES!$I$2:$K$12,2,0))</f>
        <v/>
      </c>
      <c r="W13" s="123" t="str" cm="1">
        <f t="array" ref="W13">IF(W$11="","",SUMPRODUCT((MONTH(ATENDIMENTOS!$B$3:$B$3003)=$P13)*(ATENDIMENTOS!$E$3:$E$3003=W$11)*(ATENDIMENTOS!$J$3:$J$3003&lt;&gt;"")*(ATENDIMENTOS!$F$3:$F$3003="SERVIÇOS"),(ATENDIMENTOS!$J$3:$J$3003))*VLOOKUP(W$11,CONFIGURAÇÕES!$I$2:$K$12,2,0))</f>
        <v/>
      </c>
      <c r="X13" s="123" t="str" cm="1">
        <f t="array" ref="X13">IF(X$11="","",SUMPRODUCT((MONTH(ATENDIMENTOS!$B$3:$B$3003)=$P13)*(ATENDIMENTOS!$E$3:$E$3003=X$11)*(ATENDIMENTOS!$J$3:$J$3003&lt;&gt;"")*(ATENDIMENTOS!$F$3:$F$3003="SERVIÇOS"),(ATENDIMENTOS!$J$3:$J$3003))*VLOOKUP(X$11,CONFIGURAÇÕES!$I$2:$K$12,2,0))</f>
        <v/>
      </c>
      <c r="Y13" s="123" t="str" cm="1">
        <f t="array" ref="Y13">IF(Y$11="","",SUMPRODUCT((MONTH(ATENDIMENTOS!$B$3:$B$3003)=$P13)*(ATENDIMENTOS!$E$3:$E$3003=Y$11)*(ATENDIMENTOS!$J$3:$J$3003&lt;&gt;"")*(ATENDIMENTOS!$F$3:$F$3003="SERVIÇOS"),(ATENDIMENTOS!$J$3:$J$3003))*VLOOKUP(Y$11,CONFIGURAÇÕES!$I$2:$K$12,2,0))</f>
        <v/>
      </c>
      <c r="Z13" s="123" t="str" cm="1">
        <f t="array" ref="Z13">IF(Z$11="","",SUMPRODUCT((MONTH(ATENDIMENTOS!$B$3:$B$3003)=$P13)*(ATENDIMENTOS!$E$3:$E$3003=Z$11)*(ATENDIMENTOS!$J$3:$J$3003&lt;&gt;"")*(ATENDIMENTOS!$F$3:$F$3003="SERVIÇOS"),(ATENDIMENTOS!$J$3:$J$3003))*VLOOKUP(Z$11,CONFIGURAÇÕES!$I$2:$K$12,2,0))</f>
        <v/>
      </c>
      <c r="AA13" s="123" t="str" cm="1">
        <f t="array" ref="AA13">IF(AA$11="","",SUMPRODUCT((MONTH(ATENDIMENTOS!$B$3:$B$3003)=$P13)*(ATENDIMENTOS!$E$3:$E$3003=AA$11)*(ATENDIMENTOS!$J$3:$J$3003&lt;&gt;"")*(ATENDIMENTOS!$F$3:$F$3003="SERVIÇOS"),(ATENDIMENTOS!$J$3:$J$3003))*VLOOKUP(AA$11,CONFIGURAÇÕES!$I$2:$K$12,2,0))</f>
        <v/>
      </c>
      <c r="AB13" s="124">
        <f t="shared" ref="AB13:AB23" si="1">SUM(R13:AA13)</f>
        <v>0</v>
      </c>
    </row>
    <row r="14" spans="1:28" x14ac:dyDescent="0.3">
      <c r="A14" s="85">
        <v>3</v>
      </c>
      <c r="B14" s="101" t="s">
        <v>26</v>
      </c>
      <c r="C14" s="102" cm="1">
        <f t="array" ref="C14">SUMPRODUCT((ATENDIMENTOS!$B$3:$B$3003&lt;&gt;"")*(ATENDIMENTOS!$F$3:$F$3003="SERVIÇOS")*(MONTH(ATENDIMENTOS!$B$3:$B$3003)=RELATÓRIO!A14))</f>
        <v>0</v>
      </c>
      <c r="D14" s="74" cm="1">
        <f t="array" ref="D14">SUMPRODUCT((MONTH(ATENDIMENTOS!$B$3:$B$3003)=RELATÓRIO!A14)*(ATENDIMENTOS!$J$3:$J$3003&lt;&gt;"")*(ATENDIMENTOS!$F$3:$F$3003="SERVIÇOS"),(ATENDIMENTOS!$J$3:$J$3003))</f>
        <v>0</v>
      </c>
      <c r="E14" s="69" cm="1">
        <f t="array" ref="E14">SUMPRODUCT((ATENDIMENTOS!$B$3:$B$3003&lt;&gt;"")*(ATENDIMENTOS!$F$3:$F$3003="PRODUTOS")*(MONTH(ATENDIMENTOS!$B$3:$B$3003)=RELATÓRIO!A14))</f>
        <v>0</v>
      </c>
      <c r="F14" s="74" cm="1">
        <f t="array" ref="F14">SUMPRODUCT((MONTH(ATENDIMENTOS!$B$3:$B$3003)=RELATÓRIO!A14)*(ATENDIMENTOS!$J$3:$J$3003&lt;&gt;"")*(ATENDIMENTOS!$F$3:$F$3003="PRODUTOS"),(ATENDIMENTOS!$J$3:$J$3003))</f>
        <v>0</v>
      </c>
      <c r="G14" s="74">
        <f>RELATÓRIO!$D14+RELATÓRIO!$F14</f>
        <v>0</v>
      </c>
      <c r="H14" s="103">
        <f>IF(AND(COUNTA(PROFISSIONAL)=1,comisao=200%),G14,RELATÓRIO!$G14-AC30)</f>
        <v>0</v>
      </c>
      <c r="J14" s="164" t="str">
        <f>IF(CONFIGURAÇÕES!I5="","",CONFIGURAÇÕES!I5)</f>
        <v/>
      </c>
      <c r="K14" s="164"/>
      <c r="L14" s="103" t="str" cm="1">
        <f t="array" ref="L14">IFERROR(IF(J14="","",SUMPRODUCT((MONTH(ATENDIMENTOS!$B$3:$B$3003)=$F$3)*(ATENDIMENTOS!$E$3:$E$3003=J14)*(ATENDIMENTOS!$F$3:$F$3003="SERVIÇOS")*(ATENDIMENTOS!$J$3:$J$3003&lt;&gt;""),(ATENDIMENTOS!$J$3:$J$3003))*VLOOKUP(J14,CONFIGURAÇÕES!$I$2:$K$12,2,0)),"")</f>
        <v/>
      </c>
      <c r="M14" s="103" t="str" cm="1">
        <f t="array" ref="M14">IFERROR(IF(J14="","",SUMPRODUCT((MONTH(ATENDIMENTOS!$B$3:$B$3003)=$F$3)*(ATENDIMENTOS!$E$3:$E$3003=J14)*(ATENDIMENTOS!$F$3:$F$3003="PRODUTOS")*(ATENDIMENTOS!$J$3:$J$3003&lt;&gt;""),(ATENDIMENTOS!$J$3:$J$3003))*VLOOKUP(J14,CONFIGURAÇÕES!$I$2:$K$12,3,0)),"")</f>
        <v/>
      </c>
      <c r="N14" s="103" t="str">
        <f t="shared" si="0"/>
        <v/>
      </c>
      <c r="O14" s="82"/>
      <c r="P14" s="121">
        <v>3</v>
      </c>
      <c r="Q14" s="122" t="s">
        <v>26</v>
      </c>
      <c r="R14" s="123" t="str" cm="1">
        <f t="array" ref="R14">IF(R$11="","",SUMPRODUCT((MONTH(ATENDIMENTOS!$B$3:$B$3003)=$P14)*(ATENDIMENTOS!$E$3:$E$3003=R$11)*(ATENDIMENTOS!$J$3:$J$3003&lt;&gt;"")*(ATENDIMENTOS!$F$3:$F$3003="SERVIÇOS"),(ATENDIMENTOS!$J$3:$J$3003))*VLOOKUP(R$11,CONFIGURAÇÕES!$I$2:$K$12,2,0))</f>
        <v/>
      </c>
      <c r="S14" s="123" t="str" cm="1">
        <f t="array" ref="S14">IF(S$11="","",SUMPRODUCT((MONTH(ATENDIMENTOS!$B$3:$B$3003)=$P14)*(ATENDIMENTOS!$E$3:$E$3003=S$11)*(ATENDIMENTOS!$J$3:$J$3003&lt;&gt;"")*(ATENDIMENTOS!$F$3:$F$3003="SERVIÇOS"),(ATENDIMENTOS!$J$3:$J$3003))*VLOOKUP(S$11,CONFIGURAÇÕES!$I$2:$K$12,2,0))</f>
        <v/>
      </c>
      <c r="T14" s="123" t="str" cm="1">
        <f t="array" ref="T14">IF(T$11="","",SUMPRODUCT((MONTH(ATENDIMENTOS!$B$3:$B$3003)=$P14)*(ATENDIMENTOS!$E$3:$E$3003=T$11)*(ATENDIMENTOS!$J$3:$J$3003&lt;&gt;"")*(ATENDIMENTOS!$F$3:$F$3003="SERVIÇOS"),(ATENDIMENTOS!$J$3:$J$3003))*VLOOKUP(T$11,CONFIGURAÇÕES!$I$2:$K$12,2,0))</f>
        <v/>
      </c>
      <c r="U14" s="123" t="str" cm="1">
        <f t="array" ref="U14">IF(U$11="","",SUMPRODUCT((MONTH(ATENDIMENTOS!$B$3:$B$3003)=$P14)*(ATENDIMENTOS!$E$3:$E$3003=U$11)*(ATENDIMENTOS!$J$3:$J$3003&lt;&gt;"")*(ATENDIMENTOS!$F$3:$F$3003="SERVIÇOS"),(ATENDIMENTOS!$J$3:$J$3003))*VLOOKUP(U$11,CONFIGURAÇÕES!$I$2:$K$12,2,0))</f>
        <v/>
      </c>
      <c r="V14" s="123" t="str" cm="1">
        <f t="array" ref="V14">IF(V$11="","",SUMPRODUCT((MONTH(ATENDIMENTOS!$B$3:$B$3003)=$P14)*(ATENDIMENTOS!$E$3:$E$3003=V$11)*(ATENDIMENTOS!$J$3:$J$3003&lt;&gt;"")*(ATENDIMENTOS!$F$3:$F$3003="SERVIÇOS"),(ATENDIMENTOS!$J$3:$J$3003))*VLOOKUP(V$11,CONFIGURAÇÕES!$I$2:$K$12,2,0))</f>
        <v/>
      </c>
      <c r="W14" s="123" t="str" cm="1">
        <f t="array" ref="W14">IF(W$11="","",SUMPRODUCT((MONTH(ATENDIMENTOS!$B$3:$B$3003)=$P14)*(ATENDIMENTOS!$E$3:$E$3003=W$11)*(ATENDIMENTOS!$J$3:$J$3003&lt;&gt;"")*(ATENDIMENTOS!$F$3:$F$3003="SERVIÇOS"),(ATENDIMENTOS!$J$3:$J$3003))*VLOOKUP(W$11,CONFIGURAÇÕES!$I$2:$K$12,2,0))</f>
        <v/>
      </c>
      <c r="X14" s="123" t="str" cm="1">
        <f t="array" ref="X14">IF(X$11="","",SUMPRODUCT((MONTH(ATENDIMENTOS!$B$3:$B$3003)=$P14)*(ATENDIMENTOS!$E$3:$E$3003=X$11)*(ATENDIMENTOS!$J$3:$J$3003&lt;&gt;"")*(ATENDIMENTOS!$F$3:$F$3003="SERVIÇOS"),(ATENDIMENTOS!$J$3:$J$3003))*VLOOKUP(X$11,CONFIGURAÇÕES!$I$2:$K$12,2,0))</f>
        <v/>
      </c>
      <c r="Y14" s="123" t="str" cm="1">
        <f t="array" ref="Y14">IF(Y$11="","",SUMPRODUCT((MONTH(ATENDIMENTOS!$B$3:$B$3003)=$P14)*(ATENDIMENTOS!$E$3:$E$3003=Y$11)*(ATENDIMENTOS!$J$3:$J$3003&lt;&gt;"")*(ATENDIMENTOS!$F$3:$F$3003="SERVIÇOS"),(ATENDIMENTOS!$J$3:$J$3003))*VLOOKUP(Y$11,CONFIGURAÇÕES!$I$2:$K$12,2,0))</f>
        <v/>
      </c>
      <c r="Z14" s="123" t="str" cm="1">
        <f t="array" ref="Z14">IF(Z$11="","",SUMPRODUCT((MONTH(ATENDIMENTOS!$B$3:$B$3003)=$P14)*(ATENDIMENTOS!$E$3:$E$3003=Z$11)*(ATENDIMENTOS!$J$3:$J$3003&lt;&gt;"")*(ATENDIMENTOS!$F$3:$F$3003="SERVIÇOS"),(ATENDIMENTOS!$J$3:$J$3003))*VLOOKUP(Z$11,CONFIGURAÇÕES!$I$2:$K$12,2,0))</f>
        <v/>
      </c>
      <c r="AA14" s="123" t="str" cm="1">
        <f t="array" ref="AA14">IF(AA$11="","",SUMPRODUCT((MONTH(ATENDIMENTOS!$B$3:$B$3003)=$P14)*(ATENDIMENTOS!$E$3:$E$3003=AA$11)*(ATENDIMENTOS!$J$3:$J$3003&lt;&gt;"")*(ATENDIMENTOS!$F$3:$F$3003="SERVIÇOS"),(ATENDIMENTOS!$J$3:$J$3003))*VLOOKUP(AA$11,CONFIGURAÇÕES!$I$2:$K$12,2,0))</f>
        <v/>
      </c>
      <c r="AB14" s="124">
        <f t="shared" si="1"/>
        <v>0</v>
      </c>
    </row>
    <row r="15" spans="1:28" x14ac:dyDescent="0.3">
      <c r="A15" s="85">
        <v>4</v>
      </c>
      <c r="B15" s="101" t="s">
        <v>28</v>
      </c>
      <c r="C15" s="104" cm="1">
        <f t="array" ref="C15">SUMPRODUCT((ATENDIMENTOS!$B$3:$B$3003&lt;&gt;"")*(ATENDIMENTOS!$F$3:$F$3003="SERVIÇOS")*(MONTH(ATENDIMENTOS!$B$3:$B$3003)=RELATÓRIO!A15))</f>
        <v>0</v>
      </c>
      <c r="D15" s="75" cm="1">
        <f t="array" ref="D15">SUMPRODUCT((MONTH(ATENDIMENTOS!$B$3:$B$3003)=RELATÓRIO!A15)*(ATENDIMENTOS!$J$3:$J$3003&lt;&gt;"")*(ATENDIMENTOS!$F$3:$F$3003="SERVIÇOS"),(ATENDIMENTOS!$J$3:$J$3003))</f>
        <v>0</v>
      </c>
      <c r="E15" s="71" cm="1">
        <f t="array" ref="E15">SUMPRODUCT((ATENDIMENTOS!$B$3:$B$3003&lt;&gt;"")*(ATENDIMENTOS!$F$3:$F$3003="PRODUTOS")*(MONTH(ATENDIMENTOS!$B$3:$B$3003)=RELATÓRIO!A15))</f>
        <v>0</v>
      </c>
      <c r="F15" s="75" cm="1">
        <f t="array" ref="F15">SUMPRODUCT((MONTH(ATENDIMENTOS!$B$3:$B$3003)=RELATÓRIO!A15)*(ATENDIMENTOS!$J$3:$J$3003&lt;&gt;"")*(ATENDIMENTOS!$F$3:$F$3003="PRODUTOS"),(ATENDIMENTOS!$J$3:$J$3003))</f>
        <v>0</v>
      </c>
      <c r="G15" s="75">
        <f>RELATÓRIO!$D15+RELATÓRIO!$F15</f>
        <v>0</v>
      </c>
      <c r="H15" s="105">
        <f>IF(AND(COUNTA(PROFISSIONAL)=1,comisao=200%),G15,RELATÓRIO!$G15-AC31)</f>
        <v>0</v>
      </c>
      <c r="J15" s="165" t="str">
        <f>IF(CONFIGURAÇÕES!I6="","",CONFIGURAÇÕES!I6)</f>
        <v/>
      </c>
      <c r="K15" s="165"/>
      <c r="L15" s="105" t="str" cm="1">
        <f t="array" ref="L15">IFERROR(IF(J15="","",SUMPRODUCT((MONTH(ATENDIMENTOS!$B$3:$B$3003)=$F$3)*(ATENDIMENTOS!$E$3:$E$3003=J15)*(ATENDIMENTOS!$F$3:$F$3003="SERVIÇOS")*(ATENDIMENTOS!$J$3:$J$3003&lt;&gt;""),(ATENDIMENTOS!$J$3:$J$3003))*VLOOKUP(J15,CONFIGURAÇÕES!$I$2:$K$12,2,0)),"")</f>
        <v/>
      </c>
      <c r="M15" s="105" t="str" cm="1">
        <f t="array" ref="M15">IFERROR(IF(J15="","",SUMPRODUCT((MONTH(ATENDIMENTOS!$B$3:$B$3003)=$F$3)*(ATENDIMENTOS!$E$3:$E$3003=J15)*(ATENDIMENTOS!$F$3:$F$3003="PRODUTOS")*(ATENDIMENTOS!$J$3:$J$3003&lt;&gt;""),(ATENDIMENTOS!$J$3:$J$3003))*VLOOKUP(J15,CONFIGURAÇÕES!$I$2:$K$12,3,0)),"")</f>
        <v/>
      </c>
      <c r="N15" s="105" t="str">
        <f t="shared" si="0"/>
        <v/>
      </c>
      <c r="O15" s="82"/>
      <c r="P15" s="121">
        <v>4</v>
      </c>
      <c r="Q15" s="122" t="s">
        <v>28</v>
      </c>
      <c r="R15" s="123" t="str" cm="1">
        <f t="array" ref="R15">IF(R$11="","",SUMPRODUCT((MONTH(ATENDIMENTOS!$B$3:$B$3003)=$P15)*(ATENDIMENTOS!$E$3:$E$3003=R$11)*(ATENDIMENTOS!$J$3:$J$3003&lt;&gt;"")*(ATENDIMENTOS!$F$3:$F$3003="SERVIÇOS"),(ATENDIMENTOS!$J$3:$J$3003))*VLOOKUP(R$11,CONFIGURAÇÕES!$I$2:$K$12,2,0))</f>
        <v/>
      </c>
      <c r="S15" s="123" t="str" cm="1">
        <f t="array" ref="S15">IF(S$11="","",SUMPRODUCT((MONTH(ATENDIMENTOS!$B$3:$B$3003)=$P15)*(ATENDIMENTOS!$E$3:$E$3003=S$11)*(ATENDIMENTOS!$J$3:$J$3003&lt;&gt;"")*(ATENDIMENTOS!$F$3:$F$3003="SERVIÇOS"),(ATENDIMENTOS!$J$3:$J$3003))*VLOOKUP(S$11,CONFIGURAÇÕES!$I$2:$K$12,2,0))</f>
        <v/>
      </c>
      <c r="T15" s="123" t="str" cm="1">
        <f t="array" ref="T15">IF(T$11="","",SUMPRODUCT((MONTH(ATENDIMENTOS!$B$3:$B$3003)=$P15)*(ATENDIMENTOS!$E$3:$E$3003=T$11)*(ATENDIMENTOS!$J$3:$J$3003&lt;&gt;"")*(ATENDIMENTOS!$F$3:$F$3003="SERVIÇOS"),(ATENDIMENTOS!$J$3:$J$3003))*VLOOKUP(T$11,CONFIGURAÇÕES!$I$2:$K$12,2,0))</f>
        <v/>
      </c>
      <c r="U15" s="123" t="str" cm="1">
        <f t="array" ref="U15">IF(U$11="","",SUMPRODUCT((MONTH(ATENDIMENTOS!$B$3:$B$3003)=$P15)*(ATENDIMENTOS!$E$3:$E$3003=U$11)*(ATENDIMENTOS!$J$3:$J$3003&lt;&gt;"")*(ATENDIMENTOS!$F$3:$F$3003="SERVIÇOS"),(ATENDIMENTOS!$J$3:$J$3003))*VLOOKUP(U$11,CONFIGURAÇÕES!$I$2:$K$12,2,0))</f>
        <v/>
      </c>
      <c r="V15" s="123" t="str" cm="1">
        <f t="array" ref="V15">IF(V$11="","",SUMPRODUCT((MONTH(ATENDIMENTOS!$B$3:$B$3003)=$P15)*(ATENDIMENTOS!$E$3:$E$3003=V$11)*(ATENDIMENTOS!$J$3:$J$3003&lt;&gt;"")*(ATENDIMENTOS!$F$3:$F$3003="SERVIÇOS"),(ATENDIMENTOS!$J$3:$J$3003))*VLOOKUP(V$11,CONFIGURAÇÕES!$I$2:$K$12,2,0))</f>
        <v/>
      </c>
      <c r="W15" s="123" t="str" cm="1">
        <f t="array" ref="W15">IF(W$11="","",SUMPRODUCT((MONTH(ATENDIMENTOS!$B$3:$B$3003)=$P15)*(ATENDIMENTOS!$E$3:$E$3003=W$11)*(ATENDIMENTOS!$J$3:$J$3003&lt;&gt;"")*(ATENDIMENTOS!$F$3:$F$3003="SERVIÇOS"),(ATENDIMENTOS!$J$3:$J$3003))*VLOOKUP(W$11,CONFIGURAÇÕES!$I$2:$K$12,2,0))</f>
        <v/>
      </c>
      <c r="X15" s="123" t="str" cm="1">
        <f t="array" ref="X15">IF(X$11="","",SUMPRODUCT((MONTH(ATENDIMENTOS!$B$3:$B$3003)=$P15)*(ATENDIMENTOS!$E$3:$E$3003=X$11)*(ATENDIMENTOS!$J$3:$J$3003&lt;&gt;"")*(ATENDIMENTOS!$F$3:$F$3003="SERVIÇOS"),(ATENDIMENTOS!$J$3:$J$3003))*VLOOKUP(X$11,CONFIGURAÇÕES!$I$2:$K$12,2,0))</f>
        <v/>
      </c>
      <c r="Y15" s="123" t="str" cm="1">
        <f t="array" ref="Y15">IF(Y$11="","",SUMPRODUCT((MONTH(ATENDIMENTOS!$B$3:$B$3003)=$P15)*(ATENDIMENTOS!$E$3:$E$3003=Y$11)*(ATENDIMENTOS!$J$3:$J$3003&lt;&gt;"")*(ATENDIMENTOS!$F$3:$F$3003="SERVIÇOS"),(ATENDIMENTOS!$J$3:$J$3003))*VLOOKUP(Y$11,CONFIGURAÇÕES!$I$2:$K$12,2,0))</f>
        <v/>
      </c>
      <c r="Z15" s="123" t="str" cm="1">
        <f t="array" ref="Z15">IF(Z$11="","",SUMPRODUCT((MONTH(ATENDIMENTOS!$B$3:$B$3003)=$P15)*(ATENDIMENTOS!$E$3:$E$3003=Z$11)*(ATENDIMENTOS!$J$3:$J$3003&lt;&gt;"")*(ATENDIMENTOS!$F$3:$F$3003="SERVIÇOS"),(ATENDIMENTOS!$J$3:$J$3003))*VLOOKUP(Z$11,CONFIGURAÇÕES!$I$2:$K$12,2,0))</f>
        <v/>
      </c>
      <c r="AA15" s="123" t="str" cm="1">
        <f t="array" ref="AA15">IF(AA$11="","",SUMPRODUCT((MONTH(ATENDIMENTOS!$B$3:$B$3003)=$P15)*(ATENDIMENTOS!$E$3:$E$3003=AA$11)*(ATENDIMENTOS!$J$3:$J$3003&lt;&gt;"")*(ATENDIMENTOS!$F$3:$F$3003="SERVIÇOS"),(ATENDIMENTOS!$J$3:$J$3003))*VLOOKUP(AA$11,CONFIGURAÇÕES!$I$2:$K$12,2,0))</f>
        <v/>
      </c>
      <c r="AB15" s="124">
        <f t="shared" si="1"/>
        <v>0</v>
      </c>
    </row>
    <row r="16" spans="1:28" x14ac:dyDescent="0.3">
      <c r="A16" s="85">
        <v>5</v>
      </c>
      <c r="B16" s="101" t="s">
        <v>29</v>
      </c>
      <c r="C16" s="102" cm="1">
        <f t="array" ref="C16">SUMPRODUCT((ATENDIMENTOS!$B$3:$B$3003&lt;&gt;"")*(ATENDIMENTOS!$F$3:$F$3003="SERVIÇOS")*(MONTH(ATENDIMENTOS!$B$3:$B$3003)=RELATÓRIO!A16))</f>
        <v>0</v>
      </c>
      <c r="D16" s="74" cm="1">
        <f t="array" ref="D16">SUMPRODUCT((MONTH(ATENDIMENTOS!$B$3:$B$3003)=RELATÓRIO!A16)*(ATENDIMENTOS!$J$3:$J$3003&lt;&gt;"")*(ATENDIMENTOS!$F$3:$F$3003="SERVIÇOS"),(ATENDIMENTOS!$J$3:$J$3003))</f>
        <v>0</v>
      </c>
      <c r="E16" s="69" cm="1">
        <f t="array" ref="E16">SUMPRODUCT((ATENDIMENTOS!$B$3:$B$3003&lt;&gt;"")*(ATENDIMENTOS!$F$3:$F$3003="PRODUTOS")*(MONTH(ATENDIMENTOS!$B$3:$B$3003)=RELATÓRIO!A16))</f>
        <v>0</v>
      </c>
      <c r="F16" s="74" cm="1">
        <f t="array" ref="F16">SUMPRODUCT((MONTH(ATENDIMENTOS!$B$3:$B$3003)=RELATÓRIO!A16)*(ATENDIMENTOS!$J$3:$J$3003&lt;&gt;"")*(ATENDIMENTOS!$F$3:$F$3003="PRODUTOS"),(ATENDIMENTOS!$J$3:$J$3003))</f>
        <v>0</v>
      </c>
      <c r="G16" s="74">
        <f>RELATÓRIO!$D16+RELATÓRIO!$F16</f>
        <v>0</v>
      </c>
      <c r="H16" s="103">
        <f>IF(AND(COUNTA(PROFISSIONAL)=1,comisao=200%),G16,RELATÓRIO!$G16-AC32)</f>
        <v>0</v>
      </c>
      <c r="J16" s="164" t="str">
        <f>IF(CONFIGURAÇÕES!I7="","",CONFIGURAÇÕES!I7)</f>
        <v/>
      </c>
      <c r="K16" s="164"/>
      <c r="L16" s="103" t="str" cm="1">
        <f t="array" ref="L16">IFERROR(IF(J16="","",SUMPRODUCT((MONTH(ATENDIMENTOS!$B$3:$B$3003)=$F$3)*(ATENDIMENTOS!$E$3:$E$3003=J16)*(ATENDIMENTOS!$F$3:$F$3003="SERVIÇOS")*(ATENDIMENTOS!$J$3:$J$3003&lt;&gt;""),(ATENDIMENTOS!$J$3:$J$3003))*VLOOKUP(J16,CONFIGURAÇÕES!$I$2:$K$12,2,0)),"")</f>
        <v/>
      </c>
      <c r="M16" s="103" t="str" cm="1">
        <f t="array" ref="M16">IFERROR(IF(J16="","",SUMPRODUCT((MONTH(ATENDIMENTOS!$B$3:$B$3003)=$F$3)*(ATENDIMENTOS!$E$3:$E$3003=J16)*(ATENDIMENTOS!$F$3:$F$3003="PRODUTOS")*(ATENDIMENTOS!$J$3:$J$3003&lt;&gt;""),(ATENDIMENTOS!$J$3:$J$3003))*VLOOKUP(J16,CONFIGURAÇÕES!$I$2:$K$12,3,0)),"")</f>
        <v/>
      </c>
      <c r="N16" s="103" t="str">
        <f t="shared" si="0"/>
        <v/>
      </c>
      <c r="O16" s="82"/>
      <c r="P16" s="121">
        <v>5</v>
      </c>
      <c r="Q16" s="122" t="s">
        <v>29</v>
      </c>
      <c r="R16" s="123" t="str" cm="1">
        <f t="array" ref="R16">IF(R$11="","",SUMPRODUCT((MONTH(ATENDIMENTOS!$B$3:$B$3003)=$P16)*(ATENDIMENTOS!$E$3:$E$3003=R$11)*(ATENDIMENTOS!$J$3:$J$3003&lt;&gt;"")*(ATENDIMENTOS!$F$3:$F$3003="SERVIÇOS"),(ATENDIMENTOS!$J$3:$J$3003))*VLOOKUP(R$11,CONFIGURAÇÕES!$I$2:$K$12,2,0))</f>
        <v/>
      </c>
      <c r="S16" s="123" t="str" cm="1">
        <f t="array" ref="S16">IF(S$11="","",SUMPRODUCT((MONTH(ATENDIMENTOS!$B$3:$B$3003)=$P16)*(ATENDIMENTOS!$E$3:$E$3003=S$11)*(ATENDIMENTOS!$J$3:$J$3003&lt;&gt;"")*(ATENDIMENTOS!$F$3:$F$3003="SERVIÇOS"),(ATENDIMENTOS!$J$3:$J$3003))*VLOOKUP(S$11,CONFIGURAÇÕES!$I$2:$K$12,2,0))</f>
        <v/>
      </c>
      <c r="T16" s="123" t="str" cm="1">
        <f t="array" ref="T16">IF(T$11="","",SUMPRODUCT((MONTH(ATENDIMENTOS!$B$3:$B$3003)=$P16)*(ATENDIMENTOS!$E$3:$E$3003=T$11)*(ATENDIMENTOS!$J$3:$J$3003&lt;&gt;"")*(ATENDIMENTOS!$F$3:$F$3003="SERVIÇOS"),(ATENDIMENTOS!$J$3:$J$3003))*VLOOKUP(T$11,CONFIGURAÇÕES!$I$2:$K$12,2,0))</f>
        <v/>
      </c>
      <c r="U16" s="123" t="str" cm="1">
        <f t="array" ref="U16">IF(U$11="","",SUMPRODUCT((MONTH(ATENDIMENTOS!$B$3:$B$3003)=$P16)*(ATENDIMENTOS!$E$3:$E$3003=U$11)*(ATENDIMENTOS!$J$3:$J$3003&lt;&gt;"")*(ATENDIMENTOS!$F$3:$F$3003="SERVIÇOS"),(ATENDIMENTOS!$J$3:$J$3003))*VLOOKUP(U$11,CONFIGURAÇÕES!$I$2:$K$12,2,0))</f>
        <v/>
      </c>
      <c r="V16" s="123" t="str" cm="1">
        <f t="array" ref="V16">IF(V$11="","",SUMPRODUCT((MONTH(ATENDIMENTOS!$B$3:$B$3003)=$P16)*(ATENDIMENTOS!$E$3:$E$3003=V$11)*(ATENDIMENTOS!$J$3:$J$3003&lt;&gt;"")*(ATENDIMENTOS!$F$3:$F$3003="SERVIÇOS"),(ATENDIMENTOS!$J$3:$J$3003))*VLOOKUP(V$11,CONFIGURAÇÕES!$I$2:$K$12,2,0))</f>
        <v/>
      </c>
      <c r="W16" s="123" t="str" cm="1">
        <f t="array" ref="W16">IF(W$11="","",SUMPRODUCT((MONTH(ATENDIMENTOS!$B$3:$B$3003)=$P16)*(ATENDIMENTOS!$E$3:$E$3003=W$11)*(ATENDIMENTOS!$J$3:$J$3003&lt;&gt;"")*(ATENDIMENTOS!$F$3:$F$3003="SERVIÇOS"),(ATENDIMENTOS!$J$3:$J$3003))*VLOOKUP(W$11,CONFIGURAÇÕES!$I$2:$K$12,2,0))</f>
        <v/>
      </c>
      <c r="X16" s="123" t="str" cm="1">
        <f t="array" ref="X16">IF(X$11="","",SUMPRODUCT((MONTH(ATENDIMENTOS!$B$3:$B$3003)=$P16)*(ATENDIMENTOS!$E$3:$E$3003=X$11)*(ATENDIMENTOS!$J$3:$J$3003&lt;&gt;"")*(ATENDIMENTOS!$F$3:$F$3003="SERVIÇOS"),(ATENDIMENTOS!$J$3:$J$3003))*VLOOKUP(X$11,CONFIGURAÇÕES!$I$2:$K$12,2,0))</f>
        <v/>
      </c>
      <c r="Y16" s="123" t="str" cm="1">
        <f t="array" ref="Y16">IF(Y$11="","",SUMPRODUCT((MONTH(ATENDIMENTOS!$B$3:$B$3003)=$P16)*(ATENDIMENTOS!$E$3:$E$3003=Y$11)*(ATENDIMENTOS!$J$3:$J$3003&lt;&gt;"")*(ATENDIMENTOS!$F$3:$F$3003="SERVIÇOS"),(ATENDIMENTOS!$J$3:$J$3003))*VLOOKUP(Y$11,CONFIGURAÇÕES!$I$2:$K$12,2,0))</f>
        <v/>
      </c>
      <c r="Z16" s="123" t="str" cm="1">
        <f t="array" ref="Z16">IF(Z$11="","",SUMPRODUCT((MONTH(ATENDIMENTOS!$B$3:$B$3003)=$P16)*(ATENDIMENTOS!$E$3:$E$3003=Z$11)*(ATENDIMENTOS!$J$3:$J$3003&lt;&gt;"")*(ATENDIMENTOS!$F$3:$F$3003="SERVIÇOS"),(ATENDIMENTOS!$J$3:$J$3003))*VLOOKUP(Z$11,CONFIGURAÇÕES!$I$2:$K$12,2,0))</f>
        <v/>
      </c>
      <c r="AA16" s="123" t="str" cm="1">
        <f t="array" ref="AA16">IF(AA$11="","",SUMPRODUCT((MONTH(ATENDIMENTOS!$B$3:$B$3003)=$P16)*(ATENDIMENTOS!$E$3:$E$3003=AA$11)*(ATENDIMENTOS!$J$3:$J$3003&lt;&gt;"")*(ATENDIMENTOS!$F$3:$F$3003="SERVIÇOS"),(ATENDIMENTOS!$J$3:$J$3003))*VLOOKUP(AA$11,CONFIGURAÇÕES!$I$2:$K$12,2,0))</f>
        <v/>
      </c>
      <c r="AB16" s="124">
        <f t="shared" si="1"/>
        <v>0</v>
      </c>
    </row>
    <row r="17" spans="1:36" x14ac:dyDescent="0.3">
      <c r="A17" s="85">
        <v>6</v>
      </c>
      <c r="B17" s="101" t="s">
        <v>30</v>
      </c>
      <c r="C17" s="104" cm="1">
        <f t="array" ref="C17">SUMPRODUCT((ATENDIMENTOS!$B$3:$B$3003&lt;&gt;"")*(ATENDIMENTOS!$F$3:$F$3003="SERVIÇOS")*(MONTH(ATENDIMENTOS!$B$3:$B$3003)=RELATÓRIO!A17))</f>
        <v>0</v>
      </c>
      <c r="D17" s="75" cm="1">
        <f t="array" ref="D17">SUMPRODUCT((MONTH(ATENDIMENTOS!$B$3:$B$3003)=RELATÓRIO!A17)*(ATENDIMENTOS!$J$3:$J$3003&lt;&gt;"")*(ATENDIMENTOS!$F$3:$F$3003="SERVIÇOS"),(ATENDIMENTOS!$J$3:$J$3003))</f>
        <v>0</v>
      </c>
      <c r="E17" s="71" cm="1">
        <f t="array" ref="E17">SUMPRODUCT((ATENDIMENTOS!$B$3:$B$3003&lt;&gt;"")*(ATENDIMENTOS!$F$3:$F$3003="PRODUTOS")*(MONTH(ATENDIMENTOS!$B$3:$B$3003)=RELATÓRIO!A17))</f>
        <v>0</v>
      </c>
      <c r="F17" s="75" cm="1">
        <f t="array" ref="F17">SUMPRODUCT((MONTH(ATENDIMENTOS!$B$3:$B$3003)=RELATÓRIO!A17)*(ATENDIMENTOS!$J$3:$J$3003&lt;&gt;"")*(ATENDIMENTOS!$F$3:$F$3003="PRODUTOS"),(ATENDIMENTOS!$J$3:$J$3003))</f>
        <v>0</v>
      </c>
      <c r="G17" s="75">
        <f>RELATÓRIO!$D17+RELATÓRIO!$F17</f>
        <v>0</v>
      </c>
      <c r="H17" s="105">
        <f>IF(AND(COUNTA(PROFISSIONAL)=1,comisao=200%),G17,RELATÓRIO!$G17-AC33)</f>
        <v>0</v>
      </c>
      <c r="J17" s="165" t="str">
        <f>IF(CONFIGURAÇÕES!I8="","",CONFIGURAÇÕES!I8)</f>
        <v/>
      </c>
      <c r="K17" s="165"/>
      <c r="L17" s="105" t="str" cm="1">
        <f t="array" ref="L17">IFERROR(IF(J17="","",SUMPRODUCT((MONTH(ATENDIMENTOS!$B$3:$B$3003)=$F$3)*(ATENDIMENTOS!$E$3:$E$3003=J17)*(ATENDIMENTOS!$F$3:$F$3003="SERVIÇOS")*(ATENDIMENTOS!$J$3:$J$3003&lt;&gt;""),(ATENDIMENTOS!$J$3:$J$3003))*VLOOKUP(J17,CONFIGURAÇÕES!$I$2:$K$12,2,0)),"")</f>
        <v/>
      </c>
      <c r="M17" s="105" t="str" cm="1">
        <f t="array" ref="M17">IFERROR(IF(J17="","",SUMPRODUCT((MONTH(ATENDIMENTOS!$B$3:$B$3003)=$F$3)*(ATENDIMENTOS!$E$3:$E$3003=J17)*(ATENDIMENTOS!$F$3:$F$3003="PRODUTOS")*(ATENDIMENTOS!$J$3:$J$3003&lt;&gt;""),(ATENDIMENTOS!$J$3:$J$3003))*VLOOKUP(J17,CONFIGURAÇÕES!$I$2:$K$12,3,0)),"")</f>
        <v/>
      </c>
      <c r="N17" s="105" t="str">
        <f t="shared" si="0"/>
        <v/>
      </c>
      <c r="O17" s="82"/>
      <c r="P17" s="121">
        <v>6</v>
      </c>
      <c r="Q17" s="122" t="s">
        <v>30</v>
      </c>
      <c r="R17" s="123" t="str" cm="1">
        <f t="array" ref="R17">IF(R$11="","",SUMPRODUCT((MONTH(ATENDIMENTOS!$B$3:$B$3003)=$P17)*(ATENDIMENTOS!$E$3:$E$3003=R$11)*(ATENDIMENTOS!$J$3:$J$3003&lt;&gt;"")*(ATENDIMENTOS!$F$3:$F$3003="SERVIÇOS"),(ATENDIMENTOS!$J$3:$J$3003))*VLOOKUP(R$11,CONFIGURAÇÕES!$I$2:$K$12,2,0))</f>
        <v/>
      </c>
      <c r="S17" s="123" t="str" cm="1">
        <f t="array" ref="S17">IF(S$11="","",SUMPRODUCT((MONTH(ATENDIMENTOS!$B$3:$B$3003)=$P17)*(ATENDIMENTOS!$E$3:$E$3003=S$11)*(ATENDIMENTOS!$J$3:$J$3003&lt;&gt;"")*(ATENDIMENTOS!$F$3:$F$3003="SERVIÇOS"),(ATENDIMENTOS!$J$3:$J$3003))*VLOOKUP(S$11,CONFIGURAÇÕES!$I$2:$K$12,2,0))</f>
        <v/>
      </c>
      <c r="T17" s="123" t="str" cm="1">
        <f t="array" ref="T17">IF(T$11="","",SUMPRODUCT((MONTH(ATENDIMENTOS!$B$3:$B$3003)=$P17)*(ATENDIMENTOS!$E$3:$E$3003=T$11)*(ATENDIMENTOS!$J$3:$J$3003&lt;&gt;"")*(ATENDIMENTOS!$F$3:$F$3003="SERVIÇOS"),(ATENDIMENTOS!$J$3:$J$3003))*VLOOKUP(T$11,CONFIGURAÇÕES!$I$2:$K$12,2,0))</f>
        <v/>
      </c>
      <c r="U17" s="123" t="str" cm="1">
        <f t="array" ref="U17">IF(U$11="","",SUMPRODUCT((MONTH(ATENDIMENTOS!$B$3:$B$3003)=$P17)*(ATENDIMENTOS!$E$3:$E$3003=U$11)*(ATENDIMENTOS!$J$3:$J$3003&lt;&gt;"")*(ATENDIMENTOS!$F$3:$F$3003="SERVIÇOS"),(ATENDIMENTOS!$J$3:$J$3003))*VLOOKUP(U$11,CONFIGURAÇÕES!$I$2:$K$12,2,0))</f>
        <v/>
      </c>
      <c r="V17" s="123" t="str" cm="1">
        <f t="array" ref="V17">IF(V$11="","",SUMPRODUCT((MONTH(ATENDIMENTOS!$B$3:$B$3003)=$P17)*(ATENDIMENTOS!$E$3:$E$3003=V$11)*(ATENDIMENTOS!$J$3:$J$3003&lt;&gt;"")*(ATENDIMENTOS!$F$3:$F$3003="SERVIÇOS"),(ATENDIMENTOS!$J$3:$J$3003))*VLOOKUP(V$11,CONFIGURAÇÕES!$I$2:$K$12,2,0))</f>
        <v/>
      </c>
      <c r="W17" s="123" t="str" cm="1">
        <f t="array" ref="W17">IF(W$11="","",SUMPRODUCT((MONTH(ATENDIMENTOS!$B$3:$B$3003)=$P17)*(ATENDIMENTOS!$E$3:$E$3003=W$11)*(ATENDIMENTOS!$J$3:$J$3003&lt;&gt;"")*(ATENDIMENTOS!$F$3:$F$3003="SERVIÇOS"),(ATENDIMENTOS!$J$3:$J$3003))*VLOOKUP(W$11,CONFIGURAÇÕES!$I$2:$K$12,2,0))</f>
        <v/>
      </c>
      <c r="X17" s="123" t="str" cm="1">
        <f t="array" ref="X17">IF(X$11="","",SUMPRODUCT((MONTH(ATENDIMENTOS!$B$3:$B$3003)=$P17)*(ATENDIMENTOS!$E$3:$E$3003=X$11)*(ATENDIMENTOS!$J$3:$J$3003&lt;&gt;"")*(ATENDIMENTOS!$F$3:$F$3003="SERVIÇOS"),(ATENDIMENTOS!$J$3:$J$3003))*VLOOKUP(X$11,CONFIGURAÇÕES!$I$2:$K$12,2,0))</f>
        <v/>
      </c>
      <c r="Y17" s="123" t="str" cm="1">
        <f t="array" ref="Y17">IF(Y$11="","",SUMPRODUCT((MONTH(ATENDIMENTOS!$B$3:$B$3003)=$P17)*(ATENDIMENTOS!$E$3:$E$3003=Y$11)*(ATENDIMENTOS!$J$3:$J$3003&lt;&gt;"")*(ATENDIMENTOS!$F$3:$F$3003="SERVIÇOS"),(ATENDIMENTOS!$J$3:$J$3003))*VLOOKUP(Y$11,CONFIGURAÇÕES!$I$2:$K$12,2,0))</f>
        <v/>
      </c>
      <c r="Z17" s="123" t="str" cm="1">
        <f t="array" ref="Z17">IF(Z$11="","",SUMPRODUCT((MONTH(ATENDIMENTOS!$B$3:$B$3003)=$P17)*(ATENDIMENTOS!$E$3:$E$3003=Z$11)*(ATENDIMENTOS!$J$3:$J$3003&lt;&gt;"")*(ATENDIMENTOS!$F$3:$F$3003="SERVIÇOS"),(ATENDIMENTOS!$J$3:$J$3003))*VLOOKUP(Z$11,CONFIGURAÇÕES!$I$2:$K$12,2,0))</f>
        <v/>
      </c>
      <c r="AA17" s="123" t="str" cm="1">
        <f t="array" ref="AA17">IF(AA$11="","",SUMPRODUCT((MONTH(ATENDIMENTOS!$B$3:$B$3003)=$P17)*(ATENDIMENTOS!$E$3:$E$3003=AA$11)*(ATENDIMENTOS!$J$3:$J$3003&lt;&gt;"")*(ATENDIMENTOS!$F$3:$F$3003="SERVIÇOS"),(ATENDIMENTOS!$J$3:$J$3003))*VLOOKUP(AA$11,CONFIGURAÇÕES!$I$2:$K$12,2,0))</f>
        <v/>
      </c>
      <c r="AB17" s="124">
        <f t="shared" si="1"/>
        <v>0</v>
      </c>
    </row>
    <row r="18" spans="1:36" x14ac:dyDescent="0.3">
      <c r="A18" s="85">
        <v>7</v>
      </c>
      <c r="B18" s="101" t="s">
        <v>31</v>
      </c>
      <c r="C18" s="102" cm="1">
        <f t="array" ref="C18">SUMPRODUCT((ATENDIMENTOS!$B$3:$B$3003&lt;&gt;"")*(ATENDIMENTOS!$F$3:$F$3003="SERVIÇOS")*(MONTH(ATENDIMENTOS!$B$3:$B$3003)=RELATÓRIO!A18))</f>
        <v>0</v>
      </c>
      <c r="D18" s="74" cm="1">
        <f t="array" ref="D18">SUMPRODUCT((MONTH(ATENDIMENTOS!$B$3:$B$3003)=RELATÓRIO!A18)*(ATENDIMENTOS!$J$3:$J$3003&lt;&gt;"")*(ATENDIMENTOS!$F$3:$F$3003="SERVIÇOS"),(ATENDIMENTOS!$J$3:$J$3003))</f>
        <v>0</v>
      </c>
      <c r="E18" s="69" cm="1">
        <f t="array" ref="E18">SUMPRODUCT((ATENDIMENTOS!$B$3:$B$3003&lt;&gt;"")*(ATENDIMENTOS!$F$3:$F$3003="PRODUTOS")*(MONTH(ATENDIMENTOS!$B$3:$B$3003)=RELATÓRIO!A18))</f>
        <v>0</v>
      </c>
      <c r="F18" s="74" cm="1">
        <f t="array" ref="F18">SUMPRODUCT((MONTH(ATENDIMENTOS!$B$3:$B$3003)=RELATÓRIO!A18)*(ATENDIMENTOS!$J$3:$J$3003&lt;&gt;"")*(ATENDIMENTOS!$F$3:$F$3003="PRODUTOS"),(ATENDIMENTOS!$J$3:$J$3003))</f>
        <v>0</v>
      </c>
      <c r="G18" s="74">
        <f>RELATÓRIO!$D18+RELATÓRIO!$F18</f>
        <v>0</v>
      </c>
      <c r="H18" s="103">
        <f>IF(AND(COUNTA(PROFISSIONAL)=1,comisao=200%),G18,RELATÓRIO!$G18-AC34)</f>
        <v>0</v>
      </c>
      <c r="J18" s="164" t="str">
        <f>IF(CONFIGURAÇÕES!I9="","",CONFIGURAÇÕES!I9)</f>
        <v/>
      </c>
      <c r="K18" s="164"/>
      <c r="L18" s="103" t="str" cm="1">
        <f t="array" ref="L18">IFERROR(IF(J18="","",SUMPRODUCT((MONTH(ATENDIMENTOS!$B$3:$B$3003)=$F$3)*(ATENDIMENTOS!$E$3:$E$3003=J18)*(ATENDIMENTOS!$F$3:$F$3003="SERVIÇOS")*(ATENDIMENTOS!$J$3:$J$3003&lt;&gt;""),(ATENDIMENTOS!$J$3:$J$3003))*VLOOKUP(J18,CONFIGURAÇÕES!$I$2:$K$12,2,0)),"")</f>
        <v/>
      </c>
      <c r="M18" s="103" t="str" cm="1">
        <f t="array" ref="M18">IFERROR(IF(J18="","",SUMPRODUCT((MONTH(ATENDIMENTOS!$B$3:$B$3003)=$F$3)*(ATENDIMENTOS!$E$3:$E$3003=J18)*(ATENDIMENTOS!$F$3:$F$3003="PRODUTOS")*(ATENDIMENTOS!$J$3:$J$3003&lt;&gt;""),(ATENDIMENTOS!$J$3:$J$3003))*VLOOKUP(J18,CONFIGURAÇÕES!$I$2:$K$12,3,0)),"")</f>
        <v/>
      </c>
      <c r="N18" s="103" t="str">
        <f t="shared" si="0"/>
        <v/>
      </c>
      <c r="O18" s="82"/>
      <c r="P18" s="121">
        <v>7</v>
      </c>
      <c r="Q18" s="122" t="s">
        <v>31</v>
      </c>
      <c r="R18" s="123" t="str" cm="1">
        <f t="array" ref="R18">IF(R$11="","",SUMPRODUCT((MONTH(ATENDIMENTOS!$B$3:$B$3003)=$P18)*(ATENDIMENTOS!$E$3:$E$3003=R$11)*(ATENDIMENTOS!$J$3:$J$3003&lt;&gt;"")*(ATENDIMENTOS!$F$3:$F$3003="SERVIÇOS"),(ATENDIMENTOS!$J$3:$J$3003))*VLOOKUP(R$11,CONFIGURAÇÕES!$I$2:$K$12,2,0))</f>
        <v/>
      </c>
      <c r="S18" s="123" t="str" cm="1">
        <f t="array" ref="S18">IF(S$11="","",SUMPRODUCT((MONTH(ATENDIMENTOS!$B$3:$B$3003)=$P18)*(ATENDIMENTOS!$E$3:$E$3003=S$11)*(ATENDIMENTOS!$J$3:$J$3003&lt;&gt;"")*(ATENDIMENTOS!$F$3:$F$3003="SERVIÇOS"),(ATENDIMENTOS!$J$3:$J$3003))*VLOOKUP(S$11,CONFIGURAÇÕES!$I$2:$K$12,2,0))</f>
        <v/>
      </c>
      <c r="T18" s="123" t="str" cm="1">
        <f t="array" ref="T18">IF(T$11="","",SUMPRODUCT((MONTH(ATENDIMENTOS!$B$3:$B$3003)=$P18)*(ATENDIMENTOS!$E$3:$E$3003=T$11)*(ATENDIMENTOS!$J$3:$J$3003&lt;&gt;"")*(ATENDIMENTOS!$F$3:$F$3003="SERVIÇOS"),(ATENDIMENTOS!$J$3:$J$3003))*VLOOKUP(T$11,CONFIGURAÇÕES!$I$2:$K$12,2,0))</f>
        <v/>
      </c>
      <c r="U18" s="123" t="str" cm="1">
        <f t="array" ref="U18">IF(U$11="","",SUMPRODUCT((MONTH(ATENDIMENTOS!$B$3:$B$3003)=$P18)*(ATENDIMENTOS!$E$3:$E$3003=U$11)*(ATENDIMENTOS!$J$3:$J$3003&lt;&gt;"")*(ATENDIMENTOS!$F$3:$F$3003="SERVIÇOS"),(ATENDIMENTOS!$J$3:$J$3003))*VLOOKUP(U$11,CONFIGURAÇÕES!$I$2:$K$12,2,0))</f>
        <v/>
      </c>
      <c r="V18" s="123" t="str" cm="1">
        <f t="array" ref="V18">IF(V$11="","",SUMPRODUCT((MONTH(ATENDIMENTOS!$B$3:$B$3003)=$P18)*(ATENDIMENTOS!$E$3:$E$3003=V$11)*(ATENDIMENTOS!$J$3:$J$3003&lt;&gt;"")*(ATENDIMENTOS!$F$3:$F$3003="SERVIÇOS"),(ATENDIMENTOS!$J$3:$J$3003))*VLOOKUP(V$11,CONFIGURAÇÕES!$I$2:$K$12,2,0))</f>
        <v/>
      </c>
      <c r="W18" s="123" t="str" cm="1">
        <f t="array" ref="W18">IF(W$11="","",SUMPRODUCT((MONTH(ATENDIMENTOS!$B$3:$B$3003)=$P18)*(ATENDIMENTOS!$E$3:$E$3003=W$11)*(ATENDIMENTOS!$J$3:$J$3003&lt;&gt;"")*(ATENDIMENTOS!$F$3:$F$3003="SERVIÇOS"),(ATENDIMENTOS!$J$3:$J$3003))*VLOOKUP(W$11,CONFIGURAÇÕES!$I$2:$K$12,2,0))</f>
        <v/>
      </c>
      <c r="X18" s="123" t="str" cm="1">
        <f t="array" ref="X18">IF(X$11="","",SUMPRODUCT((MONTH(ATENDIMENTOS!$B$3:$B$3003)=$P18)*(ATENDIMENTOS!$E$3:$E$3003=X$11)*(ATENDIMENTOS!$J$3:$J$3003&lt;&gt;"")*(ATENDIMENTOS!$F$3:$F$3003="SERVIÇOS"),(ATENDIMENTOS!$J$3:$J$3003))*VLOOKUP(X$11,CONFIGURAÇÕES!$I$2:$K$12,2,0))</f>
        <v/>
      </c>
      <c r="Y18" s="123" t="str" cm="1">
        <f t="array" ref="Y18">IF(Y$11="","",SUMPRODUCT((MONTH(ATENDIMENTOS!$B$3:$B$3003)=$P18)*(ATENDIMENTOS!$E$3:$E$3003=Y$11)*(ATENDIMENTOS!$J$3:$J$3003&lt;&gt;"")*(ATENDIMENTOS!$F$3:$F$3003="SERVIÇOS"),(ATENDIMENTOS!$J$3:$J$3003))*VLOOKUP(Y$11,CONFIGURAÇÕES!$I$2:$K$12,2,0))</f>
        <v/>
      </c>
      <c r="Z18" s="123" t="str" cm="1">
        <f t="array" ref="Z18">IF(Z$11="","",SUMPRODUCT((MONTH(ATENDIMENTOS!$B$3:$B$3003)=$P18)*(ATENDIMENTOS!$E$3:$E$3003=Z$11)*(ATENDIMENTOS!$J$3:$J$3003&lt;&gt;"")*(ATENDIMENTOS!$F$3:$F$3003="SERVIÇOS"),(ATENDIMENTOS!$J$3:$J$3003))*VLOOKUP(Z$11,CONFIGURAÇÕES!$I$2:$K$12,2,0))</f>
        <v/>
      </c>
      <c r="AA18" s="123" t="str" cm="1">
        <f t="array" ref="AA18">IF(AA$11="","",SUMPRODUCT((MONTH(ATENDIMENTOS!$B$3:$B$3003)=$P18)*(ATENDIMENTOS!$E$3:$E$3003=AA$11)*(ATENDIMENTOS!$J$3:$J$3003&lt;&gt;"")*(ATENDIMENTOS!$F$3:$F$3003="SERVIÇOS"),(ATENDIMENTOS!$J$3:$J$3003))*VLOOKUP(AA$11,CONFIGURAÇÕES!$I$2:$K$12,2,0))</f>
        <v/>
      </c>
      <c r="AB18" s="124">
        <f t="shared" si="1"/>
        <v>0</v>
      </c>
    </row>
    <row r="19" spans="1:36" x14ac:dyDescent="0.3">
      <c r="A19" s="85">
        <v>8</v>
      </c>
      <c r="B19" s="101" t="s">
        <v>32</v>
      </c>
      <c r="C19" s="104" cm="1">
        <f t="array" ref="C19">SUMPRODUCT((ATENDIMENTOS!$B$3:$B$3003&lt;&gt;"")*(ATENDIMENTOS!$F$3:$F$3003="SERVIÇOS")*(MONTH(ATENDIMENTOS!$B$3:$B$3003)=RELATÓRIO!A19))</f>
        <v>0</v>
      </c>
      <c r="D19" s="75" cm="1">
        <f t="array" ref="D19">SUMPRODUCT((MONTH(ATENDIMENTOS!$B$3:$B$3003)=RELATÓRIO!A19)*(ATENDIMENTOS!$J$3:$J$3003&lt;&gt;"")*(ATENDIMENTOS!$F$3:$F$3003="SERVIÇOS"),(ATENDIMENTOS!$J$3:$J$3003))</f>
        <v>0</v>
      </c>
      <c r="E19" s="71" cm="1">
        <f t="array" ref="E19">SUMPRODUCT((ATENDIMENTOS!$B$3:$B$3003&lt;&gt;"")*(ATENDIMENTOS!$F$3:$F$3003="PRODUTOS")*(MONTH(ATENDIMENTOS!$B$3:$B$3003)=RELATÓRIO!A19))</f>
        <v>0</v>
      </c>
      <c r="F19" s="75" cm="1">
        <f t="array" ref="F19">SUMPRODUCT((MONTH(ATENDIMENTOS!$B$3:$B$3003)=RELATÓRIO!A19)*(ATENDIMENTOS!$J$3:$J$3003&lt;&gt;"")*(ATENDIMENTOS!$F$3:$F$3003="PRODUTOS"),(ATENDIMENTOS!$J$3:$J$3003))</f>
        <v>0</v>
      </c>
      <c r="G19" s="75">
        <f>RELATÓRIO!$D19+RELATÓRIO!$F19</f>
        <v>0</v>
      </c>
      <c r="H19" s="105">
        <f>IF(AND(COUNTA(PROFISSIONAL)=1,comisao=200%),G19,RELATÓRIO!$G19-AC35)</f>
        <v>0</v>
      </c>
      <c r="J19" s="165" t="str">
        <f>IF(CONFIGURAÇÕES!I10="","",CONFIGURAÇÕES!I10)</f>
        <v/>
      </c>
      <c r="K19" s="165"/>
      <c r="L19" s="105" t="str" cm="1">
        <f t="array" ref="L19">IFERROR(IF(J19="","",SUMPRODUCT((MONTH(ATENDIMENTOS!$B$3:$B$3003)=$F$3)*(ATENDIMENTOS!$E$3:$E$3003=J19)*(ATENDIMENTOS!$F$3:$F$3003="SERVIÇOS")*(ATENDIMENTOS!$J$3:$J$3003&lt;&gt;""),(ATENDIMENTOS!$J$3:$J$3003))*VLOOKUP(J19,CONFIGURAÇÕES!$I$2:$K$12,2,0)),"")</f>
        <v/>
      </c>
      <c r="M19" s="105" t="str" cm="1">
        <f t="array" ref="M19">IFERROR(IF(J19="","",SUMPRODUCT((MONTH(ATENDIMENTOS!$B$3:$B$3003)=$F$3)*(ATENDIMENTOS!$E$3:$E$3003=J19)*(ATENDIMENTOS!$F$3:$F$3003="PRODUTOS")*(ATENDIMENTOS!$J$3:$J$3003&lt;&gt;""),(ATENDIMENTOS!$J$3:$J$3003))*VLOOKUP(J19,CONFIGURAÇÕES!$I$2:$K$12,3,0)),"")</f>
        <v/>
      </c>
      <c r="N19" s="105" t="str">
        <f t="shared" si="0"/>
        <v/>
      </c>
      <c r="O19" s="82"/>
      <c r="P19" s="121">
        <v>8</v>
      </c>
      <c r="Q19" s="122" t="s">
        <v>32</v>
      </c>
      <c r="R19" s="123" t="str" cm="1">
        <f t="array" ref="R19">IF(R$11="","",SUMPRODUCT((MONTH(ATENDIMENTOS!$B$3:$B$3003)=$P19)*(ATENDIMENTOS!$E$3:$E$3003=R$11)*(ATENDIMENTOS!$J$3:$J$3003&lt;&gt;"")*(ATENDIMENTOS!$F$3:$F$3003="SERVIÇOS"),(ATENDIMENTOS!$J$3:$J$3003))*VLOOKUP(R$11,CONFIGURAÇÕES!$I$2:$K$12,2,0))</f>
        <v/>
      </c>
      <c r="S19" s="123" t="str" cm="1">
        <f t="array" ref="S19">IF(S$11="","",SUMPRODUCT((MONTH(ATENDIMENTOS!$B$3:$B$3003)=$P19)*(ATENDIMENTOS!$E$3:$E$3003=S$11)*(ATENDIMENTOS!$J$3:$J$3003&lt;&gt;"")*(ATENDIMENTOS!$F$3:$F$3003="SERVIÇOS"),(ATENDIMENTOS!$J$3:$J$3003))*VLOOKUP(S$11,CONFIGURAÇÕES!$I$2:$K$12,2,0))</f>
        <v/>
      </c>
      <c r="T19" s="123" t="str" cm="1">
        <f t="array" ref="T19">IF(T$11="","",SUMPRODUCT((MONTH(ATENDIMENTOS!$B$3:$B$3003)=$P19)*(ATENDIMENTOS!$E$3:$E$3003=T$11)*(ATENDIMENTOS!$J$3:$J$3003&lt;&gt;"")*(ATENDIMENTOS!$F$3:$F$3003="SERVIÇOS"),(ATENDIMENTOS!$J$3:$J$3003))*VLOOKUP(T$11,CONFIGURAÇÕES!$I$2:$K$12,2,0))</f>
        <v/>
      </c>
      <c r="U19" s="123" t="str" cm="1">
        <f t="array" ref="U19">IF(U$11="","",SUMPRODUCT((MONTH(ATENDIMENTOS!$B$3:$B$3003)=$P19)*(ATENDIMENTOS!$E$3:$E$3003=U$11)*(ATENDIMENTOS!$J$3:$J$3003&lt;&gt;"")*(ATENDIMENTOS!$F$3:$F$3003="SERVIÇOS"),(ATENDIMENTOS!$J$3:$J$3003))*VLOOKUP(U$11,CONFIGURAÇÕES!$I$2:$K$12,2,0))</f>
        <v/>
      </c>
      <c r="V19" s="123" t="str" cm="1">
        <f t="array" ref="V19">IF(V$11="","",SUMPRODUCT((MONTH(ATENDIMENTOS!$B$3:$B$3003)=$P19)*(ATENDIMENTOS!$E$3:$E$3003=V$11)*(ATENDIMENTOS!$J$3:$J$3003&lt;&gt;"")*(ATENDIMENTOS!$F$3:$F$3003="SERVIÇOS"),(ATENDIMENTOS!$J$3:$J$3003))*VLOOKUP(V$11,CONFIGURAÇÕES!$I$2:$K$12,2,0))</f>
        <v/>
      </c>
      <c r="W19" s="123" t="str" cm="1">
        <f t="array" ref="W19">IF(W$11="","",SUMPRODUCT((MONTH(ATENDIMENTOS!$B$3:$B$3003)=$P19)*(ATENDIMENTOS!$E$3:$E$3003=W$11)*(ATENDIMENTOS!$J$3:$J$3003&lt;&gt;"")*(ATENDIMENTOS!$F$3:$F$3003="SERVIÇOS"),(ATENDIMENTOS!$J$3:$J$3003))*VLOOKUP(W$11,CONFIGURAÇÕES!$I$2:$K$12,2,0))</f>
        <v/>
      </c>
      <c r="X19" s="123" t="str" cm="1">
        <f t="array" ref="X19">IF(X$11="","",SUMPRODUCT((MONTH(ATENDIMENTOS!$B$3:$B$3003)=$P19)*(ATENDIMENTOS!$E$3:$E$3003=X$11)*(ATENDIMENTOS!$J$3:$J$3003&lt;&gt;"")*(ATENDIMENTOS!$F$3:$F$3003="SERVIÇOS"),(ATENDIMENTOS!$J$3:$J$3003))*VLOOKUP(X$11,CONFIGURAÇÕES!$I$2:$K$12,2,0))</f>
        <v/>
      </c>
      <c r="Y19" s="123" t="str" cm="1">
        <f t="array" ref="Y19">IF(Y$11="","",SUMPRODUCT((MONTH(ATENDIMENTOS!$B$3:$B$3003)=$P19)*(ATENDIMENTOS!$E$3:$E$3003=Y$11)*(ATENDIMENTOS!$J$3:$J$3003&lt;&gt;"")*(ATENDIMENTOS!$F$3:$F$3003="SERVIÇOS"),(ATENDIMENTOS!$J$3:$J$3003))*VLOOKUP(Y$11,CONFIGURAÇÕES!$I$2:$K$12,2,0))</f>
        <v/>
      </c>
      <c r="Z19" s="123" t="str" cm="1">
        <f t="array" ref="Z19">IF(Z$11="","",SUMPRODUCT((MONTH(ATENDIMENTOS!$B$3:$B$3003)=$P19)*(ATENDIMENTOS!$E$3:$E$3003=Z$11)*(ATENDIMENTOS!$J$3:$J$3003&lt;&gt;"")*(ATENDIMENTOS!$F$3:$F$3003="SERVIÇOS"),(ATENDIMENTOS!$J$3:$J$3003))*VLOOKUP(Z$11,CONFIGURAÇÕES!$I$2:$K$12,2,0))</f>
        <v/>
      </c>
      <c r="AA19" s="123" t="str" cm="1">
        <f t="array" ref="AA19">IF(AA$11="","",SUMPRODUCT((MONTH(ATENDIMENTOS!$B$3:$B$3003)=$P19)*(ATENDIMENTOS!$E$3:$E$3003=AA$11)*(ATENDIMENTOS!$J$3:$J$3003&lt;&gt;"")*(ATENDIMENTOS!$F$3:$F$3003="SERVIÇOS"),(ATENDIMENTOS!$J$3:$J$3003))*VLOOKUP(AA$11,CONFIGURAÇÕES!$I$2:$K$12,2,0))</f>
        <v/>
      </c>
      <c r="AB19" s="124">
        <f t="shared" si="1"/>
        <v>0</v>
      </c>
      <c r="AI19" s="82"/>
      <c r="AJ19" s="82"/>
    </row>
    <row r="20" spans="1:36" x14ac:dyDescent="0.3">
      <c r="A20" s="85">
        <v>9</v>
      </c>
      <c r="B20" s="101" t="s">
        <v>33</v>
      </c>
      <c r="C20" s="102" cm="1">
        <f t="array" ref="C20">SUMPRODUCT((ATENDIMENTOS!$B$3:$B$3003&lt;&gt;"")*(ATENDIMENTOS!$F$3:$F$3003="SERVIÇOS")*(MONTH(ATENDIMENTOS!$B$3:$B$3003)=RELATÓRIO!A20))</f>
        <v>0</v>
      </c>
      <c r="D20" s="74" cm="1">
        <f t="array" ref="D20">SUMPRODUCT((MONTH(ATENDIMENTOS!$B$3:$B$3003)=RELATÓRIO!A20)*(ATENDIMENTOS!$J$3:$J$3003&lt;&gt;"")*(ATENDIMENTOS!$F$3:$F$3003="SERVIÇOS"),(ATENDIMENTOS!$J$3:$J$3003))</f>
        <v>0</v>
      </c>
      <c r="E20" s="69" cm="1">
        <f t="array" ref="E20">SUMPRODUCT((ATENDIMENTOS!$B$3:$B$3003&lt;&gt;"")*(ATENDIMENTOS!$F$3:$F$3003="PRODUTOS")*(MONTH(ATENDIMENTOS!$B$3:$B$3003)=RELATÓRIO!A20))</f>
        <v>0</v>
      </c>
      <c r="F20" s="74" cm="1">
        <f t="array" ref="F20">SUMPRODUCT((MONTH(ATENDIMENTOS!$B$3:$B$3003)=RELATÓRIO!A20)*(ATENDIMENTOS!$J$3:$J$3003&lt;&gt;"")*(ATENDIMENTOS!$F$3:$F$3003="PRODUTOS"),(ATENDIMENTOS!$J$3:$J$3003))</f>
        <v>0</v>
      </c>
      <c r="G20" s="74">
        <f>RELATÓRIO!$D20+RELATÓRIO!$F20</f>
        <v>0</v>
      </c>
      <c r="H20" s="103">
        <f>IF(AND(COUNTA(PROFISSIONAL)=1,comisao=200%),G20,RELATÓRIO!$G20-AC36)</f>
        <v>0</v>
      </c>
      <c r="J20" s="164" t="str">
        <f>IF(CONFIGURAÇÕES!I11="","",CONFIGURAÇÕES!I11)</f>
        <v/>
      </c>
      <c r="K20" s="164"/>
      <c r="L20" s="103" t="str" cm="1">
        <f t="array" ref="L20">IFERROR(IF(J20="","",SUMPRODUCT((MONTH(ATENDIMENTOS!$B$3:$B$3003)=$F$3)*(ATENDIMENTOS!$E$3:$E$3003=J20)*(ATENDIMENTOS!$F$3:$F$3003="SERVIÇOS")*(ATENDIMENTOS!$J$3:$J$3003&lt;&gt;""),(ATENDIMENTOS!$J$3:$J$3003))*VLOOKUP(J20,CONFIGURAÇÕES!$I$2:$K$12,2,0)),"")</f>
        <v/>
      </c>
      <c r="M20" s="103" t="str" cm="1">
        <f t="array" ref="M20">IFERROR(IF(J20="","",SUMPRODUCT((MONTH(ATENDIMENTOS!$B$3:$B$3003)=$F$3)*(ATENDIMENTOS!$E$3:$E$3003=J20)*(ATENDIMENTOS!$F$3:$F$3003="PRODUTOS")*(ATENDIMENTOS!$J$3:$J$3003&lt;&gt;""),(ATENDIMENTOS!$J$3:$J$3003))*VLOOKUP(J20,CONFIGURAÇÕES!$I$2:$K$12,3,0)),"")</f>
        <v/>
      </c>
      <c r="N20" s="103" t="str">
        <f t="shared" si="0"/>
        <v/>
      </c>
      <c r="O20" s="82"/>
      <c r="P20" s="121">
        <v>9</v>
      </c>
      <c r="Q20" s="122" t="s">
        <v>33</v>
      </c>
      <c r="R20" s="123" t="str" cm="1">
        <f t="array" ref="R20">IF(R$11="","",SUMPRODUCT((MONTH(ATENDIMENTOS!$B$3:$B$3003)=$P20)*(ATENDIMENTOS!$E$3:$E$3003=R$11)*(ATENDIMENTOS!$J$3:$J$3003&lt;&gt;"")*(ATENDIMENTOS!$F$3:$F$3003="SERVIÇOS"),(ATENDIMENTOS!$J$3:$J$3003))*VLOOKUP(R$11,CONFIGURAÇÕES!$I$2:$K$12,2,0))</f>
        <v/>
      </c>
      <c r="S20" s="123" t="str" cm="1">
        <f t="array" ref="S20">IF(S$11="","",SUMPRODUCT((MONTH(ATENDIMENTOS!$B$3:$B$3003)=$P20)*(ATENDIMENTOS!$E$3:$E$3003=S$11)*(ATENDIMENTOS!$J$3:$J$3003&lt;&gt;"")*(ATENDIMENTOS!$F$3:$F$3003="SERVIÇOS"),(ATENDIMENTOS!$J$3:$J$3003))*VLOOKUP(S$11,CONFIGURAÇÕES!$I$2:$K$12,2,0))</f>
        <v/>
      </c>
      <c r="T20" s="123" t="str" cm="1">
        <f t="array" ref="T20">IF(T$11="","",SUMPRODUCT((MONTH(ATENDIMENTOS!$B$3:$B$3003)=$P20)*(ATENDIMENTOS!$E$3:$E$3003=T$11)*(ATENDIMENTOS!$J$3:$J$3003&lt;&gt;"")*(ATENDIMENTOS!$F$3:$F$3003="SERVIÇOS"),(ATENDIMENTOS!$J$3:$J$3003))*VLOOKUP(T$11,CONFIGURAÇÕES!$I$2:$K$12,2,0))</f>
        <v/>
      </c>
      <c r="U20" s="123" t="str" cm="1">
        <f t="array" ref="U20">IF(U$11="","",SUMPRODUCT((MONTH(ATENDIMENTOS!$B$3:$B$3003)=$P20)*(ATENDIMENTOS!$E$3:$E$3003=U$11)*(ATENDIMENTOS!$J$3:$J$3003&lt;&gt;"")*(ATENDIMENTOS!$F$3:$F$3003="SERVIÇOS"),(ATENDIMENTOS!$J$3:$J$3003))*VLOOKUP(U$11,CONFIGURAÇÕES!$I$2:$K$12,2,0))</f>
        <v/>
      </c>
      <c r="V20" s="123" t="str" cm="1">
        <f t="array" ref="V20">IF(V$11="","",SUMPRODUCT((MONTH(ATENDIMENTOS!$B$3:$B$3003)=$P20)*(ATENDIMENTOS!$E$3:$E$3003=V$11)*(ATENDIMENTOS!$J$3:$J$3003&lt;&gt;"")*(ATENDIMENTOS!$F$3:$F$3003="SERVIÇOS"),(ATENDIMENTOS!$J$3:$J$3003))*VLOOKUP(V$11,CONFIGURAÇÕES!$I$2:$K$12,2,0))</f>
        <v/>
      </c>
      <c r="W20" s="123" t="str" cm="1">
        <f t="array" ref="W20">IF(W$11="","",SUMPRODUCT((MONTH(ATENDIMENTOS!$B$3:$B$3003)=$P20)*(ATENDIMENTOS!$E$3:$E$3003=W$11)*(ATENDIMENTOS!$J$3:$J$3003&lt;&gt;"")*(ATENDIMENTOS!$F$3:$F$3003="SERVIÇOS"),(ATENDIMENTOS!$J$3:$J$3003))*VLOOKUP(W$11,CONFIGURAÇÕES!$I$2:$K$12,2,0))</f>
        <v/>
      </c>
      <c r="X20" s="123" t="str" cm="1">
        <f t="array" ref="X20">IF(X$11="","",SUMPRODUCT((MONTH(ATENDIMENTOS!$B$3:$B$3003)=$P20)*(ATENDIMENTOS!$E$3:$E$3003=X$11)*(ATENDIMENTOS!$J$3:$J$3003&lt;&gt;"")*(ATENDIMENTOS!$F$3:$F$3003="SERVIÇOS"),(ATENDIMENTOS!$J$3:$J$3003))*VLOOKUP(X$11,CONFIGURAÇÕES!$I$2:$K$12,2,0))</f>
        <v/>
      </c>
      <c r="Y20" s="123" t="str" cm="1">
        <f t="array" ref="Y20">IF(Y$11="","",SUMPRODUCT((MONTH(ATENDIMENTOS!$B$3:$B$3003)=$P20)*(ATENDIMENTOS!$E$3:$E$3003=Y$11)*(ATENDIMENTOS!$J$3:$J$3003&lt;&gt;"")*(ATENDIMENTOS!$F$3:$F$3003="SERVIÇOS"),(ATENDIMENTOS!$J$3:$J$3003))*VLOOKUP(Y$11,CONFIGURAÇÕES!$I$2:$K$12,2,0))</f>
        <v/>
      </c>
      <c r="Z20" s="123" t="str" cm="1">
        <f t="array" ref="Z20">IF(Z$11="","",SUMPRODUCT((MONTH(ATENDIMENTOS!$B$3:$B$3003)=$P20)*(ATENDIMENTOS!$E$3:$E$3003=Z$11)*(ATENDIMENTOS!$J$3:$J$3003&lt;&gt;"")*(ATENDIMENTOS!$F$3:$F$3003="SERVIÇOS"),(ATENDIMENTOS!$J$3:$J$3003))*VLOOKUP(Z$11,CONFIGURAÇÕES!$I$2:$K$12,2,0))</f>
        <v/>
      </c>
      <c r="AA20" s="123" t="str" cm="1">
        <f t="array" ref="AA20">IF(AA$11="","",SUMPRODUCT((MONTH(ATENDIMENTOS!$B$3:$B$3003)=$P20)*(ATENDIMENTOS!$E$3:$E$3003=AA$11)*(ATENDIMENTOS!$J$3:$J$3003&lt;&gt;"")*(ATENDIMENTOS!$F$3:$F$3003="SERVIÇOS"),(ATENDIMENTOS!$J$3:$J$3003))*VLOOKUP(AA$11,CONFIGURAÇÕES!$I$2:$K$12,2,0))</f>
        <v/>
      </c>
      <c r="AB20" s="124">
        <f t="shared" si="1"/>
        <v>0</v>
      </c>
      <c r="AI20" s="82"/>
      <c r="AJ20" s="82"/>
    </row>
    <row r="21" spans="1:36" x14ac:dyDescent="0.3">
      <c r="A21" s="85">
        <v>10</v>
      </c>
      <c r="B21" s="101" t="s">
        <v>34</v>
      </c>
      <c r="C21" s="104" cm="1">
        <f t="array" ref="C21">SUMPRODUCT((ATENDIMENTOS!$B$3:$B$3003&lt;&gt;"")*(ATENDIMENTOS!$F$3:$F$3003="SERVIÇOS")*(MONTH(ATENDIMENTOS!$B$3:$B$3003)=RELATÓRIO!A21))</f>
        <v>0</v>
      </c>
      <c r="D21" s="75" cm="1">
        <f t="array" ref="D21">SUMPRODUCT((MONTH(ATENDIMENTOS!$B$3:$B$3003)=RELATÓRIO!A21)*(ATENDIMENTOS!$J$3:$J$3003&lt;&gt;"")*(ATENDIMENTOS!$F$3:$F$3003="SERVIÇOS"),(ATENDIMENTOS!$J$3:$J$3003))</f>
        <v>0</v>
      </c>
      <c r="E21" s="71" cm="1">
        <f t="array" ref="E21">SUMPRODUCT((ATENDIMENTOS!$B$3:$B$3003&lt;&gt;"")*(ATENDIMENTOS!$F$3:$F$3003="PRODUTOS")*(MONTH(ATENDIMENTOS!$B$3:$B$3003)=RELATÓRIO!A21))</f>
        <v>0</v>
      </c>
      <c r="F21" s="75" cm="1">
        <f t="array" ref="F21">SUMPRODUCT((MONTH(ATENDIMENTOS!$B$3:$B$3003)=RELATÓRIO!A21)*(ATENDIMENTOS!$J$3:$J$3003&lt;&gt;"")*(ATENDIMENTOS!$F$3:$F$3003="PRODUTOS"),(ATENDIMENTOS!$J$3:$J$3003))</f>
        <v>0</v>
      </c>
      <c r="G21" s="75">
        <f>RELATÓRIO!$D21+RELATÓRIO!$F21</f>
        <v>0</v>
      </c>
      <c r="H21" s="105">
        <f>IF(AND(COUNTA(PROFISSIONAL)=1,comisao=200%),G21,RELATÓRIO!$G21-AC37)</f>
        <v>0</v>
      </c>
      <c r="J21" s="165" t="str">
        <f>IF(CONFIGURAÇÕES!I12="","",CONFIGURAÇÕES!I12)</f>
        <v/>
      </c>
      <c r="K21" s="165"/>
      <c r="L21" s="105" t="str" cm="1">
        <f t="array" ref="L21">IFERROR(IF(J21="","",SUMPRODUCT((MONTH(ATENDIMENTOS!$B$3:$B$3003)=$F$3)*(ATENDIMENTOS!$E$3:$E$3003=J21)*(ATENDIMENTOS!$F$3:$F$3003="SERVIÇOS")*(ATENDIMENTOS!$J$3:$J$3003&lt;&gt;""),(ATENDIMENTOS!$J$3:$J$3003))*VLOOKUP(J21,CONFIGURAÇÕES!$I$2:$K$12,2,0)),"")</f>
        <v/>
      </c>
      <c r="M21" s="105" t="str" cm="1">
        <f t="array" ref="M21">IFERROR(IF(J21="","",SUMPRODUCT((MONTH(ATENDIMENTOS!$B$3:$B$3003)=$F$3)*(ATENDIMENTOS!$E$3:$E$3003=J21)*(ATENDIMENTOS!$F$3:$F$3003="PRODUTOS")*(ATENDIMENTOS!$J$3:$J$3003&lt;&gt;""),(ATENDIMENTOS!$J$3:$J$3003))*VLOOKUP(J21,CONFIGURAÇÕES!$I$2:$K$12,3,0)),"")</f>
        <v/>
      </c>
      <c r="N21" s="105" t="str">
        <f t="shared" si="0"/>
        <v/>
      </c>
      <c r="O21" s="82"/>
      <c r="P21" s="121">
        <v>10</v>
      </c>
      <c r="Q21" s="122" t="s">
        <v>34</v>
      </c>
      <c r="R21" s="123" t="str" cm="1">
        <f t="array" ref="R21">IF(R$11="","",SUMPRODUCT((MONTH(ATENDIMENTOS!$B$3:$B$3003)=$P21)*(ATENDIMENTOS!$E$3:$E$3003=R$11)*(ATENDIMENTOS!$J$3:$J$3003&lt;&gt;"")*(ATENDIMENTOS!$F$3:$F$3003="SERVIÇOS"),(ATENDIMENTOS!$J$3:$J$3003))*VLOOKUP(R$11,CONFIGURAÇÕES!$I$2:$K$12,2,0))</f>
        <v/>
      </c>
      <c r="S21" s="123" t="str" cm="1">
        <f t="array" ref="S21">IF(S$11="","",SUMPRODUCT((MONTH(ATENDIMENTOS!$B$3:$B$3003)=$P21)*(ATENDIMENTOS!$E$3:$E$3003=S$11)*(ATENDIMENTOS!$J$3:$J$3003&lt;&gt;"")*(ATENDIMENTOS!$F$3:$F$3003="SERVIÇOS"),(ATENDIMENTOS!$J$3:$J$3003))*VLOOKUP(S$11,CONFIGURAÇÕES!$I$2:$K$12,2,0))</f>
        <v/>
      </c>
      <c r="T21" s="123" t="str" cm="1">
        <f t="array" ref="T21">IF(T$11="","",SUMPRODUCT((MONTH(ATENDIMENTOS!$B$3:$B$3003)=$P21)*(ATENDIMENTOS!$E$3:$E$3003=T$11)*(ATENDIMENTOS!$J$3:$J$3003&lt;&gt;"")*(ATENDIMENTOS!$F$3:$F$3003="SERVIÇOS"),(ATENDIMENTOS!$J$3:$J$3003))*VLOOKUP(T$11,CONFIGURAÇÕES!$I$2:$K$12,2,0))</f>
        <v/>
      </c>
      <c r="U21" s="123" t="str" cm="1">
        <f t="array" ref="U21">IF(U$11="","",SUMPRODUCT((MONTH(ATENDIMENTOS!$B$3:$B$3003)=$P21)*(ATENDIMENTOS!$E$3:$E$3003=U$11)*(ATENDIMENTOS!$J$3:$J$3003&lt;&gt;"")*(ATENDIMENTOS!$F$3:$F$3003="SERVIÇOS"),(ATENDIMENTOS!$J$3:$J$3003))*VLOOKUP(U$11,CONFIGURAÇÕES!$I$2:$K$12,2,0))</f>
        <v/>
      </c>
      <c r="V21" s="123" t="str" cm="1">
        <f t="array" ref="V21">IF(V$11="","",SUMPRODUCT((MONTH(ATENDIMENTOS!$B$3:$B$3003)=$P21)*(ATENDIMENTOS!$E$3:$E$3003=V$11)*(ATENDIMENTOS!$J$3:$J$3003&lt;&gt;"")*(ATENDIMENTOS!$F$3:$F$3003="SERVIÇOS"),(ATENDIMENTOS!$J$3:$J$3003))*VLOOKUP(V$11,CONFIGURAÇÕES!$I$2:$K$12,2,0))</f>
        <v/>
      </c>
      <c r="W21" s="123" t="str" cm="1">
        <f t="array" ref="W21">IF(W$11="","",SUMPRODUCT((MONTH(ATENDIMENTOS!$B$3:$B$3003)=$P21)*(ATENDIMENTOS!$E$3:$E$3003=W$11)*(ATENDIMENTOS!$J$3:$J$3003&lt;&gt;"")*(ATENDIMENTOS!$F$3:$F$3003="SERVIÇOS"),(ATENDIMENTOS!$J$3:$J$3003))*VLOOKUP(W$11,CONFIGURAÇÕES!$I$2:$K$12,2,0))</f>
        <v/>
      </c>
      <c r="X21" s="123" t="str" cm="1">
        <f t="array" ref="X21">IF(X$11="","",SUMPRODUCT((MONTH(ATENDIMENTOS!$B$3:$B$3003)=$P21)*(ATENDIMENTOS!$E$3:$E$3003=X$11)*(ATENDIMENTOS!$J$3:$J$3003&lt;&gt;"")*(ATENDIMENTOS!$F$3:$F$3003="SERVIÇOS"),(ATENDIMENTOS!$J$3:$J$3003))*VLOOKUP(X$11,CONFIGURAÇÕES!$I$2:$K$12,2,0))</f>
        <v/>
      </c>
      <c r="Y21" s="123" t="str" cm="1">
        <f t="array" ref="Y21">IF(Y$11="","",SUMPRODUCT((MONTH(ATENDIMENTOS!$B$3:$B$3003)=$P21)*(ATENDIMENTOS!$E$3:$E$3003=Y$11)*(ATENDIMENTOS!$J$3:$J$3003&lt;&gt;"")*(ATENDIMENTOS!$F$3:$F$3003="SERVIÇOS"),(ATENDIMENTOS!$J$3:$J$3003))*VLOOKUP(Y$11,CONFIGURAÇÕES!$I$2:$K$12,2,0))</f>
        <v/>
      </c>
      <c r="Z21" s="123" t="str" cm="1">
        <f t="array" ref="Z21">IF(Z$11="","",SUMPRODUCT((MONTH(ATENDIMENTOS!$B$3:$B$3003)=$P21)*(ATENDIMENTOS!$E$3:$E$3003=Z$11)*(ATENDIMENTOS!$J$3:$J$3003&lt;&gt;"")*(ATENDIMENTOS!$F$3:$F$3003="SERVIÇOS"),(ATENDIMENTOS!$J$3:$J$3003))*VLOOKUP(Z$11,CONFIGURAÇÕES!$I$2:$K$12,2,0))</f>
        <v/>
      </c>
      <c r="AA21" s="123" t="str" cm="1">
        <f t="array" ref="AA21">IF(AA$11="","",SUMPRODUCT((MONTH(ATENDIMENTOS!$B$3:$B$3003)=$P21)*(ATENDIMENTOS!$E$3:$E$3003=AA$11)*(ATENDIMENTOS!$J$3:$J$3003&lt;&gt;"")*(ATENDIMENTOS!$F$3:$F$3003="SERVIÇOS"),(ATENDIMENTOS!$J$3:$J$3003))*VLOOKUP(AA$11,CONFIGURAÇÕES!$I$2:$K$12,2,0))</f>
        <v/>
      </c>
      <c r="AB21" s="124">
        <f t="shared" si="1"/>
        <v>0</v>
      </c>
      <c r="AI21" s="82"/>
      <c r="AJ21" s="82"/>
    </row>
    <row r="22" spans="1:36" ht="14.4" customHeight="1" x14ac:dyDescent="0.3">
      <c r="A22" s="85">
        <v>11</v>
      </c>
      <c r="B22" s="101" t="s">
        <v>35</v>
      </c>
      <c r="C22" s="102" cm="1">
        <f t="array" ref="C22">SUMPRODUCT((ATENDIMENTOS!$B$3:$B$3003&lt;&gt;"")*(ATENDIMENTOS!$F$3:$F$3003="SERVIÇOS")*(MONTH(ATENDIMENTOS!$B$3:$B$3003)=RELATÓRIO!A22))</f>
        <v>0</v>
      </c>
      <c r="D22" s="74" cm="1">
        <f t="array" ref="D22">SUMPRODUCT((MONTH(ATENDIMENTOS!$B$3:$B$3003)=RELATÓRIO!A22)*(ATENDIMENTOS!$J$3:$J$3003&lt;&gt;"")*(ATENDIMENTOS!$F$3:$F$3003="SERVIÇOS"),(ATENDIMENTOS!$J$3:$J$3003))</f>
        <v>0</v>
      </c>
      <c r="E22" s="69" cm="1">
        <f t="array" ref="E22">SUMPRODUCT((ATENDIMENTOS!$B$3:$B$3003&lt;&gt;"")*(ATENDIMENTOS!$F$3:$F$3003="PRODUTOS")*(MONTH(ATENDIMENTOS!$B$3:$B$3003)=RELATÓRIO!A22))</f>
        <v>0</v>
      </c>
      <c r="F22" s="74" cm="1">
        <f t="array" ref="F22">SUMPRODUCT((MONTH(ATENDIMENTOS!$B$3:$B$3003)=RELATÓRIO!A22)*(ATENDIMENTOS!$J$3:$J$3003&lt;&gt;"")*(ATENDIMENTOS!$F$3:$F$3003="PRODUTOS"),(ATENDIMENTOS!$J$3:$J$3003))</f>
        <v>0</v>
      </c>
      <c r="G22" s="74">
        <f>RELATÓRIO!$D22+RELATÓRIO!$F22</f>
        <v>0</v>
      </c>
      <c r="H22" s="103">
        <f>IF(AND(COUNTA(PROFISSIONAL)=1,comisao=200%),G22,RELATÓRIO!$G22-AC38)</f>
        <v>0</v>
      </c>
      <c r="J22" s="195" t="s">
        <v>38</v>
      </c>
      <c r="K22" s="195"/>
      <c r="L22" s="197">
        <f>IFERROR(SUM(L12:L21),"")</f>
        <v>0</v>
      </c>
      <c r="M22" s="197">
        <f>IFERROR(SUM(M12:M21),"")</f>
        <v>0</v>
      </c>
      <c r="N22" s="197">
        <f>IFERROR(SUM(N12:N21),"")</f>
        <v>0</v>
      </c>
      <c r="O22" s="82"/>
      <c r="P22" s="121">
        <v>11</v>
      </c>
      <c r="Q22" s="122" t="s">
        <v>35</v>
      </c>
      <c r="R22" s="123" t="str" cm="1">
        <f t="array" ref="R22">IF(R$11="","",SUMPRODUCT((MONTH(ATENDIMENTOS!$B$3:$B$3003)=$P22)*(ATENDIMENTOS!$E$3:$E$3003=R$11)*(ATENDIMENTOS!$J$3:$J$3003&lt;&gt;"")*(ATENDIMENTOS!$F$3:$F$3003="SERVIÇOS"),(ATENDIMENTOS!$J$3:$J$3003))*VLOOKUP(R$11,CONFIGURAÇÕES!$I$2:$K$12,2,0))</f>
        <v/>
      </c>
      <c r="S22" s="123" t="str" cm="1">
        <f t="array" ref="S22">IF(S$11="","",SUMPRODUCT((MONTH(ATENDIMENTOS!$B$3:$B$3003)=$P22)*(ATENDIMENTOS!$E$3:$E$3003=S$11)*(ATENDIMENTOS!$J$3:$J$3003&lt;&gt;"")*(ATENDIMENTOS!$F$3:$F$3003="SERVIÇOS"),(ATENDIMENTOS!$J$3:$J$3003))*VLOOKUP(S$11,CONFIGURAÇÕES!$I$2:$K$12,2,0))</f>
        <v/>
      </c>
      <c r="T22" s="123" t="str" cm="1">
        <f t="array" ref="T22">IF(T$11="","",SUMPRODUCT((MONTH(ATENDIMENTOS!$B$3:$B$3003)=$P22)*(ATENDIMENTOS!$E$3:$E$3003=T$11)*(ATENDIMENTOS!$J$3:$J$3003&lt;&gt;"")*(ATENDIMENTOS!$F$3:$F$3003="SERVIÇOS"),(ATENDIMENTOS!$J$3:$J$3003))*VLOOKUP(T$11,CONFIGURAÇÕES!$I$2:$K$12,2,0))</f>
        <v/>
      </c>
      <c r="U22" s="123" t="str" cm="1">
        <f t="array" ref="U22">IF(U$11="","",SUMPRODUCT((MONTH(ATENDIMENTOS!$B$3:$B$3003)=$P22)*(ATENDIMENTOS!$E$3:$E$3003=U$11)*(ATENDIMENTOS!$J$3:$J$3003&lt;&gt;"")*(ATENDIMENTOS!$F$3:$F$3003="SERVIÇOS"),(ATENDIMENTOS!$J$3:$J$3003))*VLOOKUP(U$11,CONFIGURAÇÕES!$I$2:$K$12,2,0))</f>
        <v/>
      </c>
      <c r="V22" s="123" t="str" cm="1">
        <f t="array" ref="V22">IF(V$11="","",SUMPRODUCT((MONTH(ATENDIMENTOS!$B$3:$B$3003)=$P22)*(ATENDIMENTOS!$E$3:$E$3003=V$11)*(ATENDIMENTOS!$J$3:$J$3003&lt;&gt;"")*(ATENDIMENTOS!$F$3:$F$3003="SERVIÇOS"),(ATENDIMENTOS!$J$3:$J$3003))*VLOOKUP(V$11,CONFIGURAÇÕES!$I$2:$K$12,2,0))</f>
        <v/>
      </c>
      <c r="W22" s="123" t="str" cm="1">
        <f t="array" ref="W22">IF(W$11="","",SUMPRODUCT((MONTH(ATENDIMENTOS!$B$3:$B$3003)=$P22)*(ATENDIMENTOS!$E$3:$E$3003=W$11)*(ATENDIMENTOS!$J$3:$J$3003&lt;&gt;"")*(ATENDIMENTOS!$F$3:$F$3003="SERVIÇOS"),(ATENDIMENTOS!$J$3:$J$3003))*VLOOKUP(W$11,CONFIGURAÇÕES!$I$2:$K$12,2,0))</f>
        <v/>
      </c>
      <c r="X22" s="123" t="str" cm="1">
        <f t="array" ref="X22">IF(X$11="","",SUMPRODUCT((MONTH(ATENDIMENTOS!$B$3:$B$3003)=$P22)*(ATENDIMENTOS!$E$3:$E$3003=X$11)*(ATENDIMENTOS!$J$3:$J$3003&lt;&gt;"")*(ATENDIMENTOS!$F$3:$F$3003="SERVIÇOS"),(ATENDIMENTOS!$J$3:$J$3003))*VLOOKUP(X$11,CONFIGURAÇÕES!$I$2:$K$12,2,0))</f>
        <v/>
      </c>
      <c r="Y22" s="123" t="str" cm="1">
        <f t="array" ref="Y22">IF(Y$11="","",SUMPRODUCT((MONTH(ATENDIMENTOS!$B$3:$B$3003)=$P22)*(ATENDIMENTOS!$E$3:$E$3003=Y$11)*(ATENDIMENTOS!$J$3:$J$3003&lt;&gt;"")*(ATENDIMENTOS!$F$3:$F$3003="SERVIÇOS"),(ATENDIMENTOS!$J$3:$J$3003))*VLOOKUP(Y$11,CONFIGURAÇÕES!$I$2:$K$12,2,0))</f>
        <v/>
      </c>
      <c r="Z22" s="123" t="str" cm="1">
        <f t="array" ref="Z22">IF(Z$11="","",SUMPRODUCT((MONTH(ATENDIMENTOS!$B$3:$B$3003)=$P22)*(ATENDIMENTOS!$E$3:$E$3003=Z$11)*(ATENDIMENTOS!$J$3:$J$3003&lt;&gt;"")*(ATENDIMENTOS!$F$3:$F$3003="SERVIÇOS"),(ATENDIMENTOS!$J$3:$J$3003))*VLOOKUP(Z$11,CONFIGURAÇÕES!$I$2:$K$12,2,0))</f>
        <v/>
      </c>
      <c r="AA22" s="123" t="str" cm="1">
        <f t="array" ref="AA22">IF(AA$11="","",SUMPRODUCT((MONTH(ATENDIMENTOS!$B$3:$B$3003)=$P22)*(ATENDIMENTOS!$E$3:$E$3003=AA$11)*(ATENDIMENTOS!$J$3:$J$3003&lt;&gt;"")*(ATENDIMENTOS!$F$3:$F$3003="SERVIÇOS"),(ATENDIMENTOS!$J$3:$J$3003))*VLOOKUP(AA$11,CONFIGURAÇÕES!$I$2:$K$12,2,0))</f>
        <v/>
      </c>
      <c r="AB22" s="124">
        <f t="shared" si="1"/>
        <v>0</v>
      </c>
      <c r="AI22" s="82"/>
      <c r="AJ22" s="82"/>
    </row>
    <row r="23" spans="1:36" ht="14.4" customHeight="1" x14ac:dyDescent="0.3">
      <c r="A23" s="85">
        <v>12</v>
      </c>
      <c r="B23" s="101" t="s">
        <v>36</v>
      </c>
      <c r="C23" s="106" cm="1">
        <f t="array" ref="C23">SUMPRODUCT((ATENDIMENTOS!$B$3:$B$3003&lt;&gt;"")*(ATENDIMENTOS!$F$3:$F$3003="SERVIÇOS")*(MONTH(ATENDIMENTOS!$B$3:$B$3003)=RELATÓRIO!A23))</f>
        <v>0</v>
      </c>
      <c r="D23" s="107" cm="1">
        <f t="array" ref="D23">SUMPRODUCT((MONTH(ATENDIMENTOS!$B$3:$B$3003)=RELATÓRIO!A23)*(ATENDIMENTOS!$J$3:$J$3003&lt;&gt;"")*(ATENDIMENTOS!$F$3:$F$3003="SERVIÇOS"),(ATENDIMENTOS!$J$3:$J$3003))</f>
        <v>0</v>
      </c>
      <c r="E23" s="108" cm="1">
        <f t="array" ref="E23">SUMPRODUCT((ATENDIMENTOS!$B$3:$B$3003&lt;&gt;"")*(ATENDIMENTOS!$F$3:$F$3003="PRODUTOS")*(MONTH(ATENDIMENTOS!$B$3:$B$3003)=RELATÓRIO!A23))</f>
        <v>0</v>
      </c>
      <c r="F23" s="107" cm="1">
        <f t="array" ref="F23">SUMPRODUCT((MONTH(ATENDIMENTOS!$B$3:$B$3003)=RELATÓRIO!A23)*(ATENDIMENTOS!$J$3:$J$3003&lt;&gt;"")*(ATENDIMENTOS!$F$3:$F$3003="PRODUTOS"),(ATENDIMENTOS!$J$3:$J$3003))</f>
        <v>0</v>
      </c>
      <c r="G23" s="107">
        <f>RELATÓRIO!$D23+RELATÓRIO!$F23</f>
        <v>0</v>
      </c>
      <c r="H23" s="109">
        <f>IF(AND(COUNTA(PROFISSIONAL)=1,comisao=200%),G23,RELATÓRIO!$G23-AC39)</f>
        <v>0</v>
      </c>
      <c r="J23" s="195"/>
      <c r="K23" s="195"/>
      <c r="L23" s="197"/>
      <c r="M23" s="197"/>
      <c r="N23" s="197"/>
      <c r="O23" s="82"/>
      <c r="P23" s="121">
        <v>12</v>
      </c>
      <c r="Q23" s="122" t="s">
        <v>36</v>
      </c>
      <c r="R23" s="123" t="str" cm="1">
        <f t="array" ref="R23">IF(R$11="","",SUMPRODUCT((MONTH(ATENDIMENTOS!$B$3:$B$3003)=$P23)*(ATENDIMENTOS!$E$3:$E$3003=R$11)*(ATENDIMENTOS!$J$3:$J$3003&lt;&gt;"")*(ATENDIMENTOS!$F$3:$F$3003="SERVIÇOS"),(ATENDIMENTOS!$J$3:$J$3003))*VLOOKUP(R$11,CONFIGURAÇÕES!$I$2:$K$12,2,0))</f>
        <v/>
      </c>
      <c r="S23" s="123" t="str" cm="1">
        <f t="array" ref="S23">IF(S$11="","",SUMPRODUCT((MONTH(ATENDIMENTOS!$B$3:$B$3003)=$P23)*(ATENDIMENTOS!$E$3:$E$3003=S$11)*(ATENDIMENTOS!$J$3:$J$3003&lt;&gt;"")*(ATENDIMENTOS!$F$3:$F$3003="SERVIÇOS"),(ATENDIMENTOS!$J$3:$J$3003))*VLOOKUP(S$11,CONFIGURAÇÕES!$I$2:$K$12,2,0))</f>
        <v/>
      </c>
      <c r="T23" s="123" t="str" cm="1">
        <f t="array" ref="T23">IF(T$11="","",SUMPRODUCT((MONTH(ATENDIMENTOS!$B$3:$B$3003)=$P23)*(ATENDIMENTOS!$E$3:$E$3003=T$11)*(ATENDIMENTOS!$J$3:$J$3003&lt;&gt;"")*(ATENDIMENTOS!$F$3:$F$3003="SERVIÇOS"),(ATENDIMENTOS!$J$3:$J$3003))*VLOOKUP(T$11,CONFIGURAÇÕES!$I$2:$K$12,2,0))</f>
        <v/>
      </c>
      <c r="U23" s="123" t="str" cm="1">
        <f t="array" ref="U23">IF(U$11="","",SUMPRODUCT((MONTH(ATENDIMENTOS!$B$3:$B$3003)=$P23)*(ATENDIMENTOS!$E$3:$E$3003=U$11)*(ATENDIMENTOS!$J$3:$J$3003&lt;&gt;"")*(ATENDIMENTOS!$F$3:$F$3003="SERVIÇOS"),(ATENDIMENTOS!$J$3:$J$3003))*VLOOKUP(U$11,CONFIGURAÇÕES!$I$2:$K$12,2,0))</f>
        <v/>
      </c>
      <c r="V23" s="123" t="str" cm="1">
        <f t="array" ref="V23">IF(V$11="","",SUMPRODUCT((MONTH(ATENDIMENTOS!$B$3:$B$3003)=$P23)*(ATENDIMENTOS!$E$3:$E$3003=V$11)*(ATENDIMENTOS!$J$3:$J$3003&lt;&gt;"")*(ATENDIMENTOS!$F$3:$F$3003="SERVIÇOS"),(ATENDIMENTOS!$J$3:$J$3003))*VLOOKUP(V$11,CONFIGURAÇÕES!$I$2:$K$12,2,0))</f>
        <v/>
      </c>
      <c r="W23" s="123" t="str" cm="1">
        <f t="array" ref="W23">IF(W$11="","",SUMPRODUCT((MONTH(ATENDIMENTOS!$B$3:$B$3003)=$P23)*(ATENDIMENTOS!$E$3:$E$3003=W$11)*(ATENDIMENTOS!$J$3:$J$3003&lt;&gt;"")*(ATENDIMENTOS!$F$3:$F$3003="SERVIÇOS"),(ATENDIMENTOS!$J$3:$J$3003))*VLOOKUP(W$11,CONFIGURAÇÕES!$I$2:$K$12,2,0))</f>
        <v/>
      </c>
      <c r="X23" s="123" t="str" cm="1">
        <f t="array" ref="X23">IF(X$11="","",SUMPRODUCT((MONTH(ATENDIMENTOS!$B$3:$B$3003)=$P23)*(ATENDIMENTOS!$E$3:$E$3003=X$11)*(ATENDIMENTOS!$J$3:$J$3003&lt;&gt;"")*(ATENDIMENTOS!$F$3:$F$3003="SERVIÇOS"),(ATENDIMENTOS!$J$3:$J$3003))*VLOOKUP(X$11,CONFIGURAÇÕES!$I$2:$K$12,2,0))</f>
        <v/>
      </c>
      <c r="Y23" s="123" t="str" cm="1">
        <f t="array" ref="Y23">IF(Y$11="","",SUMPRODUCT((MONTH(ATENDIMENTOS!$B$3:$B$3003)=$P23)*(ATENDIMENTOS!$E$3:$E$3003=Y$11)*(ATENDIMENTOS!$J$3:$J$3003&lt;&gt;"")*(ATENDIMENTOS!$F$3:$F$3003="SERVIÇOS"),(ATENDIMENTOS!$J$3:$J$3003))*VLOOKUP(Y$11,CONFIGURAÇÕES!$I$2:$K$12,2,0))</f>
        <v/>
      </c>
      <c r="Z23" s="123" t="str" cm="1">
        <f t="array" ref="Z23">IF(Z$11="","",SUMPRODUCT((MONTH(ATENDIMENTOS!$B$3:$B$3003)=$P23)*(ATENDIMENTOS!$E$3:$E$3003=Z$11)*(ATENDIMENTOS!$J$3:$J$3003&lt;&gt;"")*(ATENDIMENTOS!$F$3:$F$3003="SERVIÇOS"),(ATENDIMENTOS!$J$3:$J$3003))*VLOOKUP(Z$11,CONFIGURAÇÕES!$I$2:$K$12,2,0))</f>
        <v/>
      </c>
      <c r="AA23" s="123" t="str" cm="1">
        <f t="array" ref="AA23">IF(AA$11="","",SUMPRODUCT((MONTH(ATENDIMENTOS!$B$3:$B$3003)=$P23)*(ATENDIMENTOS!$E$3:$E$3003=AA$11)*(ATENDIMENTOS!$J$3:$J$3003&lt;&gt;"")*(ATENDIMENTOS!$F$3:$F$3003="SERVIÇOS"),(ATENDIMENTOS!$J$3:$J$3003))*VLOOKUP(AA$11,CONFIGURAÇÕES!$I$2:$K$12,2,0))</f>
        <v/>
      </c>
      <c r="AB23" s="124">
        <f t="shared" si="1"/>
        <v>0</v>
      </c>
      <c r="AI23" s="82"/>
      <c r="AJ23" s="82"/>
    </row>
    <row r="24" spans="1:36" ht="15" thickBot="1" x14ac:dyDescent="0.35">
      <c r="B24" s="110" t="s">
        <v>38</v>
      </c>
      <c r="C24" s="111">
        <f>SUM(C12:C23)</f>
        <v>0</v>
      </c>
      <c r="D24" s="112">
        <f t="shared" ref="D24:H24" si="2">SUM(D12:D23)</f>
        <v>0</v>
      </c>
      <c r="E24" s="113">
        <f t="shared" si="2"/>
        <v>0</v>
      </c>
      <c r="F24" s="112">
        <f t="shared" si="2"/>
        <v>0</v>
      </c>
      <c r="G24" s="112">
        <f t="shared" si="2"/>
        <v>0</v>
      </c>
      <c r="H24" s="112">
        <f t="shared" si="2"/>
        <v>0</v>
      </c>
      <c r="J24" s="196"/>
      <c r="K24" s="196"/>
      <c r="L24" s="198"/>
      <c r="M24" s="198"/>
      <c r="N24" s="198"/>
      <c r="O24" s="82"/>
      <c r="P24" s="122"/>
      <c r="Q24" s="125"/>
      <c r="R24" s="124"/>
      <c r="S24" s="124"/>
      <c r="T24" s="124"/>
      <c r="U24" s="124"/>
      <c r="V24" s="124"/>
      <c r="W24" s="124"/>
      <c r="X24" s="124"/>
      <c r="Y24" s="124"/>
      <c r="Z24" s="124"/>
      <c r="AA24" s="124"/>
      <c r="AB24" s="125"/>
      <c r="AI24" s="82"/>
      <c r="AJ24" s="82"/>
    </row>
    <row r="25" spans="1:36" ht="6.6" customHeight="1" thickTop="1" x14ac:dyDescent="0.3">
      <c r="O25" s="82"/>
      <c r="P25" s="126"/>
      <c r="Q25" s="126"/>
      <c r="R25" s="126"/>
      <c r="S25" s="126"/>
      <c r="T25" s="126"/>
      <c r="U25" s="126"/>
      <c r="V25" s="126"/>
      <c r="W25" s="126"/>
      <c r="X25" s="126"/>
      <c r="Y25" s="126"/>
      <c r="Z25" s="126"/>
      <c r="AA25" s="126"/>
      <c r="AB25" s="125"/>
      <c r="AI25" s="82"/>
      <c r="AJ25" s="82"/>
    </row>
    <row r="26" spans="1:36" ht="18" x14ac:dyDescent="0.3">
      <c r="B26" s="194" t="s">
        <v>51</v>
      </c>
      <c r="C26" s="194"/>
      <c r="D26" s="194"/>
      <c r="E26" s="194"/>
      <c r="F26" s="194"/>
      <c r="G26" s="193" t="s">
        <v>53</v>
      </c>
      <c r="H26" s="193"/>
      <c r="J26" s="194" t="str">
        <f>"Resumo Anual - "&amp;K3</f>
        <v xml:space="preserve">Resumo Anual - </v>
      </c>
      <c r="K26" s="194"/>
      <c r="L26" s="194"/>
      <c r="M26" s="194"/>
      <c r="N26" s="194"/>
      <c r="O26" s="82"/>
      <c r="P26" s="126"/>
      <c r="Q26" s="163" t="s">
        <v>76</v>
      </c>
      <c r="R26" s="163"/>
      <c r="S26" s="163"/>
      <c r="T26" s="163"/>
      <c r="U26" s="163"/>
      <c r="V26" s="163"/>
      <c r="W26" s="163"/>
      <c r="X26" s="163"/>
      <c r="Y26" s="163"/>
      <c r="Z26" s="163"/>
      <c r="AA26" s="163"/>
      <c r="AB26" s="125"/>
      <c r="AI26" s="82"/>
      <c r="AJ26" s="82"/>
    </row>
    <row r="27" spans="1:36" x14ac:dyDescent="0.3">
      <c r="B27" s="92"/>
      <c r="C27" s="92"/>
      <c r="D27" s="92"/>
      <c r="E27" s="92"/>
      <c r="J27" s="82"/>
      <c r="K27" s="82"/>
      <c r="L27" s="82"/>
      <c r="M27" s="82"/>
      <c r="N27" s="92"/>
      <c r="O27" s="82"/>
      <c r="P27" s="126"/>
      <c r="Q27" s="126"/>
      <c r="R27" s="122" t="str">
        <f>IF(CONFIGURAÇÕES!I3="","",CONFIGURAÇÕES!I3)</f>
        <v/>
      </c>
      <c r="S27" s="122" t="str">
        <f>IF(CONFIGURAÇÕES!I4="","",CONFIGURAÇÕES!I4)</f>
        <v/>
      </c>
      <c r="T27" s="122" t="str">
        <f>IF(CONFIGURAÇÕES!I5="","",CONFIGURAÇÕES!I5)</f>
        <v/>
      </c>
      <c r="U27" s="122" t="str">
        <f>IF(CONFIGURAÇÕES!I6="","",CONFIGURAÇÕES!I6)</f>
        <v/>
      </c>
      <c r="V27" s="122" t="str">
        <f>IF(CONFIGURAÇÕES!I7="","",CONFIGURAÇÕES!I7)</f>
        <v/>
      </c>
      <c r="W27" s="122" t="str">
        <f>IF(CONFIGURAÇÕES!I8="","",CONFIGURAÇÕES!I8)</f>
        <v/>
      </c>
      <c r="X27" s="122" t="str">
        <f>IF(CONFIGURAÇÕES!I9="","",CONFIGURAÇÕES!I9)</f>
        <v/>
      </c>
      <c r="Y27" s="122" t="str">
        <f>IF(CONFIGURAÇÕES!I10="","",CONFIGURAÇÕES!I10)</f>
        <v/>
      </c>
      <c r="Z27" s="122" t="str">
        <f>IF(CONFIGURAÇÕES!I11="","",CONFIGURAÇÕES!I11)</f>
        <v/>
      </c>
      <c r="AA27" s="122" t="str">
        <f>IF(CONFIGURAÇÕES!I12="","",CONFIGURAÇÕES!I12)</f>
        <v/>
      </c>
      <c r="AB27" s="125" t="s">
        <v>49</v>
      </c>
      <c r="AC27" s="82" t="s">
        <v>50</v>
      </c>
      <c r="AI27" s="82"/>
      <c r="AJ27" s="82"/>
    </row>
    <row r="28" spans="1:36" x14ac:dyDescent="0.3">
      <c r="B28" s="114" t="s">
        <v>37</v>
      </c>
      <c r="C28" s="114" t="str">
        <f>"Quantidade de "&amp;G26</f>
        <v>Quantidade de Produtos</v>
      </c>
      <c r="D28" s="114" t="str">
        <f>"Faturamento em "&amp;G26</f>
        <v>Faturamento em Produtos</v>
      </c>
      <c r="E28" s="92"/>
      <c r="J28" s="96" t="s">
        <v>37</v>
      </c>
      <c r="K28" s="96" t="s">
        <v>52</v>
      </c>
      <c r="L28" s="96" t="s">
        <v>53</v>
      </c>
      <c r="M28" s="82"/>
      <c r="N28" s="92"/>
      <c r="O28" s="82"/>
      <c r="P28" s="121">
        <v>1</v>
      </c>
      <c r="Q28" s="122" t="s">
        <v>21</v>
      </c>
      <c r="R28" s="123" t="str" cm="1">
        <f t="array" ref="R28">IF(R$27="","",SUMPRODUCT((MONTH(ATENDIMENTOS!$B$3:$B$3003)=$P28)*(ATENDIMENTOS!$E$3:$E$3003=R$27)*(ATENDIMENTOS!$J$3:$J$3003&lt;&gt;"")*(ATENDIMENTOS!$F$3:$F$3003="PRODUTOS"),(ATENDIMENTOS!$J$3:$J$3003))*VLOOKUP(R$27,CONFIGURAÇÕES!$I$2:$K$12,3,0))</f>
        <v/>
      </c>
      <c r="S28" s="123" t="str" cm="1">
        <f t="array" ref="S28">IF(S$27="","",SUMPRODUCT((MONTH(ATENDIMENTOS!$B$3:$B$3003)=$P28)*(ATENDIMENTOS!$E$3:$E$3003=S$27)*(ATENDIMENTOS!$J$3:$J$3003&lt;&gt;"")*(ATENDIMENTOS!$F$3:$F$3003="PRODUTOS"),(ATENDIMENTOS!$J$3:$J$3003))*VLOOKUP(S$27,CONFIGURAÇÕES!$I$2:$K$12,3,0))</f>
        <v/>
      </c>
      <c r="T28" s="123" t="str" cm="1">
        <f t="array" ref="T28">IF(T$27="","",SUMPRODUCT((MONTH(ATENDIMENTOS!$B$3:$B$3003)=$P28)*(ATENDIMENTOS!$E$3:$E$3003=T$27)*(ATENDIMENTOS!$J$3:$J$3003&lt;&gt;"")*(ATENDIMENTOS!$F$3:$F$3003="PRODUTOS"),(ATENDIMENTOS!$J$3:$J$3003))*VLOOKUP(T$27,CONFIGURAÇÕES!$I$2:$K$12,3,0))</f>
        <v/>
      </c>
      <c r="U28" s="123" t="str" cm="1">
        <f t="array" ref="U28">IF(U$27="","",SUMPRODUCT((MONTH(ATENDIMENTOS!$B$3:$B$3003)=$P28)*(ATENDIMENTOS!$E$3:$E$3003=U$27)*(ATENDIMENTOS!$J$3:$J$3003&lt;&gt;"")*(ATENDIMENTOS!$F$3:$F$3003="PRODUTOS"),(ATENDIMENTOS!$J$3:$J$3003))*VLOOKUP(U$27,CONFIGURAÇÕES!$I$2:$K$12,3,0))</f>
        <v/>
      </c>
      <c r="V28" s="123" t="str" cm="1">
        <f t="array" ref="V28">IF(V$27="","",SUMPRODUCT((MONTH(ATENDIMENTOS!$B$3:$B$3003)=$P28)*(ATENDIMENTOS!$E$3:$E$3003=V$27)*(ATENDIMENTOS!$J$3:$J$3003&lt;&gt;"")*(ATENDIMENTOS!$F$3:$F$3003="PRODUTOS"),(ATENDIMENTOS!$J$3:$J$3003))*VLOOKUP(V$27,CONFIGURAÇÕES!$I$2:$K$12,3,0))</f>
        <v/>
      </c>
      <c r="W28" s="123" t="str" cm="1">
        <f t="array" ref="W28">IF(W$27="","",SUMPRODUCT((MONTH(ATENDIMENTOS!$B$3:$B$3003)=$P28)*(ATENDIMENTOS!$E$3:$E$3003=W$27)*(ATENDIMENTOS!$J$3:$J$3003&lt;&gt;"")*(ATENDIMENTOS!$F$3:$F$3003="PRODUTOS"),(ATENDIMENTOS!$J$3:$J$3003))*VLOOKUP(W$27,CONFIGURAÇÕES!$I$2:$K$12,3,0))</f>
        <v/>
      </c>
      <c r="X28" s="123" t="str" cm="1">
        <f t="array" ref="X28">IF(X$27="","",SUMPRODUCT((MONTH(ATENDIMENTOS!$B$3:$B$3003)=$P28)*(ATENDIMENTOS!$E$3:$E$3003=X$27)*(ATENDIMENTOS!$J$3:$J$3003&lt;&gt;"")*(ATENDIMENTOS!$F$3:$F$3003="PRODUTOS"),(ATENDIMENTOS!$J$3:$J$3003))*VLOOKUP(X$27,CONFIGURAÇÕES!$I$2:$K$12,3,0))</f>
        <v/>
      </c>
      <c r="Y28" s="123" t="str" cm="1">
        <f t="array" ref="Y28">IF(Y$27="","",SUMPRODUCT((MONTH(ATENDIMENTOS!$B$3:$B$3003)=$P28)*(ATENDIMENTOS!$E$3:$E$3003=Y$27)*(ATENDIMENTOS!$J$3:$J$3003&lt;&gt;"")*(ATENDIMENTOS!$F$3:$F$3003="PRODUTOS"),(ATENDIMENTOS!$J$3:$J$3003))*VLOOKUP(Y$27,CONFIGURAÇÕES!$I$2:$K$12,3,0))</f>
        <v/>
      </c>
      <c r="Z28" s="123" t="str" cm="1">
        <f t="array" ref="Z28">IF(Z$27="","",SUMPRODUCT((MONTH(ATENDIMENTOS!$B$3:$B$3003)=$P28)*(ATENDIMENTOS!$E$3:$E$3003=Z$27)*(ATENDIMENTOS!$J$3:$J$3003&lt;&gt;"")*(ATENDIMENTOS!$F$3:$F$3003="PRODUTOS"),(ATENDIMENTOS!$J$3:$J$3003))*VLOOKUP(Z$27,CONFIGURAÇÕES!$I$2:$K$12,3,0))</f>
        <v/>
      </c>
      <c r="AA28" s="123" t="str" cm="1">
        <f t="array" ref="AA28">IF(AA$27="","",SUMPRODUCT((MONTH(ATENDIMENTOS!$B$3:$B$3003)=$P28)*(ATENDIMENTOS!$E$3:$E$3003=AA$27)*(ATENDIMENTOS!$J$3:$J$3003&lt;&gt;"")*(ATENDIMENTOS!$F$3:$F$3003="PRODUTOS"),(ATENDIMENTOS!$J$3:$J$3003))*VLOOKUP(AA$27,CONFIGURAÇÕES!$I$2:$K$12,3,0))</f>
        <v/>
      </c>
      <c r="AB28" s="124">
        <f>SUM(R28:AA28)</f>
        <v>0</v>
      </c>
      <c r="AC28" s="128">
        <f t="shared" ref="AC28:AC39" si="3">AB28+AB12</f>
        <v>0</v>
      </c>
      <c r="AI28" s="82"/>
      <c r="AJ28" s="82"/>
    </row>
    <row r="29" spans="1:36" x14ac:dyDescent="0.3">
      <c r="B29" s="114" t="s">
        <v>21</v>
      </c>
      <c r="C29" s="114">
        <f>IF($G$26="Atendimentos",VLOOKUP(B29,$B$12:$F$23,2,0),IF($G$26="Produtos",VLOOKUP(B29,$B$12:$F$23,4,0),""))</f>
        <v>0</v>
      </c>
      <c r="D29" s="115">
        <f>IF($G$26="Atendimentos",VLOOKUP(B29,$B$12:$F$23,3,0),IF($G$26="Produtos",VLOOKUP(B29,$B$12:$F$23,5,0),""))</f>
        <v>0</v>
      </c>
      <c r="E29" s="92"/>
      <c r="J29" s="116" t="s">
        <v>21</v>
      </c>
      <c r="K29" s="117" t="str" cm="1">
        <f t="array" ref="K29">IF(K$3="","",SUMPRODUCT((MONTH(ATENDIMENTOS!$B$3:$B$3003)=$P12)*(ATENDIMENTOS!$E$3:$E$3003=K$3)*(ATENDIMENTOS!$J$3:$J$3003&lt;&gt;"")*(ATENDIMENTOS!$F$3:$F$3003="SERVIÇOS"),(ATENDIMENTOS!$J$3:$J$3003))*VLOOKUP(K$3,CONFIGURAÇÕES!$I$2:$K$12,2,0))</f>
        <v/>
      </c>
      <c r="L29" s="117" t="str" cm="1">
        <f t="array" ref="L29">IF(K$3="","",SUMPRODUCT((MONTH(ATENDIMENTOS!$B$3:$B$3003)=$P28)*(ATENDIMENTOS!$E$3:$E$3003=K$3)*(ATENDIMENTOS!$J$3:$J$3003&lt;&gt;"")*(ATENDIMENTOS!$F$3:$F$3003="PRODUTOS"),(ATENDIMENTOS!$J$3:$J$3003))*VLOOKUP(K$3,CONFIGURAÇÕES!$I$2:$K$12,2,0))</f>
        <v/>
      </c>
      <c r="M29" s="82"/>
      <c r="N29" s="92"/>
      <c r="O29" s="82"/>
      <c r="P29" s="121">
        <v>2</v>
      </c>
      <c r="Q29" s="122" t="s">
        <v>27</v>
      </c>
      <c r="R29" s="123" t="str" cm="1">
        <f t="array" ref="R29">IF(R$27="","",SUMPRODUCT((MONTH(ATENDIMENTOS!$B$3:$B$3003)=$P29)*(ATENDIMENTOS!$E$3:$E$3003=R$27)*(ATENDIMENTOS!$J$3:$J$3003&lt;&gt;"")*(ATENDIMENTOS!$F$3:$F$3003="PRODUTOS"),(ATENDIMENTOS!$J$3:$J$3003))*VLOOKUP(R$27,CONFIGURAÇÕES!$I$2:$K$12,3,0))</f>
        <v/>
      </c>
      <c r="S29" s="123" t="str" cm="1">
        <f t="array" ref="S29">IF(S$27="","",SUMPRODUCT((MONTH(ATENDIMENTOS!$B$3:$B$3003)=$P29)*(ATENDIMENTOS!$E$3:$E$3003=S$27)*(ATENDIMENTOS!$J$3:$J$3003&lt;&gt;"")*(ATENDIMENTOS!$F$3:$F$3003="PRODUTOS"),(ATENDIMENTOS!$J$3:$J$3003))*VLOOKUP(S$27,CONFIGURAÇÕES!$I$2:$K$12,3,0))</f>
        <v/>
      </c>
      <c r="T29" s="123" t="str" cm="1">
        <f t="array" ref="T29">IF(T$27="","",SUMPRODUCT((MONTH(ATENDIMENTOS!$B$3:$B$3003)=$P29)*(ATENDIMENTOS!$E$3:$E$3003=T$27)*(ATENDIMENTOS!$J$3:$J$3003&lt;&gt;"")*(ATENDIMENTOS!$F$3:$F$3003="PRODUTOS"),(ATENDIMENTOS!$J$3:$J$3003))*VLOOKUP(T$27,CONFIGURAÇÕES!$I$2:$K$12,3,0))</f>
        <v/>
      </c>
      <c r="U29" s="123" t="str" cm="1">
        <f t="array" ref="U29">IF(U$27="","",SUMPRODUCT((MONTH(ATENDIMENTOS!$B$3:$B$3003)=$P29)*(ATENDIMENTOS!$E$3:$E$3003=U$27)*(ATENDIMENTOS!$J$3:$J$3003&lt;&gt;"")*(ATENDIMENTOS!$F$3:$F$3003="PRODUTOS"),(ATENDIMENTOS!$J$3:$J$3003))*VLOOKUP(U$27,CONFIGURAÇÕES!$I$2:$K$12,3,0))</f>
        <v/>
      </c>
      <c r="V29" s="123" t="str" cm="1">
        <f t="array" ref="V29">IF(V$27="","",SUMPRODUCT((MONTH(ATENDIMENTOS!$B$3:$B$3003)=$P29)*(ATENDIMENTOS!$E$3:$E$3003=V$27)*(ATENDIMENTOS!$J$3:$J$3003&lt;&gt;"")*(ATENDIMENTOS!$F$3:$F$3003="PRODUTOS"),(ATENDIMENTOS!$J$3:$J$3003))*VLOOKUP(V$27,CONFIGURAÇÕES!$I$2:$K$12,3,0))</f>
        <v/>
      </c>
      <c r="W29" s="123" t="str" cm="1">
        <f t="array" ref="W29">IF(W$27="","",SUMPRODUCT((MONTH(ATENDIMENTOS!$B$3:$B$3003)=$P29)*(ATENDIMENTOS!$E$3:$E$3003=W$27)*(ATENDIMENTOS!$J$3:$J$3003&lt;&gt;"")*(ATENDIMENTOS!$F$3:$F$3003="PRODUTOS"),(ATENDIMENTOS!$J$3:$J$3003))*VLOOKUP(W$27,CONFIGURAÇÕES!$I$2:$K$12,3,0))</f>
        <v/>
      </c>
      <c r="X29" s="123" t="str" cm="1">
        <f t="array" ref="X29">IF(X$27="","",SUMPRODUCT((MONTH(ATENDIMENTOS!$B$3:$B$3003)=$P29)*(ATENDIMENTOS!$E$3:$E$3003=X$27)*(ATENDIMENTOS!$J$3:$J$3003&lt;&gt;"")*(ATENDIMENTOS!$F$3:$F$3003="PRODUTOS"),(ATENDIMENTOS!$J$3:$J$3003))*VLOOKUP(X$27,CONFIGURAÇÕES!$I$2:$K$12,3,0))</f>
        <v/>
      </c>
      <c r="Y29" s="123" t="str" cm="1">
        <f t="array" ref="Y29">IF(Y$27="","",SUMPRODUCT((MONTH(ATENDIMENTOS!$B$3:$B$3003)=$P29)*(ATENDIMENTOS!$E$3:$E$3003=Y$27)*(ATENDIMENTOS!$J$3:$J$3003&lt;&gt;"")*(ATENDIMENTOS!$F$3:$F$3003="PRODUTOS"),(ATENDIMENTOS!$J$3:$J$3003))*VLOOKUP(Y$27,CONFIGURAÇÕES!$I$2:$K$12,3,0))</f>
        <v/>
      </c>
      <c r="Z29" s="123" t="str" cm="1">
        <f t="array" ref="Z29">IF(Z$27="","",SUMPRODUCT((MONTH(ATENDIMENTOS!$B$3:$B$3003)=$P29)*(ATENDIMENTOS!$E$3:$E$3003=Z$27)*(ATENDIMENTOS!$J$3:$J$3003&lt;&gt;"")*(ATENDIMENTOS!$F$3:$F$3003="PRODUTOS"),(ATENDIMENTOS!$J$3:$J$3003))*VLOOKUP(Z$27,CONFIGURAÇÕES!$I$2:$K$12,3,0))</f>
        <v/>
      </c>
      <c r="AA29" s="123" t="str" cm="1">
        <f t="array" ref="AA29">IF(AA$27="","",SUMPRODUCT((MONTH(ATENDIMENTOS!$B$3:$B$3003)=$P29)*(ATENDIMENTOS!$E$3:$E$3003=AA$27)*(ATENDIMENTOS!$J$3:$J$3003&lt;&gt;"")*(ATENDIMENTOS!$F$3:$F$3003="PRODUTOS"),(ATENDIMENTOS!$J$3:$J$3003))*VLOOKUP(AA$27,CONFIGURAÇÕES!$I$2:$K$12,3,0))</f>
        <v/>
      </c>
      <c r="AB29" s="124">
        <f t="shared" ref="AB29:AB39" si="4">SUM(R29:AA29)</f>
        <v>0</v>
      </c>
      <c r="AC29" s="128">
        <f t="shared" si="3"/>
        <v>0</v>
      </c>
      <c r="AI29" s="82"/>
      <c r="AJ29" s="82"/>
    </row>
    <row r="30" spans="1:36" x14ac:dyDescent="0.3">
      <c r="B30" s="114" t="s">
        <v>27</v>
      </c>
      <c r="C30" s="114">
        <f t="shared" ref="C30:C40" si="5">IF($G$26="Atendimentos",VLOOKUP(B30,$B$12:$F$23,2,0),IF($G$26="Produtos",VLOOKUP(B30,$B$12:$F$23,4,0),""))</f>
        <v>0</v>
      </c>
      <c r="D30" s="115">
        <f t="shared" ref="D30:D40" si="6">IF($G$26="Atendimentos",VLOOKUP(B30,$B$12:$F$23,3,0),IF($G$26="Produtos",VLOOKUP(B30,$B$12:$F$23,5,0),""))</f>
        <v>0</v>
      </c>
      <c r="E30" s="92"/>
      <c r="J30" s="116" t="s">
        <v>27</v>
      </c>
      <c r="K30" s="117" t="str" cm="1">
        <f t="array" ref="K30">IF(K$3="","",SUMPRODUCT((MONTH(ATENDIMENTOS!$B$3:$B$3003)=$P13)*(ATENDIMENTOS!$E$3:$E$3003=K$3)*(ATENDIMENTOS!$J$3:$J$3003&lt;&gt;"")*(ATENDIMENTOS!$F$3:$F$3003="SERVIÇOS"),(ATENDIMENTOS!$J$3:$J$3003))*VLOOKUP(K$3,CONFIGURAÇÕES!$I$2:$K$12,2,0))</f>
        <v/>
      </c>
      <c r="L30" s="117" t="str" cm="1">
        <f t="array" ref="L30">IF(K$3="","",SUMPRODUCT((MONTH(ATENDIMENTOS!$B$3:$B$3003)=$P29)*(ATENDIMENTOS!$E$3:$E$3003=K$3)*(ATENDIMENTOS!$J$3:$J$3003&lt;&gt;"")*(ATENDIMENTOS!$F$3:$F$3003="PRODUTOS"),(ATENDIMENTOS!$J$3:$J$3003))*VLOOKUP(K$3,CONFIGURAÇÕES!$I$2:$K$12,2,0))</f>
        <v/>
      </c>
      <c r="M30" s="82"/>
      <c r="N30" s="92"/>
      <c r="O30" s="82"/>
      <c r="P30" s="121">
        <v>3</v>
      </c>
      <c r="Q30" s="122" t="s">
        <v>26</v>
      </c>
      <c r="R30" s="123" t="str" cm="1">
        <f t="array" ref="R30">IF(R$27="","",SUMPRODUCT((MONTH(ATENDIMENTOS!$B$3:$B$3003)=$P30)*(ATENDIMENTOS!$E$3:$E$3003=R$27)*(ATENDIMENTOS!$J$3:$J$3003&lt;&gt;"")*(ATENDIMENTOS!$F$3:$F$3003="PRODUTOS"),(ATENDIMENTOS!$J$3:$J$3003))*VLOOKUP(R$27,CONFIGURAÇÕES!$I$2:$K$12,3,0))</f>
        <v/>
      </c>
      <c r="S30" s="123" t="str" cm="1">
        <f t="array" ref="S30">IF(S$27="","",SUMPRODUCT((MONTH(ATENDIMENTOS!$B$3:$B$3003)=$P30)*(ATENDIMENTOS!$E$3:$E$3003=S$27)*(ATENDIMENTOS!$J$3:$J$3003&lt;&gt;"")*(ATENDIMENTOS!$F$3:$F$3003="PRODUTOS"),(ATENDIMENTOS!$J$3:$J$3003))*VLOOKUP(S$27,CONFIGURAÇÕES!$I$2:$K$12,3,0))</f>
        <v/>
      </c>
      <c r="T30" s="123" t="str" cm="1">
        <f t="array" ref="T30">IF(T$27="","",SUMPRODUCT((MONTH(ATENDIMENTOS!$B$3:$B$3003)=$P30)*(ATENDIMENTOS!$E$3:$E$3003=T$27)*(ATENDIMENTOS!$J$3:$J$3003&lt;&gt;"")*(ATENDIMENTOS!$F$3:$F$3003="PRODUTOS"),(ATENDIMENTOS!$J$3:$J$3003))*VLOOKUP(T$27,CONFIGURAÇÕES!$I$2:$K$12,3,0))</f>
        <v/>
      </c>
      <c r="U30" s="123" t="str" cm="1">
        <f t="array" ref="U30">IF(U$27="","",SUMPRODUCT((MONTH(ATENDIMENTOS!$B$3:$B$3003)=$P30)*(ATENDIMENTOS!$E$3:$E$3003=U$27)*(ATENDIMENTOS!$J$3:$J$3003&lt;&gt;"")*(ATENDIMENTOS!$F$3:$F$3003="PRODUTOS"),(ATENDIMENTOS!$J$3:$J$3003))*VLOOKUP(U$27,CONFIGURAÇÕES!$I$2:$K$12,3,0))</f>
        <v/>
      </c>
      <c r="V30" s="123" t="str" cm="1">
        <f t="array" ref="V30">IF(V$27="","",SUMPRODUCT((MONTH(ATENDIMENTOS!$B$3:$B$3003)=$P30)*(ATENDIMENTOS!$E$3:$E$3003=V$27)*(ATENDIMENTOS!$J$3:$J$3003&lt;&gt;"")*(ATENDIMENTOS!$F$3:$F$3003="PRODUTOS"),(ATENDIMENTOS!$J$3:$J$3003))*VLOOKUP(V$27,CONFIGURAÇÕES!$I$2:$K$12,3,0))</f>
        <v/>
      </c>
      <c r="W30" s="123" t="str" cm="1">
        <f t="array" ref="W30">IF(W$27="","",SUMPRODUCT((MONTH(ATENDIMENTOS!$B$3:$B$3003)=$P30)*(ATENDIMENTOS!$E$3:$E$3003=W$27)*(ATENDIMENTOS!$J$3:$J$3003&lt;&gt;"")*(ATENDIMENTOS!$F$3:$F$3003="PRODUTOS"),(ATENDIMENTOS!$J$3:$J$3003))*VLOOKUP(W$27,CONFIGURAÇÕES!$I$2:$K$12,3,0))</f>
        <v/>
      </c>
      <c r="X30" s="123" t="str" cm="1">
        <f t="array" ref="X30">IF(X$27="","",SUMPRODUCT((MONTH(ATENDIMENTOS!$B$3:$B$3003)=$P30)*(ATENDIMENTOS!$E$3:$E$3003=X$27)*(ATENDIMENTOS!$J$3:$J$3003&lt;&gt;"")*(ATENDIMENTOS!$F$3:$F$3003="PRODUTOS"),(ATENDIMENTOS!$J$3:$J$3003))*VLOOKUP(X$27,CONFIGURAÇÕES!$I$2:$K$12,3,0))</f>
        <v/>
      </c>
      <c r="Y30" s="123" t="str" cm="1">
        <f t="array" ref="Y30">IF(Y$27="","",SUMPRODUCT((MONTH(ATENDIMENTOS!$B$3:$B$3003)=$P30)*(ATENDIMENTOS!$E$3:$E$3003=Y$27)*(ATENDIMENTOS!$J$3:$J$3003&lt;&gt;"")*(ATENDIMENTOS!$F$3:$F$3003="PRODUTOS"),(ATENDIMENTOS!$J$3:$J$3003))*VLOOKUP(Y$27,CONFIGURAÇÕES!$I$2:$K$12,3,0))</f>
        <v/>
      </c>
      <c r="Z30" s="123" t="str" cm="1">
        <f t="array" ref="Z30">IF(Z$27="","",SUMPRODUCT((MONTH(ATENDIMENTOS!$B$3:$B$3003)=$P30)*(ATENDIMENTOS!$E$3:$E$3003=Z$27)*(ATENDIMENTOS!$J$3:$J$3003&lt;&gt;"")*(ATENDIMENTOS!$F$3:$F$3003="PRODUTOS"),(ATENDIMENTOS!$J$3:$J$3003))*VLOOKUP(Z$27,CONFIGURAÇÕES!$I$2:$K$12,3,0))</f>
        <v/>
      </c>
      <c r="AA30" s="123" t="str" cm="1">
        <f t="array" ref="AA30">IF(AA$27="","",SUMPRODUCT((MONTH(ATENDIMENTOS!$B$3:$B$3003)=$P30)*(ATENDIMENTOS!$E$3:$E$3003=AA$27)*(ATENDIMENTOS!$J$3:$J$3003&lt;&gt;"")*(ATENDIMENTOS!$F$3:$F$3003="PRODUTOS"),(ATENDIMENTOS!$J$3:$J$3003))*VLOOKUP(AA$27,CONFIGURAÇÕES!$I$2:$K$12,3,0))</f>
        <v/>
      </c>
      <c r="AB30" s="124">
        <f t="shared" si="4"/>
        <v>0</v>
      </c>
      <c r="AC30" s="128">
        <f t="shared" si="3"/>
        <v>0</v>
      </c>
      <c r="AI30" s="82"/>
      <c r="AJ30" s="82"/>
    </row>
    <row r="31" spans="1:36" x14ac:dyDescent="0.3">
      <c r="B31" s="114" t="s">
        <v>26</v>
      </c>
      <c r="C31" s="114">
        <f t="shared" si="5"/>
        <v>0</v>
      </c>
      <c r="D31" s="115">
        <f t="shared" si="6"/>
        <v>0</v>
      </c>
      <c r="E31" s="92"/>
      <c r="J31" s="116" t="s">
        <v>26</v>
      </c>
      <c r="K31" s="117" t="str" cm="1">
        <f t="array" ref="K31">IF(K$3="","",SUMPRODUCT((MONTH(ATENDIMENTOS!$B$3:$B$3003)=$P14)*(ATENDIMENTOS!$E$3:$E$3003=K$3)*(ATENDIMENTOS!$J$3:$J$3003&lt;&gt;"")*(ATENDIMENTOS!$F$3:$F$3003="SERVIÇOS"),(ATENDIMENTOS!$J$3:$J$3003))*VLOOKUP(K$3,CONFIGURAÇÕES!$I$2:$K$12,2,0))</f>
        <v/>
      </c>
      <c r="L31" s="117" t="str" cm="1">
        <f t="array" ref="L31">IF(K$3="","",SUMPRODUCT((MONTH(ATENDIMENTOS!$B$3:$B$3003)=$P30)*(ATENDIMENTOS!$E$3:$E$3003=K$3)*(ATENDIMENTOS!$J$3:$J$3003&lt;&gt;"")*(ATENDIMENTOS!$F$3:$F$3003="PRODUTOS"),(ATENDIMENTOS!$J$3:$J$3003))*VLOOKUP(K$3,CONFIGURAÇÕES!$I$2:$K$12,2,0))</f>
        <v/>
      </c>
      <c r="M31" s="82"/>
      <c r="N31" s="92"/>
      <c r="O31" s="82"/>
      <c r="P31" s="121">
        <v>4</v>
      </c>
      <c r="Q31" s="122" t="s">
        <v>28</v>
      </c>
      <c r="R31" s="123" t="str" cm="1">
        <f t="array" ref="R31">IF(R$27="","",SUMPRODUCT((MONTH(ATENDIMENTOS!$B$3:$B$3003)=$P31)*(ATENDIMENTOS!$E$3:$E$3003=R$27)*(ATENDIMENTOS!$J$3:$J$3003&lt;&gt;"")*(ATENDIMENTOS!$F$3:$F$3003="PRODUTOS"),(ATENDIMENTOS!$J$3:$J$3003))*VLOOKUP(R$27,CONFIGURAÇÕES!$I$2:$K$12,3,0))</f>
        <v/>
      </c>
      <c r="S31" s="123" t="str" cm="1">
        <f t="array" ref="S31">IF(S$27="","",SUMPRODUCT((MONTH(ATENDIMENTOS!$B$3:$B$3003)=$P31)*(ATENDIMENTOS!$E$3:$E$3003=S$27)*(ATENDIMENTOS!$J$3:$J$3003&lt;&gt;"")*(ATENDIMENTOS!$F$3:$F$3003="PRODUTOS"),(ATENDIMENTOS!$J$3:$J$3003))*VLOOKUP(S$27,CONFIGURAÇÕES!$I$2:$K$12,3,0))</f>
        <v/>
      </c>
      <c r="T31" s="123" t="str" cm="1">
        <f t="array" ref="T31">IF(T$27="","",SUMPRODUCT((MONTH(ATENDIMENTOS!$B$3:$B$3003)=$P31)*(ATENDIMENTOS!$E$3:$E$3003=T$27)*(ATENDIMENTOS!$J$3:$J$3003&lt;&gt;"")*(ATENDIMENTOS!$F$3:$F$3003="PRODUTOS"),(ATENDIMENTOS!$J$3:$J$3003))*VLOOKUP(T$27,CONFIGURAÇÕES!$I$2:$K$12,3,0))</f>
        <v/>
      </c>
      <c r="U31" s="123" t="str" cm="1">
        <f t="array" ref="U31">IF(U$27="","",SUMPRODUCT((MONTH(ATENDIMENTOS!$B$3:$B$3003)=$P31)*(ATENDIMENTOS!$E$3:$E$3003=U$27)*(ATENDIMENTOS!$J$3:$J$3003&lt;&gt;"")*(ATENDIMENTOS!$F$3:$F$3003="PRODUTOS"),(ATENDIMENTOS!$J$3:$J$3003))*VLOOKUP(U$27,CONFIGURAÇÕES!$I$2:$K$12,3,0))</f>
        <v/>
      </c>
      <c r="V31" s="123" t="str" cm="1">
        <f t="array" ref="V31">IF(V$27="","",SUMPRODUCT((MONTH(ATENDIMENTOS!$B$3:$B$3003)=$P31)*(ATENDIMENTOS!$E$3:$E$3003=V$27)*(ATENDIMENTOS!$J$3:$J$3003&lt;&gt;"")*(ATENDIMENTOS!$F$3:$F$3003="PRODUTOS"),(ATENDIMENTOS!$J$3:$J$3003))*VLOOKUP(V$27,CONFIGURAÇÕES!$I$2:$K$12,3,0))</f>
        <v/>
      </c>
      <c r="W31" s="123" t="str" cm="1">
        <f t="array" ref="W31">IF(W$27="","",SUMPRODUCT((MONTH(ATENDIMENTOS!$B$3:$B$3003)=$P31)*(ATENDIMENTOS!$E$3:$E$3003=W$27)*(ATENDIMENTOS!$J$3:$J$3003&lt;&gt;"")*(ATENDIMENTOS!$F$3:$F$3003="PRODUTOS"),(ATENDIMENTOS!$J$3:$J$3003))*VLOOKUP(W$27,CONFIGURAÇÕES!$I$2:$K$12,3,0))</f>
        <v/>
      </c>
      <c r="X31" s="123" t="str" cm="1">
        <f t="array" ref="X31">IF(X$27="","",SUMPRODUCT((MONTH(ATENDIMENTOS!$B$3:$B$3003)=$P31)*(ATENDIMENTOS!$E$3:$E$3003=X$27)*(ATENDIMENTOS!$J$3:$J$3003&lt;&gt;"")*(ATENDIMENTOS!$F$3:$F$3003="PRODUTOS"),(ATENDIMENTOS!$J$3:$J$3003))*VLOOKUP(X$27,CONFIGURAÇÕES!$I$2:$K$12,3,0))</f>
        <v/>
      </c>
      <c r="Y31" s="123" t="str" cm="1">
        <f t="array" ref="Y31">IF(Y$27="","",SUMPRODUCT((MONTH(ATENDIMENTOS!$B$3:$B$3003)=$P31)*(ATENDIMENTOS!$E$3:$E$3003=Y$27)*(ATENDIMENTOS!$J$3:$J$3003&lt;&gt;"")*(ATENDIMENTOS!$F$3:$F$3003="PRODUTOS"),(ATENDIMENTOS!$J$3:$J$3003))*VLOOKUP(Y$27,CONFIGURAÇÕES!$I$2:$K$12,3,0))</f>
        <v/>
      </c>
      <c r="Z31" s="123" t="str" cm="1">
        <f t="array" ref="Z31">IF(Z$27="","",SUMPRODUCT((MONTH(ATENDIMENTOS!$B$3:$B$3003)=$P31)*(ATENDIMENTOS!$E$3:$E$3003=Z$27)*(ATENDIMENTOS!$J$3:$J$3003&lt;&gt;"")*(ATENDIMENTOS!$F$3:$F$3003="PRODUTOS"),(ATENDIMENTOS!$J$3:$J$3003))*VLOOKUP(Z$27,CONFIGURAÇÕES!$I$2:$K$12,3,0))</f>
        <v/>
      </c>
      <c r="AA31" s="123" t="str" cm="1">
        <f t="array" ref="AA31">IF(AA$27="","",SUMPRODUCT((MONTH(ATENDIMENTOS!$B$3:$B$3003)=$P31)*(ATENDIMENTOS!$E$3:$E$3003=AA$27)*(ATENDIMENTOS!$J$3:$J$3003&lt;&gt;"")*(ATENDIMENTOS!$F$3:$F$3003="PRODUTOS"),(ATENDIMENTOS!$J$3:$J$3003))*VLOOKUP(AA$27,CONFIGURAÇÕES!$I$2:$K$12,3,0))</f>
        <v/>
      </c>
      <c r="AB31" s="124">
        <f t="shared" si="4"/>
        <v>0</v>
      </c>
      <c r="AC31" s="128">
        <f t="shared" si="3"/>
        <v>0</v>
      </c>
      <c r="AI31" s="82"/>
      <c r="AJ31" s="82"/>
    </row>
    <row r="32" spans="1:36" x14ac:dyDescent="0.3">
      <c r="B32" s="114" t="s">
        <v>28</v>
      </c>
      <c r="C32" s="114">
        <f t="shared" si="5"/>
        <v>0</v>
      </c>
      <c r="D32" s="115">
        <f t="shared" si="6"/>
        <v>0</v>
      </c>
      <c r="E32" s="92"/>
      <c r="J32" s="116" t="s">
        <v>28</v>
      </c>
      <c r="K32" s="117" t="str" cm="1">
        <f t="array" ref="K32">IF(K$3="","",SUMPRODUCT((MONTH(ATENDIMENTOS!$B$3:$B$3003)=$P15)*(ATENDIMENTOS!$E$3:$E$3003=K$3)*(ATENDIMENTOS!$J$3:$J$3003&lt;&gt;"")*(ATENDIMENTOS!$F$3:$F$3003="SERVIÇOS"),(ATENDIMENTOS!$J$3:$J$3003))*VLOOKUP(K$3,CONFIGURAÇÕES!$I$2:$K$12,2,0))</f>
        <v/>
      </c>
      <c r="L32" s="117" t="str" cm="1">
        <f t="array" ref="L32">IF(K$3="","",SUMPRODUCT((MONTH(ATENDIMENTOS!$B$3:$B$3003)=$P31)*(ATENDIMENTOS!$E$3:$E$3003=K$3)*(ATENDIMENTOS!$J$3:$J$3003&lt;&gt;"")*(ATENDIMENTOS!$F$3:$F$3003="PRODUTOS"),(ATENDIMENTOS!$J$3:$J$3003))*VLOOKUP(K$3,CONFIGURAÇÕES!$I$2:$K$12,2,0))</f>
        <v/>
      </c>
      <c r="M32" s="82"/>
      <c r="N32" s="92"/>
      <c r="O32" s="82"/>
      <c r="P32" s="121">
        <v>5</v>
      </c>
      <c r="Q32" s="122" t="s">
        <v>29</v>
      </c>
      <c r="R32" s="123" t="str" cm="1">
        <f t="array" ref="R32">IF(R$27="","",SUMPRODUCT((MONTH(ATENDIMENTOS!$B$3:$B$3003)=$P32)*(ATENDIMENTOS!$E$3:$E$3003=R$27)*(ATENDIMENTOS!$J$3:$J$3003&lt;&gt;"")*(ATENDIMENTOS!$F$3:$F$3003="PRODUTOS"),(ATENDIMENTOS!$J$3:$J$3003))*VLOOKUP(R$27,CONFIGURAÇÕES!$I$2:$K$12,3,0))</f>
        <v/>
      </c>
      <c r="S32" s="123" t="str" cm="1">
        <f t="array" ref="S32">IF(S$27="","",SUMPRODUCT((MONTH(ATENDIMENTOS!$B$3:$B$3003)=$P32)*(ATENDIMENTOS!$E$3:$E$3003=S$27)*(ATENDIMENTOS!$J$3:$J$3003&lt;&gt;"")*(ATENDIMENTOS!$F$3:$F$3003="PRODUTOS"),(ATENDIMENTOS!$J$3:$J$3003))*VLOOKUP(S$27,CONFIGURAÇÕES!$I$2:$K$12,3,0))</f>
        <v/>
      </c>
      <c r="T32" s="123" t="str" cm="1">
        <f t="array" ref="T32">IF(T$27="","",SUMPRODUCT((MONTH(ATENDIMENTOS!$B$3:$B$3003)=$P32)*(ATENDIMENTOS!$E$3:$E$3003=T$27)*(ATENDIMENTOS!$J$3:$J$3003&lt;&gt;"")*(ATENDIMENTOS!$F$3:$F$3003="PRODUTOS"),(ATENDIMENTOS!$J$3:$J$3003))*VLOOKUP(T$27,CONFIGURAÇÕES!$I$2:$K$12,3,0))</f>
        <v/>
      </c>
      <c r="U32" s="123" t="str" cm="1">
        <f t="array" ref="U32">IF(U$27="","",SUMPRODUCT((MONTH(ATENDIMENTOS!$B$3:$B$3003)=$P32)*(ATENDIMENTOS!$E$3:$E$3003=U$27)*(ATENDIMENTOS!$J$3:$J$3003&lt;&gt;"")*(ATENDIMENTOS!$F$3:$F$3003="PRODUTOS"),(ATENDIMENTOS!$J$3:$J$3003))*VLOOKUP(U$27,CONFIGURAÇÕES!$I$2:$K$12,3,0))</f>
        <v/>
      </c>
      <c r="V32" s="123" t="str" cm="1">
        <f t="array" ref="V32">IF(V$27="","",SUMPRODUCT((MONTH(ATENDIMENTOS!$B$3:$B$3003)=$P32)*(ATENDIMENTOS!$E$3:$E$3003=V$27)*(ATENDIMENTOS!$J$3:$J$3003&lt;&gt;"")*(ATENDIMENTOS!$F$3:$F$3003="PRODUTOS"),(ATENDIMENTOS!$J$3:$J$3003))*VLOOKUP(V$27,CONFIGURAÇÕES!$I$2:$K$12,3,0))</f>
        <v/>
      </c>
      <c r="W32" s="123" t="str" cm="1">
        <f t="array" ref="W32">IF(W$27="","",SUMPRODUCT((MONTH(ATENDIMENTOS!$B$3:$B$3003)=$P32)*(ATENDIMENTOS!$E$3:$E$3003=W$27)*(ATENDIMENTOS!$J$3:$J$3003&lt;&gt;"")*(ATENDIMENTOS!$F$3:$F$3003="PRODUTOS"),(ATENDIMENTOS!$J$3:$J$3003))*VLOOKUP(W$27,CONFIGURAÇÕES!$I$2:$K$12,3,0))</f>
        <v/>
      </c>
      <c r="X32" s="123" t="str" cm="1">
        <f t="array" ref="X32">IF(X$27="","",SUMPRODUCT((MONTH(ATENDIMENTOS!$B$3:$B$3003)=$P32)*(ATENDIMENTOS!$E$3:$E$3003=X$27)*(ATENDIMENTOS!$J$3:$J$3003&lt;&gt;"")*(ATENDIMENTOS!$F$3:$F$3003="PRODUTOS"),(ATENDIMENTOS!$J$3:$J$3003))*VLOOKUP(X$27,CONFIGURAÇÕES!$I$2:$K$12,3,0))</f>
        <v/>
      </c>
      <c r="Y32" s="123" t="str" cm="1">
        <f t="array" ref="Y32">IF(Y$27="","",SUMPRODUCT((MONTH(ATENDIMENTOS!$B$3:$B$3003)=$P32)*(ATENDIMENTOS!$E$3:$E$3003=Y$27)*(ATENDIMENTOS!$J$3:$J$3003&lt;&gt;"")*(ATENDIMENTOS!$F$3:$F$3003="PRODUTOS"),(ATENDIMENTOS!$J$3:$J$3003))*VLOOKUP(Y$27,CONFIGURAÇÕES!$I$2:$K$12,3,0))</f>
        <v/>
      </c>
      <c r="Z32" s="123" t="str" cm="1">
        <f t="array" ref="Z32">IF(Z$27="","",SUMPRODUCT((MONTH(ATENDIMENTOS!$B$3:$B$3003)=$P32)*(ATENDIMENTOS!$E$3:$E$3003=Z$27)*(ATENDIMENTOS!$J$3:$J$3003&lt;&gt;"")*(ATENDIMENTOS!$F$3:$F$3003="PRODUTOS"),(ATENDIMENTOS!$J$3:$J$3003))*VLOOKUP(Z$27,CONFIGURAÇÕES!$I$2:$K$12,3,0))</f>
        <v/>
      </c>
      <c r="AA32" s="123" t="str" cm="1">
        <f t="array" ref="AA32">IF(AA$27="","",SUMPRODUCT((MONTH(ATENDIMENTOS!$B$3:$B$3003)=$P32)*(ATENDIMENTOS!$E$3:$E$3003=AA$27)*(ATENDIMENTOS!$J$3:$J$3003&lt;&gt;"")*(ATENDIMENTOS!$F$3:$F$3003="PRODUTOS"),(ATENDIMENTOS!$J$3:$J$3003))*VLOOKUP(AA$27,CONFIGURAÇÕES!$I$2:$K$12,3,0))</f>
        <v/>
      </c>
      <c r="AB32" s="124">
        <f t="shared" si="4"/>
        <v>0</v>
      </c>
      <c r="AC32" s="128">
        <f t="shared" si="3"/>
        <v>0</v>
      </c>
      <c r="AI32" s="82"/>
      <c r="AJ32" s="82"/>
    </row>
    <row r="33" spans="2:36" x14ac:dyDescent="0.3">
      <c r="B33" s="114" t="s">
        <v>29</v>
      </c>
      <c r="C33" s="114">
        <f t="shared" si="5"/>
        <v>0</v>
      </c>
      <c r="D33" s="115">
        <f t="shared" si="6"/>
        <v>0</v>
      </c>
      <c r="E33" s="92"/>
      <c r="J33" s="116" t="s">
        <v>29</v>
      </c>
      <c r="K33" s="117" t="str" cm="1">
        <f t="array" ref="K33">IF(K$3="","",SUMPRODUCT((MONTH(ATENDIMENTOS!$B$3:$B$3003)=$P16)*(ATENDIMENTOS!$E$3:$E$3003=K$3)*(ATENDIMENTOS!$J$3:$J$3003&lt;&gt;"")*(ATENDIMENTOS!$F$3:$F$3003="SERVIÇOS"),(ATENDIMENTOS!$J$3:$J$3003))*VLOOKUP(K$3,CONFIGURAÇÕES!$I$2:$K$12,2,0))</f>
        <v/>
      </c>
      <c r="L33" s="117" t="str" cm="1">
        <f t="array" ref="L33">IF(K$3="","",SUMPRODUCT((MONTH(ATENDIMENTOS!$B$3:$B$3003)=$P32)*(ATENDIMENTOS!$E$3:$E$3003=K$3)*(ATENDIMENTOS!$J$3:$J$3003&lt;&gt;"")*(ATENDIMENTOS!$F$3:$F$3003="PRODUTOS"),(ATENDIMENTOS!$J$3:$J$3003))*VLOOKUP(K$3,CONFIGURAÇÕES!$I$2:$K$12,2,0))</f>
        <v/>
      </c>
      <c r="M33" s="82"/>
      <c r="N33" s="92"/>
      <c r="O33" s="82"/>
      <c r="P33" s="121">
        <v>6</v>
      </c>
      <c r="Q33" s="122" t="s">
        <v>30</v>
      </c>
      <c r="R33" s="123" t="str" cm="1">
        <f t="array" ref="R33">IF(R$27="","",SUMPRODUCT((MONTH(ATENDIMENTOS!$B$3:$B$3003)=$P33)*(ATENDIMENTOS!$E$3:$E$3003=R$27)*(ATENDIMENTOS!$J$3:$J$3003&lt;&gt;"")*(ATENDIMENTOS!$F$3:$F$3003="PRODUTOS"),(ATENDIMENTOS!$J$3:$J$3003))*VLOOKUP(R$27,CONFIGURAÇÕES!$I$2:$K$12,3,0))</f>
        <v/>
      </c>
      <c r="S33" s="123" t="str" cm="1">
        <f t="array" ref="S33">IF(S$27="","",SUMPRODUCT((MONTH(ATENDIMENTOS!$B$3:$B$3003)=$P33)*(ATENDIMENTOS!$E$3:$E$3003=S$27)*(ATENDIMENTOS!$J$3:$J$3003&lt;&gt;"")*(ATENDIMENTOS!$F$3:$F$3003="PRODUTOS"),(ATENDIMENTOS!$J$3:$J$3003))*VLOOKUP(S$27,CONFIGURAÇÕES!$I$2:$K$12,3,0))</f>
        <v/>
      </c>
      <c r="T33" s="123" t="str" cm="1">
        <f t="array" ref="T33">IF(T$27="","",SUMPRODUCT((MONTH(ATENDIMENTOS!$B$3:$B$3003)=$P33)*(ATENDIMENTOS!$E$3:$E$3003=T$27)*(ATENDIMENTOS!$J$3:$J$3003&lt;&gt;"")*(ATENDIMENTOS!$F$3:$F$3003="PRODUTOS"),(ATENDIMENTOS!$J$3:$J$3003))*VLOOKUP(T$27,CONFIGURAÇÕES!$I$2:$K$12,3,0))</f>
        <v/>
      </c>
      <c r="U33" s="123" t="str" cm="1">
        <f t="array" ref="U33">IF(U$27="","",SUMPRODUCT((MONTH(ATENDIMENTOS!$B$3:$B$3003)=$P33)*(ATENDIMENTOS!$E$3:$E$3003=U$27)*(ATENDIMENTOS!$J$3:$J$3003&lt;&gt;"")*(ATENDIMENTOS!$F$3:$F$3003="PRODUTOS"),(ATENDIMENTOS!$J$3:$J$3003))*VLOOKUP(U$27,CONFIGURAÇÕES!$I$2:$K$12,3,0))</f>
        <v/>
      </c>
      <c r="V33" s="123" t="str" cm="1">
        <f t="array" ref="V33">IF(V$27="","",SUMPRODUCT((MONTH(ATENDIMENTOS!$B$3:$B$3003)=$P33)*(ATENDIMENTOS!$E$3:$E$3003=V$27)*(ATENDIMENTOS!$J$3:$J$3003&lt;&gt;"")*(ATENDIMENTOS!$F$3:$F$3003="PRODUTOS"),(ATENDIMENTOS!$J$3:$J$3003))*VLOOKUP(V$27,CONFIGURAÇÕES!$I$2:$K$12,3,0))</f>
        <v/>
      </c>
      <c r="W33" s="123" t="str" cm="1">
        <f t="array" ref="W33">IF(W$27="","",SUMPRODUCT((MONTH(ATENDIMENTOS!$B$3:$B$3003)=$P33)*(ATENDIMENTOS!$E$3:$E$3003=W$27)*(ATENDIMENTOS!$J$3:$J$3003&lt;&gt;"")*(ATENDIMENTOS!$F$3:$F$3003="PRODUTOS"),(ATENDIMENTOS!$J$3:$J$3003))*VLOOKUP(W$27,CONFIGURAÇÕES!$I$2:$K$12,3,0))</f>
        <v/>
      </c>
      <c r="X33" s="123" t="str" cm="1">
        <f t="array" ref="X33">IF(X$27="","",SUMPRODUCT((MONTH(ATENDIMENTOS!$B$3:$B$3003)=$P33)*(ATENDIMENTOS!$E$3:$E$3003=X$27)*(ATENDIMENTOS!$J$3:$J$3003&lt;&gt;"")*(ATENDIMENTOS!$F$3:$F$3003="PRODUTOS"),(ATENDIMENTOS!$J$3:$J$3003))*VLOOKUP(X$27,CONFIGURAÇÕES!$I$2:$K$12,3,0))</f>
        <v/>
      </c>
      <c r="Y33" s="123" t="str" cm="1">
        <f t="array" ref="Y33">IF(Y$27="","",SUMPRODUCT((MONTH(ATENDIMENTOS!$B$3:$B$3003)=$P33)*(ATENDIMENTOS!$E$3:$E$3003=Y$27)*(ATENDIMENTOS!$J$3:$J$3003&lt;&gt;"")*(ATENDIMENTOS!$F$3:$F$3003="PRODUTOS"),(ATENDIMENTOS!$J$3:$J$3003))*VLOOKUP(Y$27,CONFIGURAÇÕES!$I$2:$K$12,3,0))</f>
        <v/>
      </c>
      <c r="Z33" s="123" t="str" cm="1">
        <f t="array" ref="Z33">IF(Z$27="","",SUMPRODUCT((MONTH(ATENDIMENTOS!$B$3:$B$3003)=$P33)*(ATENDIMENTOS!$E$3:$E$3003=Z$27)*(ATENDIMENTOS!$J$3:$J$3003&lt;&gt;"")*(ATENDIMENTOS!$F$3:$F$3003="PRODUTOS"),(ATENDIMENTOS!$J$3:$J$3003))*VLOOKUP(Z$27,CONFIGURAÇÕES!$I$2:$K$12,3,0))</f>
        <v/>
      </c>
      <c r="AA33" s="123" t="str" cm="1">
        <f t="array" ref="AA33">IF(AA$27="","",SUMPRODUCT((MONTH(ATENDIMENTOS!$B$3:$B$3003)=$P33)*(ATENDIMENTOS!$E$3:$E$3003=AA$27)*(ATENDIMENTOS!$J$3:$J$3003&lt;&gt;"")*(ATENDIMENTOS!$F$3:$F$3003="PRODUTOS"),(ATENDIMENTOS!$J$3:$J$3003))*VLOOKUP(AA$27,CONFIGURAÇÕES!$I$2:$K$12,3,0))</f>
        <v/>
      </c>
      <c r="AB33" s="124">
        <f t="shared" si="4"/>
        <v>0</v>
      </c>
      <c r="AC33" s="128">
        <f t="shared" si="3"/>
        <v>0</v>
      </c>
      <c r="AI33" s="82"/>
      <c r="AJ33" s="82"/>
    </row>
    <row r="34" spans="2:36" x14ac:dyDescent="0.3">
      <c r="B34" s="114" t="s">
        <v>30</v>
      </c>
      <c r="C34" s="114">
        <f t="shared" si="5"/>
        <v>0</v>
      </c>
      <c r="D34" s="115">
        <f t="shared" si="6"/>
        <v>0</v>
      </c>
      <c r="E34" s="92"/>
      <c r="J34" s="116" t="s">
        <v>30</v>
      </c>
      <c r="K34" s="117" t="str" cm="1">
        <f t="array" ref="K34">IF(K$3="","",SUMPRODUCT((MONTH(ATENDIMENTOS!$B$3:$B$3003)=$P17)*(ATENDIMENTOS!$E$3:$E$3003=K$3)*(ATENDIMENTOS!$J$3:$J$3003&lt;&gt;"")*(ATENDIMENTOS!$F$3:$F$3003="SERVIÇOS"),(ATENDIMENTOS!$J$3:$J$3003))*VLOOKUP(K$3,CONFIGURAÇÕES!$I$2:$K$12,2,0))</f>
        <v/>
      </c>
      <c r="L34" s="117" t="str" cm="1">
        <f t="array" ref="L34">IF(K$3="","",SUMPRODUCT((MONTH(ATENDIMENTOS!$B$3:$B$3003)=$P33)*(ATENDIMENTOS!$E$3:$E$3003=K$3)*(ATENDIMENTOS!$J$3:$J$3003&lt;&gt;"")*(ATENDIMENTOS!$F$3:$F$3003="PRODUTOS"),(ATENDIMENTOS!$J$3:$J$3003))*VLOOKUP(K$3,CONFIGURAÇÕES!$I$2:$K$12,2,0))</f>
        <v/>
      </c>
      <c r="M34" s="82"/>
      <c r="N34" s="92"/>
      <c r="O34" s="82"/>
      <c r="P34" s="121">
        <v>7</v>
      </c>
      <c r="Q34" s="122" t="s">
        <v>31</v>
      </c>
      <c r="R34" s="123" t="str" cm="1">
        <f t="array" ref="R34">IF(R$27="","",SUMPRODUCT((MONTH(ATENDIMENTOS!$B$3:$B$3003)=$P34)*(ATENDIMENTOS!$E$3:$E$3003=R$27)*(ATENDIMENTOS!$J$3:$J$3003&lt;&gt;"")*(ATENDIMENTOS!$F$3:$F$3003="PRODUTOS"),(ATENDIMENTOS!$J$3:$J$3003))*VLOOKUP(R$27,CONFIGURAÇÕES!$I$2:$K$12,3,0))</f>
        <v/>
      </c>
      <c r="S34" s="123" t="str" cm="1">
        <f t="array" ref="S34">IF(S$27="","",SUMPRODUCT((MONTH(ATENDIMENTOS!$B$3:$B$3003)=$P34)*(ATENDIMENTOS!$E$3:$E$3003=S$27)*(ATENDIMENTOS!$J$3:$J$3003&lt;&gt;"")*(ATENDIMENTOS!$F$3:$F$3003="PRODUTOS"),(ATENDIMENTOS!$J$3:$J$3003))*VLOOKUP(S$27,CONFIGURAÇÕES!$I$2:$K$12,3,0))</f>
        <v/>
      </c>
      <c r="T34" s="123" t="str" cm="1">
        <f t="array" ref="T34">IF(T$27="","",SUMPRODUCT((MONTH(ATENDIMENTOS!$B$3:$B$3003)=$P34)*(ATENDIMENTOS!$E$3:$E$3003=T$27)*(ATENDIMENTOS!$J$3:$J$3003&lt;&gt;"")*(ATENDIMENTOS!$F$3:$F$3003="PRODUTOS"),(ATENDIMENTOS!$J$3:$J$3003))*VLOOKUP(T$27,CONFIGURAÇÕES!$I$2:$K$12,3,0))</f>
        <v/>
      </c>
      <c r="U34" s="123" t="str" cm="1">
        <f t="array" ref="U34">IF(U$27="","",SUMPRODUCT((MONTH(ATENDIMENTOS!$B$3:$B$3003)=$P34)*(ATENDIMENTOS!$E$3:$E$3003=U$27)*(ATENDIMENTOS!$J$3:$J$3003&lt;&gt;"")*(ATENDIMENTOS!$F$3:$F$3003="PRODUTOS"),(ATENDIMENTOS!$J$3:$J$3003))*VLOOKUP(U$27,CONFIGURAÇÕES!$I$2:$K$12,3,0))</f>
        <v/>
      </c>
      <c r="V34" s="123" t="str" cm="1">
        <f t="array" ref="V34">IF(V$27="","",SUMPRODUCT((MONTH(ATENDIMENTOS!$B$3:$B$3003)=$P34)*(ATENDIMENTOS!$E$3:$E$3003=V$27)*(ATENDIMENTOS!$J$3:$J$3003&lt;&gt;"")*(ATENDIMENTOS!$F$3:$F$3003="PRODUTOS"),(ATENDIMENTOS!$J$3:$J$3003))*VLOOKUP(V$27,CONFIGURAÇÕES!$I$2:$K$12,3,0))</f>
        <v/>
      </c>
      <c r="W34" s="123" t="str" cm="1">
        <f t="array" ref="W34">IF(W$27="","",SUMPRODUCT((MONTH(ATENDIMENTOS!$B$3:$B$3003)=$P34)*(ATENDIMENTOS!$E$3:$E$3003=W$27)*(ATENDIMENTOS!$J$3:$J$3003&lt;&gt;"")*(ATENDIMENTOS!$F$3:$F$3003="PRODUTOS"),(ATENDIMENTOS!$J$3:$J$3003))*VLOOKUP(W$27,CONFIGURAÇÕES!$I$2:$K$12,3,0))</f>
        <v/>
      </c>
      <c r="X34" s="123" t="str" cm="1">
        <f t="array" ref="X34">IF(X$27="","",SUMPRODUCT((MONTH(ATENDIMENTOS!$B$3:$B$3003)=$P34)*(ATENDIMENTOS!$E$3:$E$3003=X$27)*(ATENDIMENTOS!$J$3:$J$3003&lt;&gt;"")*(ATENDIMENTOS!$F$3:$F$3003="PRODUTOS"),(ATENDIMENTOS!$J$3:$J$3003))*VLOOKUP(X$27,CONFIGURAÇÕES!$I$2:$K$12,3,0))</f>
        <v/>
      </c>
      <c r="Y34" s="123" t="str" cm="1">
        <f t="array" ref="Y34">IF(Y$27="","",SUMPRODUCT((MONTH(ATENDIMENTOS!$B$3:$B$3003)=$P34)*(ATENDIMENTOS!$E$3:$E$3003=Y$27)*(ATENDIMENTOS!$J$3:$J$3003&lt;&gt;"")*(ATENDIMENTOS!$F$3:$F$3003="PRODUTOS"),(ATENDIMENTOS!$J$3:$J$3003))*VLOOKUP(Y$27,CONFIGURAÇÕES!$I$2:$K$12,3,0))</f>
        <v/>
      </c>
      <c r="Z34" s="123" t="str" cm="1">
        <f t="array" ref="Z34">IF(Z$27="","",SUMPRODUCT((MONTH(ATENDIMENTOS!$B$3:$B$3003)=$P34)*(ATENDIMENTOS!$E$3:$E$3003=Z$27)*(ATENDIMENTOS!$J$3:$J$3003&lt;&gt;"")*(ATENDIMENTOS!$F$3:$F$3003="PRODUTOS"),(ATENDIMENTOS!$J$3:$J$3003))*VLOOKUP(Z$27,CONFIGURAÇÕES!$I$2:$K$12,3,0))</f>
        <v/>
      </c>
      <c r="AA34" s="123" t="str" cm="1">
        <f t="array" ref="AA34">IF(AA$27="","",SUMPRODUCT((MONTH(ATENDIMENTOS!$B$3:$B$3003)=$P34)*(ATENDIMENTOS!$E$3:$E$3003=AA$27)*(ATENDIMENTOS!$J$3:$J$3003&lt;&gt;"")*(ATENDIMENTOS!$F$3:$F$3003="PRODUTOS"),(ATENDIMENTOS!$J$3:$J$3003))*VLOOKUP(AA$27,CONFIGURAÇÕES!$I$2:$K$12,3,0))</f>
        <v/>
      </c>
      <c r="AB34" s="124">
        <f t="shared" si="4"/>
        <v>0</v>
      </c>
      <c r="AC34" s="128">
        <f t="shared" si="3"/>
        <v>0</v>
      </c>
      <c r="AI34" s="82"/>
      <c r="AJ34" s="82"/>
    </row>
    <row r="35" spans="2:36" x14ac:dyDescent="0.3">
      <c r="B35" s="114" t="s">
        <v>31</v>
      </c>
      <c r="C35" s="114">
        <f t="shared" si="5"/>
        <v>0</v>
      </c>
      <c r="D35" s="115">
        <f t="shared" si="6"/>
        <v>0</v>
      </c>
      <c r="E35" s="92"/>
      <c r="J35" s="116" t="s">
        <v>31</v>
      </c>
      <c r="K35" s="117" t="str" cm="1">
        <f t="array" ref="K35">IF(K$3="","",SUMPRODUCT((MONTH(ATENDIMENTOS!$B$3:$B$3003)=$P18)*(ATENDIMENTOS!$E$3:$E$3003=K$3)*(ATENDIMENTOS!$J$3:$J$3003&lt;&gt;"")*(ATENDIMENTOS!$F$3:$F$3003="SERVIÇOS"),(ATENDIMENTOS!$J$3:$J$3003))*VLOOKUP(K$3,CONFIGURAÇÕES!$I$2:$K$12,2,0))</f>
        <v/>
      </c>
      <c r="L35" s="117" t="str" cm="1">
        <f t="array" ref="L35">IF(K$3="","",SUMPRODUCT((MONTH(ATENDIMENTOS!$B$3:$B$3003)=$P34)*(ATENDIMENTOS!$E$3:$E$3003=K$3)*(ATENDIMENTOS!$J$3:$J$3003&lt;&gt;"")*(ATENDIMENTOS!$F$3:$F$3003="PRODUTOS"),(ATENDIMENTOS!$J$3:$J$3003))*VLOOKUP(K$3,CONFIGURAÇÕES!$I$2:$K$12,2,0))</f>
        <v/>
      </c>
      <c r="M35" s="82"/>
      <c r="N35" s="92"/>
      <c r="O35" s="82"/>
      <c r="P35" s="121">
        <v>8</v>
      </c>
      <c r="Q35" s="122" t="s">
        <v>32</v>
      </c>
      <c r="R35" s="123" t="str" cm="1">
        <f t="array" ref="R35">IF(R$27="","",SUMPRODUCT((MONTH(ATENDIMENTOS!$B$3:$B$3003)=$P35)*(ATENDIMENTOS!$E$3:$E$3003=R$27)*(ATENDIMENTOS!$J$3:$J$3003&lt;&gt;"")*(ATENDIMENTOS!$F$3:$F$3003="PRODUTOS"),(ATENDIMENTOS!$J$3:$J$3003))*VLOOKUP(R$27,CONFIGURAÇÕES!$I$2:$K$12,3,0))</f>
        <v/>
      </c>
      <c r="S35" s="123" t="str" cm="1">
        <f t="array" ref="S35">IF(S$27="","",SUMPRODUCT((MONTH(ATENDIMENTOS!$B$3:$B$3003)=$P35)*(ATENDIMENTOS!$E$3:$E$3003=S$27)*(ATENDIMENTOS!$J$3:$J$3003&lt;&gt;"")*(ATENDIMENTOS!$F$3:$F$3003="PRODUTOS"),(ATENDIMENTOS!$J$3:$J$3003))*VLOOKUP(S$27,CONFIGURAÇÕES!$I$2:$K$12,3,0))</f>
        <v/>
      </c>
      <c r="T35" s="123" t="str" cm="1">
        <f t="array" ref="T35">IF(T$27="","",SUMPRODUCT((MONTH(ATENDIMENTOS!$B$3:$B$3003)=$P35)*(ATENDIMENTOS!$E$3:$E$3003=T$27)*(ATENDIMENTOS!$J$3:$J$3003&lt;&gt;"")*(ATENDIMENTOS!$F$3:$F$3003="PRODUTOS"),(ATENDIMENTOS!$J$3:$J$3003))*VLOOKUP(T$27,CONFIGURAÇÕES!$I$2:$K$12,3,0))</f>
        <v/>
      </c>
      <c r="U35" s="123" t="str" cm="1">
        <f t="array" ref="U35">IF(U$27="","",SUMPRODUCT((MONTH(ATENDIMENTOS!$B$3:$B$3003)=$P35)*(ATENDIMENTOS!$E$3:$E$3003=U$27)*(ATENDIMENTOS!$J$3:$J$3003&lt;&gt;"")*(ATENDIMENTOS!$F$3:$F$3003="PRODUTOS"),(ATENDIMENTOS!$J$3:$J$3003))*VLOOKUP(U$27,CONFIGURAÇÕES!$I$2:$K$12,3,0))</f>
        <v/>
      </c>
      <c r="V35" s="123" t="str" cm="1">
        <f t="array" ref="V35">IF(V$27="","",SUMPRODUCT((MONTH(ATENDIMENTOS!$B$3:$B$3003)=$P35)*(ATENDIMENTOS!$E$3:$E$3003=V$27)*(ATENDIMENTOS!$J$3:$J$3003&lt;&gt;"")*(ATENDIMENTOS!$F$3:$F$3003="PRODUTOS"),(ATENDIMENTOS!$J$3:$J$3003))*VLOOKUP(V$27,CONFIGURAÇÕES!$I$2:$K$12,3,0))</f>
        <v/>
      </c>
      <c r="W35" s="123" t="str" cm="1">
        <f t="array" ref="W35">IF(W$27="","",SUMPRODUCT((MONTH(ATENDIMENTOS!$B$3:$B$3003)=$P35)*(ATENDIMENTOS!$E$3:$E$3003=W$27)*(ATENDIMENTOS!$J$3:$J$3003&lt;&gt;"")*(ATENDIMENTOS!$F$3:$F$3003="PRODUTOS"),(ATENDIMENTOS!$J$3:$J$3003))*VLOOKUP(W$27,CONFIGURAÇÕES!$I$2:$K$12,3,0))</f>
        <v/>
      </c>
      <c r="X35" s="123" t="str" cm="1">
        <f t="array" ref="X35">IF(X$27="","",SUMPRODUCT((MONTH(ATENDIMENTOS!$B$3:$B$3003)=$P35)*(ATENDIMENTOS!$E$3:$E$3003=X$27)*(ATENDIMENTOS!$J$3:$J$3003&lt;&gt;"")*(ATENDIMENTOS!$F$3:$F$3003="PRODUTOS"),(ATENDIMENTOS!$J$3:$J$3003))*VLOOKUP(X$27,CONFIGURAÇÕES!$I$2:$K$12,3,0))</f>
        <v/>
      </c>
      <c r="Y35" s="123" t="str" cm="1">
        <f t="array" ref="Y35">IF(Y$27="","",SUMPRODUCT((MONTH(ATENDIMENTOS!$B$3:$B$3003)=$P35)*(ATENDIMENTOS!$E$3:$E$3003=Y$27)*(ATENDIMENTOS!$J$3:$J$3003&lt;&gt;"")*(ATENDIMENTOS!$F$3:$F$3003="PRODUTOS"),(ATENDIMENTOS!$J$3:$J$3003))*VLOOKUP(Y$27,CONFIGURAÇÕES!$I$2:$K$12,3,0))</f>
        <v/>
      </c>
      <c r="Z35" s="123" t="str" cm="1">
        <f t="array" ref="Z35">IF(Z$27="","",SUMPRODUCT((MONTH(ATENDIMENTOS!$B$3:$B$3003)=$P35)*(ATENDIMENTOS!$E$3:$E$3003=Z$27)*(ATENDIMENTOS!$J$3:$J$3003&lt;&gt;"")*(ATENDIMENTOS!$F$3:$F$3003="PRODUTOS"),(ATENDIMENTOS!$J$3:$J$3003))*VLOOKUP(Z$27,CONFIGURAÇÕES!$I$2:$K$12,3,0))</f>
        <v/>
      </c>
      <c r="AA35" s="123" t="str" cm="1">
        <f t="array" ref="AA35">IF(AA$27="","",SUMPRODUCT((MONTH(ATENDIMENTOS!$B$3:$B$3003)=$P35)*(ATENDIMENTOS!$E$3:$E$3003=AA$27)*(ATENDIMENTOS!$J$3:$J$3003&lt;&gt;"")*(ATENDIMENTOS!$F$3:$F$3003="PRODUTOS"),(ATENDIMENTOS!$J$3:$J$3003))*VLOOKUP(AA$27,CONFIGURAÇÕES!$I$2:$K$12,3,0))</f>
        <v/>
      </c>
      <c r="AB35" s="124">
        <f t="shared" si="4"/>
        <v>0</v>
      </c>
      <c r="AC35" s="128">
        <f t="shared" si="3"/>
        <v>0</v>
      </c>
      <c r="AI35" s="82"/>
      <c r="AJ35" s="82"/>
    </row>
    <row r="36" spans="2:36" x14ac:dyDescent="0.3">
      <c r="B36" s="114" t="s">
        <v>32</v>
      </c>
      <c r="C36" s="114">
        <f t="shared" si="5"/>
        <v>0</v>
      </c>
      <c r="D36" s="115">
        <f t="shared" si="6"/>
        <v>0</v>
      </c>
      <c r="E36" s="92"/>
      <c r="J36" s="116" t="s">
        <v>32</v>
      </c>
      <c r="K36" s="117" t="str" cm="1">
        <f t="array" ref="K36">IF(K$3="","",SUMPRODUCT((MONTH(ATENDIMENTOS!$B$3:$B$3003)=$P19)*(ATENDIMENTOS!$E$3:$E$3003=K$3)*(ATENDIMENTOS!$J$3:$J$3003&lt;&gt;"")*(ATENDIMENTOS!$F$3:$F$3003="SERVIÇOS"),(ATENDIMENTOS!$J$3:$J$3003))*VLOOKUP(K$3,CONFIGURAÇÕES!$I$2:$K$12,2,0))</f>
        <v/>
      </c>
      <c r="L36" s="117" t="str" cm="1">
        <f t="array" ref="L36">IF(K$3="","",SUMPRODUCT((MONTH(ATENDIMENTOS!$B$3:$B$3003)=$P35)*(ATENDIMENTOS!$E$3:$E$3003=K$3)*(ATENDIMENTOS!$J$3:$J$3003&lt;&gt;"")*(ATENDIMENTOS!$F$3:$F$3003="PRODUTOS"),(ATENDIMENTOS!$J$3:$J$3003))*VLOOKUP(K$3,CONFIGURAÇÕES!$I$2:$K$12,2,0))</f>
        <v/>
      </c>
      <c r="M36" s="82"/>
      <c r="N36" s="92"/>
      <c r="O36" s="82"/>
      <c r="P36" s="121">
        <v>9</v>
      </c>
      <c r="Q36" s="122" t="s">
        <v>33</v>
      </c>
      <c r="R36" s="123" t="str" cm="1">
        <f t="array" ref="R36">IF(R$27="","",SUMPRODUCT((MONTH(ATENDIMENTOS!$B$3:$B$3003)=$P36)*(ATENDIMENTOS!$E$3:$E$3003=R$27)*(ATENDIMENTOS!$J$3:$J$3003&lt;&gt;"")*(ATENDIMENTOS!$F$3:$F$3003="PRODUTOS"),(ATENDIMENTOS!$J$3:$J$3003))*VLOOKUP(R$27,CONFIGURAÇÕES!$I$2:$K$12,3,0))</f>
        <v/>
      </c>
      <c r="S36" s="123" t="str" cm="1">
        <f t="array" ref="S36">IF(S$27="","",SUMPRODUCT((MONTH(ATENDIMENTOS!$B$3:$B$3003)=$P36)*(ATENDIMENTOS!$E$3:$E$3003=S$27)*(ATENDIMENTOS!$J$3:$J$3003&lt;&gt;"")*(ATENDIMENTOS!$F$3:$F$3003="PRODUTOS"),(ATENDIMENTOS!$J$3:$J$3003))*VLOOKUP(S$27,CONFIGURAÇÕES!$I$2:$K$12,3,0))</f>
        <v/>
      </c>
      <c r="T36" s="123" t="str" cm="1">
        <f t="array" ref="T36">IF(T$27="","",SUMPRODUCT((MONTH(ATENDIMENTOS!$B$3:$B$3003)=$P36)*(ATENDIMENTOS!$E$3:$E$3003=T$27)*(ATENDIMENTOS!$J$3:$J$3003&lt;&gt;"")*(ATENDIMENTOS!$F$3:$F$3003="PRODUTOS"),(ATENDIMENTOS!$J$3:$J$3003))*VLOOKUP(T$27,CONFIGURAÇÕES!$I$2:$K$12,3,0))</f>
        <v/>
      </c>
      <c r="U36" s="123" t="str" cm="1">
        <f t="array" ref="U36">IF(U$27="","",SUMPRODUCT((MONTH(ATENDIMENTOS!$B$3:$B$3003)=$P36)*(ATENDIMENTOS!$E$3:$E$3003=U$27)*(ATENDIMENTOS!$J$3:$J$3003&lt;&gt;"")*(ATENDIMENTOS!$F$3:$F$3003="PRODUTOS"),(ATENDIMENTOS!$J$3:$J$3003))*VLOOKUP(U$27,CONFIGURAÇÕES!$I$2:$K$12,3,0))</f>
        <v/>
      </c>
      <c r="V36" s="123" t="str" cm="1">
        <f t="array" ref="V36">IF(V$27="","",SUMPRODUCT((MONTH(ATENDIMENTOS!$B$3:$B$3003)=$P36)*(ATENDIMENTOS!$E$3:$E$3003=V$27)*(ATENDIMENTOS!$J$3:$J$3003&lt;&gt;"")*(ATENDIMENTOS!$F$3:$F$3003="PRODUTOS"),(ATENDIMENTOS!$J$3:$J$3003))*VLOOKUP(V$27,CONFIGURAÇÕES!$I$2:$K$12,3,0))</f>
        <v/>
      </c>
      <c r="W36" s="123" t="str" cm="1">
        <f t="array" ref="W36">IF(W$27="","",SUMPRODUCT((MONTH(ATENDIMENTOS!$B$3:$B$3003)=$P36)*(ATENDIMENTOS!$E$3:$E$3003=W$27)*(ATENDIMENTOS!$J$3:$J$3003&lt;&gt;"")*(ATENDIMENTOS!$F$3:$F$3003="PRODUTOS"),(ATENDIMENTOS!$J$3:$J$3003))*VLOOKUP(W$27,CONFIGURAÇÕES!$I$2:$K$12,3,0))</f>
        <v/>
      </c>
      <c r="X36" s="123" t="str" cm="1">
        <f t="array" ref="X36">IF(X$27="","",SUMPRODUCT((MONTH(ATENDIMENTOS!$B$3:$B$3003)=$P36)*(ATENDIMENTOS!$E$3:$E$3003=X$27)*(ATENDIMENTOS!$J$3:$J$3003&lt;&gt;"")*(ATENDIMENTOS!$F$3:$F$3003="PRODUTOS"),(ATENDIMENTOS!$J$3:$J$3003))*VLOOKUP(X$27,CONFIGURAÇÕES!$I$2:$K$12,3,0))</f>
        <v/>
      </c>
      <c r="Y36" s="123" t="str" cm="1">
        <f t="array" ref="Y36">IF(Y$27="","",SUMPRODUCT((MONTH(ATENDIMENTOS!$B$3:$B$3003)=$P36)*(ATENDIMENTOS!$E$3:$E$3003=Y$27)*(ATENDIMENTOS!$J$3:$J$3003&lt;&gt;"")*(ATENDIMENTOS!$F$3:$F$3003="PRODUTOS"),(ATENDIMENTOS!$J$3:$J$3003))*VLOOKUP(Y$27,CONFIGURAÇÕES!$I$2:$K$12,3,0))</f>
        <v/>
      </c>
      <c r="Z36" s="123" t="str" cm="1">
        <f t="array" ref="Z36">IF(Z$27="","",SUMPRODUCT((MONTH(ATENDIMENTOS!$B$3:$B$3003)=$P36)*(ATENDIMENTOS!$E$3:$E$3003=Z$27)*(ATENDIMENTOS!$J$3:$J$3003&lt;&gt;"")*(ATENDIMENTOS!$F$3:$F$3003="PRODUTOS"),(ATENDIMENTOS!$J$3:$J$3003))*VLOOKUP(Z$27,CONFIGURAÇÕES!$I$2:$K$12,3,0))</f>
        <v/>
      </c>
      <c r="AA36" s="123" t="str" cm="1">
        <f t="array" ref="AA36">IF(AA$27="","",SUMPRODUCT((MONTH(ATENDIMENTOS!$B$3:$B$3003)=$P36)*(ATENDIMENTOS!$E$3:$E$3003=AA$27)*(ATENDIMENTOS!$J$3:$J$3003&lt;&gt;"")*(ATENDIMENTOS!$F$3:$F$3003="PRODUTOS"),(ATENDIMENTOS!$J$3:$J$3003))*VLOOKUP(AA$27,CONFIGURAÇÕES!$I$2:$K$12,3,0))</f>
        <v/>
      </c>
      <c r="AB36" s="124">
        <f t="shared" si="4"/>
        <v>0</v>
      </c>
      <c r="AC36" s="128">
        <f t="shared" si="3"/>
        <v>0</v>
      </c>
      <c r="AI36" s="82"/>
      <c r="AJ36" s="82"/>
    </row>
    <row r="37" spans="2:36" x14ac:dyDescent="0.3">
      <c r="B37" s="114" t="s">
        <v>33</v>
      </c>
      <c r="C37" s="114">
        <f t="shared" si="5"/>
        <v>0</v>
      </c>
      <c r="D37" s="115">
        <f t="shared" si="6"/>
        <v>0</v>
      </c>
      <c r="E37" s="92"/>
      <c r="J37" s="116" t="s">
        <v>33</v>
      </c>
      <c r="K37" s="117" t="str" cm="1">
        <f t="array" ref="K37">IF(K$3="","",SUMPRODUCT((MONTH(ATENDIMENTOS!$B$3:$B$3003)=$P20)*(ATENDIMENTOS!$E$3:$E$3003=K$3)*(ATENDIMENTOS!$J$3:$J$3003&lt;&gt;"")*(ATENDIMENTOS!$F$3:$F$3003="SERVIÇOS"),(ATENDIMENTOS!$J$3:$J$3003))*VLOOKUP(K$3,CONFIGURAÇÕES!$I$2:$K$12,2,0))</f>
        <v/>
      </c>
      <c r="L37" s="117" t="str" cm="1">
        <f t="array" ref="L37">IF(K$3="","",SUMPRODUCT((MONTH(ATENDIMENTOS!$B$3:$B$3003)=$P36)*(ATENDIMENTOS!$E$3:$E$3003=K$3)*(ATENDIMENTOS!$J$3:$J$3003&lt;&gt;"")*(ATENDIMENTOS!$F$3:$F$3003="PRODUTOS"),(ATENDIMENTOS!$J$3:$J$3003))*VLOOKUP(K$3,CONFIGURAÇÕES!$I$2:$K$12,2,0))</f>
        <v/>
      </c>
      <c r="M37" s="82"/>
      <c r="N37" s="92"/>
      <c r="O37" s="82"/>
      <c r="P37" s="121">
        <v>10</v>
      </c>
      <c r="Q37" s="122" t="s">
        <v>34</v>
      </c>
      <c r="R37" s="123" t="str" cm="1">
        <f t="array" ref="R37">IF(R$27="","",SUMPRODUCT((MONTH(ATENDIMENTOS!$B$3:$B$3003)=$P37)*(ATENDIMENTOS!$E$3:$E$3003=R$27)*(ATENDIMENTOS!$J$3:$J$3003&lt;&gt;"")*(ATENDIMENTOS!$F$3:$F$3003="PRODUTOS"),(ATENDIMENTOS!$J$3:$J$3003))*VLOOKUP(R$27,CONFIGURAÇÕES!$I$2:$K$12,3,0))</f>
        <v/>
      </c>
      <c r="S37" s="123" t="str" cm="1">
        <f t="array" ref="S37">IF(S$27="","",SUMPRODUCT((MONTH(ATENDIMENTOS!$B$3:$B$3003)=$P37)*(ATENDIMENTOS!$E$3:$E$3003=S$27)*(ATENDIMENTOS!$J$3:$J$3003&lt;&gt;"")*(ATENDIMENTOS!$F$3:$F$3003="PRODUTOS"),(ATENDIMENTOS!$J$3:$J$3003))*VLOOKUP(S$27,CONFIGURAÇÕES!$I$2:$K$12,3,0))</f>
        <v/>
      </c>
      <c r="T37" s="123" t="str" cm="1">
        <f t="array" ref="T37">IF(T$27="","",SUMPRODUCT((MONTH(ATENDIMENTOS!$B$3:$B$3003)=$P37)*(ATENDIMENTOS!$E$3:$E$3003=T$27)*(ATENDIMENTOS!$J$3:$J$3003&lt;&gt;"")*(ATENDIMENTOS!$F$3:$F$3003="PRODUTOS"),(ATENDIMENTOS!$J$3:$J$3003))*VLOOKUP(T$27,CONFIGURAÇÕES!$I$2:$K$12,3,0))</f>
        <v/>
      </c>
      <c r="U37" s="123" t="str" cm="1">
        <f t="array" ref="U37">IF(U$27="","",SUMPRODUCT((MONTH(ATENDIMENTOS!$B$3:$B$3003)=$P37)*(ATENDIMENTOS!$E$3:$E$3003=U$27)*(ATENDIMENTOS!$J$3:$J$3003&lt;&gt;"")*(ATENDIMENTOS!$F$3:$F$3003="PRODUTOS"),(ATENDIMENTOS!$J$3:$J$3003))*VLOOKUP(U$27,CONFIGURAÇÕES!$I$2:$K$12,3,0))</f>
        <v/>
      </c>
      <c r="V37" s="123" t="str" cm="1">
        <f t="array" ref="V37">IF(V$27="","",SUMPRODUCT((MONTH(ATENDIMENTOS!$B$3:$B$3003)=$P37)*(ATENDIMENTOS!$E$3:$E$3003=V$27)*(ATENDIMENTOS!$J$3:$J$3003&lt;&gt;"")*(ATENDIMENTOS!$F$3:$F$3003="PRODUTOS"),(ATENDIMENTOS!$J$3:$J$3003))*VLOOKUP(V$27,CONFIGURAÇÕES!$I$2:$K$12,3,0))</f>
        <v/>
      </c>
      <c r="W37" s="123" t="str" cm="1">
        <f t="array" ref="W37">IF(W$27="","",SUMPRODUCT((MONTH(ATENDIMENTOS!$B$3:$B$3003)=$P37)*(ATENDIMENTOS!$E$3:$E$3003=W$27)*(ATENDIMENTOS!$J$3:$J$3003&lt;&gt;"")*(ATENDIMENTOS!$F$3:$F$3003="PRODUTOS"),(ATENDIMENTOS!$J$3:$J$3003))*VLOOKUP(W$27,CONFIGURAÇÕES!$I$2:$K$12,3,0))</f>
        <v/>
      </c>
      <c r="X37" s="123" t="str" cm="1">
        <f t="array" ref="X37">IF(X$27="","",SUMPRODUCT((MONTH(ATENDIMENTOS!$B$3:$B$3003)=$P37)*(ATENDIMENTOS!$E$3:$E$3003=X$27)*(ATENDIMENTOS!$J$3:$J$3003&lt;&gt;"")*(ATENDIMENTOS!$F$3:$F$3003="PRODUTOS"),(ATENDIMENTOS!$J$3:$J$3003))*VLOOKUP(X$27,CONFIGURAÇÕES!$I$2:$K$12,3,0))</f>
        <v/>
      </c>
      <c r="Y37" s="123" t="str" cm="1">
        <f t="array" ref="Y37">IF(Y$27="","",SUMPRODUCT((MONTH(ATENDIMENTOS!$B$3:$B$3003)=$P37)*(ATENDIMENTOS!$E$3:$E$3003=Y$27)*(ATENDIMENTOS!$J$3:$J$3003&lt;&gt;"")*(ATENDIMENTOS!$F$3:$F$3003="PRODUTOS"),(ATENDIMENTOS!$J$3:$J$3003))*VLOOKUP(Y$27,CONFIGURAÇÕES!$I$2:$K$12,3,0))</f>
        <v/>
      </c>
      <c r="Z37" s="123" t="str" cm="1">
        <f t="array" ref="Z37">IF(Z$27="","",SUMPRODUCT((MONTH(ATENDIMENTOS!$B$3:$B$3003)=$P37)*(ATENDIMENTOS!$E$3:$E$3003=Z$27)*(ATENDIMENTOS!$J$3:$J$3003&lt;&gt;"")*(ATENDIMENTOS!$F$3:$F$3003="PRODUTOS"),(ATENDIMENTOS!$J$3:$J$3003))*VLOOKUP(Z$27,CONFIGURAÇÕES!$I$2:$K$12,3,0))</f>
        <v/>
      </c>
      <c r="AA37" s="123" t="str" cm="1">
        <f t="array" ref="AA37">IF(AA$27="","",SUMPRODUCT((MONTH(ATENDIMENTOS!$B$3:$B$3003)=$P37)*(ATENDIMENTOS!$E$3:$E$3003=AA$27)*(ATENDIMENTOS!$J$3:$J$3003&lt;&gt;"")*(ATENDIMENTOS!$F$3:$F$3003="PRODUTOS"),(ATENDIMENTOS!$J$3:$J$3003))*VLOOKUP(AA$27,CONFIGURAÇÕES!$I$2:$K$12,3,0))</f>
        <v/>
      </c>
      <c r="AB37" s="124">
        <f t="shared" si="4"/>
        <v>0</v>
      </c>
      <c r="AC37" s="128">
        <f t="shared" si="3"/>
        <v>0</v>
      </c>
      <c r="AI37" s="82"/>
      <c r="AJ37" s="82"/>
    </row>
    <row r="38" spans="2:36" x14ac:dyDescent="0.3">
      <c r="B38" s="114" t="s">
        <v>34</v>
      </c>
      <c r="C38" s="114">
        <f t="shared" si="5"/>
        <v>0</v>
      </c>
      <c r="D38" s="115">
        <f t="shared" si="6"/>
        <v>0</v>
      </c>
      <c r="E38" s="92"/>
      <c r="J38" s="116" t="s">
        <v>34</v>
      </c>
      <c r="K38" s="117" t="str" cm="1">
        <f t="array" ref="K38">IF(K$3="","",SUMPRODUCT((MONTH(ATENDIMENTOS!$B$3:$B$3003)=$P21)*(ATENDIMENTOS!$E$3:$E$3003=K$3)*(ATENDIMENTOS!$J$3:$J$3003&lt;&gt;"")*(ATENDIMENTOS!$F$3:$F$3003="SERVIÇOS"),(ATENDIMENTOS!$J$3:$J$3003))*VLOOKUP(K$3,CONFIGURAÇÕES!$I$2:$K$12,2,0))</f>
        <v/>
      </c>
      <c r="L38" s="117" t="str" cm="1">
        <f t="array" ref="L38">IF(K$3="","",SUMPRODUCT((MONTH(ATENDIMENTOS!$B$3:$B$3003)=$P37)*(ATENDIMENTOS!$E$3:$E$3003=K$3)*(ATENDIMENTOS!$J$3:$J$3003&lt;&gt;"")*(ATENDIMENTOS!$F$3:$F$3003="PRODUTOS"),(ATENDIMENTOS!$J$3:$J$3003))*VLOOKUP(K$3,CONFIGURAÇÕES!$I$2:$K$12,2,0))</f>
        <v/>
      </c>
      <c r="M38" s="82"/>
      <c r="N38" s="92"/>
      <c r="O38" s="82"/>
      <c r="P38" s="121">
        <v>11</v>
      </c>
      <c r="Q38" s="122" t="s">
        <v>35</v>
      </c>
      <c r="R38" s="123" t="str" cm="1">
        <f t="array" ref="R38">IF(R$27="","",SUMPRODUCT((MONTH(ATENDIMENTOS!$B$3:$B$3003)=$P38)*(ATENDIMENTOS!$E$3:$E$3003=R$27)*(ATENDIMENTOS!$J$3:$J$3003&lt;&gt;"")*(ATENDIMENTOS!$F$3:$F$3003="PRODUTOS"),(ATENDIMENTOS!$J$3:$J$3003))*VLOOKUP(R$27,CONFIGURAÇÕES!$I$2:$K$12,3,0))</f>
        <v/>
      </c>
      <c r="S38" s="123" t="str" cm="1">
        <f t="array" ref="S38">IF(S$27="","",SUMPRODUCT((MONTH(ATENDIMENTOS!$B$3:$B$3003)=$P38)*(ATENDIMENTOS!$E$3:$E$3003=S$27)*(ATENDIMENTOS!$J$3:$J$3003&lt;&gt;"")*(ATENDIMENTOS!$F$3:$F$3003="PRODUTOS"),(ATENDIMENTOS!$J$3:$J$3003))*VLOOKUP(S$27,CONFIGURAÇÕES!$I$2:$K$12,3,0))</f>
        <v/>
      </c>
      <c r="T38" s="123" t="str" cm="1">
        <f t="array" ref="T38">IF(T$27="","",SUMPRODUCT((MONTH(ATENDIMENTOS!$B$3:$B$3003)=$P38)*(ATENDIMENTOS!$E$3:$E$3003=T$27)*(ATENDIMENTOS!$J$3:$J$3003&lt;&gt;"")*(ATENDIMENTOS!$F$3:$F$3003="PRODUTOS"),(ATENDIMENTOS!$J$3:$J$3003))*VLOOKUP(T$27,CONFIGURAÇÕES!$I$2:$K$12,3,0))</f>
        <v/>
      </c>
      <c r="U38" s="123" t="str" cm="1">
        <f t="array" ref="U38">IF(U$27="","",SUMPRODUCT((MONTH(ATENDIMENTOS!$B$3:$B$3003)=$P38)*(ATENDIMENTOS!$E$3:$E$3003=U$27)*(ATENDIMENTOS!$J$3:$J$3003&lt;&gt;"")*(ATENDIMENTOS!$F$3:$F$3003="PRODUTOS"),(ATENDIMENTOS!$J$3:$J$3003))*VLOOKUP(U$27,CONFIGURAÇÕES!$I$2:$K$12,3,0))</f>
        <v/>
      </c>
      <c r="V38" s="123" t="str" cm="1">
        <f t="array" ref="V38">IF(V$27="","",SUMPRODUCT((MONTH(ATENDIMENTOS!$B$3:$B$3003)=$P38)*(ATENDIMENTOS!$E$3:$E$3003=V$27)*(ATENDIMENTOS!$J$3:$J$3003&lt;&gt;"")*(ATENDIMENTOS!$F$3:$F$3003="PRODUTOS"),(ATENDIMENTOS!$J$3:$J$3003))*VLOOKUP(V$27,CONFIGURAÇÕES!$I$2:$K$12,3,0))</f>
        <v/>
      </c>
      <c r="W38" s="123" t="str" cm="1">
        <f t="array" ref="W38">IF(W$27="","",SUMPRODUCT((MONTH(ATENDIMENTOS!$B$3:$B$3003)=$P38)*(ATENDIMENTOS!$E$3:$E$3003=W$27)*(ATENDIMENTOS!$J$3:$J$3003&lt;&gt;"")*(ATENDIMENTOS!$F$3:$F$3003="PRODUTOS"),(ATENDIMENTOS!$J$3:$J$3003))*VLOOKUP(W$27,CONFIGURAÇÕES!$I$2:$K$12,3,0))</f>
        <v/>
      </c>
      <c r="X38" s="123" t="str" cm="1">
        <f t="array" ref="X38">IF(X$27="","",SUMPRODUCT((MONTH(ATENDIMENTOS!$B$3:$B$3003)=$P38)*(ATENDIMENTOS!$E$3:$E$3003=X$27)*(ATENDIMENTOS!$J$3:$J$3003&lt;&gt;"")*(ATENDIMENTOS!$F$3:$F$3003="PRODUTOS"),(ATENDIMENTOS!$J$3:$J$3003))*VLOOKUP(X$27,CONFIGURAÇÕES!$I$2:$K$12,3,0))</f>
        <v/>
      </c>
      <c r="Y38" s="123" t="str" cm="1">
        <f t="array" ref="Y38">IF(Y$27="","",SUMPRODUCT((MONTH(ATENDIMENTOS!$B$3:$B$3003)=$P38)*(ATENDIMENTOS!$E$3:$E$3003=Y$27)*(ATENDIMENTOS!$J$3:$J$3003&lt;&gt;"")*(ATENDIMENTOS!$F$3:$F$3003="PRODUTOS"),(ATENDIMENTOS!$J$3:$J$3003))*VLOOKUP(Y$27,CONFIGURAÇÕES!$I$2:$K$12,3,0))</f>
        <v/>
      </c>
      <c r="Z38" s="123" t="str" cm="1">
        <f t="array" ref="Z38">IF(Z$27="","",SUMPRODUCT((MONTH(ATENDIMENTOS!$B$3:$B$3003)=$P38)*(ATENDIMENTOS!$E$3:$E$3003=Z$27)*(ATENDIMENTOS!$J$3:$J$3003&lt;&gt;"")*(ATENDIMENTOS!$F$3:$F$3003="PRODUTOS"),(ATENDIMENTOS!$J$3:$J$3003))*VLOOKUP(Z$27,CONFIGURAÇÕES!$I$2:$K$12,3,0))</f>
        <v/>
      </c>
      <c r="AA38" s="123" t="str" cm="1">
        <f t="array" ref="AA38">IF(AA$27="","",SUMPRODUCT((MONTH(ATENDIMENTOS!$B$3:$B$3003)=$P38)*(ATENDIMENTOS!$E$3:$E$3003=AA$27)*(ATENDIMENTOS!$J$3:$J$3003&lt;&gt;"")*(ATENDIMENTOS!$F$3:$F$3003="PRODUTOS"),(ATENDIMENTOS!$J$3:$J$3003))*VLOOKUP(AA$27,CONFIGURAÇÕES!$I$2:$K$12,3,0))</f>
        <v/>
      </c>
      <c r="AB38" s="124">
        <f t="shared" si="4"/>
        <v>0</v>
      </c>
      <c r="AC38" s="128">
        <f t="shared" si="3"/>
        <v>0</v>
      </c>
      <c r="AI38" s="82"/>
      <c r="AJ38" s="82"/>
    </row>
    <row r="39" spans="2:36" x14ac:dyDescent="0.3">
      <c r="B39" s="114" t="s">
        <v>35</v>
      </c>
      <c r="C39" s="114">
        <f t="shared" si="5"/>
        <v>0</v>
      </c>
      <c r="D39" s="115">
        <f t="shared" si="6"/>
        <v>0</v>
      </c>
      <c r="E39" s="92"/>
      <c r="J39" s="116" t="s">
        <v>35</v>
      </c>
      <c r="K39" s="117" t="str" cm="1">
        <f t="array" ref="K39">IF(K$3="","",SUMPRODUCT((MONTH(ATENDIMENTOS!$B$3:$B$3003)=$P22)*(ATENDIMENTOS!$E$3:$E$3003=K$3)*(ATENDIMENTOS!$J$3:$J$3003&lt;&gt;"")*(ATENDIMENTOS!$F$3:$F$3003="SERVIÇOS"),(ATENDIMENTOS!$J$3:$J$3003))*VLOOKUP(K$3,CONFIGURAÇÕES!$I$2:$K$12,2,0))</f>
        <v/>
      </c>
      <c r="L39" s="117" t="str" cm="1">
        <f t="array" ref="L39">IF(K$3="","",SUMPRODUCT((MONTH(ATENDIMENTOS!$B$3:$B$3003)=$P38)*(ATENDIMENTOS!$E$3:$E$3003=K$3)*(ATENDIMENTOS!$J$3:$J$3003&lt;&gt;"")*(ATENDIMENTOS!$F$3:$F$3003="PRODUTOS"),(ATENDIMENTOS!$J$3:$J$3003))*VLOOKUP(K$3,CONFIGURAÇÕES!$I$2:$K$12,2,0))</f>
        <v/>
      </c>
      <c r="M39" s="82"/>
      <c r="N39" s="92"/>
      <c r="O39" s="82"/>
      <c r="P39" s="121">
        <v>12</v>
      </c>
      <c r="Q39" s="122" t="s">
        <v>36</v>
      </c>
      <c r="R39" s="123" t="str" cm="1">
        <f t="array" ref="R39">IF(R$27="","",SUMPRODUCT((MONTH(ATENDIMENTOS!$B$3:$B$3003)=$P39)*(ATENDIMENTOS!$E$3:$E$3003=R$27)*(ATENDIMENTOS!$J$3:$J$3003&lt;&gt;"")*(ATENDIMENTOS!$F$3:$F$3003="PRODUTOS"),(ATENDIMENTOS!$J$3:$J$3003))*VLOOKUP(R$27,CONFIGURAÇÕES!$I$2:$K$12,3,0))</f>
        <v/>
      </c>
      <c r="S39" s="123" t="str" cm="1">
        <f t="array" ref="S39">IF(S$27="","",SUMPRODUCT((MONTH(ATENDIMENTOS!$B$3:$B$3003)=$P39)*(ATENDIMENTOS!$E$3:$E$3003=S$27)*(ATENDIMENTOS!$J$3:$J$3003&lt;&gt;"")*(ATENDIMENTOS!$F$3:$F$3003="PRODUTOS"),(ATENDIMENTOS!$J$3:$J$3003))*VLOOKUP(S$27,CONFIGURAÇÕES!$I$2:$K$12,3,0))</f>
        <v/>
      </c>
      <c r="T39" s="123" t="str" cm="1">
        <f t="array" ref="T39">IF(T$27="","",SUMPRODUCT((MONTH(ATENDIMENTOS!$B$3:$B$3003)=$P39)*(ATENDIMENTOS!$E$3:$E$3003=T$27)*(ATENDIMENTOS!$J$3:$J$3003&lt;&gt;"")*(ATENDIMENTOS!$F$3:$F$3003="PRODUTOS"),(ATENDIMENTOS!$J$3:$J$3003))*VLOOKUP(T$27,CONFIGURAÇÕES!$I$2:$K$12,3,0))</f>
        <v/>
      </c>
      <c r="U39" s="123" t="str" cm="1">
        <f t="array" ref="U39">IF(U$27="","",SUMPRODUCT((MONTH(ATENDIMENTOS!$B$3:$B$3003)=$P39)*(ATENDIMENTOS!$E$3:$E$3003=U$27)*(ATENDIMENTOS!$J$3:$J$3003&lt;&gt;"")*(ATENDIMENTOS!$F$3:$F$3003="PRODUTOS"),(ATENDIMENTOS!$J$3:$J$3003))*VLOOKUP(U$27,CONFIGURAÇÕES!$I$2:$K$12,3,0))</f>
        <v/>
      </c>
      <c r="V39" s="123" t="str" cm="1">
        <f t="array" ref="V39">IF(V$27="","",SUMPRODUCT((MONTH(ATENDIMENTOS!$B$3:$B$3003)=$P39)*(ATENDIMENTOS!$E$3:$E$3003=V$27)*(ATENDIMENTOS!$J$3:$J$3003&lt;&gt;"")*(ATENDIMENTOS!$F$3:$F$3003="PRODUTOS"),(ATENDIMENTOS!$J$3:$J$3003))*VLOOKUP(V$27,CONFIGURAÇÕES!$I$2:$K$12,3,0))</f>
        <v/>
      </c>
      <c r="W39" s="123" t="str" cm="1">
        <f t="array" ref="W39">IF(W$27="","",SUMPRODUCT((MONTH(ATENDIMENTOS!$B$3:$B$3003)=$P39)*(ATENDIMENTOS!$E$3:$E$3003=W$27)*(ATENDIMENTOS!$J$3:$J$3003&lt;&gt;"")*(ATENDIMENTOS!$F$3:$F$3003="PRODUTOS"),(ATENDIMENTOS!$J$3:$J$3003))*VLOOKUP(W$27,CONFIGURAÇÕES!$I$2:$K$12,3,0))</f>
        <v/>
      </c>
      <c r="X39" s="123" t="str" cm="1">
        <f t="array" ref="X39">IF(X$27="","",SUMPRODUCT((MONTH(ATENDIMENTOS!$B$3:$B$3003)=$P39)*(ATENDIMENTOS!$E$3:$E$3003=X$27)*(ATENDIMENTOS!$J$3:$J$3003&lt;&gt;"")*(ATENDIMENTOS!$F$3:$F$3003="PRODUTOS"),(ATENDIMENTOS!$J$3:$J$3003))*VLOOKUP(X$27,CONFIGURAÇÕES!$I$2:$K$12,3,0))</f>
        <v/>
      </c>
      <c r="Y39" s="123" t="str" cm="1">
        <f t="array" ref="Y39">IF(Y$27="","",SUMPRODUCT((MONTH(ATENDIMENTOS!$B$3:$B$3003)=$P39)*(ATENDIMENTOS!$E$3:$E$3003=Y$27)*(ATENDIMENTOS!$J$3:$J$3003&lt;&gt;"")*(ATENDIMENTOS!$F$3:$F$3003="PRODUTOS"),(ATENDIMENTOS!$J$3:$J$3003))*VLOOKUP(Y$27,CONFIGURAÇÕES!$I$2:$K$12,3,0))</f>
        <v/>
      </c>
      <c r="Z39" s="123" t="str" cm="1">
        <f t="array" ref="Z39">IF(Z$27="","",SUMPRODUCT((MONTH(ATENDIMENTOS!$B$3:$B$3003)=$P39)*(ATENDIMENTOS!$E$3:$E$3003=Z$27)*(ATENDIMENTOS!$J$3:$J$3003&lt;&gt;"")*(ATENDIMENTOS!$F$3:$F$3003="PRODUTOS"),(ATENDIMENTOS!$J$3:$J$3003))*VLOOKUP(Z$27,CONFIGURAÇÕES!$I$2:$K$12,3,0))</f>
        <v/>
      </c>
      <c r="AA39" s="123" t="str" cm="1">
        <f t="array" ref="AA39">IF(AA$27="","",SUMPRODUCT((MONTH(ATENDIMENTOS!$B$3:$B$3003)=$P39)*(ATENDIMENTOS!$E$3:$E$3003=AA$27)*(ATENDIMENTOS!$J$3:$J$3003&lt;&gt;"")*(ATENDIMENTOS!$F$3:$F$3003="PRODUTOS"),(ATENDIMENTOS!$J$3:$J$3003))*VLOOKUP(AA$27,CONFIGURAÇÕES!$I$2:$K$12,3,0))</f>
        <v/>
      </c>
      <c r="AB39" s="124">
        <f t="shared" si="4"/>
        <v>0</v>
      </c>
      <c r="AC39" s="128">
        <f t="shared" si="3"/>
        <v>0</v>
      </c>
      <c r="AI39" s="82"/>
      <c r="AJ39" s="82"/>
    </row>
    <row r="40" spans="2:36" x14ac:dyDescent="0.3">
      <c r="B40" s="114" t="s">
        <v>36</v>
      </c>
      <c r="C40" s="114">
        <f t="shared" si="5"/>
        <v>0</v>
      </c>
      <c r="D40" s="115">
        <f t="shared" si="6"/>
        <v>0</v>
      </c>
      <c r="E40" s="92"/>
      <c r="J40" s="116" t="s">
        <v>36</v>
      </c>
      <c r="K40" s="117" t="str" cm="1">
        <f t="array" ref="K40">IF(K$3="","",SUMPRODUCT((MONTH(ATENDIMENTOS!$B$3:$B$3003)=$P23)*(ATENDIMENTOS!$E$3:$E$3003=K$3)*(ATENDIMENTOS!$J$3:$J$3003&lt;&gt;"")*(ATENDIMENTOS!$F$3:$F$3003="SERVIÇOS"),(ATENDIMENTOS!$J$3:$J$3003))*VLOOKUP(K$3,CONFIGURAÇÕES!$I$2:$K$12,2,0))</f>
        <v/>
      </c>
      <c r="L40" s="117" t="str" cm="1">
        <f t="array" ref="L40">IF(K$3="","",SUMPRODUCT((MONTH(ATENDIMENTOS!$B$3:$B$3003)=$P39)*(ATENDIMENTOS!$E$3:$E$3003=K$3)*(ATENDIMENTOS!$J$3:$J$3003&lt;&gt;"")*(ATENDIMENTOS!$F$3:$F$3003="PRODUTOS"),(ATENDIMENTOS!$J$3:$J$3003))*VLOOKUP(K$3,CONFIGURAÇÕES!$I$2:$K$12,2,0))</f>
        <v/>
      </c>
      <c r="M40" s="82"/>
      <c r="N40" s="92"/>
      <c r="O40" s="82"/>
      <c r="P40" s="96"/>
      <c r="Q40" s="86"/>
      <c r="R40" s="130"/>
      <c r="S40" s="130"/>
      <c r="T40" s="130"/>
      <c r="U40" s="130"/>
      <c r="V40" s="130"/>
      <c r="W40" s="130"/>
      <c r="X40" s="130"/>
      <c r="Y40" s="130"/>
      <c r="Z40" s="130"/>
      <c r="AA40" s="130"/>
      <c r="AC40" s="129"/>
      <c r="AI40" s="82"/>
      <c r="AJ40" s="82"/>
    </row>
    <row r="41" spans="2:36" x14ac:dyDescent="0.3">
      <c r="B41" s="92"/>
      <c r="C41" s="92"/>
      <c r="D41" s="92"/>
      <c r="E41" s="92"/>
      <c r="J41" s="82"/>
      <c r="K41" s="82"/>
      <c r="L41" s="82"/>
      <c r="M41" s="82"/>
      <c r="N41" s="92"/>
      <c r="AI41" s="82"/>
      <c r="AJ41" s="82"/>
    </row>
    <row r="42" spans="2:36" x14ac:dyDescent="0.3">
      <c r="B42" s="85"/>
      <c r="C42" s="85"/>
      <c r="D42" s="85"/>
      <c r="J42" s="82"/>
      <c r="K42" s="82"/>
      <c r="L42" s="82"/>
      <c r="M42" s="82"/>
      <c r="AI42" s="82"/>
      <c r="AJ42" s="82"/>
    </row>
    <row r="43" spans="2:36" x14ac:dyDescent="0.3">
      <c r="B43" s="85"/>
      <c r="C43" s="85"/>
      <c r="D43" s="85"/>
      <c r="J43" s="82"/>
      <c r="K43" s="82"/>
      <c r="L43" s="82"/>
      <c r="M43" s="82"/>
      <c r="Q43" s="131"/>
      <c r="R43" s="132"/>
      <c r="S43" s="132"/>
      <c r="T43" s="132"/>
      <c r="U43" s="132"/>
      <c r="V43" s="132"/>
      <c r="W43" s="132"/>
      <c r="X43" s="132"/>
      <c r="Y43" s="132"/>
      <c r="Z43" s="132"/>
      <c r="AA43" s="132"/>
      <c r="AI43" s="82"/>
      <c r="AJ43" s="82"/>
    </row>
    <row r="44" spans="2:36" x14ac:dyDescent="0.3">
      <c r="B44" s="85"/>
      <c r="C44" s="85"/>
      <c r="D44" s="85"/>
      <c r="AI44" s="82"/>
      <c r="AJ44" s="82"/>
    </row>
    <row r="45" spans="2:36" x14ac:dyDescent="0.3">
      <c r="B45" s="85"/>
      <c r="C45" s="85"/>
      <c r="D45" s="85"/>
    </row>
  </sheetData>
  <sheetProtection sheet="1" formatCells="0" formatColumns="0" formatRows="0" insertColumns="0" insertRows="0" insertHyperlinks="0" deleteColumns="0" deleteRows="0" selectLockedCells="1" sort="0" autoFilter="0" pivotTables="0"/>
  <mergeCells count="38">
    <mergeCell ref="G26:H26"/>
    <mergeCell ref="B26:F26"/>
    <mergeCell ref="J19:K19"/>
    <mergeCell ref="J20:K20"/>
    <mergeCell ref="J21:K21"/>
    <mergeCell ref="J22:K24"/>
    <mergeCell ref="J26:N26"/>
    <mergeCell ref="L22:L24"/>
    <mergeCell ref="M22:M24"/>
    <mergeCell ref="N22:N24"/>
    <mergeCell ref="B10:H10"/>
    <mergeCell ref="J10:N10"/>
    <mergeCell ref="J12:K12"/>
    <mergeCell ref="J11:K11"/>
    <mergeCell ref="B5:H5"/>
    <mergeCell ref="G6:H6"/>
    <mergeCell ref="G7:H8"/>
    <mergeCell ref="J7:J8"/>
    <mergeCell ref="K7:K8"/>
    <mergeCell ref="J5:N5"/>
    <mergeCell ref="B7:B8"/>
    <mergeCell ref="C7:C8"/>
    <mergeCell ref="D7:D8"/>
    <mergeCell ref="E7:E8"/>
    <mergeCell ref="F7:F8"/>
    <mergeCell ref="N7:N8"/>
    <mergeCell ref="K3:M3"/>
    <mergeCell ref="K2:M2"/>
    <mergeCell ref="M7:M8"/>
    <mergeCell ref="L7:L8"/>
    <mergeCell ref="Q10:AA10"/>
    <mergeCell ref="Q26:AA26"/>
    <mergeCell ref="J18:K18"/>
    <mergeCell ref="J13:K13"/>
    <mergeCell ref="J14:K14"/>
    <mergeCell ref="J15:K15"/>
    <mergeCell ref="J16:K16"/>
    <mergeCell ref="J17:K17"/>
  </mergeCells>
  <phoneticPr fontId="1" type="noConversion"/>
  <dataValidations count="3">
    <dataValidation type="list" allowBlank="1" showInputMessage="1" showErrorMessage="1" sqref="K3" xr:uid="{77B85C05-8F70-462C-ABCC-19AA3B3180A8}">
      <formula1>PROFISSIONAL</formula1>
    </dataValidation>
    <dataValidation type="list" allowBlank="1" showInputMessage="1" showErrorMessage="1" sqref="B4 E3" xr:uid="{3A1D4FA4-8445-4BE1-8B3E-4EA2342070E9}">
      <formula1>"Janeiro,Fevereiro,Março,Abril,Maio,Junho,Julho,Agosto,Setembro,Outubro,Novembro,Dezembro"</formula1>
    </dataValidation>
    <dataValidation type="list" allowBlank="1" showInputMessage="1" showErrorMessage="1" sqref="G26:H26" xr:uid="{1F2BA921-0A95-452A-984F-B9677E58F097}">
      <formula1>"Atendimentos,Produtos"</formula1>
    </dataValidation>
  </dataValidations>
  <printOptions horizontalCentered="1" verticalCentered="1"/>
  <pageMargins left="0.11811023622047245" right="0.11811023622047245" top="0.19685039370078741" bottom="0.19685039370078741" header="0.31496062992125984" footer="0.31496062992125984"/>
  <pageSetup paperSize="9"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9</vt:i4>
      </vt:variant>
    </vt:vector>
  </HeadingPairs>
  <TitlesOfParts>
    <vt:vector size="17" baseType="lpstr">
      <vt:lpstr>MENU</vt:lpstr>
      <vt:lpstr>INSTRUÇÕES</vt:lpstr>
      <vt:lpstr>CONFIGURAÇÕES</vt:lpstr>
      <vt:lpstr>TABELA DE PREÇOS</vt:lpstr>
      <vt:lpstr>CLIENTES</vt:lpstr>
      <vt:lpstr>ATENDIMENTOS</vt:lpstr>
      <vt:lpstr>AGENDA</vt:lpstr>
      <vt:lpstr>RELATÓRIO</vt:lpstr>
      <vt:lpstr>AGENDA!Area_de_impressao</vt:lpstr>
      <vt:lpstr>RELATÓRIO!Area_de_impressao</vt:lpstr>
      <vt:lpstr>CLIENTES</vt:lpstr>
      <vt:lpstr>comisao</vt:lpstr>
      <vt:lpstr>HORARIOS</vt:lpstr>
      <vt:lpstr>PAGAMENTO</vt:lpstr>
      <vt:lpstr>PRODUTOS</vt:lpstr>
      <vt:lpstr>PROFISSIONAL</vt:lpstr>
      <vt:lpstr>SERVIÇOS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Hermes Santos</dc:creator>
  <cp:lastModifiedBy>Hermes Santos</cp:lastModifiedBy>
  <cp:lastPrinted>2024-05-30T17:45:18Z</cp:lastPrinted>
  <dcterms:created xsi:type="dcterms:W3CDTF">2024-02-29T13:37:46Z</dcterms:created>
  <dcterms:modified xsi:type="dcterms:W3CDTF">2024-06-17T16:18:29Z</dcterms:modified>
</cp:coreProperties>
</file>