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to\OneDrive\Área de Trabalho\"/>
    </mc:Choice>
  </mc:AlternateContent>
  <xr:revisionPtr revIDLastSave="0" documentId="13_ncr:1_{0F5FDDA6-B876-4CB4-AA66-2150F137B9A6}" xr6:coauthVersionLast="47" xr6:coauthVersionMax="47" xr10:uidLastSave="{00000000-0000-0000-0000-000000000000}"/>
  <bookViews>
    <workbookView xWindow="-108" yWindow="-108" windowWidth="23256" windowHeight="12456" tabRatio="911" xr2:uid="{B1145876-7E0B-4631-B49A-AFF832AD9023}"/>
  </bookViews>
  <sheets>
    <sheet name="MENU" sheetId="12" r:id="rId1"/>
    <sheet name="INSTRUÇÕES" sheetId="11" r:id="rId2"/>
    <sheet name="COLABORADORES" sheetId="1" r:id="rId3"/>
    <sheet name="CONFIGURAÇÕES" sheetId="2" r:id="rId4"/>
    <sheet name="AVALIAÇÃO 1" sheetId="4" r:id="rId5"/>
    <sheet name="AVALIAÇÃO 2" sheetId="5" r:id="rId6"/>
    <sheet name="AVALIAÇÃO 3" sheetId="6" r:id="rId7"/>
    <sheet name="AVALIAÇÃO 4" sheetId="7" r:id="rId8"/>
    <sheet name="RELATÓRIO GERAL" sheetId="9" r:id="rId9"/>
    <sheet name="RELATÓRIO DO COLABARADOR" sheetId="10" r:id="rId10"/>
  </sheets>
  <definedNames>
    <definedName name="_xlnm.Print_Area" localSheetId="9">'RELATÓRIO DO COLABARADOR'!$A$4:$O$41</definedName>
    <definedName name="_xlnm.Print_Area" localSheetId="8">'RELATÓRIO GERAL'!$A$1:$AA$40</definedName>
    <definedName name="colaboradores">COLABORADORES!$A$2:$C$201</definedName>
    <definedName name="Funcionários">COLABORADORES!$A$3:$A$202</definedName>
    <definedName name="Qtd_competencias">CONFIGURAÇÕES!$C$15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9" l="1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M99" i="7"/>
  <c r="M100" i="7"/>
  <c r="M101" i="7"/>
  <c r="M102" i="7"/>
  <c r="M103" i="7"/>
  <c r="M104" i="7"/>
  <c r="M105" i="7"/>
  <c r="M106" i="7"/>
  <c r="M107" i="7"/>
  <c r="M108" i="7"/>
  <c r="M109" i="7"/>
  <c r="M110" i="7"/>
  <c r="M111" i="7"/>
  <c r="M112" i="7"/>
  <c r="M113" i="7"/>
  <c r="M114" i="7"/>
  <c r="M115" i="7"/>
  <c r="M116" i="7"/>
  <c r="M117" i="7"/>
  <c r="M118" i="7"/>
  <c r="M119" i="7"/>
  <c r="M120" i="7"/>
  <c r="M121" i="7"/>
  <c r="M122" i="7"/>
  <c r="M123" i="7"/>
  <c r="M124" i="7"/>
  <c r="M125" i="7"/>
  <c r="M126" i="7"/>
  <c r="M127" i="7"/>
  <c r="M128" i="7"/>
  <c r="M129" i="7"/>
  <c r="M130" i="7"/>
  <c r="M131" i="7"/>
  <c r="M132" i="7"/>
  <c r="M133" i="7"/>
  <c r="M134" i="7"/>
  <c r="M135" i="7"/>
  <c r="M136" i="7"/>
  <c r="M137" i="7"/>
  <c r="M138" i="7"/>
  <c r="M139" i="7"/>
  <c r="M140" i="7"/>
  <c r="M141" i="7"/>
  <c r="M142" i="7"/>
  <c r="M143" i="7"/>
  <c r="M144" i="7"/>
  <c r="M145" i="7"/>
  <c r="M146" i="7"/>
  <c r="M147" i="7"/>
  <c r="M148" i="7"/>
  <c r="M149" i="7"/>
  <c r="M150" i="7"/>
  <c r="M151" i="7"/>
  <c r="M152" i="7"/>
  <c r="M153" i="7"/>
  <c r="M154" i="7"/>
  <c r="M155" i="7"/>
  <c r="M156" i="7"/>
  <c r="M157" i="7"/>
  <c r="M158" i="7"/>
  <c r="M159" i="7"/>
  <c r="M160" i="7"/>
  <c r="M161" i="7"/>
  <c r="M162" i="7"/>
  <c r="M163" i="7"/>
  <c r="M164" i="7"/>
  <c r="M165" i="7"/>
  <c r="M166" i="7"/>
  <c r="M167" i="7"/>
  <c r="M168" i="7"/>
  <c r="M169" i="7"/>
  <c r="M170" i="7"/>
  <c r="M171" i="7"/>
  <c r="M172" i="7"/>
  <c r="M173" i="7"/>
  <c r="M174" i="7"/>
  <c r="M175" i="7"/>
  <c r="M176" i="7"/>
  <c r="M177" i="7"/>
  <c r="M178" i="7"/>
  <c r="M179" i="7"/>
  <c r="M180" i="7"/>
  <c r="M181" i="7"/>
  <c r="M182" i="7"/>
  <c r="M183" i="7"/>
  <c r="M184" i="7"/>
  <c r="M185" i="7"/>
  <c r="M186" i="7"/>
  <c r="M187" i="7"/>
  <c r="M188" i="7"/>
  <c r="M189" i="7"/>
  <c r="M190" i="7"/>
  <c r="M191" i="7"/>
  <c r="M192" i="7"/>
  <c r="M193" i="7"/>
  <c r="M194" i="7"/>
  <c r="M195" i="7"/>
  <c r="M196" i="7"/>
  <c r="M197" i="7"/>
  <c r="M198" i="7"/>
  <c r="M199" i="7"/>
  <c r="M200" i="7"/>
  <c r="M201" i="7"/>
  <c r="M202" i="7"/>
  <c r="M203" i="7"/>
  <c r="M204" i="7"/>
  <c r="M205" i="7"/>
  <c r="M206" i="7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M98" i="6"/>
  <c r="M99" i="6"/>
  <c r="M100" i="6"/>
  <c r="M101" i="6"/>
  <c r="M102" i="6"/>
  <c r="M103" i="6"/>
  <c r="M104" i="6"/>
  <c r="M105" i="6"/>
  <c r="M106" i="6"/>
  <c r="M107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M122" i="6"/>
  <c r="M123" i="6"/>
  <c r="M124" i="6"/>
  <c r="M125" i="6"/>
  <c r="M126" i="6"/>
  <c r="M127" i="6"/>
  <c r="M128" i="6"/>
  <c r="M129" i="6"/>
  <c r="M130" i="6"/>
  <c r="M131" i="6"/>
  <c r="M132" i="6"/>
  <c r="M133" i="6"/>
  <c r="M134" i="6"/>
  <c r="M135" i="6"/>
  <c r="M136" i="6"/>
  <c r="M137" i="6"/>
  <c r="M138" i="6"/>
  <c r="M139" i="6"/>
  <c r="M140" i="6"/>
  <c r="M141" i="6"/>
  <c r="M142" i="6"/>
  <c r="M143" i="6"/>
  <c r="M144" i="6"/>
  <c r="M145" i="6"/>
  <c r="M146" i="6"/>
  <c r="M147" i="6"/>
  <c r="M148" i="6"/>
  <c r="M149" i="6"/>
  <c r="M150" i="6"/>
  <c r="M151" i="6"/>
  <c r="M152" i="6"/>
  <c r="M153" i="6"/>
  <c r="M154" i="6"/>
  <c r="M155" i="6"/>
  <c r="M156" i="6"/>
  <c r="M157" i="6"/>
  <c r="M158" i="6"/>
  <c r="M159" i="6"/>
  <c r="M160" i="6"/>
  <c r="M161" i="6"/>
  <c r="M162" i="6"/>
  <c r="M163" i="6"/>
  <c r="M164" i="6"/>
  <c r="M165" i="6"/>
  <c r="M166" i="6"/>
  <c r="M167" i="6"/>
  <c r="M168" i="6"/>
  <c r="M169" i="6"/>
  <c r="M170" i="6"/>
  <c r="M171" i="6"/>
  <c r="M172" i="6"/>
  <c r="M173" i="6"/>
  <c r="M174" i="6"/>
  <c r="M175" i="6"/>
  <c r="M176" i="6"/>
  <c r="M177" i="6"/>
  <c r="M178" i="6"/>
  <c r="M179" i="6"/>
  <c r="M180" i="6"/>
  <c r="M181" i="6"/>
  <c r="M182" i="6"/>
  <c r="M183" i="6"/>
  <c r="M184" i="6"/>
  <c r="M185" i="6"/>
  <c r="M186" i="6"/>
  <c r="M187" i="6"/>
  <c r="M188" i="6"/>
  <c r="M189" i="6"/>
  <c r="M190" i="6"/>
  <c r="M191" i="6"/>
  <c r="M192" i="6"/>
  <c r="M193" i="6"/>
  <c r="M194" i="6"/>
  <c r="M195" i="6"/>
  <c r="M196" i="6"/>
  <c r="M197" i="6"/>
  <c r="M198" i="6"/>
  <c r="M199" i="6"/>
  <c r="M200" i="6"/>
  <c r="M201" i="6"/>
  <c r="M202" i="6"/>
  <c r="M203" i="6"/>
  <c r="M204" i="6"/>
  <c r="M205" i="6"/>
  <c r="M206" i="6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162" i="5"/>
  <c r="M163" i="5"/>
  <c r="M164" i="5"/>
  <c r="M165" i="5"/>
  <c r="M166" i="5"/>
  <c r="M167" i="5"/>
  <c r="M168" i="5"/>
  <c r="M169" i="5"/>
  <c r="M170" i="5"/>
  <c r="M171" i="5"/>
  <c r="M172" i="5"/>
  <c r="M173" i="5"/>
  <c r="M174" i="5"/>
  <c r="M175" i="5"/>
  <c r="M176" i="5"/>
  <c r="M177" i="5"/>
  <c r="M178" i="5"/>
  <c r="M179" i="5"/>
  <c r="M180" i="5"/>
  <c r="M181" i="5"/>
  <c r="M182" i="5"/>
  <c r="M183" i="5"/>
  <c r="M184" i="5"/>
  <c r="M185" i="5"/>
  <c r="M186" i="5"/>
  <c r="M187" i="5"/>
  <c r="M188" i="5"/>
  <c r="M189" i="5"/>
  <c r="M190" i="5"/>
  <c r="M191" i="5"/>
  <c r="M192" i="5"/>
  <c r="M193" i="5"/>
  <c r="M194" i="5"/>
  <c r="M195" i="5"/>
  <c r="M196" i="5"/>
  <c r="M197" i="5"/>
  <c r="M198" i="5"/>
  <c r="M199" i="5"/>
  <c r="M200" i="5"/>
  <c r="M201" i="5"/>
  <c r="M202" i="5"/>
  <c r="M203" i="5"/>
  <c r="M204" i="5"/>
  <c r="M205" i="5"/>
  <c r="M206" i="5"/>
  <c r="D8" i="2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C15" i="2"/>
  <c r="M6" i="4" s="1"/>
  <c r="F24" i="10"/>
  <c r="F23" i="10"/>
  <c r="F22" i="10"/>
  <c r="F21" i="10"/>
  <c r="F20" i="10"/>
  <c r="F19" i="10"/>
  <c r="F18" i="10"/>
  <c r="F17" i="10"/>
  <c r="F16" i="10"/>
  <c r="F15" i="10"/>
  <c r="M8" i="4" l="1"/>
  <c r="M8" i="5"/>
  <c r="K39" i="10" s="1"/>
  <c r="M8" i="6"/>
  <c r="M8" i="7"/>
  <c r="N8" i="7" s="1"/>
  <c r="M7" i="5"/>
  <c r="M7" i="6"/>
  <c r="M7" i="7"/>
  <c r="M39" i="10" s="1"/>
  <c r="M7" i="4"/>
  <c r="M6" i="5"/>
  <c r="M6" i="6"/>
  <c r="M6" i="7"/>
  <c r="N6" i="7" s="1"/>
  <c r="V27" i="9"/>
  <c r="V28" i="9"/>
  <c r="V29" i="9"/>
  <c r="V26" i="9"/>
  <c r="B3" i="9"/>
  <c r="M38" i="10"/>
  <c r="M37" i="10"/>
  <c r="M36" i="10"/>
  <c r="M35" i="10"/>
  <c r="M34" i="10"/>
  <c r="M33" i="10"/>
  <c r="M32" i="10"/>
  <c r="M31" i="10"/>
  <c r="M30" i="10"/>
  <c r="M29" i="10"/>
  <c r="L38" i="10"/>
  <c r="L37" i="10"/>
  <c r="L36" i="10"/>
  <c r="L35" i="10"/>
  <c r="L34" i="10"/>
  <c r="L33" i="10"/>
  <c r="L32" i="10"/>
  <c r="L31" i="10"/>
  <c r="L30" i="10"/>
  <c r="L29" i="10"/>
  <c r="K38" i="10"/>
  <c r="K37" i="10"/>
  <c r="K36" i="10"/>
  <c r="K35" i="10"/>
  <c r="K34" i="10"/>
  <c r="K33" i="10"/>
  <c r="K32" i="10"/>
  <c r="K31" i="10"/>
  <c r="K30" i="10"/>
  <c r="K29" i="10"/>
  <c r="J38" i="10"/>
  <c r="J37" i="10"/>
  <c r="J36" i="10"/>
  <c r="J35" i="10"/>
  <c r="J34" i="10"/>
  <c r="J33" i="10"/>
  <c r="J32" i="10"/>
  <c r="J31" i="10"/>
  <c r="J30" i="10"/>
  <c r="J29" i="10"/>
  <c r="D15" i="10"/>
  <c r="D24" i="10"/>
  <c r="D19" i="10"/>
  <c r="D20" i="10"/>
  <c r="D23" i="10"/>
  <c r="D18" i="10"/>
  <c r="D22" i="10"/>
  <c r="D21" i="10"/>
  <c r="D16" i="10"/>
  <c r="D17" i="10"/>
  <c r="L39" i="10" l="1"/>
  <c r="N29" i="10"/>
  <c r="H8" i="10"/>
  <c r="N31" i="10"/>
  <c r="N32" i="10"/>
  <c r="N37" i="10"/>
  <c r="N30" i="10"/>
  <c r="N38" i="10"/>
  <c r="N34" i="10"/>
  <c r="N35" i="10"/>
  <c r="N33" i="10"/>
  <c r="N36" i="10"/>
  <c r="I30" i="10"/>
  <c r="I31" i="10"/>
  <c r="I32" i="10"/>
  <c r="I33" i="10"/>
  <c r="I34" i="10"/>
  <c r="I35" i="10"/>
  <c r="I36" i="10"/>
  <c r="I37" i="10"/>
  <c r="I38" i="10"/>
  <c r="I29" i="10"/>
  <c r="B16" i="10"/>
  <c r="B17" i="10"/>
  <c r="B18" i="10"/>
  <c r="B19" i="10"/>
  <c r="B20" i="10"/>
  <c r="B21" i="10"/>
  <c r="B22" i="10"/>
  <c r="B23" i="10"/>
  <c r="B24" i="10"/>
  <c r="B15" i="10"/>
  <c r="B12" i="10"/>
  <c r="H7" i="10"/>
  <c r="C10" i="10"/>
  <c r="C7" i="10" l="1"/>
  <c r="V36" i="9"/>
  <c r="V37" i="9"/>
  <c r="V38" i="9"/>
  <c r="V35" i="9"/>
  <c r="H36" i="9"/>
  <c r="H35" i="9"/>
  <c r="H34" i="9"/>
  <c r="H33" i="9"/>
  <c r="H32" i="9"/>
  <c r="H31" i="9"/>
  <c r="H30" i="9"/>
  <c r="H29" i="9"/>
  <c r="H28" i="9"/>
  <c r="H27" i="9"/>
  <c r="G36" i="9"/>
  <c r="G35" i="9"/>
  <c r="G34" i="9"/>
  <c r="G33" i="9"/>
  <c r="G32" i="9"/>
  <c r="G31" i="9"/>
  <c r="G30" i="9"/>
  <c r="G29" i="9"/>
  <c r="G28" i="9"/>
  <c r="G27" i="9"/>
  <c r="F36" i="9"/>
  <c r="F35" i="9"/>
  <c r="F34" i="9"/>
  <c r="F33" i="9"/>
  <c r="F32" i="9"/>
  <c r="F31" i="9"/>
  <c r="F30" i="9"/>
  <c r="F29" i="9"/>
  <c r="F28" i="9"/>
  <c r="F27" i="9"/>
  <c r="E36" i="9"/>
  <c r="E35" i="9"/>
  <c r="E34" i="9"/>
  <c r="E33" i="9"/>
  <c r="E32" i="9"/>
  <c r="E31" i="9"/>
  <c r="E30" i="9"/>
  <c r="E29" i="9"/>
  <c r="E28" i="9"/>
  <c r="E27" i="9"/>
  <c r="B36" i="9"/>
  <c r="B35" i="9"/>
  <c r="B34" i="9"/>
  <c r="B33" i="9"/>
  <c r="B32" i="9"/>
  <c r="B31" i="9"/>
  <c r="B30" i="9"/>
  <c r="B29" i="9"/>
  <c r="B28" i="9"/>
  <c r="B27" i="9"/>
  <c r="E19" i="9"/>
  <c r="E18" i="9"/>
  <c r="C9" i="10" l="1"/>
  <c r="C8" i="10"/>
  <c r="B8" i="9"/>
  <c r="E17" i="9"/>
  <c r="E16" i="9"/>
  <c r="E14" i="9"/>
  <c r="E13" i="9"/>
  <c r="E12" i="9"/>
  <c r="E11" i="9"/>
  <c r="E10" i="9"/>
  <c r="B19" i="9"/>
  <c r="B18" i="9"/>
  <c r="B17" i="9"/>
  <c r="B16" i="9"/>
  <c r="B15" i="9"/>
  <c r="B14" i="9"/>
  <c r="B13" i="9"/>
  <c r="B12" i="9"/>
  <c r="B11" i="9"/>
  <c r="B10" i="9"/>
  <c r="V7" i="9"/>
  <c r="V10" i="9"/>
  <c r="V11" i="9"/>
  <c r="V12" i="9"/>
  <c r="V9" i="9"/>
  <c r="F5" i="9"/>
  <c r="J5" i="9" s="1"/>
  <c r="N5" i="9" s="1"/>
  <c r="R5" i="9" s="1"/>
  <c r="N9" i="7" l="1"/>
  <c r="N10" i="7"/>
  <c r="N7" i="6"/>
  <c r="N8" i="6"/>
  <c r="N9" i="6"/>
  <c r="N7" i="5"/>
  <c r="N8" i="4"/>
  <c r="N9" i="4"/>
  <c r="N10" i="4"/>
  <c r="N11" i="4"/>
  <c r="J39" i="10"/>
  <c r="N39" i="10" s="1"/>
  <c r="N40" i="10" s="1"/>
  <c r="N206" i="7"/>
  <c r="N205" i="7"/>
  <c r="N204" i="7"/>
  <c r="N203" i="7"/>
  <c r="N202" i="7"/>
  <c r="N201" i="7"/>
  <c r="N200" i="7"/>
  <c r="N199" i="7"/>
  <c r="N198" i="7"/>
  <c r="N197" i="7"/>
  <c r="N196" i="7"/>
  <c r="N195" i="7"/>
  <c r="N194" i="7"/>
  <c r="N193" i="7"/>
  <c r="N192" i="7"/>
  <c r="N191" i="7"/>
  <c r="N190" i="7"/>
  <c r="N189" i="7"/>
  <c r="N188" i="7"/>
  <c r="N187" i="7"/>
  <c r="N186" i="7"/>
  <c r="N185" i="7"/>
  <c r="N184" i="7"/>
  <c r="N183" i="7"/>
  <c r="N182" i="7"/>
  <c r="N181" i="7"/>
  <c r="N180" i="7"/>
  <c r="N179" i="7"/>
  <c r="N178" i="7"/>
  <c r="N177" i="7"/>
  <c r="N176" i="7"/>
  <c r="N175" i="7"/>
  <c r="N174" i="7"/>
  <c r="N173" i="7"/>
  <c r="N172" i="7"/>
  <c r="N171" i="7"/>
  <c r="N170" i="7"/>
  <c r="N169" i="7"/>
  <c r="N168" i="7"/>
  <c r="N167" i="7"/>
  <c r="N166" i="7"/>
  <c r="N165" i="7"/>
  <c r="N164" i="7"/>
  <c r="N163" i="7"/>
  <c r="N162" i="7"/>
  <c r="N161" i="7"/>
  <c r="N160" i="7"/>
  <c r="N159" i="7"/>
  <c r="N158" i="7"/>
  <c r="N157" i="7"/>
  <c r="N156" i="7"/>
  <c r="N155" i="7"/>
  <c r="N154" i="7"/>
  <c r="N153" i="7"/>
  <c r="N152" i="7"/>
  <c r="N151" i="7"/>
  <c r="N150" i="7"/>
  <c r="N149" i="7"/>
  <c r="N148" i="7"/>
  <c r="N147" i="7"/>
  <c r="N146" i="7"/>
  <c r="N145" i="7"/>
  <c r="N144" i="7"/>
  <c r="N143" i="7"/>
  <c r="N142" i="7"/>
  <c r="N141" i="7"/>
  <c r="N140" i="7"/>
  <c r="N139" i="7"/>
  <c r="N138" i="7"/>
  <c r="N137" i="7"/>
  <c r="N136" i="7"/>
  <c r="N135" i="7"/>
  <c r="N134" i="7"/>
  <c r="N133" i="7"/>
  <c r="N132" i="7"/>
  <c r="N131" i="7"/>
  <c r="N130" i="7"/>
  <c r="N129" i="7"/>
  <c r="N128" i="7"/>
  <c r="N127" i="7"/>
  <c r="N126" i="7"/>
  <c r="N125" i="7"/>
  <c r="N124" i="7"/>
  <c r="N123" i="7"/>
  <c r="N122" i="7"/>
  <c r="N121" i="7"/>
  <c r="N120" i="7"/>
  <c r="N119" i="7"/>
  <c r="N118" i="7"/>
  <c r="N117" i="7"/>
  <c r="N116" i="7"/>
  <c r="N115" i="7"/>
  <c r="N114" i="7"/>
  <c r="N113" i="7"/>
  <c r="N112" i="7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7" i="7"/>
  <c r="M40" i="10" s="1"/>
  <c r="L5" i="7"/>
  <c r="K5" i="7"/>
  <c r="J5" i="7"/>
  <c r="I5" i="7"/>
  <c r="H5" i="7"/>
  <c r="G5" i="7"/>
  <c r="F5" i="7"/>
  <c r="E5" i="7"/>
  <c r="D5" i="7"/>
  <c r="C5" i="7"/>
  <c r="N206" i="6"/>
  <c r="N205" i="6"/>
  <c r="N204" i="6"/>
  <c r="N203" i="6"/>
  <c r="N202" i="6"/>
  <c r="N201" i="6"/>
  <c r="N200" i="6"/>
  <c r="N199" i="6"/>
  <c r="N198" i="6"/>
  <c r="N197" i="6"/>
  <c r="N196" i="6"/>
  <c r="N195" i="6"/>
  <c r="N194" i="6"/>
  <c r="N193" i="6"/>
  <c r="N192" i="6"/>
  <c r="N191" i="6"/>
  <c r="N190" i="6"/>
  <c r="N189" i="6"/>
  <c r="N188" i="6"/>
  <c r="N187" i="6"/>
  <c r="N186" i="6"/>
  <c r="N185" i="6"/>
  <c r="N184" i="6"/>
  <c r="N183" i="6"/>
  <c r="N182" i="6"/>
  <c r="N181" i="6"/>
  <c r="N180" i="6"/>
  <c r="N179" i="6"/>
  <c r="N178" i="6"/>
  <c r="N177" i="6"/>
  <c r="N176" i="6"/>
  <c r="N175" i="6"/>
  <c r="N174" i="6"/>
  <c r="N173" i="6"/>
  <c r="N172" i="6"/>
  <c r="N171" i="6"/>
  <c r="N170" i="6"/>
  <c r="N169" i="6"/>
  <c r="N168" i="6"/>
  <c r="N167" i="6"/>
  <c r="N166" i="6"/>
  <c r="N165" i="6"/>
  <c r="N164" i="6"/>
  <c r="N163" i="6"/>
  <c r="N162" i="6"/>
  <c r="N161" i="6"/>
  <c r="N160" i="6"/>
  <c r="N159" i="6"/>
  <c r="N158" i="6"/>
  <c r="N157" i="6"/>
  <c r="N156" i="6"/>
  <c r="N155" i="6"/>
  <c r="N154" i="6"/>
  <c r="N153" i="6"/>
  <c r="N152" i="6"/>
  <c r="N151" i="6"/>
  <c r="N150" i="6"/>
  <c r="N149" i="6"/>
  <c r="N148" i="6"/>
  <c r="N147" i="6"/>
  <c r="N146" i="6"/>
  <c r="N145" i="6"/>
  <c r="N144" i="6"/>
  <c r="N143" i="6"/>
  <c r="N142" i="6"/>
  <c r="N141" i="6"/>
  <c r="N140" i="6"/>
  <c r="N139" i="6"/>
  <c r="N138" i="6"/>
  <c r="N137" i="6"/>
  <c r="N136" i="6"/>
  <c r="N135" i="6"/>
  <c r="N134" i="6"/>
  <c r="N133" i="6"/>
  <c r="N132" i="6"/>
  <c r="N131" i="6"/>
  <c r="N130" i="6"/>
  <c r="N129" i="6"/>
  <c r="N128" i="6"/>
  <c r="N127" i="6"/>
  <c r="N126" i="6"/>
  <c r="N125" i="6"/>
  <c r="N124" i="6"/>
  <c r="N123" i="6"/>
  <c r="N122" i="6"/>
  <c r="N121" i="6"/>
  <c r="N120" i="6"/>
  <c r="N119" i="6"/>
  <c r="N118" i="6"/>
  <c r="N117" i="6"/>
  <c r="N116" i="6"/>
  <c r="N115" i="6"/>
  <c r="N114" i="6"/>
  <c r="N113" i="6"/>
  <c r="N112" i="6"/>
  <c r="N111" i="6"/>
  <c r="N110" i="6"/>
  <c r="N109" i="6"/>
  <c r="N108" i="6"/>
  <c r="N107" i="6"/>
  <c r="N106" i="6"/>
  <c r="N105" i="6"/>
  <c r="N104" i="6"/>
  <c r="N103" i="6"/>
  <c r="N102" i="6"/>
  <c r="N101" i="6"/>
  <c r="N100" i="6"/>
  <c r="N99" i="6"/>
  <c r="N98" i="6"/>
  <c r="N97" i="6"/>
  <c r="N96" i="6"/>
  <c r="N95" i="6"/>
  <c r="N94" i="6"/>
  <c r="N93" i="6"/>
  <c r="N92" i="6"/>
  <c r="N91" i="6"/>
  <c r="N90" i="6"/>
  <c r="N89" i="6"/>
  <c r="N88" i="6"/>
  <c r="N87" i="6"/>
  <c r="N86" i="6"/>
  <c r="N85" i="6"/>
  <c r="N84" i="6"/>
  <c r="N83" i="6"/>
  <c r="N82" i="6"/>
  <c r="N81" i="6"/>
  <c r="N80" i="6"/>
  <c r="N79" i="6"/>
  <c r="N78" i="6"/>
  <c r="N77" i="6"/>
  <c r="N76" i="6"/>
  <c r="N75" i="6"/>
  <c r="N74" i="6"/>
  <c r="N73" i="6"/>
  <c r="N72" i="6"/>
  <c r="N71" i="6"/>
  <c r="N70" i="6"/>
  <c r="N69" i="6"/>
  <c r="N68" i="6"/>
  <c r="N67" i="6"/>
  <c r="N66" i="6"/>
  <c r="N65" i="6"/>
  <c r="N64" i="6"/>
  <c r="N63" i="6"/>
  <c r="N62" i="6"/>
  <c r="N61" i="6"/>
  <c r="N60" i="6"/>
  <c r="N59" i="6"/>
  <c r="N58" i="6"/>
  <c r="N57" i="6"/>
  <c r="N56" i="6"/>
  <c r="N55" i="6"/>
  <c r="N54" i="6"/>
  <c r="N53" i="6"/>
  <c r="N52" i="6"/>
  <c r="N51" i="6"/>
  <c r="N50" i="6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L5" i="6"/>
  <c r="K5" i="6"/>
  <c r="J5" i="6"/>
  <c r="I5" i="6"/>
  <c r="H5" i="6"/>
  <c r="G5" i="6"/>
  <c r="F5" i="6"/>
  <c r="E5" i="6"/>
  <c r="D5" i="6"/>
  <c r="C5" i="6"/>
  <c r="N206" i="5"/>
  <c r="N205" i="5"/>
  <c r="N204" i="5"/>
  <c r="N203" i="5"/>
  <c r="N202" i="5"/>
  <c r="N201" i="5"/>
  <c r="N200" i="5"/>
  <c r="N199" i="5"/>
  <c r="N198" i="5"/>
  <c r="N197" i="5"/>
  <c r="N196" i="5"/>
  <c r="N195" i="5"/>
  <c r="N194" i="5"/>
  <c r="N193" i="5"/>
  <c r="N192" i="5"/>
  <c r="N191" i="5"/>
  <c r="N190" i="5"/>
  <c r="N189" i="5"/>
  <c r="N188" i="5"/>
  <c r="N187" i="5"/>
  <c r="N186" i="5"/>
  <c r="N185" i="5"/>
  <c r="N184" i="5"/>
  <c r="N183" i="5"/>
  <c r="N182" i="5"/>
  <c r="N181" i="5"/>
  <c r="N180" i="5"/>
  <c r="N179" i="5"/>
  <c r="N178" i="5"/>
  <c r="N177" i="5"/>
  <c r="N176" i="5"/>
  <c r="N175" i="5"/>
  <c r="N174" i="5"/>
  <c r="N173" i="5"/>
  <c r="N172" i="5"/>
  <c r="N171" i="5"/>
  <c r="N170" i="5"/>
  <c r="N169" i="5"/>
  <c r="N168" i="5"/>
  <c r="N167" i="5"/>
  <c r="N166" i="5"/>
  <c r="N165" i="5"/>
  <c r="N164" i="5"/>
  <c r="N163" i="5"/>
  <c r="N162" i="5"/>
  <c r="N161" i="5"/>
  <c r="N160" i="5"/>
  <c r="N159" i="5"/>
  <c r="N158" i="5"/>
  <c r="N157" i="5"/>
  <c r="N156" i="5"/>
  <c r="N155" i="5"/>
  <c r="N154" i="5"/>
  <c r="N153" i="5"/>
  <c r="N152" i="5"/>
  <c r="N151" i="5"/>
  <c r="N150" i="5"/>
  <c r="N149" i="5"/>
  <c r="N148" i="5"/>
  <c r="N147" i="5"/>
  <c r="N146" i="5"/>
  <c r="N145" i="5"/>
  <c r="N144" i="5"/>
  <c r="N143" i="5"/>
  <c r="N142" i="5"/>
  <c r="N141" i="5"/>
  <c r="N140" i="5"/>
  <c r="N139" i="5"/>
  <c r="N138" i="5"/>
  <c r="N137" i="5"/>
  <c r="N136" i="5"/>
  <c r="N135" i="5"/>
  <c r="N134" i="5"/>
  <c r="N133" i="5"/>
  <c r="N132" i="5"/>
  <c r="N131" i="5"/>
  <c r="N130" i="5"/>
  <c r="N129" i="5"/>
  <c r="N128" i="5"/>
  <c r="N127" i="5"/>
  <c r="N126" i="5"/>
  <c r="N125" i="5"/>
  <c r="N124" i="5"/>
  <c r="N123" i="5"/>
  <c r="N122" i="5"/>
  <c r="N121" i="5"/>
  <c r="N120" i="5"/>
  <c r="N119" i="5"/>
  <c r="N118" i="5"/>
  <c r="N117" i="5"/>
  <c r="N116" i="5"/>
  <c r="N115" i="5"/>
  <c r="N114" i="5"/>
  <c r="N113" i="5"/>
  <c r="N112" i="5"/>
  <c r="N111" i="5"/>
  <c r="N110" i="5"/>
  <c r="N109" i="5"/>
  <c r="N108" i="5"/>
  <c r="N107" i="5"/>
  <c r="N106" i="5"/>
  <c r="N105" i="5"/>
  <c r="N104" i="5"/>
  <c r="N103" i="5"/>
  <c r="N102" i="5"/>
  <c r="N101" i="5"/>
  <c r="N100" i="5"/>
  <c r="N99" i="5"/>
  <c r="N98" i="5"/>
  <c r="N97" i="5"/>
  <c r="N96" i="5"/>
  <c r="N95" i="5"/>
  <c r="N94" i="5"/>
  <c r="N93" i="5"/>
  <c r="N92" i="5"/>
  <c r="N91" i="5"/>
  <c r="N90" i="5"/>
  <c r="N89" i="5"/>
  <c r="N88" i="5"/>
  <c r="N87" i="5"/>
  <c r="N86" i="5"/>
  <c r="N85" i="5"/>
  <c r="N84" i="5"/>
  <c r="N83" i="5"/>
  <c r="N82" i="5"/>
  <c r="N81" i="5"/>
  <c r="N80" i="5"/>
  <c r="N79" i="5"/>
  <c r="N78" i="5"/>
  <c r="N77" i="5"/>
  <c r="N76" i="5"/>
  <c r="N75" i="5"/>
  <c r="N74" i="5"/>
  <c r="N73" i="5"/>
  <c r="N72" i="5"/>
  <c r="N71" i="5"/>
  <c r="N70" i="5"/>
  <c r="N69" i="5"/>
  <c r="N68" i="5"/>
  <c r="N67" i="5"/>
  <c r="N66" i="5"/>
  <c r="N65" i="5"/>
  <c r="N64" i="5"/>
  <c r="N63" i="5"/>
  <c r="N62" i="5"/>
  <c r="N61" i="5"/>
  <c r="N60" i="5"/>
  <c r="N59" i="5"/>
  <c r="N58" i="5"/>
  <c r="N57" i="5"/>
  <c r="N56" i="5"/>
  <c r="N55" i="5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6" i="5"/>
  <c r="L5" i="5"/>
  <c r="K5" i="5"/>
  <c r="J5" i="5"/>
  <c r="I5" i="5"/>
  <c r="H5" i="5"/>
  <c r="G5" i="5"/>
  <c r="F5" i="5"/>
  <c r="E5" i="5"/>
  <c r="D5" i="5"/>
  <c r="C5" i="5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L5" i="4"/>
  <c r="K5" i="4"/>
  <c r="J5" i="4"/>
  <c r="H5" i="4"/>
  <c r="I5" i="4"/>
  <c r="G5" i="4"/>
  <c r="F5" i="4"/>
  <c r="E5" i="4"/>
  <c r="D5" i="4"/>
  <c r="C5" i="4"/>
  <c r="K40" i="10" l="1"/>
  <c r="N6" i="4"/>
  <c r="X29" i="9"/>
  <c r="X26" i="9"/>
  <c r="X27" i="9"/>
  <c r="X28" i="9"/>
  <c r="N6" i="6"/>
  <c r="L40" i="10" s="1"/>
  <c r="N7" i="4"/>
  <c r="K8" i="10"/>
  <c r="W11" i="9" l="1"/>
  <c r="X11" i="9" s="1"/>
  <c r="W9" i="9"/>
  <c r="X9" i="9" s="1"/>
  <c r="W12" i="9"/>
  <c r="X12" i="9" s="1"/>
  <c r="W27" i="9"/>
  <c r="J40" i="10"/>
  <c r="W29" i="9"/>
  <c r="W26" i="9"/>
  <c r="W28" i="9"/>
  <c r="W10" i="9"/>
  <c r="X10" i="9" s="1"/>
  <c r="X30" i="9"/>
  <c r="X37" i="9" s="1"/>
  <c r="Y26" i="9"/>
  <c r="Y27" i="9"/>
  <c r="Y28" i="9"/>
  <c r="Y29" i="9"/>
  <c r="Z27" i="9"/>
  <c r="Z29" i="9"/>
  <c r="Z26" i="9"/>
  <c r="Z28" i="9"/>
  <c r="X35" i="9" l="1"/>
  <c r="X36" i="9"/>
  <c r="X38" i="9"/>
  <c r="W30" i="9"/>
  <c r="W36" i="9" s="1"/>
  <c r="AA28" i="9"/>
  <c r="Y30" i="9"/>
  <c r="Y35" i="9" s="1"/>
  <c r="Z30" i="9"/>
  <c r="Z38" i="9" s="1"/>
  <c r="AA27" i="9"/>
  <c r="AA26" i="9"/>
  <c r="AA29" i="9"/>
  <c r="W35" i="9" l="1"/>
  <c r="Z37" i="9"/>
  <c r="Z35" i="9"/>
  <c r="Z36" i="9"/>
  <c r="Y37" i="9"/>
  <c r="Y38" i="9"/>
  <c r="Y36" i="9"/>
  <c r="W37" i="9"/>
  <c r="W38" i="9"/>
  <c r="AA30" i="9"/>
  <c r="AA36" i="9" s="1"/>
  <c r="AA35" i="9" l="1"/>
  <c r="AA38" i="9"/>
  <c r="AA37" i="9"/>
</calcChain>
</file>

<file path=xl/sharedStrings.xml><?xml version="1.0" encoding="utf-8"?>
<sst xmlns="http://schemas.openxmlformats.org/spreadsheetml/2006/main" count="120" uniqueCount="80">
  <si>
    <t>Produtividade</t>
  </si>
  <si>
    <t>Eficiência</t>
  </si>
  <si>
    <t>Comunicação</t>
  </si>
  <si>
    <t>Aprendizado</t>
  </si>
  <si>
    <t>Excelente</t>
  </si>
  <si>
    <t>Bom</t>
  </si>
  <si>
    <t>Regular</t>
  </si>
  <si>
    <t>Departamento</t>
  </si>
  <si>
    <t>Cargo</t>
  </si>
  <si>
    <t>Competências</t>
  </si>
  <si>
    <t>Pontuação</t>
  </si>
  <si>
    <t>Resultado</t>
  </si>
  <si>
    <t>AVALIAÇÃO DE DESEMPENHO 1</t>
  </si>
  <si>
    <t>Data da Avaliação</t>
  </si>
  <si>
    <t>AVALIAÇÃO DE DESEMPENHO 3</t>
  </si>
  <si>
    <t>AVALIAÇÃO DE DESEMPENHO 2</t>
  </si>
  <si>
    <t>AVALIAÇÃO DE DESEMPENHO 4</t>
  </si>
  <si>
    <t>Avaliações Realizadas</t>
  </si>
  <si>
    <t>Avaliações Pendentes</t>
  </si>
  <si>
    <t>Insatisfatório</t>
  </si>
  <si>
    <t>%</t>
  </si>
  <si>
    <t>% Avaliações Realizadas</t>
  </si>
  <si>
    <t>AVALIAÇÃO:</t>
  </si>
  <si>
    <t>Avaliação 1</t>
  </si>
  <si>
    <t>Avaliação 2</t>
  </si>
  <si>
    <t>Avaliação 3</t>
  </si>
  <si>
    <t>Avaliação 4</t>
  </si>
  <si>
    <t>Total de Notas</t>
  </si>
  <si>
    <t>Status</t>
  </si>
  <si>
    <t>Total</t>
  </si>
  <si>
    <t>Notas</t>
  </si>
  <si>
    <t>Média da Empresa</t>
  </si>
  <si>
    <t>Colaborador</t>
  </si>
  <si>
    <t>CONFIGURAÇÕES PARA AS AVALIAÇÕES</t>
  </si>
  <si>
    <r>
      <rPr>
        <b/>
        <sz val="12"/>
        <color theme="0"/>
        <rFont val="Calibri"/>
        <family val="2"/>
      </rPr>
      <t>INSTRUÇÕES:</t>
    </r>
    <r>
      <rPr>
        <sz val="12"/>
        <color theme="0"/>
        <rFont val="Calibri"/>
        <family val="2"/>
      </rPr>
      <t xml:space="preserve">
Liste abaixo até </t>
    </r>
    <r>
      <rPr>
        <b/>
        <sz val="12"/>
        <color theme="0"/>
        <rFont val="Calibri"/>
        <family val="2"/>
      </rPr>
      <t>10 competências</t>
    </r>
    <r>
      <rPr>
        <sz val="12"/>
        <color theme="0"/>
        <rFont val="Calibri"/>
        <family val="2"/>
      </rPr>
      <t xml:space="preserve"> que serão avaliadas. As competências serão exibidas em todas as avalições.</t>
    </r>
  </si>
  <si>
    <t>CADASTRO DE COLABORADORES</t>
  </si>
  <si>
    <t>COMPETÊNCIAS AVALIADAS</t>
  </si>
  <si>
    <t>RELATÓRIO GERAL POR AVALIAÇÃO</t>
  </si>
  <si>
    <t>% Avaliações Pendentes</t>
  </si>
  <si>
    <t>Competência</t>
  </si>
  <si>
    <t>Média</t>
  </si>
  <si>
    <t>COMPARATIVO ENTRE AVALIAÇÕES</t>
  </si>
  <si>
    <t>MÉDIAS POR AVALIAÇÃO</t>
  </si>
  <si>
    <t>Av 1</t>
  </si>
  <si>
    <t>CONTAGEM DOS RESULTADOS</t>
  </si>
  <si>
    <t>% POR RESULTADO</t>
  </si>
  <si>
    <t>Nome</t>
  </si>
  <si>
    <t>Resultado Obtido</t>
  </si>
  <si>
    <t>Selecione uma Avaliação</t>
  </si>
  <si>
    <t>Selecione um Colaborador</t>
  </si>
  <si>
    <t>AVALIAÇÃO DE DESEMPENHO</t>
  </si>
  <si>
    <t>Média Final</t>
  </si>
  <si>
    <t>RESULTADO</t>
  </si>
  <si>
    <t>INSTRUÇÕES:
Liste aqui os colaboradores que serão avaliados. 
Observação: Não deixe linhas em branco entre os cadastros</t>
  </si>
  <si>
    <t>Av 2</t>
  </si>
  <si>
    <t>Av 3</t>
  </si>
  <si>
    <t>Av 4</t>
  </si>
  <si>
    <t>PLANILHA DE AVALIAÇÃO DE DESEMPENHO</t>
  </si>
  <si>
    <t>Total de Colaboradores</t>
  </si>
  <si>
    <t>Antes de utilizar a planilha, certique-se de habilitar o arquivo para edição, caso contrário, não será possível inserir dados na planilha.</t>
  </si>
  <si>
    <r>
      <t>INSTRUÇÕES  DE USO (</t>
    </r>
    <r>
      <rPr>
        <b/>
        <u/>
        <sz val="22"/>
        <color rgb="FF3DF6D6"/>
        <rFont val="Aptos Narrow"/>
        <family val="2"/>
        <scheme val="minor"/>
      </rPr>
      <t>LEIA ANTES DE UTILIZAR A PLANILHA</t>
    </r>
    <r>
      <rPr>
        <b/>
        <sz val="22"/>
        <color rgb="FF3DF6D6"/>
        <rFont val="Aptos Narrow"/>
        <family val="2"/>
        <scheme val="minor"/>
      </rPr>
      <t>)</t>
    </r>
  </si>
  <si>
    <t>A planilha contém fórmulas que não devem ser deletadas ou editadas. Qualquer alteração acidental nas fórmulas, recomendamos baixar a versão original em nosso site.</t>
  </si>
  <si>
    <t>Este modelo de Planilha foi desenvolvido e testado no Microsoft Excel para Windows. Não garantimos a compatibilidade com o Excel para MAC, Google Sheets, Excel para celular ou tablet ou qualquer outro software de Planilhas que não seja o Microsoft Excel para Windows.</t>
  </si>
  <si>
    <t>Este modelo de planilha é comercializado exclusivamente no site oficial do desenvolvedor. A aquisição deste modelo não lhe garante o direito de comercializá-la ou distribuí-la em outros sites. Qualquer violação de direitos autorais, será respondida judicialmente.</t>
  </si>
  <si>
    <t>Caso tenha alguma dúvida, basta enviar um e-mail para contato@exceleasy.com.br</t>
  </si>
  <si>
    <r>
      <t xml:space="preserve">A Planilha é 100% editável e você poderá realizar qualquer alteração que desejar. Apenas é necessário conhecimentos nos recursos utilizados na criação da planilha como, por exemplo, fórmulas e gráficos.
</t>
    </r>
    <r>
      <rPr>
        <b/>
        <u/>
        <sz val="12"/>
        <color rgb="FF3D1C87"/>
        <rFont val="Aptos Narrow"/>
        <family val="2"/>
        <scheme val="minor"/>
      </rPr>
      <t>Importante: Não realizamos ajustes em nossas planilhas e, neste caso, qualquer alteração é de responsabilidade do usuário da planilha.</t>
    </r>
  </si>
  <si>
    <r>
      <t xml:space="preserve">O primeiro passo para utilizar a planilha é acessar a guia de </t>
    </r>
    <r>
      <rPr>
        <b/>
        <sz val="12"/>
        <color rgb="FF3E1E87"/>
        <rFont val="Aptos Narrow"/>
        <family val="2"/>
        <scheme val="minor"/>
      </rPr>
      <t>CONFIGURAÇÕES</t>
    </r>
    <r>
      <rPr>
        <sz val="12"/>
        <color rgb="FF3E1E87"/>
        <rFont val="Aptos Narrow"/>
        <family val="2"/>
        <scheme val="minor"/>
      </rPr>
      <t xml:space="preserve"> e definir as competências que serão avaliadas. Nesta guia você também deverá definir a pontuação para os resultados Excelente, Bom, Regular e Insatisfatório.</t>
    </r>
  </si>
  <si>
    <r>
      <t xml:space="preserve">Após realizar as configurações iniciais, acesse a guia </t>
    </r>
    <r>
      <rPr>
        <b/>
        <sz val="12"/>
        <color rgb="FF3E1E87"/>
        <rFont val="Aptos Narrow"/>
        <family val="2"/>
        <scheme val="minor"/>
      </rPr>
      <t>COLABORADORES</t>
    </r>
    <r>
      <rPr>
        <sz val="12"/>
        <color rgb="FF3E1E87"/>
        <rFont val="Aptos Narrow"/>
        <family val="2"/>
        <scheme val="minor"/>
      </rPr>
      <t xml:space="preserve"> e cadastre todos os colaboradores que serão avaliados. Preencha os campos Nome, Departamento e Cargo.
</t>
    </r>
    <r>
      <rPr>
        <b/>
        <sz val="12"/>
        <color rgb="FF3E1E87"/>
        <rFont val="Aptos Narrow"/>
        <family val="2"/>
        <scheme val="minor"/>
      </rPr>
      <t>Importante: Não deixe linhas em branco entre os cadastros, pois isto poderá gerar erros na planilh</t>
    </r>
    <r>
      <rPr>
        <sz val="12"/>
        <color rgb="FF3E1E87"/>
        <rFont val="Aptos Narrow"/>
        <family val="2"/>
        <scheme val="minor"/>
      </rPr>
      <t>a.</t>
    </r>
  </si>
  <si>
    <r>
      <t xml:space="preserve">Para obter o relatório geral da empresa, acesse a guia </t>
    </r>
    <r>
      <rPr>
        <b/>
        <sz val="12"/>
        <color rgb="FF3E1E87"/>
        <rFont val="Aptos Narrow"/>
        <family val="2"/>
        <scheme val="minor"/>
      </rPr>
      <t>RELATÓRIO GERAL</t>
    </r>
    <r>
      <rPr>
        <sz val="12"/>
        <color rgb="FF3E1E87"/>
        <rFont val="Aptos Narrow"/>
        <family val="2"/>
        <scheme val="minor"/>
      </rPr>
      <t xml:space="preserve"> e selecione uma avaliação na lista (célula L3).
A planilha apresentará: O total de colaboradores cadastrados, a quantidade de avaliações realizadas, a quantidade de avaliações pendentes, % de avaliações realizadas, % de avaliações pendentes, um gráfico de colunas apresentando a média geral da empresa para cada competência na avaliação selecionada, um gráfico de rosca apresentando o percentual por resultado na avaliação selecionada e um comparativo das médias entre as avaliações.</t>
    </r>
  </si>
  <si>
    <r>
      <t xml:space="preserve">Para obter o relatório do colaborador, acesse a guia </t>
    </r>
    <r>
      <rPr>
        <b/>
        <sz val="12"/>
        <color rgb="FF3E1E87"/>
        <rFont val="Aptos Narrow"/>
        <family val="2"/>
        <scheme val="minor"/>
      </rPr>
      <t>RELATÓRIO DO COLABORADOR</t>
    </r>
    <r>
      <rPr>
        <sz val="12"/>
        <color rgb="FF3E1E87"/>
        <rFont val="Aptos Narrow"/>
        <family val="2"/>
        <scheme val="minor"/>
      </rPr>
      <t xml:space="preserve"> e siga as etapas:
Selecione o nome do colaborador na lista (célula D2).
Selecione a avaliação desejada (célula D3)
A planilha apresentará o relatório do desempenho do colaborador para a avaliação selecionada, além de um comparativo entre as avalições.</t>
    </r>
  </si>
  <si>
    <t>Maior ou igual a</t>
  </si>
  <si>
    <t>Total de Competências</t>
  </si>
  <si>
    <r>
      <t xml:space="preserve">Após cadastrar os colaboradores você já poderá iniciar as avaliações. Para isto, acesse a guia </t>
    </r>
    <r>
      <rPr>
        <b/>
        <sz val="12"/>
        <color rgb="FF3E1E87"/>
        <rFont val="Aptos Narrow"/>
        <family val="2"/>
        <scheme val="minor"/>
      </rPr>
      <t>AVALIAÇÃO 1</t>
    </r>
    <r>
      <rPr>
        <sz val="12"/>
        <color rgb="FF3E1E87"/>
        <rFont val="Aptos Narrow"/>
        <family val="2"/>
        <scheme val="minor"/>
      </rPr>
      <t xml:space="preserve"> e siga as etapas abaixo:
- Preencha a Data da Avaliação;
- Selecione um colaborador na lista;
- Insira as notas de</t>
    </r>
    <r>
      <rPr>
        <b/>
        <u/>
        <sz val="12"/>
        <color rgb="FF3E1E87"/>
        <rFont val="Aptos Narrow"/>
        <family val="2"/>
        <scheme val="minor"/>
      </rPr>
      <t xml:space="preserve"> 0 a 10 para cada competência.</t>
    </r>
    <r>
      <rPr>
        <sz val="12"/>
        <color rgb="FF3E1E87"/>
        <rFont val="Aptos Narrow"/>
        <family val="2"/>
        <scheme val="minor"/>
      </rPr>
      <t xml:space="preserve">
A planilha retornará automaticamente a Pontuação Total do colaborador e o Resultado de acordo com o que foi definido na guia de CONFIGURAÇÕES.
</t>
    </r>
    <r>
      <rPr>
        <b/>
        <u/>
        <sz val="12"/>
        <color rgb="FF3E1E87"/>
        <rFont val="Aptos Narrow"/>
        <family val="2"/>
        <scheme val="minor"/>
      </rPr>
      <t xml:space="preserve">Observação: As colunas Pontuação (M) e Resultado (N) contém fórmulas que não devem ser apagadas.
</t>
    </r>
    <r>
      <rPr>
        <sz val="12"/>
        <color rgb="FF3E1E87"/>
        <rFont val="Aptos Narrow"/>
        <family val="2"/>
        <scheme val="minor"/>
      </rPr>
      <t xml:space="preserve">
Repita as etapas acima para realizar avaliações para outros colaboradores.
Para realizar outras avaliações, basta acessar as guias </t>
    </r>
    <r>
      <rPr>
        <b/>
        <sz val="12"/>
        <color rgb="FF3E1E87"/>
        <rFont val="Aptos Narrow"/>
        <family val="2"/>
        <scheme val="minor"/>
      </rPr>
      <t xml:space="preserve">AVALIAÇÃO 2, AVALIAÇÃO 3 e AVALIAÇÃO </t>
    </r>
    <r>
      <rPr>
        <sz val="12"/>
        <color rgb="FF3E1E87"/>
        <rFont val="Aptos Narrow"/>
        <family val="2"/>
        <scheme val="minor"/>
      </rPr>
      <t>4 e preencher os campos conforme mencionado acima.</t>
    </r>
  </si>
  <si>
    <r>
      <t xml:space="preserve">Insira abaixo o valor percentual da pontuação para os resultados </t>
    </r>
    <r>
      <rPr>
        <b/>
        <sz val="12"/>
        <color theme="0"/>
        <rFont val="Calibri"/>
        <family val="2"/>
      </rPr>
      <t xml:space="preserve">Excelente, Bom, Regular </t>
    </r>
    <r>
      <rPr>
        <sz val="12"/>
        <color theme="0"/>
        <rFont val="Calibri"/>
        <family val="2"/>
      </rPr>
      <t>e</t>
    </r>
    <r>
      <rPr>
        <b/>
        <sz val="12"/>
        <color theme="0"/>
        <rFont val="Calibri"/>
        <family val="2"/>
      </rPr>
      <t xml:space="preserve"> Insatisfatório.</t>
    </r>
  </si>
  <si>
    <t>Organização</t>
  </si>
  <si>
    <t>Trabalho em equipe</t>
  </si>
  <si>
    <t>Comunicação escrita</t>
  </si>
  <si>
    <t>Comunicação verbal</t>
  </si>
  <si>
    <t>Raciocínio lógico</t>
  </si>
  <si>
    <t>Resolução de problemas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</si>
</sst>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48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22"/>
      <color rgb="FF3DF6D6"/>
      <name val="Calibri"/>
      <family val="2"/>
    </font>
    <font>
      <b/>
      <sz val="11"/>
      <color theme="0"/>
      <name val="Calibri"/>
      <family val="2"/>
    </font>
    <font>
      <b/>
      <sz val="12"/>
      <color theme="0"/>
      <name val="Calibri"/>
      <family val="2"/>
    </font>
    <font>
      <b/>
      <sz val="14"/>
      <color theme="0"/>
      <name val="Calibri"/>
      <family val="2"/>
    </font>
    <font>
      <b/>
      <sz val="18"/>
      <color rgb="FF3DF6D6"/>
      <name val="Calibri"/>
      <family val="2"/>
    </font>
    <font>
      <b/>
      <sz val="11"/>
      <color rgb="FF3DF6D6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3DF6D6"/>
      <name val="Aptos Narrow"/>
      <family val="2"/>
      <scheme val="minor"/>
    </font>
    <font>
      <b/>
      <sz val="12"/>
      <color rgb="FF3DF6D6"/>
      <name val="Aptos Narrow"/>
      <family val="2"/>
      <scheme val="minor"/>
    </font>
    <font>
      <b/>
      <sz val="20"/>
      <color rgb="FF3DF6D6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b/>
      <sz val="11"/>
      <color rgb="FF3E1E87"/>
      <name val="Calibri"/>
      <family val="2"/>
    </font>
    <font>
      <b/>
      <sz val="16"/>
      <color rgb="FF3DF6D6"/>
      <name val="Calibri"/>
      <family val="2"/>
    </font>
    <font>
      <sz val="12"/>
      <color theme="0"/>
      <name val="Calibri"/>
      <family val="2"/>
    </font>
    <font>
      <sz val="12"/>
      <color theme="1"/>
      <name val="Calibri"/>
      <family val="2"/>
    </font>
    <font>
      <b/>
      <sz val="12"/>
      <color rgb="FF3E1E87"/>
      <name val="Calibri"/>
      <family val="2"/>
    </font>
    <font>
      <b/>
      <sz val="26"/>
      <color theme="0"/>
      <name val="Calibri"/>
      <family val="2"/>
    </font>
    <font>
      <b/>
      <sz val="11"/>
      <color rgb="FF3D1C87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28"/>
      <color rgb="FF3DF6D6"/>
      <name val="Aptos Narrow"/>
      <family val="2"/>
      <scheme val="minor"/>
    </font>
    <font>
      <b/>
      <sz val="14"/>
      <color rgb="FF3D1C87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1"/>
      <name val="Calibri"/>
      <family val="2"/>
    </font>
    <font>
      <b/>
      <sz val="18"/>
      <color rgb="FF3DF6D6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b/>
      <sz val="28"/>
      <color theme="1"/>
      <name val="Calibri"/>
      <family val="2"/>
    </font>
    <font>
      <b/>
      <sz val="14"/>
      <color rgb="FF3DF6D6"/>
      <name val="Aptos Narrow"/>
      <family val="2"/>
      <scheme val="minor"/>
    </font>
    <font>
      <b/>
      <sz val="20"/>
      <color rgb="FF3E1E87"/>
      <name val="Aptos Narrow"/>
      <family val="2"/>
      <scheme val="minor"/>
    </font>
    <font>
      <b/>
      <sz val="22"/>
      <color rgb="FF3DF6D6"/>
      <name val="Aptos Narrow"/>
      <family val="2"/>
      <scheme val="minor"/>
    </font>
    <font>
      <b/>
      <u/>
      <sz val="22"/>
      <color rgb="FF3DF6D6"/>
      <name val="Aptos Narrow"/>
      <family val="2"/>
      <scheme val="minor"/>
    </font>
    <font>
      <sz val="12"/>
      <color rgb="FF3E1E87"/>
      <name val="Aptos Narrow"/>
      <family val="2"/>
      <scheme val="minor"/>
    </font>
    <font>
      <sz val="12"/>
      <color rgb="FF3D1C87"/>
      <name val="Aptos Narrow"/>
      <family val="2"/>
      <scheme val="minor"/>
    </font>
    <font>
      <b/>
      <u/>
      <sz val="12"/>
      <color rgb="FF3D1C87"/>
      <name val="Aptos Narrow"/>
      <family val="2"/>
      <scheme val="minor"/>
    </font>
    <font>
      <b/>
      <sz val="12"/>
      <color rgb="FF3E1E87"/>
      <name val="Aptos Narrow"/>
      <family val="2"/>
      <scheme val="minor"/>
    </font>
    <font>
      <b/>
      <u/>
      <sz val="12"/>
      <color rgb="FF3E1E87"/>
      <name val="Aptos Narrow"/>
      <family val="2"/>
      <scheme val="minor"/>
    </font>
    <font>
      <b/>
      <sz val="12"/>
      <color rgb="FF3D1C87"/>
      <name val="Aptos Narrow"/>
      <family val="2"/>
      <scheme val="minor"/>
    </font>
    <font>
      <b/>
      <sz val="12"/>
      <color rgb="FF3DF6D6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E1E87"/>
        <bgColor indexed="64"/>
      </patternFill>
    </fill>
    <fill>
      <patternFill patternType="solid">
        <fgColor rgb="FF3DF6D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D1C87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3DF6D6"/>
      </left>
      <right style="medium">
        <color rgb="FF3DF6D6"/>
      </right>
      <top style="medium">
        <color rgb="FF3DF6D6"/>
      </top>
      <bottom style="medium">
        <color rgb="FF3DF6D6"/>
      </bottom>
      <diagonal/>
    </border>
    <border>
      <left style="medium">
        <color rgb="FF3DF6D6"/>
      </left>
      <right/>
      <top style="medium">
        <color rgb="FF3DF6D6"/>
      </top>
      <bottom style="medium">
        <color rgb="FF3DF6D6"/>
      </bottom>
      <diagonal/>
    </border>
    <border>
      <left/>
      <right style="medium">
        <color rgb="FF3DF6D6"/>
      </right>
      <top style="medium">
        <color rgb="FF3DF6D6"/>
      </top>
      <bottom style="medium">
        <color rgb="FF3DF6D6"/>
      </bottom>
      <diagonal/>
    </border>
    <border>
      <left style="medium">
        <color rgb="FF3DF6D6"/>
      </left>
      <right style="medium">
        <color rgb="FF3DF6D6"/>
      </right>
      <top/>
      <bottom style="thin">
        <color theme="0" tint="-0.249977111117893"/>
      </bottom>
      <diagonal/>
    </border>
    <border>
      <left style="medium">
        <color rgb="FF3DF6D6"/>
      </left>
      <right style="medium">
        <color rgb="FF3DF6D6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medium">
        <color rgb="FF3DF6D6"/>
      </right>
      <top/>
      <bottom style="thin">
        <color indexed="64"/>
      </bottom>
      <diagonal/>
    </border>
    <border>
      <left style="thin">
        <color indexed="64"/>
      </left>
      <right style="medium">
        <color rgb="FF3DF6D6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3DF6D6"/>
      </right>
      <top style="thin">
        <color indexed="64"/>
      </top>
      <bottom style="medium">
        <color rgb="FF3DF6D6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E1E87"/>
      </left>
      <right style="thin">
        <color rgb="FF3E1E87"/>
      </right>
      <top style="thin">
        <color rgb="FF3E1E87"/>
      </top>
      <bottom style="thin">
        <color rgb="FF3E1E87"/>
      </bottom>
      <diagonal/>
    </border>
    <border>
      <left style="thin">
        <color rgb="FF3E1E87"/>
      </left>
      <right/>
      <top style="thin">
        <color rgb="FF3E1E87"/>
      </top>
      <bottom style="thin">
        <color rgb="FF3E1E87"/>
      </bottom>
      <diagonal/>
    </border>
    <border>
      <left/>
      <right/>
      <top style="thin">
        <color rgb="FF3E1E87"/>
      </top>
      <bottom style="thin">
        <color rgb="FF3E1E87"/>
      </bottom>
      <diagonal/>
    </border>
    <border>
      <left/>
      <right style="thin">
        <color rgb="FF3E1E87"/>
      </right>
      <top style="thin">
        <color rgb="FF3E1E87"/>
      </top>
      <bottom style="thin">
        <color rgb="FF3E1E87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/>
      <bottom style="thin">
        <color rgb="FF3E1E87"/>
      </bottom>
      <diagonal/>
    </border>
    <border>
      <left/>
      <right style="thin">
        <color theme="0" tint="-0.14999847407452621"/>
      </right>
      <top/>
      <bottom style="thin">
        <color rgb="FF3E1E87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3E1E87"/>
      </left>
      <right/>
      <top style="thin">
        <color rgb="FF3E1E87"/>
      </top>
      <bottom/>
      <diagonal/>
    </border>
    <border>
      <left/>
      <right/>
      <top style="thin">
        <color rgb="FF3E1E87"/>
      </top>
      <bottom/>
      <diagonal/>
    </border>
    <border>
      <left/>
      <right style="thin">
        <color rgb="FF3E1E87"/>
      </right>
      <top style="thin">
        <color rgb="FF3E1E87"/>
      </top>
      <bottom/>
      <diagonal/>
    </border>
    <border>
      <left style="thin">
        <color rgb="FF3E1E87"/>
      </left>
      <right/>
      <top/>
      <bottom style="thin">
        <color rgb="FF3E1E87"/>
      </bottom>
      <diagonal/>
    </border>
    <border>
      <left/>
      <right style="thin">
        <color rgb="FF3E1E87"/>
      </right>
      <top/>
      <bottom style="thin">
        <color rgb="FF3E1E87"/>
      </bottom>
      <diagonal/>
    </border>
    <border>
      <left style="thin">
        <color rgb="FF3E1E87"/>
      </left>
      <right/>
      <top/>
      <bottom/>
      <diagonal/>
    </border>
    <border>
      <left/>
      <right style="thin">
        <color rgb="FF3E1E87"/>
      </right>
      <top/>
      <bottom/>
      <diagonal/>
    </border>
    <border>
      <left style="thin">
        <color rgb="FF3E1E87"/>
      </left>
      <right style="thin">
        <color rgb="FF3E1E87"/>
      </right>
      <top style="thin">
        <color rgb="FF3E1E87"/>
      </top>
      <bottom/>
      <diagonal/>
    </border>
    <border>
      <left style="thin">
        <color rgb="FF3E1E87"/>
      </left>
      <right style="thin">
        <color rgb="FF3E1E87"/>
      </right>
      <top/>
      <bottom style="thin">
        <color rgb="FF3E1E87"/>
      </bottom>
      <diagonal/>
    </border>
    <border>
      <left style="thin">
        <color rgb="FF3E1E87"/>
      </left>
      <right style="thin">
        <color rgb="FF3E1E87"/>
      </right>
      <top/>
      <bottom/>
      <diagonal/>
    </border>
    <border>
      <left style="medium">
        <color rgb="FF3DF6D6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3DF6D6"/>
      </top>
      <bottom style="medium">
        <color rgb="FF3DF6D6"/>
      </bottom>
      <diagonal/>
    </border>
    <border>
      <left style="medium">
        <color rgb="FF3DF6D6"/>
      </left>
      <right/>
      <top style="thin">
        <color indexed="64"/>
      </top>
      <bottom style="thin">
        <color indexed="64"/>
      </bottom>
      <diagonal/>
    </border>
    <border>
      <left style="medium">
        <color rgb="FF3DF6D6"/>
      </left>
      <right/>
      <top style="thin">
        <color indexed="64"/>
      </top>
      <bottom style="medium">
        <color rgb="FF3DF6D6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3DF6D6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13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/>
      <protection locked="0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5" fillId="0" borderId="1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9" fontId="5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2" fillId="2" borderId="0" xfId="0" applyFont="1" applyFill="1"/>
    <xf numFmtId="0" fontId="22" fillId="2" borderId="8" xfId="0" applyFont="1" applyFill="1" applyBorder="1" applyAlignment="1">
      <alignment horizontal="center" vertical="center" wrapText="1"/>
    </xf>
    <xf numFmtId="0" fontId="23" fillId="2" borderId="0" xfId="0" applyFont="1" applyFill="1"/>
    <xf numFmtId="0" fontId="24" fillId="3" borderId="11" xfId="0" applyFont="1" applyFill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4" borderId="12" xfId="0" applyFont="1" applyFill="1" applyBorder="1" applyAlignment="1">
      <alignment horizontal="center"/>
    </xf>
    <xf numFmtId="0" fontId="23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9" fillId="0" borderId="0" xfId="0" applyFont="1" applyAlignment="1">
      <alignment vertical="center"/>
    </xf>
    <xf numFmtId="164" fontId="5" fillId="0" borderId="6" xfId="0" applyNumberFormat="1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8" fillId="0" borderId="0" xfId="0" applyFont="1"/>
    <xf numFmtId="0" fontId="12" fillId="2" borderId="3" xfId="0" applyFont="1" applyFill="1" applyBorder="1"/>
    <xf numFmtId="0" fontId="12" fillId="2" borderId="30" xfId="0" applyFont="1" applyFill="1" applyBorder="1"/>
    <xf numFmtId="0" fontId="12" fillId="2" borderId="2" xfId="0" applyFont="1" applyFill="1" applyBorder="1"/>
    <xf numFmtId="1" fontId="5" fillId="0" borderId="26" xfId="0" applyNumberFormat="1" applyFont="1" applyBorder="1" applyAlignment="1">
      <alignment horizontal="center"/>
    </xf>
    <xf numFmtId="1" fontId="1" fillId="0" borderId="26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30" fillId="0" borderId="0" xfId="0" quotePrefix="1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164" fontId="32" fillId="0" borderId="0" xfId="0" applyNumberFormat="1" applyFont="1" applyAlignment="1">
      <alignment horizontal="center" vertical="center"/>
    </xf>
    <xf numFmtId="0" fontId="2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" fontId="32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1" fillId="0" borderId="0" xfId="0" applyFont="1" applyAlignment="1">
      <alignment horizontal="right" vertical="center"/>
    </xf>
    <xf numFmtId="0" fontId="8" fillId="2" borderId="0" xfId="0" applyFont="1" applyFill="1"/>
    <xf numFmtId="0" fontId="19" fillId="0" borderId="0" xfId="0" applyFont="1"/>
    <xf numFmtId="9" fontId="19" fillId="0" borderId="1" xfId="1" applyFont="1" applyBorder="1" applyAlignment="1">
      <alignment horizontal="center" vertical="center"/>
    </xf>
    <xf numFmtId="0" fontId="30" fillId="0" borderId="0" xfId="0" applyFont="1" applyAlignment="1">
      <alignment horizontal="left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15" fillId="5" borderId="33" xfId="0" applyFont="1" applyFill="1" applyBorder="1" applyAlignment="1">
      <alignment horizontal="center" vertical="center"/>
    </xf>
    <xf numFmtId="0" fontId="31" fillId="4" borderId="33" xfId="0" applyFont="1" applyFill="1" applyBorder="1" applyAlignment="1">
      <alignment horizontal="center" vertical="center"/>
    </xf>
    <xf numFmtId="0" fontId="34" fillId="4" borderId="33" xfId="0" applyFont="1" applyFill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16" fillId="5" borderId="33" xfId="0" applyFont="1" applyFill="1" applyBorder="1" applyAlignment="1">
      <alignment horizontal="center" vertical="center"/>
    </xf>
    <xf numFmtId="9" fontId="19" fillId="0" borderId="33" xfId="1" applyFont="1" applyBorder="1" applyAlignment="1">
      <alignment horizontal="center" vertical="center"/>
    </xf>
    <xf numFmtId="1" fontId="31" fillId="4" borderId="33" xfId="0" applyNumberFormat="1" applyFont="1" applyFill="1" applyBorder="1" applyAlignment="1">
      <alignment horizontal="center" vertical="center"/>
    </xf>
    <xf numFmtId="1" fontId="31" fillId="0" borderId="33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8" fillId="2" borderId="33" xfId="0" applyFont="1" applyFill="1" applyBorder="1" applyAlignment="1">
      <alignment horizontal="center" vertical="center"/>
    </xf>
    <xf numFmtId="9" fontId="5" fillId="0" borderId="33" xfId="1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8" fillId="5" borderId="3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0" fontId="0" fillId="2" borderId="0" xfId="0" applyFill="1"/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4" fillId="0" borderId="0" xfId="0" applyFont="1"/>
    <xf numFmtId="0" fontId="34" fillId="0" borderId="0" xfId="0" applyFont="1" applyAlignment="1">
      <alignment vertical="center"/>
    </xf>
    <xf numFmtId="0" fontId="34" fillId="0" borderId="0" xfId="0" applyFont="1" applyAlignment="1">
      <alignment horizontal="left"/>
    </xf>
    <xf numFmtId="0" fontId="16" fillId="2" borderId="26" xfId="0" applyFont="1" applyFill="1" applyBorder="1" applyAlignment="1">
      <alignment horizontal="center" vertical="center"/>
    </xf>
    <xf numFmtId="0" fontId="16" fillId="5" borderId="26" xfId="0" applyFont="1" applyFill="1" applyBorder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9" fontId="5" fillId="0" borderId="0" xfId="1" applyFont="1" applyAlignment="1">
      <alignment vertical="center"/>
    </xf>
    <xf numFmtId="0" fontId="32" fillId="0" borderId="14" xfId="0" applyFont="1" applyBorder="1" applyAlignment="1">
      <alignment horizontal="center"/>
    </xf>
    <xf numFmtId="0" fontId="32" fillId="4" borderId="14" xfId="0" applyFont="1" applyFill="1" applyBorder="1" applyAlignment="1">
      <alignment horizontal="center"/>
    </xf>
    <xf numFmtId="0" fontId="32" fillId="4" borderId="15" xfId="0" applyFont="1" applyFill="1" applyBorder="1" applyAlignment="1">
      <alignment horizontal="center"/>
    </xf>
    <xf numFmtId="0" fontId="5" fillId="5" borderId="0" xfId="0" applyFont="1" applyFill="1"/>
    <xf numFmtId="0" fontId="5" fillId="5" borderId="0" xfId="0" applyFont="1" applyFill="1" applyAlignment="1">
      <alignment horizontal="center"/>
    </xf>
    <xf numFmtId="0" fontId="12" fillId="5" borderId="0" xfId="0" applyFont="1" applyFill="1" applyAlignment="1">
      <alignment horizontal="right"/>
    </xf>
    <xf numFmtId="0" fontId="47" fillId="5" borderId="0" xfId="0" applyFont="1" applyFill="1" applyAlignment="1">
      <alignment horizontal="center"/>
    </xf>
    <xf numFmtId="0" fontId="23" fillId="0" borderId="49" xfId="0" applyFont="1" applyBorder="1" applyAlignment="1">
      <alignment horizontal="center"/>
    </xf>
    <xf numFmtId="0" fontId="23" fillId="4" borderId="49" xfId="0" applyFont="1" applyFill="1" applyBorder="1" applyAlignment="1">
      <alignment horizontal="center"/>
    </xf>
    <xf numFmtId="9" fontId="23" fillId="0" borderId="51" xfId="1" applyFont="1" applyBorder="1" applyAlignment="1">
      <alignment horizontal="center"/>
    </xf>
    <xf numFmtId="9" fontId="23" fillId="4" borderId="51" xfId="1" applyFont="1" applyFill="1" applyBorder="1" applyAlignment="1">
      <alignment horizontal="center"/>
    </xf>
    <xf numFmtId="0" fontId="24" fillId="3" borderId="13" xfId="0" applyFont="1" applyFill="1" applyBorder="1" applyAlignment="1">
      <alignment horizontal="center" vertical="center"/>
    </xf>
    <xf numFmtId="9" fontId="5" fillId="0" borderId="0" xfId="1" applyFont="1"/>
    <xf numFmtId="9" fontId="5" fillId="0" borderId="0" xfId="1" applyFont="1" applyFill="1"/>
    <xf numFmtId="9" fontId="16" fillId="5" borderId="33" xfId="1" applyFont="1" applyFill="1" applyBorder="1" applyAlignment="1">
      <alignment horizontal="center" vertical="center"/>
    </xf>
    <xf numFmtId="165" fontId="19" fillId="0" borderId="1" xfId="1" applyNumberFormat="1" applyFont="1" applyBorder="1" applyAlignment="1">
      <alignment horizontal="center" vertical="center"/>
    </xf>
    <xf numFmtId="165" fontId="16" fillId="5" borderId="33" xfId="1" applyNumberFormat="1" applyFont="1" applyFill="1" applyBorder="1" applyAlignment="1">
      <alignment horizontal="center" vertical="center"/>
    </xf>
    <xf numFmtId="0" fontId="38" fillId="3" borderId="0" xfId="0" applyFont="1" applyFill="1" applyAlignment="1">
      <alignment horizontal="center" vertical="center"/>
    </xf>
    <xf numFmtId="0" fontId="41" fillId="4" borderId="36" xfId="0" applyFont="1" applyFill="1" applyBorder="1" applyAlignment="1">
      <alignment horizontal="left" vertical="center" wrapText="1"/>
    </xf>
    <xf numFmtId="0" fontId="41" fillId="4" borderId="37" xfId="0" applyFont="1" applyFill="1" applyBorder="1" applyAlignment="1">
      <alignment horizontal="left" vertical="center" wrapText="1"/>
    </xf>
    <xf numFmtId="0" fontId="41" fillId="4" borderId="38" xfId="0" applyFont="1" applyFill="1" applyBorder="1" applyAlignment="1">
      <alignment horizontal="left" vertical="center" wrapText="1"/>
    </xf>
    <xf numFmtId="0" fontId="41" fillId="4" borderId="41" xfId="0" applyFont="1" applyFill="1" applyBorder="1" applyAlignment="1">
      <alignment horizontal="left" vertical="center" wrapText="1"/>
    </xf>
    <xf numFmtId="0" fontId="41" fillId="4" borderId="0" xfId="0" applyFont="1" applyFill="1" applyAlignment="1">
      <alignment horizontal="left" vertical="center" wrapText="1"/>
    </xf>
    <xf numFmtId="0" fontId="41" fillId="4" borderId="42" xfId="0" applyFont="1" applyFill="1" applyBorder="1" applyAlignment="1">
      <alignment horizontal="left" vertical="center" wrapText="1"/>
    </xf>
    <xf numFmtId="0" fontId="41" fillId="4" borderId="39" xfId="0" applyFont="1" applyFill="1" applyBorder="1" applyAlignment="1">
      <alignment horizontal="left" vertical="center" wrapText="1"/>
    </xf>
    <xf numFmtId="0" fontId="41" fillId="4" borderId="31" xfId="0" applyFont="1" applyFill="1" applyBorder="1" applyAlignment="1">
      <alignment horizontal="left" vertical="center" wrapText="1"/>
    </xf>
    <xf numFmtId="0" fontId="41" fillId="4" borderId="40" xfId="0" applyFont="1" applyFill="1" applyBorder="1" applyAlignment="1">
      <alignment horizontal="left" vertical="center" wrapText="1"/>
    </xf>
    <xf numFmtId="0" fontId="41" fillId="4" borderId="37" xfId="0" applyFont="1" applyFill="1" applyBorder="1" applyAlignment="1">
      <alignment horizontal="left" vertical="center"/>
    </xf>
    <xf numFmtId="0" fontId="41" fillId="4" borderId="38" xfId="0" applyFont="1" applyFill="1" applyBorder="1" applyAlignment="1">
      <alignment horizontal="left" vertical="center"/>
    </xf>
    <xf numFmtId="0" fontId="41" fillId="4" borderId="41" xfId="0" applyFont="1" applyFill="1" applyBorder="1" applyAlignment="1">
      <alignment horizontal="left" vertical="center"/>
    </xf>
    <xf numFmtId="0" fontId="41" fillId="4" borderId="0" xfId="0" applyFont="1" applyFill="1" applyAlignment="1">
      <alignment horizontal="left" vertical="center"/>
    </xf>
    <xf numFmtId="0" fontId="41" fillId="4" borderId="42" xfId="0" applyFont="1" applyFill="1" applyBorder="1" applyAlignment="1">
      <alignment horizontal="left" vertical="center"/>
    </xf>
    <xf numFmtId="0" fontId="41" fillId="4" borderId="39" xfId="0" applyFont="1" applyFill="1" applyBorder="1" applyAlignment="1">
      <alignment horizontal="left" vertical="center"/>
    </xf>
    <xf numFmtId="0" fontId="41" fillId="4" borderId="31" xfId="0" applyFont="1" applyFill="1" applyBorder="1" applyAlignment="1">
      <alignment horizontal="left" vertical="center"/>
    </xf>
    <xf numFmtId="0" fontId="41" fillId="4" borderId="40" xfId="0" applyFont="1" applyFill="1" applyBorder="1" applyAlignment="1">
      <alignment horizontal="left" vertical="center"/>
    </xf>
    <xf numFmtId="0" fontId="16" fillId="2" borderId="43" xfId="0" applyFont="1" applyFill="1" applyBorder="1" applyAlignment="1">
      <alignment horizontal="center" vertical="center"/>
    </xf>
    <xf numFmtId="0" fontId="16" fillId="2" borderId="44" xfId="0" applyFont="1" applyFill="1" applyBorder="1" applyAlignment="1">
      <alignment horizontal="center" vertical="center"/>
    </xf>
    <xf numFmtId="0" fontId="39" fillId="2" borderId="0" xfId="0" applyFont="1" applyFill="1" applyAlignment="1">
      <alignment horizontal="center" vertical="center"/>
    </xf>
    <xf numFmtId="0" fontId="41" fillId="4" borderId="27" xfId="0" applyFont="1" applyFill="1" applyBorder="1" applyAlignment="1">
      <alignment horizontal="left" vertical="center" wrapText="1"/>
    </xf>
    <xf numFmtId="0" fontId="41" fillId="4" borderId="28" xfId="0" applyFont="1" applyFill="1" applyBorder="1" applyAlignment="1">
      <alignment horizontal="left" vertical="center" wrapText="1"/>
    </xf>
    <xf numFmtId="0" fontId="41" fillId="4" borderId="29" xfId="0" applyFont="1" applyFill="1" applyBorder="1" applyAlignment="1">
      <alignment horizontal="left" vertical="center" wrapText="1"/>
    </xf>
    <xf numFmtId="0" fontId="16" fillId="5" borderId="43" xfId="0" applyFont="1" applyFill="1" applyBorder="1" applyAlignment="1">
      <alignment horizontal="center" vertical="center"/>
    </xf>
    <xf numFmtId="0" fontId="16" fillId="5" borderId="44" xfId="0" applyFont="1" applyFill="1" applyBorder="1" applyAlignment="1">
      <alignment horizontal="center" vertical="center"/>
    </xf>
    <xf numFmtId="0" fontId="16" fillId="5" borderId="45" xfId="0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center" vertical="center"/>
    </xf>
    <xf numFmtId="0" fontId="43" fillId="4" borderId="36" xfId="0" applyFont="1" applyFill="1" applyBorder="1" applyAlignment="1">
      <alignment vertical="center" wrapText="1"/>
    </xf>
    <xf numFmtId="0" fontId="42" fillId="4" borderId="37" xfId="0" applyFont="1" applyFill="1" applyBorder="1" applyAlignment="1">
      <alignment vertical="center" wrapText="1"/>
    </xf>
    <xf numFmtId="0" fontId="42" fillId="4" borderId="38" xfId="0" applyFont="1" applyFill="1" applyBorder="1" applyAlignment="1">
      <alignment vertical="center" wrapText="1"/>
    </xf>
    <xf numFmtId="0" fontId="42" fillId="4" borderId="39" xfId="0" applyFont="1" applyFill="1" applyBorder="1" applyAlignment="1">
      <alignment vertical="center" wrapText="1"/>
    </xf>
    <xf numFmtId="0" fontId="42" fillId="4" borderId="31" xfId="0" applyFont="1" applyFill="1" applyBorder="1" applyAlignment="1">
      <alignment vertical="center" wrapText="1"/>
    </xf>
    <xf numFmtId="0" fontId="42" fillId="4" borderId="40" xfId="0" applyFont="1" applyFill="1" applyBorder="1" applyAlignment="1">
      <alignment vertical="center" wrapText="1"/>
    </xf>
    <xf numFmtId="0" fontId="42" fillId="4" borderId="36" xfId="0" applyFont="1" applyFill="1" applyBorder="1" applyAlignment="1">
      <alignment vertical="center" wrapText="1"/>
    </xf>
    <xf numFmtId="0" fontId="42" fillId="4" borderId="41" xfId="0" applyFont="1" applyFill="1" applyBorder="1" applyAlignment="1">
      <alignment vertical="center" wrapText="1"/>
    </xf>
    <xf numFmtId="0" fontId="42" fillId="4" borderId="0" xfId="0" applyFont="1" applyFill="1" applyAlignment="1">
      <alignment vertical="center" wrapText="1"/>
    </xf>
    <xf numFmtId="0" fontId="42" fillId="4" borderId="42" xfId="0" applyFont="1" applyFill="1" applyBorder="1" applyAlignment="1">
      <alignment vertical="center" wrapText="1"/>
    </xf>
    <xf numFmtId="0" fontId="46" fillId="4" borderId="36" xfId="0" applyFont="1" applyFill="1" applyBorder="1" applyAlignment="1">
      <alignment vertical="center" wrapText="1"/>
    </xf>
    <xf numFmtId="0" fontId="42" fillId="4" borderId="27" xfId="0" applyFont="1" applyFill="1" applyBorder="1"/>
    <xf numFmtId="0" fontId="42" fillId="4" borderId="28" xfId="0" applyFont="1" applyFill="1" applyBorder="1"/>
    <xf numFmtId="0" fontId="42" fillId="4" borderId="29" xfId="0" applyFont="1" applyFill="1" applyBorder="1"/>
    <xf numFmtId="0" fontId="21" fillId="2" borderId="5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4" fillId="3" borderId="46" xfId="0" applyFont="1" applyFill="1" applyBorder="1" applyAlignment="1">
      <alignment horizontal="center" vertical="center"/>
    </xf>
    <xf numFmtId="0" fontId="24" fillId="3" borderId="47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 wrapText="1"/>
    </xf>
    <xf numFmtId="0" fontId="22" fillId="2" borderId="48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3" fillId="4" borderId="50" xfId="0" applyFont="1" applyFill="1" applyBorder="1" applyAlignment="1">
      <alignment horizontal="center"/>
    </xf>
    <xf numFmtId="0" fontId="23" fillId="4" borderId="52" xfId="0" applyFont="1" applyFill="1" applyBorder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9" fontId="9" fillId="2" borderId="1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9" fontId="25" fillId="5" borderId="16" xfId="1" applyFont="1" applyFill="1" applyBorder="1" applyAlignment="1">
      <alignment horizontal="center" vertical="center"/>
    </xf>
    <xf numFmtId="9" fontId="25" fillId="5" borderId="17" xfId="1" applyFont="1" applyFill="1" applyBorder="1" applyAlignment="1">
      <alignment horizontal="center" vertical="center"/>
    </xf>
    <xf numFmtId="9" fontId="25" fillId="5" borderId="18" xfId="1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6" fillId="0" borderId="23" xfId="0" applyFont="1" applyBorder="1" applyAlignment="1">
      <alignment horizontal="center"/>
    </xf>
    <xf numFmtId="0" fontId="26" fillId="0" borderId="24" xfId="0" applyFont="1" applyBorder="1" applyAlignment="1">
      <alignment horizontal="center"/>
    </xf>
    <xf numFmtId="0" fontId="26" fillId="0" borderId="25" xfId="0" applyFont="1" applyBorder="1" applyAlignment="1">
      <alignment horizontal="center"/>
    </xf>
    <xf numFmtId="0" fontId="15" fillId="5" borderId="33" xfId="0" applyFont="1" applyFill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26" fillId="6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8" fillId="5" borderId="19" xfId="1" applyNumberFormat="1" applyFont="1" applyFill="1" applyBorder="1" applyAlignment="1">
      <alignment horizontal="center" vertical="center" wrapText="1"/>
    </xf>
    <xf numFmtId="0" fontId="8" fillId="5" borderId="20" xfId="1" applyNumberFormat="1" applyFont="1" applyFill="1" applyBorder="1" applyAlignment="1">
      <alignment horizontal="center" vertical="center" wrapText="1"/>
    </xf>
    <xf numFmtId="0" fontId="8" fillId="5" borderId="2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9" fontId="25" fillId="5" borderId="16" xfId="0" applyNumberFormat="1" applyFont="1" applyFill="1" applyBorder="1" applyAlignment="1">
      <alignment horizontal="center" vertical="center"/>
    </xf>
    <xf numFmtId="9" fontId="25" fillId="5" borderId="17" xfId="0" applyNumberFormat="1" applyFont="1" applyFill="1" applyBorder="1" applyAlignment="1">
      <alignment horizontal="center" vertical="center"/>
    </xf>
    <xf numFmtId="9" fontId="25" fillId="5" borderId="18" xfId="0" applyNumberFormat="1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25" fillId="5" borderId="16" xfId="0" applyFont="1" applyFill="1" applyBorder="1" applyAlignment="1">
      <alignment horizontal="center" vertical="center"/>
    </xf>
    <xf numFmtId="0" fontId="25" fillId="5" borderId="17" xfId="0" applyFont="1" applyFill="1" applyBorder="1" applyAlignment="1">
      <alignment horizontal="center" vertical="center"/>
    </xf>
    <xf numFmtId="0" fontId="25" fillId="5" borderId="18" xfId="0" applyFont="1" applyFill="1" applyBorder="1" applyAlignment="1">
      <alignment horizontal="center" vertical="center"/>
    </xf>
    <xf numFmtId="0" fontId="25" fillId="5" borderId="16" xfId="1" applyNumberFormat="1" applyFont="1" applyFill="1" applyBorder="1" applyAlignment="1">
      <alignment horizontal="center" vertical="center"/>
    </xf>
    <xf numFmtId="0" fontId="25" fillId="5" borderId="17" xfId="1" applyNumberFormat="1" applyFont="1" applyFill="1" applyBorder="1" applyAlignment="1">
      <alignment horizontal="center" vertical="center"/>
    </xf>
    <xf numFmtId="0" fontId="25" fillId="5" borderId="18" xfId="1" applyNumberFormat="1" applyFont="1" applyFill="1" applyBorder="1" applyAlignment="1">
      <alignment horizontal="center" vertical="center"/>
    </xf>
    <xf numFmtId="0" fontId="17" fillId="5" borderId="0" xfId="0" applyFont="1" applyFill="1" applyAlignment="1">
      <alignment horizontal="center"/>
    </xf>
    <xf numFmtId="0" fontId="17" fillId="5" borderId="0" xfId="0" applyFont="1" applyFill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0" fontId="27" fillId="5" borderId="34" xfId="0" applyFont="1" applyFill="1" applyBorder="1" applyAlignment="1">
      <alignment horizontal="center"/>
    </xf>
    <xf numFmtId="0" fontId="27" fillId="5" borderId="35" xfId="0" applyFont="1" applyFill="1" applyBorder="1" applyAlignment="1">
      <alignment horizontal="center"/>
    </xf>
    <xf numFmtId="0" fontId="34" fillId="0" borderId="7" xfId="0" applyFont="1" applyBorder="1" applyAlignment="1">
      <alignment horizontal="left" vertical="center"/>
    </xf>
    <xf numFmtId="0" fontId="34" fillId="0" borderId="24" xfId="0" applyFont="1" applyBorder="1" applyAlignment="1">
      <alignment horizontal="left" vertical="center"/>
    </xf>
    <xf numFmtId="0" fontId="0" fillId="0" borderId="29" xfId="0" applyBorder="1" applyAlignment="1">
      <alignment horizontal="left"/>
    </xf>
    <xf numFmtId="0" fontId="0" fillId="0" borderId="26" xfId="0" applyBorder="1" applyAlignment="1">
      <alignment horizontal="left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9" fontId="36" fillId="0" borderId="0" xfId="1" applyFont="1" applyBorder="1" applyAlignment="1">
      <alignment horizontal="center" vertical="center"/>
    </xf>
    <xf numFmtId="14" fontId="34" fillId="0" borderId="24" xfId="0" applyNumberFormat="1" applyFont="1" applyBorder="1" applyAlignment="1">
      <alignment horizontal="left" vertical="center"/>
    </xf>
    <xf numFmtId="0" fontId="33" fillId="5" borderId="0" xfId="0" applyFont="1" applyFill="1" applyAlignment="1">
      <alignment horizontal="center"/>
    </xf>
    <xf numFmtId="165" fontId="28" fillId="5" borderId="0" xfId="1" applyNumberFormat="1" applyFont="1" applyFill="1" applyAlignment="1">
      <alignment horizontal="center" vertical="center"/>
    </xf>
    <xf numFmtId="0" fontId="29" fillId="3" borderId="0" xfId="0" applyFont="1" applyFill="1" applyAlignment="1">
      <alignment horizontal="center" vertical="center"/>
    </xf>
  </cellXfs>
  <cellStyles count="2">
    <cellStyle name="Normal" xfId="0" builtinId="0"/>
    <cellStyle name="Porcentagem" xfId="1" builtinId="5"/>
  </cellStyles>
  <dxfs count="40">
    <dxf>
      <font>
        <color theme="1" tint="4.9989318521683403E-2"/>
      </font>
      <fill>
        <patternFill>
          <bgColor rgb="FF84E291"/>
        </patternFill>
      </fill>
    </dxf>
    <dxf>
      <font>
        <color theme="1" tint="4.9989318521683403E-2"/>
      </font>
      <fill>
        <patternFill>
          <bgColor rgb="FF43AEFF"/>
        </patternFill>
      </fill>
    </dxf>
    <dxf>
      <font>
        <color theme="1" tint="4.9989318521683403E-2"/>
      </font>
      <fill>
        <patternFill>
          <bgColor rgb="FFFFC000"/>
        </patternFill>
      </fill>
    </dxf>
    <dxf>
      <font>
        <color theme="0"/>
      </font>
      <fill>
        <patternFill>
          <bgColor rgb="FFEC3863"/>
        </patternFill>
      </fill>
    </dxf>
    <dxf>
      <font>
        <color theme="1" tint="4.9989318521683403E-2"/>
      </font>
      <fill>
        <patternFill>
          <bgColor rgb="FF84E291"/>
        </patternFill>
      </fill>
    </dxf>
    <dxf>
      <font>
        <color theme="1" tint="4.9989318521683403E-2"/>
      </font>
      <fill>
        <patternFill>
          <bgColor rgb="FF43AEFF"/>
        </patternFill>
      </fill>
    </dxf>
    <dxf>
      <font>
        <color theme="1" tint="4.9989318521683403E-2"/>
      </font>
      <fill>
        <patternFill>
          <bgColor rgb="FFFFC000"/>
        </patternFill>
      </fill>
    </dxf>
    <dxf>
      <font>
        <color theme="0"/>
      </font>
      <fill>
        <patternFill>
          <bgColor rgb="FFEC3863"/>
        </patternFill>
      </fill>
    </dxf>
    <dxf>
      <font>
        <color theme="1" tint="4.9989318521683403E-2"/>
      </font>
      <fill>
        <patternFill>
          <bgColor rgb="FF84E291"/>
        </patternFill>
      </fill>
    </dxf>
    <dxf>
      <font>
        <color theme="1" tint="4.9989318521683403E-2"/>
      </font>
      <fill>
        <patternFill>
          <bgColor rgb="FF43AEFF"/>
        </patternFill>
      </fill>
    </dxf>
    <dxf>
      <font>
        <color theme="1" tint="4.9989318521683403E-2"/>
      </font>
      <fill>
        <patternFill>
          <bgColor rgb="FFFFC000"/>
        </patternFill>
      </fill>
    </dxf>
    <dxf>
      <font>
        <color theme="0"/>
      </font>
      <fill>
        <patternFill>
          <bgColor rgb="FFEC3863"/>
        </patternFill>
      </fill>
    </dxf>
    <dxf>
      <font>
        <color theme="1" tint="4.9989318521683403E-2"/>
      </font>
      <fill>
        <patternFill>
          <bgColor rgb="FF84E291"/>
        </patternFill>
      </fill>
    </dxf>
    <dxf>
      <font>
        <color theme="1" tint="4.9989318521683403E-2"/>
      </font>
      <fill>
        <patternFill>
          <bgColor rgb="FF43AEFF"/>
        </patternFill>
      </fill>
    </dxf>
    <dxf>
      <font>
        <color theme="1" tint="4.9989318521683403E-2"/>
      </font>
      <fill>
        <patternFill>
          <bgColor rgb="FFFFC000"/>
        </patternFill>
      </fill>
    </dxf>
    <dxf>
      <font>
        <color theme="0"/>
      </font>
      <fill>
        <patternFill>
          <bgColor rgb="FFEC3863"/>
        </patternFill>
      </fill>
    </dxf>
    <dxf>
      <font>
        <color theme="1" tint="4.9989318521683403E-2"/>
      </font>
      <fill>
        <patternFill>
          <bgColor rgb="FF84E291"/>
        </patternFill>
      </fill>
    </dxf>
    <dxf>
      <font>
        <color theme="1" tint="4.9989318521683403E-2"/>
      </font>
      <fill>
        <patternFill>
          <bgColor rgb="FF43AEFF"/>
        </patternFill>
      </fill>
    </dxf>
    <dxf>
      <font>
        <color theme="1" tint="4.9989318521683403E-2"/>
      </font>
      <fill>
        <patternFill>
          <bgColor rgb="FFFFC000"/>
        </patternFill>
      </fill>
    </dxf>
    <dxf>
      <font>
        <color theme="0"/>
      </font>
      <fill>
        <patternFill>
          <bgColor rgb="FFEC3863"/>
        </patternFill>
      </fill>
    </dxf>
    <dxf>
      <font>
        <b/>
        <i val="0"/>
        <color rgb="FF199266"/>
      </font>
      <fill>
        <patternFill patternType="none">
          <bgColor auto="1"/>
        </patternFill>
      </fill>
    </dxf>
    <dxf>
      <font>
        <b/>
        <i val="0"/>
        <color rgb="FFED5752"/>
      </font>
    </dxf>
    <dxf>
      <font>
        <color theme="1" tint="4.9989318521683403E-2"/>
      </font>
      <fill>
        <patternFill>
          <bgColor rgb="FF84E291"/>
        </patternFill>
      </fill>
    </dxf>
    <dxf>
      <font>
        <color theme="1" tint="4.9989318521683403E-2"/>
      </font>
      <fill>
        <patternFill>
          <bgColor rgb="FF43AEFF"/>
        </patternFill>
      </fill>
    </dxf>
    <dxf>
      <font>
        <color theme="1" tint="4.9989318521683403E-2"/>
      </font>
      <fill>
        <patternFill>
          <bgColor rgb="FFFFC000"/>
        </patternFill>
      </fill>
    </dxf>
    <dxf>
      <font>
        <color theme="0"/>
      </font>
      <fill>
        <patternFill>
          <bgColor rgb="FFEC3863"/>
        </patternFill>
      </fill>
    </dxf>
    <dxf>
      <font>
        <b/>
        <i val="0"/>
        <color rgb="FF199266"/>
      </font>
      <fill>
        <patternFill patternType="none">
          <bgColor auto="1"/>
        </patternFill>
      </fill>
    </dxf>
    <dxf>
      <font>
        <b/>
        <i val="0"/>
        <color rgb="FFED5752"/>
      </font>
    </dxf>
    <dxf>
      <font>
        <color theme="1" tint="4.9989318521683403E-2"/>
      </font>
      <fill>
        <patternFill>
          <bgColor rgb="FF84E291"/>
        </patternFill>
      </fill>
    </dxf>
    <dxf>
      <font>
        <color theme="1" tint="4.9989318521683403E-2"/>
      </font>
      <fill>
        <patternFill>
          <bgColor rgb="FF43AEFF"/>
        </patternFill>
      </fill>
    </dxf>
    <dxf>
      <font>
        <color theme="1" tint="4.9989318521683403E-2"/>
      </font>
      <fill>
        <patternFill>
          <bgColor rgb="FFFFC000"/>
        </patternFill>
      </fill>
    </dxf>
    <dxf>
      <font>
        <color theme="0"/>
      </font>
      <fill>
        <patternFill>
          <bgColor rgb="FFEC3863"/>
        </patternFill>
      </fill>
    </dxf>
    <dxf>
      <font>
        <b/>
        <i val="0"/>
        <color rgb="FF199266"/>
      </font>
      <fill>
        <patternFill patternType="none">
          <bgColor auto="1"/>
        </patternFill>
      </fill>
    </dxf>
    <dxf>
      <font>
        <b/>
        <i val="0"/>
        <color rgb="FFED5752"/>
      </font>
    </dxf>
    <dxf>
      <font>
        <color theme="1" tint="4.9989318521683403E-2"/>
      </font>
      <fill>
        <patternFill>
          <bgColor rgb="FF84E291"/>
        </patternFill>
      </fill>
    </dxf>
    <dxf>
      <font>
        <color theme="1" tint="4.9989318521683403E-2"/>
      </font>
      <fill>
        <patternFill>
          <bgColor rgb="FF43AEFF"/>
        </patternFill>
      </fill>
    </dxf>
    <dxf>
      <font>
        <color theme="1" tint="4.9989318521683403E-2"/>
      </font>
      <fill>
        <patternFill>
          <bgColor rgb="FFFFC000"/>
        </patternFill>
      </fill>
    </dxf>
    <dxf>
      <font>
        <color theme="0"/>
      </font>
      <fill>
        <patternFill>
          <bgColor rgb="FFEC3863"/>
        </patternFill>
      </fill>
    </dxf>
    <dxf>
      <font>
        <b/>
        <i val="0"/>
        <color rgb="FF199266"/>
      </font>
      <fill>
        <patternFill patternType="none">
          <bgColor auto="1"/>
        </patternFill>
      </fill>
    </dxf>
    <dxf>
      <font>
        <b/>
        <i val="0"/>
        <color rgb="FFED5752"/>
      </font>
    </dxf>
  </dxfs>
  <tableStyles count="0" defaultTableStyle="TableStyleMedium2" defaultPivotStyle="PivotStyleLight16"/>
  <colors>
    <mruColors>
      <color rgb="FF3DF6D6"/>
      <color rgb="FF3E1E87"/>
      <color rgb="FF3D1C87"/>
      <color rgb="FF84E291"/>
      <color rgb="FF43AEFF"/>
      <color rgb="FFFFC000"/>
      <color rgb="FFEC3863"/>
      <color rgb="FF0070C0"/>
      <color rgb="FFF27A97"/>
      <color rgb="FFB482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'RELATÓRIO GERAL'!$V$7</c:f>
          <c:strCache>
            <c:ptCount val="1"/>
            <c:pt idx="0">
              <c:v>Resultado Geral da 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'RELATÓRIO GERAL'!$X$8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solidFill>
                <a:srgbClr val="84E29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453-40B3-8591-64E924B07B6E}"/>
              </c:ext>
            </c:extLst>
          </c:dPt>
          <c:dPt>
            <c:idx val="1"/>
            <c:bubble3D val="0"/>
            <c:spPr>
              <a:solidFill>
                <a:srgbClr val="43AE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453-40B3-8591-64E924B07B6E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453-40B3-8591-64E924B07B6E}"/>
              </c:ext>
            </c:extLst>
          </c:dPt>
          <c:dPt>
            <c:idx val="3"/>
            <c:bubble3D val="0"/>
            <c:spPr>
              <a:solidFill>
                <a:srgbClr val="EC386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453-40B3-8591-64E924B07B6E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'RELATÓRIO GERAL'!$V$9:$V$12</c:f>
              <c:strCache>
                <c:ptCount val="4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Insatisfatório</c:v>
                </c:pt>
              </c:strCache>
            </c:strRef>
          </c:cat>
          <c:val>
            <c:numRef>
              <c:f>'RELATÓRIO GERAL'!$X$9:$X$12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53-40B3-8591-64E924B07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3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'RELATÓRIO GERAL'!$B$8</c:f>
          <c:strCache>
            <c:ptCount val="1"/>
            <c:pt idx="0">
              <c:v>Média por competências da 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1.2683916793505834E-2"/>
          <c:y val="0.21903870162297129"/>
          <c:w val="0.97209538305428711"/>
          <c:h val="0.6214923275040058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D1C87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'RELATÓRIO GERAL'!$B$10:$B$19</c:f>
              <c:strCache>
                <c:ptCount val="10"/>
                <c:pt idx="0">
                  <c:v>Produtividade</c:v>
                </c:pt>
                <c:pt idx="1">
                  <c:v>Eficiência</c:v>
                </c:pt>
                <c:pt idx="2">
                  <c:v>Organização</c:v>
                </c:pt>
                <c:pt idx="3">
                  <c:v>Aprendizado</c:v>
                </c:pt>
                <c:pt idx="4">
                  <c:v>Comunicação</c:v>
                </c:pt>
                <c:pt idx="5">
                  <c:v>Trabalho em equipe</c:v>
                </c:pt>
                <c:pt idx="6">
                  <c:v>Comunicação escrita</c:v>
                </c:pt>
                <c:pt idx="7">
                  <c:v>Comunicação verbal</c:v>
                </c:pt>
                <c:pt idx="8">
                  <c:v>Raciocínio lógico</c:v>
                </c:pt>
                <c:pt idx="9">
                  <c:v>Resolução de problemas</c:v>
                </c:pt>
              </c:strCache>
            </c:strRef>
          </c:cat>
          <c:val>
            <c:numRef>
              <c:f>'RELATÓRIO GERAL'!$E$10:$E$19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65-4E02-991A-4BB359771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7"/>
        <c:axId val="2015583264"/>
        <c:axId val="1891375648"/>
      </c:barChart>
      <c:catAx>
        <c:axId val="201558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91375648"/>
        <c:crosses val="autoZero"/>
        <c:auto val="1"/>
        <c:lblAlgn val="ctr"/>
        <c:lblOffset val="100"/>
        <c:noMultiLvlLbl val="0"/>
      </c:catAx>
      <c:valAx>
        <c:axId val="1891375648"/>
        <c:scaling>
          <c:orientation val="minMax"/>
          <c:max val="9"/>
        </c:scaling>
        <c:delete val="1"/>
        <c:axPos val="l"/>
        <c:numFmt formatCode="#,##0" sourceLinked="0"/>
        <c:majorTickMark val="none"/>
        <c:minorTickMark val="none"/>
        <c:tickLblPos val="nextTo"/>
        <c:crossAx val="2015583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b="1">
                <a:solidFill>
                  <a:sysClr val="windowText" lastClr="000000"/>
                </a:solidFill>
              </a:rPr>
              <a:t>Médias</a:t>
            </a:r>
            <a:r>
              <a:rPr lang="pt-BR" b="1" baseline="0">
                <a:solidFill>
                  <a:sysClr val="windowText" lastClr="000000"/>
                </a:solidFill>
              </a:rPr>
              <a:t> por Avaliação</a:t>
            </a:r>
            <a:endParaRPr lang="pt-BR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38749122807017544"/>
          <c:y val="2.02020202020202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'RELATÓRIO GERAL'!$E$26</c:f>
              <c:strCache>
                <c:ptCount val="1"/>
                <c:pt idx="0">
                  <c:v>Avaliação 1</c:v>
                </c:pt>
              </c:strCache>
            </c:strRef>
          </c:tx>
          <c:spPr>
            <a:solidFill>
              <a:srgbClr val="3D1C87"/>
            </a:solidFill>
            <a:ln>
              <a:noFill/>
            </a:ln>
            <a:effectLst/>
          </c:spPr>
          <c:invertIfNegative val="0"/>
          <c:cat>
            <c:strRef>
              <c:f>'RELATÓRIO GERAL'!$B$27:$D$36</c:f>
              <c:strCache>
                <c:ptCount val="10"/>
                <c:pt idx="0">
                  <c:v>Produtividade</c:v>
                </c:pt>
                <c:pt idx="1">
                  <c:v>Eficiência</c:v>
                </c:pt>
                <c:pt idx="2">
                  <c:v>Organização</c:v>
                </c:pt>
                <c:pt idx="3">
                  <c:v>Aprendizado</c:v>
                </c:pt>
                <c:pt idx="4">
                  <c:v>Comunicação</c:v>
                </c:pt>
                <c:pt idx="5">
                  <c:v>Trabalho em equipe</c:v>
                </c:pt>
                <c:pt idx="6">
                  <c:v>Comunicação escrita</c:v>
                </c:pt>
                <c:pt idx="7">
                  <c:v>Comunicação verbal</c:v>
                </c:pt>
                <c:pt idx="8">
                  <c:v>Raciocínio lógico</c:v>
                </c:pt>
                <c:pt idx="9">
                  <c:v>Resolução de problemas</c:v>
                </c:pt>
              </c:strCache>
            </c:strRef>
          </c:cat>
          <c:val>
            <c:numRef>
              <c:f>'RELATÓRIO GERAL'!$E$27:$E$36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50-4A65-9A99-0C36A8810D6A}"/>
            </c:ext>
          </c:extLst>
        </c:ser>
        <c:ser>
          <c:idx val="1"/>
          <c:order val="1"/>
          <c:tx>
            <c:strRef>
              <c:f>'RELATÓRIO GERAL'!$F$26</c:f>
              <c:strCache>
                <c:ptCount val="1"/>
                <c:pt idx="0">
                  <c:v>Avaliação 2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val>
            <c:numRef>
              <c:f>'RELATÓRIO GERAL'!$F$27:$F$36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50-4A65-9A99-0C36A8810D6A}"/>
            </c:ext>
          </c:extLst>
        </c:ser>
        <c:ser>
          <c:idx val="2"/>
          <c:order val="2"/>
          <c:tx>
            <c:strRef>
              <c:f>'RELATÓRIO GERAL'!$G$26</c:f>
              <c:strCache>
                <c:ptCount val="1"/>
                <c:pt idx="0">
                  <c:v>Avaliação 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'RELATÓRIO GERAL'!$G$27:$G$36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50-4A65-9A99-0C36A8810D6A}"/>
            </c:ext>
          </c:extLst>
        </c:ser>
        <c:ser>
          <c:idx val="3"/>
          <c:order val="3"/>
          <c:tx>
            <c:strRef>
              <c:f>'RELATÓRIO GERAL'!$H$26</c:f>
              <c:strCache>
                <c:ptCount val="1"/>
                <c:pt idx="0">
                  <c:v>Avaliação 4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'RELATÓRIO GERAL'!$H$27:$H$36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50-4A65-9A99-0C36A8810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7589168"/>
        <c:axId val="62901792"/>
      </c:barChart>
      <c:catAx>
        <c:axId val="2027589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56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2901792"/>
        <c:crosses val="autoZero"/>
        <c:auto val="1"/>
        <c:lblAlgn val="ctr"/>
        <c:lblOffset val="100"/>
        <c:noMultiLvlLbl val="0"/>
      </c:catAx>
      <c:valAx>
        <c:axId val="62901792"/>
        <c:scaling>
          <c:orientation val="minMax"/>
          <c:max val="10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27589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% Total</a:t>
            </a:r>
            <a:r>
              <a:rPr lang="en-US" b="1" baseline="0">
                <a:solidFill>
                  <a:sysClr val="windowText" lastClr="000000"/>
                </a:solidFill>
              </a:rPr>
              <a:t> por Resultado</a:t>
            </a:r>
            <a:endParaRPr lang="en-U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'RELATÓRIO GERAL'!$AA$34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0C8-40D5-8C83-57A2BD080B06}"/>
              </c:ext>
            </c:extLst>
          </c:dPt>
          <c:dPt>
            <c:idx val="1"/>
            <c:bubble3D val="0"/>
            <c:spPr>
              <a:solidFill>
                <a:srgbClr val="43AE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0C8-40D5-8C83-57A2BD080B06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0C8-40D5-8C83-57A2BD080B06}"/>
              </c:ext>
            </c:extLst>
          </c:dPt>
          <c:dPt>
            <c:idx val="3"/>
            <c:bubble3D val="0"/>
            <c:spPr>
              <a:solidFill>
                <a:srgbClr val="EC386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90C8-40D5-8C83-57A2BD080B06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'RELATÓRIO GERAL'!$V$35:$V$38</c:f>
              <c:strCache>
                <c:ptCount val="4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Insatisfatório</c:v>
                </c:pt>
              </c:strCache>
            </c:strRef>
          </c:cat>
          <c:val>
            <c:numRef>
              <c:f>'RELATÓRIO GERAL'!$AA$35:$AA$38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C8-40D5-8C83-57A2BD080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3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6208958411971076"/>
          <c:y val="0.12141990773880537"/>
          <c:w val="0.33342023718607072"/>
          <c:h val="0.75524735544420574"/>
        </c:manualLayout>
      </c:layout>
      <c:radarChart>
        <c:radarStyle val="filled"/>
        <c:varyColors val="0"/>
        <c:ser>
          <c:idx val="0"/>
          <c:order val="0"/>
          <c:spPr>
            <a:solidFill>
              <a:srgbClr val="B482DA">
                <a:alpha val="56000"/>
              </a:srgbClr>
            </a:solidFill>
            <a:ln w="25400">
              <a:solidFill>
                <a:srgbClr val="3E1E87"/>
              </a:solidFill>
            </a:ln>
            <a:effectLst/>
          </c:spPr>
          <c:cat>
            <c:strRef>
              <c:f>'RELATÓRIO DO COLABARADOR'!$B$15:$B$24</c:f>
              <c:strCache>
                <c:ptCount val="10"/>
                <c:pt idx="0">
                  <c:v>Produtividade</c:v>
                </c:pt>
                <c:pt idx="1">
                  <c:v>Eficiência</c:v>
                </c:pt>
                <c:pt idx="2">
                  <c:v>Organização</c:v>
                </c:pt>
                <c:pt idx="3">
                  <c:v>Aprendizado</c:v>
                </c:pt>
                <c:pt idx="4">
                  <c:v>Comunicação</c:v>
                </c:pt>
                <c:pt idx="5">
                  <c:v>Trabalho em equipe</c:v>
                </c:pt>
                <c:pt idx="6">
                  <c:v>Comunicação escrita</c:v>
                </c:pt>
                <c:pt idx="7">
                  <c:v>Comunicação verbal</c:v>
                </c:pt>
                <c:pt idx="8">
                  <c:v>Raciocínio lógico</c:v>
                </c:pt>
                <c:pt idx="9">
                  <c:v>Resolução de problemas</c:v>
                </c:pt>
              </c:strCache>
            </c:strRef>
          </c:cat>
          <c:val>
            <c:numRef>
              <c:f>'RELATÓRIO DO COLABARADOR'!$D$15:$D$24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D0-40A5-8CC3-B2A3388ED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5368287"/>
        <c:axId val="1946045327"/>
      </c:radarChart>
      <c:catAx>
        <c:axId val="1295368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46045327"/>
        <c:crosses val="autoZero"/>
        <c:auto val="1"/>
        <c:lblAlgn val="ctr"/>
        <c:lblOffset val="100"/>
        <c:noMultiLvlLbl val="0"/>
      </c:catAx>
      <c:valAx>
        <c:axId val="1946045327"/>
        <c:scaling>
          <c:orientation val="minMax"/>
          <c:max val="10"/>
        </c:scaling>
        <c:delete val="0"/>
        <c:axPos val="l"/>
        <c:majorGridlines>
          <c:spPr>
            <a:ln w="158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5368287"/>
        <c:crosses val="autoZero"/>
        <c:crossBetween val="between"/>
      </c:valAx>
      <c:spPr>
        <a:noFill/>
        <a:ln w="0">
          <a:solidFill>
            <a:schemeClr val="bg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894676626960093E-2"/>
          <c:y val="4.6888320545609548E-2"/>
          <c:w val="0.93230190456962114"/>
          <c:h val="0.548559258756448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'RELATÓRIO DO COLABARADOR'!$J$28</c:f>
              <c:strCache>
                <c:ptCount val="1"/>
                <c:pt idx="0">
                  <c:v>Avaliação 1</c:v>
                </c:pt>
              </c:strCache>
            </c:strRef>
          </c:tx>
          <c:spPr>
            <a:solidFill>
              <a:srgbClr val="3D1C87"/>
            </a:solidFill>
            <a:ln>
              <a:noFill/>
            </a:ln>
            <a:effectLst/>
          </c:spPr>
          <c:invertIfNegative val="0"/>
          <c:cat>
            <c:strRef>
              <c:f>'RELATÓRIO DO COLABARADOR'!$I$29:$I$38</c:f>
              <c:strCache>
                <c:ptCount val="10"/>
                <c:pt idx="0">
                  <c:v>Produtividade</c:v>
                </c:pt>
                <c:pt idx="1">
                  <c:v>Eficiência</c:v>
                </c:pt>
                <c:pt idx="2">
                  <c:v>Organização</c:v>
                </c:pt>
                <c:pt idx="3">
                  <c:v>Aprendizado</c:v>
                </c:pt>
                <c:pt idx="4">
                  <c:v>Comunicação</c:v>
                </c:pt>
                <c:pt idx="5">
                  <c:v>Trabalho em equipe</c:v>
                </c:pt>
                <c:pt idx="6">
                  <c:v>Comunicação escrita</c:v>
                </c:pt>
                <c:pt idx="7">
                  <c:v>Comunicação verbal</c:v>
                </c:pt>
                <c:pt idx="8">
                  <c:v>Raciocínio lógico</c:v>
                </c:pt>
                <c:pt idx="9">
                  <c:v>Resolução de problemas</c:v>
                </c:pt>
              </c:strCache>
            </c:strRef>
          </c:cat>
          <c:val>
            <c:numRef>
              <c:f>'RELATÓRIO DO COLABARADOR'!$J$29:$J$38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5-40F1-9597-01E413CC6BBA}"/>
            </c:ext>
          </c:extLst>
        </c:ser>
        <c:ser>
          <c:idx val="1"/>
          <c:order val="1"/>
          <c:tx>
            <c:strRef>
              <c:f>'RELATÓRIO DO COLABARADOR'!$K$28</c:f>
              <c:strCache>
                <c:ptCount val="1"/>
                <c:pt idx="0">
                  <c:v>Avaliação 2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'RELATÓRIO DO COLABARADOR'!$I$29:$I$38</c:f>
              <c:strCache>
                <c:ptCount val="10"/>
                <c:pt idx="0">
                  <c:v>Produtividade</c:v>
                </c:pt>
                <c:pt idx="1">
                  <c:v>Eficiência</c:v>
                </c:pt>
                <c:pt idx="2">
                  <c:v>Organização</c:v>
                </c:pt>
                <c:pt idx="3">
                  <c:v>Aprendizado</c:v>
                </c:pt>
                <c:pt idx="4">
                  <c:v>Comunicação</c:v>
                </c:pt>
                <c:pt idx="5">
                  <c:v>Trabalho em equipe</c:v>
                </c:pt>
                <c:pt idx="6">
                  <c:v>Comunicação escrita</c:v>
                </c:pt>
                <c:pt idx="7">
                  <c:v>Comunicação verbal</c:v>
                </c:pt>
                <c:pt idx="8">
                  <c:v>Raciocínio lógico</c:v>
                </c:pt>
                <c:pt idx="9">
                  <c:v>Resolução de problemas</c:v>
                </c:pt>
              </c:strCache>
            </c:strRef>
          </c:cat>
          <c:val>
            <c:numRef>
              <c:f>'RELATÓRIO DO COLABARADOR'!$K$29:$K$38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5-40F1-9597-01E413CC6BBA}"/>
            </c:ext>
          </c:extLst>
        </c:ser>
        <c:ser>
          <c:idx val="2"/>
          <c:order val="2"/>
          <c:tx>
            <c:strRef>
              <c:f>'RELATÓRIO DO COLABARADOR'!$L$28</c:f>
              <c:strCache>
                <c:ptCount val="1"/>
                <c:pt idx="0">
                  <c:v>Avaliação 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'RELATÓRIO DO COLABARADOR'!$I$29:$I$38</c:f>
              <c:strCache>
                <c:ptCount val="10"/>
                <c:pt idx="0">
                  <c:v>Produtividade</c:v>
                </c:pt>
                <c:pt idx="1">
                  <c:v>Eficiência</c:v>
                </c:pt>
                <c:pt idx="2">
                  <c:v>Organização</c:v>
                </c:pt>
                <c:pt idx="3">
                  <c:v>Aprendizado</c:v>
                </c:pt>
                <c:pt idx="4">
                  <c:v>Comunicação</c:v>
                </c:pt>
                <c:pt idx="5">
                  <c:v>Trabalho em equipe</c:v>
                </c:pt>
                <c:pt idx="6">
                  <c:v>Comunicação escrita</c:v>
                </c:pt>
                <c:pt idx="7">
                  <c:v>Comunicação verbal</c:v>
                </c:pt>
                <c:pt idx="8">
                  <c:v>Raciocínio lógico</c:v>
                </c:pt>
                <c:pt idx="9">
                  <c:v>Resolução de problemas</c:v>
                </c:pt>
              </c:strCache>
            </c:strRef>
          </c:cat>
          <c:val>
            <c:numRef>
              <c:f>'RELATÓRIO DO COLABARADOR'!$L$29:$L$38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F5-40F1-9597-01E413CC6BBA}"/>
            </c:ext>
          </c:extLst>
        </c:ser>
        <c:ser>
          <c:idx val="3"/>
          <c:order val="3"/>
          <c:tx>
            <c:strRef>
              <c:f>'RELATÓRIO DO COLABARADOR'!$M$28</c:f>
              <c:strCache>
                <c:ptCount val="1"/>
                <c:pt idx="0">
                  <c:v>Avaliação 4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'RELATÓRIO DO COLABARADOR'!$I$29:$I$38</c:f>
              <c:strCache>
                <c:ptCount val="10"/>
                <c:pt idx="0">
                  <c:v>Produtividade</c:v>
                </c:pt>
                <c:pt idx="1">
                  <c:v>Eficiência</c:v>
                </c:pt>
                <c:pt idx="2">
                  <c:v>Organização</c:v>
                </c:pt>
                <c:pt idx="3">
                  <c:v>Aprendizado</c:v>
                </c:pt>
                <c:pt idx="4">
                  <c:v>Comunicação</c:v>
                </c:pt>
                <c:pt idx="5">
                  <c:v>Trabalho em equipe</c:v>
                </c:pt>
                <c:pt idx="6">
                  <c:v>Comunicação escrita</c:v>
                </c:pt>
                <c:pt idx="7">
                  <c:v>Comunicação verbal</c:v>
                </c:pt>
                <c:pt idx="8">
                  <c:v>Raciocínio lógico</c:v>
                </c:pt>
                <c:pt idx="9">
                  <c:v>Resolução de problemas</c:v>
                </c:pt>
              </c:strCache>
            </c:strRef>
          </c:cat>
          <c:val>
            <c:numRef>
              <c:f>'RELATÓRIO DO COLABARADOR'!$M$29:$M$38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F5-40F1-9597-01E413CC6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5364447"/>
        <c:axId val="130025695"/>
      </c:barChart>
      <c:catAx>
        <c:axId val="12953644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980000" spcFirstLastPara="1" vertOverflow="ellipsis" wrap="square" anchor="ctr" anchorCtr="0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0025695"/>
        <c:crosses val="autoZero"/>
        <c:auto val="1"/>
        <c:lblAlgn val="ctr"/>
        <c:lblOffset val="100"/>
        <c:noMultiLvlLbl val="0"/>
      </c:catAx>
      <c:valAx>
        <c:axId val="130025695"/>
        <c:scaling>
          <c:orientation val="minMax"/>
          <c:max val="1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53644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RELAT&#211;RIO DO COLABARADOR'!A1"/><Relationship Id="rId3" Type="http://schemas.openxmlformats.org/officeDocument/2006/relationships/hyperlink" Target="#'AVALIA&#199;&#195;O 1'!A1"/><Relationship Id="rId7" Type="http://schemas.openxmlformats.org/officeDocument/2006/relationships/hyperlink" Target="#'RELAT&#211;RIO GERAL'!A1"/><Relationship Id="rId2" Type="http://schemas.openxmlformats.org/officeDocument/2006/relationships/hyperlink" Target="#CONFIGURA&#199;&#213;ES!A1"/><Relationship Id="rId1" Type="http://schemas.openxmlformats.org/officeDocument/2006/relationships/hyperlink" Target="#COLABORADORES!A1"/><Relationship Id="rId6" Type="http://schemas.openxmlformats.org/officeDocument/2006/relationships/hyperlink" Target="#'AVALIA&#199;&#195;O 4'!A1"/><Relationship Id="rId5" Type="http://schemas.openxmlformats.org/officeDocument/2006/relationships/hyperlink" Target="#'AVALIA&#199;&#195;O 2'!A1"/><Relationship Id="rId4" Type="http://schemas.openxmlformats.org/officeDocument/2006/relationships/hyperlink" Target="#'AVALIA&#199;&#195;O 3'!A1"/><Relationship Id="rId9" Type="http://schemas.openxmlformats.org/officeDocument/2006/relationships/hyperlink" Target="#INSTRU&#199;&#213;ES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MENU!A1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hyperlink" Target="#MENU!A1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586740</xdr:colOff>
      <xdr:row>4</xdr:row>
      <xdr:rowOff>137160</xdr:rowOff>
    </xdr:from>
    <xdr:to>
      <xdr:col>6</xdr:col>
      <xdr:colOff>251460</xdr:colOff>
      <xdr:row>7</xdr:row>
      <xdr:rowOff>53340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7B376E2-09DF-B972-AE5E-0A33AF4F1D3A}"/>
            </a:ext>
          </a:extLst>
        </xdr:cNvPr>
        <xdr:cNvSpPr/>
      </xdr:nvSpPr>
      <xdr:spPr>
        <a:xfrm>
          <a:off x="1196340" y="502920"/>
          <a:ext cx="2103120" cy="464820"/>
        </a:xfrm>
        <a:prstGeom prst="rect">
          <a:avLst/>
        </a:prstGeom>
        <a:solidFill>
          <a:srgbClr val="3DF6D6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rgbClr val="3E1E87"/>
              </a:solidFill>
            </a:rPr>
            <a:t>COLABORADORES</a:t>
          </a:r>
        </a:p>
      </xdr:txBody>
    </xdr:sp>
    <xdr:clientData/>
  </xdr:twoCellAnchor>
  <xdr:twoCellAnchor>
    <xdr:from>
      <xdr:col>6</xdr:col>
      <xdr:colOff>373380</xdr:colOff>
      <xdr:row>4</xdr:row>
      <xdr:rowOff>137160</xdr:rowOff>
    </xdr:from>
    <xdr:to>
      <xdr:col>10</xdr:col>
      <xdr:colOff>38100</xdr:colOff>
      <xdr:row>7</xdr:row>
      <xdr:rowOff>53340</xdr:rowOff>
    </xdr:to>
    <xdr:sp macro="" textlink="">
      <xdr:nvSpPr>
        <xdr:cNvPr id="3" name="Retângul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A9821E5-028B-445B-9978-F6991BEF1969}"/>
            </a:ext>
          </a:extLst>
        </xdr:cNvPr>
        <xdr:cNvSpPr/>
      </xdr:nvSpPr>
      <xdr:spPr>
        <a:xfrm>
          <a:off x="3421380" y="502920"/>
          <a:ext cx="2103120" cy="464820"/>
        </a:xfrm>
        <a:prstGeom prst="rect">
          <a:avLst/>
        </a:prstGeom>
        <a:solidFill>
          <a:srgbClr val="3DF6D6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rgbClr val="3E1E87"/>
              </a:solidFill>
            </a:rPr>
            <a:t>CONFIGURAÇÕES</a:t>
          </a:r>
        </a:p>
      </xdr:txBody>
    </xdr:sp>
    <xdr:clientData/>
  </xdr:twoCellAnchor>
  <xdr:twoCellAnchor>
    <xdr:from>
      <xdr:col>2</xdr:col>
      <xdr:colOff>586740</xdr:colOff>
      <xdr:row>7</xdr:row>
      <xdr:rowOff>152400</xdr:rowOff>
    </xdr:from>
    <xdr:to>
      <xdr:col>6</xdr:col>
      <xdr:colOff>251460</xdr:colOff>
      <xdr:row>10</xdr:row>
      <xdr:rowOff>68580</xdr:rowOff>
    </xdr:to>
    <xdr:sp macro="" textlink="">
      <xdr:nvSpPr>
        <xdr:cNvPr id="4" name="Retângul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2F959DF-6B36-45B8-977B-117A8E60A211}"/>
            </a:ext>
          </a:extLst>
        </xdr:cNvPr>
        <xdr:cNvSpPr/>
      </xdr:nvSpPr>
      <xdr:spPr>
        <a:xfrm>
          <a:off x="1196340" y="1066800"/>
          <a:ext cx="2103120" cy="464820"/>
        </a:xfrm>
        <a:prstGeom prst="rect">
          <a:avLst/>
        </a:prstGeom>
        <a:solidFill>
          <a:srgbClr val="3DF6D6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rgbClr val="3E1E87"/>
              </a:solidFill>
            </a:rPr>
            <a:t>AVALIAÇÃO</a:t>
          </a:r>
          <a:r>
            <a:rPr lang="pt-BR" sz="1800" b="1" baseline="0">
              <a:solidFill>
                <a:srgbClr val="3E1E87"/>
              </a:solidFill>
            </a:rPr>
            <a:t> 1</a:t>
          </a:r>
          <a:endParaRPr lang="pt-BR" sz="1800" b="1">
            <a:solidFill>
              <a:srgbClr val="3E1E87"/>
            </a:solidFill>
          </a:endParaRPr>
        </a:p>
      </xdr:txBody>
    </xdr:sp>
    <xdr:clientData/>
  </xdr:twoCellAnchor>
  <xdr:twoCellAnchor>
    <xdr:from>
      <xdr:col>2</xdr:col>
      <xdr:colOff>586740</xdr:colOff>
      <xdr:row>10</xdr:row>
      <xdr:rowOff>160020</xdr:rowOff>
    </xdr:from>
    <xdr:to>
      <xdr:col>6</xdr:col>
      <xdr:colOff>251460</xdr:colOff>
      <xdr:row>13</xdr:row>
      <xdr:rowOff>76200</xdr:rowOff>
    </xdr:to>
    <xdr:sp macro="" textlink="">
      <xdr:nvSpPr>
        <xdr:cNvPr id="5" name="Retângul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8DA6476-B986-4445-B3DE-45779A7D732F}"/>
            </a:ext>
          </a:extLst>
        </xdr:cNvPr>
        <xdr:cNvSpPr/>
      </xdr:nvSpPr>
      <xdr:spPr>
        <a:xfrm>
          <a:off x="1196340" y="1623060"/>
          <a:ext cx="2103120" cy="464820"/>
        </a:xfrm>
        <a:prstGeom prst="rect">
          <a:avLst/>
        </a:prstGeom>
        <a:solidFill>
          <a:srgbClr val="3DF6D6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rgbClr val="3E1E87"/>
              </a:solidFill>
            </a:rPr>
            <a:t>AVALIAÇÃO</a:t>
          </a:r>
          <a:r>
            <a:rPr lang="pt-BR" sz="1800" b="1" baseline="0">
              <a:solidFill>
                <a:srgbClr val="3E1E87"/>
              </a:solidFill>
            </a:rPr>
            <a:t> 3</a:t>
          </a:r>
          <a:endParaRPr lang="pt-BR" sz="1800" b="1">
            <a:solidFill>
              <a:srgbClr val="3E1E87"/>
            </a:solidFill>
          </a:endParaRPr>
        </a:p>
      </xdr:txBody>
    </xdr:sp>
    <xdr:clientData/>
  </xdr:twoCellAnchor>
  <xdr:twoCellAnchor>
    <xdr:from>
      <xdr:col>6</xdr:col>
      <xdr:colOff>373380</xdr:colOff>
      <xdr:row>7</xdr:row>
      <xdr:rowOff>152400</xdr:rowOff>
    </xdr:from>
    <xdr:to>
      <xdr:col>10</xdr:col>
      <xdr:colOff>38100</xdr:colOff>
      <xdr:row>10</xdr:row>
      <xdr:rowOff>68580</xdr:rowOff>
    </xdr:to>
    <xdr:sp macro="" textlink="">
      <xdr:nvSpPr>
        <xdr:cNvPr id="6" name="Retângulo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0AC5337-5B5B-4B8B-A00B-140B6287018C}"/>
            </a:ext>
          </a:extLst>
        </xdr:cNvPr>
        <xdr:cNvSpPr/>
      </xdr:nvSpPr>
      <xdr:spPr>
        <a:xfrm>
          <a:off x="3421380" y="1066800"/>
          <a:ext cx="2103120" cy="464820"/>
        </a:xfrm>
        <a:prstGeom prst="rect">
          <a:avLst/>
        </a:prstGeom>
        <a:solidFill>
          <a:srgbClr val="3DF6D6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rgbClr val="3E1E87"/>
              </a:solidFill>
            </a:rPr>
            <a:t>AVALIAÇÃO</a:t>
          </a:r>
          <a:r>
            <a:rPr lang="pt-BR" sz="1800" b="1" baseline="0">
              <a:solidFill>
                <a:srgbClr val="3E1E87"/>
              </a:solidFill>
            </a:rPr>
            <a:t> 2</a:t>
          </a:r>
          <a:endParaRPr lang="pt-BR" sz="1800" b="1">
            <a:solidFill>
              <a:srgbClr val="3E1E87"/>
            </a:solidFill>
          </a:endParaRPr>
        </a:p>
      </xdr:txBody>
    </xdr:sp>
    <xdr:clientData/>
  </xdr:twoCellAnchor>
  <xdr:twoCellAnchor>
    <xdr:from>
      <xdr:col>6</xdr:col>
      <xdr:colOff>373380</xdr:colOff>
      <xdr:row>10</xdr:row>
      <xdr:rowOff>160020</xdr:rowOff>
    </xdr:from>
    <xdr:to>
      <xdr:col>10</xdr:col>
      <xdr:colOff>38100</xdr:colOff>
      <xdr:row>13</xdr:row>
      <xdr:rowOff>76200</xdr:rowOff>
    </xdr:to>
    <xdr:sp macro="" textlink="">
      <xdr:nvSpPr>
        <xdr:cNvPr id="7" name="Retângulo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5DFA39C-3D08-433D-BC0D-54222F736CF5}"/>
            </a:ext>
          </a:extLst>
        </xdr:cNvPr>
        <xdr:cNvSpPr/>
      </xdr:nvSpPr>
      <xdr:spPr>
        <a:xfrm>
          <a:off x="3421380" y="1623060"/>
          <a:ext cx="2103120" cy="464820"/>
        </a:xfrm>
        <a:prstGeom prst="rect">
          <a:avLst/>
        </a:prstGeom>
        <a:solidFill>
          <a:srgbClr val="3DF6D6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rgbClr val="3E1E87"/>
              </a:solidFill>
            </a:rPr>
            <a:t>AVALIAÇÃO</a:t>
          </a:r>
          <a:r>
            <a:rPr lang="pt-BR" sz="1800" b="1" baseline="0">
              <a:solidFill>
                <a:srgbClr val="3E1E87"/>
              </a:solidFill>
            </a:rPr>
            <a:t> 4</a:t>
          </a:r>
          <a:endParaRPr lang="pt-BR" sz="1800" b="1">
            <a:solidFill>
              <a:srgbClr val="3E1E87"/>
            </a:solidFill>
          </a:endParaRPr>
        </a:p>
      </xdr:txBody>
    </xdr:sp>
    <xdr:clientData/>
  </xdr:twoCellAnchor>
  <xdr:twoCellAnchor>
    <xdr:from>
      <xdr:col>2</xdr:col>
      <xdr:colOff>586740</xdr:colOff>
      <xdr:row>13</xdr:row>
      <xdr:rowOff>175260</xdr:rowOff>
    </xdr:from>
    <xdr:to>
      <xdr:col>6</xdr:col>
      <xdr:colOff>251460</xdr:colOff>
      <xdr:row>16</xdr:row>
      <xdr:rowOff>91440</xdr:rowOff>
    </xdr:to>
    <xdr:sp macro="" textlink="">
      <xdr:nvSpPr>
        <xdr:cNvPr id="8" name="Retângulo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D2EC58BD-E6E4-4086-BDF8-E596CC7DF9FF}"/>
            </a:ext>
          </a:extLst>
        </xdr:cNvPr>
        <xdr:cNvSpPr/>
      </xdr:nvSpPr>
      <xdr:spPr>
        <a:xfrm>
          <a:off x="1196340" y="2186940"/>
          <a:ext cx="2103120" cy="464820"/>
        </a:xfrm>
        <a:prstGeom prst="rect">
          <a:avLst/>
        </a:prstGeom>
        <a:solidFill>
          <a:srgbClr val="3DF6D6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solidFill>
                <a:srgbClr val="3E1E87"/>
              </a:solidFill>
            </a:rPr>
            <a:t>RELATÓRIO</a:t>
          </a:r>
          <a:r>
            <a:rPr lang="pt-BR" sz="1400" b="1" baseline="0">
              <a:solidFill>
                <a:srgbClr val="3E1E87"/>
              </a:solidFill>
            </a:rPr>
            <a:t> GERAL</a:t>
          </a:r>
          <a:endParaRPr lang="pt-BR" sz="1400" b="1">
            <a:solidFill>
              <a:srgbClr val="3E1E87"/>
            </a:solidFill>
          </a:endParaRPr>
        </a:p>
      </xdr:txBody>
    </xdr:sp>
    <xdr:clientData/>
  </xdr:twoCellAnchor>
  <xdr:twoCellAnchor>
    <xdr:from>
      <xdr:col>6</xdr:col>
      <xdr:colOff>373380</xdr:colOff>
      <xdr:row>13</xdr:row>
      <xdr:rowOff>175260</xdr:rowOff>
    </xdr:from>
    <xdr:to>
      <xdr:col>10</xdr:col>
      <xdr:colOff>38100</xdr:colOff>
      <xdr:row>16</xdr:row>
      <xdr:rowOff>91440</xdr:rowOff>
    </xdr:to>
    <xdr:sp macro="" textlink="">
      <xdr:nvSpPr>
        <xdr:cNvPr id="9" name="Retângulo 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E9533C5A-F1F8-463E-A805-7FC385FBE744}"/>
            </a:ext>
          </a:extLst>
        </xdr:cNvPr>
        <xdr:cNvSpPr/>
      </xdr:nvSpPr>
      <xdr:spPr>
        <a:xfrm>
          <a:off x="3421380" y="2186940"/>
          <a:ext cx="2103120" cy="464820"/>
        </a:xfrm>
        <a:prstGeom prst="rect">
          <a:avLst/>
        </a:prstGeom>
        <a:solidFill>
          <a:srgbClr val="3DF6D6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3E1E87"/>
              </a:solidFill>
            </a:rPr>
            <a:t>RELATÓRIO</a:t>
          </a:r>
          <a:r>
            <a:rPr lang="pt-BR" sz="1100" b="1" baseline="0">
              <a:solidFill>
                <a:srgbClr val="3E1E87"/>
              </a:solidFill>
            </a:rPr>
            <a:t> DO COLABORADOR</a:t>
          </a:r>
          <a:endParaRPr lang="pt-BR" sz="1100" b="1">
            <a:solidFill>
              <a:srgbClr val="3E1E87"/>
            </a:solidFill>
          </a:endParaRPr>
        </a:p>
      </xdr:txBody>
    </xdr:sp>
    <xdr:clientData/>
  </xdr:twoCellAnchor>
  <xdr:twoCellAnchor>
    <xdr:from>
      <xdr:col>2</xdr:col>
      <xdr:colOff>586740</xdr:colOff>
      <xdr:row>17</xdr:row>
      <xdr:rowOff>15240</xdr:rowOff>
    </xdr:from>
    <xdr:to>
      <xdr:col>10</xdr:col>
      <xdr:colOff>45720</xdr:colOff>
      <xdr:row>19</xdr:row>
      <xdr:rowOff>114300</xdr:rowOff>
    </xdr:to>
    <xdr:sp macro="" textlink="">
      <xdr:nvSpPr>
        <xdr:cNvPr id="10" name="Retângulo 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A0FFB7A2-B1F1-42C2-967F-0233DE7C7EC4}"/>
            </a:ext>
          </a:extLst>
        </xdr:cNvPr>
        <xdr:cNvSpPr/>
      </xdr:nvSpPr>
      <xdr:spPr>
        <a:xfrm>
          <a:off x="1196340" y="2758440"/>
          <a:ext cx="4335780" cy="464820"/>
        </a:xfrm>
        <a:prstGeom prst="rect">
          <a:avLst/>
        </a:prstGeom>
        <a:solidFill>
          <a:srgbClr val="3DF6D6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400" b="1">
              <a:solidFill>
                <a:srgbClr val="3E1E87"/>
              </a:solidFill>
            </a:rPr>
            <a:t>INSTRUÇÕES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9</xdr:row>
      <xdr:rowOff>83820</xdr:rowOff>
    </xdr:from>
    <xdr:to>
      <xdr:col>14</xdr:col>
      <xdr:colOff>0</xdr:colOff>
      <xdr:row>24</xdr:row>
      <xdr:rowOff>30480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6A390AA-E2A5-802E-AE31-33D54D9BAC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144780</xdr:colOff>
      <xdr:row>27</xdr:row>
      <xdr:rowOff>0</xdr:rowOff>
    </xdr:from>
    <xdr:to>
      <xdr:col>7</xdr:col>
      <xdr:colOff>441960</xdr:colOff>
      <xdr:row>39</xdr:row>
      <xdr:rowOff>243840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B7FCD97-C8FD-8701-C236-F795A029DC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708660</xdr:colOff>
      <xdr:row>1</xdr:row>
      <xdr:rowOff>30480</xdr:rowOff>
    </xdr:from>
    <xdr:to>
      <xdr:col>13</xdr:col>
      <xdr:colOff>731520</xdr:colOff>
      <xdr:row>2</xdr:row>
      <xdr:rowOff>167640</xdr:rowOff>
    </xdr:to>
    <xdr:sp macro="" textlink="">
      <xdr:nvSpPr>
        <xdr:cNvPr id="3" name="Retângulo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D70DE6A-029D-4F19-8EC8-AE7C048B8E3D}"/>
            </a:ext>
          </a:extLst>
        </xdr:cNvPr>
        <xdr:cNvSpPr/>
      </xdr:nvSpPr>
      <xdr:spPr>
        <a:xfrm>
          <a:off x="13129260" y="137160"/>
          <a:ext cx="762000" cy="320040"/>
        </a:xfrm>
        <a:prstGeom prst="rect">
          <a:avLst/>
        </a:prstGeom>
        <a:solidFill>
          <a:srgbClr val="3DF6D6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ln>
                <a:noFill/>
              </a:ln>
              <a:solidFill>
                <a:srgbClr val="3E1E87"/>
              </a:solidFill>
            </a:rPr>
            <a:t>&lt; MENU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0</xdr:row>
      <xdr:rowOff>15240</xdr:rowOff>
    </xdr:from>
    <xdr:to>
      <xdr:col>1</xdr:col>
      <xdr:colOff>548640</xdr:colOff>
      <xdr:row>0</xdr:row>
      <xdr:rowOff>335280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94B52B-7959-47BE-9668-44C7017DA765}"/>
            </a:ext>
          </a:extLst>
        </xdr:cNvPr>
        <xdr:cNvSpPr/>
      </xdr:nvSpPr>
      <xdr:spPr>
        <a:xfrm>
          <a:off x="22860" y="15240"/>
          <a:ext cx="762000" cy="320040"/>
        </a:xfrm>
        <a:prstGeom prst="rect">
          <a:avLst/>
        </a:prstGeom>
        <a:solidFill>
          <a:srgbClr val="3DF6D6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ln>
                <a:noFill/>
              </a:ln>
              <a:solidFill>
                <a:srgbClr val="3E1E87"/>
              </a:solidFill>
            </a:rPr>
            <a:t>&lt; MENU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15240</xdr:rowOff>
    </xdr:from>
    <xdr:to>
      <xdr:col>0</xdr:col>
      <xdr:colOff>792480</xdr:colOff>
      <xdr:row>0</xdr:row>
      <xdr:rowOff>335280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4BBFB3-FF0E-47EE-B270-5101D92906CA}"/>
            </a:ext>
          </a:extLst>
        </xdr:cNvPr>
        <xdr:cNvSpPr/>
      </xdr:nvSpPr>
      <xdr:spPr>
        <a:xfrm>
          <a:off x="30480" y="15240"/>
          <a:ext cx="762000" cy="320040"/>
        </a:xfrm>
        <a:prstGeom prst="rect">
          <a:avLst/>
        </a:prstGeom>
        <a:solidFill>
          <a:srgbClr val="3DF6D6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ln>
                <a:noFill/>
              </a:ln>
              <a:solidFill>
                <a:srgbClr val="3E1E87"/>
              </a:solidFill>
            </a:rPr>
            <a:t>&lt; MENU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15240</xdr:rowOff>
    </xdr:from>
    <xdr:to>
      <xdr:col>1</xdr:col>
      <xdr:colOff>586740</xdr:colOff>
      <xdr:row>0</xdr:row>
      <xdr:rowOff>335280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3ADC4A-5AE0-4974-B87A-F7F68468EEBC}"/>
            </a:ext>
          </a:extLst>
        </xdr:cNvPr>
        <xdr:cNvSpPr/>
      </xdr:nvSpPr>
      <xdr:spPr>
        <a:xfrm>
          <a:off x="38100" y="15240"/>
          <a:ext cx="762000" cy="320040"/>
        </a:xfrm>
        <a:prstGeom prst="rect">
          <a:avLst/>
        </a:prstGeom>
        <a:solidFill>
          <a:srgbClr val="3DF6D6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ln>
                <a:noFill/>
              </a:ln>
              <a:solidFill>
                <a:srgbClr val="3E1E87"/>
              </a:solidFill>
            </a:rPr>
            <a:t>&lt; MENU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1</xdr:row>
      <xdr:rowOff>83820</xdr:rowOff>
    </xdr:from>
    <xdr:to>
      <xdr:col>1</xdr:col>
      <xdr:colOff>45720</xdr:colOff>
      <xdr:row>1</xdr:row>
      <xdr:rowOff>403860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538A64-4F2A-C5A5-7652-A542C4959F62}"/>
            </a:ext>
          </a:extLst>
        </xdr:cNvPr>
        <xdr:cNvSpPr/>
      </xdr:nvSpPr>
      <xdr:spPr>
        <a:xfrm>
          <a:off x="83820" y="129540"/>
          <a:ext cx="762000" cy="320040"/>
        </a:xfrm>
        <a:prstGeom prst="rect">
          <a:avLst/>
        </a:prstGeom>
        <a:solidFill>
          <a:srgbClr val="3DF6D6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ln>
                <a:noFill/>
              </a:ln>
              <a:solidFill>
                <a:srgbClr val="3E1E87"/>
              </a:solidFill>
            </a:rPr>
            <a:t>&lt; MENU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1</xdr:row>
      <xdr:rowOff>83820</xdr:rowOff>
    </xdr:from>
    <xdr:to>
      <xdr:col>1</xdr:col>
      <xdr:colOff>45720</xdr:colOff>
      <xdr:row>1</xdr:row>
      <xdr:rowOff>403860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E6845D-DAC0-498D-8DC0-505279626429}"/>
            </a:ext>
          </a:extLst>
        </xdr:cNvPr>
        <xdr:cNvSpPr/>
      </xdr:nvSpPr>
      <xdr:spPr>
        <a:xfrm>
          <a:off x="83820" y="129540"/>
          <a:ext cx="762000" cy="320040"/>
        </a:xfrm>
        <a:prstGeom prst="rect">
          <a:avLst/>
        </a:prstGeom>
        <a:solidFill>
          <a:srgbClr val="3DF6D6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ln>
                <a:noFill/>
              </a:ln>
              <a:solidFill>
                <a:srgbClr val="3E1E87"/>
              </a:solidFill>
            </a:rPr>
            <a:t>&lt; MENU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1</xdr:row>
      <xdr:rowOff>83820</xdr:rowOff>
    </xdr:from>
    <xdr:to>
      <xdr:col>1</xdr:col>
      <xdr:colOff>45720</xdr:colOff>
      <xdr:row>1</xdr:row>
      <xdr:rowOff>403860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027848-0B35-4747-B1AD-97790344744B}"/>
            </a:ext>
          </a:extLst>
        </xdr:cNvPr>
        <xdr:cNvSpPr/>
      </xdr:nvSpPr>
      <xdr:spPr>
        <a:xfrm>
          <a:off x="83820" y="129540"/>
          <a:ext cx="762000" cy="320040"/>
        </a:xfrm>
        <a:prstGeom prst="rect">
          <a:avLst/>
        </a:prstGeom>
        <a:solidFill>
          <a:srgbClr val="3DF6D6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ln>
                <a:noFill/>
              </a:ln>
              <a:solidFill>
                <a:srgbClr val="3E1E87"/>
              </a:solidFill>
            </a:rPr>
            <a:t>&lt; MENU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1</xdr:row>
      <xdr:rowOff>83820</xdr:rowOff>
    </xdr:from>
    <xdr:to>
      <xdr:col>1</xdr:col>
      <xdr:colOff>45720</xdr:colOff>
      <xdr:row>1</xdr:row>
      <xdr:rowOff>403860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C1CB12-AE97-4BDD-97C4-58BE9A29C0A5}"/>
            </a:ext>
          </a:extLst>
        </xdr:cNvPr>
        <xdr:cNvSpPr/>
      </xdr:nvSpPr>
      <xdr:spPr>
        <a:xfrm>
          <a:off x="83820" y="129540"/>
          <a:ext cx="762000" cy="320040"/>
        </a:xfrm>
        <a:prstGeom prst="rect">
          <a:avLst/>
        </a:prstGeom>
        <a:solidFill>
          <a:srgbClr val="3DF6D6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ln>
                <a:noFill/>
              </a:ln>
              <a:solidFill>
                <a:srgbClr val="3E1E87"/>
              </a:solidFill>
            </a:rPr>
            <a:t>&lt; MENU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68580</xdr:colOff>
      <xdr:row>3</xdr:row>
      <xdr:rowOff>83820</xdr:rowOff>
    </xdr:from>
    <xdr:to>
      <xdr:col>26</xdr:col>
      <xdr:colOff>403860</xdr:colOff>
      <xdr:row>19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DA6A104-953C-0B98-6B5B-DB2DC23E99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106680</xdr:colOff>
      <xdr:row>6</xdr:row>
      <xdr:rowOff>76200</xdr:rowOff>
    </xdr:from>
    <xdr:to>
      <xdr:col>20</xdr:col>
      <xdr:colOff>38100</xdr:colOff>
      <xdr:row>19</xdr:row>
      <xdr:rowOff>60960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A3553CB-65C7-F4A8-F9AD-812C5B0AAB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22</xdr:row>
      <xdr:rowOff>57150</xdr:rowOff>
    </xdr:from>
    <xdr:to>
      <xdr:col>14</xdr:col>
      <xdr:colOff>365760</xdr:colOff>
      <xdr:row>37</xdr:row>
      <xdr:rowOff>259080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E1606B4F-3E96-A370-0A92-8F735B2EAC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472440</xdr:colOff>
      <xdr:row>22</xdr:row>
      <xdr:rowOff>57150</xdr:rowOff>
    </xdr:from>
    <xdr:to>
      <xdr:col>20</xdr:col>
      <xdr:colOff>137160</xdr:colOff>
      <xdr:row>38</xdr:row>
      <xdr:rowOff>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CFB5C420-1B30-1A8B-D82C-7DEE7981A0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68580</xdr:colOff>
      <xdr:row>0</xdr:row>
      <xdr:rowOff>91440</xdr:rowOff>
    </xdr:from>
    <xdr:to>
      <xdr:col>1</xdr:col>
      <xdr:colOff>830580</xdr:colOff>
      <xdr:row>0</xdr:row>
      <xdr:rowOff>411480</xdr:rowOff>
    </xdr:to>
    <xdr:sp macro="" textlink="">
      <xdr:nvSpPr>
        <xdr:cNvPr id="2" name="Retângulo 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09F3A09-84B8-45EA-9ECA-DB6BF063593D}"/>
            </a:ext>
          </a:extLst>
        </xdr:cNvPr>
        <xdr:cNvSpPr/>
      </xdr:nvSpPr>
      <xdr:spPr>
        <a:xfrm>
          <a:off x="182880" y="91440"/>
          <a:ext cx="762000" cy="320040"/>
        </a:xfrm>
        <a:prstGeom prst="rect">
          <a:avLst/>
        </a:prstGeom>
        <a:solidFill>
          <a:srgbClr val="3DF6D6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ln>
                <a:noFill/>
              </a:ln>
              <a:solidFill>
                <a:srgbClr val="3E1E87"/>
              </a:solidFill>
            </a:rPr>
            <a:t>&lt; MENU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F2E2E-F66E-4BD1-B4C9-C1BA34BA7183}">
  <dimension ref="C1:K21"/>
  <sheetViews>
    <sheetView showGridLines="0" tabSelected="1" workbookViewId="0">
      <selection activeCell="C2" sqref="C2:K3"/>
    </sheetView>
  </sheetViews>
  <sheetFormatPr defaultRowHeight="14.4" x14ac:dyDescent="0.3"/>
  <cols>
    <col min="3" max="3" width="6.109375" customWidth="1"/>
    <col min="11" max="11" width="6.5546875" customWidth="1"/>
  </cols>
  <sheetData>
    <row r="1" spans="3:11" ht="27" customHeight="1" x14ac:dyDescent="0.3"/>
    <row r="2" spans="3:11" x14ac:dyDescent="0.3">
      <c r="C2" s="100" t="s">
        <v>57</v>
      </c>
      <c r="D2" s="100"/>
      <c r="E2" s="100"/>
      <c r="F2" s="100"/>
      <c r="G2" s="100"/>
      <c r="H2" s="100"/>
      <c r="I2" s="100"/>
      <c r="J2" s="100"/>
      <c r="K2" s="100"/>
    </row>
    <row r="3" spans="3:11" ht="21.6" customHeight="1" x14ac:dyDescent="0.3">
      <c r="C3" s="100"/>
      <c r="D3" s="100"/>
      <c r="E3" s="100"/>
      <c r="F3" s="100"/>
      <c r="G3" s="100"/>
      <c r="H3" s="100"/>
      <c r="I3" s="100"/>
      <c r="J3" s="100"/>
      <c r="K3" s="100"/>
    </row>
    <row r="4" spans="3:11" x14ac:dyDescent="0.3">
      <c r="C4" s="72"/>
      <c r="D4" s="72"/>
      <c r="E4" s="72"/>
      <c r="F4" s="72"/>
      <c r="G4" s="72"/>
      <c r="H4" s="72"/>
      <c r="I4" s="72"/>
      <c r="J4" s="72"/>
      <c r="K4" s="72"/>
    </row>
    <row r="5" spans="3:11" x14ac:dyDescent="0.3">
      <c r="C5" s="72"/>
      <c r="D5" s="72"/>
      <c r="E5" s="72"/>
      <c r="F5" s="72"/>
      <c r="G5" s="72"/>
      <c r="H5" s="72"/>
      <c r="I5" s="72"/>
      <c r="J5" s="72"/>
      <c r="K5" s="72"/>
    </row>
    <row r="6" spans="3:11" x14ac:dyDescent="0.3">
      <c r="C6" s="72"/>
      <c r="D6" s="72"/>
      <c r="E6" s="72"/>
      <c r="F6" s="72"/>
      <c r="G6" s="72"/>
      <c r="H6" s="72"/>
      <c r="I6" s="72"/>
      <c r="J6" s="72"/>
      <c r="K6" s="72"/>
    </row>
    <row r="7" spans="3:11" x14ac:dyDescent="0.3">
      <c r="C7" s="72"/>
      <c r="D7" s="72"/>
      <c r="E7" s="72"/>
      <c r="F7" s="72"/>
      <c r="G7" s="72"/>
      <c r="H7" s="72"/>
      <c r="I7" s="72"/>
      <c r="J7" s="72"/>
      <c r="K7" s="72"/>
    </row>
    <row r="8" spans="3:11" x14ac:dyDescent="0.3">
      <c r="C8" s="72"/>
      <c r="D8" s="72"/>
      <c r="E8" s="72"/>
      <c r="F8" s="72"/>
      <c r="G8" s="72"/>
      <c r="H8" s="72"/>
      <c r="I8" s="72"/>
      <c r="J8" s="72"/>
      <c r="K8" s="72"/>
    </row>
    <row r="9" spans="3:11" x14ac:dyDescent="0.3">
      <c r="C9" s="72"/>
      <c r="D9" s="72"/>
      <c r="E9" s="72"/>
      <c r="F9" s="72"/>
      <c r="G9" s="72"/>
      <c r="H9" s="72"/>
      <c r="I9" s="72"/>
      <c r="J9" s="72"/>
      <c r="K9" s="72"/>
    </row>
    <row r="10" spans="3:11" x14ac:dyDescent="0.3">
      <c r="C10" s="72"/>
      <c r="D10" s="72"/>
      <c r="E10" s="72"/>
      <c r="F10" s="72"/>
      <c r="G10" s="72"/>
      <c r="H10" s="72"/>
      <c r="I10" s="72"/>
      <c r="J10" s="72"/>
      <c r="K10" s="72"/>
    </row>
    <row r="11" spans="3:11" x14ac:dyDescent="0.3">
      <c r="C11" s="72"/>
      <c r="D11" s="72"/>
      <c r="E11" s="72"/>
      <c r="F11" s="72"/>
      <c r="G11" s="72"/>
      <c r="H11" s="72"/>
      <c r="I11" s="72"/>
      <c r="J11" s="72"/>
      <c r="K11" s="72"/>
    </row>
    <row r="12" spans="3:11" x14ac:dyDescent="0.3">
      <c r="C12" s="72"/>
      <c r="D12" s="72"/>
      <c r="E12" s="72"/>
      <c r="F12" s="72"/>
      <c r="G12" s="72"/>
      <c r="H12" s="72"/>
      <c r="I12" s="72"/>
      <c r="J12" s="72"/>
      <c r="K12" s="72"/>
    </row>
    <row r="13" spans="3:11" x14ac:dyDescent="0.3">
      <c r="C13" s="72"/>
      <c r="D13" s="72"/>
      <c r="E13" s="72"/>
      <c r="F13" s="72"/>
      <c r="G13" s="72"/>
      <c r="H13" s="72"/>
      <c r="I13" s="72"/>
      <c r="J13" s="72"/>
      <c r="K13" s="72"/>
    </row>
    <row r="14" spans="3:11" x14ac:dyDescent="0.3">
      <c r="C14" s="72"/>
      <c r="D14" s="72"/>
      <c r="E14" s="72"/>
      <c r="F14" s="72"/>
      <c r="G14" s="72"/>
      <c r="H14" s="72"/>
      <c r="I14" s="72"/>
      <c r="J14" s="72"/>
      <c r="K14" s="72"/>
    </row>
    <row r="15" spans="3:11" x14ac:dyDescent="0.3">
      <c r="C15" s="72"/>
      <c r="D15" s="72"/>
      <c r="E15" s="72"/>
      <c r="F15" s="72"/>
      <c r="G15" s="72"/>
      <c r="H15" s="72"/>
      <c r="I15" s="72"/>
      <c r="J15" s="72"/>
      <c r="K15" s="72"/>
    </row>
    <row r="16" spans="3:11" x14ac:dyDescent="0.3">
      <c r="C16" s="72"/>
      <c r="D16" s="72"/>
      <c r="E16" s="72"/>
      <c r="F16" s="72"/>
      <c r="G16" s="72"/>
      <c r="H16" s="72"/>
      <c r="I16" s="72"/>
      <c r="J16" s="72"/>
      <c r="K16" s="72"/>
    </row>
    <row r="17" spans="3:11" x14ac:dyDescent="0.3">
      <c r="C17" s="72"/>
      <c r="D17" s="72"/>
      <c r="E17" s="72"/>
      <c r="F17" s="72"/>
      <c r="G17" s="72"/>
      <c r="H17" s="72"/>
      <c r="I17" s="72"/>
      <c r="J17" s="72"/>
      <c r="K17" s="72"/>
    </row>
    <row r="18" spans="3:11" x14ac:dyDescent="0.3">
      <c r="C18" s="72"/>
      <c r="D18" s="72"/>
      <c r="E18" s="72"/>
      <c r="F18" s="72"/>
      <c r="G18" s="72"/>
      <c r="H18" s="72"/>
      <c r="I18" s="72"/>
      <c r="J18" s="72"/>
      <c r="K18" s="72"/>
    </row>
    <row r="19" spans="3:11" x14ac:dyDescent="0.3">
      <c r="C19" s="72"/>
      <c r="D19" s="72"/>
      <c r="E19" s="72"/>
      <c r="F19" s="72"/>
      <c r="G19" s="72"/>
      <c r="H19" s="72"/>
      <c r="I19" s="72"/>
      <c r="J19" s="72"/>
      <c r="K19" s="72"/>
    </row>
    <row r="20" spans="3:11" x14ac:dyDescent="0.3">
      <c r="C20" s="72"/>
      <c r="D20" s="72"/>
      <c r="E20" s="72"/>
      <c r="F20" s="72"/>
      <c r="G20" s="72"/>
      <c r="H20" s="72"/>
      <c r="I20" s="72"/>
      <c r="J20" s="72"/>
      <c r="K20" s="72"/>
    </row>
    <row r="21" spans="3:11" x14ac:dyDescent="0.3">
      <c r="C21" s="72"/>
      <c r="D21" s="72"/>
      <c r="E21" s="72"/>
      <c r="F21" s="72"/>
      <c r="G21" s="72"/>
      <c r="H21" s="72"/>
      <c r="I21" s="72"/>
      <c r="J21" s="72"/>
      <c r="K21" s="72"/>
    </row>
  </sheetData>
  <mergeCells count="1">
    <mergeCell ref="C2:K3"/>
  </mergeCells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699D4-2936-4CFF-8B22-C8663AF0CF1B}">
  <sheetPr>
    <pageSetUpPr autoPageBreaks="0" fitToPage="1"/>
  </sheetPr>
  <dimension ref="B1:N41"/>
  <sheetViews>
    <sheetView showGridLines="0" workbookViewId="0">
      <selection activeCell="D3" sqref="D3:F3"/>
    </sheetView>
  </sheetViews>
  <sheetFormatPr defaultRowHeight="14.4" x14ac:dyDescent="0.3"/>
  <cols>
    <col min="1" max="1" width="2.21875" customWidth="1"/>
    <col min="2" max="2" width="26.109375" customWidth="1"/>
    <col min="3" max="3" width="1.88671875" customWidth="1"/>
    <col min="4" max="4" width="32.21875" customWidth="1"/>
    <col min="5" max="5" width="6.5546875" customWidth="1"/>
    <col min="6" max="6" width="32.21875" customWidth="1"/>
    <col min="7" max="7" width="2.77734375" customWidth="1"/>
    <col min="9" max="9" width="35.88671875" customWidth="1"/>
    <col min="10" max="10" width="10.77734375" customWidth="1"/>
    <col min="11" max="11" width="12" bestFit="1" customWidth="1"/>
    <col min="12" max="12" width="10.77734375" customWidth="1"/>
    <col min="13" max="13" width="11.5546875" customWidth="1"/>
    <col min="14" max="14" width="10.77734375" customWidth="1"/>
    <col min="15" max="15" width="1.44140625" customWidth="1"/>
  </cols>
  <sheetData>
    <row r="1" spans="2:14" ht="7.2" customHeight="1" x14ac:dyDescent="0.3"/>
    <row r="2" spans="2:14" x14ac:dyDescent="0.3">
      <c r="B2" s="200" t="s">
        <v>49</v>
      </c>
      <c r="C2" s="201"/>
      <c r="D2" s="204"/>
      <c r="E2" s="205"/>
      <c r="F2" s="205"/>
    </row>
    <row r="3" spans="2:14" ht="15" customHeight="1" x14ac:dyDescent="0.3">
      <c r="B3" s="200" t="s">
        <v>48</v>
      </c>
      <c r="C3" s="201"/>
      <c r="D3" s="206"/>
      <c r="E3" s="206"/>
      <c r="F3" s="207"/>
    </row>
    <row r="4" spans="2:14" ht="4.8" customHeight="1" x14ac:dyDescent="0.3"/>
    <row r="5" spans="2:14" ht="25.8" x14ac:dyDescent="0.5">
      <c r="B5" s="197" t="s">
        <v>50</v>
      </c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</row>
    <row r="6" spans="2:14" ht="5.4" customHeight="1" x14ac:dyDescent="0.3"/>
    <row r="7" spans="2:14" ht="18.600000000000001" customHeight="1" x14ac:dyDescent="0.3">
      <c r="B7" s="48" t="s">
        <v>46</v>
      </c>
      <c r="C7" s="202" t="str">
        <f>IF(D2="","",D2)</f>
        <v/>
      </c>
      <c r="D7" s="202"/>
      <c r="E7" s="202"/>
      <c r="F7" s="202"/>
      <c r="H7" s="212" t="str">
        <f>"PONTUAÇÃO FINAL: "&amp;D3</f>
        <v xml:space="preserve">PONTUAÇÃO FINAL: </v>
      </c>
      <c r="I7" s="212"/>
      <c r="K7" s="199" t="s">
        <v>52</v>
      </c>
      <c r="L7" s="199"/>
      <c r="M7" s="199"/>
      <c r="N7" s="199"/>
    </row>
    <row r="8" spans="2:14" ht="18.600000000000001" customHeight="1" x14ac:dyDescent="0.3">
      <c r="B8" s="48" t="s">
        <v>7</v>
      </c>
      <c r="C8" s="203" t="str">
        <f>IFERROR(IF(VLOOKUP(C7,colaboradores,2,0)="","",VLOOKUP(C7,colaboradores,2,0)),"")</f>
        <v/>
      </c>
      <c r="D8" s="203"/>
      <c r="E8" s="203"/>
      <c r="F8" s="203"/>
      <c r="H8" s="211" t="str">
        <f>IF(D2="","",(SUM(D15:D24))/(Qtd_competencias*10))</f>
        <v/>
      </c>
      <c r="I8" s="211"/>
      <c r="K8" s="208" t="str">
        <f ca="1">IFERROR(IF(VLOOKUP(D2,INDIRECT("'"&amp;D3&amp;"'"&amp;"!$B$6:$N$206"),13,0)="","",VLOOKUP(D2,INDIRECT("'"&amp;D3&amp;"'"&amp;"!$B$6:$N$206"),13,0)),"")</f>
        <v/>
      </c>
      <c r="L8" s="208"/>
      <c r="M8" s="208"/>
      <c r="N8" s="208"/>
    </row>
    <row r="9" spans="2:14" ht="18.600000000000001" customHeight="1" x14ac:dyDescent="0.3">
      <c r="B9" s="48" t="s">
        <v>8</v>
      </c>
      <c r="C9" s="203" t="str">
        <f>IFERROR(IF(VLOOKUP(C7,colaboradores,3,0)="","",VLOOKUP(C7,colaboradores,3,0)),"")</f>
        <v/>
      </c>
      <c r="D9" s="203"/>
      <c r="E9" s="203"/>
      <c r="F9" s="203"/>
      <c r="H9" s="211"/>
      <c r="I9" s="211"/>
      <c r="K9" s="208"/>
      <c r="L9" s="208"/>
      <c r="M9" s="208"/>
      <c r="N9" s="208"/>
    </row>
    <row r="10" spans="2:14" ht="18.600000000000001" customHeight="1" x14ac:dyDescent="0.3">
      <c r="B10" s="48" t="s">
        <v>13</v>
      </c>
      <c r="C10" s="209" t="str">
        <f ca="1">IFERROR(VLOOKUP(D2,CHOOSE({1,2},INDIRECT("'"&amp;D3&amp;"'"&amp;"!$B$6:$B$206"),INDIRECT("'"&amp;D3&amp;"'"&amp;"!$A$6:$A$206")),2,0),"")</f>
        <v/>
      </c>
      <c r="D10" s="209"/>
      <c r="E10" s="47"/>
      <c r="F10" s="47"/>
      <c r="H10" s="44"/>
      <c r="I10" s="44"/>
      <c r="K10" s="45"/>
      <c r="L10" s="45"/>
      <c r="M10" s="45"/>
      <c r="N10" s="45"/>
    </row>
    <row r="11" spans="2:14" ht="7.2" customHeight="1" x14ac:dyDescent="0.3"/>
    <row r="12" spans="2:14" ht="23.4" x14ac:dyDescent="0.45">
      <c r="B12" s="210" t="str">
        <f>"RESULTADOS PARCIAIS DA "&amp;D3</f>
        <v xml:space="preserve">RESULTADOS PARCIAIS DA </v>
      </c>
      <c r="C12" s="210"/>
      <c r="D12" s="210"/>
      <c r="E12" s="210"/>
      <c r="F12" s="210"/>
    </row>
    <row r="14" spans="2:14" ht="16.2" customHeight="1" x14ac:dyDescent="0.3">
      <c r="B14" s="39"/>
      <c r="C14" s="13"/>
      <c r="D14" s="53" t="s">
        <v>47</v>
      </c>
      <c r="E14" s="54"/>
      <c r="F14" s="53" t="s">
        <v>31</v>
      </c>
    </row>
    <row r="15" spans="2:14" ht="16.2" customHeight="1" x14ac:dyDescent="0.3">
      <c r="B15" s="52" t="str">
        <f>IF(CONFIGURAÇÕES!B5="","",CONFIGURAÇÕES!B5)</f>
        <v>Produtividade</v>
      </c>
      <c r="C15" s="13"/>
      <c r="D15" s="41" t="str">
        <f ca="1">IFERROR(IF(VLOOKUP(D2,INDIRECT("'"&amp;D3&amp;"'"&amp;"!$B$6:$L$206"),2,0)="","",VLOOKUP(D2,INDIRECT("'"&amp;D3&amp;"'"&amp;"!$B$6:$L$206"),2,0)),"")</f>
        <v/>
      </c>
      <c r="E15" s="40"/>
      <c r="F15" s="43" t="str">
        <f>IFERROR(IF(D3="","",IF(D3="Avaliação 1",AVERAGE('AVALIAÇÃO 1'!$C$6:$C$206),IF(D3="Avaliação 2",AVERAGE('AVALIAÇÃO 2'!$C$6:$C$206),IF(D3="Avaliação 3",AVERAGE('AVALIAÇÃO 3'!$C$6:$C$206),IF(D3="Avaliação 4",AVERAGE('AVALIAÇÃO 4'!$C$6:$C$206)))))),"")</f>
        <v/>
      </c>
    </row>
    <row r="16" spans="2:14" ht="16.2" customHeight="1" x14ac:dyDescent="0.3">
      <c r="B16" s="52" t="str">
        <f>IF(CONFIGURAÇÕES!B6="","",CONFIGURAÇÕES!B6)</f>
        <v>Eficiência</v>
      </c>
      <c r="C16" s="13"/>
      <c r="D16" s="42" t="str">
        <f ca="1">IFERROR(IF(VLOOKUP(D2,INDIRECT("'"&amp;D3&amp;"'"&amp;"!$B$6:$L$206"),3,0)="","",VLOOKUP(D2,INDIRECT("'"&amp;D3&amp;"'"&amp;"!$B$6:$L$206"),3,0)),"")</f>
        <v/>
      </c>
      <c r="E16" s="40"/>
      <c r="F16" s="43" t="str">
        <f>IFERROR(IF(D3="","",IF(D3="Avaliação 1",AVERAGE('AVALIAÇÃO 1'!$D$6:$D$206),IF(D3="Avaliação 2",AVERAGE('AVALIAÇÃO 2'!$D$6:$D$206),IF(D3="Avaliação 3",AVERAGE('AVALIAÇÃO 3'!$D$6:$D$206),IF(D3="Avaliação 4",AVERAGE('AVALIAÇÃO 4'!$D$6:$D$206)))))),"")</f>
        <v/>
      </c>
    </row>
    <row r="17" spans="2:14" ht="16.2" customHeight="1" x14ac:dyDescent="0.3">
      <c r="B17" s="52" t="str">
        <f>IF(CONFIGURAÇÕES!B7="","",CONFIGURAÇÕES!B7)</f>
        <v>Organização</v>
      </c>
      <c r="C17" s="13"/>
      <c r="D17" s="42" t="str">
        <f ca="1">IFERROR(IF(VLOOKUP(D2,INDIRECT("'"&amp;D3&amp;"'"&amp;"!$B$6:$L$206"),4,0)="","",VLOOKUP(D2,INDIRECT("'"&amp;D3&amp;"'"&amp;"!$B$6:$L$206"),4,0)),"")</f>
        <v/>
      </c>
      <c r="E17" s="40"/>
      <c r="F17" s="43" t="str">
        <f>IFERROR(IF(D3="","",IF(D3="Avaliação 1",AVERAGE('AVALIAÇÃO 1'!$E$6:$E$206),IF(D3="Avaliação 2",AVERAGE('AVALIAÇÃO 2'!$E$6:$E$206),IF(D3="Avaliação 3",AVERAGE('AVALIAÇÃO 3'!$E$6:$E$206),IF(D3="Avaliação 4",AVERAGE('AVALIAÇÃO 4'!$E$6:$E$206)))))),"")</f>
        <v/>
      </c>
    </row>
    <row r="18" spans="2:14" ht="16.2" customHeight="1" x14ac:dyDescent="0.3">
      <c r="B18" s="52" t="str">
        <f>IF(CONFIGURAÇÕES!B8="","",CONFIGURAÇÕES!B8)</f>
        <v>Aprendizado</v>
      </c>
      <c r="C18" s="13"/>
      <c r="D18" s="42" t="str">
        <f ca="1">IFERROR(IF(VLOOKUP(D2,INDIRECT("'"&amp;D3&amp;"'"&amp;"!$B$6:$L$206"),5,0)="","",VLOOKUP(D2,INDIRECT("'"&amp;D3&amp;"'"&amp;"!$B$6:$L$206"),5,0)),"")</f>
        <v/>
      </c>
      <c r="E18" s="40"/>
      <c r="F18" s="43" t="str">
        <f>IFERROR(IF(D3="","",IF(D3="Avaliação 1",AVERAGE('AVALIAÇÃO 1'!$F$6:$F$206),IF(D3="Avaliação 2",AVERAGE('AVALIAÇÃO 2'!$F$6:$F$206),IF(D3="Avaliação 3",AVERAGE('AVALIAÇÃO 3'!$F$6:$F$206),IF(D3="Avaliação 4",AVERAGE('AVALIAÇÃO 4'!$F$6:$F$206)))))),"")</f>
        <v/>
      </c>
    </row>
    <row r="19" spans="2:14" ht="16.2" customHeight="1" x14ac:dyDescent="0.3">
      <c r="B19" s="52" t="str">
        <f>IF(CONFIGURAÇÕES!B9="","",CONFIGURAÇÕES!B9)</f>
        <v>Comunicação</v>
      </c>
      <c r="C19" s="13"/>
      <c r="D19" s="42" t="str">
        <f ca="1">IFERROR(IF(VLOOKUP(D2,INDIRECT("'"&amp;D3&amp;"'"&amp;"!$B$6:$L$206"),6,0)="","",VLOOKUP(D2,INDIRECT("'"&amp;D3&amp;"'"&amp;"!$B$6:$L$206"),6,0)),"")</f>
        <v/>
      </c>
      <c r="E19" s="40"/>
      <c r="F19" s="43" t="str">
        <f>IFERROR(IF(D3="","",IF(D3="Avaliação 1",AVERAGE('AVALIAÇÃO 1'!$G$6:$G$206),IF(D3="Avaliação 2",AVERAGE('AVALIAÇÃO 2'!$G$6:$G$206),IF(D3="Avaliação 3",AVERAGE('AVALIAÇÃO 3'!$G$6:$G$206),IF(D3="Avaliação 4",AVERAGE('AVALIAÇÃO 4'!$G$6:$G$206)))))),"")</f>
        <v/>
      </c>
    </row>
    <row r="20" spans="2:14" ht="16.2" customHeight="1" x14ac:dyDescent="0.3">
      <c r="B20" s="52" t="str">
        <f>IF(CONFIGURAÇÕES!B10="","",CONFIGURAÇÕES!B10)</f>
        <v>Trabalho em equipe</v>
      </c>
      <c r="C20" s="13"/>
      <c r="D20" s="42" t="str">
        <f ca="1">IFERROR(IF(VLOOKUP(D2,INDIRECT("'"&amp;D3&amp;"'"&amp;"!$B$6:$L$206"),7,0)="","",VLOOKUP(D2,INDIRECT("'"&amp;D3&amp;"'"&amp;"!$B$6:$L$206"),7,0)),"")</f>
        <v/>
      </c>
      <c r="E20" s="40"/>
      <c r="F20" s="43" t="str">
        <f>IFERROR(IF(D3="","",IF(D3="Avaliação 1",AVERAGE('AVALIAÇÃO 1'!$H$6:$H$206),IF(D3="Avaliação 2",AVERAGE('AVALIAÇÃO 2'!$H$6:$H$206),IF(D3="Avaliação 3",AVERAGE('AVALIAÇÃO 3'!$H$6:$H$206),IF(D3="Avaliação 4",AVERAGE('AVALIAÇÃO 4'!$H$6:$H$206)))))),"")</f>
        <v/>
      </c>
    </row>
    <row r="21" spans="2:14" ht="16.2" customHeight="1" x14ac:dyDescent="0.3">
      <c r="B21" s="52" t="str">
        <f>IF(CONFIGURAÇÕES!B11="","",CONFIGURAÇÕES!B11)</f>
        <v>Comunicação escrita</v>
      </c>
      <c r="C21" s="13"/>
      <c r="D21" s="42" t="str">
        <f ca="1">IFERROR(IF(VLOOKUP(D2,INDIRECT("'"&amp;D3&amp;"'"&amp;"!$B$6:$L$206"),8,0)="","",VLOOKUP(D2,INDIRECT("'"&amp;D3&amp;"'"&amp;"!$B$6:$L$206"),8,0)),"")</f>
        <v/>
      </c>
      <c r="E21" s="40"/>
      <c r="F21" s="46" t="str">
        <f>IFERROR(IF(D3="","",IF(D3="Avaliação 1",AVERAGE('AVALIAÇÃO 1'!$I$6:$I$206),IF(D3="Avaliação 2",AVERAGE('AVALIAÇÃO 2'!$I$6:$I$206),IF(D3="Avaliação 3",AVERAGE('AVALIAÇÃO 3'!$I$6:$I$206),IF(D3="Avaliação 4",AVERAGE('AVALIAÇÃO 4'!$I$6:$I$206)))))),"")</f>
        <v/>
      </c>
    </row>
    <row r="22" spans="2:14" ht="16.2" customHeight="1" x14ac:dyDescent="0.3">
      <c r="B22" s="52" t="str">
        <f>IF(CONFIGURAÇÕES!B12="","",CONFIGURAÇÕES!B12)</f>
        <v>Comunicação verbal</v>
      </c>
      <c r="C22" s="13"/>
      <c r="D22" s="42" t="str">
        <f ca="1">IFERROR(IF(VLOOKUP(D2,INDIRECT("'"&amp;D3&amp;"'"&amp;"!$B$6:$L$206"),9,0)="","",VLOOKUP(D2,INDIRECT("'"&amp;D3&amp;"'"&amp;"!$B$6:$L$206"),9,0)),"")</f>
        <v/>
      </c>
      <c r="E22" s="40"/>
      <c r="F22" s="46" t="str">
        <f>IFERROR(IF(D3="","",IF(D3="Avaliação 1",AVERAGE('AVALIAÇÃO 1'!$J$6:$J$206),IF(D3="Avaliação 2",AVERAGE('AVALIAÇÃO 2'!$J$6:$J$206),IF(D3="Avaliação 3",AVERAGE('AVALIAÇÃO 3'!$J$6:$J$206),IF(D3="Avaliação 4",AVERAGE('AVALIAÇÃO 4'!$J$6:$J$206)))))),"")</f>
        <v/>
      </c>
    </row>
    <row r="23" spans="2:14" ht="16.2" customHeight="1" x14ac:dyDescent="0.3">
      <c r="B23" s="52" t="str">
        <f>IF(CONFIGURAÇÕES!B13="","",CONFIGURAÇÕES!B13)</f>
        <v>Raciocínio lógico</v>
      </c>
      <c r="C23" s="13"/>
      <c r="D23" s="42" t="str">
        <f ca="1">IFERROR(IF(VLOOKUP(D2,INDIRECT("'"&amp;D3&amp;"'"&amp;"!$B$6:$L$206"),10,0)="","",VLOOKUP(D2,INDIRECT("'"&amp;D3&amp;"'"&amp;"!$B$6:$L$206"),10,0)),"")</f>
        <v/>
      </c>
      <c r="E23" s="40"/>
      <c r="F23" s="46" t="str">
        <f>IFERROR(IF(D3="","",IF(D3="Avaliação 1",AVERAGE('AVALIAÇÃO 1'!$K$6:$K$206),IF(D3="Avaliação 2",AVERAGE('AVALIAÇÃO 2'!$K$6:$K$206),IF(D3="Avaliação 3",AVERAGE('AVALIAÇÃO 3'!$K$6:$K$206),IF(D3="Avaliação 4",AVERAGE('AVALIAÇÃO 4'!$K$6:$K$206)))))),"")</f>
        <v/>
      </c>
    </row>
    <row r="24" spans="2:14" ht="16.2" customHeight="1" x14ac:dyDescent="0.3">
      <c r="B24" s="52" t="str">
        <f>IF(CONFIGURAÇÕES!B14="","",CONFIGURAÇÕES!B14)</f>
        <v>Resolução de problemas</v>
      </c>
      <c r="C24" s="13"/>
      <c r="D24" s="42" t="str">
        <f ca="1">IFERROR(IF(VLOOKUP(D2,INDIRECT("'"&amp;D3&amp;"'"&amp;"!$B$6:$L$206"),11,0)="","",VLOOKUP(D2,INDIRECT("'"&amp;D3&amp;"'"&amp;"!$B$6:$L$206"),11,0)),"")</f>
        <v/>
      </c>
      <c r="E24" s="40"/>
      <c r="F24" s="43" t="str">
        <f>IFERROR(IF(D3="","",IF(D3="Avaliação 1",AVERAGE('AVALIAÇÃO 1'!$L$6:$L$206),IF(D3="Avaliação 2",AVERAGE('AVALIAÇÃO 2'!$L$6:$L$206),IF(D3="Avaliação 3",AVERAGE('AVALIAÇÃO 3'!$L$6:$L$206),IF(D3="Avaliação 4",AVERAGE('AVALIAÇÃO 4'!$L$6:$L$206)))))),"")</f>
        <v/>
      </c>
    </row>
    <row r="25" spans="2:14" x14ac:dyDescent="0.3">
      <c r="B25" s="13"/>
      <c r="C25" s="13"/>
      <c r="D25" s="13"/>
      <c r="E25" s="13"/>
      <c r="F25" s="13"/>
    </row>
    <row r="26" spans="2:14" ht="23.4" customHeight="1" x14ac:dyDescent="0.3">
      <c r="B26" s="198" t="s">
        <v>41</v>
      </c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</row>
    <row r="27" spans="2:14" ht="6" customHeight="1" x14ac:dyDescent="0.3">
      <c r="I27" s="38"/>
    </row>
    <row r="28" spans="2:14" ht="21.6" customHeight="1" x14ac:dyDescent="0.3">
      <c r="I28" s="55" t="s">
        <v>9</v>
      </c>
      <c r="J28" s="55" t="s">
        <v>23</v>
      </c>
      <c r="K28" s="55" t="s">
        <v>24</v>
      </c>
      <c r="L28" s="55" t="s">
        <v>25</v>
      </c>
      <c r="M28" s="55" t="s">
        <v>26</v>
      </c>
      <c r="N28" s="55" t="s">
        <v>51</v>
      </c>
    </row>
    <row r="29" spans="2:14" ht="21.6" customHeight="1" x14ac:dyDescent="0.3">
      <c r="I29" s="56" t="str">
        <f>IF(CONFIGURAÇÕES!B5="","",CONFIGURAÇÕES!B5)</f>
        <v>Produtividade</v>
      </c>
      <c r="J29" s="57" t="str">
        <f>IFERROR(IF(VLOOKUP($D$2,'AVALIAÇÃO 1'!$B$6:$N$206,2,0)="","",VLOOKUP($D$2,'AVALIAÇÃO 1'!$B$6:$N$206,2,0)),"")</f>
        <v/>
      </c>
      <c r="K29" s="57" t="str">
        <f>IFERROR(IF(VLOOKUP($D$2,'AVALIAÇÃO 2'!$B$6:$N$206,2,0)="","",VLOOKUP($D$2,'AVALIAÇÃO 2'!$B$6:$N$206,2,0)),"")</f>
        <v/>
      </c>
      <c r="L29" s="57" t="str">
        <f>IFERROR(IF(VLOOKUP($D$2,'AVALIAÇÃO 3'!$B$6:$N$206,2,0)="","",VLOOKUP($D$2,'AVALIAÇÃO 3'!$B$6:$N$206,2,0)),"")</f>
        <v/>
      </c>
      <c r="M29" s="57" t="str">
        <f>IFERROR(IF(VLOOKUP($D$2,'AVALIAÇÃO 4'!$B$6:$N$206,2,0)="","",VLOOKUP($D$2,'AVALIAÇÃO 4'!$B$6:$N$206,2,0)),"")</f>
        <v/>
      </c>
      <c r="N29" s="62" t="str">
        <f>IFERROR(IF(OR(J29="",K29="",L29="",M29=""),"",(AVERAGE(J29:M29))),"")</f>
        <v/>
      </c>
    </row>
    <row r="30" spans="2:14" ht="21.6" customHeight="1" x14ac:dyDescent="0.3">
      <c r="I30" s="58" t="str">
        <f>IF(CONFIGURAÇÕES!B6="","",CONFIGURAÇÕES!B6)</f>
        <v>Eficiência</v>
      </c>
      <c r="J30" s="59" t="str">
        <f>IFERROR(IF(VLOOKUP($D$2,'AVALIAÇÃO 1'!$B$6:$N$206,3,0)="","",VLOOKUP($D$2,'AVALIAÇÃO 1'!$B$6:$N$206,3,0)),"")</f>
        <v/>
      </c>
      <c r="K30" s="59" t="str">
        <f>IFERROR(IF(VLOOKUP($D$2,'AVALIAÇÃO 2'!$B$6:$N$206,3,0)="","",VLOOKUP($D$2,'AVALIAÇÃO 2'!$B$6:$N$206,3,0)),"")</f>
        <v/>
      </c>
      <c r="L30" s="59" t="str">
        <f>IFERROR(IF(VLOOKUP($D$2,'AVALIAÇÃO 3'!$B$6:$N$206,3,0)="","",VLOOKUP($D$2,'AVALIAÇÃO 3'!$B$6:$N$206,3,0)),"")</f>
        <v/>
      </c>
      <c r="M30" s="59" t="str">
        <f>IFERROR(IF(VLOOKUP($D$2,'AVALIAÇÃO 4'!$B$6:$N$206,3,0)="","",VLOOKUP($D$2,'AVALIAÇÃO 4'!$B$6:$N$206,3,0)),"")</f>
        <v/>
      </c>
      <c r="N30" s="63" t="str">
        <f t="shared" ref="N30:N39" si="0">IFERROR(IF(OR(J30="",K30="",L30="",M30=""),"",(AVERAGE(J30:M30))),"")</f>
        <v/>
      </c>
    </row>
    <row r="31" spans="2:14" ht="21.6" customHeight="1" x14ac:dyDescent="0.3">
      <c r="I31" s="56" t="str">
        <f>IF(CONFIGURAÇÕES!B7="","",CONFIGURAÇÕES!B7)</f>
        <v>Organização</v>
      </c>
      <c r="J31" s="57" t="str">
        <f>IFERROR(IF(VLOOKUP($D$2,'AVALIAÇÃO 1'!$B$6:$N$206,4,0)="","",VLOOKUP($D$2,'AVALIAÇÃO 1'!$B$6:$N$206,4,0)),"")</f>
        <v/>
      </c>
      <c r="K31" s="57" t="str">
        <f>IFERROR(IF(VLOOKUP($D$2,'AVALIAÇÃO 2'!$B$6:$N$206,4,0)="","",VLOOKUP($D$2,'AVALIAÇÃO 2'!$B$6:$N$206,4,0)),"")</f>
        <v/>
      </c>
      <c r="L31" s="57" t="str">
        <f>IFERROR(IF(VLOOKUP($D$2,'AVALIAÇÃO 3'!$B$6:$N$206,4,0)="","",VLOOKUP($D$2,'AVALIAÇÃO 3'!$B$6:$N$206,4,0)),"")</f>
        <v/>
      </c>
      <c r="M31" s="57" t="str">
        <f>IFERROR(IF(VLOOKUP($D$2,'AVALIAÇÃO 4'!$B$6:$N$206,4,0)="","",VLOOKUP($D$2,'AVALIAÇÃO 4'!$B$6:$N$206,4,0)),"")</f>
        <v/>
      </c>
      <c r="N31" s="62" t="str">
        <f t="shared" si="0"/>
        <v/>
      </c>
    </row>
    <row r="32" spans="2:14" ht="21.6" customHeight="1" x14ac:dyDescent="0.3">
      <c r="I32" s="58" t="str">
        <f>IF(CONFIGURAÇÕES!B8="","",CONFIGURAÇÕES!B8)</f>
        <v>Aprendizado</v>
      </c>
      <c r="J32" s="59" t="str">
        <f>IFERROR(IF(VLOOKUP($D$2,'AVALIAÇÃO 1'!$B$6:$N$206,5,0)="","",VLOOKUP($D$2,'AVALIAÇÃO 1'!$B$6:$N$206,5,0)),"")</f>
        <v/>
      </c>
      <c r="K32" s="59" t="str">
        <f>IFERROR(IF(VLOOKUP($D$2,'AVALIAÇÃO 2'!$B$6:$N$206,5,0)="","",VLOOKUP($D$2,'AVALIAÇÃO 2'!$B$6:$N$206,5,0)),"")</f>
        <v/>
      </c>
      <c r="L32" s="59" t="str">
        <f>IFERROR(IF(VLOOKUP($D$2,'AVALIAÇÃO 3'!$B$6:$N$206,5,0)="","",VLOOKUP($D$2,'AVALIAÇÃO 3'!$B$6:$N$206,5,0)),"")</f>
        <v/>
      </c>
      <c r="M32" s="59" t="str">
        <f>IFERROR(IF(VLOOKUP($D$2,'AVALIAÇÃO 4'!$B$6:$N$206,5,0)="","",VLOOKUP($D$2,'AVALIAÇÃO 4'!$B$6:$N$206,5,0)),"")</f>
        <v/>
      </c>
      <c r="N32" s="63" t="str">
        <f t="shared" si="0"/>
        <v/>
      </c>
    </row>
    <row r="33" spans="9:14" ht="21.6" customHeight="1" x14ac:dyDescent="0.3">
      <c r="I33" s="56" t="str">
        <f>IF(CONFIGURAÇÕES!B9="","",CONFIGURAÇÕES!B9)</f>
        <v>Comunicação</v>
      </c>
      <c r="J33" s="57" t="str">
        <f>IFERROR(IF(VLOOKUP($D$2,'AVALIAÇÃO 1'!$B$6:$N$206,6,0)="","",VLOOKUP($D$2,'AVALIAÇÃO 1'!$B$6:$N$206,6,0)),"")</f>
        <v/>
      </c>
      <c r="K33" s="57" t="str">
        <f>IFERROR(IF(VLOOKUP($D$2,'AVALIAÇÃO 2'!$B$6:$N$206,6,0)="","",VLOOKUP($D$2,'AVALIAÇÃO 2'!$B$6:$N$206,6,0)),"")</f>
        <v/>
      </c>
      <c r="L33" s="57" t="str">
        <f>IFERROR(IF(VLOOKUP($D$2,'AVALIAÇÃO 3'!$B$6:$N$206,6,0)="","",VLOOKUP($D$2,'AVALIAÇÃO 3'!$B$6:$N$206,6,0)),"")</f>
        <v/>
      </c>
      <c r="M33" s="57" t="str">
        <f>IFERROR(IF(VLOOKUP($D$2,'AVALIAÇÃO 4'!$B$6:$N$206,6,0)="","",VLOOKUP($D$2,'AVALIAÇÃO 4'!$B$6:$N$206,6,0)),"")</f>
        <v/>
      </c>
      <c r="N33" s="62" t="str">
        <f t="shared" si="0"/>
        <v/>
      </c>
    </row>
    <row r="34" spans="9:14" ht="21.6" customHeight="1" x14ac:dyDescent="0.3">
      <c r="I34" s="58" t="str">
        <f>IF(CONFIGURAÇÕES!B10="","",CONFIGURAÇÕES!B10)</f>
        <v>Trabalho em equipe</v>
      </c>
      <c r="J34" s="59" t="str">
        <f>IFERROR(IF(VLOOKUP($D$2,'AVALIAÇÃO 1'!$B$6:$N$206,7,0)="","",VLOOKUP($D$2,'AVALIAÇÃO 1'!$B$6:$N$206,7,0)),"")</f>
        <v/>
      </c>
      <c r="K34" s="59" t="str">
        <f>IFERROR(IF(VLOOKUP($D$2,'AVALIAÇÃO 2'!$B$6:$N$206,7,0)="","",VLOOKUP($D$2,'AVALIAÇÃO 2'!$B$6:$N$206,7,0)),"")</f>
        <v/>
      </c>
      <c r="L34" s="59" t="str">
        <f>IFERROR(IF(VLOOKUP($D$2,'AVALIAÇÃO 3'!$B$6:$N$206,7,0)="","",VLOOKUP($D$2,'AVALIAÇÃO 3'!$B$6:$N$206,7,0)),"")</f>
        <v/>
      </c>
      <c r="M34" s="59" t="str">
        <f>IFERROR(IF(VLOOKUP($D$2,'AVALIAÇÃO 4'!$B$6:$N$206,7,0)="","",VLOOKUP($D$2,'AVALIAÇÃO 4'!$B$6:$N$206,7,0)),"")</f>
        <v/>
      </c>
      <c r="N34" s="63" t="str">
        <f t="shared" si="0"/>
        <v/>
      </c>
    </row>
    <row r="35" spans="9:14" ht="21.6" customHeight="1" x14ac:dyDescent="0.3">
      <c r="I35" s="56" t="str">
        <f>IF(CONFIGURAÇÕES!B11="","",CONFIGURAÇÕES!B11)</f>
        <v>Comunicação escrita</v>
      </c>
      <c r="J35" s="57" t="str">
        <f>IFERROR(IF(VLOOKUP($D$2,'AVALIAÇÃO 1'!$B$6:$N$206,8,0)="","",VLOOKUP($D$2,'AVALIAÇÃO 1'!$B$6:$N$206,8,0)),"")</f>
        <v/>
      </c>
      <c r="K35" s="57" t="str">
        <f>IFERROR(IF(VLOOKUP($D$2,'AVALIAÇÃO 2'!$B$6:$N$206,8,0)="","",VLOOKUP($D$2,'AVALIAÇÃO 2'!$B$6:$N$206,8,0)),"")</f>
        <v/>
      </c>
      <c r="L35" s="57" t="str">
        <f>IFERROR(IF(VLOOKUP($D$2,'AVALIAÇÃO 3'!$B$6:$N$206,8,0)="","",VLOOKUP($D$2,'AVALIAÇÃO 3'!$B$6:$N$206,8,0)),"")</f>
        <v/>
      </c>
      <c r="M35" s="57" t="str">
        <f>IFERROR(IF(VLOOKUP($D$2,'AVALIAÇÃO 4'!$B$6:$N$206,8,0)="","",VLOOKUP($D$2,'AVALIAÇÃO 4'!$B$6:$N$206,8,0)),"")</f>
        <v/>
      </c>
      <c r="N35" s="62" t="str">
        <f t="shared" si="0"/>
        <v/>
      </c>
    </row>
    <row r="36" spans="9:14" ht="21.6" customHeight="1" x14ac:dyDescent="0.3">
      <c r="I36" s="58" t="str">
        <f>IF(CONFIGURAÇÕES!B12="","",CONFIGURAÇÕES!B12)</f>
        <v>Comunicação verbal</v>
      </c>
      <c r="J36" s="59" t="str">
        <f>IFERROR(IF(VLOOKUP($D$2,'AVALIAÇÃO 1'!$B$6:$N$206,9,0)="","",VLOOKUP($D$2,'AVALIAÇÃO 1'!$B$6:$N$206,9,0)),"")</f>
        <v/>
      </c>
      <c r="K36" s="59" t="str">
        <f>IFERROR(IF(VLOOKUP($D$2,'AVALIAÇÃO 2'!$B$6:$N$206,9,0)="","",VLOOKUP($D$2,'AVALIAÇÃO 2'!$B$6:$N$206,9,0)),"")</f>
        <v/>
      </c>
      <c r="L36" s="59" t="str">
        <f>IFERROR(IF(VLOOKUP($D$2,'AVALIAÇÃO 3'!$B$6:$N$206,9,0)="","",VLOOKUP($D$2,'AVALIAÇÃO 3'!$B$6:$N$206,9,0)),"")</f>
        <v/>
      </c>
      <c r="M36" s="59" t="str">
        <f>IFERROR(IF(VLOOKUP($D$2,'AVALIAÇÃO 4'!$B$6:$N$206,9,0)="","",VLOOKUP($D$2,'AVALIAÇÃO 4'!$B$6:$N$206,9,0)),"")</f>
        <v/>
      </c>
      <c r="N36" s="63" t="str">
        <f t="shared" si="0"/>
        <v/>
      </c>
    </row>
    <row r="37" spans="9:14" ht="21.6" customHeight="1" x14ac:dyDescent="0.3">
      <c r="I37" s="56" t="str">
        <f>IF(CONFIGURAÇÕES!B13="","",CONFIGURAÇÕES!B13)</f>
        <v>Raciocínio lógico</v>
      </c>
      <c r="J37" s="57" t="str">
        <f>IFERROR(IF(VLOOKUP($D$2,'AVALIAÇÃO 1'!$B$6:$N$206,10,0)="","",VLOOKUP($D$2,'AVALIAÇÃO 1'!$B$6:$N$206,10,0)),"")</f>
        <v/>
      </c>
      <c r="K37" s="57" t="str">
        <f>IFERROR(IF(VLOOKUP($D$2,'AVALIAÇÃO 2'!$B$6:$N$206,10,0)="","",VLOOKUP($D$2,'AVALIAÇÃO 2'!$B$6:$N$206,10,0)),"")</f>
        <v/>
      </c>
      <c r="L37" s="57" t="str">
        <f>IFERROR(IF(VLOOKUP($D$2,'AVALIAÇÃO 3'!$B$6:$N$206,10,0)="","",VLOOKUP($D$2,'AVALIAÇÃO 3'!$B$6:$N$206,10,0)),"")</f>
        <v/>
      </c>
      <c r="M37" s="57" t="str">
        <f>IFERROR(IF(VLOOKUP($D$2,'AVALIAÇÃO 4'!$B$6:$N$206,10,0)="","",VLOOKUP($D$2,'AVALIAÇÃO 4'!$B$6:$N$206,10,0)),"")</f>
        <v/>
      </c>
      <c r="N37" s="62" t="str">
        <f t="shared" si="0"/>
        <v/>
      </c>
    </row>
    <row r="38" spans="9:14" ht="21.6" customHeight="1" x14ac:dyDescent="0.3">
      <c r="I38" s="58" t="str">
        <f>IF(CONFIGURAÇÕES!B14="","",CONFIGURAÇÕES!B14)</f>
        <v>Resolução de problemas</v>
      </c>
      <c r="J38" s="59" t="str">
        <f>IFERROR(IF(VLOOKUP($D$2,'AVALIAÇÃO 1'!$B$6:$N$206,11,0)="","",VLOOKUP($D$2,'AVALIAÇÃO 1'!$B$6:$N$206,11,0)),"")</f>
        <v/>
      </c>
      <c r="K38" s="59" t="str">
        <f>IFERROR(IF(VLOOKUP($D$2,'AVALIAÇÃO 2'!$B$6:$N$206,11,0)="","",VLOOKUP($D$2,'AVALIAÇÃO 2'!$B$6:$N$206,11,0)),"")</f>
        <v/>
      </c>
      <c r="L38" s="59" t="str">
        <f>IFERROR(IF(VLOOKUP($D$2,'AVALIAÇÃO 3'!$B$6:$N$206,11,0)="","",VLOOKUP($D$2,'AVALIAÇÃO 3'!$B$6:$N$206,11,0)),"")</f>
        <v/>
      </c>
      <c r="M38" s="59" t="str">
        <f>IFERROR(IF(VLOOKUP($D$2,'AVALIAÇÃO 4'!$B$6:$N$206,11,0)="","",VLOOKUP($D$2,'AVALIAÇÃO 4'!$B$6:$N$206,11,0)),"")</f>
        <v/>
      </c>
      <c r="N38" s="63" t="str">
        <f t="shared" si="0"/>
        <v/>
      </c>
    </row>
    <row r="39" spans="9:14" ht="21.6" customHeight="1" x14ac:dyDescent="0.3">
      <c r="I39" s="60" t="s">
        <v>10</v>
      </c>
      <c r="J39" s="99" t="str">
        <f>IFERROR(IF(VLOOKUP($D$2,'AVALIAÇÃO 1'!$B$6:$N$206,12,0)="","",VLOOKUP($D$2,'AVALIAÇÃO 1'!$B$6:$N$206,12,0)),"")</f>
        <v/>
      </c>
      <c r="K39" s="99" t="str">
        <f>IFERROR(IF(VLOOKUP($D$2,'AVALIAÇÃO 2'!$B$6:$N$206,12,0)="","",VLOOKUP($D$2,'AVALIAÇÃO 2'!$B$6:$N$206,12,0)),"")</f>
        <v/>
      </c>
      <c r="L39" s="99" t="str">
        <f>IFERROR(IF(VLOOKUP($D$2,'AVALIAÇÃO 3'!$B$6:$N$206,12,0)="","",VLOOKUP($D$2,'AVALIAÇÃO 3'!$B$6:$N$206,12,0)),"")</f>
        <v/>
      </c>
      <c r="M39" s="99" t="str">
        <f>IFERROR(IF(VLOOKUP($D$2,'AVALIAÇÃO 4'!$B$6:$N$206,12,0)="","",VLOOKUP($D$2,'AVALIAÇÃO 4'!$B$6:$N$206,12,0)),"")</f>
        <v/>
      </c>
      <c r="N39" s="97" t="str">
        <f t="shared" si="0"/>
        <v/>
      </c>
    </row>
    <row r="40" spans="9:14" ht="21.6" customHeight="1" x14ac:dyDescent="0.3">
      <c r="I40" s="60" t="s">
        <v>11</v>
      </c>
      <c r="J40" s="61" t="str">
        <f>IFERROR(IF(VLOOKUP($D$2,'AVALIAÇÃO 1'!$B$6:$N$206,13,0)="","",VLOOKUP($D$2,'AVALIAÇÃO 1'!$B$6:$N$206,13,0)),"")</f>
        <v/>
      </c>
      <c r="K40" s="61" t="str">
        <f>IFERROR(IF(VLOOKUP($D$2,'AVALIAÇÃO 2'!$B$6:$N$206,13,0)="","",VLOOKUP($D$2,'AVALIAÇÃO 2'!$B$6:$N$206,13,0)),"")</f>
        <v/>
      </c>
      <c r="L40" s="61" t="str">
        <f>IFERROR(IF(VLOOKUP($D$2,'AVALIAÇÃO 3'!$B$6:$N$206,13,0)="","",VLOOKUP($D$2,'AVALIAÇÃO 3'!$B$6:$N$206,13,0)),"")</f>
        <v/>
      </c>
      <c r="M40" s="61" t="str">
        <f>IFERROR(IF(VLOOKUP($D$2,'AVALIAÇÃO 4'!$B$6:$N$206,13,0)="","",VLOOKUP($D$2,'AVALIAÇÃO 4'!$B$6:$N$206,13,0)),"")</f>
        <v/>
      </c>
      <c r="N40" s="61" t="str">
        <f>IF(N39="","",IF(D2="","",IF(N39&gt;=CONFIGURAÇÕES!$E$5,CONFIGURAÇÕES!$F$5,IF(N39&gt;=CONFIGURAÇÕES!$E$6,CONFIGURAÇÕES!$F$6,IF(N39&gt;=CONFIGURAÇÕES!$E$7,CONFIGURAÇÕES!$F$7,IF(N39&gt;=CONFIGURAÇÕES!$E$8,CONFIGURAÇÕES!$F$8))))))</f>
        <v/>
      </c>
    </row>
    <row r="41" spans="9:14" ht="3.6" customHeight="1" x14ac:dyDescent="0.3"/>
  </sheetData>
  <mergeCells count="15">
    <mergeCell ref="B5:N5"/>
    <mergeCell ref="B26:N26"/>
    <mergeCell ref="K7:N7"/>
    <mergeCell ref="B2:C2"/>
    <mergeCell ref="C7:F7"/>
    <mergeCell ref="C8:F8"/>
    <mergeCell ref="C9:F9"/>
    <mergeCell ref="B3:C3"/>
    <mergeCell ref="D2:F2"/>
    <mergeCell ref="D3:F3"/>
    <mergeCell ref="K8:N9"/>
    <mergeCell ref="C10:D10"/>
    <mergeCell ref="B12:F12"/>
    <mergeCell ref="H8:I9"/>
    <mergeCell ref="H7:I7"/>
  </mergeCells>
  <phoneticPr fontId="4" type="noConversion"/>
  <conditionalFormatting sqref="D15:D24">
    <cfRule type="dataBar" priority="17">
      <dataBar>
        <cfvo type="num" val="0"/>
        <cfvo type="num" val="10"/>
        <color rgb="FFB482DA"/>
      </dataBar>
      <extLst>
        <ext xmlns:x14="http://schemas.microsoft.com/office/spreadsheetml/2009/9/main" uri="{B025F937-C7B1-47D3-B67F-A62EFF666E3E}">
          <x14:id>{E95BCCAF-9AB2-4999-8CE8-7464F842B50B}</x14:id>
        </ext>
      </extLst>
    </cfRule>
  </conditionalFormatting>
  <conditionalFormatting sqref="F15:F24">
    <cfRule type="dataBar" priority="18">
      <dataBar>
        <cfvo type="num" val="0"/>
        <cfvo type="num" val="10"/>
        <color rgb="FF3DF6D6"/>
      </dataBar>
      <extLst>
        <ext xmlns:x14="http://schemas.microsoft.com/office/spreadsheetml/2009/9/main" uri="{B025F937-C7B1-47D3-B67F-A62EFF666E3E}">
          <x14:id>{DC49E655-6869-4333-8C28-47B604E0856A}</x14:id>
        </ext>
      </extLst>
    </cfRule>
  </conditionalFormatting>
  <conditionalFormatting sqref="J40:N40">
    <cfRule type="cellIs" dxfId="7" priority="5" operator="equal">
      <formula>"Insatisfatório"</formula>
    </cfRule>
    <cfRule type="cellIs" dxfId="6" priority="6" operator="equal">
      <formula>"Regular"</formula>
    </cfRule>
    <cfRule type="cellIs" dxfId="5" priority="7" operator="equal">
      <formula>"Bom"</formula>
    </cfRule>
    <cfRule type="cellIs" dxfId="4" priority="8" operator="equal">
      <formula>"Excelente"</formula>
    </cfRule>
  </conditionalFormatting>
  <conditionalFormatting sqref="K8">
    <cfRule type="cellIs" dxfId="3" priority="1" operator="equal">
      <formula>"Insatisfatório"</formula>
    </cfRule>
    <cfRule type="cellIs" dxfId="2" priority="2" operator="equal">
      <formula>"Regular"</formula>
    </cfRule>
    <cfRule type="cellIs" dxfId="1" priority="3" operator="equal">
      <formula>"Bom"</formula>
    </cfRule>
    <cfRule type="cellIs" dxfId="0" priority="4" operator="equal">
      <formula>"Excelente"</formula>
    </cfRule>
  </conditionalFormatting>
  <dataValidations count="2">
    <dataValidation type="list" allowBlank="1" showInputMessage="1" showErrorMessage="1" sqref="D2" xr:uid="{43A0191A-1B1A-4589-AAED-0E73FDEB20AF}">
      <formula1>Funcionários</formula1>
    </dataValidation>
    <dataValidation type="list" allowBlank="1" showInputMessage="1" showErrorMessage="1" sqref="D3" xr:uid="{0F0DD889-5684-466D-BE5A-DCF1C04F49F8}">
      <formula1>"AVALIAÇÃO 1,AVALIAÇÃO 2,AVALIAÇÃO 3,AVALIAÇÃO 4"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69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95BCCAF-9AB2-4999-8CE8-7464F842B50B}">
            <x14:dataBar minLength="0" maxLength="100" border="1" negativeBarBorderColorSameAsPositive="0">
              <x14:cfvo type="num">
                <xm:f>0</xm:f>
              </x14:cfvo>
              <x14:cfvo type="num">
                <xm:f>10</xm:f>
              </x14:cfvo>
              <x14:borderColor theme="0"/>
              <x14:negativeFillColor rgb="FFFF0000"/>
              <x14:negativeBorderColor rgb="FFFF0000"/>
              <x14:axisColor rgb="FF000000"/>
            </x14:dataBar>
          </x14:cfRule>
          <xm:sqref>D15:D24</xm:sqref>
        </x14:conditionalFormatting>
        <x14:conditionalFormatting xmlns:xm="http://schemas.microsoft.com/office/excel/2006/main">
          <x14:cfRule type="dataBar" id="{DC49E655-6869-4333-8C28-47B604E0856A}">
            <x14:dataBar minLength="0" maxLength="100" border="1" negativeBarBorderColorSameAsPositive="0">
              <x14:cfvo type="num">
                <xm:f>0</xm:f>
              </x14:cfvo>
              <x14:cfvo type="num">
                <xm:f>10</xm:f>
              </x14:cfvo>
              <x14:borderColor theme="0"/>
              <x14:negativeFillColor rgb="FFFF0000"/>
              <x14:negativeBorderColor rgb="FFFF0000"/>
              <x14:axisColor rgb="FF000000"/>
            </x14:dataBar>
          </x14:cfRule>
          <xm:sqref>F15:F24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B9967-2741-40FD-B73E-EE68278B59FB}">
  <dimension ref="A1:U43"/>
  <sheetViews>
    <sheetView showGridLines="0" workbookViewId="0">
      <selection activeCell="B36" sqref="B36:U38"/>
    </sheetView>
  </sheetViews>
  <sheetFormatPr defaultRowHeight="14.4" x14ac:dyDescent="0.3"/>
  <cols>
    <col min="1" max="1" width="3.44140625" style="73" customWidth="1"/>
    <col min="21" max="21" width="25.88671875" customWidth="1"/>
  </cols>
  <sheetData>
    <row r="1" spans="1:21" ht="28.2" customHeight="1" x14ac:dyDescent="0.3">
      <c r="A1" s="120" t="s">
        <v>60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2" spans="1:21" ht="4.8" customHeight="1" x14ac:dyDescent="0.3"/>
    <row r="3" spans="1:21" ht="17.399999999999999" customHeight="1" x14ac:dyDescent="0.3">
      <c r="A3" s="78">
        <v>1</v>
      </c>
      <c r="B3" s="121" t="s">
        <v>59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3"/>
    </row>
    <row r="4" spans="1:21" ht="6.6" customHeight="1" x14ac:dyDescent="0.3">
      <c r="A4" s="74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</row>
    <row r="5" spans="1:21" x14ac:dyDescent="0.3">
      <c r="A5" s="118">
        <v>2</v>
      </c>
      <c r="B5" s="101" t="s">
        <v>66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3"/>
    </row>
    <row r="6" spans="1:21" ht="20.399999999999999" customHeight="1" x14ac:dyDescent="0.3">
      <c r="A6" s="119"/>
      <c r="B6" s="107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9"/>
    </row>
    <row r="7" spans="1:21" ht="6.6" customHeight="1" x14ac:dyDescent="0.3">
      <c r="A7" s="74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</row>
    <row r="8" spans="1:21" x14ac:dyDescent="0.3">
      <c r="A8" s="118">
        <v>3</v>
      </c>
      <c r="B8" s="101" t="s">
        <v>67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1"/>
    </row>
    <row r="9" spans="1:21" ht="20.399999999999999" customHeight="1" x14ac:dyDescent="0.3">
      <c r="A9" s="119"/>
      <c r="B9" s="115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7"/>
    </row>
    <row r="10" spans="1:21" ht="6.6" customHeight="1" x14ac:dyDescent="0.3">
      <c r="A10" s="74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</row>
    <row r="11" spans="1:21" x14ac:dyDescent="0.3">
      <c r="A11" s="118">
        <v>4</v>
      </c>
      <c r="B11" s="101" t="s">
        <v>72</v>
      </c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1"/>
    </row>
    <row r="12" spans="1:21" x14ac:dyDescent="0.3">
      <c r="A12" s="127"/>
      <c r="B12" s="112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4"/>
    </row>
    <row r="13" spans="1:21" x14ac:dyDescent="0.3">
      <c r="A13" s="127"/>
      <c r="B13" s="112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4"/>
    </row>
    <row r="14" spans="1:21" x14ac:dyDescent="0.3">
      <c r="A14" s="127"/>
      <c r="B14" s="112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4"/>
    </row>
    <row r="15" spans="1:21" x14ac:dyDescent="0.3">
      <c r="A15" s="127"/>
      <c r="B15" s="112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4"/>
    </row>
    <row r="16" spans="1:21" x14ac:dyDescent="0.3">
      <c r="A16" s="127"/>
      <c r="B16" s="112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4"/>
    </row>
    <row r="17" spans="1:21" x14ac:dyDescent="0.3">
      <c r="A17" s="127"/>
      <c r="B17" s="112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4"/>
    </row>
    <row r="18" spans="1:21" ht="73.8" customHeight="1" x14ac:dyDescent="0.3">
      <c r="A18" s="119"/>
      <c r="B18" s="115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7"/>
    </row>
    <row r="19" spans="1:21" ht="6.6" customHeight="1" x14ac:dyDescent="0.3">
      <c r="A19" s="74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</row>
    <row r="20" spans="1:21" x14ac:dyDescent="0.3">
      <c r="A20" s="118">
        <v>5</v>
      </c>
      <c r="B20" s="101" t="s">
        <v>68</v>
      </c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3"/>
    </row>
    <row r="21" spans="1:21" x14ac:dyDescent="0.3">
      <c r="A21" s="127"/>
      <c r="B21" s="104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6"/>
    </row>
    <row r="22" spans="1:21" x14ac:dyDescent="0.3">
      <c r="A22" s="127"/>
      <c r="B22" s="104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6"/>
    </row>
    <row r="23" spans="1:21" x14ac:dyDescent="0.3">
      <c r="A23" s="127"/>
      <c r="B23" s="104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6"/>
    </row>
    <row r="24" spans="1:21" x14ac:dyDescent="0.3">
      <c r="A24" s="119"/>
      <c r="B24" s="107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9"/>
    </row>
    <row r="25" spans="1:21" ht="6.6" customHeight="1" x14ac:dyDescent="0.3">
      <c r="A25" s="74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</row>
    <row r="26" spans="1:21" x14ac:dyDescent="0.3">
      <c r="A26" s="118">
        <v>6</v>
      </c>
      <c r="B26" s="101" t="s">
        <v>69</v>
      </c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1"/>
    </row>
    <row r="27" spans="1:21" x14ac:dyDescent="0.3">
      <c r="A27" s="127"/>
      <c r="B27" s="112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4"/>
    </row>
    <row r="28" spans="1:21" ht="41.4" customHeight="1" x14ac:dyDescent="0.3">
      <c r="A28" s="119"/>
      <c r="B28" s="115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7"/>
    </row>
    <row r="29" spans="1:21" ht="6.6" customHeight="1" x14ac:dyDescent="0.3">
      <c r="A29" s="74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</row>
    <row r="30" spans="1:21" ht="14.4" customHeight="1" x14ac:dyDescent="0.3">
      <c r="A30" s="124">
        <v>8</v>
      </c>
      <c r="B30" s="128" t="s">
        <v>61</v>
      </c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30"/>
    </row>
    <row r="31" spans="1:21" x14ac:dyDescent="0.3">
      <c r="A31" s="125"/>
      <c r="B31" s="131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3"/>
    </row>
    <row r="32" spans="1:21" ht="6.6" customHeight="1" x14ac:dyDescent="0.3">
      <c r="A32" s="75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5"/>
      <c r="T32" s="75"/>
      <c r="U32" s="75"/>
    </row>
    <row r="33" spans="1:21" ht="14.4" customHeight="1" x14ac:dyDescent="0.3">
      <c r="A33" s="124">
        <v>9</v>
      </c>
      <c r="B33" s="134" t="s">
        <v>62</v>
      </c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30"/>
    </row>
    <row r="34" spans="1:21" ht="24" customHeight="1" x14ac:dyDescent="0.3">
      <c r="A34" s="125"/>
      <c r="B34" s="131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3"/>
    </row>
    <row r="35" spans="1:21" ht="6.6" customHeight="1" x14ac:dyDescent="0.3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</row>
    <row r="36" spans="1:21" ht="14.4" customHeight="1" x14ac:dyDescent="0.3">
      <c r="A36" s="124">
        <v>10</v>
      </c>
      <c r="B36" s="134" t="s">
        <v>65</v>
      </c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30"/>
    </row>
    <row r="37" spans="1:21" x14ac:dyDescent="0.3">
      <c r="A37" s="126"/>
      <c r="B37" s="135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7"/>
    </row>
    <row r="38" spans="1:21" x14ac:dyDescent="0.3">
      <c r="A38" s="125"/>
      <c r="B38" s="131"/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3"/>
    </row>
    <row r="39" spans="1:21" ht="6.6" customHeight="1" x14ac:dyDescent="0.3">
      <c r="A39" s="75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</row>
    <row r="40" spans="1:21" ht="14.4" customHeight="1" x14ac:dyDescent="0.3">
      <c r="A40" s="124">
        <v>11</v>
      </c>
      <c r="B40" s="138" t="s">
        <v>63</v>
      </c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30"/>
    </row>
    <row r="41" spans="1:21" ht="18" customHeight="1" x14ac:dyDescent="0.3">
      <c r="A41" s="125"/>
      <c r="B41" s="131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3"/>
    </row>
    <row r="42" spans="1:21" ht="6.6" customHeight="1" x14ac:dyDescent="0.3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</row>
    <row r="43" spans="1:21" ht="17.399999999999999" customHeight="1" x14ac:dyDescent="0.3">
      <c r="A43" s="79">
        <v>12</v>
      </c>
      <c r="B43" s="139" t="s">
        <v>64</v>
      </c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1"/>
    </row>
  </sheetData>
  <mergeCells count="21">
    <mergeCell ref="B30:U31"/>
    <mergeCell ref="B33:U34"/>
    <mergeCell ref="B36:U38"/>
    <mergeCell ref="B40:U41"/>
    <mergeCell ref="B43:U43"/>
    <mergeCell ref="A33:A34"/>
    <mergeCell ref="A36:A38"/>
    <mergeCell ref="A40:A41"/>
    <mergeCell ref="A11:A18"/>
    <mergeCell ref="A20:A24"/>
    <mergeCell ref="A26:A28"/>
    <mergeCell ref="A30:A31"/>
    <mergeCell ref="B20:U24"/>
    <mergeCell ref="B26:U28"/>
    <mergeCell ref="A8:A9"/>
    <mergeCell ref="A5:A6"/>
    <mergeCell ref="A1:U1"/>
    <mergeCell ref="B3:U3"/>
    <mergeCell ref="B5:U6"/>
    <mergeCell ref="B8:U9"/>
    <mergeCell ref="B11:U18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83E1E-9506-4BE2-A337-CD907E1179E2}">
  <dimension ref="A1:I202"/>
  <sheetViews>
    <sheetView showGridLines="0" workbookViewId="0">
      <selection activeCell="A2" sqref="A2"/>
    </sheetView>
  </sheetViews>
  <sheetFormatPr defaultRowHeight="14.4" x14ac:dyDescent="0.3"/>
  <cols>
    <col min="1" max="1" width="47.77734375" style="1" customWidth="1"/>
    <col min="2" max="2" width="28.6640625" style="2" customWidth="1"/>
    <col min="3" max="3" width="33.21875" style="2" customWidth="1"/>
    <col min="4" max="4" width="4.77734375" style="1" customWidth="1"/>
    <col min="5" max="8" width="8.88671875" style="1"/>
    <col min="9" max="9" width="12.44140625" style="1" customWidth="1"/>
    <col min="10" max="16384" width="8.88671875" style="1"/>
  </cols>
  <sheetData>
    <row r="1" spans="1:9" ht="28.2" customHeight="1" x14ac:dyDescent="0.3">
      <c r="A1" s="142" t="s">
        <v>35</v>
      </c>
      <c r="B1" s="142"/>
      <c r="C1" s="142"/>
      <c r="E1" s="143" t="s">
        <v>53</v>
      </c>
      <c r="F1" s="144"/>
      <c r="G1" s="144"/>
      <c r="H1" s="144"/>
      <c r="I1" s="144"/>
    </row>
    <row r="2" spans="1:9" ht="18" customHeight="1" x14ac:dyDescent="0.3">
      <c r="A2" s="25" t="s">
        <v>32</v>
      </c>
      <c r="B2" s="25" t="s">
        <v>7</v>
      </c>
      <c r="C2" s="25" t="s">
        <v>8</v>
      </c>
      <c r="E2" s="144"/>
      <c r="F2" s="144"/>
      <c r="G2" s="144"/>
      <c r="H2" s="144"/>
      <c r="I2" s="144"/>
    </row>
    <row r="3" spans="1:9" x14ac:dyDescent="0.3">
      <c r="A3" s="14"/>
      <c r="B3" s="14"/>
      <c r="C3" s="14"/>
      <c r="E3" s="144"/>
      <c r="F3" s="144"/>
      <c r="G3" s="144"/>
      <c r="H3" s="144"/>
      <c r="I3" s="144"/>
    </row>
    <row r="4" spans="1:9" x14ac:dyDescent="0.3">
      <c r="A4" s="14"/>
      <c r="B4" s="14"/>
      <c r="C4" s="14"/>
      <c r="E4" s="144"/>
      <c r="F4" s="144"/>
      <c r="G4" s="144"/>
      <c r="H4" s="144"/>
      <c r="I4" s="144"/>
    </row>
    <row r="5" spans="1:9" x14ac:dyDescent="0.3">
      <c r="A5" s="14"/>
      <c r="B5" s="14"/>
      <c r="C5" s="14"/>
      <c r="E5" s="144"/>
      <c r="F5" s="144"/>
      <c r="G5" s="144"/>
      <c r="H5" s="144"/>
      <c r="I5" s="144"/>
    </row>
    <row r="6" spans="1:9" x14ac:dyDescent="0.3">
      <c r="A6" s="14"/>
      <c r="B6" s="14"/>
      <c r="C6" s="14"/>
      <c r="E6" s="144"/>
      <c r="F6" s="144"/>
      <c r="G6" s="144"/>
      <c r="H6" s="144"/>
      <c r="I6" s="144"/>
    </row>
    <row r="7" spans="1:9" x14ac:dyDescent="0.3">
      <c r="A7" s="14"/>
      <c r="B7" s="14"/>
      <c r="C7" s="14"/>
    </row>
    <row r="8" spans="1:9" x14ac:dyDescent="0.3">
      <c r="A8" s="14"/>
      <c r="B8" s="14"/>
      <c r="C8" s="14"/>
    </row>
    <row r="9" spans="1:9" x14ac:dyDescent="0.3">
      <c r="A9" s="14"/>
      <c r="B9" s="14"/>
      <c r="C9" s="14"/>
    </row>
    <row r="10" spans="1:9" x14ac:dyDescent="0.3">
      <c r="A10" s="14"/>
      <c r="B10" s="14"/>
      <c r="C10" s="14"/>
    </row>
    <row r="11" spans="1:9" x14ac:dyDescent="0.3">
      <c r="A11" s="14"/>
      <c r="B11" s="14"/>
      <c r="C11" s="14"/>
    </row>
    <row r="12" spans="1:9" x14ac:dyDescent="0.3">
      <c r="A12" s="14"/>
      <c r="B12" s="14"/>
      <c r="C12" s="14"/>
    </row>
    <row r="13" spans="1:9" x14ac:dyDescent="0.3">
      <c r="A13" s="14"/>
      <c r="B13" s="14"/>
      <c r="C13" s="14"/>
    </row>
    <row r="14" spans="1:9" x14ac:dyDescent="0.3">
      <c r="A14" s="14"/>
      <c r="B14" s="14"/>
      <c r="C14" s="14"/>
    </row>
    <row r="15" spans="1:9" x14ac:dyDescent="0.3">
      <c r="A15" s="14"/>
      <c r="B15" s="14"/>
      <c r="C15" s="14"/>
    </row>
    <row r="16" spans="1:9" x14ac:dyDescent="0.3">
      <c r="A16" s="14"/>
      <c r="B16" s="14"/>
      <c r="C16" s="14"/>
    </row>
    <row r="17" spans="1:3" x14ac:dyDescent="0.3">
      <c r="A17" s="14"/>
      <c r="B17" s="14"/>
      <c r="C17" s="14"/>
    </row>
    <row r="18" spans="1:3" x14ac:dyDescent="0.3">
      <c r="A18" s="14"/>
      <c r="B18" s="14"/>
      <c r="C18" s="14"/>
    </row>
    <row r="19" spans="1:3" x14ac:dyDescent="0.3">
      <c r="A19" s="14"/>
      <c r="B19" s="14"/>
      <c r="C19" s="14"/>
    </row>
    <row r="20" spans="1:3" x14ac:dyDescent="0.3">
      <c r="A20" s="14"/>
      <c r="B20" s="14"/>
      <c r="C20" s="14"/>
    </row>
    <row r="21" spans="1:3" x14ac:dyDescent="0.3">
      <c r="A21" s="14"/>
      <c r="B21" s="14"/>
      <c r="C21" s="14"/>
    </row>
    <row r="22" spans="1:3" x14ac:dyDescent="0.3">
      <c r="A22" s="14"/>
      <c r="B22" s="14"/>
      <c r="C22" s="14"/>
    </row>
    <row r="23" spans="1:3" x14ac:dyDescent="0.3">
      <c r="A23" s="14"/>
      <c r="B23" s="14"/>
      <c r="C23" s="14"/>
    </row>
    <row r="24" spans="1:3" x14ac:dyDescent="0.3">
      <c r="A24" s="14"/>
      <c r="B24" s="14"/>
      <c r="C24" s="14"/>
    </row>
    <row r="25" spans="1:3" x14ac:dyDescent="0.3">
      <c r="A25" s="14"/>
      <c r="B25" s="14"/>
      <c r="C25" s="14"/>
    </row>
    <row r="26" spans="1:3" x14ac:dyDescent="0.3">
      <c r="A26" s="14"/>
      <c r="B26" s="14"/>
      <c r="C26" s="14"/>
    </row>
    <row r="27" spans="1:3" x14ac:dyDescent="0.3">
      <c r="A27" s="14"/>
      <c r="B27" s="14"/>
      <c r="C27" s="14"/>
    </row>
    <row r="28" spans="1:3" x14ac:dyDescent="0.3">
      <c r="A28" s="14"/>
      <c r="B28" s="14"/>
      <c r="C28" s="14"/>
    </row>
    <row r="29" spans="1:3" x14ac:dyDescent="0.3">
      <c r="A29" s="14"/>
      <c r="B29" s="14"/>
      <c r="C29" s="14"/>
    </row>
    <row r="30" spans="1:3" x14ac:dyDescent="0.3">
      <c r="A30" s="14"/>
      <c r="B30" s="14"/>
      <c r="C30" s="14"/>
    </row>
    <row r="31" spans="1:3" x14ac:dyDescent="0.3">
      <c r="A31" s="14"/>
      <c r="B31" s="14"/>
      <c r="C31" s="14"/>
    </row>
    <row r="32" spans="1:3" x14ac:dyDescent="0.3">
      <c r="A32" s="14"/>
      <c r="B32" s="14"/>
      <c r="C32" s="14"/>
    </row>
    <row r="33" spans="1:3" x14ac:dyDescent="0.3">
      <c r="A33" s="14"/>
      <c r="B33" s="14"/>
      <c r="C33" s="14"/>
    </row>
    <row r="34" spans="1:3" x14ac:dyDescent="0.3">
      <c r="A34" s="14"/>
      <c r="B34" s="14"/>
      <c r="C34" s="14"/>
    </row>
    <row r="35" spans="1:3" x14ac:dyDescent="0.3">
      <c r="A35" s="14"/>
      <c r="B35" s="14"/>
      <c r="C35" s="14"/>
    </row>
    <row r="36" spans="1:3" x14ac:dyDescent="0.3">
      <c r="A36" s="14"/>
      <c r="B36" s="14"/>
      <c r="C36" s="14"/>
    </row>
    <row r="37" spans="1:3" x14ac:dyDescent="0.3">
      <c r="A37" s="14"/>
      <c r="B37" s="14"/>
      <c r="C37" s="14"/>
    </row>
    <row r="38" spans="1:3" x14ac:dyDescent="0.3">
      <c r="A38" s="14"/>
      <c r="B38" s="14"/>
      <c r="C38" s="14"/>
    </row>
    <row r="39" spans="1:3" x14ac:dyDescent="0.3">
      <c r="A39" s="14"/>
      <c r="B39" s="14"/>
      <c r="C39" s="14"/>
    </row>
    <row r="40" spans="1:3" x14ac:dyDescent="0.3">
      <c r="A40" s="14"/>
      <c r="B40" s="14"/>
      <c r="C40" s="14"/>
    </row>
    <row r="41" spans="1:3" x14ac:dyDescent="0.3">
      <c r="A41" s="14"/>
      <c r="B41" s="14"/>
      <c r="C41" s="14"/>
    </row>
    <row r="42" spans="1:3" x14ac:dyDescent="0.3">
      <c r="A42" s="14"/>
      <c r="B42" s="14"/>
      <c r="C42" s="14"/>
    </row>
    <row r="43" spans="1:3" x14ac:dyDescent="0.3">
      <c r="A43" s="14"/>
      <c r="B43" s="14"/>
      <c r="C43" s="14"/>
    </row>
    <row r="44" spans="1:3" x14ac:dyDescent="0.3">
      <c r="A44" s="14"/>
      <c r="B44" s="14"/>
      <c r="C44" s="14"/>
    </row>
    <row r="45" spans="1:3" x14ac:dyDescent="0.3">
      <c r="A45" s="14"/>
      <c r="B45" s="14"/>
      <c r="C45" s="14"/>
    </row>
    <row r="46" spans="1:3" x14ac:dyDescent="0.3">
      <c r="A46" s="14"/>
      <c r="B46" s="14"/>
      <c r="C46" s="14"/>
    </row>
    <row r="47" spans="1:3" x14ac:dyDescent="0.3">
      <c r="A47" s="14"/>
      <c r="B47" s="14"/>
      <c r="C47" s="14"/>
    </row>
    <row r="48" spans="1:3" x14ac:dyDescent="0.3">
      <c r="A48" s="14"/>
      <c r="B48" s="14"/>
      <c r="C48" s="14"/>
    </row>
    <row r="49" spans="1:3" x14ac:dyDescent="0.3">
      <c r="A49" s="14"/>
      <c r="B49" s="14"/>
      <c r="C49" s="14"/>
    </row>
    <row r="50" spans="1:3" x14ac:dyDescent="0.3">
      <c r="A50" s="14"/>
      <c r="B50" s="14"/>
      <c r="C50" s="14"/>
    </row>
    <row r="51" spans="1:3" x14ac:dyDescent="0.3">
      <c r="A51" s="14"/>
      <c r="B51" s="14"/>
      <c r="C51" s="14"/>
    </row>
    <row r="52" spans="1:3" x14ac:dyDescent="0.3">
      <c r="A52" s="14"/>
      <c r="B52" s="14"/>
      <c r="C52" s="14"/>
    </row>
    <row r="53" spans="1:3" x14ac:dyDescent="0.3">
      <c r="A53" s="14"/>
      <c r="B53" s="14"/>
      <c r="C53" s="14"/>
    </row>
    <row r="54" spans="1:3" x14ac:dyDescent="0.3">
      <c r="A54" s="14"/>
      <c r="B54" s="14"/>
      <c r="C54" s="14"/>
    </row>
    <row r="55" spans="1:3" x14ac:dyDescent="0.3">
      <c r="A55" s="14"/>
      <c r="B55" s="14"/>
      <c r="C55" s="14"/>
    </row>
    <row r="56" spans="1:3" x14ac:dyDescent="0.3">
      <c r="A56" s="14"/>
      <c r="B56" s="14"/>
      <c r="C56" s="14"/>
    </row>
    <row r="57" spans="1:3" x14ac:dyDescent="0.3">
      <c r="A57" s="14"/>
      <c r="B57" s="14"/>
      <c r="C57" s="14"/>
    </row>
    <row r="58" spans="1:3" x14ac:dyDescent="0.3">
      <c r="A58" s="14"/>
      <c r="B58" s="14"/>
      <c r="C58" s="14"/>
    </row>
    <row r="59" spans="1:3" x14ac:dyDescent="0.3">
      <c r="A59" s="14"/>
      <c r="B59" s="14"/>
      <c r="C59" s="14"/>
    </row>
    <row r="60" spans="1:3" x14ac:dyDescent="0.3">
      <c r="A60" s="14"/>
      <c r="B60" s="14"/>
      <c r="C60" s="14"/>
    </row>
    <row r="61" spans="1:3" x14ac:dyDescent="0.3">
      <c r="A61" s="14"/>
      <c r="B61" s="14"/>
      <c r="C61" s="14"/>
    </row>
    <row r="62" spans="1:3" x14ac:dyDescent="0.3">
      <c r="A62" s="14"/>
      <c r="B62" s="14"/>
      <c r="C62" s="14"/>
    </row>
    <row r="63" spans="1:3" x14ac:dyDescent="0.3">
      <c r="A63" s="14"/>
      <c r="B63" s="14"/>
      <c r="C63" s="14"/>
    </row>
    <row r="64" spans="1:3" x14ac:dyDescent="0.3">
      <c r="A64" s="14"/>
      <c r="B64" s="14"/>
      <c r="C64" s="14"/>
    </row>
    <row r="65" spans="1:3" x14ac:dyDescent="0.3">
      <c r="A65" s="14"/>
      <c r="B65" s="14"/>
      <c r="C65" s="14"/>
    </row>
    <row r="66" spans="1:3" x14ac:dyDescent="0.3">
      <c r="A66" s="14"/>
      <c r="B66" s="14"/>
      <c r="C66" s="14"/>
    </row>
    <row r="67" spans="1:3" x14ac:dyDescent="0.3">
      <c r="A67" s="14"/>
      <c r="B67" s="14"/>
      <c r="C67" s="14"/>
    </row>
    <row r="68" spans="1:3" x14ac:dyDescent="0.3">
      <c r="A68" s="14"/>
      <c r="B68" s="14"/>
      <c r="C68" s="14"/>
    </row>
    <row r="69" spans="1:3" x14ac:dyDescent="0.3">
      <c r="A69" s="14"/>
      <c r="B69" s="14"/>
      <c r="C69" s="14"/>
    </row>
    <row r="70" spans="1:3" x14ac:dyDescent="0.3">
      <c r="A70" s="14"/>
      <c r="B70" s="14"/>
      <c r="C70" s="14"/>
    </row>
    <row r="71" spans="1:3" x14ac:dyDescent="0.3">
      <c r="A71" s="14"/>
      <c r="B71" s="14"/>
      <c r="C71" s="14"/>
    </row>
    <row r="72" spans="1:3" x14ac:dyDescent="0.3">
      <c r="A72" s="14"/>
      <c r="B72" s="14"/>
      <c r="C72" s="14"/>
    </row>
    <row r="73" spans="1:3" x14ac:dyDescent="0.3">
      <c r="A73" s="14"/>
      <c r="B73" s="14"/>
      <c r="C73" s="14"/>
    </row>
    <row r="74" spans="1:3" x14ac:dyDescent="0.3">
      <c r="A74" s="14"/>
      <c r="B74" s="14"/>
      <c r="C74" s="14"/>
    </row>
    <row r="75" spans="1:3" x14ac:dyDescent="0.3">
      <c r="A75" s="14"/>
      <c r="B75" s="14"/>
      <c r="C75" s="14"/>
    </row>
    <row r="76" spans="1:3" x14ac:dyDescent="0.3">
      <c r="A76" s="14"/>
      <c r="B76" s="14"/>
      <c r="C76" s="14"/>
    </row>
    <row r="77" spans="1:3" x14ac:dyDescent="0.3">
      <c r="A77" s="14"/>
      <c r="B77" s="14"/>
      <c r="C77" s="14"/>
    </row>
    <row r="78" spans="1:3" x14ac:dyDescent="0.3">
      <c r="A78" s="14"/>
      <c r="B78" s="14"/>
      <c r="C78" s="14"/>
    </row>
    <row r="79" spans="1:3" x14ac:dyDescent="0.3">
      <c r="A79" s="14"/>
      <c r="B79" s="14"/>
      <c r="C79" s="14"/>
    </row>
    <row r="80" spans="1:3" x14ac:dyDescent="0.3">
      <c r="A80" s="14"/>
      <c r="B80" s="14"/>
      <c r="C80" s="14"/>
    </row>
    <row r="81" spans="1:3" x14ac:dyDescent="0.3">
      <c r="A81" s="14"/>
      <c r="B81" s="14"/>
      <c r="C81" s="14"/>
    </row>
    <row r="82" spans="1:3" x14ac:dyDescent="0.3">
      <c r="A82" s="14"/>
      <c r="B82" s="14"/>
      <c r="C82" s="14"/>
    </row>
    <row r="83" spans="1:3" x14ac:dyDescent="0.3">
      <c r="A83" s="14"/>
      <c r="B83" s="14"/>
      <c r="C83" s="14"/>
    </row>
    <row r="84" spans="1:3" x14ac:dyDescent="0.3">
      <c r="A84" s="14"/>
      <c r="B84" s="14"/>
      <c r="C84" s="14"/>
    </row>
    <row r="85" spans="1:3" x14ac:dyDescent="0.3">
      <c r="A85" s="14"/>
      <c r="B85" s="14"/>
      <c r="C85" s="14"/>
    </row>
    <row r="86" spans="1:3" x14ac:dyDescent="0.3">
      <c r="A86" s="14"/>
      <c r="B86" s="14"/>
      <c r="C86" s="14"/>
    </row>
    <row r="87" spans="1:3" x14ac:dyDescent="0.3">
      <c r="A87" s="14"/>
      <c r="B87" s="14"/>
      <c r="C87" s="14"/>
    </row>
    <row r="88" spans="1:3" x14ac:dyDescent="0.3">
      <c r="A88" s="14"/>
      <c r="B88" s="14"/>
      <c r="C88" s="14"/>
    </row>
    <row r="89" spans="1:3" x14ac:dyDescent="0.3">
      <c r="A89" s="14"/>
      <c r="B89" s="14"/>
      <c r="C89" s="14"/>
    </row>
    <row r="90" spans="1:3" x14ac:dyDescent="0.3">
      <c r="A90" s="14"/>
      <c r="B90" s="14"/>
      <c r="C90" s="14"/>
    </row>
    <row r="91" spans="1:3" x14ac:dyDescent="0.3">
      <c r="A91" s="14"/>
      <c r="B91" s="14"/>
      <c r="C91" s="14"/>
    </row>
    <row r="92" spans="1:3" x14ac:dyDescent="0.3">
      <c r="A92" s="14"/>
      <c r="B92" s="14"/>
      <c r="C92" s="14"/>
    </row>
    <row r="93" spans="1:3" x14ac:dyDescent="0.3">
      <c r="A93" s="14"/>
      <c r="B93" s="14"/>
      <c r="C93" s="14"/>
    </row>
    <row r="94" spans="1:3" x14ac:dyDescent="0.3">
      <c r="A94" s="14"/>
      <c r="B94" s="14"/>
      <c r="C94" s="14"/>
    </row>
    <row r="95" spans="1:3" x14ac:dyDescent="0.3">
      <c r="A95" s="14"/>
      <c r="B95" s="14"/>
      <c r="C95" s="14"/>
    </row>
    <row r="96" spans="1:3" x14ac:dyDescent="0.3">
      <c r="A96" s="14"/>
      <c r="B96" s="14"/>
      <c r="C96" s="14"/>
    </row>
    <row r="97" spans="1:3" x14ac:dyDescent="0.3">
      <c r="A97" s="14"/>
      <c r="B97" s="14"/>
      <c r="C97" s="14"/>
    </row>
    <row r="98" spans="1:3" x14ac:dyDescent="0.3">
      <c r="A98" s="14"/>
      <c r="B98" s="14"/>
      <c r="C98" s="14"/>
    </row>
    <row r="99" spans="1:3" x14ac:dyDescent="0.3">
      <c r="A99" s="14"/>
      <c r="B99" s="14"/>
      <c r="C99" s="14"/>
    </row>
    <row r="100" spans="1:3" x14ac:dyDescent="0.3">
      <c r="A100" s="14"/>
      <c r="B100" s="14"/>
      <c r="C100" s="14"/>
    </row>
    <row r="101" spans="1:3" x14ac:dyDescent="0.3">
      <c r="A101" s="14"/>
      <c r="B101" s="14"/>
      <c r="C101" s="14"/>
    </row>
    <row r="102" spans="1:3" x14ac:dyDescent="0.3">
      <c r="A102" s="14"/>
      <c r="B102" s="14"/>
      <c r="C102" s="14"/>
    </row>
    <row r="103" spans="1:3" x14ac:dyDescent="0.3">
      <c r="A103" s="14"/>
      <c r="B103" s="14"/>
      <c r="C103" s="14"/>
    </row>
    <row r="104" spans="1:3" x14ac:dyDescent="0.3">
      <c r="A104" s="14"/>
      <c r="B104" s="14"/>
      <c r="C104" s="14"/>
    </row>
    <row r="105" spans="1:3" x14ac:dyDescent="0.3">
      <c r="A105" s="14"/>
      <c r="B105" s="14"/>
      <c r="C105" s="14"/>
    </row>
    <row r="106" spans="1:3" x14ac:dyDescent="0.3">
      <c r="A106" s="14"/>
      <c r="B106" s="14"/>
      <c r="C106" s="14"/>
    </row>
    <row r="107" spans="1:3" x14ac:dyDescent="0.3">
      <c r="A107" s="14"/>
      <c r="B107" s="14"/>
      <c r="C107" s="14"/>
    </row>
    <row r="108" spans="1:3" x14ac:dyDescent="0.3">
      <c r="A108" s="14"/>
      <c r="B108" s="14"/>
      <c r="C108" s="14"/>
    </row>
    <row r="109" spans="1:3" x14ac:dyDescent="0.3">
      <c r="A109" s="14"/>
      <c r="B109" s="14"/>
      <c r="C109" s="14"/>
    </row>
    <row r="110" spans="1:3" x14ac:dyDescent="0.3">
      <c r="A110" s="14"/>
      <c r="B110" s="14"/>
      <c r="C110" s="14"/>
    </row>
    <row r="111" spans="1:3" x14ac:dyDescent="0.3">
      <c r="A111" s="14"/>
      <c r="B111" s="14"/>
      <c r="C111" s="14"/>
    </row>
    <row r="112" spans="1:3" x14ac:dyDescent="0.3">
      <c r="A112" s="14"/>
      <c r="B112" s="14"/>
      <c r="C112" s="14"/>
    </row>
    <row r="113" spans="1:3" x14ac:dyDescent="0.3">
      <c r="A113" s="14"/>
      <c r="B113" s="14"/>
      <c r="C113" s="14"/>
    </row>
    <row r="114" spans="1:3" x14ac:dyDescent="0.3">
      <c r="A114" s="14"/>
      <c r="B114" s="14"/>
      <c r="C114" s="14"/>
    </row>
    <row r="115" spans="1:3" x14ac:dyDescent="0.3">
      <c r="A115" s="14"/>
      <c r="B115" s="14"/>
      <c r="C115" s="14"/>
    </row>
    <row r="116" spans="1:3" x14ac:dyDescent="0.3">
      <c r="A116" s="14"/>
      <c r="B116" s="14"/>
      <c r="C116" s="14"/>
    </row>
    <row r="117" spans="1:3" x14ac:dyDescent="0.3">
      <c r="A117" s="14"/>
      <c r="B117" s="14"/>
      <c r="C117" s="14"/>
    </row>
    <row r="118" spans="1:3" x14ac:dyDescent="0.3">
      <c r="A118" s="14"/>
      <c r="B118" s="14"/>
      <c r="C118" s="14"/>
    </row>
    <row r="119" spans="1:3" x14ac:dyDescent="0.3">
      <c r="A119" s="14"/>
      <c r="B119" s="14"/>
      <c r="C119" s="14"/>
    </row>
    <row r="120" spans="1:3" x14ac:dyDescent="0.3">
      <c r="A120" s="14"/>
      <c r="B120" s="14"/>
      <c r="C120" s="14"/>
    </row>
    <row r="121" spans="1:3" x14ac:dyDescent="0.3">
      <c r="A121" s="14"/>
      <c r="B121" s="14"/>
      <c r="C121" s="14"/>
    </row>
    <row r="122" spans="1:3" x14ac:dyDescent="0.3">
      <c r="A122" s="14"/>
      <c r="B122" s="14"/>
      <c r="C122" s="14"/>
    </row>
    <row r="123" spans="1:3" x14ac:dyDescent="0.3">
      <c r="A123" s="14"/>
      <c r="B123" s="14"/>
      <c r="C123" s="14"/>
    </row>
    <row r="124" spans="1:3" x14ac:dyDescent="0.3">
      <c r="A124" s="14"/>
      <c r="B124" s="14"/>
      <c r="C124" s="14"/>
    </row>
    <row r="125" spans="1:3" x14ac:dyDescent="0.3">
      <c r="A125" s="14"/>
      <c r="B125" s="14"/>
      <c r="C125" s="14"/>
    </row>
    <row r="126" spans="1:3" x14ac:dyDescent="0.3">
      <c r="A126" s="14"/>
      <c r="B126" s="14"/>
      <c r="C126" s="14"/>
    </row>
    <row r="127" spans="1:3" x14ac:dyDescent="0.3">
      <c r="A127" s="14"/>
      <c r="B127" s="14"/>
      <c r="C127" s="14"/>
    </row>
    <row r="128" spans="1:3" x14ac:dyDescent="0.3">
      <c r="A128" s="14"/>
      <c r="B128" s="14"/>
      <c r="C128" s="14"/>
    </row>
    <row r="129" spans="1:3" x14ac:dyDescent="0.3">
      <c r="A129" s="14"/>
      <c r="B129" s="14"/>
      <c r="C129" s="14"/>
    </row>
    <row r="130" spans="1:3" x14ac:dyDescent="0.3">
      <c r="A130" s="14"/>
      <c r="B130" s="14"/>
      <c r="C130" s="14"/>
    </row>
    <row r="131" spans="1:3" x14ac:dyDescent="0.3">
      <c r="A131" s="14"/>
      <c r="B131" s="14"/>
      <c r="C131" s="14"/>
    </row>
    <row r="132" spans="1:3" x14ac:dyDescent="0.3">
      <c r="A132" s="14"/>
      <c r="B132" s="14"/>
      <c r="C132" s="14"/>
    </row>
    <row r="133" spans="1:3" x14ac:dyDescent="0.3">
      <c r="A133" s="14"/>
      <c r="B133" s="14"/>
      <c r="C133" s="14"/>
    </row>
    <row r="134" spans="1:3" x14ac:dyDescent="0.3">
      <c r="A134" s="14"/>
      <c r="B134" s="14"/>
      <c r="C134" s="14"/>
    </row>
    <row r="135" spans="1:3" x14ac:dyDescent="0.3">
      <c r="A135" s="14"/>
      <c r="B135" s="14"/>
      <c r="C135" s="14"/>
    </row>
    <row r="136" spans="1:3" x14ac:dyDescent="0.3">
      <c r="A136" s="14"/>
      <c r="B136" s="14"/>
      <c r="C136" s="14"/>
    </row>
    <row r="137" spans="1:3" x14ac:dyDescent="0.3">
      <c r="A137" s="14"/>
      <c r="B137" s="14"/>
      <c r="C137" s="14"/>
    </row>
    <row r="138" spans="1:3" x14ac:dyDescent="0.3">
      <c r="A138" s="14"/>
      <c r="B138" s="14"/>
      <c r="C138" s="14"/>
    </row>
    <row r="139" spans="1:3" x14ac:dyDescent="0.3">
      <c r="A139" s="14"/>
      <c r="B139" s="14"/>
      <c r="C139" s="14"/>
    </row>
    <row r="140" spans="1:3" x14ac:dyDescent="0.3">
      <c r="A140" s="14"/>
      <c r="B140" s="14"/>
      <c r="C140" s="14"/>
    </row>
    <row r="141" spans="1:3" x14ac:dyDescent="0.3">
      <c r="A141" s="14"/>
      <c r="B141" s="14"/>
      <c r="C141" s="14"/>
    </row>
    <row r="142" spans="1:3" x14ac:dyDescent="0.3">
      <c r="A142" s="14"/>
      <c r="B142" s="14"/>
      <c r="C142" s="14"/>
    </row>
    <row r="143" spans="1:3" x14ac:dyDescent="0.3">
      <c r="A143" s="14"/>
      <c r="B143" s="14"/>
      <c r="C143" s="14"/>
    </row>
    <row r="144" spans="1:3" x14ac:dyDescent="0.3">
      <c r="A144" s="14"/>
      <c r="B144" s="14"/>
      <c r="C144" s="14"/>
    </row>
    <row r="145" spans="1:3" x14ac:dyDescent="0.3">
      <c r="A145" s="14"/>
      <c r="B145" s="14"/>
      <c r="C145" s="14"/>
    </row>
    <row r="146" spans="1:3" x14ac:dyDescent="0.3">
      <c r="A146" s="14"/>
      <c r="B146" s="14"/>
      <c r="C146" s="14"/>
    </row>
    <row r="147" spans="1:3" x14ac:dyDescent="0.3">
      <c r="A147" s="14"/>
      <c r="B147" s="14"/>
      <c r="C147" s="14"/>
    </row>
    <row r="148" spans="1:3" x14ac:dyDescent="0.3">
      <c r="A148" s="14"/>
      <c r="B148" s="14"/>
      <c r="C148" s="14"/>
    </row>
    <row r="149" spans="1:3" x14ac:dyDescent="0.3">
      <c r="A149" s="14"/>
      <c r="B149" s="14"/>
      <c r="C149" s="14"/>
    </row>
    <row r="150" spans="1:3" x14ac:dyDescent="0.3">
      <c r="A150" s="14"/>
      <c r="B150" s="14"/>
      <c r="C150" s="14"/>
    </row>
    <row r="151" spans="1:3" x14ac:dyDescent="0.3">
      <c r="A151" s="14"/>
      <c r="B151" s="14"/>
      <c r="C151" s="14"/>
    </row>
    <row r="152" spans="1:3" x14ac:dyDescent="0.3">
      <c r="A152" s="14"/>
      <c r="B152" s="14"/>
      <c r="C152" s="14"/>
    </row>
    <row r="153" spans="1:3" x14ac:dyDescent="0.3">
      <c r="A153" s="14"/>
      <c r="B153" s="14"/>
      <c r="C153" s="14"/>
    </row>
    <row r="154" spans="1:3" x14ac:dyDescent="0.3">
      <c r="A154" s="14"/>
      <c r="B154" s="14"/>
      <c r="C154" s="14"/>
    </row>
    <row r="155" spans="1:3" x14ac:dyDescent="0.3">
      <c r="A155" s="14"/>
      <c r="B155" s="14"/>
      <c r="C155" s="14"/>
    </row>
    <row r="156" spans="1:3" x14ac:dyDescent="0.3">
      <c r="A156" s="14"/>
      <c r="B156" s="14"/>
      <c r="C156" s="14"/>
    </row>
    <row r="157" spans="1:3" x14ac:dyDescent="0.3">
      <c r="A157" s="14"/>
      <c r="B157" s="14"/>
      <c r="C157" s="14"/>
    </row>
    <row r="158" spans="1:3" x14ac:dyDescent="0.3">
      <c r="A158" s="14"/>
      <c r="B158" s="14"/>
      <c r="C158" s="14"/>
    </row>
    <row r="159" spans="1:3" x14ac:dyDescent="0.3">
      <c r="A159" s="14"/>
      <c r="B159" s="14"/>
      <c r="C159" s="14"/>
    </row>
    <row r="160" spans="1:3" x14ac:dyDescent="0.3">
      <c r="A160" s="14"/>
      <c r="B160" s="14"/>
      <c r="C160" s="14"/>
    </row>
    <row r="161" spans="1:3" x14ac:dyDescent="0.3">
      <c r="A161" s="14"/>
      <c r="B161" s="14"/>
      <c r="C161" s="14"/>
    </row>
    <row r="162" spans="1:3" x14ac:dyDescent="0.3">
      <c r="A162" s="14"/>
      <c r="B162" s="14"/>
      <c r="C162" s="14"/>
    </row>
    <row r="163" spans="1:3" x14ac:dyDescent="0.3">
      <c r="A163" s="14"/>
      <c r="B163" s="14"/>
      <c r="C163" s="14"/>
    </row>
    <row r="164" spans="1:3" x14ac:dyDescent="0.3">
      <c r="A164" s="14"/>
      <c r="B164" s="14"/>
      <c r="C164" s="14"/>
    </row>
    <row r="165" spans="1:3" x14ac:dyDescent="0.3">
      <c r="A165" s="14"/>
      <c r="B165" s="14"/>
      <c r="C165" s="14"/>
    </row>
    <row r="166" spans="1:3" x14ac:dyDescent="0.3">
      <c r="A166" s="14"/>
      <c r="B166" s="14"/>
      <c r="C166" s="14"/>
    </row>
    <row r="167" spans="1:3" x14ac:dyDescent="0.3">
      <c r="A167" s="14"/>
      <c r="B167" s="14"/>
      <c r="C167" s="14"/>
    </row>
    <row r="168" spans="1:3" x14ac:dyDescent="0.3">
      <c r="A168" s="14"/>
      <c r="B168" s="14"/>
      <c r="C168" s="14"/>
    </row>
    <row r="169" spans="1:3" x14ac:dyDescent="0.3">
      <c r="A169" s="14"/>
      <c r="B169" s="14"/>
      <c r="C169" s="14"/>
    </row>
    <row r="170" spans="1:3" x14ac:dyDescent="0.3">
      <c r="A170" s="14"/>
      <c r="B170" s="14"/>
      <c r="C170" s="14"/>
    </row>
    <row r="171" spans="1:3" x14ac:dyDescent="0.3">
      <c r="A171" s="14"/>
      <c r="B171" s="14"/>
      <c r="C171" s="14"/>
    </row>
    <row r="172" spans="1:3" x14ac:dyDescent="0.3">
      <c r="A172" s="14"/>
      <c r="B172" s="14"/>
      <c r="C172" s="14"/>
    </row>
    <row r="173" spans="1:3" x14ac:dyDescent="0.3">
      <c r="A173" s="14"/>
      <c r="B173" s="14"/>
      <c r="C173" s="14"/>
    </row>
    <row r="174" spans="1:3" x14ac:dyDescent="0.3">
      <c r="A174" s="14"/>
      <c r="B174" s="14"/>
      <c r="C174" s="14"/>
    </row>
    <row r="175" spans="1:3" x14ac:dyDescent="0.3">
      <c r="A175" s="14"/>
      <c r="B175" s="14"/>
      <c r="C175" s="14"/>
    </row>
    <row r="176" spans="1:3" x14ac:dyDescent="0.3">
      <c r="A176" s="14"/>
      <c r="B176" s="14"/>
      <c r="C176" s="14"/>
    </row>
    <row r="177" spans="1:3" x14ac:dyDescent="0.3">
      <c r="A177" s="14"/>
      <c r="B177" s="14"/>
      <c r="C177" s="14"/>
    </row>
    <row r="178" spans="1:3" x14ac:dyDescent="0.3">
      <c r="A178" s="14"/>
      <c r="B178" s="14"/>
      <c r="C178" s="14"/>
    </row>
    <row r="179" spans="1:3" x14ac:dyDescent="0.3">
      <c r="A179" s="14"/>
      <c r="B179" s="14"/>
      <c r="C179" s="14"/>
    </row>
    <row r="180" spans="1:3" x14ac:dyDescent="0.3">
      <c r="A180" s="14"/>
      <c r="B180" s="14"/>
      <c r="C180" s="14"/>
    </row>
    <row r="181" spans="1:3" x14ac:dyDescent="0.3">
      <c r="A181" s="14"/>
      <c r="B181" s="14"/>
      <c r="C181" s="14"/>
    </row>
    <row r="182" spans="1:3" x14ac:dyDescent="0.3">
      <c r="A182" s="14"/>
      <c r="B182" s="14"/>
      <c r="C182" s="14"/>
    </row>
    <row r="183" spans="1:3" x14ac:dyDescent="0.3">
      <c r="A183" s="14"/>
      <c r="B183" s="14"/>
      <c r="C183" s="14"/>
    </row>
    <row r="184" spans="1:3" x14ac:dyDescent="0.3">
      <c r="A184" s="14"/>
      <c r="B184" s="14"/>
      <c r="C184" s="14"/>
    </row>
    <row r="185" spans="1:3" x14ac:dyDescent="0.3">
      <c r="A185" s="14"/>
      <c r="B185" s="14"/>
      <c r="C185" s="14"/>
    </row>
    <row r="186" spans="1:3" x14ac:dyDescent="0.3">
      <c r="A186" s="14"/>
      <c r="B186" s="14"/>
      <c r="C186" s="14"/>
    </row>
    <row r="187" spans="1:3" x14ac:dyDescent="0.3">
      <c r="A187" s="14"/>
      <c r="B187" s="14"/>
      <c r="C187" s="14"/>
    </row>
    <row r="188" spans="1:3" x14ac:dyDescent="0.3">
      <c r="A188" s="14"/>
      <c r="B188" s="14"/>
      <c r="C188" s="14"/>
    </row>
    <row r="189" spans="1:3" x14ac:dyDescent="0.3">
      <c r="A189" s="14"/>
      <c r="B189" s="14"/>
      <c r="C189" s="14"/>
    </row>
    <row r="190" spans="1:3" x14ac:dyDescent="0.3">
      <c r="A190" s="14"/>
      <c r="B190" s="14"/>
      <c r="C190" s="14"/>
    </row>
    <row r="191" spans="1:3" x14ac:dyDescent="0.3">
      <c r="A191" s="14"/>
      <c r="B191" s="14"/>
      <c r="C191" s="14"/>
    </row>
    <row r="192" spans="1:3" x14ac:dyDescent="0.3">
      <c r="A192" s="14"/>
      <c r="B192" s="14"/>
      <c r="C192" s="14"/>
    </row>
    <row r="193" spans="1:3" x14ac:dyDescent="0.3">
      <c r="A193" s="14"/>
      <c r="B193" s="14"/>
      <c r="C193" s="14"/>
    </row>
    <row r="194" spans="1:3" x14ac:dyDescent="0.3">
      <c r="A194" s="14"/>
      <c r="B194" s="14"/>
      <c r="C194" s="14"/>
    </row>
    <row r="195" spans="1:3" x14ac:dyDescent="0.3">
      <c r="A195" s="14"/>
      <c r="B195" s="14"/>
      <c r="C195" s="14"/>
    </row>
    <row r="196" spans="1:3" x14ac:dyDescent="0.3">
      <c r="A196" s="14"/>
      <c r="B196" s="14"/>
      <c r="C196" s="14"/>
    </row>
    <row r="197" spans="1:3" x14ac:dyDescent="0.3">
      <c r="A197" s="14"/>
      <c r="B197" s="14"/>
      <c r="C197" s="14"/>
    </row>
    <row r="198" spans="1:3" x14ac:dyDescent="0.3">
      <c r="A198" s="14"/>
      <c r="B198" s="14"/>
      <c r="C198" s="14"/>
    </row>
    <row r="199" spans="1:3" x14ac:dyDescent="0.3">
      <c r="A199" s="14"/>
      <c r="B199" s="14"/>
      <c r="C199" s="14"/>
    </row>
    <row r="200" spans="1:3" x14ac:dyDescent="0.3">
      <c r="A200" s="14"/>
      <c r="B200" s="14"/>
      <c r="C200" s="14"/>
    </row>
    <row r="201" spans="1:3" x14ac:dyDescent="0.3">
      <c r="A201" s="14"/>
      <c r="B201" s="14"/>
      <c r="C201" s="14"/>
    </row>
    <row r="202" spans="1:3" x14ac:dyDescent="0.3">
      <c r="A202" s="5"/>
      <c r="B202" s="5"/>
      <c r="C202" s="5"/>
    </row>
  </sheetData>
  <mergeCells count="2">
    <mergeCell ref="A1:C1"/>
    <mergeCell ref="E1:I6"/>
  </mergeCells>
  <phoneticPr fontId="4" type="noConversion"/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A804E-84EC-4790-A840-ADAB68A43269}">
  <dimension ref="A1:G16"/>
  <sheetViews>
    <sheetView showGridLines="0" zoomScaleNormal="100" workbookViewId="0">
      <selection activeCell="L9" sqref="L9"/>
    </sheetView>
  </sheetViews>
  <sheetFormatPr defaultRowHeight="14.4" x14ac:dyDescent="0.3"/>
  <cols>
    <col min="1" max="1" width="3.109375" style="1" customWidth="1"/>
    <col min="2" max="2" width="63.44140625" style="2" customWidth="1"/>
    <col min="3" max="3" width="5" style="1" customWidth="1"/>
    <col min="4" max="4" width="20.21875" style="1" customWidth="1"/>
    <col min="5" max="5" width="14.5546875" style="2" customWidth="1"/>
    <col min="6" max="6" width="27.21875" style="2" customWidth="1"/>
    <col min="7" max="7" width="3.77734375" style="1" customWidth="1"/>
    <col min="8" max="16384" width="8.88671875" style="1"/>
  </cols>
  <sheetData>
    <row r="1" spans="1:7" ht="28.2" customHeight="1" x14ac:dyDescent="0.3">
      <c r="A1" s="145" t="s">
        <v>33</v>
      </c>
      <c r="B1" s="145"/>
      <c r="C1" s="145"/>
      <c r="D1" s="145"/>
      <c r="E1" s="145"/>
      <c r="F1" s="145"/>
      <c r="G1" s="145"/>
    </row>
    <row r="2" spans="1:7" ht="15" thickBot="1" x14ac:dyDescent="0.35">
      <c r="A2" s="16"/>
      <c r="B2" s="15"/>
      <c r="C2" s="16"/>
      <c r="D2" s="16"/>
      <c r="E2" s="15"/>
      <c r="F2" s="15"/>
      <c r="G2" s="16"/>
    </row>
    <row r="3" spans="1:7" ht="58.2" customHeight="1" thickBot="1" x14ac:dyDescent="0.35">
      <c r="A3" s="16"/>
      <c r="B3" s="18" t="s">
        <v>34</v>
      </c>
      <c r="C3" s="19"/>
      <c r="D3" s="148" t="s">
        <v>73</v>
      </c>
      <c r="E3" s="149"/>
      <c r="F3" s="150"/>
      <c r="G3" s="16"/>
    </row>
    <row r="4" spans="1:7" ht="15.6" x14ac:dyDescent="0.3">
      <c r="A4" s="16"/>
      <c r="B4" s="20" t="s">
        <v>9</v>
      </c>
      <c r="C4" s="19"/>
      <c r="D4" s="146" t="s">
        <v>10</v>
      </c>
      <c r="E4" s="147"/>
      <c r="F4" s="94" t="s">
        <v>11</v>
      </c>
      <c r="G4" s="16"/>
    </row>
    <row r="5" spans="1:7" ht="15.6" x14ac:dyDescent="0.3">
      <c r="A5" s="16"/>
      <c r="B5" s="21" t="s">
        <v>0</v>
      </c>
      <c r="C5" s="19"/>
      <c r="D5" s="90" t="s">
        <v>70</v>
      </c>
      <c r="E5" s="92">
        <v>0.9</v>
      </c>
      <c r="F5" s="83" t="s">
        <v>4</v>
      </c>
      <c r="G5" s="17"/>
    </row>
    <row r="6" spans="1:7" ht="15.6" x14ac:dyDescent="0.3">
      <c r="A6" s="16"/>
      <c r="B6" s="22" t="s">
        <v>1</v>
      </c>
      <c r="C6" s="19"/>
      <c r="D6" s="91" t="s">
        <v>70</v>
      </c>
      <c r="E6" s="93">
        <v>0.75</v>
      </c>
      <c r="F6" s="84" t="s">
        <v>5</v>
      </c>
      <c r="G6" s="17"/>
    </row>
    <row r="7" spans="1:7" ht="15.6" x14ac:dyDescent="0.3">
      <c r="A7" s="16"/>
      <c r="B7" s="21" t="s">
        <v>74</v>
      </c>
      <c r="C7" s="19"/>
      <c r="D7" s="90" t="s">
        <v>70</v>
      </c>
      <c r="E7" s="92">
        <v>0.5</v>
      </c>
      <c r="F7" s="83" t="s">
        <v>6</v>
      </c>
      <c r="G7" s="17"/>
    </row>
    <row r="8" spans="1:7" ht="16.2" thickBot="1" x14ac:dyDescent="0.35">
      <c r="A8" s="16"/>
      <c r="B8" s="22" t="s">
        <v>3</v>
      </c>
      <c r="C8" s="19"/>
      <c r="D8" s="151" t="str">
        <f>"Menor do que "&amp;TEXT(E7,"0%")</f>
        <v>Menor do que 50%</v>
      </c>
      <c r="E8" s="152"/>
      <c r="F8" s="85" t="s">
        <v>19</v>
      </c>
      <c r="G8" s="17"/>
    </row>
    <row r="9" spans="1:7" ht="15.6" x14ac:dyDescent="0.3">
      <c r="A9" s="16"/>
      <c r="B9" s="21" t="s">
        <v>2</v>
      </c>
      <c r="C9" s="19"/>
      <c r="D9" s="19"/>
      <c r="E9" s="23"/>
      <c r="F9" s="23"/>
      <c r="G9" s="16"/>
    </row>
    <row r="10" spans="1:7" ht="15.6" x14ac:dyDescent="0.3">
      <c r="A10" s="16"/>
      <c r="B10" s="22" t="s">
        <v>75</v>
      </c>
      <c r="C10" s="19"/>
      <c r="D10" s="19"/>
      <c r="E10" s="23"/>
      <c r="F10" s="23"/>
      <c r="G10" s="16"/>
    </row>
    <row r="11" spans="1:7" ht="15.6" x14ac:dyDescent="0.3">
      <c r="A11" s="16"/>
      <c r="B11" s="21" t="s">
        <v>76</v>
      </c>
      <c r="C11" s="19"/>
      <c r="D11" s="19"/>
      <c r="E11" s="23"/>
      <c r="F11" s="23"/>
      <c r="G11" s="16"/>
    </row>
    <row r="12" spans="1:7" ht="15.6" x14ac:dyDescent="0.3">
      <c r="A12" s="16"/>
      <c r="B12" s="22" t="s">
        <v>77</v>
      </c>
      <c r="C12" s="19"/>
      <c r="D12" s="19"/>
      <c r="E12" s="23"/>
      <c r="F12" s="23"/>
      <c r="G12" s="16"/>
    </row>
    <row r="13" spans="1:7" ht="15.6" x14ac:dyDescent="0.3">
      <c r="A13" s="16"/>
      <c r="B13" s="21" t="s">
        <v>78</v>
      </c>
      <c r="C13" s="19"/>
      <c r="D13" s="19"/>
      <c r="E13" s="23"/>
      <c r="F13" s="23"/>
      <c r="G13" s="16"/>
    </row>
    <row r="14" spans="1:7" ht="15.6" x14ac:dyDescent="0.3">
      <c r="A14" s="16"/>
      <c r="B14" s="22" t="s">
        <v>79</v>
      </c>
      <c r="C14" s="19"/>
      <c r="D14" s="19"/>
      <c r="E14" s="23"/>
      <c r="F14" s="23"/>
      <c r="G14" s="16"/>
    </row>
    <row r="15" spans="1:7" ht="15.6" x14ac:dyDescent="0.3">
      <c r="A15" s="16"/>
      <c r="B15" s="88" t="s">
        <v>71</v>
      </c>
      <c r="C15" s="89">
        <f>COUNTA(B5:B14)</f>
        <v>10</v>
      </c>
      <c r="D15" s="16"/>
      <c r="E15" s="15"/>
      <c r="F15" s="15"/>
      <c r="G15" s="16"/>
    </row>
    <row r="16" spans="1:7" x14ac:dyDescent="0.3">
      <c r="A16" s="86"/>
      <c r="B16" s="87"/>
      <c r="C16" s="86"/>
      <c r="D16" s="86"/>
      <c r="E16" s="87"/>
      <c r="F16" s="87"/>
      <c r="G16" s="86"/>
    </row>
  </sheetData>
  <mergeCells count="4">
    <mergeCell ref="A1:G1"/>
    <mergeCell ref="D4:E4"/>
    <mergeCell ref="D3:F3"/>
    <mergeCell ref="D8:E8"/>
  </mergeCells>
  <phoneticPr fontId="4" type="noConversion"/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02A1B-6A67-413E-8287-E91CBE28A7A2}">
  <dimension ref="A1:Q419"/>
  <sheetViews>
    <sheetView showGridLines="0" zoomScaleNormal="100" workbookViewId="0">
      <selection activeCell="A6" sqref="A6"/>
    </sheetView>
  </sheetViews>
  <sheetFormatPr defaultRowHeight="14.4" x14ac:dyDescent="0.3"/>
  <cols>
    <col min="1" max="1" width="11.6640625" style="1" bestFit="1" customWidth="1"/>
    <col min="2" max="2" width="25.88671875" style="1" customWidth="1"/>
    <col min="3" max="3" width="14" style="1" customWidth="1"/>
    <col min="4" max="7" width="13.77734375" style="1" customWidth="1"/>
    <col min="8" max="8" width="15" style="1" customWidth="1"/>
    <col min="9" max="11" width="13.77734375" style="1" customWidth="1"/>
    <col min="12" max="12" width="16.77734375" style="1" customWidth="1"/>
    <col min="13" max="13" width="11.6640625" style="1" customWidth="1"/>
    <col min="14" max="14" width="18.6640625" style="50" bestFit="1" customWidth="1"/>
    <col min="15" max="16384" width="8.88671875" style="1"/>
  </cols>
  <sheetData>
    <row r="1" spans="1:17" ht="3.6" customHeight="1" x14ac:dyDescent="0.3"/>
    <row r="2" spans="1:17" ht="40.200000000000003" customHeight="1" x14ac:dyDescent="0.3">
      <c r="A2" s="26"/>
      <c r="B2" s="153" t="s">
        <v>12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49"/>
    </row>
    <row r="3" spans="1:17" ht="4.2" customHeight="1" x14ac:dyDescent="0.3"/>
    <row r="4" spans="1:17" ht="19.8" customHeight="1" x14ac:dyDescent="0.3">
      <c r="A4" s="156" t="s">
        <v>13</v>
      </c>
      <c r="B4" s="156" t="s">
        <v>32</v>
      </c>
      <c r="C4" s="154" t="s">
        <v>36</v>
      </c>
      <c r="D4" s="154"/>
      <c r="E4" s="154"/>
      <c r="F4" s="154"/>
      <c r="G4" s="154"/>
      <c r="H4" s="154"/>
      <c r="I4" s="154"/>
      <c r="J4" s="154"/>
      <c r="K4" s="154"/>
      <c r="L4" s="154"/>
      <c r="M4" s="155" t="s">
        <v>10</v>
      </c>
      <c r="N4" s="156" t="s">
        <v>11</v>
      </c>
    </row>
    <row r="5" spans="1:17" s="2" customFormat="1" ht="38.4" customHeight="1" x14ac:dyDescent="0.3">
      <c r="A5" s="156"/>
      <c r="B5" s="156"/>
      <c r="C5" s="24" t="str">
        <f>IF(CONFIGURAÇÕES!B5="","",CONFIGURAÇÕES!B5)</f>
        <v>Produtividade</v>
      </c>
      <c r="D5" s="24" t="str">
        <f>IF(CONFIGURAÇÕES!B6="","",CONFIGURAÇÕES!B6)</f>
        <v>Eficiência</v>
      </c>
      <c r="E5" s="24" t="str">
        <f>IF(CONFIGURAÇÕES!B7="","",CONFIGURAÇÕES!B7)</f>
        <v>Organização</v>
      </c>
      <c r="F5" s="24" t="str">
        <f>IF(CONFIGURAÇÕES!B8="","",CONFIGURAÇÕES!B8)</f>
        <v>Aprendizado</v>
      </c>
      <c r="G5" s="24" t="str">
        <f>IF(CONFIGURAÇÕES!B9="","",CONFIGURAÇÕES!B9)</f>
        <v>Comunicação</v>
      </c>
      <c r="H5" s="24" t="str">
        <f>IF(CONFIGURAÇÕES!B10="","",CONFIGURAÇÕES!B10)</f>
        <v>Trabalho em equipe</v>
      </c>
      <c r="I5" s="24" t="str">
        <f>IF(CONFIGURAÇÕES!B11="","",CONFIGURAÇÕES!B11)</f>
        <v>Comunicação escrita</v>
      </c>
      <c r="J5" s="24" t="str">
        <f>IF(CONFIGURAÇÕES!B12="","",CONFIGURAÇÕES!B12)</f>
        <v>Comunicação verbal</v>
      </c>
      <c r="K5" s="24" t="str">
        <f>IF(CONFIGURAÇÕES!B13="","",CONFIGURAÇÕES!B13)</f>
        <v>Raciocínio lógico</v>
      </c>
      <c r="L5" s="24" t="str">
        <f>IF(CONFIGURAÇÕES!B14="","",CONFIGURAÇÕES!B14)</f>
        <v>Resolução de problemas</v>
      </c>
      <c r="M5" s="155"/>
      <c r="N5" s="156"/>
    </row>
    <row r="6" spans="1:17" s="7" customFormat="1" ht="22.05" customHeight="1" x14ac:dyDescent="0.3">
      <c r="A6" s="71"/>
      <c r="B6" s="14"/>
      <c r="C6" s="5"/>
      <c r="D6" s="5"/>
      <c r="E6" s="5"/>
      <c r="F6" s="5"/>
      <c r="G6" s="5"/>
      <c r="H6" s="5"/>
      <c r="I6" s="5"/>
      <c r="J6" s="5"/>
      <c r="K6" s="5"/>
      <c r="L6" s="5"/>
      <c r="M6" s="98" t="str">
        <f t="shared" ref="M6:M69" si="0">IF(B6="","",(SUM(C6:L6))/(Qtd_competencias*10))</f>
        <v/>
      </c>
      <c r="N6" s="51" t="str">
        <f>IF(B6="","",IF(M6&gt;=CONFIGURAÇÕES!$E$5,CONFIGURAÇÕES!$F$5,IF(M6&gt;=CONFIGURAÇÕES!$E$6,CONFIGURAÇÕES!$F$6,IF(M6&gt;=CONFIGURAÇÕES!$E$7,CONFIGURAÇÕES!$F$7,IF(M6&gt;=CONFIGURAÇÕES!$E$8,CONFIGURAÇÕES!$F$8)))))</f>
        <v/>
      </c>
      <c r="Q6" s="80"/>
    </row>
    <row r="7" spans="1:17" s="8" customFormat="1" ht="22.05" customHeight="1" x14ac:dyDescent="0.3">
      <c r="A7" s="71"/>
      <c r="B7" s="14"/>
      <c r="C7" s="5"/>
      <c r="D7" s="5"/>
      <c r="E7" s="5"/>
      <c r="F7" s="5"/>
      <c r="G7" s="5"/>
      <c r="H7" s="3"/>
      <c r="I7" s="3"/>
      <c r="J7" s="3"/>
      <c r="K7" s="3"/>
      <c r="L7" s="3"/>
      <c r="M7" s="98" t="str">
        <f t="shared" si="0"/>
        <v/>
      </c>
      <c r="N7" s="51" t="str">
        <f>IF(B7="","",IF(M7&gt;=CONFIGURAÇÕES!$E$5,CONFIGURAÇÕES!$F$5,IF(M7&gt;=CONFIGURAÇÕES!$E$6,CONFIGURAÇÕES!$F$6,IF(M7&gt;=CONFIGURAÇÕES!$E$7,CONFIGURAÇÕES!$F$7,IF(M7&gt;=CONFIGURAÇÕES!$E$8,CONFIGURAÇÕES!$F$8)))))</f>
        <v/>
      </c>
      <c r="Q7" s="81"/>
    </row>
    <row r="8" spans="1:17" s="8" customFormat="1" ht="22.05" customHeight="1" x14ac:dyDescent="0.3">
      <c r="A8" s="71"/>
      <c r="B8" s="14"/>
      <c r="C8" s="5"/>
      <c r="D8" s="5"/>
      <c r="E8" s="5"/>
      <c r="F8" s="5"/>
      <c r="G8" s="5"/>
      <c r="H8" s="5"/>
      <c r="I8" s="5"/>
      <c r="J8" s="5"/>
      <c r="K8" s="5"/>
      <c r="L8" s="5"/>
      <c r="M8" s="98" t="str">
        <f t="shared" si="0"/>
        <v/>
      </c>
      <c r="N8" s="51" t="str">
        <f>IF(B8="","",IF(M8&gt;=CONFIGURAÇÕES!$E$5,CONFIGURAÇÕES!$F$5,IF(M8&gt;=CONFIGURAÇÕES!$E$6,CONFIGURAÇÕES!$F$6,IF(M8&gt;=CONFIGURAÇÕES!$E$7,CONFIGURAÇÕES!$F$7,IF(M8&gt;=CONFIGURAÇÕES!$E$8,CONFIGURAÇÕES!$F$8)))))</f>
        <v/>
      </c>
    </row>
    <row r="9" spans="1:17" s="8" customFormat="1" ht="22.05" customHeight="1" x14ac:dyDescent="0.3">
      <c r="A9" s="71"/>
      <c r="B9" s="14"/>
      <c r="C9" s="5"/>
      <c r="D9" s="5"/>
      <c r="E9" s="5"/>
      <c r="F9" s="5"/>
      <c r="G9" s="5"/>
      <c r="H9" s="5"/>
      <c r="I9" s="5"/>
      <c r="J9" s="5"/>
      <c r="K9" s="5"/>
      <c r="L9" s="5"/>
      <c r="M9" s="98" t="str">
        <f t="shared" si="0"/>
        <v/>
      </c>
      <c r="N9" s="51" t="str">
        <f>IF(B9="","",IF(M9&gt;=CONFIGURAÇÕES!$E$5,CONFIGURAÇÕES!$F$5,IF(M9&gt;=CONFIGURAÇÕES!$E$6,CONFIGURAÇÕES!$F$6,IF(M9&gt;=CONFIGURAÇÕES!$E$7,CONFIGURAÇÕES!$F$7,IF(M9&gt;=CONFIGURAÇÕES!$E$8,CONFIGURAÇÕES!$F$8)))))</f>
        <v/>
      </c>
      <c r="P9" s="82"/>
    </row>
    <row r="10" spans="1:17" s="8" customFormat="1" ht="22.05" customHeight="1" x14ac:dyDescent="0.3">
      <c r="A10" s="71"/>
      <c r="B10" s="14"/>
      <c r="C10" s="5"/>
      <c r="D10" s="5"/>
      <c r="E10" s="5"/>
      <c r="F10" s="5"/>
      <c r="G10" s="5"/>
      <c r="H10" s="5"/>
      <c r="I10" s="5"/>
      <c r="J10" s="5"/>
      <c r="K10" s="5"/>
      <c r="L10" s="5"/>
      <c r="M10" s="98" t="str">
        <f t="shared" si="0"/>
        <v/>
      </c>
      <c r="N10" s="51" t="str">
        <f>IF(B10="","",IF(M10&gt;=CONFIGURAÇÕES!$E$5,CONFIGURAÇÕES!$F$5,IF(M10&gt;=CONFIGURAÇÕES!$E$6,CONFIGURAÇÕES!$F$6,IF(M10&gt;=CONFIGURAÇÕES!$E$7,CONFIGURAÇÕES!$F$7,IF(M10&gt;=CONFIGURAÇÕES!$E$8,CONFIGURAÇÕES!$F$8)))))</f>
        <v/>
      </c>
    </row>
    <row r="11" spans="1:17" s="8" customFormat="1" ht="22.05" customHeight="1" x14ac:dyDescent="0.3">
      <c r="A11" s="4"/>
      <c r="B11" s="14"/>
      <c r="C11" s="5"/>
      <c r="D11" s="5"/>
      <c r="E11" s="5"/>
      <c r="F11" s="5"/>
      <c r="G11" s="5"/>
      <c r="H11" s="5"/>
      <c r="I11" s="5"/>
      <c r="J11" s="5"/>
      <c r="K11" s="5"/>
      <c r="L11" s="5"/>
      <c r="M11" s="98" t="str">
        <f t="shared" si="0"/>
        <v/>
      </c>
      <c r="N11" s="51" t="str">
        <f>IF(B11="","",IF(M11&gt;=CONFIGURAÇÕES!$E$5,CONFIGURAÇÕES!$F$5,IF(M11&gt;=CONFIGURAÇÕES!$E$6,CONFIGURAÇÕES!$F$6,IF(M11&gt;=CONFIGURAÇÕES!$E$7,CONFIGURAÇÕES!$F$7,IF(M11&gt;=CONFIGURAÇÕES!$E$8,CONFIGURAÇÕES!$F$8)))))</f>
        <v/>
      </c>
    </row>
    <row r="12" spans="1:17" s="8" customFormat="1" ht="22.05" customHeight="1" x14ac:dyDescent="0.3">
      <c r="A12" s="9"/>
      <c r="B12" s="14"/>
      <c r="C12" s="5"/>
      <c r="D12" s="5"/>
      <c r="E12" s="6"/>
      <c r="F12" s="5"/>
      <c r="G12" s="5"/>
      <c r="H12" s="5"/>
      <c r="I12" s="5"/>
      <c r="J12" s="5"/>
      <c r="K12" s="5"/>
      <c r="L12" s="5"/>
      <c r="M12" s="98" t="str">
        <f t="shared" si="0"/>
        <v/>
      </c>
      <c r="N12" s="51" t="str">
        <f>IF(B12="","",IF(M12&gt;=CONFIGURAÇÕES!$E$5,CONFIGURAÇÕES!$F$5,IF(M12&gt;=CONFIGURAÇÕES!$E$6,CONFIGURAÇÕES!$F$6,IF(M12&gt;=CONFIGURAÇÕES!$E$7,CONFIGURAÇÕES!$F$7,IF(M12&gt;=CONFIGURAÇÕES!$E$8,CONFIGURAÇÕES!$F$8)))))</f>
        <v/>
      </c>
    </row>
    <row r="13" spans="1:17" s="8" customFormat="1" ht="22.05" customHeight="1" x14ac:dyDescent="0.3">
      <c r="A13" s="9"/>
      <c r="B13" s="14"/>
      <c r="C13" s="5"/>
      <c r="D13" s="5"/>
      <c r="E13" s="5"/>
      <c r="F13" s="5"/>
      <c r="G13" s="5"/>
      <c r="H13" s="5"/>
      <c r="I13" s="5"/>
      <c r="J13" s="5"/>
      <c r="K13" s="5"/>
      <c r="L13" s="5"/>
      <c r="M13" s="98" t="str">
        <f t="shared" si="0"/>
        <v/>
      </c>
      <c r="N13" s="51" t="str">
        <f>IF(B13="","",IF(M13&gt;=CONFIGURAÇÕES!$E$5,CONFIGURAÇÕES!$F$5,IF(M13&gt;=CONFIGURAÇÕES!$E$6,CONFIGURAÇÕES!$F$6,IF(M13&gt;=CONFIGURAÇÕES!$E$7,CONFIGURAÇÕES!$F$7,IF(M13&gt;=CONFIGURAÇÕES!$E$8,CONFIGURAÇÕES!$F$8)))))</f>
        <v/>
      </c>
    </row>
    <row r="14" spans="1:17" s="8" customFormat="1" ht="22.05" customHeight="1" x14ac:dyDescent="0.3">
      <c r="A14" s="9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98" t="str">
        <f t="shared" si="0"/>
        <v/>
      </c>
      <c r="N14" s="51" t="str">
        <f>IF(B14="","",IF(M14&gt;=CONFIGURAÇÕES!$E$5,CONFIGURAÇÕES!$F$5,IF(M14&gt;=CONFIGURAÇÕES!$E$6,CONFIGURAÇÕES!$F$6,IF(M14&gt;=CONFIGURAÇÕES!$E$7,CONFIGURAÇÕES!$F$7,IF(M14&gt;=CONFIGURAÇÕES!$E$8,CONFIGURAÇÕES!$F$8)))))</f>
        <v/>
      </c>
    </row>
    <row r="15" spans="1:17" s="8" customFormat="1" ht="22.05" customHeight="1" x14ac:dyDescent="0.3">
      <c r="A15" s="9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98" t="str">
        <f t="shared" si="0"/>
        <v/>
      </c>
      <c r="N15" s="51" t="str">
        <f>IF(B15="","",IF(M15&gt;=CONFIGURAÇÕES!$E$5,CONFIGURAÇÕES!$F$5,IF(M15&gt;=CONFIGURAÇÕES!$E$6,CONFIGURAÇÕES!$F$6,IF(M15&gt;=CONFIGURAÇÕES!$E$7,CONFIGURAÇÕES!$F$7,IF(M15&gt;=CONFIGURAÇÕES!$E$8,CONFIGURAÇÕES!$F$8)))))</f>
        <v/>
      </c>
    </row>
    <row r="16" spans="1:17" s="8" customFormat="1" ht="22.05" customHeight="1" x14ac:dyDescent="0.3">
      <c r="A16" s="9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98" t="str">
        <f t="shared" si="0"/>
        <v/>
      </c>
      <c r="N16" s="51" t="str">
        <f>IF(B16="","",IF(M16&gt;=CONFIGURAÇÕES!$E$5,CONFIGURAÇÕES!$F$5,IF(M16&gt;=CONFIGURAÇÕES!$E$6,CONFIGURAÇÕES!$F$6,IF(M16&gt;=CONFIGURAÇÕES!$E$7,CONFIGURAÇÕES!$F$7,IF(M16&gt;=CONFIGURAÇÕES!$E$8,CONFIGURAÇÕES!$F$8)))))</f>
        <v/>
      </c>
    </row>
    <row r="17" spans="1:14" s="8" customFormat="1" ht="22.05" customHeight="1" x14ac:dyDescent="0.3">
      <c r="A17" s="9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98" t="str">
        <f t="shared" si="0"/>
        <v/>
      </c>
      <c r="N17" s="51" t="str">
        <f>IF(B17="","",IF(M17&gt;=CONFIGURAÇÕES!$E$5,CONFIGURAÇÕES!$F$5,IF(M17&gt;=CONFIGURAÇÕES!$E$6,CONFIGURAÇÕES!$F$6,IF(M17&gt;=CONFIGURAÇÕES!$E$7,CONFIGURAÇÕES!$F$7,IF(M17&gt;=CONFIGURAÇÕES!$E$8,CONFIGURAÇÕES!$F$8)))))</f>
        <v/>
      </c>
    </row>
    <row r="18" spans="1:14" s="8" customFormat="1" ht="22.05" customHeight="1" x14ac:dyDescent="0.3">
      <c r="A18" s="9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98" t="str">
        <f t="shared" si="0"/>
        <v/>
      </c>
      <c r="N18" s="51" t="str">
        <f>IF(B18="","",IF(M18&gt;=CONFIGURAÇÕES!$E$5,CONFIGURAÇÕES!$F$5,IF(M18&gt;=CONFIGURAÇÕES!$E$6,CONFIGURAÇÕES!$F$6,IF(M18&gt;=CONFIGURAÇÕES!$E$7,CONFIGURAÇÕES!$F$7,IF(M18&gt;=CONFIGURAÇÕES!$E$8,CONFIGURAÇÕES!$F$8)))))</f>
        <v/>
      </c>
    </row>
    <row r="19" spans="1:14" s="8" customFormat="1" ht="22.05" customHeight="1" x14ac:dyDescent="0.3">
      <c r="A19" s="9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98" t="str">
        <f t="shared" si="0"/>
        <v/>
      </c>
      <c r="N19" s="51" t="str">
        <f>IF(B19="","",IF(M19&gt;=CONFIGURAÇÕES!$E$5,CONFIGURAÇÕES!$F$5,IF(M19&gt;=CONFIGURAÇÕES!$E$6,CONFIGURAÇÕES!$F$6,IF(M19&gt;=CONFIGURAÇÕES!$E$7,CONFIGURAÇÕES!$F$7,IF(M19&gt;=CONFIGURAÇÕES!$E$8,CONFIGURAÇÕES!$F$8)))))</f>
        <v/>
      </c>
    </row>
    <row r="20" spans="1:14" s="8" customFormat="1" ht="22.05" customHeight="1" x14ac:dyDescent="0.3">
      <c r="A20" s="9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98" t="str">
        <f t="shared" si="0"/>
        <v/>
      </c>
      <c r="N20" s="51" t="str">
        <f>IF(B20="","",IF(M20&gt;=CONFIGURAÇÕES!$E$5,CONFIGURAÇÕES!$F$5,IF(M20&gt;=CONFIGURAÇÕES!$E$6,CONFIGURAÇÕES!$F$6,IF(M20&gt;=CONFIGURAÇÕES!$E$7,CONFIGURAÇÕES!$F$7,IF(M20&gt;=CONFIGURAÇÕES!$E$8,CONFIGURAÇÕES!$F$8)))))</f>
        <v/>
      </c>
    </row>
    <row r="21" spans="1:14" s="8" customFormat="1" ht="22.05" customHeight="1" x14ac:dyDescent="0.3">
      <c r="A21" s="9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98" t="str">
        <f t="shared" si="0"/>
        <v/>
      </c>
      <c r="N21" s="51" t="str">
        <f>IF(B21="","",IF(M21&gt;=CONFIGURAÇÕES!$E$5,CONFIGURAÇÕES!$F$5,IF(M21&gt;=CONFIGURAÇÕES!$E$6,CONFIGURAÇÕES!$F$6,IF(M21&gt;=CONFIGURAÇÕES!$E$7,CONFIGURAÇÕES!$F$7,IF(M21&gt;=CONFIGURAÇÕES!$E$8,CONFIGURAÇÕES!$F$8)))))</f>
        <v/>
      </c>
    </row>
    <row r="22" spans="1:14" s="8" customFormat="1" ht="22.05" customHeight="1" x14ac:dyDescent="0.3">
      <c r="A22" s="9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98" t="str">
        <f t="shared" si="0"/>
        <v/>
      </c>
      <c r="N22" s="51" t="str">
        <f>IF(B22="","",IF(M22&gt;=CONFIGURAÇÕES!$E$5,CONFIGURAÇÕES!$F$5,IF(M22&gt;=CONFIGURAÇÕES!$E$6,CONFIGURAÇÕES!$F$6,IF(M22&gt;=CONFIGURAÇÕES!$E$7,CONFIGURAÇÕES!$F$7,IF(M22&gt;=CONFIGURAÇÕES!$E$8,CONFIGURAÇÕES!$F$8)))))</f>
        <v/>
      </c>
    </row>
    <row r="23" spans="1:14" s="8" customFormat="1" ht="22.05" customHeight="1" x14ac:dyDescent="0.3">
      <c r="A23" s="9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98" t="str">
        <f t="shared" si="0"/>
        <v/>
      </c>
      <c r="N23" s="51" t="str">
        <f>IF(B23="","",IF(M23&gt;=CONFIGURAÇÕES!$E$5,CONFIGURAÇÕES!$F$5,IF(M23&gt;=CONFIGURAÇÕES!$E$6,CONFIGURAÇÕES!$F$6,IF(M23&gt;=CONFIGURAÇÕES!$E$7,CONFIGURAÇÕES!$F$7,IF(M23&gt;=CONFIGURAÇÕES!$E$8,CONFIGURAÇÕES!$F$8)))))</f>
        <v/>
      </c>
    </row>
    <row r="24" spans="1:14" s="8" customFormat="1" ht="22.05" customHeight="1" x14ac:dyDescent="0.3">
      <c r="A24" s="9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98" t="str">
        <f t="shared" si="0"/>
        <v/>
      </c>
      <c r="N24" s="51" t="str">
        <f>IF(B24="","",IF(M24&gt;=CONFIGURAÇÕES!$E$5,CONFIGURAÇÕES!$F$5,IF(M24&gt;=CONFIGURAÇÕES!$E$6,CONFIGURAÇÕES!$F$6,IF(M24&gt;=CONFIGURAÇÕES!$E$7,CONFIGURAÇÕES!$F$7,IF(M24&gt;=CONFIGURAÇÕES!$E$8,CONFIGURAÇÕES!$F$8)))))</f>
        <v/>
      </c>
    </row>
    <row r="25" spans="1:14" s="8" customFormat="1" ht="22.05" customHeight="1" x14ac:dyDescent="0.3">
      <c r="A25" s="9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98" t="str">
        <f t="shared" si="0"/>
        <v/>
      </c>
      <c r="N25" s="51" t="str">
        <f>IF(B25="","",IF(M25&gt;=CONFIGURAÇÕES!$E$5,CONFIGURAÇÕES!$F$5,IF(M25&gt;=CONFIGURAÇÕES!$E$6,CONFIGURAÇÕES!$F$6,IF(M25&gt;=CONFIGURAÇÕES!$E$7,CONFIGURAÇÕES!$F$7,IF(M25&gt;=CONFIGURAÇÕES!$E$8,CONFIGURAÇÕES!$F$8)))))</f>
        <v/>
      </c>
    </row>
    <row r="26" spans="1:14" s="8" customFormat="1" ht="22.05" customHeight="1" x14ac:dyDescent="0.3">
      <c r="A26" s="9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98" t="str">
        <f t="shared" si="0"/>
        <v/>
      </c>
      <c r="N26" s="51" t="str">
        <f>IF(B26="","",IF(M26&gt;=CONFIGURAÇÕES!$E$5,CONFIGURAÇÕES!$F$5,IF(M26&gt;=CONFIGURAÇÕES!$E$6,CONFIGURAÇÕES!$F$6,IF(M26&gt;=CONFIGURAÇÕES!$E$7,CONFIGURAÇÕES!$F$7,IF(M26&gt;=CONFIGURAÇÕES!$E$8,CONFIGURAÇÕES!$F$8)))))</f>
        <v/>
      </c>
    </row>
    <row r="27" spans="1:14" s="8" customFormat="1" ht="22.05" customHeight="1" x14ac:dyDescent="0.3">
      <c r="A27" s="9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98" t="str">
        <f t="shared" si="0"/>
        <v/>
      </c>
      <c r="N27" s="51" t="str">
        <f>IF(B27="","",IF(M27&gt;=CONFIGURAÇÕES!$E$5,CONFIGURAÇÕES!$F$5,IF(M27&gt;=CONFIGURAÇÕES!$E$6,CONFIGURAÇÕES!$F$6,IF(M27&gt;=CONFIGURAÇÕES!$E$7,CONFIGURAÇÕES!$F$7,IF(M27&gt;=CONFIGURAÇÕES!$E$8,CONFIGURAÇÕES!$F$8)))))</f>
        <v/>
      </c>
    </row>
    <row r="28" spans="1:14" s="8" customFormat="1" ht="22.05" customHeight="1" x14ac:dyDescent="0.3">
      <c r="A28" s="9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98" t="str">
        <f t="shared" si="0"/>
        <v/>
      </c>
      <c r="N28" s="51" t="str">
        <f>IF(B28="","",IF(M28&gt;=CONFIGURAÇÕES!$E$5,CONFIGURAÇÕES!$F$5,IF(M28&gt;=CONFIGURAÇÕES!$E$6,CONFIGURAÇÕES!$F$6,IF(M28&gt;=CONFIGURAÇÕES!$E$7,CONFIGURAÇÕES!$F$7,IF(M28&gt;=CONFIGURAÇÕES!$E$8,CONFIGURAÇÕES!$F$8)))))</f>
        <v/>
      </c>
    </row>
    <row r="29" spans="1:14" s="8" customFormat="1" ht="22.05" customHeight="1" x14ac:dyDescent="0.3">
      <c r="A29" s="9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98" t="str">
        <f t="shared" si="0"/>
        <v/>
      </c>
      <c r="N29" s="51" t="str">
        <f>IF(B29="","",IF(M29&gt;=CONFIGURAÇÕES!$E$5,CONFIGURAÇÕES!$F$5,IF(M29&gt;=CONFIGURAÇÕES!$E$6,CONFIGURAÇÕES!$F$6,IF(M29&gt;=CONFIGURAÇÕES!$E$7,CONFIGURAÇÕES!$F$7,IF(M29&gt;=CONFIGURAÇÕES!$E$8,CONFIGURAÇÕES!$F$8)))))</f>
        <v/>
      </c>
    </row>
    <row r="30" spans="1:14" s="8" customFormat="1" ht="22.05" customHeight="1" x14ac:dyDescent="0.3">
      <c r="A30" s="9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98" t="str">
        <f t="shared" si="0"/>
        <v/>
      </c>
      <c r="N30" s="51" t="str">
        <f>IF(B30="","",IF(M30&gt;=CONFIGURAÇÕES!$E$5,CONFIGURAÇÕES!$F$5,IF(M30&gt;=CONFIGURAÇÕES!$E$6,CONFIGURAÇÕES!$F$6,IF(M30&gt;=CONFIGURAÇÕES!$E$7,CONFIGURAÇÕES!$F$7,IF(M30&gt;=CONFIGURAÇÕES!$E$8,CONFIGURAÇÕES!$F$8)))))</f>
        <v/>
      </c>
    </row>
    <row r="31" spans="1:14" s="8" customFormat="1" ht="22.05" customHeight="1" x14ac:dyDescent="0.3">
      <c r="A31" s="9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98" t="str">
        <f t="shared" si="0"/>
        <v/>
      </c>
      <c r="N31" s="51" t="str">
        <f>IF(B31="","",IF(M31&gt;=CONFIGURAÇÕES!$E$5,CONFIGURAÇÕES!$F$5,IF(M31&gt;=CONFIGURAÇÕES!$E$6,CONFIGURAÇÕES!$F$6,IF(M31&gt;=CONFIGURAÇÕES!$E$7,CONFIGURAÇÕES!$F$7,IF(M31&gt;=CONFIGURAÇÕES!$E$8,CONFIGURAÇÕES!$F$8)))))</f>
        <v/>
      </c>
    </row>
    <row r="32" spans="1:14" s="8" customFormat="1" ht="22.05" customHeight="1" x14ac:dyDescent="0.3">
      <c r="A32" s="9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98" t="str">
        <f t="shared" si="0"/>
        <v/>
      </c>
      <c r="N32" s="51" t="str">
        <f>IF(B32="","",IF(M32&gt;=CONFIGURAÇÕES!$E$5,CONFIGURAÇÕES!$F$5,IF(M32&gt;=CONFIGURAÇÕES!$E$6,CONFIGURAÇÕES!$F$6,IF(M32&gt;=CONFIGURAÇÕES!$E$7,CONFIGURAÇÕES!$F$7,IF(M32&gt;=CONFIGURAÇÕES!$E$8,CONFIGURAÇÕES!$F$8)))))</f>
        <v/>
      </c>
    </row>
    <row r="33" spans="1:14" s="8" customFormat="1" ht="22.05" customHeight="1" x14ac:dyDescent="0.3">
      <c r="A33" s="9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98" t="str">
        <f t="shared" si="0"/>
        <v/>
      </c>
      <c r="N33" s="51" t="str">
        <f>IF(B33="","",IF(M33&gt;=CONFIGURAÇÕES!$E$5,CONFIGURAÇÕES!$F$5,IF(M33&gt;=CONFIGURAÇÕES!$E$6,CONFIGURAÇÕES!$F$6,IF(M33&gt;=CONFIGURAÇÕES!$E$7,CONFIGURAÇÕES!$F$7,IF(M33&gt;=CONFIGURAÇÕES!$E$8,CONFIGURAÇÕES!$F$8)))))</f>
        <v/>
      </c>
    </row>
    <row r="34" spans="1:14" s="8" customFormat="1" ht="22.05" customHeight="1" x14ac:dyDescent="0.3">
      <c r="A34" s="9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98" t="str">
        <f t="shared" si="0"/>
        <v/>
      </c>
      <c r="N34" s="51" t="str">
        <f>IF(B34="","",IF(M34&gt;=CONFIGURAÇÕES!$E$5,CONFIGURAÇÕES!$F$5,IF(M34&gt;=CONFIGURAÇÕES!$E$6,CONFIGURAÇÕES!$F$6,IF(M34&gt;=CONFIGURAÇÕES!$E$7,CONFIGURAÇÕES!$F$7,IF(M34&gt;=CONFIGURAÇÕES!$E$8,CONFIGURAÇÕES!$F$8)))))</f>
        <v/>
      </c>
    </row>
    <row r="35" spans="1:14" s="8" customFormat="1" ht="22.05" customHeight="1" x14ac:dyDescent="0.3">
      <c r="A35" s="9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98" t="str">
        <f t="shared" si="0"/>
        <v/>
      </c>
      <c r="N35" s="51" t="str">
        <f>IF(B35="","",IF(M35&gt;=CONFIGURAÇÕES!$E$5,CONFIGURAÇÕES!$F$5,IF(M35&gt;=CONFIGURAÇÕES!$E$6,CONFIGURAÇÕES!$F$6,IF(M35&gt;=CONFIGURAÇÕES!$E$7,CONFIGURAÇÕES!$F$7,IF(M35&gt;=CONFIGURAÇÕES!$E$8,CONFIGURAÇÕES!$F$8)))))</f>
        <v/>
      </c>
    </row>
    <row r="36" spans="1:14" s="8" customFormat="1" ht="22.05" customHeight="1" x14ac:dyDescent="0.3">
      <c r="A36" s="9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98" t="str">
        <f t="shared" si="0"/>
        <v/>
      </c>
      <c r="N36" s="51" t="str">
        <f>IF(B36="","",IF(M36&gt;=CONFIGURAÇÕES!$E$5,CONFIGURAÇÕES!$F$5,IF(M36&gt;=CONFIGURAÇÕES!$E$6,CONFIGURAÇÕES!$F$6,IF(M36&gt;=CONFIGURAÇÕES!$E$7,CONFIGURAÇÕES!$F$7,IF(M36&gt;=CONFIGURAÇÕES!$E$8,CONFIGURAÇÕES!$F$8)))))</f>
        <v/>
      </c>
    </row>
    <row r="37" spans="1:14" s="8" customFormat="1" ht="22.05" customHeight="1" x14ac:dyDescent="0.3">
      <c r="A37" s="9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98" t="str">
        <f t="shared" si="0"/>
        <v/>
      </c>
      <c r="N37" s="51" t="str">
        <f>IF(B37="","",IF(M37&gt;=CONFIGURAÇÕES!$E$5,CONFIGURAÇÕES!$F$5,IF(M37&gt;=CONFIGURAÇÕES!$E$6,CONFIGURAÇÕES!$F$6,IF(M37&gt;=CONFIGURAÇÕES!$E$7,CONFIGURAÇÕES!$F$7,IF(M37&gt;=CONFIGURAÇÕES!$E$8,CONFIGURAÇÕES!$F$8)))))</f>
        <v/>
      </c>
    </row>
    <row r="38" spans="1:14" s="8" customFormat="1" ht="22.05" customHeight="1" x14ac:dyDescent="0.3">
      <c r="A38" s="9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98" t="str">
        <f t="shared" si="0"/>
        <v/>
      </c>
      <c r="N38" s="51" t="str">
        <f>IF(B38="","",IF(M38&gt;=CONFIGURAÇÕES!$E$5,CONFIGURAÇÕES!$F$5,IF(M38&gt;=CONFIGURAÇÕES!$E$6,CONFIGURAÇÕES!$F$6,IF(M38&gt;=CONFIGURAÇÕES!$E$7,CONFIGURAÇÕES!$F$7,IF(M38&gt;=CONFIGURAÇÕES!$E$8,CONFIGURAÇÕES!$F$8)))))</f>
        <v/>
      </c>
    </row>
    <row r="39" spans="1:14" s="8" customFormat="1" ht="22.05" customHeight="1" x14ac:dyDescent="0.3">
      <c r="A39" s="9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98" t="str">
        <f t="shared" si="0"/>
        <v/>
      </c>
      <c r="N39" s="51" t="str">
        <f>IF(B39="","",IF(M39&gt;=CONFIGURAÇÕES!$E$5,CONFIGURAÇÕES!$F$5,IF(M39&gt;=CONFIGURAÇÕES!$E$6,CONFIGURAÇÕES!$F$6,IF(M39&gt;=CONFIGURAÇÕES!$E$7,CONFIGURAÇÕES!$F$7,IF(M39&gt;=CONFIGURAÇÕES!$E$8,CONFIGURAÇÕES!$F$8)))))</f>
        <v/>
      </c>
    </row>
    <row r="40" spans="1:14" s="8" customFormat="1" ht="22.05" customHeight="1" x14ac:dyDescent="0.3">
      <c r="A40" s="9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98" t="str">
        <f t="shared" si="0"/>
        <v/>
      </c>
      <c r="N40" s="51" t="str">
        <f>IF(B40="","",IF(M40&gt;=CONFIGURAÇÕES!$E$5,CONFIGURAÇÕES!$F$5,IF(M40&gt;=CONFIGURAÇÕES!$E$6,CONFIGURAÇÕES!$F$6,IF(M40&gt;=CONFIGURAÇÕES!$E$7,CONFIGURAÇÕES!$F$7,IF(M40&gt;=CONFIGURAÇÕES!$E$8,CONFIGURAÇÕES!$F$8)))))</f>
        <v/>
      </c>
    </row>
    <row r="41" spans="1:14" s="8" customFormat="1" ht="22.05" customHeight="1" x14ac:dyDescent="0.3">
      <c r="A41" s="9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98" t="str">
        <f t="shared" si="0"/>
        <v/>
      </c>
      <c r="N41" s="51" t="str">
        <f>IF(B41="","",IF(M41&gt;=CONFIGURAÇÕES!$E$5,CONFIGURAÇÕES!$F$5,IF(M41&gt;=CONFIGURAÇÕES!$E$6,CONFIGURAÇÕES!$F$6,IF(M41&gt;=CONFIGURAÇÕES!$E$7,CONFIGURAÇÕES!$F$7,IF(M41&gt;=CONFIGURAÇÕES!$E$8,CONFIGURAÇÕES!$F$8)))))</f>
        <v/>
      </c>
    </row>
    <row r="42" spans="1:14" s="8" customFormat="1" ht="22.05" customHeight="1" x14ac:dyDescent="0.3">
      <c r="A42" s="9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98" t="str">
        <f t="shared" si="0"/>
        <v/>
      </c>
      <c r="N42" s="51" t="str">
        <f>IF(B42="","",IF(M42&gt;=CONFIGURAÇÕES!$E$5,CONFIGURAÇÕES!$F$5,IF(M42&gt;=CONFIGURAÇÕES!$E$6,CONFIGURAÇÕES!$F$6,IF(M42&gt;=CONFIGURAÇÕES!$E$7,CONFIGURAÇÕES!$F$7,IF(M42&gt;=CONFIGURAÇÕES!$E$8,CONFIGURAÇÕES!$F$8)))))</f>
        <v/>
      </c>
    </row>
    <row r="43" spans="1:14" s="8" customFormat="1" ht="22.05" customHeight="1" x14ac:dyDescent="0.3">
      <c r="A43" s="9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98" t="str">
        <f t="shared" si="0"/>
        <v/>
      </c>
      <c r="N43" s="51" t="str">
        <f>IF(B43="","",IF(M43&gt;=CONFIGURAÇÕES!$E$5,CONFIGURAÇÕES!$F$5,IF(M43&gt;=CONFIGURAÇÕES!$E$6,CONFIGURAÇÕES!$F$6,IF(M43&gt;=CONFIGURAÇÕES!$E$7,CONFIGURAÇÕES!$F$7,IF(M43&gt;=CONFIGURAÇÕES!$E$8,CONFIGURAÇÕES!$F$8)))))</f>
        <v/>
      </c>
    </row>
    <row r="44" spans="1:14" s="8" customFormat="1" ht="22.05" customHeight="1" x14ac:dyDescent="0.3">
      <c r="A44" s="9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98" t="str">
        <f t="shared" si="0"/>
        <v/>
      </c>
      <c r="N44" s="51" t="str">
        <f>IF(B44="","",IF(M44&gt;=CONFIGURAÇÕES!$E$5,CONFIGURAÇÕES!$F$5,IF(M44&gt;=CONFIGURAÇÕES!$E$6,CONFIGURAÇÕES!$F$6,IF(M44&gt;=CONFIGURAÇÕES!$E$7,CONFIGURAÇÕES!$F$7,IF(M44&gt;=CONFIGURAÇÕES!$E$8,CONFIGURAÇÕES!$F$8)))))</f>
        <v/>
      </c>
    </row>
    <row r="45" spans="1:14" s="8" customFormat="1" ht="22.05" customHeight="1" x14ac:dyDescent="0.3">
      <c r="A45" s="9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98" t="str">
        <f t="shared" si="0"/>
        <v/>
      </c>
      <c r="N45" s="51" t="str">
        <f>IF(B45="","",IF(M45&gt;=CONFIGURAÇÕES!$E$5,CONFIGURAÇÕES!$F$5,IF(M45&gt;=CONFIGURAÇÕES!$E$6,CONFIGURAÇÕES!$F$6,IF(M45&gt;=CONFIGURAÇÕES!$E$7,CONFIGURAÇÕES!$F$7,IF(M45&gt;=CONFIGURAÇÕES!$E$8,CONFIGURAÇÕES!$F$8)))))</f>
        <v/>
      </c>
    </row>
    <row r="46" spans="1:14" s="8" customFormat="1" ht="22.05" customHeight="1" x14ac:dyDescent="0.3">
      <c r="A46" s="9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98" t="str">
        <f t="shared" si="0"/>
        <v/>
      </c>
      <c r="N46" s="51" t="str">
        <f>IF(B46="","",IF(M46&gt;=CONFIGURAÇÕES!$E$5,CONFIGURAÇÕES!$F$5,IF(M46&gt;=CONFIGURAÇÕES!$E$6,CONFIGURAÇÕES!$F$6,IF(M46&gt;=CONFIGURAÇÕES!$E$7,CONFIGURAÇÕES!$F$7,IF(M46&gt;=CONFIGURAÇÕES!$E$8,CONFIGURAÇÕES!$F$8)))))</f>
        <v/>
      </c>
    </row>
    <row r="47" spans="1:14" s="8" customFormat="1" ht="22.05" customHeight="1" x14ac:dyDescent="0.3">
      <c r="A47" s="9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98" t="str">
        <f t="shared" si="0"/>
        <v/>
      </c>
      <c r="N47" s="51" t="str">
        <f>IF(B47="","",IF(M47&gt;=CONFIGURAÇÕES!$E$5,CONFIGURAÇÕES!$F$5,IF(M47&gt;=CONFIGURAÇÕES!$E$6,CONFIGURAÇÕES!$F$6,IF(M47&gt;=CONFIGURAÇÕES!$E$7,CONFIGURAÇÕES!$F$7,IF(M47&gt;=CONFIGURAÇÕES!$E$8,CONFIGURAÇÕES!$F$8)))))</f>
        <v/>
      </c>
    </row>
    <row r="48" spans="1:14" s="8" customFormat="1" ht="22.05" customHeight="1" x14ac:dyDescent="0.3">
      <c r="A48" s="9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98" t="str">
        <f t="shared" si="0"/>
        <v/>
      </c>
      <c r="N48" s="51" t="str">
        <f>IF(B48="","",IF(M48&gt;=CONFIGURAÇÕES!$E$5,CONFIGURAÇÕES!$F$5,IF(M48&gt;=CONFIGURAÇÕES!$E$6,CONFIGURAÇÕES!$F$6,IF(M48&gt;=CONFIGURAÇÕES!$E$7,CONFIGURAÇÕES!$F$7,IF(M48&gt;=CONFIGURAÇÕES!$E$8,CONFIGURAÇÕES!$F$8)))))</f>
        <v/>
      </c>
    </row>
    <row r="49" spans="1:14" s="8" customFormat="1" ht="22.05" customHeight="1" x14ac:dyDescent="0.3">
      <c r="A49" s="9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98" t="str">
        <f t="shared" si="0"/>
        <v/>
      </c>
      <c r="N49" s="51" t="str">
        <f>IF(B49="","",IF(M49&gt;=CONFIGURAÇÕES!$E$5,CONFIGURAÇÕES!$F$5,IF(M49&gt;=CONFIGURAÇÕES!$E$6,CONFIGURAÇÕES!$F$6,IF(M49&gt;=CONFIGURAÇÕES!$E$7,CONFIGURAÇÕES!$F$7,IF(M49&gt;=CONFIGURAÇÕES!$E$8,CONFIGURAÇÕES!$F$8)))))</f>
        <v/>
      </c>
    </row>
    <row r="50" spans="1:14" s="8" customFormat="1" ht="22.05" customHeight="1" x14ac:dyDescent="0.3">
      <c r="A50" s="9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98" t="str">
        <f t="shared" si="0"/>
        <v/>
      </c>
      <c r="N50" s="51" t="str">
        <f>IF(B50="","",IF(M50&gt;=CONFIGURAÇÕES!$E$5,CONFIGURAÇÕES!$F$5,IF(M50&gt;=CONFIGURAÇÕES!$E$6,CONFIGURAÇÕES!$F$6,IF(M50&gt;=CONFIGURAÇÕES!$E$7,CONFIGURAÇÕES!$F$7,IF(M50&gt;=CONFIGURAÇÕES!$E$8,CONFIGURAÇÕES!$F$8)))))</f>
        <v/>
      </c>
    </row>
    <row r="51" spans="1:14" s="8" customFormat="1" ht="22.05" customHeight="1" x14ac:dyDescent="0.3">
      <c r="A51" s="9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98" t="str">
        <f t="shared" si="0"/>
        <v/>
      </c>
      <c r="N51" s="51" t="str">
        <f>IF(B51="","",IF(M51&gt;=CONFIGURAÇÕES!$E$5,CONFIGURAÇÕES!$F$5,IF(M51&gt;=CONFIGURAÇÕES!$E$6,CONFIGURAÇÕES!$F$6,IF(M51&gt;=CONFIGURAÇÕES!$E$7,CONFIGURAÇÕES!$F$7,IF(M51&gt;=CONFIGURAÇÕES!$E$8,CONFIGURAÇÕES!$F$8)))))</f>
        <v/>
      </c>
    </row>
    <row r="52" spans="1:14" s="8" customFormat="1" ht="22.05" customHeight="1" x14ac:dyDescent="0.3">
      <c r="A52" s="9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98" t="str">
        <f t="shared" si="0"/>
        <v/>
      </c>
      <c r="N52" s="51" t="str">
        <f>IF(B52="","",IF(M52&gt;=CONFIGURAÇÕES!$E$5,CONFIGURAÇÕES!$F$5,IF(M52&gt;=CONFIGURAÇÕES!$E$6,CONFIGURAÇÕES!$F$6,IF(M52&gt;=CONFIGURAÇÕES!$E$7,CONFIGURAÇÕES!$F$7,IF(M52&gt;=CONFIGURAÇÕES!$E$8,CONFIGURAÇÕES!$F$8)))))</f>
        <v/>
      </c>
    </row>
    <row r="53" spans="1:14" s="8" customFormat="1" ht="22.05" customHeight="1" x14ac:dyDescent="0.3">
      <c r="A53" s="9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98" t="str">
        <f t="shared" si="0"/>
        <v/>
      </c>
      <c r="N53" s="51" t="str">
        <f>IF(B53="","",IF(M53&gt;=CONFIGURAÇÕES!$E$5,CONFIGURAÇÕES!$F$5,IF(M53&gt;=CONFIGURAÇÕES!$E$6,CONFIGURAÇÕES!$F$6,IF(M53&gt;=CONFIGURAÇÕES!$E$7,CONFIGURAÇÕES!$F$7,IF(M53&gt;=CONFIGURAÇÕES!$E$8,CONFIGURAÇÕES!$F$8)))))</f>
        <v/>
      </c>
    </row>
    <row r="54" spans="1:14" s="8" customFormat="1" ht="22.05" customHeight="1" x14ac:dyDescent="0.3">
      <c r="A54" s="9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98" t="str">
        <f t="shared" si="0"/>
        <v/>
      </c>
      <c r="N54" s="51" t="str">
        <f>IF(B54="","",IF(M54&gt;=CONFIGURAÇÕES!$E$5,CONFIGURAÇÕES!$F$5,IF(M54&gt;=CONFIGURAÇÕES!$E$6,CONFIGURAÇÕES!$F$6,IF(M54&gt;=CONFIGURAÇÕES!$E$7,CONFIGURAÇÕES!$F$7,IF(M54&gt;=CONFIGURAÇÕES!$E$8,CONFIGURAÇÕES!$F$8)))))</f>
        <v/>
      </c>
    </row>
    <row r="55" spans="1:14" s="8" customFormat="1" ht="22.05" customHeight="1" x14ac:dyDescent="0.3">
      <c r="A55" s="9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98" t="str">
        <f t="shared" si="0"/>
        <v/>
      </c>
      <c r="N55" s="51" t="str">
        <f>IF(B55="","",IF(M55&gt;=CONFIGURAÇÕES!$E$5,CONFIGURAÇÕES!$F$5,IF(M55&gt;=CONFIGURAÇÕES!$E$6,CONFIGURAÇÕES!$F$6,IF(M55&gt;=CONFIGURAÇÕES!$E$7,CONFIGURAÇÕES!$F$7,IF(M55&gt;=CONFIGURAÇÕES!$E$8,CONFIGURAÇÕES!$F$8)))))</f>
        <v/>
      </c>
    </row>
    <row r="56" spans="1:14" s="8" customFormat="1" ht="22.05" customHeight="1" x14ac:dyDescent="0.3">
      <c r="A56" s="9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98" t="str">
        <f t="shared" si="0"/>
        <v/>
      </c>
      <c r="N56" s="51" t="str">
        <f>IF(B56="","",IF(M56&gt;=CONFIGURAÇÕES!$E$5,CONFIGURAÇÕES!$F$5,IF(M56&gt;=CONFIGURAÇÕES!$E$6,CONFIGURAÇÕES!$F$6,IF(M56&gt;=CONFIGURAÇÕES!$E$7,CONFIGURAÇÕES!$F$7,IF(M56&gt;=CONFIGURAÇÕES!$E$8,CONFIGURAÇÕES!$F$8)))))</f>
        <v/>
      </c>
    </row>
    <row r="57" spans="1:14" s="8" customFormat="1" ht="22.05" customHeight="1" x14ac:dyDescent="0.3">
      <c r="A57" s="9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98" t="str">
        <f t="shared" si="0"/>
        <v/>
      </c>
      <c r="N57" s="51" t="str">
        <f>IF(B57="","",IF(M57&gt;=CONFIGURAÇÕES!$E$5,CONFIGURAÇÕES!$F$5,IF(M57&gt;=CONFIGURAÇÕES!$E$6,CONFIGURAÇÕES!$F$6,IF(M57&gt;=CONFIGURAÇÕES!$E$7,CONFIGURAÇÕES!$F$7,IF(M57&gt;=CONFIGURAÇÕES!$E$8,CONFIGURAÇÕES!$F$8)))))</f>
        <v/>
      </c>
    </row>
    <row r="58" spans="1:14" s="8" customFormat="1" ht="22.05" customHeight="1" x14ac:dyDescent="0.3">
      <c r="A58" s="9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98" t="str">
        <f t="shared" si="0"/>
        <v/>
      </c>
      <c r="N58" s="51" t="str">
        <f>IF(B58="","",IF(M58&gt;=CONFIGURAÇÕES!$E$5,CONFIGURAÇÕES!$F$5,IF(M58&gt;=CONFIGURAÇÕES!$E$6,CONFIGURAÇÕES!$F$6,IF(M58&gt;=CONFIGURAÇÕES!$E$7,CONFIGURAÇÕES!$F$7,IF(M58&gt;=CONFIGURAÇÕES!$E$8,CONFIGURAÇÕES!$F$8)))))</f>
        <v/>
      </c>
    </row>
    <row r="59" spans="1:14" s="8" customFormat="1" ht="22.05" customHeight="1" x14ac:dyDescent="0.3">
      <c r="A59" s="9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98" t="str">
        <f t="shared" si="0"/>
        <v/>
      </c>
      <c r="N59" s="51" t="str">
        <f>IF(B59="","",IF(M59&gt;=CONFIGURAÇÕES!$E$5,CONFIGURAÇÕES!$F$5,IF(M59&gt;=CONFIGURAÇÕES!$E$6,CONFIGURAÇÕES!$F$6,IF(M59&gt;=CONFIGURAÇÕES!$E$7,CONFIGURAÇÕES!$F$7,IF(M59&gt;=CONFIGURAÇÕES!$E$8,CONFIGURAÇÕES!$F$8)))))</f>
        <v/>
      </c>
    </row>
    <row r="60" spans="1:14" s="8" customFormat="1" ht="22.05" customHeight="1" x14ac:dyDescent="0.3">
      <c r="A60" s="9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98" t="str">
        <f t="shared" si="0"/>
        <v/>
      </c>
      <c r="N60" s="51" t="str">
        <f>IF(B60="","",IF(M60&gt;=CONFIGURAÇÕES!$E$5,CONFIGURAÇÕES!$F$5,IF(M60&gt;=CONFIGURAÇÕES!$E$6,CONFIGURAÇÕES!$F$6,IF(M60&gt;=CONFIGURAÇÕES!$E$7,CONFIGURAÇÕES!$F$7,IF(M60&gt;=CONFIGURAÇÕES!$E$8,CONFIGURAÇÕES!$F$8)))))</f>
        <v/>
      </c>
    </row>
    <row r="61" spans="1:14" s="8" customFormat="1" ht="22.05" customHeight="1" x14ac:dyDescent="0.3">
      <c r="A61" s="9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98" t="str">
        <f t="shared" si="0"/>
        <v/>
      </c>
      <c r="N61" s="51" t="str">
        <f>IF(B61="","",IF(M61&gt;=CONFIGURAÇÕES!$E$5,CONFIGURAÇÕES!$F$5,IF(M61&gt;=CONFIGURAÇÕES!$E$6,CONFIGURAÇÕES!$F$6,IF(M61&gt;=CONFIGURAÇÕES!$E$7,CONFIGURAÇÕES!$F$7,IF(M61&gt;=CONFIGURAÇÕES!$E$8,CONFIGURAÇÕES!$F$8)))))</f>
        <v/>
      </c>
    </row>
    <row r="62" spans="1:14" s="8" customFormat="1" ht="22.05" customHeight="1" x14ac:dyDescent="0.3">
      <c r="A62" s="9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98" t="str">
        <f t="shared" si="0"/>
        <v/>
      </c>
      <c r="N62" s="51" t="str">
        <f>IF(B62="","",IF(M62&gt;=CONFIGURAÇÕES!$E$5,CONFIGURAÇÕES!$F$5,IF(M62&gt;=CONFIGURAÇÕES!$E$6,CONFIGURAÇÕES!$F$6,IF(M62&gt;=CONFIGURAÇÕES!$E$7,CONFIGURAÇÕES!$F$7,IF(M62&gt;=CONFIGURAÇÕES!$E$8,CONFIGURAÇÕES!$F$8)))))</f>
        <v/>
      </c>
    </row>
    <row r="63" spans="1:14" s="8" customFormat="1" ht="22.05" customHeight="1" x14ac:dyDescent="0.3">
      <c r="A63" s="9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98" t="str">
        <f t="shared" si="0"/>
        <v/>
      </c>
      <c r="N63" s="51" t="str">
        <f>IF(B63="","",IF(M63&gt;=CONFIGURAÇÕES!$E$5,CONFIGURAÇÕES!$F$5,IF(M63&gt;=CONFIGURAÇÕES!$E$6,CONFIGURAÇÕES!$F$6,IF(M63&gt;=CONFIGURAÇÕES!$E$7,CONFIGURAÇÕES!$F$7,IF(M63&gt;=CONFIGURAÇÕES!$E$8,CONFIGURAÇÕES!$F$8)))))</f>
        <v/>
      </c>
    </row>
    <row r="64" spans="1:14" s="8" customFormat="1" ht="22.05" customHeight="1" x14ac:dyDescent="0.3">
      <c r="A64" s="9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98" t="str">
        <f t="shared" si="0"/>
        <v/>
      </c>
      <c r="N64" s="51" t="str">
        <f>IF(B64="","",IF(M64&gt;=CONFIGURAÇÕES!$E$5,CONFIGURAÇÕES!$F$5,IF(M64&gt;=CONFIGURAÇÕES!$E$6,CONFIGURAÇÕES!$F$6,IF(M64&gt;=CONFIGURAÇÕES!$E$7,CONFIGURAÇÕES!$F$7,IF(M64&gt;=CONFIGURAÇÕES!$E$8,CONFIGURAÇÕES!$F$8)))))</f>
        <v/>
      </c>
    </row>
    <row r="65" spans="1:14" s="8" customFormat="1" ht="22.05" customHeight="1" x14ac:dyDescent="0.3">
      <c r="A65" s="9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98" t="str">
        <f t="shared" si="0"/>
        <v/>
      </c>
      <c r="N65" s="51" t="str">
        <f>IF(B65="","",IF(M65&gt;=CONFIGURAÇÕES!$E$5,CONFIGURAÇÕES!$F$5,IF(M65&gt;=CONFIGURAÇÕES!$E$6,CONFIGURAÇÕES!$F$6,IF(M65&gt;=CONFIGURAÇÕES!$E$7,CONFIGURAÇÕES!$F$7,IF(M65&gt;=CONFIGURAÇÕES!$E$8,CONFIGURAÇÕES!$F$8)))))</f>
        <v/>
      </c>
    </row>
    <row r="66" spans="1:14" s="8" customFormat="1" ht="22.05" customHeight="1" x14ac:dyDescent="0.3">
      <c r="A66" s="9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98" t="str">
        <f t="shared" si="0"/>
        <v/>
      </c>
      <c r="N66" s="51" t="str">
        <f>IF(B66="","",IF(M66&gt;=CONFIGURAÇÕES!$E$5,CONFIGURAÇÕES!$F$5,IF(M66&gt;=CONFIGURAÇÕES!$E$6,CONFIGURAÇÕES!$F$6,IF(M66&gt;=CONFIGURAÇÕES!$E$7,CONFIGURAÇÕES!$F$7,IF(M66&gt;=CONFIGURAÇÕES!$E$8,CONFIGURAÇÕES!$F$8)))))</f>
        <v/>
      </c>
    </row>
    <row r="67" spans="1:14" s="8" customFormat="1" ht="22.05" customHeight="1" x14ac:dyDescent="0.3">
      <c r="A67" s="9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98" t="str">
        <f t="shared" si="0"/>
        <v/>
      </c>
      <c r="N67" s="51" t="str">
        <f>IF(B67="","",IF(M67&gt;=CONFIGURAÇÕES!$E$5,CONFIGURAÇÕES!$F$5,IF(M67&gt;=CONFIGURAÇÕES!$E$6,CONFIGURAÇÕES!$F$6,IF(M67&gt;=CONFIGURAÇÕES!$E$7,CONFIGURAÇÕES!$F$7,IF(M67&gt;=CONFIGURAÇÕES!$E$8,CONFIGURAÇÕES!$F$8)))))</f>
        <v/>
      </c>
    </row>
    <row r="68" spans="1:14" s="8" customFormat="1" ht="22.05" customHeight="1" x14ac:dyDescent="0.3">
      <c r="A68" s="9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98" t="str">
        <f t="shared" si="0"/>
        <v/>
      </c>
      <c r="N68" s="51" t="str">
        <f>IF(B68="","",IF(M68&gt;=CONFIGURAÇÕES!$E$5,CONFIGURAÇÕES!$F$5,IF(M68&gt;=CONFIGURAÇÕES!$E$6,CONFIGURAÇÕES!$F$6,IF(M68&gt;=CONFIGURAÇÕES!$E$7,CONFIGURAÇÕES!$F$7,IF(M68&gt;=CONFIGURAÇÕES!$E$8,CONFIGURAÇÕES!$F$8)))))</f>
        <v/>
      </c>
    </row>
    <row r="69" spans="1:14" s="8" customFormat="1" ht="22.05" customHeight="1" x14ac:dyDescent="0.3">
      <c r="A69" s="9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98" t="str">
        <f t="shared" si="0"/>
        <v/>
      </c>
      <c r="N69" s="51" t="str">
        <f>IF(B69="","",IF(M69&gt;=CONFIGURAÇÕES!$E$5,CONFIGURAÇÕES!$F$5,IF(M69&gt;=CONFIGURAÇÕES!$E$6,CONFIGURAÇÕES!$F$6,IF(M69&gt;=CONFIGURAÇÕES!$E$7,CONFIGURAÇÕES!$F$7,IF(M69&gt;=CONFIGURAÇÕES!$E$8,CONFIGURAÇÕES!$F$8)))))</f>
        <v/>
      </c>
    </row>
    <row r="70" spans="1:14" s="8" customFormat="1" ht="22.05" customHeight="1" x14ac:dyDescent="0.3">
      <c r="A70" s="9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98" t="str">
        <f t="shared" ref="M70:M133" si="1">IF(B70="","",(SUM(C70:L70))/(Qtd_competencias*10))</f>
        <v/>
      </c>
      <c r="N70" s="51" t="str">
        <f>IF(B70="","",IF(M70&gt;=CONFIGURAÇÕES!$E$5,CONFIGURAÇÕES!$F$5,IF(M70&gt;=CONFIGURAÇÕES!$E$6,CONFIGURAÇÕES!$F$6,IF(M70&gt;=CONFIGURAÇÕES!$E$7,CONFIGURAÇÕES!$F$7,IF(M70&gt;=CONFIGURAÇÕES!$E$8,CONFIGURAÇÕES!$F$8)))))</f>
        <v/>
      </c>
    </row>
    <row r="71" spans="1:14" s="8" customFormat="1" ht="22.05" customHeight="1" x14ac:dyDescent="0.3">
      <c r="A71" s="9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98" t="str">
        <f t="shared" si="1"/>
        <v/>
      </c>
      <c r="N71" s="51" t="str">
        <f>IF(B71="","",IF(M71&gt;=CONFIGURAÇÕES!$E$5,CONFIGURAÇÕES!$F$5,IF(M71&gt;=CONFIGURAÇÕES!$E$6,CONFIGURAÇÕES!$F$6,IF(M71&gt;=CONFIGURAÇÕES!$E$7,CONFIGURAÇÕES!$F$7,IF(M71&gt;=CONFIGURAÇÕES!$E$8,CONFIGURAÇÕES!$F$8)))))</f>
        <v/>
      </c>
    </row>
    <row r="72" spans="1:14" s="8" customFormat="1" ht="22.05" customHeight="1" x14ac:dyDescent="0.3">
      <c r="A72" s="9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98" t="str">
        <f t="shared" si="1"/>
        <v/>
      </c>
      <c r="N72" s="51" t="str">
        <f>IF(B72="","",IF(M72&gt;=CONFIGURAÇÕES!$E$5,CONFIGURAÇÕES!$F$5,IF(M72&gt;=CONFIGURAÇÕES!$E$6,CONFIGURAÇÕES!$F$6,IF(M72&gt;=CONFIGURAÇÕES!$E$7,CONFIGURAÇÕES!$F$7,IF(M72&gt;=CONFIGURAÇÕES!$E$8,CONFIGURAÇÕES!$F$8)))))</f>
        <v/>
      </c>
    </row>
    <row r="73" spans="1:14" s="8" customFormat="1" ht="22.05" customHeight="1" x14ac:dyDescent="0.3">
      <c r="A73" s="9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98" t="str">
        <f t="shared" si="1"/>
        <v/>
      </c>
      <c r="N73" s="51" t="str">
        <f>IF(B73="","",IF(M73&gt;=CONFIGURAÇÕES!$E$5,CONFIGURAÇÕES!$F$5,IF(M73&gt;=CONFIGURAÇÕES!$E$6,CONFIGURAÇÕES!$F$6,IF(M73&gt;=CONFIGURAÇÕES!$E$7,CONFIGURAÇÕES!$F$7,IF(M73&gt;=CONFIGURAÇÕES!$E$8,CONFIGURAÇÕES!$F$8)))))</f>
        <v/>
      </c>
    </row>
    <row r="74" spans="1:14" s="8" customFormat="1" ht="22.05" customHeight="1" x14ac:dyDescent="0.3">
      <c r="A74" s="9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98" t="str">
        <f t="shared" si="1"/>
        <v/>
      </c>
      <c r="N74" s="51" t="str">
        <f>IF(B74="","",IF(M74&gt;=CONFIGURAÇÕES!$E$5,CONFIGURAÇÕES!$F$5,IF(M74&gt;=CONFIGURAÇÕES!$E$6,CONFIGURAÇÕES!$F$6,IF(M74&gt;=CONFIGURAÇÕES!$E$7,CONFIGURAÇÕES!$F$7,IF(M74&gt;=CONFIGURAÇÕES!$E$8,CONFIGURAÇÕES!$F$8)))))</f>
        <v/>
      </c>
    </row>
    <row r="75" spans="1:14" s="8" customFormat="1" ht="22.05" customHeight="1" x14ac:dyDescent="0.3">
      <c r="A75" s="9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98" t="str">
        <f t="shared" si="1"/>
        <v/>
      </c>
      <c r="N75" s="51" t="str">
        <f>IF(B75="","",IF(M75&gt;=CONFIGURAÇÕES!$E$5,CONFIGURAÇÕES!$F$5,IF(M75&gt;=CONFIGURAÇÕES!$E$6,CONFIGURAÇÕES!$F$6,IF(M75&gt;=CONFIGURAÇÕES!$E$7,CONFIGURAÇÕES!$F$7,IF(M75&gt;=CONFIGURAÇÕES!$E$8,CONFIGURAÇÕES!$F$8)))))</f>
        <v/>
      </c>
    </row>
    <row r="76" spans="1:14" s="8" customFormat="1" ht="22.05" customHeight="1" x14ac:dyDescent="0.3">
      <c r="A76" s="9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98" t="str">
        <f t="shared" si="1"/>
        <v/>
      </c>
      <c r="N76" s="51" t="str">
        <f>IF(B76="","",IF(M76&gt;=CONFIGURAÇÕES!$E$5,CONFIGURAÇÕES!$F$5,IF(M76&gt;=CONFIGURAÇÕES!$E$6,CONFIGURAÇÕES!$F$6,IF(M76&gt;=CONFIGURAÇÕES!$E$7,CONFIGURAÇÕES!$F$7,IF(M76&gt;=CONFIGURAÇÕES!$E$8,CONFIGURAÇÕES!$F$8)))))</f>
        <v/>
      </c>
    </row>
    <row r="77" spans="1:14" s="8" customFormat="1" ht="22.05" customHeight="1" x14ac:dyDescent="0.3">
      <c r="A77" s="9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98" t="str">
        <f t="shared" si="1"/>
        <v/>
      </c>
      <c r="N77" s="51" t="str">
        <f>IF(B77="","",IF(M77&gt;=CONFIGURAÇÕES!$E$5,CONFIGURAÇÕES!$F$5,IF(M77&gt;=CONFIGURAÇÕES!$E$6,CONFIGURAÇÕES!$F$6,IF(M77&gt;=CONFIGURAÇÕES!$E$7,CONFIGURAÇÕES!$F$7,IF(M77&gt;=CONFIGURAÇÕES!$E$8,CONFIGURAÇÕES!$F$8)))))</f>
        <v/>
      </c>
    </row>
    <row r="78" spans="1:14" s="8" customFormat="1" ht="22.05" customHeight="1" x14ac:dyDescent="0.3">
      <c r="A78" s="9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98" t="str">
        <f t="shared" si="1"/>
        <v/>
      </c>
      <c r="N78" s="51" t="str">
        <f>IF(B78="","",IF(M78&gt;=CONFIGURAÇÕES!$E$5,CONFIGURAÇÕES!$F$5,IF(M78&gt;=CONFIGURAÇÕES!$E$6,CONFIGURAÇÕES!$F$6,IF(M78&gt;=CONFIGURAÇÕES!$E$7,CONFIGURAÇÕES!$F$7,IF(M78&gt;=CONFIGURAÇÕES!$E$8,CONFIGURAÇÕES!$F$8)))))</f>
        <v/>
      </c>
    </row>
    <row r="79" spans="1:14" s="8" customFormat="1" ht="22.05" customHeight="1" x14ac:dyDescent="0.3">
      <c r="A79" s="9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98" t="str">
        <f t="shared" si="1"/>
        <v/>
      </c>
      <c r="N79" s="51" t="str">
        <f>IF(B79="","",IF(M79&gt;=CONFIGURAÇÕES!$E$5,CONFIGURAÇÕES!$F$5,IF(M79&gt;=CONFIGURAÇÕES!$E$6,CONFIGURAÇÕES!$F$6,IF(M79&gt;=CONFIGURAÇÕES!$E$7,CONFIGURAÇÕES!$F$7,IF(M79&gt;=CONFIGURAÇÕES!$E$8,CONFIGURAÇÕES!$F$8)))))</f>
        <v/>
      </c>
    </row>
    <row r="80" spans="1:14" s="8" customFormat="1" ht="22.05" customHeight="1" x14ac:dyDescent="0.3">
      <c r="A80" s="9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98" t="str">
        <f t="shared" si="1"/>
        <v/>
      </c>
      <c r="N80" s="51" t="str">
        <f>IF(B80="","",IF(M80&gt;=CONFIGURAÇÕES!$E$5,CONFIGURAÇÕES!$F$5,IF(M80&gt;=CONFIGURAÇÕES!$E$6,CONFIGURAÇÕES!$F$6,IF(M80&gt;=CONFIGURAÇÕES!$E$7,CONFIGURAÇÕES!$F$7,IF(M80&gt;=CONFIGURAÇÕES!$E$8,CONFIGURAÇÕES!$F$8)))))</f>
        <v/>
      </c>
    </row>
    <row r="81" spans="1:14" s="8" customFormat="1" ht="22.05" customHeight="1" x14ac:dyDescent="0.3">
      <c r="A81" s="9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98" t="str">
        <f t="shared" si="1"/>
        <v/>
      </c>
      <c r="N81" s="51" t="str">
        <f>IF(B81="","",IF(M81&gt;=CONFIGURAÇÕES!$E$5,CONFIGURAÇÕES!$F$5,IF(M81&gt;=CONFIGURAÇÕES!$E$6,CONFIGURAÇÕES!$F$6,IF(M81&gt;=CONFIGURAÇÕES!$E$7,CONFIGURAÇÕES!$F$7,IF(M81&gt;=CONFIGURAÇÕES!$E$8,CONFIGURAÇÕES!$F$8)))))</f>
        <v/>
      </c>
    </row>
    <row r="82" spans="1:14" s="8" customFormat="1" ht="22.05" customHeight="1" x14ac:dyDescent="0.3">
      <c r="A82" s="9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98" t="str">
        <f t="shared" si="1"/>
        <v/>
      </c>
      <c r="N82" s="51" t="str">
        <f>IF(B82="","",IF(M82&gt;=CONFIGURAÇÕES!$E$5,CONFIGURAÇÕES!$F$5,IF(M82&gt;=CONFIGURAÇÕES!$E$6,CONFIGURAÇÕES!$F$6,IF(M82&gt;=CONFIGURAÇÕES!$E$7,CONFIGURAÇÕES!$F$7,IF(M82&gt;=CONFIGURAÇÕES!$E$8,CONFIGURAÇÕES!$F$8)))))</f>
        <v/>
      </c>
    </row>
    <row r="83" spans="1:14" s="8" customFormat="1" ht="22.05" customHeight="1" x14ac:dyDescent="0.3">
      <c r="A83" s="9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98" t="str">
        <f t="shared" si="1"/>
        <v/>
      </c>
      <c r="N83" s="51" t="str">
        <f>IF(B83="","",IF(M83&gt;=CONFIGURAÇÕES!$E$5,CONFIGURAÇÕES!$F$5,IF(M83&gt;=CONFIGURAÇÕES!$E$6,CONFIGURAÇÕES!$F$6,IF(M83&gt;=CONFIGURAÇÕES!$E$7,CONFIGURAÇÕES!$F$7,IF(M83&gt;=CONFIGURAÇÕES!$E$8,CONFIGURAÇÕES!$F$8)))))</f>
        <v/>
      </c>
    </row>
    <row r="84" spans="1:14" s="8" customFormat="1" ht="22.05" customHeight="1" x14ac:dyDescent="0.3">
      <c r="A84" s="9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98" t="str">
        <f t="shared" si="1"/>
        <v/>
      </c>
      <c r="N84" s="51" t="str">
        <f>IF(B84="","",IF(M84&gt;=CONFIGURAÇÕES!$E$5,CONFIGURAÇÕES!$F$5,IF(M84&gt;=CONFIGURAÇÕES!$E$6,CONFIGURAÇÕES!$F$6,IF(M84&gt;=CONFIGURAÇÕES!$E$7,CONFIGURAÇÕES!$F$7,IF(M84&gt;=CONFIGURAÇÕES!$E$8,CONFIGURAÇÕES!$F$8)))))</f>
        <v/>
      </c>
    </row>
    <row r="85" spans="1:14" s="8" customFormat="1" ht="22.05" customHeight="1" x14ac:dyDescent="0.3">
      <c r="A85" s="9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98" t="str">
        <f t="shared" si="1"/>
        <v/>
      </c>
      <c r="N85" s="51" t="str">
        <f>IF(B85="","",IF(M85&gt;=CONFIGURAÇÕES!$E$5,CONFIGURAÇÕES!$F$5,IF(M85&gt;=CONFIGURAÇÕES!$E$6,CONFIGURAÇÕES!$F$6,IF(M85&gt;=CONFIGURAÇÕES!$E$7,CONFIGURAÇÕES!$F$7,IF(M85&gt;=CONFIGURAÇÕES!$E$8,CONFIGURAÇÕES!$F$8)))))</f>
        <v/>
      </c>
    </row>
    <row r="86" spans="1:14" s="8" customFormat="1" ht="22.05" customHeight="1" x14ac:dyDescent="0.3">
      <c r="A86" s="9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98" t="str">
        <f t="shared" si="1"/>
        <v/>
      </c>
      <c r="N86" s="51" t="str">
        <f>IF(B86="","",IF(M86&gt;=CONFIGURAÇÕES!$E$5,CONFIGURAÇÕES!$F$5,IF(M86&gt;=CONFIGURAÇÕES!$E$6,CONFIGURAÇÕES!$F$6,IF(M86&gt;=CONFIGURAÇÕES!$E$7,CONFIGURAÇÕES!$F$7,IF(M86&gt;=CONFIGURAÇÕES!$E$8,CONFIGURAÇÕES!$F$8)))))</f>
        <v/>
      </c>
    </row>
    <row r="87" spans="1:14" s="8" customFormat="1" ht="22.05" customHeight="1" x14ac:dyDescent="0.3">
      <c r="A87" s="9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98" t="str">
        <f t="shared" si="1"/>
        <v/>
      </c>
      <c r="N87" s="51" t="str">
        <f>IF(B87="","",IF(M87&gt;=CONFIGURAÇÕES!$E$5,CONFIGURAÇÕES!$F$5,IF(M87&gt;=CONFIGURAÇÕES!$E$6,CONFIGURAÇÕES!$F$6,IF(M87&gt;=CONFIGURAÇÕES!$E$7,CONFIGURAÇÕES!$F$7,IF(M87&gt;=CONFIGURAÇÕES!$E$8,CONFIGURAÇÕES!$F$8)))))</f>
        <v/>
      </c>
    </row>
    <row r="88" spans="1:14" s="8" customFormat="1" ht="22.05" customHeight="1" x14ac:dyDescent="0.3">
      <c r="A88" s="9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98" t="str">
        <f t="shared" si="1"/>
        <v/>
      </c>
      <c r="N88" s="51" t="str">
        <f>IF(B88="","",IF(M88&gt;=CONFIGURAÇÕES!$E$5,CONFIGURAÇÕES!$F$5,IF(M88&gt;=CONFIGURAÇÕES!$E$6,CONFIGURAÇÕES!$F$6,IF(M88&gt;=CONFIGURAÇÕES!$E$7,CONFIGURAÇÕES!$F$7,IF(M88&gt;=CONFIGURAÇÕES!$E$8,CONFIGURAÇÕES!$F$8)))))</f>
        <v/>
      </c>
    </row>
    <row r="89" spans="1:14" s="8" customFormat="1" ht="22.05" customHeight="1" x14ac:dyDescent="0.3">
      <c r="A89" s="9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98" t="str">
        <f t="shared" si="1"/>
        <v/>
      </c>
      <c r="N89" s="51" t="str">
        <f>IF(B89="","",IF(M89&gt;=CONFIGURAÇÕES!$E$5,CONFIGURAÇÕES!$F$5,IF(M89&gt;=CONFIGURAÇÕES!$E$6,CONFIGURAÇÕES!$F$6,IF(M89&gt;=CONFIGURAÇÕES!$E$7,CONFIGURAÇÕES!$F$7,IF(M89&gt;=CONFIGURAÇÕES!$E$8,CONFIGURAÇÕES!$F$8)))))</f>
        <v/>
      </c>
    </row>
    <row r="90" spans="1:14" s="8" customFormat="1" ht="22.05" customHeight="1" x14ac:dyDescent="0.3">
      <c r="A90" s="9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98" t="str">
        <f t="shared" si="1"/>
        <v/>
      </c>
      <c r="N90" s="51" t="str">
        <f>IF(B90="","",IF(M90&gt;=CONFIGURAÇÕES!$E$5,CONFIGURAÇÕES!$F$5,IF(M90&gt;=CONFIGURAÇÕES!$E$6,CONFIGURAÇÕES!$F$6,IF(M90&gt;=CONFIGURAÇÕES!$E$7,CONFIGURAÇÕES!$F$7,IF(M90&gt;=CONFIGURAÇÕES!$E$8,CONFIGURAÇÕES!$F$8)))))</f>
        <v/>
      </c>
    </row>
    <row r="91" spans="1:14" s="8" customFormat="1" ht="22.05" customHeight="1" x14ac:dyDescent="0.3">
      <c r="A91" s="9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98" t="str">
        <f t="shared" si="1"/>
        <v/>
      </c>
      <c r="N91" s="51" t="str">
        <f>IF(B91="","",IF(M91&gt;=CONFIGURAÇÕES!$E$5,CONFIGURAÇÕES!$F$5,IF(M91&gt;=CONFIGURAÇÕES!$E$6,CONFIGURAÇÕES!$F$6,IF(M91&gt;=CONFIGURAÇÕES!$E$7,CONFIGURAÇÕES!$F$7,IF(M91&gt;=CONFIGURAÇÕES!$E$8,CONFIGURAÇÕES!$F$8)))))</f>
        <v/>
      </c>
    </row>
    <row r="92" spans="1:14" s="8" customFormat="1" ht="22.05" customHeight="1" x14ac:dyDescent="0.3">
      <c r="A92" s="9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98" t="str">
        <f t="shared" si="1"/>
        <v/>
      </c>
      <c r="N92" s="51" t="str">
        <f>IF(B92="","",IF(M92&gt;=CONFIGURAÇÕES!$E$5,CONFIGURAÇÕES!$F$5,IF(M92&gt;=CONFIGURAÇÕES!$E$6,CONFIGURAÇÕES!$F$6,IF(M92&gt;=CONFIGURAÇÕES!$E$7,CONFIGURAÇÕES!$F$7,IF(M92&gt;=CONFIGURAÇÕES!$E$8,CONFIGURAÇÕES!$F$8)))))</f>
        <v/>
      </c>
    </row>
    <row r="93" spans="1:14" s="8" customFormat="1" ht="22.05" customHeight="1" x14ac:dyDescent="0.3">
      <c r="A93" s="9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98" t="str">
        <f t="shared" si="1"/>
        <v/>
      </c>
      <c r="N93" s="51" t="str">
        <f>IF(B93="","",IF(M93&gt;=CONFIGURAÇÕES!$E$5,CONFIGURAÇÕES!$F$5,IF(M93&gt;=CONFIGURAÇÕES!$E$6,CONFIGURAÇÕES!$F$6,IF(M93&gt;=CONFIGURAÇÕES!$E$7,CONFIGURAÇÕES!$F$7,IF(M93&gt;=CONFIGURAÇÕES!$E$8,CONFIGURAÇÕES!$F$8)))))</f>
        <v/>
      </c>
    </row>
    <row r="94" spans="1:14" s="8" customFormat="1" ht="22.05" customHeight="1" x14ac:dyDescent="0.3">
      <c r="A94" s="9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98" t="str">
        <f t="shared" si="1"/>
        <v/>
      </c>
      <c r="N94" s="51" t="str">
        <f>IF(B94="","",IF(M94&gt;=CONFIGURAÇÕES!$E$5,CONFIGURAÇÕES!$F$5,IF(M94&gt;=CONFIGURAÇÕES!$E$6,CONFIGURAÇÕES!$F$6,IF(M94&gt;=CONFIGURAÇÕES!$E$7,CONFIGURAÇÕES!$F$7,IF(M94&gt;=CONFIGURAÇÕES!$E$8,CONFIGURAÇÕES!$F$8)))))</f>
        <v/>
      </c>
    </row>
    <row r="95" spans="1:14" s="8" customFormat="1" ht="22.05" customHeight="1" x14ac:dyDescent="0.3">
      <c r="A95" s="9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98" t="str">
        <f t="shared" si="1"/>
        <v/>
      </c>
      <c r="N95" s="51" t="str">
        <f>IF(B95="","",IF(M95&gt;=CONFIGURAÇÕES!$E$5,CONFIGURAÇÕES!$F$5,IF(M95&gt;=CONFIGURAÇÕES!$E$6,CONFIGURAÇÕES!$F$6,IF(M95&gt;=CONFIGURAÇÕES!$E$7,CONFIGURAÇÕES!$F$7,IF(M95&gt;=CONFIGURAÇÕES!$E$8,CONFIGURAÇÕES!$F$8)))))</f>
        <v/>
      </c>
    </row>
    <row r="96" spans="1:14" s="8" customFormat="1" ht="22.05" customHeight="1" x14ac:dyDescent="0.3">
      <c r="A96" s="9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98" t="str">
        <f t="shared" si="1"/>
        <v/>
      </c>
      <c r="N96" s="51" t="str">
        <f>IF(B96="","",IF(M96&gt;=CONFIGURAÇÕES!$E$5,CONFIGURAÇÕES!$F$5,IF(M96&gt;=CONFIGURAÇÕES!$E$6,CONFIGURAÇÕES!$F$6,IF(M96&gt;=CONFIGURAÇÕES!$E$7,CONFIGURAÇÕES!$F$7,IF(M96&gt;=CONFIGURAÇÕES!$E$8,CONFIGURAÇÕES!$F$8)))))</f>
        <v/>
      </c>
    </row>
    <row r="97" spans="1:14" s="8" customFormat="1" ht="22.05" customHeight="1" x14ac:dyDescent="0.3">
      <c r="A97" s="9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98" t="str">
        <f t="shared" si="1"/>
        <v/>
      </c>
      <c r="N97" s="51" t="str">
        <f>IF(B97="","",IF(M97&gt;=CONFIGURAÇÕES!$E$5,CONFIGURAÇÕES!$F$5,IF(M97&gt;=CONFIGURAÇÕES!$E$6,CONFIGURAÇÕES!$F$6,IF(M97&gt;=CONFIGURAÇÕES!$E$7,CONFIGURAÇÕES!$F$7,IF(M97&gt;=CONFIGURAÇÕES!$E$8,CONFIGURAÇÕES!$F$8)))))</f>
        <v/>
      </c>
    </row>
    <row r="98" spans="1:14" s="8" customFormat="1" ht="22.05" customHeight="1" x14ac:dyDescent="0.3">
      <c r="A98" s="9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98" t="str">
        <f t="shared" si="1"/>
        <v/>
      </c>
      <c r="N98" s="51" t="str">
        <f>IF(B98="","",IF(M98&gt;=CONFIGURAÇÕES!$E$5,CONFIGURAÇÕES!$F$5,IF(M98&gt;=CONFIGURAÇÕES!$E$6,CONFIGURAÇÕES!$F$6,IF(M98&gt;=CONFIGURAÇÕES!$E$7,CONFIGURAÇÕES!$F$7,IF(M98&gt;=CONFIGURAÇÕES!$E$8,CONFIGURAÇÕES!$F$8)))))</f>
        <v/>
      </c>
    </row>
    <row r="99" spans="1:14" s="8" customFormat="1" ht="22.05" customHeight="1" x14ac:dyDescent="0.3">
      <c r="A99" s="9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98" t="str">
        <f t="shared" si="1"/>
        <v/>
      </c>
      <c r="N99" s="51" t="str">
        <f>IF(B99="","",IF(M99&gt;=CONFIGURAÇÕES!$E$5,CONFIGURAÇÕES!$F$5,IF(M99&gt;=CONFIGURAÇÕES!$E$6,CONFIGURAÇÕES!$F$6,IF(M99&gt;=CONFIGURAÇÕES!$E$7,CONFIGURAÇÕES!$F$7,IF(M99&gt;=CONFIGURAÇÕES!$E$8,CONFIGURAÇÕES!$F$8)))))</f>
        <v/>
      </c>
    </row>
    <row r="100" spans="1:14" s="8" customFormat="1" ht="22.05" customHeight="1" x14ac:dyDescent="0.3">
      <c r="A100" s="9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98" t="str">
        <f t="shared" si="1"/>
        <v/>
      </c>
      <c r="N100" s="51" t="str">
        <f>IF(B100="","",IF(M100&gt;=CONFIGURAÇÕES!$E$5,CONFIGURAÇÕES!$F$5,IF(M100&gt;=CONFIGURAÇÕES!$E$6,CONFIGURAÇÕES!$F$6,IF(M100&gt;=CONFIGURAÇÕES!$E$7,CONFIGURAÇÕES!$F$7,IF(M100&gt;=CONFIGURAÇÕES!$E$8,CONFIGURAÇÕES!$F$8)))))</f>
        <v/>
      </c>
    </row>
    <row r="101" spans="1:14" s="8" customFormat="1" ht="22.05" customHeight="1" x14ac:dyDescent="0.3">
      <c r="A101" s="9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98" t="str">
        <f t="shared" si="1"/>
        <v/>
      </c>
      <c r="N101" s="51" t="str">
        <f>IF(B101="","",IF(M101&gt;=CONFIGURAÇÕES!$E$5,CONFIGURAÇÕES!$F$5,IF(M101&gt;=CONFIGURAÇÕES!$E$6,CONFIGURAÇÕES!$F$6,IF(M101&gt;=CONFIGURAÇÕES!$E$7,CONFIGURAÇÕES!$F$7,IF(M101&gt;=CONFIGURAÇÕES!$E$8,CONFIGURAÇÕES!$F$8)))))</f>
        <v/>
      </c>
    </row>
    <row r="102" spans="1:14" s="8" customFormat="1" ht="22.05" customHeight="1" x14ac:dyDescent="0.3">
      <c r="A102" s="9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98" t="str">
        <f t="shared" si="1"/>
        <v/>
      </c>
      <c r="N102" s="51" t="str">
        <f>IF(B102="","",IF(M102&gt;=CONFIGURAÇÕES!$E$5,CONFIGURAÇÕES!$F$5,IF(M102&gt;=CONFIGURAÇÕES!$E$6,CONFIGURAÇÕES!$F$6,IF(M102&gt;=CONFIGURAÇÕES!$E$7,CONFIGURAÇÕES!$F$7,IF(M102&gt;=CONFIGURAÇÕES!$E$8,CONFIGURAÇÕES!$F$8)))))</f>
        <v/>
      </c>
    </row>
    <row r="103" spans="1:14" s="8" customFormat="1" ht="22.05" customHeight="1" x14ac:dyDescent="0.3">
      <c r="A103" s="9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98" t="str">
        <f t="shared" si="1"/>
        <v/>
      </c>
      <c r="N103" s="51" t="str">
        <f>IF(B103="","",IF(M103&gt;=CONFIGURAÇÕES!$E$5,CONFIGURAÇÕES!$F$5,IF(M103&gt;=CONFIGURAÇÕES!$E$6,CONFIGURAÇÕES!$F$6,IF(M103&gt;=CONFIGURAÇÕES!$E$7,CONFIGURAÇÕES!$F$7,IF(M103&gt;=CONFIGURAÇÕES!$E$8,CONFIGURAÇÕES!$F$8)))))</f>
        <v/>
      </c>
    </row>
    <row r="104" spans="1:14" s="8" customFormat="1" ht="22.05" customHeight="1" x14ac:dyDescent="0.3">
      <c r="A104" s="9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98" t="str">
        <f t="shared" si="1"/>
        <v/>
      </c>
      <c r="N104" s="51" t="str">
        <f>IF(B104="","",IF(M104&gt;=CONFIGURAÇÕES!$E$5,CONFIGURAÇÕES!$F$5,IF(M104&gt;=CONFIGURAÇÕES!$E$6,CONFIGURAÇÕES!$F$6,IF(M104&gt;=CONFIGURAÇÕES!$E$7,CONFIGURAÇÕES!$F$7,IF(M104&gt;=CONFIGURAÇÕES!$E$8,CONFIGURAÇÕES!$F$8)))))</f>
        <v/>
      </c>
    </row>
    <row r="105" spans="1:14" s="8" customFormat="1" ht="22.05" customHeight="1" x14ac:dyDescent="0.3">
      <c r="A105" s="9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98" t="str">
        <f t="shared" si="1"/>
        <v/>
      </c>
      <c r="N105" s="51" t="str">
        <f>IF(B105="","",IF(M105&gt;=CONFIGURAÇÕES!$E$5,CONFIGURAÇÕES!$F$5,IF(M105&gt;=CONFIGURAÇÕES!$E$6,CONFIGURAÇÕES!$F$6,IF(M105&gt;=CONFIGURAÇÕES!$E$7,CONFIGURAÇÕES!$F$7,IF(M105&gt;=CONFIGURAÇÕES!$E$8,CONFIGURAÇÕES!$F$8)))))</f>
        <v/>
      </c>
    </row>
    <row r="106" spans="1:14" s="8" customFormat="1" ht="22.05" customHeight="1" x14ac:dyDescent="0.3">
      <c r="A106" s="9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98" t="str">
        <f t="shared" si="1"/>
        <v/>
      </c>
      <c r="N106" s="51" t="str">
        <f>IF(B106="","",IF(M106&gt;=CONFIGURAÇÕES!$E$5,CONFIGURAÇÕES!$F$5,IF(M106&gt;=CONFIGURAÇÕES!$E$6,CONFIGURAÇÕES!$F$6,IF(M106&gt;=CONFIGURAÇÕES!$E$7,CONFIGURAÇÕES!$F$7,IF(M106&gt;=CONFIGURAÇÕES!$E$8,CONFIGURAÇÕES!$F$8)))))</f>
        <v/>
      </c>
    </row>
    <row r="107" spans="1:14" s="8" customFormat="1" ht="22.05" customHeight="1" x14ac:dyDescent="0.3">
      <c r="A107" s="9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98" t="str">
        <f t="shared" si="1"/>
        <v/>
      </c>
      <c r="N107" s="51" t="str">
        <f>IF(B107="","",IF(M107&gt;=CONFIGURAÇÕES!$E$5,CONFIGURAÇÕES!$F$5,IF(M107&gt;=CONFIGURAÇÕES!$E$6,CONFIGURAÇÕES!$F$6,IF(M107&gt;=CONFIGURAÇÕES!$E$7,CONFIGURAÇÕES!$F$7,IF(M107&gt;=CONFIGURAÇÕES!$E$8,CONFIGURAÇÕES!$F$8)))))</f>
        <v/>
      </c>
    </row>
    <row r="108" spans="1:14" s="8" customFormat="1" ht="22.05" customHeight="1" x14ac:dyDescent="0.3">
      <c r="A108" s="9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98" t="str">
        <f t="shared" si="1"/>
        <v/>
      </c>
      <c r="N108" s="51" t="str">
        <f>IF(B108="","",IF(M108&gt;=CONFIGURAÇÕES!$E$5,CONFIGURAÇÕES!$F$5,IF(M108&gt;=CONFIGURAÇÕES!$E$6,CONFIGURAÇÕES!$F$6,IF(M108&gt;=CONFIGURAÇÕES!$E$7,CONFIGURAÇÕES!$F$7,IF(M108&gt;=CONFIGURAÇÕES!$E$8,CONFIGURAÇÕES!$F$8)))))</f>
        <v/>
      </c>
    </row>
    <row r="109" spans="1:14" s="8" customFormat="1" ht="22.05" customHeight="1" x14ac:dyDescent="0.3">
      <c r="A109" s="9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98" t="str">
        <f t="shared" si="1"/>
        <v/>
      </c>
      <c r="N109" s="51" t="str">
        <f>IF(B109="","",IF(M109&gt;=CONFIGURAÇÕES!$E$5,CONFIGURAÇÕES!$F$5,IF(M109&gt;=CONFIGURAÇÕES!$E$6,CONFIGURAÇÕES!$F$6,IF(M109&gt;=CONFIGURAÇÕES!$E$7,CONFIGURAÇÕES!$F$7,IF(M109&gt;=CONFIGURAÇÕES!$E$8,CONFIGURAÇÕES!$F$8)))))</f>
        <v/>
      </c>
    </row>
    <row r="110" spans="1:14" s="8" customFormat="1" ht="22.05" customHeight="1" x14ac:dyDescent="0.3">
      <c r="A110" s="9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98" t="str">
        <f t="shared" si="1"/>
        <v/>
      </c>
      <c r="N110" s="51" t="str">
        <f>IF(B110="","",IF(M110&gt;=CONFIGURAÇÕES!$E$5,CONFIGURAÇÕES!$F$5,IF(M110&gt;=CONFIGURAÇÕES!$E$6,CONFIGURAÇÕES!$F$6,IF(M110&gt;=CONFIGURAÇÕES!$E$7,CONFIGURAÇÕES!$F$7,IF(M110&gt;=CONFIGURAÇÕES!$E$8,CONFIGURAÇÕES!$F$8)))))</f>
        <v/>
      </c>
    </row>
    <row r="111" spans="1:14" s="8" customFormat="1" ht="22.05" customHeight="1" x14ac:dyDescent="0.3">
      <c r="A111" s="9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98" t="str">
        <f t="shared" si="1"/>
        <v/>
      </c>
      <c r="N111" s="51" t="str">
        <f>IF(B111="","",IF(M111&gt;=CONFIGURAÇÕES!$E$5,CONFIGURAÇÕES!$F$5,IF(M111&gt;=CONFIGURAÇÕES!$E$6,CONFIGURAÇÕES!$F$6,IF(M111&gt;=CONFIGURAÇÕES!$E$7,CONFIGURAÇÕES!$F$7,IF(M111&gt;=CONFIGURAÇÕES!$E$8,CONFIGURAÇÕES!$F$8)))))</f>
        <v/>
      </c>
    </row>
    <row r="112" spans="1:14" s="8" customFormat="1" ht="22.05" customHeight="1" x14ac:dyDescent="0.3">
      <c r="A112" s="9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98" t="str">
        <f t="shared" si="1"/>
        <v/>
      </c>
      <c r="N112" s="51" t="str">
        <f>IF(B112="","",IF(M112&gt;=CONFIGURAÇÕES!$E$5,CONFIGURAÇÕES!$F$5,IF(M112&gt;=CONFIGURAÇÕES!$E$6,CONFIGURAÇÕES!$F$6,IF(M112&gt;=CONFIGURAÇÕES!$E$7,CONFIGURAÇÕES!$F$7,IF(M112&gt;=CONFIGURAÇÕES!$E$8,CONFIGURAÇÕES!$F$8)))))</f>
        <v/>
      </c>
    </row>
    <row r="113" spans="1:14" s="8" customFormat="1" ht="22.05" customHeight="1" x14ac:dyDescent="0.3">
      <c r="A113" s="9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98" t="str">
        <f t="shared" si="1"/>
        <v/>
      </c>
      <c r="N113" s="51" t="str">
        <f>IF(B113="","",IF(M113&gt;=CONFIGURAÇÕES!$E$5,CONFIGURAÇÕES!$F$5,IF(M113&gt;=CONFIGURAÇÕES!$E$6,CONFIGURAÇÕES!$F$6,IF(M113&gt;=CONFIGURAÇÕES!$E$7,CONFIGURAÇÕES!$F$7,IF(M113&gt;=CONFIGURAÇÕES!$E$8,CONFIGURAÇÕES!$F$8)))))</f>
        <v/>
      </c>
    </row>
    <row r="114" spans="1:14" s="8" customFormat="1" ht="22.05" customHeight="1" x14ac:dyDescent="0.3">
      <c r="A114" s="9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98" t="str">
        <f t="shared" si="1"/>
        <v/>
      </c>
      <c r="N114" s="51" t="str">
        <f>IF(B114="","",IF(M114&gt;=CONFIGURAÇÕES!$E$5,CONFIGURAÇÕES!$F$5,IF(M114&gt;=CONFIGURAÇÕES!$E$6,CONFIGURAÇÕES!$F$6,IF(M114&gt;=CONFIGURAÇÕES!$E$7,CONFIGURAÇÕES!$F$7,IF(M114&gt;=CONFIGURAÇÕES!$E$8,CONFIGURAÇÕES!$F$8)))))</f>
        <v/>
      </c>
    </row>
    <row r="115" spans="1:14" s="8" customFormat="1" ht="22.05" customHeight="1" x14ac:dyDescent="0.3">
      <c r="A115" s="9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98" t="str">
        <f t="shared" si="1"/>
        <v/>
      </c>
      <c r="N115" s="51" t="str">
        <f>IF(B115="","",IF(M115&gt;=CONFIGURAÇÕES!$E$5,CONFIGURAÇÕES!$F$5,IF(M115&gt;=CONFIGURAÇÕES!$E$6,CONFIGURAÇÕES!$F$6,IF(M115&gt;=CONFIGURAÇÕES!$E$7,CONFIGURAÇÕES!$F$7,IF(M115&gt;=CONFIGURAÇÕES!$E$8,CONFIGURAÇÕES!$F$8)))))</f>
        <v/>
      </c>
    </row>
    <row r="116" spans="1:14" s="8" customFormat="1" ht="22.05" customHeight="1" x14ac:dyDescent="0.3">
      <c r="A116" s="9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98" t="str">
        <f t="shared" si="1"/>
        <v/>
      </c>
      <c r="N116" s="51" t="str">
        <f>IF(B116="","",IF(M116&gt;=CONFIGURAÇÕES!$E$5,CONFIGURAÇÕES!$F$5,IF(M116&gt;=CONFIGURAÇÕES!$E$6,CONFIGURAÇÕES!$F$6,IF(M116&gt;=CONFIGURAÇÕES!$E$7,CONFIGURAÇÕES!$F$7,IF(M116&gt;=CONFIGURAÇÕES!$E$8,CONFIGURAÇÕES!$F$8)))))</f>
        <v/>
      </c>
    </row>
    <row r="117" spans="1:14" s="8" customFormat="1" ht="22.05" customHeight="1" x14ac:dyDescent="0.3">
      <c r="A117" s="9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98" t="str">
        <f t="shared" si="1"/>
        <v/>
      </c>
      <c r="N117" s="51" t="str">
        <f>IF(B117="","",IF(M117&gt;=CONFIGURAÇÕES!$E$5,CONFIGURAÇÕES!$F$5,IF(M117&gt;=CONFIGURAÇÕES!$E$6,CONFIGURAÇÕES!$F$6,IF(M117&gt;=CONFIGURAÇÕES!$E$7,CONFIGURAÇÕES!$F$7,IF(M117&gt;=CONFIGURAÇÕES!$E$8,CONFIGURAÇÕES!$F$8)))))</f>
        <v/>
      </c>
    </row>
    <row r="118" spans="1:14" s="8" customFormat="1" ht="22.05" customHeight="1" x14ac:dyDescent="0.3">
      <c r="A118" s="9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98" t="str">
        <f t="shared" si="1"/>
        <v/>
      </c>
      <c r="N118" s="51" t="str">
        <f>IF(B118="","",IF(M118&gt;=CONFIGURAÇÕES!$E$5,CONFIGURAÇÕES!$F$5,IF(M118&gt;=CONFIGURAÇÕES!$E$6,CONFIGURAÇÕES!$F$6,IF(M118&gt;=CONFIGURAÇÕES!$E$7,CONFIGURAÇÕES!$F$7,IF(M118&gt;=CONFIGURAÇÕES!$E$8,CONFIGURAÇÕES!$F$8)))))</f>
        <v/>
      </c>
    </row>
    <row r="119" spans="1:14" s="8" customFormat="1" ht="22.05" customHeight="1" x14ac:dyDescent="0.3">
      <c r="A119" s="9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98" t="str">
        <f t="shared" si="1"/>
        <v/>
      </c>
      <c r="N119" s="51" t="str">
        <f>IF(B119="","",IF(M119&gt;=CONFIGURAÇÕES!$E$5,CONFIGURAÇÕES!$F$5,IF(M119&gt;=CONFIGURAÇÕES!$E$6,CONFIGURAÇÕES!$F$6,IF(M119&gt;=CONFIGURAÇÕES!$E$7,CONFIGURAÇÕES!$F$7,IF(M119&gt;=CONFIGURAÇÕES!$E$8,CONFIGURAÇÕES!$F$8)))))</f>
        <v/>
      </c>
    </row>
    <row r="120" spans="1:14" s="8" customFormat="1" ht="22.05" customHeight="1" x14ac:dyDescent="0.3">
      <c r="A120" s="9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98" t="str">
        <f t="shared" si="1"/>
        <v/>
      </c>
      <c r="N120" s="51" t="str">
        <f>IF(B120="","",IF(M120&gt;=CONFIGURAÇÕES!$E$5,CONFIGURAÇÕES!$F$5,IF(M120&gt;=CONFIGURAÇÕES!$E$6,CONFIGURAÇÕES!$F$6,IF(M120&gt;=CONFIGURAÇÕES!$E$7,CONFIGURAÇÕES!$F$7,IF(M120&gt;=CONFIGURAÇÕES!$E$8,CONFIGURAÇÕES!$F$8)))))</f>
        <v/>
      </c>
    </row>
    <row r="121" spans="1:14" s="8" customFormat="1" ht="22.05" customHeight="1" x14ac:dyDescent="0.3">
      <c r="A121" s="9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98" t="str">
        <f t="shared" si="1"/>
        <v/>
      </c>
      <c r="N121" s="51" t="str">
        <f>IF(B121="","",IF(M121&gt;=CONFIGURAÇÕES!$E$5,CONFIGURAÇÕES!$F$5,IF(M121&gt;=CONFIGURAÇÕES!$E$6,CONFIGURAÇÕES!$F$6,IF(M121&gt;=CONFIGURAÇÕES!$E$7,CONFIGURAÇÕES!$F$7,IF(M121&gt;=CONFIGURAÇÕES!$E$8,CONFIGURAÇÕES!$F$8)))))</f>
        <v/>
      </c>
    </row>
    <row r="122" spans="1:14" s="8" customFormat="1" ht="22.05" customHeight="1" x14ac:dyDescent="0.3">
      <c r="A122" s="9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98" t="str">
        <f t="shared" si="1"/>
        <v/>
      </c>
      <c r="N122" s="51" t="str">
        <f>IF(B122="","",IF(M122&gt;=CONFIGURAÇÕES!$E$5,CONFIGURAÇÕES!$F$5,IF(M122&gt;=CONFIGURAÇÕES!$E$6,CONFIGURAÇÕES!$F$6,IF(M122&gt;=CONFIGURAÇÕES!$E$7,CONFIGURAÇÕES!$F$7,IF(M122&gt;=CONFIGURAÇÕES!$E$8,CONFIGURAÇÕES!$F$8)))))</f>
        <v/>
      </c>
    </row>
    <row r="123" spans="1:14" s="8" customFormat="1" ht="22.05" customHeight="1" x14ac:dyDescent="0.3">
      <c r="A123" s="9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98" t="str">
        <f t="shared" si="1"/>
        <v/>
      </c>
      <c r="N123" s="51" t="str">
        <f>IF(B123="","",IF(M123&gt;=CONFIGURAÇÕES!$E$5,CONFIGURAÇÕES!$F$5,IF(M123&gt;=CONFIGURAÇÕES!$E$6,CONFIGURAÇÕES!$F$6,IF(M123&gt;=CONFIGURAÇÕES!$E$7,CONFIGURAÇÕES!$F$7,IF(M123&gt;=CONFIGURAÇÕES!$E$8,CONFIGURAÇÕES!$F$8)))))</f>
        <v/>
      </c>
    </row>
    <row r="124" spans="1:14" s="8" customFormat="1" ht="22.05" customHeight="1" x14ac:dyDescent="0.3">
      <c r="A124" s="9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98" t="str">
        <f t="shared" si="1"/>
        <v/>
      </c>
      <c r="N124" s="51" t="str">
        <f>IF(B124="","",IF(M124&gt;=CONFIGURAÇÕES!$E$5,CONFIGURAÇÕES!$F$5,IF(M124&gt;=CONFIGURAÇÕES!$E$6,CONFIGURAÇÕES!$F$6,IF(M124&gt;=CONFIGURAÇÕES!$E$7,CONFIGURAÇÕES!$F$7,IF(M124&gt;=CONFIGURAÇÕES!$E$8,CONFIGURAÇÕES!$F$8)))))</f>
        <v/>
      </c>
    </row>
    <row r="125" spans="1:14" s="8" customFormat="1" ht="22.05" customHeight="1" x14ac:dyDescent="0.3">
      <c r="A125" s="9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98" t="str">
        <f t="shared" si="1"/>
        <v/>
      </c>
      <c r="N125" s="51" t="str">
        <f>IF(B125="","",IF(M125&gt;=CONFIGURAÇÕES!$E$5,CONFIGURAÇÕES!$F$5,IF(M125&gt;=CONFIGURAÇÕES!$E$6,CONFIGURAÇÕES!$F$6,IF(M125&gt;=CONFIGURAÇÕES!$E$7,CONFIGURAÇÕES!$F$7,IF(M125&gt;=CONFIGURAÇÕES!$E$8,CONFIGURAÇÕES!$F$8)))))</f>
        <v/>
      </c>
    </row>
    <row r="126" spans="1:14" s="8" customFormat="1" ht="22.05" customHeight="1" x14ac:dyDescent="0.3">
      <c r="A126" s="9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98" t="str">
        <f t="shared" si="1"/>
        <v/>
      </c>
      <c r="N126" s="51" t="str">
        <f>IF(B126="","",IF(M126&gt;=CONFIGURAÇÕES!$E$5,CONFIGURAÇÕES!$F$5,IF(M126&gt;=CONFIGURAÇÕES!$E$6,CONFIGURAÇÕES!$F$6,IF(M126&gt;=CONFIGURAÇÕES!$E$7,CONFIGURAÇÕES!$F$7,IF(M126&gt;=CONFIGURAÇÕES!$E$8,CONFIGURAÇÕES!$F$8)))))</f>
        <v/>
      </c>
    </row>
    <row r="127" spans="1:14" s="8" customFormat="1" ht="22.05" customHeight="1" x14ac:dyDescent="0.3">
      <c r="A127" s="9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98" t="str">
        <f t="shared" si="1"/>
        <v/>
      </c>
      <c r="N127" s="51" t="str">
        <f>IF(B127="","",IF(M127&gt;=CONFIGURAÇÕES!$E$5,CONFIGURAÇÕES!$F$5,IF(M127&gt;=CONFIGURAÇÕES!$E$6,CONFIGURAÇÕES!$F$6,IF(M127&gt;=CONFIGURAÇÕES!$E$7,CONFIGURAÇÕES!$F$7,IF(M127&gt;=CONFIGURAÇÕES!$E$8,CONFIGURAÇÕES!$F$8)))))</f>
        <v/>
      </c>
    </row>
    <row r="128" spans="1:14" s="8" customFormat="1" ht="22.05" customHeight="1" x14ac:dyDescent="0.3">
      <c r="A128" s="9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98" t="str">
        <f t="shared" si="1"/>
        <v/>
      </c>
      <c r="N128" s="51" t="str">
        <f>IF(B128="","",IF(M128&gt;=CONFIGURAÇÕES!$E$5,CONFIGURAÇÕES!$F$5,IF(M128&gt;=CONFIGURAÇÕES!$E$6,CONFIGURAÇÕES!$F$6,IF(M128&gt;=CONFIGURAÇÕES!$E$7,CONFIGURAÇÕES!$F$7,IF(M128&gt;=CONFIGURAÇÕES!$E$8,CONFIGURAÇÕES!$F$8)))))</f>
        <v/>
      </c>
    </row>
    <row r="129" spans="1:14" s="8" customFormat="1" ht="22.05" customHeight="1" x14ac:dyDescent="0.3">
      <c r="A129" s="9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98" t="str">
        <f t="shared" si="1"/>
        <v/>
      </c>
      <c r="N129" s="51" t="str">
        <f>IF(B129="","",IF(M129&gt;=CONFIGURAÇÕES!$E$5,CONFIGURAÇÕES!$F$5,IF(M129&gt;=CONFIGURAÇÕES!$E$6,CONFIGURAÇÕES!$F$6,IF(M129&gt;=CONFIGURAÇÕES!$E$7,CONFIGURAÇÕES!$F$7,IF(M129&gt;=CONFIGURAÇÕES!$E$8,CONFIGURAÇÕES!$F$8)))))</f>
        <v/>
      </c>
    </row>
    <row r="130" spans="1:14" s="8" customFormat="1" ht="22.05" customHeight="1" x14ac:dyDescent="0.3">
      <c r="A130" s="9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98" t="str">
        <f t="shared" si="1"/>
        <v/>
      </c>
      <c r="N130" s="51" t="str">
        <f>IF(B130="","",IF(M130&gt;=CONFIGURAÇÕES!$E$5,CONFIGURAÇÕES!$F$5,IF(M130&gt;=CONFIGURAÇÕES!$E$6,CONFIGURAÇÕES!$F$6,IF(M130&gt;=CONFIGURAÇÕES!$E$7,CONFIGURAÇÕES!$F$7,IF(M130&gt;=CONFIGURAÇÕES!$E$8,CONFIGURAÇÕES!$F$8)))))</f>
        <v/>
      </c>
    </row>
    <row r="131" spans="1:14" s="8" customFormat="1" ht="22.05" customHeight="1" x14ac:dyDescent="0.3">
      <c r="A131" s="9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98" t="str">
        <f t="shared" si="1"/>
        <v/>
      </c>
      <c r="N131" s="51" t="str">
        <f>IF(B131="","",IF(M131&gt;=CONFIGURAÇÕES!$E$5,CONFIGURAÇÕES!$F$5,IF(M131&gt;=CONFIGURAÇÕES!$E$6,CONFIGURAÇÕES!$F$6,IF(M131&gt;=CONFIGURAÇÕES!$E$7,CONFIGURAÇÕES!$F$7,IF(M131&gt;=CONFIGURAÇÕES!$E$8,CONFIGURAÇÕES!$F$8)))))</f>
        <v/>
      </c>
    </row>
    <row r="132" spans="1:14" s="8" customFormat="1" ht="22.05" customHeight="1" x14ac:dyDescent="0.3">
      <c r="A132" s="9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98" t="str">
        <f t="shared" si="1"/>
        <v/>
      </c>
      <c r="N132" s="51" t="str">
        <f>IF(B132="","",IF(M132&gt;=CONFIGURAÇÕES!$E$5,CONFIGURAÇÕES!$F$5,IF(M132&gt;=CONFIGURAÇÕES!$E$6,CONFIGURAÇÕES!$F$6,IF(M132&gt;=CONFIGURAÇÕES!$E$7,CONFIGURAÇÕES!$F$7,IF(M132&gt;=CONFIGURAÇÕES!$E$8,CONFIGURAÇÕES!$F$8)))))</f>
        <v/>
      </c>
    </row>
    <row r="133" spans="1:14" s="8" customFormat="1" ht="22.05" customHeight="1" x14ac:dyDescent="0.3">
      <c r="A133" s="9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98" t="str">
        <f t="shared" si="1"/>
        <v/>
      </c>
      <c r="N133" s="51" t="str">
        <f>IF(B133="","",IF(M133&gt;=CONFIGURAÇÕES!$E$5,CONFIGURAÇÕES!$F$5,IF(M133&gt;=CONFIGURAÇÕES!$E$6,CONFIGURAÇÕES!$F$6,IF(M133&gt;=CONFIGURAÇÕES!$E$7,CONFIGURAÇÕES!$F$7,IF(M133&gt;=CONFIGURAÇÕES!$E$8,CONFIGURAÇÕES!$F$8)))))</f>
        <v/>
      </c>
    </row>
    <row r="134" spans="1:14" s="8" customFormat="1" ht="22.05" customHeight="1" x14ac:dyDescent="0.3">
      <c r="A134" s="9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98" t="str">
        <f t="shared" ref="M134:M197" si="2">IF(B134="","",(SUM(C134:L134))/(Qtd_competencias*10))</f>
        <v/>
      </c>
      <c r="N134" s="51" t="str">
        <f>IF(B134="","",IF(M134&gt;=CONFIGURAÇÕES!$E$5,CONFIGURAÇÕES!$F$5,IF(M134&gt;=CONFIGURAÇÕES!$E$6,CONFIGURAÇÕES!$F$6,IF(M134&gt;=CONFIGURAÇÕES!$E$7,CONFIGURAÇÕES!$F$7,IF(M134&gt;=CONFIGURAÇÕES!$E$8,CONFIGURAÇÕES!$F$8)))))</f>
        <v/>
      </c>
    </row>
    <row r="135" spans="1:14" s="8" customFormat="1" ht="22.05" customHeight="1" x14ac:dyDescent="0.3">
      <c r="A135" s="9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98" t="str">
        <f t="shared" si="2"/>
        <v/>
      </c>
      <c r="N135" s="51" t="str">
        <f>IF(B135="","",IF(M135&gt;=CONFIGURAÇÕES!$E$5,CONFIGURAÇÕES!$F$5,IF(M135&gt;=CONFIGURAÇÕES!$E$6,CONFIGURAÇÕES!$F$6,IF(M135&gt;=CONFIGURAÇÕES!$E$7,CONFIGURAÇÕES!$F$7,IF(M135&gt;=CONFIGURAÇÕES!$E$8,CONFIGURAÇÕES!$F$8)))))</f>
        <v/>
      </c>
    </row>
    <row r="136" spans="1:14" s="8" customFormat="1" ht="22.05" customHeight="1" x14ac:dyDescent="0.3">
      <c r="A136" s="9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98" t="str">
        <f t="shared" si="2"/>
        <v/>
      </c>
      <c r="N136" s="51" t="str">
        <f>IF(B136="","",IF(M136&gt;=CONFIGURAÇÕES!$E$5,CONFIGURAÇÕES!$F$5,IF(M136&gt;=CONFIGURAÇÕES!$E$6,CONFIGURAÇÕES!$F$6,IF(M136&gt;=CONFIGURAÇÕES!$E$7,CONFIGURAÇÕES!$F$7,IF(M136&gt;=CONFIGURAÇÕES!$E$8,CONFIGURAÇÕES!$F$8)))))</f>
        <v/>
      </c>
    </row>
    <row r="137" spans="1:14" s="8" customFormat="1" ht="22.05" customHeight="1" x14ac:dyDescent="0.3">
      <c r="A137" s="9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98" t="str">
        <f t="shared" si="2"/>
        <v/>
      </c>
      <c r="N137" s="51" t="str">
        <f>IF(B137="","",IF(M137&gt;=CONFIGURAÇÕES!$E$5,CONFIGURAÇÕES!$F$5,IF(M137&gt;=CONFIGURAÇÕES!$E$6,CONFIGURAÇÕES!$F$6,IF(M137&gt;=CONFIGURAÇÕES!$E$7,CONFIGURAÇÕES!$F$7,IF(M137&gt;=CONFIGURAÇÕES!$E$8,CONFIGURAÇÕES!$F$8)))))</f>
        <v/>
      </c>
    </row>
    <row r="138" spans="1:14" s="8" customFormat="1" ht="22.05" customHeight="1" x14ac:dyDescent="0.3">
      <c r="A138" s="9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98" t="str">
        <f t="shared" si="2"/>
        <v/>
      </c>
      <c r="N138" s="51" t="str">
        <f>IF(B138="","",IF(M138&gt;=CONFIGURAÇÕES!$E$5,CONFIGURAÇÕES!$F$5,IF(M138&gt;=CONFIGURAÇÕES!$E$6,CONFIGURAÇÕES!$F$6,IF(M138&gt;=CONFIGURAÇÕES!$E$7,CONFIGURAÇÕES!$F$7,IF(M138&gt;=CONFIGURAÇÕES!$E$8,CONFIGURAÇÕES!$F$8)))))</f>
        <v/>
      </c>
    </row>
    <row r="139" spans="1:14" s="8" customFormat="1" ht="22.05" customHeight="1" x14ac:dyDescent="0.3">
      <c r="A139" s="9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98" t="str">
        <f t="shared" si="2"/>
        <v/>
      </c>
      <c r="N139" s="51" t="str">
        <f>IF(B139="","",IF(M139&gt;=CONFIGURAÇÕES!$E$5,CONFIGURAÇÕES!$F$5,IF(M139&gt;=CONFIGURAÇÕES!$E$6,CONFIGURAÇÕES!$F$6,IF(M139&gt;=CONFIGURAÇÕES!$E$7,CONFIGURAÇÕES!$F$7,IF(M139&gt;=CONFIGURAÇÕES!$E$8,CONFIGURAÇÕES!$F$8)))))</f>
        <v/>
      </c>
    </row>
    <row r="140" spans="1:14" s="8" customFormat="1" ht="22.05" customHeight="1" x14ac:dyDescent="0.3">
      <c r="A140" s="9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98" t="str">
        <f t="shared" si="2"/>
        <v/>
      </c>
      <c r="N140" s="51" t="str">
        <f>IF(B140="","",IF(M140&gt;=CONFIGURAÇÕES!$E$5,CONFIGURAÇÕES!$F$5,IF(M140&gt;=CONFIGURAÇÕES!$E$6,CONFIGURAÇÕES!$F$6,IF(M140&gt;=CONFIGURAÇÕES!$E$7,CONFIGURAÇÕES!$F$7,IF(M140&gt;=CONFIGURAÇÕES!$E$8,CONFIGURAÇÕES!$F$8)))))</f>
        <v/>
      </c>
    </row>
    <row r="141" spans="1:14" s="8" customFormat="1" ht="22.05" customHeight="1" x14ac:dyDescent="0.3">
      <c r="A141" s="9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98" t="str">
        <f t="shared" si="2"/>
        <v/>
      </c>
      <c r="N141" s="51" t="str">
        <f>IF(B141="","",IF(M141&gt;=CONFIGURAÇÕES!$E$5,CONFIGURAÇÕES!$F$5,IF(M141&gt;=CONFIGURAÇÕES!$E$6,CONFIGURAÇÕES!$F$6,IF(M141&gt;=CONFIGURAÇÕES!$E$7,CONFIGURAÇÕES!$F$7,IF(M141&gt;=CONFIGURAÇÕES!$E$8,CONFIGURAÇÕES!$F$8)))))</f>
        <v/>
      </c>
    </row>
    <row r="142" spans="1:14" s="8" customFormat="1" ht="22.05" customHeight="1" x14ac:dyDescent="0.3">
      <c r="A142" s="9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98" t="str">
        <f t="shared" si="2"/>
        <v/>
      </c>
      <c r="N142" s="51" t="str">
        <f>IF(B142="","",IF(M142&gt;=CONFIGURAÇÕES!$E$5,CONFIGURAÇÕES!$F$5,IF(M142&gt;=CONFIGURAÇÕES!$E$6,CONFIGURAÇÕES!$F$6,IF(M142&gt;=CONFIGURAÇÕES!$E$7,CONFIGURAÇÕES!$F$7,IF(M142&gt;=CONFIGURAÇÕES!$E$8,CONFIGURAÇÕES!$F$8)))))</f>
        <v/>
      </c>
    </row>
    <row r="143" spans="1:14" s="8" customFormat="1" ht="22.05" customHeight="1" x14ac:dyDescent="0.3">
      <c r="A143" s="9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98" t="str">
        <f t="shared" si="2"/>
        <v/>
      </c>
      <c r="N143" s="51" t="str">
        <f>IF(B143="","",IF(M143&gt;=CONFIGURAÇÕES!$E$5,CONFIGURAÇÕES!$F$5,IF(M143&gt;=CONFIGURAÇÕES!$E$6,CONFIGURAÇÕES!$F$6,IF(M143&gt;=CONFIGURAÇÕES!$E$7,CONFIGURAÇÕES!$F$7,IF(M143&gt;=CONFIGURAÇÕES!$E$8,CONFIGURAÇÕES!$F$8)))))</f>
        <v/>
      </c>
    </row>
    <row r="144" spans="1:14" s="8" customFormat="1" ht="22.05" customHeight="1" x14ac:dyDescent="0.3">
      <c r="A144" s="9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98" t="str">
        <f t="shared" si="2"/>
        <v/>
      </c>
      <c r="N144" s="51" t="str">
        <f>IF(B144="","",IF(M144&gt;=CONFIGURAÇÕES!$E$5,CONFIGURAÇÕES!$F$5,IF(M144&gt;=CONFIGURAÇÕES!$E$6,CONFIGURAÇÕES!$F$6,IF(M144&gt;=CONFIGURAÇÕES!$E$7,CONFIGURAÇÕES!$F$7,IF(M144&gt;=CONFIGURAÇÕES!$E$8,CONFIGURAÇÕES!$F$8)))))</f>
        <v/>
      </c>
    </row>
    <row r="145" spans="1:14" s="8" customFormat="1" ht="22.05" customHeight="1" x14ac:dyDescent="0.3">
      <c r="A145" s="9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98" t="str">
        <f t="shared" si="2"/>
        <v/>
      </c>
      <c r="N145" s="51" t="str">
        <f>IF(B145="","",IF(M145&gt;=CONFIGURAÇÕES!$E$5,CONFIGURAÇÕES!$F$5,IF(M145&gt;=CONFIGURAÇÕES!$E$6,CONFIGURAÇÕES!$F$6,IF(M145&gt;=CONFIGURAÇÕES!$E$7,CONFIGURAÇÕES!$F$7,IF(M145&gt;=CONFIGURAÇÕES!$E$8,CONFIGURAÇÕES!$F$8)))))</f>
        <v/>
      </c>
    </row>
    <row r="146" spans="1:14" s="8" customFormat="1" ht="22.05" customHeight="1" x14ac:dyDescent="0.3">
      <c r="A146" s="9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98" t="str">
        <f t="shared" si="2"/>
        <v/>
      </c>
      <c r="N146" s="51" t="str">
        <f>IF(B146="","",IF(M146&gt;=CONFIGURAÇÕES!$E$5,CONFIGURAÇÕES!$F$5,IF(M146&gt;=CONFIGURAÇÕES!$E$6,CONFIGURAÇÕES!$F$6,IF(M146&gt;=CONFIGURAÇÕES!$E$7,CONFIGURAÇÕES!$F$7,IF(M146&gt;=CONFIGURAÇÕES!$E$8,CONFIGURAÇÕES!$F$8)))))</f>
        <v/>
      </c>
    </row>
    <row r="147" spans="1:14" s="8" customFormat="1" ht="22.05" customHeight="1" x14ac:dyDescent="0.3">
      <c r="A147" s="9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98" t="str">
        <f t="shared" si="2"/>
        <v/>
      </c>
      <c r="N147" s="51" t="str">
        <f>IF(B147="","",IF(M147&gt;=CONFIGURAÇÕES!$E$5,CONFIGURAÇÕES!$F$5,IF(M147&gt;=CONFIGURAÇÕES!$E$6,CONFIGURAÇÕES!$F$6,IF(M147&gt;=CONFIGURAÇÕES!$E$7,CONFIGURAÇÕES!$F$7,IF(M147&gt;=CONFIGURAÇÕES!$E$8,CONFIGURAÇÕES!$F$8)))))</f>
        <v/>
      </c>
    </row>
    <row r="148" spans="1:14" s="8" customFormat="1" ht="22.05" customHeight="1" x14ac:dyDescent="0.3">
      <c r="A148" s="9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98" t="str">
        <f t="shared" si="2"/>
        <v/>
      </c>
      <c r="N148" s="51" t="str">
        <f>IF(B148="","",IF(M148&gt;=CONFIGURAÇÕES!$E$5,CONFIGURAÇÕES!$F$5,IF(M148&gt;=CONFIGURAÇÕES!$E$6,CONFIGURAÇÕES!$F$6,IF(M148&gt;=CONFIGURAÇÕES!$E$7,CONFIGURAÇÕES!$F$7,IF(M148&gt;=CONFIGURAÇÕES!$E$8,CONFIGURAÇÕES!$F$8)))))</f>
        <v/>
      </c>
    </row>
    <row r="149" spans="1:14" s="8" customFormat="1" ht="22.05" customHeight="1" x14ac:dyDescent="0.3">
      <c r="A149" s="9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98" t="str">
        <f t="shared" si="2"/>
        <v/>
      </c>
      <c r="N149" s="51" t="str">
        <f>IF(B149="","",IF(M149&gt;=CONFIGURAÇÕES!$E$5,CONFIGURAÇÕES!$F$5,IF(M149&gt;=CONFIGURAÇÕES!$E$6,CONFIGURAÇÕES!$F$6,IF(M149&gt;=CONFIGURAÇÕES!$E$7,CONFIGURAÇÕES!$F$7,IF(M149&gt;=CONFIGURAÇÕES!$E$8,CONFIGURAÇÕES!$F$8)))))</f>
        <v/>
      </c>
    </row>
    <row r="150" spans="1:14" s="8" customFormat="1" ht="22.05" customHeight="1" x14ac:dyDescent="0.3">
      <c r="A150" s="9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98" t="str">
        <f t="shared" si="2"/>
        <v/>
      </c>
      <c r="N150" s="51" t="str">
        <f>IF(B150="","",IF(M150&gt;=CONFIGURAÇÕES!$E$5,CONFIGURAÇÕES!$F$5,IF(M150&gt;=CONFIGURAÇÕES!$E$6,CONFIGURAÇÕES!$F$6,IF(M150&gt;=CONFIGURAÇÕES!$E$7,CONFIGURAÇÕES!$F$7,IF(M150&gt;=CONFIGURAÇÕES!$E$8,CONFIGURAÇÕES!$F$8)))))</f>
        <v/>
      </c>
    </row>
    <row r="151" spans="1:14" s="8" customFormat="1" ht="22.05" customHeight="1" x14ac:dyDescent="0.3">
      <c r="A151" s="9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98" t="str">
        <f t="shared" si="2"/>
        <v/>
      </c>
      <c r="N151" s="51" t="str">
        <f>IF(B151="","",IF(M151&gt;=CONFIGURAÇÕES!$E$5,CONFIGURAÇÕES!$F$5,IF(M151&gt;=CONFIGURAÇÕES!$E$6,CONFIGURAÇÕES!$F$6,IF(M151&gt;=CONFIGURAÇÕES!$E$7,CONFIGURAÇÕES!$F$7,IF(M151&gt;=CONFIGURAÇÕES!$E$8,CONFIGURAÇÕES!$F$8)))))</f>
        <v/>
      </c>
    </row>
    <row r="152" spans="1:14" s="8" customFormat="1" ht="22.05" customHeight="1" x14ac:dyDescent="0.3">
      <c r="A152" s="9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98" t="str">
        <f t="shared" si="2"/>
        <v/>
      </c>
      <c r="N152" s="51" t="str">
        <f>IF(B152="","",IF(M152&gt;=CONFIGURAÇÕES!$E$5,CONFIGURAÇÕES!$F$5,IF(M152&gt;=CONFIGURAÇÕES!$E$6,CONFIGURAÇÕES!$F$6,IF(M152&gt;=CONFIGURAÇÕES!$E$7,CONFIGURAÇÕES!$F$7,IF(M152&gt;=CONFIGURAÇÕES!$E$8,CONFIGURAÇÕES!$F$8)))))</f>
        <v/>
      </c>
    </row>
    <row r="153" spans="1:14" s="8" customFormat="1" ht="22.05" customHeight="1" x14ac:dyDescent="0.3">
      <c r="A153" s="9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98" t="str">
        <f t="shared" si="2"/>
        <v/>
      </c>
      <c r="N153" s="51" t="str">
        <f>IF(B153="","",IF(M153&gt;=CONFIGURAÇÕES!$E$5,CONFIGURAÇÕES!$F$5,IF(M153&gt;=CONFIGURAÇÕES!$E$6,CONFIGURAÇÕES!$F$6,IF(M153&gt;=CONFIGURAÇÕES!$E$7,CONFIGURAÇÕES!$F$7,IF(M153&gt;=CONFIGURAÇÕES!$E$8,CONFIGURAÇÕES!$F$8)))))</f>
        <v/>
      </c>
    </row>
    <row r="154" spans="1:14" s="8" customFormat="1" ht="22.05" customHeight="1" x14ac:dyDescent="0.3">
      <c r="A154" s="9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98" t="str">
        <f t="shared" si="2"/>
        <v/>
      </c>
      <c r="N154" s="51" t="str">
        <f>IF(B154="","",IF(M154&gt;=CONFIGURAÇÕES!$E$5,CONFIGURAÇÕES!$F$5,IF(M154&gt;=CONFIGURAÇÕES!$E$6,CONFIGURAÇÕES!$F$6,IF(M154&gt;=CONFIGURAÇÕES!$E$7,CONFIGURAÇÕES!$F$7,IF(M154&gt;=CONFIGURAÇÕES!$E$8,CONFIGURAÇÕES!$F$8)))))</f>
        <v/>
      </c>
    </row>
    <row r="155" spans="1:14" s="8" customFormat="1" ht="22.05" customHeight="1" x14ac:dyDescent="0.3">
      <c r="A155" s="9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98" t="str">
        <f t="shared" si="2"/>
        <v/>
      </c>
      <c r="N155" s="51" t="str">
        <f>IF(B155="","",IF(M155&gt;=CONFIGURAÇÕES!$E$5,CONFIGURAÇÕES!$F$5,IF(M155&gt;=CONFIGURAÇÕES!$E$6,CONFIGURAÇÕES!$F$6,IF(M155&gt;=CONFIGURAÇÕES!$E$7,CONFIGURAÇÕES!$F$7,IF(M155&gt;=CONFIGURAÇÕES!$E$8,CONFIGURAÇÕES!$F$8)))))</f>
        <v/>
      </c>
    </row>
    <row r="156" spans="1:14" s="8" customFormat="1" ht="22.05" customHeight="1" x14ac:dyDescent="0.3">
      <c r="A156" s="9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98" t="str">
        <f t="shared" si="2"/>
        <v/>
      </c>
      <c r="N156" s="51" t="str">
        <f>IF(B156="","",IF(M156&gt;=CONFIGURAÇÕES!$E$5,CONFIGURAÇÕES!$F$5,IF(M156&gt;=CONFIGURAÇÕES!$E$6,CONFIGURAÇÕES!$F$6,IF(M156&gt;=CONFIGURAÇÕES!$E$7,CONFIGURAÇÕES!$F$7,IF(M156&gt;=CONFIGURAÇÕES!$E$8,CONFIGURAÇÕES!$F$8)))))</f>
        <v/>
      </c>
    </row>
    <row r="157" spans="1:14" s="8" customFormat="1" ht="22.05" customHeight="1" x14ac:dyDescent="0.3">
      <c r="A157" s="9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98" t="str">
        <f t="shared" si="2"/>
        <v/>
      </c>
      <c r="N157" s="51" t="str">
        <f>IF(B157="","",IF(M157&gt;=CONFIGURAÇÕES!$E$5,CONFIGURAÇÕES!$F$5,IF(M157&gt;=CONFIGURAÇÕES!$E$6,CONFIGURAÇÕES!$F$6,IF(M157&gt;=CONFIGURAÇÕES!$E$7,CONFIGURAÇÕES!$F$7,IF(M157&gt;=CONFIGURAÇÕES!$E$8,CONFIGURAÇÕES!$F$8)))))</f>
        <v/>
      </c>
    </row>
    <row r="158" spans="1:14" s="8" customFormat="1" ht="22.05" customHeight="1" x14ac:dyDescent="0.3">
      <c r="A158" s="9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98" t="str">
        <f t="shared" si="2"/>
        <v/>
      </c>
      <c r="N158" s="51" t="str">
        <f>IF(B158="","",IF(M158&gt;=CONFIGURAÇÕES!$E$5,CONFIGURAÇÕES!$F$5,IF(M158&gt;=CONFIGURAÇÕES!$E$6,CONFIGURAÇÕES!$F$6,IF(M158&gt;=CONFIGURAÇÕES!$E$7,CONFIGURAÇÕES!$F$7,IF(M158&gt;=CONFIGURAÇÕES!$E$8,CONFIGURAÇÕES!$F$8)))))</f>
        <v/>
      </c>
    </row>
    <row r="159" spans="1:14" s="8" customFormat="1" ht="22.05" customHeight="1" x14ac:dyDescent="0.3">
      <c r="A159" s="9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98" t="str">
        <f t="shared" si="2"/>
        <v/>
      </c>
      <c r="N159" s="51" t="str">
        <f>IF(B159="","",IF(M159&gt;=CONFIGURAÇÕES!$E$5,CONFIGURAÇÕES!$F$5,IF(M159&gt;=CONFIGURAÇÕES!$E$6,CONFIGURAÇÕES!$F$6,IF(M159&gt;=CONFIGURAÇÕES!$E$7,CONFIGURAÇÕES!$F$7,IF(M159&gt;=CONFIGURAÇÕES!$E$8,CONFIGURAÇÕES!$F$8)))))</f>
        <v/>
      </c>
    </row>
    <row r="160" spans="1:14" s="8" customFormat="1" ht="22.05" customHeight="1" x14ac:dyDescent="0.3">
      <c r="A160" s="9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98" t="str">
        <f t="shared" si="2"/>
        <v/>
      </c>
      <c r="N160" s="51" t="str">
        <f>IF(B160="","",IF(M160&gt;=CONFIGURAÇÕES!$E$5,CONFIGURAÇÕES!$F$5,IF(M160&gt;=CONFIGURAÇÕES!$E$6,CONFIGURAÇÕES!$F$6,IF(M160&gt;=CONFIGURAÇÕES!$E$7,CONFIGURAÇÕES!$F$7,IF(M160&gt;=CONFIGURAÇÕES!$E$8,CONFIGURAÇÕES!$F$8)))))</f>
        <v/>
      </c>
    </row>
    <row r="161" spans="1:14" s="8" customFormat="1" ht="22.05" customHeight="1" x14ac:dyDescent="0.3">
      <c r="A161" s="9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98" t="str">
        <f t="shared" si="2"/>
        <v/>
      </c>
      <c r="N161" s="51" t="str">
        <f>IF(B161="","",IF(M161&gt;=CONFIGURAÇÕES!$E$5,CONFIGURAÇÕES!$F$5,IF(M161&gt;=CONFIGURAÇÕES!$E$6,CONFIGURAÇÕES!$F$6,IF(M161&gt;=CONFIGURAÇÕES!$E$7,CONFIGURAÇÕES!$F$7,IF(M161&gt;=CONFIGURAÇÕES!$E$8,CONFIGURAÇÕES!$F$8)))))</f>
        <v/>
      </c>
    </row>
    <row r="162" spans="1:14" s="8" customFormat="1" ht="22.05" customHeight="1" x14ac:dyDescent="0.3">
      <c r="A162" s="9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98" t="str">
        <f t="shared" si="2"/>
        <v/>
      </c>
      <c r="N162" s="51" t="str">
        <f>IF(B162="","",IF(M162&gt;=CONFIGURAÇÕES!$E$5,CONFIGURAÇÕES!$F$5,IF(M162&gt;=CONFIGURAÇÕES!$E$6,CONFIGURAÇÕES!$F$6,IF(M162&gt;=CONFIGURAÇÕES!$E$7,CONFIGURAÇÕES!$F$7,IF(M162&gt;=CONFIGURAÇÕES!$E$8,CONFIGURAÇÕES!$F$8)))))</f>
        <v/>
      </c>
    </row>
    <row r="163" spans="1:14" s="8" customFormat="1" ht="22.05" customHeight="1" x14ac:dyDescent="0.3">
      <c r="A163" s="9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98" t="str">
        <f t="shared" si="2"/>
        <v/>
      </c>
      <c r="N163" s="51" t="str">
        <f>IF(B163="","",IF(M163&gt;=CONFIGURAÇÕES!$E$5,CONFIGURAÇÕES!$F$5,IF(M163&gt;=CONFIGURAÇÕES!$E$6,CONFIGURAÇÕES!$F$6,IF(M163&gt;=CONFIGURAÇÕES!$E$7,CONFIGURAÇÕES!$F$7,IF(M163&gt;=CONFIGURAÇÕES!$E$8,CONFIGURAÇÕES!$F$8)))))</f>
        <v/>
      </c>
    </row>
    <row r="164" spans="1:14" s="8" customFormat="1" ht="22.05" customHeight="1" x14ac:dyDescent="0.3">
      <c r="A164" s="9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98" t="str">
        <f t="shared" si="2"/>
        <v/>
      </c>
      <c r="N164" s="51" t="str">
        <f>IF(B164="","",IF(M164&gt;=CONFIGURAÇÕES!$E$5,CONFIGURAÇÕES!$F$5,IF(M164&gt;=CONFIGURAÇÕES!$E$6,CONFIGURAÇÕES!$F$6,IF(M164&gt;=CONFIGURAÇÕES!$E$7,CONFIGURAÇÕES!$F$7,IF(M164&gt;=CONFIGURAÇÕES!$E$8,CONFIGURAÇÕES!$F$8)))))</f>
        <v/>
      </c>
    </row>
    <row r="165" spans="1:14" s="8" customFormat="1" ht="22.05" customHeight="1" x14ac:dyDescent="0.3">
      <c r="A165" s="9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98" t="str">
        <f t="shared" si="2"/>
        <v/>
      </c>
      <c r="N165" s="51" t="str">
        <f>IF(B165="","",IF(M165&gt;=CONFIGURAÇÕES!$E$5,CONFIGURAÇÕES!$F$5,IF(M165&gt;=CONFIGURAÇÕES!$E$6,CONFIGURAÇÕES!$F$6,IF(M165&gt;=CONFIGURAÇÕES!$E$7,CONFIGURAÇÕES!$F$7,IF(M165&gt;=CONFIGURAÇÕES!$E$8,CONFIGURAÇÕES!$F$8)))))</f>
        <v/>
      </c>
    </row>
    <row r="166" spans="1:14" s="8" customFormat="1" ht="22.05" customHeight="1" x14ac:dyDescent="0.3">
      <c r="A166" s="9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98" t="str">
        <f t="shared" si="2"/>
        <v/>
      </c>
      <c r="N166" s="51" t="str">
        <f>IF(B166="","",IF(M166&gt;=CONFIGURAÇÕES!$E$5,CONFIGURAÇÕES!$F$5,IF(M166&gt;=CONFIGURAÇÕES!$E$6,CONFIGURAÇÕES!$F$6,IF(M166&gt;=CONFIGURAÇÕES!$E$7,CONFIGURAÇÕES!$F$7,IF(M166&gt;=CONFIGURAÇÕES!$E$8,CONFIGURAÇÕES!$F$8)))))</f>
        <v/>
      </c>
    </row>
    <row r="167" spans="1:14" s="8" customFormat="1" ht="22.05" customHeight="1" x14ac:dyDescent="0.3">
      <c r="A167" s="9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98" t="str">
        <f t="shared" si="2"/>
        <v/>
      </c>
      <c r="N167" s="51" t="str">
        <f>IF(B167="","",IF(M167&gt;=CONFIGURAÇÕES!$E$5,CONFIGURAÇÕES!$F$5,IF(M167&gt;=CONFIGURAÇÕES!$E$6,CONFIGURAÇÕES!$F$6,IF(M167&gt;=CONFIGURAÇÕES!$E$7,CONFIGURAÇÕES!$F$7,IF(M167&gt;=CONFIGURAÇÕES!$E$8,CONFIGURAÇÕES!$F$8)))))</f>
        <v/>
      </c>
    </row>
    <row r="168" spans="1:14" s="8" customFormat="1" ht="22.05" customHeight="1" x14ac:dyDescent="0.3">
      <c r="A168" s="9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98" t="str">
        <f t="shared" si="2"/>
        <v/>
      </c>
      <c r="N168" s="51" t="str">
        <f>IF(B168="","",IF(M168&gt;=CONFIGURAÇÕES!$E$5,CONFIGURAÇÕES!$F$5,IF(M168&gt;=CONFIGURAÇÕES!$E$6,CONFIGURAÇÕES!$F$6,IF(M168&gt;=CONFIGURAÇÕES!$E$7,CONFIGURAÇÕES!$F$7,IF(M168&gt;=CONFIGURAÇÕES!$E$8,CONFIGURAÇÕES!$F$8)))))</f>
        <v/>
      </c>
    </row>
    <row r="169" spans="1:14" s="8" customFormat="1" ht="22.05" customHeight="1" x14ac:dyDescent="0.3">
      <c r="A169" s="9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98" t="str">
        <f t="shared" si="2"/>
        <v/>
      </c>
      <c r="N169" s="51" t="str">
        <f>IF(B169="","",IF(M169&gt;=CONFIGURAÇÕES!$E$5,CONFIGURAÇÕES!$F$5,IF(M169&gt;=CONFIGURAÇÕES!$E$6,CONFIGURAÇÕES!$F$6,IF(M169&gt;=CONFIGURAÇÕES!$E$7,CONFIGURAÇÕES!$F$7,IF(M169&gt;=CONFIGURAÇÕES!$E$8,CONFIGURAÇÕES!$F$8)))))</f>
        <v/>
      </c>
    </row>
    <row r="170" spans="1:14" s="8" customFormat="1" ht="22.05" customHeight="1" x14ac:dyDescent="0.3">
      <c r="A170" s="9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98" t="str">
        <f t="shared" si="2"/>
        <v/>
      </c>
      <c r="N170" s="51" t="str">
        <f>IF(B170="","",IF(M170&gt;=CONFIGURAÇÕES!$E$5,CONFIGURAÇÕES!$F$5,IF(M170&gt;=CONFIGURAÇÕES!$E$6,CONFIGURAÇÕES!$F$6,IF(M170&gt;=CONFIGURAÇÕES!$E$7,CONFIGURAÇÕES!$F$7,IF(M170&gt;=CONFIGURAÇÕES!$E$8,CONFIGURAÇÕES!$F$8)))))</f>
        <v/>
      </c>
    </row>
    <row r="171" spans="1:14" s="8" customFormat="1" ht="22.05" customHeight="1" x14ac:dyDescent="0.3">
      <c r="A171" s="9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98" t="str">
        <f t="shared" si="2"/>
        <v/>
      </c>
      <c r="N171" s="51" t="str">
        <f>IF(B171="","",IF(M171&gt;=CONFIGURAÇÕES!$E$5,CONFIGURAÇÕES!$F$5,IF(M171&gt;=CONFIGURAÇÕES!$E$6,CONFIGURAÇÕES!$F$6,IF(M171&gt;=CONFIGURAÇÕES!$E$7,CONFIGURAÇÕES!$F$7,IF(M171&gt;=CONFIGURAÇÕES!$E$8,CONFIGURAÇÕES!$F$8)))))</f>
        <v/>
      </c>
    </row>
    <row r="172" spans="1:14" s="8" customFormat="1" ht="22.05" customHeight="1" x14ac:dyDescent="0.3">
      <c r="A172" s="9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98" t="str">
        <f t="shared" si="2"/>
        <v/>
      </c>
      <c r="N172" s="51" t="str">
        <f>IF(B172="","",IF(M172&gt;=CONFIGURAÇÕES!$E$5,CONFIGURAÇÕES!$F$5,IF(M172&gt;=CONFIGURAÇÕES!$E$6,CONFIGURAÇÕES!$F$6,IF(M172&gt;=CONFIGURAÇÕES!$E$7,CONFIGURAÇÕES!$F$7,IF(M172&gt;=CONFIGURAÇÕES!$E$8,CONFIGURAÇÕES!$F$8)))))</f>
        <v/>
      </c>
    </row>
    <row r="173" spans="1:14" s="8" customFormat="1" ht="22.05" customHeight="1" x14ac:dyDescent="0.3">
      <c r="A173" s="9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98" t="str">
        <f t="shared" si="2"/>
        <v/>
      </c>
      <c r="N173" s="51" t="str">
        <f>IF(B173="","",IF(M173&gt;=CONFIGURAÇÕES!$E$5,CONFIGURAÇÕES!$F$5,IF(M173&gt;=CONFIGURAÇÕES!$E$6,CONFIGURAÇÕES!$F$6,IF(M173&gt;=CONFIGURAÇÕES!$E$7,CONFIGURAÇÕES!$F$7,IF(M173&gt;=CONFIGURAÇÕES!$E$8,CONFIGURAÇÕES!$F$8)))))</f>
        <v/>
      </c>
    </row>
    <row r="174" spans="1:14" s="8" customFormat="1" ht="22.05" customHeight="1" x14ac:dyDescent="0.3">
      <c r="A174" s="9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98" t="str">
        <f t="shared" si="2"/>
        <v/>
      </c>
      <c r="N174" s="51" t="str">
        <f>IF(B174="","",IF(M174&gt;=CONFIGURAÇÕES!$E$5,CONFIGURAÇÕES!$F$5,IF(M174&gt;=CONFIGURAÇÕES!$E$6,CONFIGURAÇÕES!$F$6,IF(M174&gt;=CONFIGURAÇÕES!$E$7,CONFIGURAÇÕES!$F$7,IF(M174&gt;=CONFIGURAÇÕES!$E$8,CONFIGURAÇÕES!$F$8)))))</f>
        <v/>
      </c>
    </row>
    <row r="175" spans="1:14" s="8" customFormat="1" ht="22.05" customHeight="1" x14ac:dyDescent="0.3">
      <c r="A175" s="9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98" t="str">
        <f t="shared" si="2"/>
        <v/>
      </c>
      <c r="N175" s="51" t="str">
        <f>IF(B175="","",IF(M175&gt;=CONFIGURAÇÕES!$E$5,CONFIGURAÇÕES!$F$5,IF(M175&gt;=CONFIGURAÇÕES!$E$6,CONFIGURAÇÕES!$F$6,IF(M175&gt;=CONFIGURAÇÕES!$E$7,CONFIGURAÇÕES!$F$7,IF(M175&gt;=CONFIGURAÇÕES!$E$8,CONFIGURAÇÕES!$F$8)))))</f>
        <v/>
      </c>
    </row>
    <row r="176" spans="1:14" s="8" customFormat="1" ht="22.05" customHeight="1" x14ac:dyDescent="0.3">
      <c r="A176" s="9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98" t="str">
        <f t="shared" si="2"/>
        <v/>
      </c>
      <c r="N176" s="51" t="str">
        <f>IF(B176="","",IF(M176&gt;=CONFIGURAÇÕES!$E$5,CONFIGURAÇÕES!$F$5,IF(M176&gt;=CONFIGURAÇÕES!$E$6,CONFIGURAÇÕES!$F$6,IF(M176&gt;=CONFIGURAÇÕES!$E$7,CONFIGURAÇÕES!$F$7,IF(M176&gt;=CONFIGURAÇÕES!$E$8,CONFIGURAÇÕES!$F$8)))))</f>
        <v/>
      </c>
    </row>
    <row r="177" spans="1:14" s="8" customFormat="1" ht="22.05" customHeight="1" x14ac:dyDescent="0.3">
      <c r="A177" s="9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98" t="str">
        <f t="shared" si="2"/>
        <v/>
      </c>
      <c r="N177" s="51" t="str">
        <f>IF(B177="","",IF(M177&gt;=CONFIGURAÇÕES!$E$5,CONFIGURAÇÕES!$F$5,IF(M177&gt;=CONFIGURAÇÕES!$E$6,CONFIGURAÇÕES!$F$6,IF(M177&gt;=CONFIGURAÇÕES!$E$7,CONFIGURAÇÕES!$F$7,IF(M177&gt;=CONFIGURAÇÕES!$E$8,CONFIGURAÇÕES!$F$8)))))</f>
        <v/>
      </c>
    </row>
    <row r="178" spans="1:14" s="8" customFormat="1" ht="22.05" customHeight="1" x14ac:dyDescent="0.3">
      <c r="A178" s="9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98" t="str">
        <f t="shared" si="2"/>
        <v/>
      </c>
      <c r="N178" s="51" t="str">
        <f>IF(B178="","",IF(M178&gt;=CONFIGURAÇÕES!$E$5,CONFIGURAÇÕES!$F$5,IF(M178&gt;=CONFIGURAÇÕES!$E$6,CONFIGURAÇÕES!$F$6,IF(M178&gt;=CONFIGURAÇÕES!$E$7,CONFIGURAÇÕES!$F$7,IF(M178&gt;=CONFIGURAÇÕES!$E$8,CONFIGURAÇÕES!$F$8)))))</f>
        <v/>
      </c>
    </row>
    <row r="179" spans="1:14" s="8" customFormat="1" ht="22.05" customHeight="1" x14ac:dyDescent="0.3">
      <c r="A179" s="9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98" t="str">
        <f t="shared" si="2"/>
        <v/>
      </c>
      <c r="N179" s="51" t="str">
        <f>IF(B179="","",IF(M179&gt;=CONFIGURAÇÕES!$E$5,CONFIGURAÇÕES!$F$5,IF(M179&gt;=CONFIGURAÇÕES!$E$6,CONFIGURAÇÕES!$F$6,IF(M179&gt;=CONFIGURAÇÕES!$E$7,CONFIGURAÇÕES!$F$7,IF(M179&gt;=CONFIGURAÇÕES!$E$8,CONFIGURAÇÕES!$F$8)))))</f>
        <v/>
      </c>
    </row>
    <row r="180" spans="1:14" s="8" customFormat="1" ht="22.05" customHeight="1" x14ac:dyDescent="0.3">
      <c r="A180" s="9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98" t="str">
        <f t="shared" si="2"/>
        <v/>
      </c>
      <c r="N180" s="51" t="str">
        <f>IF(B180="","",IF(M180&gt;=CONFIGURAÇÕES!$E$5,CONFIGURAÇÕES!$F$5,IF(M180&gt;=CONFIGURAÇÕES!$E$6,CONFIGURAÇÕES!$F$6,IF(M180&gt;=CONFIGURAÇÕES!$E$7,CONFIGURAÇÕES!$F$7,IF(M180&gt;=CONFIGURAÇÕES!$E$8,CONFIGURAÇÕES!$F$8)))))</f>
        <v/>
      </c>
    </row>
    <row r="181" spans="1:14" s="8" customFormat="1" ht="22.05" customHeight="1" x14ac:dyDescent="0.3">
      <c r="A181" s="9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98" t="str">
        <f t="shared" si="2"/>
        <v/>
      </c>
      <c r="N181" s="51" t="str">
        <f>IF(B181="","",IF(M181&gt;=CONFIGURAÇÕES!$E$5,CONFIGURAÇÕES!$F$5,IF(M181&gt;=CONFIGURAÇÕES!$E$6,CONFIGURAÇÕES!$F$6,IF(M181&gt;=CONFIGURAÇÕES!$E$7,CONFIGURAÇÕES!$F$7,IF(M181&gt;=CONFIGURAÇÕES!$E$8,CONFIGURAÇÕES!$F$8)))))</f>
        <v/>
      </c>
    </row>
    <row r="182" spans="1:14" s="8" customFormat="1" ht="22.05" customHeight="1" x14ac:dyDescent="0.3">
      <c r="A182" s="9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98" t="str">
        <f t="shared" si="2"/>
        <v/>
      </c>
      <c r="N182" s="51" t="str">
        <f>IF(B182="","",IF(M182&gt;=CONFIGURAÇÕES!$E$5,CONFIGURAÇÕES!$F$5,IF(M182&gt;=CONFIGURAÇÕES!$E$6,CONFIGURAÇÕES!$F$6,IF(M182&gt;=CONFIGURAÇÕES!$E$7,CONFIGURAÇÕES!$F$7,IF(M182&gt;=CONFIGURAÇÕES!$E$8,CONFIGURAÇÕES!$F$8)))))</f>
        <v/>
      </c>
    </row>
    <row r="183" spans="1:14" s="8" customFormat="1" ht="22.05" customHeight="1" x14ac:dyDescent="0.3">
      <c r="A183" s="9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98" t="str">
        <f t="shared" si="2"/>
        <v/>
      </c>
      <c r="N183" s="51" t="str">
        <f>IF(B183="","",IF(M183&gt;=CONFIGURAÇÕES!$E$5,CONFIGURAÇÕES!$F$5,IF(M183&gt;=CONFIGURAÇÕES!$E$6,CONFIGURAÇÕES!$F$6,IF(M183&gt;=CONFIGURAÇÕES!$E$7,CONFIGURAÇÕES!$F$7,IF(M183&gt;=CONFIGURAÇÕES!$E$8,CONFIGURAÇÕES!$F$8)))))</f>
        <v/>
      </c>
    </row>
    <row r="184" spans="1:14" s="8" customFormat="1" ht="22.05" customHeight="1" x14ac:dyDescent="0.3">
      <c r="A184" s="9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98" t="str">
        <f t="shared" si="2"/>
        <v/>
      </c>
      <c r="N184" s="51" t="str">
        <f>IF(B184="","",IF(M184&gt;=CONFIGURAÇÕES!$E$5,CONFIGURAÇÕES!$F$5,IF(M184&gt;=CONFIGURAÇÕES!$E$6,CONFIGURAÇÕES!$F$6,IF(M184&gt;=CONFIGURAÇÕES!$E$7,CONFIGURAÇÕES!$F$7,IF(M184&gt;=CONFIGURAÇÕES!$E$8,CONFIGURAÇÕES!$F$8)))))</f>
        <v/>
      </c>
    </row>
    <row r="185" spans="1:14" s="8" customFormat="1" ht="22.05" customHeight="1" x14ac:dyDescent="0.3">
      <c r="A185" s="9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98" t="str">
        <f t="shared" si="2"/>
        <v/>
      </c>
      <c r="N185" s="51" t="str">
        <f>IF(B185="","",IF(M185&gt;=CONFIGURAÇÕES!$E$5,CONFIGURAÇÕES!$F$5,IF(M185&gt;=CONFIGURAÇÕES!$E$6,CONFIGURAÇÕES!$F$6,IF(M185&gt;=CONFIGURAÇÕES!$E$7,CONFIGURAÇÕES!$F$7,IF(M185&gt;=CONFIGURAÇÕES!$E$8,CONFIGURAÇÕES!$F$8)))))</f>
        <v/>
      </c>
    </row>
    <row r="186" spans="1:14" s="8" customFormat="1" ht="22.05" customHeight="1" x14ac:dyDescent="0.3">
      <c r="A186" s="9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98" t="str">
        <f t="shared" si="2"/>
        <v/>
      </c>
      <c r="N186" s="51" t="str">
        <f>IF(B186="","",IF(M186&gt;=CONFIGURAÇÕES!$E$5,CONFIGURAÇÕES!$F$5,IF(M186&gt;=CONFIGURAÇÕES!$E$6,CONFIGURAÇÕES!$F$6,IF(M186&gt;=CONFIGURAÇÕES!$E$7,CONFIGURAÇÕES!$F$7,IF(M186&gt;=CONFIGURAÇÕES!$E$8,CONFIGURAÇÕES!$F$8)))))</f>
        <v/>
      </c>
    </row>
    <row r="187" spans="1:14" s="8" customFormat="1" ht="22.05" customHeight="1" x14ac:dyDescent="0.3">
      <c r="A187" s="9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98" t="str">
        <f t="shared" si="2"/>
        <v/>
      </c>
      <c r="N187" s="51" t="str">
        <f>IF(B187="","",IF(M187&gt;=CONFIGURAÇÕES!$E$5,CONFIGURAÇÕES!$F$5,IF(M187&gt;=CONFIGURAÇÕES!$E$6,CONFIGURAÇÕES!$F$6,IF(M187&gt;=CONFIGURAÇÕES!$E$7,CONFIGURAÇÕES!$F$7,IF(M187&gt;=CONFIGURAÇÕES!$E$8,CONFIGURAÇÕES!$F$8)))))</f>
        <v/>
      </c>
    </row>
    <row r="188" spans="1:14" s="8" customFormat="1" ht="22.05" customHeight="1" x14ac:dyDescent="0.3">
      <c r="A188" s="9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98" t="str">
        <f t="shared" si="2"/>
        <v/>
      </c>
      <c r="N188" s="51" t="str">
        <f>IF(B188="","",IF(M188&gt;=CONFIGURAÇÕES!$E$5,CONFIGURAÇÕES!$F$5,IF(M188&gt;=CONFIGURAÇÕES!$E$6,CONFIGURAÇÕES!$F$6,IF(M188&gt;=CONFIGURAÇÕES!$E$7,CONFIGURAÇÕES!$F$7,IF(M188&gt;=CONFIGURAÇÕES!$E$8,CONFIGURAÇÕES!$F$8)))))</f>
        <v/>
      </c>
    </row>
    <row r="189" spans="1:14" s="8" customFormat="1" ht="22.05" customHeight="1" x14ac:dyDescent="0.3">
      <c r="A189" s="9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98" t="str">
        <f t="shared" si="2"/>
        <v/>
      </c>
      <c r="N189" s="51" t="str">
        <f>IF(B189="","",IF(M189&gt;=CONFIGURAÇÕES!$E$5,CONFIGURAÇÕES!$F$5,IF(M189&gt;=CONFIGURAÇÕES!$E$6,CONFIGURAÇÕES!$F$6,IF(M189&gt;=CONFIGURAÇÕES!$E$7,CONFIGURAÇÕES!$F$7,IF(M189&gt;=CONFIGURAÇÕES!$E$8,CONFIGURAÇÕES!$F$8)))))</f>
        <v/>
      </c>
    </row>
    <row r="190" spans="1:14" s="8" customFormat="1" ht="22.05" customHeight="1" x14ac:dyDescent="0.3">
      <c r="A190" s="9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98" t="str">
        <f t="shared" si="2"/>
        <v/>
      </c>
      <c r="N190" s="51" t="str">
        <f>IF(B190="","",IF(M190&gt;=CONFIGURAÇÕES!$E$5,CONFIGURAÇÕES!$F$5,IF(M190&gt;=CONFIGURAÇÕES!$E$6,CONFIGURAÇÕES!$F$6,IF(M190&gt;=CONFIGURAÇÕES!$E$7,CONFIGURAÇÕES!$F$7,IF(M190&gt;=CONFIGURAÇÕES!$E$8,CONFIGURAÇÕES!$F$8)))))</f>
        <v/>
      </c>
    </row>
    <row r="191" spans="1:14" s="8" customFormat="1" ht="22.05" customHeight="1" x14ac:dyDescent="0.3">
      <c r="A191" s="9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98" t="str">
        <f t="shared" si="2"/>
        <v/>
      </c>
      <c r="N191" s="51" t="str">
        <f>IF(B191="","",IF(M191&gt;=CONFIGURAÇÕES!$E$5,CONFIGURAÇÕES!$F$5,IF(M191&gt;=CONFIGURAÇÕES!$E$6,CONFIGURAÇÕES!$F$6,IF(M191&gt;=CONFIGURAÇÕES!$E$7,CONFIGURAÇÕES!$F$7,IF(M191&gt;=CONFIGURAÇÕES!$E$8,CONFIGURAÇÕES!$F$8)))))</f>
        <v/>
      </c>
    </row>
    <row r="192" spans="1:14" s="8" customFormat="1" ht="22.05" customHeight="1" x14ac:dyDescent="0.3">
      <c r="A192" s="9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98" t="str">
        <f t="shared" si="2"/>
        <v/>
      </c>
      <c r="N192" s="51" t="str">
        <f>IF(B192="","",IF(M192&gt;=CONFIGURAÇÕES!$E$5,CONFIGURAÇÕES!$F$5,IF(M192&gt;=CONFIGURAÇÕES!$E$6,CONFIGURAÇÕES!$F$6,IF(M192&gt;=CONFIGURAÇÕES!$E$7,CONFIGURAÇÕES!$F$7,IF(M192&gt;=CONFIGURAÇÕES!$E$8,CONFIGURAÇÕES!$F$8)))))</f>
        <v/>
      </c>
    </row>
    <row r="193" spans="1:14" s="8" customFormat="1" ht="22.05" customHeight="1" x14ac:dyDescent="0.3">
      <c r="A193" s="9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98" t="str">
        <f t="shared" si="2"/>
        <v/>
      </c>
      <c r="N193" s="51" t="str">
        <f>IF(B193="","",IF(M193&gt;=CONFIGURAÇÕES!$E$5,CONFIGURAÇÕES!$F$5,IF(M193&gt;=CONFIGURAÇÕES!$E$6,CONFIGURAÇÕES!$F$6,IF(M193&gt;=CONFIGURAÇÕES!$E$7,CONFIGURAÇÕES!$F$7,IF(M193&gt;=CONFIGURAÇÕES!$E$8,CONFIGURAÇÕES!$F$8)))))</f>
        <v/>
      </c>
    </row>
    <row r="194" spans="1:14" s="8" customFormat="1" ht="22.05" customHeight="1" x14ac:dyDescent="0.3">
      <c r="A194" s="9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98" t="str">
        <f t="shared" si="2"/>
        <v/>
      </c>
      <c r="N194" s="51" t="str">
        <f>IF(B194="","",IF(M194&gt;=CONFIGURAÇÕES!$E$5,CONFIGURAÇÕES!$F$5,IF(M194&gt;=CONFIGURAÇÕES!$E$6,CONFIGURAÇÕES!$F$6,IF(M194&gt;=CONFIGURAÇÕES!$E$7,CONFIGURAÇÕES!$F$7,IF(M194&gt;=CONFIGURAÇÕES!$E$8,CONFIGURAÇÕES!$F$8)))))</f>
        <v/>
      </c>
    </row>
    <row r="195" spans="1:14" s="8" customFormat="1" ht="22.05" customHeight="1" x14ac:dyDescent="0.3">
      <c r="A195" s="9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98" t="str">
        <f t="shared" si="2"/>
        <v/>
      </c>
      <c r="N195" s="51" t="str">
        <f>IF(B195="","",IF(M195&gt;=CONFIGURAÇÕES!$E$5,CONFIGURAÇÕES!$F$5,IF(M195&gt;=CONFIGURAÇÕES!$E$6,CONFIGURAÇÕES!$F$6,IF(M195&gt;=CONFIGURAÇÕES!$E$7,CONFIGURAÇÕES!$F$7,IF(M195&gt;=CONFIGURAÇÕES!$E$8,CONFIGURAÇÕES!$F$8)))))</f>
        <v/>
      </c>
    </row>
    <row r="196" spans="1:14" s="8" customFormat="1" ht="22.05" customHeight="1" x14ac:dyDescent="0.3">
      <c r="A196" s="9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98" t="str">
        <f t="shared" si="2"/>
        <v/>
      </c>
      <c r="N196" s="51" t="str">
        <f>IF(B196="","",IF(M196&gt;=CONFIGURAÇÕES!$E$5,CONFIGURAÇÕES!$F$5,IF(M196&gt;=CONFIGURAÇÕES!$E$6,CONFIGURAÇÕES!$F$6,IF(M196&gt;=CONFIGURAÇÕES!$E$7,CONFIGURAÇÕES!$F$7,IF(M196&gt;=CONFIGURAÇÕES!$E$8,CONFIGURAÇÕES!$F$8)))))</f>
        <v/>
      </c>
    </row>
    <row r="197" spans="1:14" s="8" customFormat="1" ht="22.05" customHeight="1" x14ac:dyDescent="0.3">
      <c r="A197" s="9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98" t="str">
        <f t="shared" si="2"/>
        <v/>
      </c>
      <c r="N197" s="51" t="str">
        <f>IF(B197="","",IF(M197&gt;=CONFIGURAÇÕES!$E$5,CONFIGURAÇÕES!$F$5,IF(M197&gt;=CONFIGURAÇÕES!$E$6,CONFIGURAÇÕES!$F$6,IF(M197&gt;=CONFIGURAÇÕES!$E$7,CONFIGURAÇÕES!$F$7,IF(M197&gt;=CONFIGURAÇÕES!$E$8,CONFIGURAÇÕES!$F$8)))))</f>
        <v/>
      </c>
    </row>
    <row r="198" spans="1:14" s="8" customFormat="1" ht="22.05" customHeight="1" x14ac:dyDescent="0.3">
      <c r="A198" s="9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98" t="str">
        <f t="shared" ref="M198:M206" si="3">IF(B198="","",(SUM(C198:L198))/(Qtd_competencias*10))</f>
        <v/>
      </c>
      <c r="N198" s="51" t="str">
        <f>IF(B198="","",IF(M198&gt;=CONFIGURAÇÕES!$E$5,CONFIGURAÇÕES!$F$5,IF(M198&gt;=CONFIGURAÇÕES!$E$6,CONFIGURAÇÕES!$F$6,IF(M198&gt;=CONFIGURAÇÕES!$E$7,CONFIGURAÇÕES!$F$7,IF(M198&gt;=CONFIGURAÇÕES!$E$8,CONFIGURAÇÕES!$F$8)))))</f>
        <v/>
      </c>
    </row>
    <row r="199" spans="1:14" s="8" customFormat="1" ht="22.05" customHeight="1" x14ac:dyDescent="0.3">
      <c r="A199" s="9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98" t="str">
        <f t="shared" si="3"/>
        <v/>
      </c>
      <c r="N199" s="51" t="str">
        <f>IF(B199="","",IF(M199&gt;=CONFIGURAÇÕES!$E$5,CONFIGURAÇÕES!$F$5,IF(M199&gt;=CONFIGURAÇÕES!$E$6,CONFIGURAÇÕES!$F$6,IF(M199&gt;=CONFIGURAÇÕES!$E$7,CONFIGURAÇÕES!$F$7,IF(M199&gt;=CONFIGURAÇÕES!$E$8,CONFIGURAÇÕES!$F$8)))))</f>
        <v/>
      </c>
    </row>
    <row r="200" spans="1:14" s="8" customFormat="1" ht="22.05" customHeight="1" x14ac:dyDescent="0.3">
      <c r="A200" s="9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98" t="str">
        <f t="shared" si="3"/>
        <v/>
      </c>
      <c r="N200" s="51" t="str">
        <f>IF(B200="","",IF(M200&gt;=CONFIGURAÇÕES!$E$5,CONFIGURAÇÕES!$F$5,IF(M200&gt;=CONFIGURAÇÕES!$E$6,CONFIGURAÇÕES!$F$6,IF(M200&gt;=CONFIGURAÇÕES!$E$7,CONFIGURAÇÕES!$F$7,IF(M200&gt;=CONFIGURAÇÕES!$E$8,CONFIGURAÇÕES!$F$8)))))</f>
        <v/>
      </c>
    </row>
    <row r="201" spans="1:14" s="8" customFormat="1" ht="22.05" customHeight="1" x14ac:dyDescent="0.3">
      <c r="A201" s="9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98" t="str">
        <f t="shared" si="3"/>
        <v/>
      </c>
      <c r="N201" s="51" t="str">
        <f>IF(B201="","",IF(M201&gt;=CONFIGURAÇÕES!$E$5,CONFIGURAÇÕES!$F$5,IF(M201&gt;=CONFIGURAÇÕES!$E$6,CONFIGURAÇÕES!$F$6,IF(M201&gt;=CONFIGURAÇÕES!$E$7,CONFIGURAÇÕES!$F$7,IF(M201&gt;=CONFIGURAÇÕES!$E$8,CONFIGURAÇÕES!$F$8)))))</f>
        <v/>
      </c>
    </row>
    <row r="202" spans="1:14" s="8" customFormat="1" ht="22.05" customHeight="1" x14ac:dyDescent="0.3">
      <c r="A202" s="9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98" t="str">
        <f t="shared" si="3"/>
        <v/>
      </c>
      <c r="N202" s="51" t="str">
        <f>IF(B202="","",IF(M202&gt;=CONFIGURAÇÕES!$E$5,CONFIGURAÇÕES!$F$5,IF(M202&gt;=CONFIGURAÇÕES!$E$6,CONFIGURAÇÕES!$F$6,IF(M202&gt;=CONFIGURAÇÕES!$E$7,CONFIGURAÇÕES!$F$7,IF(M202&gt;=CONFIGURAÇÕES!$E$8,CONFIGURAÇÕES!$F$8)))))</f>
        <v/>
      </c>
    </row>
    <row r="203" spans="1:14" s="8" customFormat="1" ht="22.05" customHeight="1" x14ac:dyDescent="0.3">
      <c r="A203" s="9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98" t="str">
        <f t="shared" si="3"/>
        <v/>
      </c>
      <c r="N203" s="51" t="str">
        <f>IF(B203="","",IF(M203&gt;=CONFIGURAÇÕES!$E$5,CONFIGURAÇÕES!$F$5,IF(M203&gt;=CONFIGURAÇÕES!$E$6,CONFIGURAÇÕES!$F$6,IF(M203&gt;=CONFIGURAÇÕES!$E$7,CONFIGURAÇÕES!$F$7,IF(M203&gt;=CONFIGURAÇÕES!$E$8,CONFIGURAÇÕES!$F$8)))))</f>
        <v/>
      </c>
    </row>
    <row r="204" spans="1:14" s="8" customFormat="1" ht="22.05" customHeight="1" x14ac:dyDescent="0.3">
      <c r="A204" s="9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98" t="str">
        <f t="shared" si="3"/>
        <v/>
      </c>
      <c r="N204" s="51" t="str">
        <f>IF(B204="","",IF(M204&gt;=CONFIGURAÇÕES!$E$5,CONFIGURAÇÕES!$F$5,IF(M204&gt;=CONFIGURAÇÕES!$E$6,CONFIGURAÇÕES!$F$6,IF(M204&gt;=CONFIGURAÇÕES!$E$7,CONFIGURAÇÕES!$F$7,IF(M204&gt;=CONFIGURAÇÕES!$E$8,CONFIGURAÇÕES!$F$8)))))</f>
        <v/>
      </c>
    </row>
    <row r="205" spans="1:14" s="8" customFormat="1" ht="22.05" customHeight="1" x14ac:dyDescent="0.3">
      <c r="A205" s="9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98" t="str">
        <f t="shared" si="3"/>
        <v/>
      </c>
      <c r="N205" s="51" t="str">
        <f>IF(B205="","",IF(M205&gt;=CONFIGURAÇÕES!$E$5,CONFIGURAÇÕES!$F$5,IF(M205&gt;=CONFIGURAÇÕES!$E$6,CONFIGURAÇÕES!$F$6,IF(M205&gt;=CONFIGURAÇÕES!$E$7,CONFIGURAÇÕES!$F$7,IF(M205&gt;=CONFIGURAÇÕES!$E$8,CONFIGURAÇÕES!$F$8)))))</f>
        <v/>
      </c>
    </row>
    <row r="206" spans="1:14" s="8" customFormat="1" ht="22.05" customHeight="1" x14ac:dyDescent="0.3">
      <c r="A206" s="9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98" t="str">
        <f t="shared" si="3"/>
        <v/>
      </c>
      <c r="N206" s="51" t="str">
        <f>IF(B206="","",IF(M206&gt;=CONFIGURAÇÕES!$E$5,CONFIGURAÇÕES!$F$5,IF(M206&gt;=CONFIGURAÇÕES!$E$6,CONFIGURAÇÕES!$F$6,IF(M206&gt;=CONFIGURAÇÕES!$E$7,CONFIGURAÇÕES!$F$7,IF(M206&gt;=CONFIGURAÇÕES!$E$8,CONFIGURAÇÕES!$F$8)))))</f>
        <v/>
      </c>
    </row>
    <row r="207" spans="1:14" x14ac:dyDescent="0.3">
      <c r="B207" s="2"/>
    </row>
    <row r="208" spans="1:14" x14ac:dyDescent="0.3">
      <c r="B208" s="2"/>
    </row>
    <row r="209" spans="2:2" x14ac:dyDescent="0.3">
      <c r="B209" s="2"/>
    </row>
    <row r="210" spans="2:2" x14ac:dyDescent="0.3">
      <c r="B210" s="2"/>
    </row>
    <row r="211" spans="2:2" x14ac:dyDescent="0.3">
      <c r="B211" s="2"/>
    </row>
    <row r="212" spans="2:2" x14ac:dyDescent="0.3">
      <c r="B212" s="2"/>
    </row>
    <row r="213" spans="2:2" x14ac:dyDescent="0.3">
      <c r="B213" s="2"/>
    </row>
    <row r="214" spans="2:2" x14ac:dyDescent="0.3">
      <c r="B214" s="2"/>
    </row>
    <row r="215" spans="2:2" x14ac:dyDescent="0.3">
      <c r="B215" s="2"/>
    </row>
    <row r="216" spans="2:2" x14ac:dyDescent="0.3">
      <c r="B216" s="2"/>
    </row>
    <row r="217" spans="2:2" x14ac:dyDescent="0.3">
      <c r="B217" s="2"/>
    </row>
    <row r="218" spans="2:2" x14ac:dyDescent="0.3">
      <c r="B218" s="2"/>
    </row>
    <row r="219" spans="2:2" x14ac:dyDescent="0.3">
      <c r="B219" s="2"/>
    </row>
    <row r="220" spans="2:2" x14ac:dyDescent="0.3">
      <c r="B220" s="2"/>
    </row>
    <row r="221" spans="2:2" x14ac:dyDescent="0.3">
      <c r="B221" s="2"/>
    </row>
    <row r="222" spans="2:2" x14ac:dyDescent="0.3">
      <c r="B222" s="2"/>
    </row>
    <row r="223" spans="2:2" x14ac:dyDescent="0.3">
      <c r="B223" s="2"/>
    </row>
    <row r="224" spans="2:2" x14ac:dyDescent="0.3">
      <c r="B224" s="2"/>
    </row>
    <row r="225" spans="2:2" x14ac:dyDescent="0.3">
      <c r="B225" s="2"/>
    </row>
    <row r="226" spans="2:2" x14ac:dyDescent="0.3">
      <c r="B226" s="2"/>
    </row>
    <row r="227" spans="2:2" x14ac:dyDescent="0.3">
      <c r="B227" s="2"/>
    </row>
    <row r="228" spans="2:2" x14ac:dyDescent="0.3">
      <c r="B228" s="2"/>
    </row>
    <row r="229" spans="2:2" x14ac:dyDescent="0.3">
      <c r="B229" s="2"/>
    </row>
    <row r="230" spans="2:2" x14ac:dyDescent="0.3">
      <c r="B230" s="2"/>
    </row>
    <row r="231" spans="2:2" x14ac:dyDescent="0.3">
      <c r="B231" s="2"/>
    </row>
    <row r="232" spans="2:2" x14ac:dyDescent="0.3">
      <c r="B232" s="2"/>
    </row>
    <row r="233" spans="2:2" x14ac:dyDescent="0.3">
      <c r="B233" s="2"/>
    </row>
    <row r="234" spans="2:2" x14ac:dyDescent="0.3">
      <c r="B234" s="2"/>
    </row>
    <row r="235" spans="2:2" x14ac:dyDescent="0.3">
      <c r="B235" s="2"/>
    </row>
    <row r="236" spans="2:2" x14ac:dyDescent="0.3">
      <c r="B236" s="2"/>
    </row>
    <row r="237" spans="2:2" x14ac:dyDescent="0.3">
      <c r="B237" s="2"/>
    </row>
    <row r="238" spans="2:2" x14ac:dyDescent="0.3">
      <c r="B238" s="2"/>
    </row>
    <row r="239" spans="2:2" x14ac:dyDescent="0.3">
      <c r="B239" s="2"/>
    </row>
    <row r="240" spans="2:2" x14ac:dyDescent="0.3">
      <c r="B240" s="2"/>
    </row>
    <row r="241" spans="2:2" x14ac:dyDescent="0.3">
      <c r="B241" s="2"/>
    </row>
    <row r="242" spans="2:2" x14ac:dyDescent="0.3">
      <c r="B242" s="2"/>
    </row>
    <row r="243" spans="2:2" x14ac:dyDescent="0.3">
      <c r="B243" s="2"/>
    </row>
    <row r="244" spans="2:2" x14ac:dyDescent="0.3">
      <c r="B244" s="2"/>
    </row>
    <row r="245" spans="2:2" x14ac:dyDescent="0.3">
      <c r="B245" s="2"/>
    </row>
    <row r="246" spans="2:2" x14ac:dyDescent="0.3">
      <c r="B246" s="2"/>
    </row>
    <row r="247" spans="2:2" x14ac:dyDescent="0.3">
      <c r="B247" s="2"/>
    </row>
    <row r="248" spans="2:2" x14ac:dyDescent="0.3">
      <c r="B248" s="2"/>
    </row>
    <row r="249" spans="2:2" x14ac:dyDescent="0.3">
      <c r="B249" s="2"/>
    </row>
    <row r="250" spans="2:2" x14ac:dyDescent="0.3">
      <c r="B250" s="2"/>
    </row>
    <row r="251" spans="2:2" x14ac:dyDescent="0.3">
      <c r="B251" s="2"/>
    </row>
    <row r="252" spans="2:2" x14ac:dyDescent="0.3">
      <c r="B252" s="2"/>
    </row>
    <row r="253" spans="2:2" x14ac:dyDescent="0.3">
      <c r="B253" s="2"/>
    </row>
    <row r="254" spans="2:2" x14ac:dyDescent="0.3">
      <c r="B254" s="2"/>
    </row>
    <row r="255" spans="2:2" x14ac:dyDescent="0.3">
      <c r="B255" s="2"/>
    </row>
    <row r="256" spans="2:2" x14ac:dyDescent="0.3">
      <c r="B256" s="2"/>
    </row>
    <row r="257" spans="2:2" x14ac:dyDescent="0.3">
      <c r="B257" s="2"/>
    </row>
    <row r="258" spans="2:2" x14ac:dyDescent="0.3">
      <c r="B258" s="2"/>
    </row>
    <row r="259" spans="2:2" x14ac:dyDescent="0.3">
      <c r="B259" s="2"/>
    </row>
    <row r="260" spans="2:2" x14ac:dyDescent="0.3">
      <c r="B260" s="2"/>
    </row>
    <row r="261" spans="2:2" x14ac:dyDescent="0.3">
      <c r="B261" s="2"/>
    </row>
    <row r="262" spans="2:2" x14ac:dyDescent="0.3">
      <c r="B262" s="2"/>
    </row>
    <row r="263" spans="2:2" x14ac:dyDescent="0.3">
      <c r="B263" s="2"/>
    </row>
    <row r="264" spans="2:2" x14ac:dyDescent="0.3">
      <c r="B264" s="2"/>
    </row>
    <row r="265" spans="2:2" x14ac:dyDescent="0.3">
      <c r="B265" s="2"/>
    </row>
    <row r="266" spans="2:2" x14ac:dyDescent="0.3">
      <c r="B266" s="2"/>
    </row>
    <row r="267" spans="2:2" x14ac:dyDescent="0.3">
      <c r="B267" s="2"/>
    </row>
    <row r="268" spans="2:2" x14ac:dyDescent="0.3">
      <c r="B268" s="2"/>
    </row>
    <row r="269" spans="2:2" x14ac:dyDescent="0.3">
      <c r="B269" s="2"/>
    </row>
    <row r="270" spans="2:2" x14ac:dyDescent="0.3">
      <c r="B270" s="2"/>
    </row>
    <row r="271" spans="2:2" x14ac:dyDescent="0.3">
      <c r="B271" s="2"/>
    </row>
    <row r="272" spans="2:2" x14ac:dyDescent="0.3">
      <c r="B272" s="2"/>
    </row>
    <row r="273" spans="2:2" x14ac:dyDescent="0.3">
      <c r="B273" s="2"/>
    </row>
    <row r="274" spans="2:2" x14ac:dyDescent="0.3">
      <c r="B274" s="2"/>
    </row>
    <row r="275" spans="2:2" x14ac:dyDescent="0.3">
      <c r="B275" s="2"/>
    </row>
    <row r="276" spans="2:2" x14ac:dyDescent="0.3">
      <c r="B276" s="2"/>
    </row>
    <row r="277" spans="2:2" x14ac:dyDescent="0.3">
      <c r="B277" s="2"/>
    </row>
    <row r="278" spans="2:2" x14ac:dyDescent="0.3">
      <c r="B278" s="2"/>
    </row>
    <row r="279" spans="2:2" x14ac:dyDescent="0.3">
      <c r="B279" s="2"/>
    </row>
    <row r="280" spans="2:2" x14ac:dyDescent="0.3">
      <c r="B280" s="2"/>
    </row>
    <row r="281" spans="2:2" x14ac:dyDescent="0.3">
      <c r="B281" s="2"/>
    </row>
    <row r="282" spans="2:2" x14ac:dyDescent="0.3">
      <c r="B282" s="2"/>
    </row>
    <row r="283" spans="2:2" x14ac:dyDescent="0.3">
      <c r="B283" s="2"/>
    </row>
    <row r="284" spans="2:2" x14ac:dyDescent="0.3">
      <c r="B284" s="2"/>
    </row>
    <row r="285" spans="2:2" x14ac:dyDescent="0.3">
      <c r="B285" s="2"/>
    </row>
    <row r="286" spans="2:2" x14ac:dyDescent="0.3">
      <c r="B286" s="2"/>
    </row>
    <row r="287" spans="2:2" x14ac:dyDescent="0.3">
      <c r="B287" s="2"/>
    </row>
    <row r="288" spans="2:2" x14ac:dyDescent="0.3">
      <c r="B288" s="2"/>
    </row>
    <row r="289" spans="2:2" x14ac:dyDescent="0.3">
      <c r="B289" s="2"/>
    </row>
    <row r="290" spans="2:2" x14ac:dyDescent="0.3">
      <c r="B290" s="2"/>
    </row>
    <row r="291" spans="2:2" x14ac:dyDescent="0.3">
      <c r="B291" s="2"/>
    </row>
    <row r="292" spans="2:2" x14ac:dyDescent="0.3">
      <c r="B292" s="2"/>
    </row>
    <row r="293" spans="2:2" x14ac:dyDescent="0.3">
      <c r="B293" s="2"/>
    </row>
    <row r="294" spans="2:2" x14ac:dyDescent="0.3">
      <c r="B294" s="2"/>
    </row>
    <row r="295" spans="2:2" x14ac:dyDescent="0.3">
      <c r="B295" s="2"/>
    </row>
    <row r="296" spans="2:2" x14ac:dyDescent="0.3">
      <c r="B296" s="2"/>
    </row>
    <row r="297" spans="2:2" x14ac:dyDescent="0.3">
      <c r="B297" s="2"/>
    </row>
    <row r="298" spans="2:2" x14ac:dyDescent="0.3">
      <c r="B298" s="2"/>
    </row>
    <row r="299" spans="2:2" x14ac:dyDescent="0.3">
      <c r="B299" s="2"/>
    </row>
    <row r="300" spans="2:2" x14ac:dyDescent="0.3">
      <c r="B300" s="2"/>
    </row>
    <row r="301" spans="2:2" x14ac:dyDescent="0.3">
      <c r="B301" s="2"/>
    </row>
    <row r="302" spans="2:2" x14ac:dyDescent="0.3">
      <c r="B302" s="2"/>
    </row>
    <row r="303" spans="2:2" x14ac:dyDescent="0.3">
      <c r="B303" s="2"/>
    </row>
    <row r="304" spans="2:2" x14ac:dyDescent="0.3">
      <c r="B304" s="2"/>
    </row>
    <row r="305" spans="2:2" x14ac:dyDescent="0.3">
      <c r="B305" s="2"/>
    </row>
    <row r="306" spans="2:2" x14ac:dyDescent="0.3">
      <c r="B306" s="2"/>
    </row>
    <row r="307" spans="2:2" x14ac:dyDescent="0.3">
      <c r="B307" s="2"/>
    </row>
    <row r="308" spans="2:2" x14ac:dyDescent="0.3">
      <c r="B308" s="2"/>
    </row>
    <row r="309" spans="2:2" x14ac:dyDescent="0.3">
      <c r="B309" s="2"/>
    </row>
    <row r="310" spans="2:2" x14ac:dyDescent="0.3">
      <c r="B310" s="2"/>
    </row>
    <row r="311" spans="2:2" x14ac:dyDescent="0.3">
      <c r="B311" s="2"/>
    </row>
    <row r="312" spans="2:2" x14ac:dyDescent="0.3">
      <c r="B312" s="2"/>
    </row>
    <row r="313" spans="2:2" x14ac:dyDescent="0.3">
      <c r="B313" s="2"/>
    </row>
    <row r="314" spans="2:2" x14ac:dyDescent="0.3">
      <c r="B314" s="2"/>
    </row>
    <row r="315" spans="2:2" x14ac:dyDescent="0.3">
      <c r="B315" s="2"/>
    </row>
    <row r="316" spans="2:2" x14ac:dyDescent="0.3">
      <c r="B316" s="2"/>
    </row>
    <row r="317" spans="2:2" x14ac:dyDescent="0.3">
      <c r="B317" s="2"/>
    </row>
    <row r="318" spans="2:2" x14ac:dyDescent="0.3">
      <c r="B318" s="2"/>
    </row>
    <row r="319" spans="2:2" x14ac:dyDescent="0.3">
      <c r="B319" s="2"/>
    </row>
    <row r="320" spans="2:2" x14ac:dyDescent="0.3">
      <c r="B320" s="2"/>
    </row>
    <row r="321" spans="2:2" x14ac:dyDescent="0.3">
      <c r="B321" s="2"/>
    </row>
    <row r="322" spans="2:2" x14ac:dyDescent="0.3">
      <c r="B322" s="2"/>
    </row>
    <row r="323" spans="2:2" x14ac:dyDescent="0.3">
      <c r="B323" s="2"/>
    </row>
    <row r="324" spans="2:2" x14ac:dyDescent="0.3">
      <c r="B324" s="2"/>
    </row>
    <row r="325" spans="2:2" x14ac:dyDescent="0.3">
      <c r="B325" s="2"/>
    </row>
    <row r="326" spans="2:2" x14ac:dyDescent="0.3">
      <c r="B326" s="2"/>
    </row>
    <row r="327" spans="2:2" x14ac:dyDescent="0.3">
      <c r="B327" s="2"/>
    </row>
    <row r="328" spans="2:2" x14ac:dyDescent="0.3">
      <c r="B328" s="2"/>
    </row>
    <row r="329" spans="2:2" x14ac:dyDescent="0.3">
      <c r="B329" s="2"/>
    </row>
    <row r="330" spans="2:2" x14ac:dyDescent="0.3">
      <c r="B330" s="2"/>
    </row>
    <row r="331" spans="2:2" x14ac:dyDescent="0.3">
      <c r="B331" s="2"/>
    </row>
    <row r="332" spans="2:2" x14ac:dyDescent="0.3">
      <c r="B332" s="2"/>
    </row>
    <row r="333" spans="2:2" x14ac:dyDescent="0.3">
      <c r="B333" s="2"/>
    </row>
    <row r="334" spans="2:2" x14ac:dyDescent="0.3">
      <c r="B334" s="2"/>
    </row>
    <row r="335" spans="2:2" x14ac:dyDescent="0.3">
      <c r="B335" s="2"/>
    </row>
    <row r="336" spans="2:2" x14ac:dyDescent="0.3">
      <c r="B336" s="2"/>
    </row>
    <row r="337" spans="2:2" x14ac:dyDescent="0.3">
      <c r="B337" s="2"/>
    </row>
    <row r="338" spans="2:2" x14ac:dyDescent="0.3">
      <c r="B338" s="2"/>
    </row>
    <row r="339" spans="2:2" x14ac:dyDescent="0.3">
      <c r="B339" s="2"/>
    </row>
    <row r="340" spans="2:2" x14ac:dyDescent="0.3">
      <c r="B340" s="2"/>
    </row>
    <row r="341" spans="2:2" x14ac:dyDescent="0.3">
      <c r="B341" s="2"/>
    </row>
    <row r="342" spans="2:2" x14ac:dyDescent="0.3">
      <c r="B342" s="2"/>
    </row>
    <row r="343" spans="2:2" x14ac:dyDescent="0.3">
      <c r="B343" s="2"/>
    </row>
    <row r="344" spans="2:2" x14ac:dyDescent="0.3">
      <c r="B344" s="2"/>
    </row>
    <row r="345" spans="2:2" x14ac:dyDescent="0.3">
      <c r="B345" s="2"/>
    </row>
    <row r="346" spans="2:2" x14ac:dyDescent="0.3">
      <c r="B346" s="2"/>
    </row>
    <row r="347" spans="2:2" x14ac:dyDescent="0.3">
      <c r="B347" s="2"/>
    </row>
    <row r="348" spans="2:2" x14ac:dyDescent="0.3">
      <c r="B348" s="2"/>
    </row>
    <row r="349" spans="2:2" x14ac:dyDescent="0.3">
      <c r="B349" s="2"/>
    </row>
    <row r="350" spans="2:2" x14ac:dyDescent="0.3">
      <c r="B350" s="2"/>
    </row>
    <row r="351" spans="2:2" x14ac:dyDescent="0.3">
      <c r="B351" s="2"/>
    </row>
    <row r="352" spans="2:2" x14ac:dyDescent="0.3">
      <c r="B352" s="2"/>
    </row>
    <row r="353" spans="2:2" x14ac:dyDescent="0.3">
      <c r="B353" s="2"/>
    </row>
    <row r="354" spans="2:2" x14ac:dyDescent="0.3">
      <c r="B354" s="2"/>
    </row>
    <row r="355" spans="2:2" x14ac:dyDescent="0.3">
      <c r="B355" s="2"/>
    </row>
    <row r="356" spans="2:2" x14ac:dyDescent="0.3">
      <c r="B356" s="2"/>
    </row>
    <row r="357" spans="2:2" x14ac:dyDescent="0.3">
      <c r="B357" s="2"/>
    </row>
    <row r="358" spans="2:2" x14ac:dyDescent="0.3">
      <c r="B358" s="2"/>
    </row>
    <row r="359" spans="2:2" x14ac:dyDescent="0.3">
      <c r="B359" s="2"/>
    </row>
    <row r="360" spans="2:2" x14ac:dyDescent="0.3">
      <c r="B360" s="2"/>
    </row>
    <row r="361" spans="2:2" x14ac:dyDescent="0.3">
      <c r="B361" s="2"/>
    </row>
    <row r="362" spans="2:2" x14ac:dyDescent="0.3">
      <c r="B362" s="2"/>
    </row>
    <row r="363" spans="2:2" x14ac:dyDescent="0.3">
      <c r="B363" s="2"/>
    </row>
    <row r="364" spans="2:2" x14ac:dyDescent="0.3">
      <c r="B364" s="2"/>
    </row>
    <row r="365" spans="2:2" x14ac:dyDescent="0.3">
      <c r="B365" s="2"/>
    </row>
    <row r="366" spans="2:2" x14ac:dyDescent="0.3">
      <c r="B366" s="2"/>
    </row>
    <row r="367" spans="2:2" x14ac:dyDescent="0.3">
      <c r="B367" s="2"/>
    </row>
    <row r="368" spans="2:2" x14ac:dyDescent="0.3">
      <c r="B368" s="2"/>
    </row>
    <row r="369" spans="2:2" x14ac:dyDescent="0.3">
      <c r="B369" s="2"/>
    </row>
    <row r="370" spans="2:2" x14ac:dyDescent="0.3">
      <c r="B370" s="2"/>
    </row>
    <row r="371" spans="2:2" x14ac:dyDescent="0.3">
      <c r="B371" s="2"/>
    </row>
    <row r="372" spans="2:2" x14ac:dyDescent="0.3">
      <c r="B372" s="2"/>
    </row>
    <row r="373" spans="2:2" x14ac:dyDescent="0.3">
      <c r="B373" s="2"/>
    </row>
    <row r="374" spans="2:2" x14ac:dyDescent="0.3">
      <c r="B374" s="2"/>
    </row>
    <row r="375" spans="2:2" x14ac:dyDescent="0.3">
      <c r="B375" s="2"/>
    </row>
    <row r="376" spans="2:2" x14ac:dyDescent="0.3">
      <c r="B376" s="2"/>
    </row>
    <row r="377" spans="2:2" x14ac:dyDescent="0.3">
      <c r="B377" s="2"/>
    </row>
    <row r="378" spans="2:2" x14ac:dyDescent="0.3">
      <c r="B378" s="2"/>
    </row>
    <row r="379" spans="2:2" x14ac:dyDescent="0.3">
      <c r="B379" s="2"/>
    </row>
    <row r="380" spans="2:2" x14ac:dyDescent="0.3">
      <c r="B380" s="2"/>
    </row>
    <row r="381" spans="2:2" x14ac:dyDescent="0.3">
      <c r="B381" s="2"/>
    </row>
    <row r="382" spans="2:2" x14ac:dyDescent="0.3">
      <c r="B382" s="2"/>
    </row>
    <row r="383" spans="2:2" x14ac:dyDescent="0.3">
      <c r="B383" s="2"/>
    </row>
    <row r="384" spans="2:2" x14ac:dyDescent="0.3">
      <c r="B384" s="2"/>
    </row>
    <row r="385" spans="2:2" x14ac:dyDescent="0.3">
      <c r="B385" s="2"/>
    </row>
    <row r="386" spans="2:2" x14ac:dyDescent="0.3">
      <c r="B386" s="2"/>
    </row>
    <row r="387" spans="2:2" x14ac:dyDescent="0.3">
      <c r="B387" s="2"/>
    </row>
    <row r="388" spans="2:2" x14ac:dyDescent="0.3">
      <c r="B388" s="2"/>
    </row>
    <row r="389" spans="2:2" x14ac:dyDescent="0.3">
      <c r="B389" s="2"/>
    </row>
    <row r="390" spans="2:2" x14ac:dyDescent="0.3">
      <c r="B390" s="2"/>
    </row>
    <row r="391" spans="2:2" x14ac:dyDescent="0.3">
      <c r="B391" s="2"/>
    </row>
    <row r="392" spans="2:2" x14ac:dyDescent="0.3">
      <c r="B392" s="2"/>
    </row>
    <row r="393" spans="2:2" x14ac:dyDescent="0.3">
      <c r="B393" s="2"/>
    </row>
    <row r="394" spans="2:2" x14ac:dyDescent="0.3">
      <c r="B394" s="2"/>
    </row>
    <row r="395" spans="2:2" x14ac:dyDescent="0.3">
      <c r="B395" s="2"/>
    </row>
    <row r="396" spans="2:2" x14ac:dyDescent="0.3">
      <c r="B396" s="2"/>
    </row>
    <row r="397" spans="2:2" x14ac:dyDescent="0.3">
      <c r="B397" s="2"/>
    </row>
    <row r="398" spans="2:2" x14ac:dyDescent="0.3">
      <c r="B398" s="2"/>
    </row>
    <row r="399" spans="2:2" x14ac:dyDescent="0.3">
      <c r="B399" s="2"/>
    </row>
    <row r="400" spans="2:2" x14ac:dyDescent="0.3">
      <c r="B400" s="2"/>
    </row>
    <row r="401" spans="2:2" x14ac:dyDescent="0.3">
      <c r="B401" s="2"/>
    </row>
    <row r="402" spans="2:2" x14ac:dyDescent="0.3">
      <c r="B402" s="2"/>
    </row>
    <row r="403" spans="2:2" x14ac:dyDescent="0.3">
      <c r="B403" s="2"/>
    </row>
    <row r="404" spans="2:2" x14ac:dyDescent="0.3">
      <c r="B404" s="2"/>
    </row>
    <row r="405" spans="2:2" x14ac:dyDescent="0.3">
      <c r="B405" s="2"/>
    </row>
    <row r="406" spans="2:2" x14ac:dyDescent="0.3">
      <c r="B406" s="2"/>
    </row>
    <row r="407" spans="2:2" x14ac:dyDescent="0.3">
      <c r="B407" s="2"/>
    </row>
    <row r="408" spans="2:2" x14ac:dyDescent="0.3">
      <c r="B408" s="2"/>
    </row>
    <row r="409" spans="2:2" x14ac:dyDescent="0.3">
      <c r="B409" s="2"/>
    </row>
    <row r="410" spans="2:2" x14ac:dyDescent="0.3">
      <c r="B410" s="2"/>
    </row>
    <row r="411" spans="2:2" x14ac:dyDescent="0.3">
      <c r="B411" s="2"/>
    </row>
    <row r="412" spans="2:2" x14ac:dyDescent="0.3">
      <c r="B412" s="2"/>
    </row>
    <row r="413" spans="2:2" x14ac:dyDescent="0.3">
      <c r="B413" s="2"/>
    </row>
    <row r="414" spans="2:2" x14ac:dyDescent="0.3">
      <c r="B414" s="2"/>
    </row>
    <row r="415" spans="2:2" x14ac:dyDescent="0.3">
      <c r="B415" s="2"/>
    </row>
    <row r="416" spans="2:2" x14ac:dyDescent="0.3">
      <c r="B416" s="2"/>
    </row>
    <row r="417" spans="2:2" x14ac:dyDescent="0.3">
      <c r="B417" s="2"/>
    </row>
    <row r="418" spans="2:2" x14ac:dyDescent="0.3">
      <c r="B418" s="2"/>
    </row>
    <row r="419" spans="2:2" x14ac:dyDescent="0.3">
      <c r="B419" s="2"/>
    </row>
  </sheetData>
  <mergeCells count="6">
    <mergeCell ref="B2:M2"/>
    <mergeCell ref="C4:L4"/>
    <mergeCell ref="M4:M5"/>
    <mergeCell ref="N4:N5"/>
    <mergeCell ref="A4:A5"/>
    <mergeCell ref="B4:B5"/>
  </mergeCells>
  <phoneticPr fontId="4" type="noConversion"/>
  <conditionalFormatting sqref="M6:M206">
    <cfRule type="cellIs" dxfId="39" priority="1" operator="between">
      <formula>0.5</formula>
      <formula>0</formula>
    </cfRule>
    <cfRule type="cellIs" dxfId="38" priority="2" operator="between">
      <formula>1</formula>
      <formula>0.51</formula>
    </cfRule>
  </conditionalFormatting>
  <conditionalFormatting sqref="N6:N206">
    <cfRule type="cellIs" dxfId="37" priority="3" operator="equal">
      <formula>"Insatisfatório"</formula>
    </cfRule>
    <cfRule type="cellIs" dxfId="36" priority="4" operator="equal">
      <formula>"Regular"</formula>
    </cfRule>
    <cfRule type="cellIs" dxfId="35" priority="5" operator="equal">
      <formula>"Bom"</formula>
    </cfRule>
    <cfRule type="cellIs" dxfId="34" priority="6" operator="equal">
      <formula>"Excelente"</formula>
    </cfRule>
  </conditionalFormatting>
  <dataValidations count="1">
    <dataValidation type="list" allowBlank="1" showInputMessage="1" showErrorMessage="1" sqref="B6:B419" xr:uid="{23123E97-DA85-4EAB-A922-35E2562E5ED0}">
      <formula1>Funcionários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F76E7-44C0-4131-9867-24BF484292F7}">
  <dimension ref="A1:N419"/>
  <sheetViews>
    <sheetView showGridLines="0" zoomScaleNormal="100" workbookViewId="0">
      <selection activeCell="A6" sqref="A6"/>
    </sheetView>
  </sheetViews>
  <sheetFormatPr defaultRowHeight="14.4" x14ac:dyDescent="0.3"/>
  <cols>
    <col min="1" max="1" width="11.6640625" style="1" bestFit="1" customWidth="1"/>
    <col min="2" max="2" width="25.88671875" style="1" customWidth="1"/>
    <col min="3" max="3" width="14" style="1" customWidth="1"/>
    <col min="4" max="7" width="13.77734375" style="1" customWidth="1"/>
    <col min="8" max="8" width="15" style="1" customWidth="1"/>
    <col min="9" max="12" width="13.77734375" style="1" customWidth="1"/>
    <col min="13" max="13" width="11.6640625" style="95" customWidth="1"/>
    <col min="14" max="14" width="18.6640625" style="50" bestFit="1" customWidth="1"/>
    <col min="15" max="16384" width="8.88671875" style="1"/>
  </cols>
  <sheetData>
    <row r="1" spans="1:14" ht="3.6" customHeight="1" x14ac:dyDescent="0.3">
      <c r="M1" s="96"/>
    </row>
    <row r="2" spans="1:14" ht="40.200000000000003" customHeight="1" x14ac:dyDescent="0.3">
      <c r="A2" s="26"/>
      <c r="B2" s="153" t="s">
        <v>15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49"/>
    </row>
    <row r="3" spans="1:14" ht="4.2" customHeight="1" x14ac:dyDescent="0.3"/>
    <row r="4" spans="1:14" ht="19.8" customHeight="1" x14ac:dyDescent="0.3">
      <c r="A4" s="156" t="s">
        <v>13</v>
      </c>
      <c r="B4" s="156" t="s">
        <v>32</v>
      </c>
      <c r="C4" s="154" t="s">
        <v>36</v>
      </c>
      <c r="D4" s="154"/>
      <c r="E4" s="154"/>
      <c r="F4" s="154"/>
      <c r="G4" s="154"/>
      <c r="H4" s="154"/>
      <c r="I4" s="154"/>
      <c r="J4" s="154"/>
      <c r="K4" s="154"/>
      <c r="L4" s="154"/>
      <c r="M4" s="155" t="s">
        <v>10</v>
      </c>
      <c r="N4" s="156" t="s">
        <v>11</v>
      </c>
    </row>
    <row r="5" spans="1:14" s="2" customFormat="1" ht="38.4" customHeight="1" x14ac:dyDescent="0.3">
      <c r="A5" s="156"/>
      <c r="B5" s="156"/>
      <c r="C5" s="24" t="str">
        <f>IF(CONFIGURAÇÕES!B5="","",CONFIGURAÇÕES!B5)</f>
        <v>Produtividade</v>
      </c>
      <c r="D5" s="24" t="str">
        <f>IF(CONFIGURAÇÕES!B6="","",CONFIGURAÇÕES!B6)</f>
        <v>Eficiência</v>
      </c>
      <c r="E5" s="24" t="str">
        <f>IF(CONFIGURAÇÕES!B7="","",CONFIGURAÇÕES!B7)</f>
        <v>Organização</v>
      </c>
      <c r="F5" s="24" t="str">
        <f>IF(CONFIGURAÇÕES!B8="","",CONFIGURAÇÕES!B8)</f>
        <v>Aprendizado</v>
      </c>
      <c r="G5" s="24" t="str">
        <f>IF(CONFIGURAÇÕES!B9="","",CONFIGURAÇÕES!B9)</f>
        <v>Comunicação</v>
      </c>
      <c r="H5" s="24" t="str">
        <f>IF(CONFIGURAÇÕES!B10="","",CONFIGURAÇÕES!B10)</f>
        <v>Trabalho em equipe</v>
      </c>
      <c r="I5" s="24" t="str">
        <f>IF(CONFIGURAÇÕES!B11="","",CONFIGURAÇÕES!B11)</f>
        <v>Comunicação escrita</v>
      </c>
      <c r="J5" s="24" t="str">
        <f>IF(CONFIGURAÇÕES!B12="","",CONFIGURAÇÕES!B12)</f>
        <v>Comunicação verbal</v>
      </c>
      <c r="K5" s="24" t="str">
        <f>IF(CONFIGURAÇÕES!B13="","",CONFIGURAÇÕES!B13)</f>
        <v>Raciocínio lógico</v>
      </c>
      <c r="L5" s="24" t="str">
        <f>IF(CONFIGURAÇÕES!B14="","",CONFIGURAÇÕES!B14)</f>
        <v>Resolução de problemas</v>
      </c>
      <c r="M5" s="155"/>
      <c r="N5" s="156"/>
    </row>
    <row r="6" spans="1:14" s="7" customFormat="1" ht="22.05" customHeight="1" x14ac:dyDescent="0.3">
      <c r="A6" s="4"/>
      <c r="B6" s="14"/>
      <c r="C6" s="5"/>
      <c r="D6" s="5"/>
      <c r="E6" s="5"/>
      <c r="F6" s="5"/>
      <c r="G6" s="5"/>
      <c r="H6" s="5"/>
      <c r="I6" s="5"/>
      <c r="J6" s="5"/>
      <c r="K6" s="5"/>
      <c r="L6" s="5"/>
      <c r="M6" s="98" t="str">
        <f t="shared" ref="M6:M69" si="0">IF(B6="","",(SUM(C6:L6))/(Qtd_competencias*10))</f>
        <v/>
      </c>
      <c r="N6" s="51" t="str">
        <f>IF(B6="","",IF(M6&gt;=CONFIGURAÇÕES!$E$5,CONFIGURAÇÕES!$F$5,IF(M6&gt;=CONFIGURAÇÕES!$E$6,CONFIGURAÇÕES!$F$6,IF(M6&gt;=CONFIGURAÇÕES!$E$7,CONFIGURAÇÕES!$F$7,IF(M6&gt;=CONFIGURAÇÕES!$E$8,CONFIGURAÇÕES!$F$8)))))</f>
        <v/>
      </c>
    </row>
    <row r="7" spans="1:14" s="8" customFormat="1" ht="22.05" customHeight="1" x14ac:dyDescent="0.3">
      <c r="A7" s="4"/>
      <c r="B7" s="14"/>
      <c r="C7" s="3"/>
      <c r="D7" s="3"/>
      <c r="E7" s="3"/>
      <c r="F7" s="3"/>
      <c r="G7" s="3"/>
      <c r="H7" s="3"/>
      <c r="I7" s="3"/>
      <c r="J7" s="3"/>
      <c r="K7" s="3"/>
      <c r="L7" s="3"/>
      <c r="M7" s="98" t="str">
        <f t="shared" si="0"/>
        <v/>
      </c>
      <c r="N7" s="51" t="str">
        <f>IF(B7="","",IF(M7&gt;=CONFIGURAÇÕES!$E$5,CONFIGURAÇÕES!$F$5,IF(M7&gt;=CONFIGURAÇÕES!$E$6,CONFIGURAÇÕES!$F$6,IF(M7&gt;=CONFIGURAÇÕES!$E$7,CONFIGURAÇÕES!$F$7,IF(M7&gt;=CONFIGURAÇÕES!$E$8,CONFIGURAÇÕES!$F$8)))))</f>
        <v/>
      </c>
    </row>
    <row r="8" spans="1:14" s="8" customFormat="1" ht="22.05" customHeight="1" x14ac:dyDescent="0.3">
      <c r="A8" s="4"/>
      <c r="B8" s="14"/>
      <c r="C8" s="5"/>
      <c r="D8" s="5"/>
      <c r="E8" s="5"/>
      <c r="F8" s="5"/>
      <c r="G8" s="5"/>
      <c r="H8" s="5"/>
      <c r="I8" s="5"/>
      <c r="J8" s="5"/>
      <c r="K8" s="5"/>
      <c r="L8" s="5"/>
      <c r="M8" s="98" t="str">
        <f t="shared" si="0"/>
        <v/>
      </c>
      <c r="N8" s="51" t="str">
        <f>IF(B8="","",IF(M8&gt;=CONFIGURAÇÕES!$E$5,CONFIGURAÇÕES!$F$5,IF(M8&gt;=CONFIGURAÇÕES!$E$6,CONFIGURAÇÕES!$F$6,IF(M8&gt;=CONFIGURAÇÕES!$E$7,CONFIGURAÇÕES!$F$7,IF(M8&gt;=CONFIGURAÇÕES!$E$8,CONFIGURAÇÕES!$F$8)))))</f>
        <v/>
      </c>
    </row>
    <row r="9" spans="1:14" s="8" customFormat="1" ht="22.05" customHeight="1" x14ac:dyDescent="0.3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98" t="str">
        <f t="shared" si="0"/>
        <v/>
      </c>
      <c r="N9" s="51" t="str">
        <f>IF(B9="","",IF(M9&gt;=CONFIGURAÇÕES!$E$5,CONFIGURAÇÕES!$F$5,IF(M9&gt;=CONFIGURAÇÕES!$E$6,CONFIGURAÇÕES!$F$6,IF(M9&gt;=CONFIGURAÇÕES!$E$7,CONFIGURAÇÕES!$F$7,IF(M9&gt;=CONFIGURAÇÕES!$E$8,CONFIGURAÇÕES!$F$8)))))</f>
        <v/>
      </c>
    </row>
    <row r="10" spans="1:14" s="8" customFormat="1" ht="22.05" customHeight="1" x14ac:dyDescent="0.3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98" t="str">
        <f t="shared" si="0"/>
        <v/>
      </c>
      <c r="N10" s="51" t="str">
        <f>IF(B10="","",IF(M10&gt;=CONFIGURAÇÕES!$E$5,CONFIGURAÇÕES!$F$5,IF(M10&gt;=CONFIGURAÇÕES!$E$6,CONFIGURAÇÕES!$F$6,IF(M10&gt;=CONFIGURAÇÕES!$E$7,CONFIGURAÇÕES!$F$7,IF(M10&gt;=CONFIGURAÇÕES!$E$8,CONFIGURAÇÕES!$F$8)))))</f>
        <v/>
      </c>
    </row>
    <row r="11" spans="1:14" s="8" customFormat="1" ht="22.05" customHeight="1" x14ac:dyDescent="0.3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98" t="str">
        <f t="shared" si="0"/>
        <v/>
      </c>
      <c r="N11" s="51" t="str">
        <f>IF(B11="","",IF(M11&gt;=CONFIGURAÇÕES!$E$5,CONFIGURAÇÕES!$F$5,IF(M11&gt;=CONFIGURAÇÕES!$E$6,CONFIGURAÇÕES!$F$6,IF(M11&gt;=CONFIGURAÇÕES!$E$7,CONFIGURAÇÕES!$F$7,IF(M11&gt;=CONFIGURAÇÕES!$E$8,CONFIGURAÇÕES!$F$8)))))</f>
        <v/>
      </c>
    </row>
    <row r="12" spans="1:14" s="8" customFormat="1" ht="22.05" customHeight="1" x14ac:dyDescent="0.3">
      <c r="A12" s="9"/>
      <c r="B12" s="5"/>
      <c r="C12" s="5"/>
      <c r="D12" s="5"/>
      <c r="E12" s="6"/>
      <c r="F12" s="5"/>
      <c r="G12" s="5"/>
      <c r="H12" s="5"/>
      <c r="I12" s="5"/>
      <c r="J12" s="5"/>
      <c r="K12" s="5"/>
      <c r="L12" s="5"/>
      <c r="M12" s="98" t="str">
        <f t="shared" si="0"/>
        <v/>
      </c>
      <c r="N12" s="51" t="str">
        <f>IF(B12="","",IF(M12&gt;=CONFIGURAÇÕES!$E$5,CONFIGURAÇÕES!$F$5,IF(M12&gt;=CONFIGURAÇÕES!$E$6,CONFIGURAÇÕES!$F$6,IF(M12&gt;=CONFIGURAÇÕES!$E$7,CONFIGURAÇÕES!$F$7,IF(M12&gt;=CONFIGURAÇÕES!$E$8,CONFIGURAÇÕES!$F$8)))))</f>
        <v/>
      </c>
    </row>
    <row r="13" spans="1:14" s="8" customFormat="1" ht="22.05" customHeight="1" x14ac:dyDescent="0.3">
      <c r="A13" s="9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98" t="str">
        <f t="shared" si="0"/>
        <v/>
      </c>
      <c r="N13" s="51" t="str">
        <f>IF(B13="","",IF(M13&gt;=CONFIGURAÇÕES!$E$5,CONFIGURAÇÕES!$F$5,IF(M13&gt;=CONFIGURAÇÕES!$E$6,CONFIGURAÇÕES!$F$6,IF(M13&gt;=CONFIGURAÇÕES!$E$7,CONFIGURAÇÕES!$F$7,IF(M13&gt;=CONFIGURAÇÕES!$E$8,CONFIGURAÇÕES!$F$8)))))</f>
        <v/>
      </c>
    </row>
    <row r="14" spans="1:14" s="8" customFormat="1" ht="22.05" customHeight="1" x14ac:dyDescent="0.3">
      <c r="A14" s="9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98" t="str">
        <f t="shared" si="0"/>
        <v/>
      </c>
      <c r="N14" s="51" t="str">
        <f>IF(B14="","",IF(M14&gt;=CONFIGURAÇÕES!$E$5,CONFIGURAÇÕES!$F$5,IF(M14&gt;=CONFIGURAÇÕES!$E$6,CONFIGURAÇÕES!$F$6,IF(M14&gt;=CONFIGURAÇÕES!$E$7,CONFIGURAÇÕES!$F$7,IF(M14&gt;=CONFIGURAÇÕES!$E$8,CONFIGURAÇÕES!$F$8)))))</f>
        <v/>
      </c>
    </row>
    <row r="15" spans="1:14" s="8" customFormat="1" ht="22.05" customHeight="1" x14ac:dyDescent="0.3">
      <c r="A15" s="9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98" t="str">
        <f t="shared" si="0"/>
        <v/>
      </c>
      <c r="N15" s="51" t="str">
        <f>IF(B15="","",IF(M15&gt;=CONFIGURAÇÕES!$E$5,CONFIGURAÇÕES!$F$5,IF(M15&gt;=CONFIGURAÇÕES!$E$6,CONFIGURAÇÕES!$F$6,IF(M15&gt;=CONFIGURAÇÕES!$E$7,CONFIGURAÇÕES!$F$7,IF(M15&gt;=CONFIGURAÇÕES!$E$8,CONFIGURAÇÕES!$F$8)))))</f>
        <v/>
      </c>
    </row>
    <row r="16" spans="1:14" s="8" customFormat="1" ht="22.05" customHeight="1" x14ac:dyDescent="0.3">
      <c r="A16" s="9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98" t="str">
        <f t="shared" si="0"/>
        <v/>
      </c>
      <c r="N16" s="51" t="str">
        <f>IF(B16="","",IF(M16&gt;=CONFIGURAÇÕES!$E$5,CONFIGURAÇÕES!$F$5,IF(M16&gt;=CONFIGURAÇÕES!$E$6,CONFIGURAÇÕES!$F$6,IF(M16&gt;=CONFIGURAÇÕES!$E$7,CONFIGURAÇÕES!$F$7,IF(M16&gt;=CONFIGURAÇÕES!$E$8,CONFIGURAÇÕES!$F$8)))))</f>
        <v/>
      </c>
    </row>
    <row r="17" spans="1:14" s="8" customFormat="1" ht="22.05" customHeight="1" x14ac:dyDescent="0.3">
      <c r="A17" s="9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98" t="str">
        <f t="shared" si="0"/>
        <v/>
      </c>
      <c r="N17" s="51" t="str">
        <f>IF(B17="","",IF(M17&gt;=CONFIGURAÇÕES!$E$5,CONFIGURAÇÕES!$F$5,IF(M17&gt;=CONFIGURAÇÕES!$E$6,CONFIGURAÇÕES!$F$6,IF(M17&gt;=CONFIGURAÇÕES!$E$7,CONFIGURAÇÕES!$F$7,IF(M17&gt;=CONFIGURAÇÕES!$E$8,CONFIGURAÇÕES!$F$8)))))</f>
        <v/>
      </c>
    </row>
    <row r="18" spans="1:14" s="8" customFormat="1" ht="22.05" customHeight="1" x14ac:dyDescent="0.3">
      <c r="A18" s="9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98" t="str">
        <f t="shared" si="0"/>
        <v/>
      </c>
      <c r="N18" s="51" t="str">
        <f>IF(B18="","",IF(M18&gt;=CONFIGURAÇÕES!$E$5,CONFIGURAÇÕES!$F$5,IF(M18&gt;=CONFIGURAÇÕES!$E$6,CONFIGURAÇÕES!$F$6,IF(M18&gt;=CONFIGURAÇÕES!$E$7,CONFIGURAÇÕES!$F$7,IF(M18&gt;=CONFIGURAÇÕES!$E$8,CONFIGURAÇÕES!$F$8)))))</f>
        <v/>
      </c>
    </row>
    <row r="19" spans="1:14" s="8" customFormat="1" ht="22.05" customHeight="1" x14ac:dyDescent="0.3">
      <c r="A19" s="9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98" t="str">
        <f t="shared" si="0"/>
        <v/>
      </c>
      <c r="N19" s="51" t="str">
        <f>IF(B19="","",IF(M19&gt;=CONFIGURAÇÕES!$E$5,CONFIGURAÇÕES!$F$5,IF(M19&gt;=CONFIGURAÇÕES!$E$6,CONFIGURAÇÕES!$F$6,IF(M19&gt;=CONFIGURAÇÕES!$E$7,CONFIGURAÇÕES!$F$7,IF(M19&gt;=CONFIGURAÇÕES!$E$8,CONFIGURAÇÕES!$F$8)))))</f>
        <v/>
      </c>
    </row>
    <row r="20" spans="1:14" s="8" customFormat="1" ht="22.05" customHeight="1" x14ac:dyDescent="0.3">
      <c r="A20" s="9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98" t="str">
        <f t="shared" si="0"/>
        <v/>
      </c>
      <c r="N20" s="51" t="str">
        <f>IF(B20="","",IF(M20&gt;=CONFIGURAÇÕES!$E$5,CONFIGURAÇÕES!$F$5,IF(M20&gt;=CONFIGURAÇÕES!$E$6,CONFIGURAÇÕES!$F$6,IF(M20&gt;=CONFIGURAÇÕES!$E$7,CONFIGURAÇÕES!$F$7,IF(M20&gt;=CONFIGURAÇÕES!$E$8,CONFIGURAÇÕES!$F$8)))))</f>
        <v/>
      </c>
    </row>
    <row r="21" spans="1:14" s="8" customFormat="1" ht="22.05" customHeight="1" x14ac:dyDescent="0.3">
      <c r="A21" s="9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98" t="str">
        <f t="shared" si="0"/>
        <v/>
      </c>
      <c r="N21" s="51" t="str">
        <f>IF(B21="","",IF(M21&gt;=CONFIGURAÇÕES!$E$5,CONFIGURAÇÕES!$F$5,IF(M21&gt;=CONFIGURAÇÕES!$E$6,CONFIGURAÇÕES!$F$6,IF(M21&gt;=CONFIGURAÇÕES!$E$7,CONFIGURAÇÕES!$F$7,IF(M21&gt;=CONFIGURAÇÕES!$E$8,CONFIGURAÇÕES!$F$8)))))</f>
        <v/>
      </c>
    </row>
    <row r="22" spans="1:14" s="8" customFormat="1" ht="22.05" customHeight="1" x14ac:dyDescent="0.3">
      <c r="A22" s="9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98" t="str">
        <f t="shared" si="0"/>
        <v/>
      </c>
      <c r="N22" s="51" t="str">
        <f>IF(B22="","",IF(M22&gt;=CONFIGURAÇÕES!$E$5,CONFIGURAÇÕES!$F$5,IF(M22&gt;=CONFIGURAÇÕES!$E$6,CONFIGURAÇÕES!$F$6,IF(M22&gt;=CONFIGURAÇÕES!$E$7,CONFIGURAÇÕES!$F$7,IF(M22&gt;=CONFIGURAÇÕES!$E$8,CONFIGURAÇÕES!$F$8)))))</f>
        <v/>
      </c>
    </row>
    <row r="23" spans="1:14" s="8" customFormat="1" ht="22.05" customHeight="1" x14ac:dyDescent="0.3">
      <c r="A23" s="9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98" t="str">
        <f t="shared" si="0"/>
        <v/>
      </c>
      <c r="N23" s="51" t="str">
        <f>IF(B23="","",IF(M23&gt;=CONFIGURAÇÕES!$E$5,CONFIGURAÇÕES!$F$5,IF(M23&gt;=CONFIGURAÇÕES!$E$6,CONFIGURAÇÕES!$F$6,IF(M23&gt;=CONFIGURAÇÕES!$E$7,CONFIGURAÇÕES!$F$7,IF(M23&gt;=CONFIGURAÇÕES!$E$8,CONFIGURAÇÕES!$F$8)))))</f>
        <v/>
      </c>
    </row>
    <row r="24" spans="1:14" s="8" customFormat="1" ht="22.05" customHeight="1" x14ac:dyDescent="0.3">
      <c r="A24" s="9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98" t="str">
        <f t="shared" si="0"/>
        <v/>
      </c>
      <c r="N24" s="51" t="str">
        <f>IF(B24="","",IF(M24&gt;=CONFIGURAÇÕES!$E$5,CONFIGURAÇÕES!$F$5,IF(M24&gt;=CONFIGURAÇÕES!$E$6,CONFIGURAÇÕES!$F$6,IF(M24&gt;=CONFIGURAÇÕES!$E$7,CONFIGURAÇÕES!$F$7,IF(M24&gt;=CONFIGURAÇÕES!$E$8,CONFIGURAÇÕES!$F$8)))))</f>
        <v/>
      </c>
    </row>
    <row r="25" spans="1:14" s="8" customFormat="1" ht="22.05" customHeight="1" x14ac:dyDescent="0.3">
      <c r="A25" s="9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98" t="str">
        <f t="shared" si="0"/>
        <v/>
      </c>
      <c r="N25" s="51" t="str">
        <f>IF(B25="","",IF(M25&gt;=CONFIGURAÇÕES!$E$5,CONFIGURAÇÕES!$F$5,IF(M25&gt;=CONFIGURAÇÕES!$E$6,CONFIGURAÇÕES!$F$6,IF(M25&gt;=CONFIGURAÇÕES!$E$7,CONFIGURAÇÕES!$F$7,IF(M25&gt;=CONFIGURAÇÕES!$E$8,CONFIGURAÇÕES!$F$8)))))</f>
        <v/>
      </c>
    </row>
    <row r="26" spans="1:14" s="8" customFormat="1" ht="22.05" customHeight="1" x14ac:dyDescent="0.3">
      <c r="A26" s="9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98" t="str">
        <f t="shared" si="0"/>
        <v/>
      </c>
      <c r="N26" s="51" t="str">
        <f>IF(B26="","",IF(M26&gt;=CONFIGURAÇÕES!$E$5,CONFIGURAÇÕES!$F$5,IF(M26&gt;=CONFIGURAÇÕES!$E$6,CONFIGURAÇÕES!$F$6,IF(M26&gt;=CONFIGURAÇÕES!$E$7,CONFIGURAÇÕES!$F$7,IF(M26&gt;=CONFIGURAÇÕES!$E$8,CONFIGURAÇÕES!$F$8)))))</f>
        <v/>
      </c>
    </row>
    <row r="27" spans="1:14" s="8" customFormat="1" ht="22.05" customHeight="1" x14ac:dyDescent="0.3">
      <c r="A27" s="9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98" t="str">
        <f t="shared" si="0"/>
        <v/>
      </c>
      <c r="N27" s="51" t="str">
        <f>IF(B27="","",IF(M27&gt;=CONFIGURAÇÕES!$E$5,CONFIGURAÇÕES!$F$5,IF(M27&gt;=CONFIGURAÇÕES!$E$6,CONFIGURAÇÕES!$F$6,IF(M27&gt;=CONFIGURAÇÕES!$E$7,CONFIGURAÇÕES!$F$7,IF(M27&gt;=CONFIGURAÇÕES!$E$8,CONFIGURAÇÕES!$F$8)))))</f>
        <v/>
      </c>
    </row>
    <row r="28" spans="1:14" s="8" customFormat="1" ht="22.05" customHeight="1" x14ac:dyDescent="0.3">
      <c r="A28" s="9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98" t="str">
        <f t="shared" si="0"/>
        <v/>
      </c>
      <c r="N28" s="51" t="str">
        <f>IF(B28="","",IF(M28&gt;=CONFIGURAÇÕES!$E$5,CONFIGURAÇÕES!$F$5,IF(M28&gt;=CONFIGURAÇÕES!$E$6,CONFIGURAÇÕES!$F$6,IF(M28&gt;=CONFIGURAÇÕES!$E$7,CONFIGURAÇÕES!$F$7,IF(M28&gt;=CONFIGURAÇÕES!$E$8,CONFIGURAÇÕES!$F$8)))))</f>
        <v/>
      </c>
    </row>
    <row r="29" spans="1:14" s="8" customFormat="1" ht="22.05" customHeight="1" x14ac:dyDescent="0.3">
      <c r="A29" s="9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98" t="str">
        <f t="shared" si="0"/>
        <v/>
      </c>
      <c r="N29" s="51" t="str">
        <f>IF(B29="","",IF(M29&gt;=CONFIGURAÇÕES!$E$5,CONFIGURAÇÕES!$F$5,IF(M29&gt;=CONFIGURAÇÕES!$E$6,CONFIGURAÇÕES!$F$6,IF(M29&gt;=CONFIGURAÇÕES!$E$7,CONFIGURAÇÕES!$F$7,IF(M29&gt;=CONFIGURAÇÕES!$E$8,CONFIGURAÇÕES!$F$8)))))</f>
        <v/>
      </c>
    </row>
    <row r="30" spans="1:14" s="8" customFormat="1" ht="22.05" customHeight="1" x14ac:dyDescent="0.3">
      <c r="A30" s="9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98" t="str">
        <f t="shared" si="0"/>
        <v/>
      </c>
      <c r="N30" s="51" t="str">
        <f>IF(B30="","",IF(M30&gt;=CONFIGURAÇÕES!$E$5,CONFIGURAÇÕES!$F$5,IF(M30&gt;=CONFIGURAÇÕES!$E$6,CONFIGURAÇÕES!$F$6,IF(M30&gt;=CONFIGURAÇÕES!$E$7,CONFIGURAÇÕES!$F$7,IF(M30&gt;=CONFIGURAÇÕES!$E$8,CONFIGURAÇÕES!$F$8)))))</f>
        <v/>
      </c>
    </row>
    <row r="31" spans="1:14" s="8" customFormat="1" ht="22.05" customHeight="1" x14ac:dyDescent="0.3">
      <c r="A31" s="9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98" t="str">
        <f t="shared" si="0"/>
        <v/>
      </c>
      <c r="N31" s="51" t="str">
        <f>IF(B31="","",IF(M31&gt;=CONFIGURAÇÕES!$E$5,CONFIGURAÇÕES!$F$5,IF(M31&gt;=CONFIGURAÇÕES!$E$6,CONFIGURAÇÕES!$F$6,IF(M31&gt;=CONFIGURAÇÕES!$E$7,CONFIGURAÇÕES!$F$7,IF(M31&gt;=CONFIGURAÇÕES!$E$8,CONFIGURAÇÕES!$F$8)))))</f>
        <v/>
      </c>
    </row>
    <row r="32" spans="1:14" s="8" customFormat="1" ht="22.05" customHeight="1" x14ac:dyDescent="0.3">
      <c r="A32" s="9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98" t="str">
        <f t="shared" si="0"/>
        <v/>
      </c>
      <c r="N32" s="51" t="str">
        <f>IF(B32="","",IF(M32&gt;=CONFIGURAÇÕES!$E$5,CONFIGURAÇÕES!$F$5,IF(M32&gt;=CONFIGURAÇÕES!$E$6,CONFIGURAÇÕES!$F$6,IF(M32&gt;=CONFIGURAÇÕES!$E$7,CONFIGURAÇÕES!$F$7,IF(M32&gt;=CONFIGURAÇÕES!$E$8,CONFIGURAÇÕES!$F$8)))))</f>
        <v/>
      </c>
    </row>
    <row r="33" spans="1:14" s="8" customFormat="1" ht="22.05" customHeight="1" x14ac:dyDescent="0.3">
      <c r="A33" s="9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98" t="str">
        <f t="shared" si="0"/>
        <v/>
      </c>
      <c r="N33" s="51" t="str">
        <f>IF(B33="","",IF(M33&gt;=CONFIGURAÇÕES!$E$5,CONFIGURAÇÕES!$F$5,IF(M33&gt;=CONFIGURAÇÕES!$E$6,CONFIGURAÇÕES!$F$6,IF(M33&gt;=CONFIGURAÇÕES!$E$7,CONFIGURAÇÕES!$F$7,IF(M33&gt;=CONFIGURAÇÕES!$E$8,CONFIGURAÇÕES!$F$8)))))</f>
        <v/>
      </c>
    </row>
    <row r="34" spans="1:14" s="8" customFormat="1" ht="22.05" customHeight="1" x14ac:dyDescent="0.3">
      <c r="A34" s="9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98" t="str">
        <f t="shared" si="0"/>
        <v/>
      </c>
      <c r="N34" s="51" t="str">
        <f>IF(B34="","",IF(M34&gt;=CONFIGURAÇÕES!$E$5,CONFIGURAÇÕES!$F$5,IF(M34&gt;=CONFIGURAÇÕES!$E$6,CONFIGURAÇÕES!$F$6,IF(M34&gt;=CONFIGURAÇÕES!$E$7,CONFIGURAÇÕES!$F$7,IF(M34&gt;=CONFIGURAÇÕES!$E$8,CONFIGURAÇÕES!$F$8)))))</f>
        <v/>
      </c>
    </row>
    <row r="35" spans="1:14" s="8" customFormat="1" ht="22.05" customHeight="1" x14ac:dyDescent="0.3">
      <c r="A35" s="9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98" t="str">
        <f t="shared" si="0"/>
        <v/>
      </c>
      <c r="N35" s="51" t="str">
        <f>IF(B35="","",IF(M35&gt;=CONFIGURAÇÕES!$E$5,CONFIGURAÇÕES!$F$5,IF(M35&gt;=CONFIGURAÇÕES!$E$6,CONFIGURAÇÕES!$F$6,IF(M35&gt;=CONFIGURAÇÕES!$E$7,CONFIGURAÇÕES!$F$7,IF(M35&gt;=CONFIGURAÇÕES!$E$8,CONFIGURAÇÕES!$F$8)))))</f>
        <v/>
      </c>
    </row>
    <row r="36" spans="1:14" s="8" customFormat="1" ht="22.05" customHeight="1" x14ac:dyDescent="0.3">
      <c r="A36" s="9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98" t="str">
        <f t="shared" si="0"/>
        <v/>
      </c>
      <c r="N36" s="51" t="str">
        <f>IF(B36="","",IF(M36&gt;=CONFIGURAÇÕES!$E$5,CONFIGURAÇÕES!$F$5,IF(M36&gt;=CONFIGURAÇÕES!$E$6,CONFIGURAÇÕES!$F$6,IF(M36&gt;=CONFIGURAÇÕES!$E$7,CONFIGURAÇÕES!$F$7,IF(M36&gt;=CONFIGURAÇÕES!$E$8,CONFIGURAÇÕES!$F$8)))))</f>
        <v/>
      </c>
    </row>
    <row r="37" spans="1:14" s="8" customFormat="1" ht="22.05" customHeight="1" x14ac:dyDescent="0.3">
      <c r="A37" s="9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98" t="str">
        <f t="shared" si="0"/>
        <v/>
      </c>
      <c r="N37" s="51" t="str">
        <f>IF(B37="","",IF(M37&gt;=CONFIGURAÇÕES!$E$5,CONFIGURAÇÕES!$F$5,IF(M37&gt;=CONFIGURAÇÕES!$E$6,CONFIGURAÇÕES!$F$6,IF(M37&gt;=CONFIGURAÇÕES!$E$7,CONFIGURAÇÕES!$F$7,IF(M37&gt;=CONFIGURAÇÕES!$E$8,CONFIGURAÇÕES!$F$8)))))</f>
        <v/>
      </c>
    </row>
    <row r="38" spans="1:14" s="8" customFormat="1" ht="22.05" customHeight="1" x14ac:dyDescent="0.3">
      <c r="A38" s="9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98" t="str">
        <f t="shared" si="0"/>
        <v/>
      </c>
      <c r="N38" s="51" t="str">
        <f>IF(B38="","",IF(M38&gt;=CONFIGURAÇÕES!$E$5,CONFIGURAÇÕES!$F$5,IF(M38&gt;=CONFIGURAÇÕES!$E$6,CONFIGURAÇÕES!$F$6,IF(M38&gt;=CONFIGURAÇÕES!$E$7,CONFIGURAÇÕES!$F$7,IF(M38&gt;=CONFIGURAÇÕES!$E$8,CONFIGURAÇÕES!$F$8)))))</f>
        <v/>
      </c>
    </row>
    <row r="39" spans="1:14" s="8" customFormat="1" ht="22.05" customHeight="1" x14ac:dyDescent="0.3">
      <c r="A39" s="9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98" t="str">
        <f t="shared" si="0"/>
        <v/>
      </c>
      <c r="N39" s="51" t="str">
        <f>IF(B39="","",IF(M39&gt;=CONFIGURAÇÕES!$E$5,CONFIGURAÇÕES!$F$5,IF(M39&gt;=CONFIGURAÇÕES!$E$6,CONFIGURAÇÕES!$F$6,IF(M39&gt;=CONFIGURAÇÕES!$E$7,CONFIGURAÇÕES!$F$7,IF(M39&gt;=CONFIGURAÇÕES!$E$8,CONFIGURAÇÕES!$F$8)))))</f>
        <v/>
      </c>
    </row>
    <row r="40" spans="1:14" s="8" customFormat="1" ht="22.05" customHeight="1" x14ac:dyDescent="0.3">
      <c r="A40" s="9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98" t="str">
        <f t="shared" si="0"/>
        <v/>
      </c>
      <c r="N40" s="51" t="str">
        <f>IF(B40="","",IF(M40&gt;=CONFIGURAÇÕES!$E$5,CONFIGURAÇÕES!$F$5,IF(M40&gt;=CONFIGURAÇÕES!$E$6,CONFIGURAÇÕES!$F$6,IF(M40&gt;=CONFIGURAÇÕES!$E$7,CONFIGURAÇÕES!$F$7,IF(M40&gt;=CONFIGURAÇÕES!$E$8,CONFIGURAÇÕES!$F$8)))))</f>
        <v/>
      </c>
    </row>
    <row r="41" spans="1:14" s="8" customFormat="1" ht="22.05" customHeight="1" x14ac:dyDescent="0.3">
      <c r="A41" s="9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98" t="str">
        <f t="shared" si="0"/>
        <v/>
      </c>
      <c r="N41" s="51" t="str">
        <f>IF(B41="","",IF(M41&gt;=CONFIGURAÇÕES!$E$5,CONFIGURAÇÕES!$F$5,IF(M41&gt;=CONFIGURAÇÕES!$E$6,CONFIGURAÇÕES!$F$6,IF(M41&gt;=CONFIGURAÇÕES!$E$7,CONFIGURAÇÕES!$F$7,IF(M41&gt;=CONFIGURAÇÕES!$E$8,CONFIGURAÇÕES!$F$8)))))</f>
        <v/>
      </c>
    </row>
    <row r="42" spans="1:14" s="8" customFormat="1" ht="22.05" customHeight="1" x14ac:dyDescent="0.3">
      <c r="A42" s="9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98" t="str">
        <f t="shared" si="0"/>
        <v/>
      </c>
      <c r="N42" s="51" t="str">
        <f>IF(B42="","",IF(M42&gt;=CONFIGURAÇÕES!$E$5,CONFIGURAÇÕES!$F$5,IF(M42&gt;=CONFIGURAÇÕES!$E$6,CONFIGURAÇÕES!$F$6,IF(M42&gt;=CONFIGURAÇÕES!$E$7,CONFIGURAÇÕES!$F$7,IF(M42&gt;=CONFIGURAÇÕES!$E$8,CONFIGURAÇÕES!$F$8)))))</f>
        <v/>
      </c>
    </row>
    <row r="43" spans="1:14" s="8" customFormat="1" ht="22.05" customHeight="1" x14ac:dyDescent="0.3">
      <c r="A43" s="9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98" t="str">
        <f t="shared" si="0"/>
        <v/>
      </c>
      <c r="N43" s="51" t="str">
        <f>IF(B43="","",IF(M43&gt;=CONFIGURAÇÕES!$E$5,CONFIGURAÇÕES!$F$5,IF(M43&gt;=CONFIGURAÇÕES!$E$6,CONFIGURAÇÕES!$F$6,IF(M43&gt;=CONFIGURAÇÕES!$E$7,CONFIGURAÇÕES!$F$7,IF(M43&gt;=CONFIGURAÇÕES!$E$8,CONFIGURAÇÕES!$F$8)))))</f>
        <v/>
      </c>
    </row>
    <row r="44" spans="1:14" s="8" customFormat="1" ht="22.05" customHeight="1" x14ac:dyDescent="0.3">
      <c r="A44" s="9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98" t="str">
        <f t="shared" si="0"/>
        <v/>
      </c>
      <c r="N44" s="51" t="str">
        <f>IF(B44="","",IF(M44&gt;=CONFIGURAÇÕES!$E$5,CONFIGURAÇÕES!$F$5,IF(M44&gt;=CONFIGURAÇÕES!$E$6,CONFIGURAÇÕES!$F$6,IF(M44&gt;=CONFIGURAÇÕES!$E$7,CONFIGURAÇÕES!$F$7,IF(M44&gt;=CONFIGURAÇÕES!$E$8,CONFIGURAÇÕES!$F$8)))))</f>
        <v/>
      </c>
    </row>
    <row r="45" spans="1:14" s="8" customFormat="1" ht="22.05" customHeight="1" x14ac:dyDescent="0.3">
      <c r="A45" s="9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98" t="str">
        <f t="shared" si="0"/>
        <v/>
      </c>
      <c r="N45" s="51" t="str">
        <f>IF(B45="","",IF(M45&gt;=CONFIGURAÇÕES!$E$5,CONFIGURAÇÕES!$F$5,IF(M45&gt;=CONFIGURAÇÕES!$E$6,CONFIGURAÇÕES!$F$6,IF(M45&gt;=CONFIGURAÇÕES!$E$7,CONFIGURAÇÕES!$F$7,IF(M45&gt;=CONFIGURAÇÕES!$E$8,CONFIGURAÇÕES!$F$8)))))</f>
        <v/>
      </c>
    </row>
    <row r="46" spans="1:14" s="8" customFormat="1" ht="22.05" customHeight="1" x14ac:dyDescent="0.3">
      <c r="A46" s="9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98" t="str">
        <f t="shared" si="0"/>
        <v/>
      </c>
      <c r="N46" s="51" t="str">
        <f>IF(B46="","",IF(M46&gt;=CONFIGURAÇÕES!$E$5,CONFIGURAÇÕES!$F$5,IF(M46&gt;=CONFIGURAÇÕES!$E$6,CONFIGURAÇÕES!$F$6,IF(M46&gt;=CONFIGURAÇÕES!$E$7,CONFIGURAÇÕES!$F$7,IF(M46&gt;=CONFIGURAÇÕES!$E$8,CONFIGURAÇÕES!$F$8)))))</f>
        <v/>
      </c>
    </row>
    <row r="47" spans="1:14" s="8" customFormat="1" ht="22.05" customHeight="1" x14ac:dyDescent="0.3">
      <c r="A47" s="9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98" t="str">
        <f t="shared" si="0"/>
        <v/>
      </c>
      <c r="N47" s="51" t="str">
        <f>IF(B47="","",IF(M47&gt;=CONFIGURAÇÕES!$E$5,CONFIGURAÇÕES!$F$5,IF(M47&gt;=CONFIGURAÇÕES!$E$6,CONFIGURAÇÕES!$F$6,IF(M47&gt;=CONFIGURAÇÕES!$E$7,CONFIGURAÇÕES!$F$7,IF(M47&gt;=CONFIGURAÇÕES!$E$8,CONFIGURAÇÕES!$F$8)))))</f>
        <v/>
      </c>
    </row>
    <row r="48" spans="1:14" s="8" customFormat="1" ht="22.05" customHeight="1" x14ac:dyDescent="0.3">
      <c r="A48" s="9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98" t="str">
        <f t="shared" si="0"/>
        <v/>
      </c>
      <c r="N48" s="51" t="str">
        <f>IF(B48="","",IF(M48&gt;=CONFIGURAÇÕES!$E$5,CONFIGURAÇÕES!$F$5,IF(M48&gt;=CONFIGURAÇÕES!$E$6,CONFIGURAÇÕES!$F$6,IF(M48&gt;=CONFIGURAÇÕES!$E$7,CONFIGURAÇÕES!$F$7,IF(M48&gt;=CONFIGURAÇÕES!$E$8,CONFIGURAÇÕES!$F$8)))))</f>
        <v/>
      </c>
    </row>
    <row r="49" spans="1:14" s="8" customFormat="1" ht="22.05" customHeight="1" x14ac:dyDescent="0.3">
      <c r="A49" s="9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98" t="str">
        <f t="shared" si="0"/>
        <v/>
      </c>
      <c r="N49" s="51" t="str">
        <f>IF(B49="","",IF(M49&gt;=CONFIGURAÇÕES!$E$5,CONFIGURAÇÕES!$F$5,IF(M49&gt;=CONFIGURAÇÕES!$E$6,CONFIGURAÇÕES!$F$6,IF(M49&gt;=CONFIGURAÇÕES!$E$7,CONFIGURAÇÕES!$F$7,IF(M49&gt;=CONFIGURAÇÕES!$E$8,CONFIGURAÇÕES!$F$8)))))</f>
        <v/>
      </c>
    </row>
    <row r="50" spans="1:14" s="8" customFormat="1" ht="22.05" customHeight="1" x14ac:dyDescent="0.3">
      <c r="A50" s="9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98" t="str">
        <f t="shared" si="0"/>
        <v/>
      </c>
      <c r="N50" s="51" t="str">
        <f>IF(B50="","",IF(M50&gt;=CONFIGURAÇÕES!$E$5,CONFIGURAÇÕES!$F$5,IF(M50&gt;=CONFIGURAÇÕES!$E$6,CONFIGURAÇÕES!$F$6,IF(M50&gt;=CONFIGURAÇÕES!$E$7,CONFIGURAÇÕES!$F$7,IF(M50&gt;=CONFIGURAÇÕES!$E$8,CONFIGURAÇÕES!$F$8)))))</f>
        <v/>
      </c>
    </row>
    <row r="51" spans="1:14" s="8" customFormat="1" ht="22.05" customHeight="1" x14ac:dyDescent="0.3">
      <c r="A51" s="9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98" t="str">
        <f t="shared" si="0"/>
        <v/>
      </c>
      <c r="N51" s="51" t="str">
        <f>IF(B51="","",IF(M51&gt;=CONFIGURAÇÕES!$E$5,CONFIGURAÇÕES!$F$5,IF(M51&gt;=CONFIGURAÇÕES!$E$6,CONFIGURAÇÕES!$F$6,IF(M51&gt;=CONFIGURAÇÕES!$E$7,CONFIGURAÇÕES!$F$7,IF(M51&gt;=CONFIGURAÇÕES!$E$8,CONFIGURAÇÕES!$F$8)))))</f>
        <v/>
      </c>
    </row>
    <row r="52" spans="1:14" s="8" customFormat="1" ht="22.05" customHeight="1" x14ac:dyDescent="0.3">
      <c r="A52" s="9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98" t="str">
        <f t="shared" si="0"/>
        <v/>
      </c>
      <c r="N52" s="51" t="str">
        <f>IF(B52="","",IF(M52&gt;=CONFIGURAÇÕES!$E$5,CONFIGURAÇÕES!$F$5,IF(M52&gt;=CONFIGURAÇÕES!$E$6,CONFIGURAÇÕES!$F$6,IF(M52&gt;=CONFIGURAÇÕES!$E$7,CONFIGURAÇÕES!$F$7,IF(M52&gt;=CONFIGURAÇÕES!$E$8,CONFIGURAÇÕES!$F$8)))))</f>
        <v/>
      </c>
    </row>
    <row r="53" spans="1:14" s="8" customFormat="1" ht="22.05" customHeight="1" x14ac:dyDescent="0.3">
      <c r="A53" s="9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98" t="str">
        <f t="shared" si="0"/>
        <v/>
      </c>
      <c r="N53" s="51" t="str">
        <f>IF(B53="","",IF(M53&gt;=CONFIGURAÇÕES!$E$5,CONFIGURAÇÕES!$F$5,IF(M53&gt;=CONFIGURAÇÕES!$E$6,CONFIGURAÇÕES!$F$6,IF(M53&gt;=CONFIGURAÇÕES!$E$7,CONFIGURAÇÕES!$F$7,IF(M53&gt;=CONFIGURAÇÕES!$E$8,CONFIGURAÇÕES!$F$8)))))</f>
        <v/>
      </c>
    </row>
    <row r="54" spans="1:14" s="8" customFormat="1" ht="22.05" customHeight="1" x14ac:dyDescent="0.3">
      <c r="A54" s="9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98" t="str">
        <f t="shared" si="0"/>
        <v/>
      </c>
      <c r="N54" s="51" t="str">
        <f>IF(B54="","",IF(M54&gt;=CONFIGURAÇÕES!$E$5,CONFIGURAÇÕES!$F$5,IF(M54&gt;=CONFIGURAÇÕES!$E$6,CONFIGURAÇÕES!$F$6,IF(M54&gt;=CONFIGURAÇÕES!$E$7,CONFIGURAÇÕES!$F$7,IF(M54&gt;=CONFIGURAÇÕES!$E$8,CONFIGURAÇÕES!$F$8)))))</f>
        <v/>
      </c>
    </row>
    <row r="55" spans="1:14" s="8" customFormat="1" ht="22.05" customHeight="1" x14ac:dyDescent="0.3">
      <c r="A55" s="9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98" t="str">
        <f t="shared" si="0"/>
        <v/>
      </c>
      <c r="N55" s="51" t="str">
        <f>IF(B55="","",IF(M55&gt;=CONFIGURAÇÕES!$E$5,CONFIGURAÇÕES!$F$5,IF(M55&gt;=CONFIGURAÇÕES!$E$6,CONFIGURAÇÕES!$F$6,IF(M55&gt;=CONFIGURAÇÕES!$E$7,CONFIGURAÇÕES!$F$7,IF(M55&gt;=CONFIGURAÇÕES!$E$8,CONFIGURAÇÕES!$F$8)))))</f>
        <v/>
      </c>
    </row>
    <row r="56" spans="1:14" s="8" customFormat="1" ht="22.05" customHeight="1" x14ac:dyDescent="0.3">
      <c r="A56" s="9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98" t="str">
        <f t="shared" si="0"/>
        <v/>
      </c>
      <c r="N56" s="51" t="str">
        <f>IF(B56="","",IF(M56&gt;=CONFIGURAÇÕES!$E$5,CONFIGURAÇÕES!$F$5,IF(M56&gt;=CONFIGURAÇÕES!$E$6,CONFIGURAÇÕES!$F$6,IF(M56&gt;=CONFIGURAÇÕES!$E$7,CONFIGURAÇÕES!$F$7,IF(M56&gt;=CONFIGURAÇÕES!$E$8,CONFIGURAÇÕES!$F$8)))))</f>
        <v/>
      </c>
    </row>
    <row r="57" spans="1:14" s="8" customFormat="1" ht="22.05" customHeight="1" x14ac:dyDescent="0.3">
      <c r="A57" s="9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98" t="str">
        <f t="shared" si="0"/>
        <v/>
      </c>
      <c r="N57" s="51" t="str">
        <f>IF(B57="","",IF(M57&gt;=CONFIGURAÇÕES!$E$5,CONFIGURAÇÕES!$F$5,IF(M57&gt;=CONFIGURAÇÕES!$E$6,CONFIGURAÇÕES!$F$6,IF(M57&gt;=CONFIGURAÇÕES!$E$7,CONFIGURAÇÕES!$F$7,IF(M57&gt;=CONFIGURAÇÕES!$E$8,CONFIGURAÇÕES!$F$8)))))</f>
        <v/>
      </c>
    </row>
    <row r="58" spans="1:14" s="8" customFormat="1" ht="22.05" customHeight="1" x14ac:dyDescent="0.3">
      <c r="A58" s="9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98" t="str">
        <f t="shared" si="0"/>
        <v/>
      </c>
      <c r="N58" s="51" t="str">
        <f>IF(B58="","",IF(M58&gt;=CONFIGURAÇÕES!$E$5,CONFIGURAÇÕES!$F$5,IF(M58&gt;=CONFIGURAÇÕES!$E$6,CONFIGURAÇÕES!$F$6,IF(M58&gt;=CONFIGURAÇÕES!$E$7,CONFIGURAÇÕES!$F$7,IF(M58&gt;=CONFIGURAÇÕES!$E$8,CONFIGURAÇÕES!$F$8)))))</f>
        <v/>
      </c>
    </row>
    <row r="59" spans="1:14" s="8" customFormat="1" ht="22.05" customHeight="1" x14ac:dyDescent="0.3">
      <c r="A59" s="9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98" t="str">
        <f t="shared" si="0"/>
        <v/>
      </c>
      <c r="N59" s="51" t="str">
        <f>IF(B59="","",IF(M59&gt;=CONFIGURAÇÕES!$E$5,CONFIGURAÇÕES!$F$5,IF(M59&gt;=CONFIGURAÇÕES!$E$6,CONFIGURAÇÕES!$F$6,IF(M59&gt;=CONFIGURAÇÕES!$E$7,CONFIGURAÇÕES!$F$7,IF(M59&gt;=CONFIGURAÇÕES!$E$8,CONFIGURAÇÕES!$F$8)))))</f>
        <v/>
      </c>
    </row>
    <row r="60" spans="1:14" s="8" customFormat="1" ht="22.05" customHeight="1" x14ac:dyDescent="0.3">
      <c r="A60" s="9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98" t="str">
        <f t="shared" si="0"/>
        <v/>
      </c>
      <c r="N60" s="51" t="str">
        <f>IF(B60="","",IF(M60&gt;=CONFIGURAÇÕES!$E$5,CONFIGURAÇÕES!$F$5,IF(M60&gt;=CONFIGURAÇÕES!$E$6,CONFIGURAÇÕES!$F$6,IF(M60&gt;=CONFIGURAÇÕES!$E$7,CONFIGURAÇÕES!$F$7,IF(M60&gt;=CONFIGURAÇÕES!$E$8,CONFIGURAÇÕES!$F$8)))))</f>
        <v/>
      </c>
    </row>
    <row r="61" spans="1:14" s="8" customFormat="1" ht="22.05" customHeight="1" x14ac:dyDescent="0.3">
      <c r="A61" s="9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98" t="str">
        <f t="shared" si="0"/>
        <v/>
      </c>
      <c r="N61" s="51" t="str">
        <f>IF(B61="","",IF(M61&gt;=CONFIGURAÇÕES!$E$5,CONFIGURAÇÕES!$F$5,IF(M61&gt;=CONFIGURAÇÕES!$E$6,CONFIGURAÇÕES!$F$6,IF(M61&gt;=CONFIGURAÇÕES!$E$7,CONFIGURAÇÕES!$F$7,IF(M61&gt;=CONFIGURAÇÕES!$E$8,CONFIGURAÇÕES!$F$8)))))</f>
        <v/>
      </c>
    </row>
    <row r="62" spans="1:14" s="8" customFormat="1" ht="22.05" customHeight="1" x14ac:dyDescent="0.3">
      <c r="A62" s="9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98" t="str">
        <f t="shared" si="0"/>
        <v/>
      </c>
      <c r="N62" s="51" t="str">
        <f>IF(B62="","",IF(M62&gt;=CONFIGURAÇÕES!$E$5,CONFIGURAÇÕES!$F$5,IF(M62&gt;=CONFIGURAÇÕES!$E$6,CONFIGURAÇÕES!$F$6,IF(M62&gt;=CONFIGURAÇÕES!$E$7,CONFIGURAÇÕES!$F$7,IF(M62&gt;=CONFIGURAÇÕES!$E$8,CONFIGURAÇÕES!$F$8)))))</f>
        <v/>
      </c>
    </row>
    <row r="63" spans="1:14" s="8" customFormat="1" ht="22.05" customHeight="1" x14ac:dyDescent="0.3">
      <c r="A63" s="9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98" t="str">
        <f t="shared" si="0"/>
        <v/>
      </c>
      <c r="N63" s="51" t="str">
        <f>IF(B63="","",IF(M63&gt;=CONFIGURAÇÕES!$E$5,CONFIGURAÇÕES!$F$5,IF(M63&gt;=CONFIGURAÇÕES!$E$6,CONFIGURAÇÕES!$F$6,IF(M63&gt;=CONFIGURAÇÕES!$E$7,CONFIGURAÇÕES!$F$7,IF(M63&gt;=CONFIGURAÇÕES!$E$8,CONFIGURAÇÕES!$F$8)))))</f>
        <v/>
      </c>
    </row>
    <row r="64" spans="1:14" s="8" customFormat="1" ht="22.05" customHeight="1" x14ac:dyDescent="0.3">
      <c r="A64" s="9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98" t="str">
        <f t="shared" si="0"/>
        <v/>
      </c>
      <c r="N64" s="51" t="str">
        <f>IF(B64="","",IF(M64&gt;=CONFIGURAÇÕES!$E$5,CONFIGURAÇÕES!$F$5,IF(M64&gt;=CONFIGURAÇÕES!$E$6,CONFIGURAÇÕES!$F$6,IF(M64&gt;=CONFIGURAÇÕES!$E$7,CONFIGURAÇÕES!$F$7,IF(M64&gt;=CONFIGURAÇÕES!$E$8,CONFIGURAÇÕES!$F$8)))))</f>
        <v/>
      </c>
    </row>
    <row r="65" spans="1:14" s="8" customFormat="1" ht="22.05" customHeight="1" x14ac:dyDescent="0.3">
      <c r="A65" s="9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98" t="str">
        <f t="shared" si="0"/>
        <v/>
      </c>
      <c r="N65" s="51" t="str">
        <f>IF(B65="","",IF(M65&gt;=CONFIGURAÇÕES!$E$5,CONFIGURAÇÕES!$F$5,IF(M65&gt;=CONFIGURAÇÕES!$E$6,CONFIGURAÇÕES!$F$6,IF(M65&gt;=CONFIGURAÇÕES!$E$7,CONFIGURAÇÕES!$F$7,IF(M65&gt;=CONFIGURAÇÕES!$E$8,CONFIGURAÇÕES!$F$8)))))</f>
        <v/>
      </c>
    </row>
    <row r="66" spans="1:14" s="8" customFormat="1" ht="22.05" customHeight="1" x14ac:dyDescent="0.3">
      <c r="A66" s="9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98" t="str">
        <f t="shared" si="0"/>
        <v/>
      </c>
      <c r="N66" s="51" t="str">
        <f>IF(B66="","",IF(M66&gt;=CONFIGURAÇÕES!$E$5,CONFIGURAÇÕES!$F$5,IF(M66&gt;=CONFIGURAÇÕES!$E$6,CONFIGURAÇÕES!$F$6,IF(M66&gt;=CONFIGURAÇÕES!$E$7,CONFIGURAÇÕES!$F$7,IF(M66&gt;=CONFIGURAÇÕES!$E$8,CONFIGURAÇÕES!$F$8)))))</f>
        <v/>
      </c>
    </row>
    <row r="67" spans="1:14" s="8" customFormat="1" ht="22.05" customHeight="1" x14ac:dyDescent="0.3">
      <c r="A67" s="9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98" t="str">
        <f t="shared" si="0"/>
        <v/>
      </c>
      <c r="N67" s="51" t="str">
        <f>IF(B67="","",IF(M67&gt;=CONFIGURAÇÕES!$E$5,CONFIGURAÇÕES!$F$5,IF(M67&gt;=CONFIGURAÇÕES!$E$6,CONFIGURAÇÕES!$F$6,IF(M67&gt;=CONFIGURAÇÕES!$E$7,CONFIGURAÇÕES!$F$7,IF(M67&gt;=CONFIGURAÇÕES!$E$8,CONFIGURAÇÕES!$F$8)))))</f>
        <v/>
      </c>
    </row>
    <row r="68" spans="1:14" s="8" customFormat="1" ht="22.05" customHeight="1" x14ac:dyDescent="0.3">
      <c r="A68" s="9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98" t="str">
        <f t="shared" si="0"/>
        <v/>
      </c>
      <c r="N68" s="51" t="str">
        <f>IF(B68="","",IF(M68&gt;=CONFIGURAÇÕES!$E$5,CONFIGURAÇÕES!$F$5,IF(M68&gt;=CONFIGURAÇÕES!$E$6,CONFIGURAÇÕES!$F$6,IF(M68&gt;=CONFIGURAÇÕES!$E$7,CONFIGURAÇÕES!$F$7,IF(M68&gt;=CONFIGURAÇÕES!$E$8,CONFIGURAÇÕES!$F$8)))))</f>
        <v/>
      </c>
    </row>
    <row r="69" spans="1:14" s="8" customFormat="1" ht="22.05" customHeight="1" x14ac:dyDescent="0.3">
      <c r="A69" s="9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98" t="str">
        <f t="shared" si="0"/>
        <v/>
      </c>
      <c r="N69" s="51" t="str">
        <f>IF(B69="","",IF(M69&gt;=CONFIGURAÇÕES!$E$5,CONFIGURAÇÕES!$F$5,IF(M69&gt;=CONFIGURAÇÕES!$E$6,CONFIGURAÇÕES!$F$6,IF(M69&gt;=CONFIGURAÇÕES!$E$7,CONFIGURAÇÕES!$F$7,IF(M69&gt;=CONFIGURAÇÕES!$E$8,CONFIGURAÇÕES!$F$8)))))</f>
        <v/>
      </c>
    </row>
    <row r="70" spans="1:14" s="8" customFormat="1" ht="22.05" customHeight="1" x14ac:dyDescent="0.3">
      <c r="A70" s="9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98" t="str">
        <f t="shared" ref="M70:M133" si="1">IF(B70="","",(SUM(C70:L70))/(Qtd_competencias*10))</f>
        <v/>
      </c>
      <c r="N70" s="51" t="str">
        <f>IF(B70="","",IF(M70&gt;=CONFIGURAÇÕES!$E$5,CONFIGURAÇÕES!$F$5,IF(M70&gt;=CONFIGURAÇÕES!$E$6,CONFIGURAÇÕES!$F$6,IF(M70&gt;=CONFIGURAÇÕES!$E$7,CONFIGURAÇÕES!$F$7,IF(M70&gt;=CONFIGURAÇÕES!$E$8,CONFIGURAÇÕES!$F$8)))))</f>
        <v/>
      </c>
    </row>
    <row r="71" spans="1:14" s="8" customFormat="1" ht="22.05" customHeight="1" x14ac:dyDescent="0.3">
      <c r="A71" s="9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98" t="str">
        <f t="shared" si="1"/>
        <v/>
      </c>
      <c r="N71" s="51" t="str">
        <f>IF(B71="","",IF(M71&gt;=CONFIGURAÇÕES!$E$5,CONFIGURAÇÕES!$F$5,IF(M71&gt;=CONFIGURAÇÕES!$E$6,CONFIGURAÇÕES!$F$6,IF(M71&gt;=CONFIGURAÇÕES!$E$7,CONFIGURAÇÕES!$F$7,IF(M71&gt;=CONFIGURAÇÕES!$E$8,CONFIGURAÇÕES!$F$8)))))</f>
        <v/>
      </c>
    </row>
    <row r="72" spans="1:14" s="8" customFormat="1" ht="22.05" customHeight="1" x14ac:dyDescent="0.3">
      <c r="A72" s="9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98" t="str">
        <f t="shared" si="1"/>
        <v/>
      </c>
      <c r="N72" s="51" t="str">
        <f>IF(B72="","",IF(M72&gt;=CONFIGURAÇÕES!$E$5,CONFIGURAÇÕES!$F$5,IF(M72&gt;=CONFIGURAÇÕES!$E$6,CONFIGURAÇÕES!$F$6,IF(M72&gt;=CONFIGURAÇÕES!$E$7,CONFIGURAÇÕES!$F$7,IF(M72&gt;=CONFIGURAÇÕES!$E$8,CONFIGURAÇÕES!$F$8)))))</f>
        <v/>
      </c>
    </row>
    <row r="73" spans="1:14" s="8" customFormat="1" ht="22.05" customHeight="1" x14ac:dyDescent="0.3">
      <c r="A73" s="9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98" t="str">
        <f t="shared" si="1"/>
        <v/>
      </c>
      <c r="N73" s="51" t="str">
        <f>IF(B73="","",IF(M73&gt;=CONFIGURAÇÕES!$E$5,CONFIGURAÇÕES!$F$5,IF(M73&gt;=CONFIGURAÇÕES!$E$6,CONFIGURAÇÕES!$F$6,IF(M73&gt;=CONFIGURAÇÕES!$E$7,CONFIGURAÇÕES!$F$7,IF(M73&gt;=CONFIGURAÇÕES!$E$8,CONFIGURAÇÕES!$F$8)))))</f>
        <v/>
      </c>
    </row>
    <row r="74" spans="1:14" s="8" customFormat="1" ht="22.05" customHeight="1" x14ac:dyDescent="0.3">
      <c r="A74" s="9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98" t="str">
        <f t="shared" si="1"/>
        <v/>
      </c>
      <c r="N74" s="51" t="str">
        <f>IF(B74="","",IF(M74&gt;=CONFIGURAÇÕES!$E$5,CONFIGURAÇÕES!$F$5,IF(M74&gt;=CONFIGURAÇÕES!$E$6,CONFIGURAÇÕES!$F$6,IF(M74&gt;=CONFIGURAÇÕES!$E$7,CONFIGURAÇÕES!$F$7,IF(M74&gt;=CONFIGURAÇÕES!$E$8,CONFIGURAÇÕES!$F$8)))))</f>
        <v/>
      </c>
    </row>
    <row r="75" spans="1:14" s="8" customFormat="1" ht="22.05" customHeight="1" x14ac:dyDescent="0.3">
      <c r="A75" s="9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98" t="str">
        <f t="shared" si="1"/>
        <v/>
      </c>
      <c r="N75" s="51" t="str">
        <f>IF(B75="","",IF(M75&gt;=CONFIGURAÇÕES!$E$5,CONFIGURAÇÕES!$F$5,IF(M75&gt;=CONFIGURAÇÕES!$E$6,CONFIGURAÇÕES!$F$6,IF(M75&gt;=CONFIGURAÇÕES!$E$7,CONFIGURAÇÕES!$F$7,IF(M75&gt;=CONFIGURAÇÕES!$E$8,CONFIGURAÇÕES!$F$8)))))</f>
        <v/>
      </c>
    </row>
    <row r="76" spans="1:14" s="8" customFormat="1" ht="22.05" customHeight="1" x14ac:dyDescent="0.3">
      <c r="A76" s="9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98" t="str">
        <f t="shared" si="1"/>
        <v/>
      </c>
      <c r="N76" s="51" t="str">
        <f>IF(B76="","",IF(M76&gt;=CONFIGURAÇÕES!$E$5,CONFIGURAÇÕES!$F$5,IF(M76&gt;=CONFIGURAÇÕES!$E$6,CONFIGURAÇÕES!$F$6,IF(M76&gt;=CONFIGURAÇÕES!$E$7,CONFIGURAÇÕES!$F$7,IF(M76&gt;=CONFIGURAÇÕES!$E$8,CONFIGURAÇÕES!$F$8)))))</f>
        <v/>
      </c>
    </row>
    <row r="77" spans="1:14" s="8" customFormat="1" ht="22.05" customHeight="1" x14ac:dyDescent="0.3">
      <c r="A77" s="9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98" t="str">
        <f t="shared" si="1"/>
        <v/>
      </c>
      <c r="N77" s="51" t="str">
        <f>IF(B77="","",IF(M77&gt;=CONFIGURAÇÕES!$E$5,CONFIGURAÇÕES!$F$5,IF(M77&gt;=CONFIGURAÇÕES!$E$6,CONFIGURAÇÕES!$F$6,IF(M77&gt;=CONFIGURAÇÕES!$E$7,CONFIGURAÇÕES!$F$7,IF(M77&gt;=CONFIGURAÇÕES!$E$8,CONFIGURAÇÕES!$F$8)))))</f>
        <v/>
      </c>
    </row>
    <row r="78" spans="1:14" s="8" customFormat="1" ht="22.05" customHeight="1" x14ac:dyDescent="0.3">
      <c r="A78" s="9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98" t="str">
        <f t="shared" si="1"/>
        <v/>
      </c>
      <c r="N78" s="51" t="str">
        <f>IF(B78="","",IF(M78&gt;=CONFIGURAÇÕES!$E$5,CONFIGURAÇÕES!$F$5,IF(M78&gt;=CONFIGURAÇÕES!$E$6,CONFIGURAÇÕES!$F$6,IF(M78&gt;=CONFIGURAÇÕES!$E$7,CONFIGURAÇÕES!$F$7,IF(M78&gt;=CONFIGURAÇÕES!$E$8,CONFIGURAÇÕES!$F$8)))))</f>
        <v/>
      </c>
    </row>
    <row r="79" spans="1:14" s="8" customFormat="1" ht="22.05" customHeight="1" x14ac:dyDescent="0.3">
      <c r="A79" s="9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98" t="str">
        <f t="shared" si="1"/>
        <v/>
      </c>
      <c r="N79" s="51" t="str">
        <f>IF(B79="","",IF(M79&gt;=CONFIGURAÇÕES!$E$5,CONFIGURAÇÕES!$F$5,IF(M79&gt;=CONFIGURAÇÕES!$E$6,CONFIGURAÇÕES!$F$6,IF(M79&gt;=CONFIGURAÇÕES!$E$7,CONFIGURAÇÕES!$F$7,IF(M79&gt;=CONFIGURAÇÕES!$E$8,CONFIGURAÇÕES!$F$8)))))</f>
        <v/>
      </c>
    </row>
    <row r="80" spans="1:14" s="8" customFormat="1" ht="22.05" customHeight="1" x14ac:dyDescent="0.3">
      <c r="A80" s="9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98" t="str">
        <f t="shared" si="1"/>
        <v/>
      </c>
      <c r="N80" s="51" t="str">
        <f>IF(B80="","",IF(M80&gt;=CONFIGURAÇÕES!$E$5,CONFIGURAÇÕES!$F$5,IF(M80&gt;=CONFIGURAÇÕES!$E$6,CONFIGURAÇÕES!$F$6,IF(M80&gt;=CONFIGURAÇÕES!$E$7,CONFIGURAÇÕES!$F$7,IF(M80&gt;=CONFIGURAÇÕES!$E$8,CONFIGURAÇÕES!$F$8)))))</f>
        <v/>
      </c>
    </row>
    <row r="81" spans="1:14" s="8" customFormat="1" ht="22.05" customHeight="1" x14ac:dyDescent="0.3">
      <c r="A81" s="9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98" t="str">
        <f t="shared" si="1"/>
        <v/>
      </c>
      <c r="N81" s="51" t="str">
        <f>IF(B81="","",IF(M81&gt;=CONFIGURAÇÕES!$E$5,CONFIGURAÇÕES!$F$5,IF(M81&gt;=CONFIGURAÇÕES!$E$6,CONFIGURAÇÕES!$F$6,IF(M81&gt;=CONFIGURAÇÕES!$E$7,CONFIGURAÇÕES!$F$7,IF(M81&gt;=CONFIGURAÇÕES!$E$8,CONFIGURAÇÕES!$F$8)))))</f>
        <v/>
      </c>
    </row>
    <row r="82" spans="1:14" s="8" customFormat="1" ht="22.05" customHeight="1" x14ac:dyDescent="0.3">
      <c r="A82" s="9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98" t="str">
        <f t="shared" si="1"/>
        <v/>
      </c>
      <c r="N82" s="51" t="str">
        <f>IF(B82="","",IF(M82&gt;=CONFIGURAÇÕES!$E$5,CONFIGURAÇÕES!$F$5,IF(M82&gt;=CONFIGURAÇÕES!$E$6,CONFIGURAÇÕES!$F$6,IF(M82&gt;=CONFIGURAÇÕES!$E$7,CONFIGURAÇÕES!$F$7,IF(M82&gt;=CONFIGURAÇÕES!$E$8,CONFIGURAÇÕES!$F$8)))))</f>
        <v/>
      </c>
    </row>
    <row r="83" spans="1:14" s="8" customFormat="1" ht="22.05" customHeight="1" x14ac:dyDescent="0.3">
      <c r="A83" s="9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98" t="str">
        <f t="shared" si="1"/>
        <v/>
      </c>
      <c r="N83" s="51" t="str">
        <f>IF(B83="","",IF(M83&gt;=CONFIGURAÇÕES!$E$5,CONFIGURAÇÕES!$F$5,IF(M83&gt;=CONFIGURAÇÕES!$E$6,CONFIGURAÇÕES!$F$6,IF(M83&gt;=CONFIGURAÇÕES!$E$7,CONFIGURAÇÕES!$F$7,IF(M83&gt;=CONFIGURAÇÕES!$E$8,CONFIGURAÇÕES!$F$8)))))</f>
        <v/>
      </c>
    </row>
    <row r="84" spans="1:14" s="8" customFormat="1" ht="22.05" customHeight="1" x14ac:dyDescent="0.3">
      <c r="A84" s="9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98" t="str">
        <f t="shared" si="1"/>
        <v/>
      </c>
      <c r="N84" s="51" t="str">
        <f>IF(B84="","",IF(M84&gt;=CONFIGURAÇÕES!$E$5,CONFIGURAÇÕES!$F$5,IF(M84&gt;=CONFIGURAÇÕES!$E$6,CONFIGURAÇÕES!$F$6,IF(M84&gt;=CONFIGURAÇÕES!$E$7,CONFIGURAÇÕES!$F$7,IF(M84&gt;=CONFIGURAÇÕES!$E$8,CONFIGURAÇÕES!$F$8)))))</f>
        <v/>
      </c>
    </row>
    <row r="85" spans="1:14" s="8" customFormat="1" ht="22.05" customHeight="1" x14ac:dyDescent="0.3">
      <c r="A85" s="9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98" t="str">
        <f t="shared" si="1"/>
        <v/>
      </c>
      <c r="N85" s="51" t="str">
        <f>IF(B85="","",IF(M85&gt;=CONFIGURAÇÕES!$E$5,CONFIGURAÇÕES!$F$5,IF(M85&gt;=CONFIGURAÇÕES!$E$6,CONFIGURAÇÕES!$F$6,IF(M85&gt;=CONFIGURAÇÕES!$E$7,CONFIGURAÇÕES!$F$7,IF(M85&gt;=CONFIGURAÇÕES!$E$8,CONFIGURAÇÕES!$F$8)))))</f>
        <v/>
      </c>
    </row>
    <row r="86" spans="1:14" s="8" customFormat="1" ht="22.05" customHeight="1" x14ac:dyDescent="0.3">
      <c r="A86" s="9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98" t="str">
        <f t="shared" si="1"/>
        <v/>
      </c>
      <c r="N86" s="51" t="str">
        <f>IF(B86="","",IF(M86&gt;=CONFIGURAÇÕES!$E$5,CONFIGURAÇÕES!$F$5,IF(M86&gt;=CONFIGURAÇÕES!$E$6,CONFIGURAÇÕES!$F$6,IF(M86&gt;=CONFIGURAÇÕES!$E$7,CONFIGURAÇÕES!$F$7,IF(M86&gt;=CONFIGURAÇÕES!$E$8,CONFIGURAÇÕES!$F$8)))))</f>
        <v/>
      </c>
    </row>
    <row r="87" spans="1:14" s="8" customFormat="1" ht="22.05" customHeight="1" x14ac:dyDescent="0.3">
      <c r="A87" s="9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98" t="str">
        <f t="shared" si="1"/>
        <v/>
      </c>
      <c r="N87" s="51" t="str">
        <f>IF(B87="","",IF(M87&gt;=CONFIGURAÇÕES!$E$5,CONFIGURAÇÕES!$F$5,IF(M87&gt;=CONFIGURAÇÕES!$E$6,CONFIGURAÇÕES!$F$6,IF(M87&gt;=CONFIGURAÇÕES!$E$7,CONFIGURAÇÕES!$F$7,IF(M87&gt;=CONFIGURAÇÕES!$E$8,CONFIGURAÇÕES!$F$8)))))</f>
        <v/>
      </c>
    </row>
    <row r="88" spans="1:14" s="8" customFormat="1" ht="22.05" customHeight="1" x14ac:dyDescent="0.3">
      <c r="A88" s="9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98" t="str">
        <f t="shared" si="1"/>
        <v/>
      </c>
      <c r="N88" s="51" t="str">
        <f>IF(B88="","",IF(M88&gt;=CONFIGURAÇÕES!$E$5,CONFIGURAÇÕES!$F$5,IF(M88&gt;=CONFIGURAÇÕES!$E$6,CONFIGURAÇÕES!$F$6,IF(M88&gt;=CONFIGURAÇÕES!$E$7,CONFIGURAÇÕES!$F$7,IF(M88&gt;=CONFIGURAÇÕES!$E$8,CONFIGURAÇÕES!$F$8)))))</f>
        <v/>
      </c>
    </row>
    <row r="89" spans="1:14" s="8" customFormat="1" ht="22.05" customHeight="1" x14ac:dyDescent="0.3">
      <c r="A89" s="9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98" t="str">
        <f t="shared" si="1"/>
        <v/>
      </c>
      <c r="N89" s="51" t="str">
        <f>IF(B89="","",IF(M89&gt;=CONFIGURAÇÕES!$E$5,CONFIGURAÇÕES!$F$5,IF(M89&gt;=CONFIGURAÇÕES!$E$6,CONFIGURAÇÕES!$F$6,IF(M89&gt;=CONFIGURAÇÕES!$E$7,CONFIGURAÇÕES!$F$7,IF(M89&gt;=CONFIGURAÇÕES!$E$8,CONFIGURAÇÕES!$F$8)))))</f>
        <v/>
      </c>
    </row>
    <row r="90" spans="1:14" s="8" customFormat="1" ht="22.05" customHeight="1" x14ac:dyDescent="0.3">
      <c r="A90" s="9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98" t="str">
        <f t="shared" si="1"/>
        <v/>
      </c>
      <c r="N90" s="51" t="str">
        <f>IF(B90="","",IF(M90&gt;=CONFIGURAÇÕES!$E$5,CONFIGURAÇÕES!$F$5,IF(M90&gt;=CONFIGURAÇÕES!$E$6,CONFIGURAÇÕES!$F$6,IF(M90&gt;=CONFIGURAÇÕES!$E$7,CONFIGURAÇÕES!$F$7,IF(M90&gt;=CONFIGURAÇÕES!$E$8,CONFIGURAÇÕES!$F$8)))))</f>
        <v/>
      </c>
    </row>
    <row r="91" spans="1:14" s="8" customFormat="1" ht="22.05" customHeight="1" x14ac:dyDescent="0.3">
      <c r="A91" s="9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98" t="str">
        <f t="shared" si="1"/>
        <v/>
      </c>
      <c r="N91" s="51" t="str">
        <f>IF(B91="","",IF(M91&gt;=CONFIGURAÇÕES!$E$5,CONFIGURAÇÕES!$F$5,IF(M91&gt;=CONFIGURAÇÕES!$E$6,CONFIGURAÇÕES!$F$6,IF(M91&gt;=CONFIGURAÇÕES!$E$7,CONFIGURAÇÕES!$F$7,IF(M91&gt;=CONFIGURAÇÕES!$E$8,CONFIGURAÇÕES!$F$8)))))</f>
        <v/>
      </c>
    </row>
    <row r="92" spans="1:14" s="8" customFormat="1" ht="22.05" customHeight="1" x14ac:dyDescent="0.3">
      <c r="A92" s="9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98" t="str">
        <f t="shared" si="1"/>
        <v/>
      </c>
      <c r="N92" s="51" t="str">
        <f>IF(B92="","",IF(M92&gt;=CONFIGURAÇÕES!$E$5,CONFIGURAÇÕES!$F$5,IF(M92&gt;=CONFIGURAÇÕES!$E$6,CONFIGURAÇÕES!$F$6,IF(M92&gt;=CONFIGURAÇÕES!$E$7,CONFIGURAÇÕES!$F$7,IF(M92&gt;=CONFIGURAÇÕES!$E$8,CONFIGURAÇÕES!$F$8)))))</f>
        <v/>
      </c>
    </row>
    <row r="93" spans="1:14" s="8" customFormat="1" ht="22.05" customHeight="1" x14ac:dyDescent="0.3">
      <c r="A93" s="9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98" t="str">
        <f t="shared" si="1"/>
        <v/>
      </c>
      <c r="N93" s="51" t="str">
        <f>IF(B93="","",IF(M93&gt;=CONFIGURAÇÕES!$E$5,CONFIGURAÇÕES!$F$5,IF(M93&gt;=CONFIGURAÇÕES!$E$6,CONFIGURAÇÕES!$F$6,IF(M93&gt;=CONFIGURAÇÕES!$E$7,CONFIGURAÇÕES!$F$7,IF(M93&gt;=CONFIGURAÇÕES!$E$8,CONFIGURAÇÕES!$F$8)))))</f>
        <v/>
      </c>
    </row>
    <row r="94" spans="1:14" s="8" customFormat="1" ht="22.05" customHeight="1" x14ac:dyDescent="0.3">
      <c r="A94" s="9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98" t="str">
        <f t="shared" si="1"/>
        <v/>
      </c>
      <c r="N94" s="51" t="str">
        <f>IF(B94="","",IF(M94&gt;=CONFIGURAÇÕES!$E$5,CONFIGURAÇÕES!$F$5,IF(M94&gt;=CONFIGURAÇÕES!$E$6,CONFIGURAÇÕES!$F$6,IF(M94&gt;=CONFIGURAÇÕES!$E$7,CONFIGURAÇÕES!$F$7,IF(M94&gt;=CONFIGURAÇÕES!$E$8,CONFIGURAÇÕES!$F$8)))))</f>
        <v/>
      </c>
    </row>
    <row r="95" spans="1:14" s="8" customFormat="1" ht="22.05" customHeight="1" x14ac:dyDescent="0.3">
      <c r="A95" s="9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98" t="str">
        <f t="shared" si="1"/>
        <v/>
      </c>
      <c r="N95" s="51" t="str">
        <f>IF(B95="","",IF(M95&gt;=CONFIGURAÇÕES!$E$5,CONFIGURAÇÕES!$F$5,IF(M95&gt;=CONFIGURAÇÕES!$E$6,CONFIGURAÇÕES!$F$6,IF(M95&gt;=CONFIGURAÇÕES!$E$7,CONFIGURAÇÕES!$F$7,IF(M95&gt;=CONFIGURAÇÕES!$E$8,CONFIGURAÇÕES!$F$8)))))</f>
        <v/>
      </c>
    </row>
    <row r="96" spans="1:14" s="8" customFormat="1" ht="22.05" customHeight="1" x14ac:dyDescent="0.3">
      <c r="A96" s="9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98" t="str">
        <f t="shared" si="1"/>
        <v/>
      </c>
      <c r="N96" s="51" t="str">
        <f>IF(B96="","",IF(M96&gt;=CONFIGURAÇÕES!$E$5,CONFIGURAÇÕES!$F$5,IF(M96&gt;=CONFIGURAÇÕES!$E$6,CONFIGURAÇÕES!$F$6,IF(M96&gt;=CONFIGURAÇÕES!$E$7,CONFIGURAÇÕES!$F$7,IF(M96&gt;=CONFIGURAÇÕES!$E$8,CONFIGURAÇÕES!$F$8)))))</f>
        <v/>
      </c>
    </row>
    <row r="97" spans="1:14" s="8" customFormat="1" ht="22.05" customHeight="1" x14ac:dyDescent="0.3">
      <c r="A97" s="9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98" t="str">
        <f t="shared" si="1"/>
        <v/>
      </c>
      <c r="N97" s="51" t="str">
        <f>IF(B97="","",IF(M97&gt;=CONFIGURAÇÕES!$E$5,CONFIGURAÇÕES!$F$5,IF(M97&gt;=CONFIGURAÇÕES!$E$6,CONFIGURAÇÕES!$F$6,IF(M97&gt;=CONFIGURAÇÕES!$E$7,CONFIGURAÇÕES!$F$7,IF(M97&gt;=CONFIGURAÇÕES!$E$8,CONFIGURAÇÕES!$F$8)))))</f>
        <v/>
      </c>
    </row>
    <row r="98" spans="1:14" s="8" customFormat="1" ht="22.05" customHeight="1" x14ac:dyDescent="0.3">
      <c r="A98" s="9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98" t="str">
        <f t="shared" si="1"/>
        <v/>
      </c>
      <c r="N98" s="51" t="str">
        <f>IF(B98="","",IF(M98&gt;=CONFIGURAÇÕES!$E$5,CONFIGURAÇÕES!$F$5,IF(M98&gt;=CONFIGURAÇÕES!$E$6,CONFIGURAÇÕES!$F$6,IF(M98&gt;=CONFIGURAÇÕES!$E$7,CONFIGURAÇÕES!$F$7,IF(M98&gt;=CONFIGURAÇÕES!$E$8,CONFIGURAÇÕES!$F$8)))))</f>
        <v/>
      </c>
    </row>
    <row r="99" spans="1:14" s="8" customFormat="1" ht="22.05" customHeight="1" x14ac:dyDescent="0.3">
      <c r="A99" s="9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98" t="str">
        <f t="shared" si="1"/>
        <v/>
      </c>
      <c r="N99" s="51" t="str">
        <f>IF(B99="","",IF(M99&gt;=CONFIGURAÇÕES!$E$5,CONFIGURAÇÕES!$F$5,IF(M99&gt;=CONFIGURAÇÕES!$E$6,CONFIGURAÇÕES!$F$6,IF(M99&gt;=CONFIGURAÇÕES!$E$7,CONFIGURAÇÕES!$F$7,IF(M99&gt;=CONFIGURAÇÕES!$E$8,CONFIGURAÇÕES!$F$8)))))</f>
        <v/>
      </c>
    </row>
    <row r="100" spans="1:14" s="8" customFormat="1" ht="22.05" customHeight="1" x14ac:dyDescent="0.3">
      <c r="A100" s="9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98" t="str">
        <f t="shared" si="1"/>
        <v/>
      </c>
      <c r="N100" s="51" t="str">
        <f>IF(B100="","",IF(M100&gt;=CONFIGURAÇÕES!$E$5,CONFIGURAÇÕES!$F$5,IF(M100&gt;=CONFIGURAÇÕES!$E$6,CONFIGURAÇÕES!$F$6,IF(M100&gt;=CONFIGURAÇÕES!$E$7,CONFIGURAÇÕES!$F$7,IF(M100&gt;=CONFIGURAÇÕES!$E$8,CONFIGURAÇÕES!$F$8)))))</f>
        <v/>
      </c>
    </row>
    <row r="101" spans="1:14" s="8" customFormat="1" ht="22.05" customHeight="1" x14ac:dyDescent="0.3">
      <c r="A101" s="9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98" t="str">
        <f t="shared" si="1"/>
        <v/>
      </c>
      <c r="N101" s="51" t="str">
        <f>IF(B101="","",IF(M101&gt;=CONFIGURAÇÕES!$E$5,CONFIGURAÇÕES!$F$5,IF(M101&gt;=CONFIGURAÇÕES!$E$6,CONFIGURAÇÕES!$F$6,IF(M101&gt;=CONFIGURAÇÕES!$E$7,CONFIGURAÇÕES!$F$7,IF(M101&gt;=CONFIGURAÇÕES!$E$8,CONFIGURAÇÕES!$F$8)))))</f>
        <v/>
      </c>
    </row>
    <row r="102" spans="1:14" s="8" customFormat="1" ht="22.05" customHeight="1" x14ac:dyDescent="0.3">
      <c r="A102" s="9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98" t="str">
        <f t="shared" si="1"/>
        <v/>
      </c>
      <c r="N102" s="51" t="str">
        <f>IF(B102="","",IF(M102&gt;=CONFIGURAÇÕES!$E$5,CONFIGURAÇÕES!$F$5,IF(M102&gt;=CONFIGURAÇÕES!$E$6,CONFIGURAÇÕES!$F$6,IF(M102&gt;=CONFIGURAÇÕES!$E$7,CONFIGURAÇÕES!$F$7,IF(M102&gt;=CONFIGURAÇÕES!$E$8,CONFIGURAÇÕES!$F$8)))))</f>
        <v/>
      </c>
    </row>
    <row r="103" spans="1:14" s="8" customFormat="1" ht="22.05" customHeight="1" x14ac:dyDescent="0.3">
      <c r="A103" s="9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98" t="str">
        <f t="shared" si="1"/>
        <v/>
      </c>
      <c r="N103" s="51" t="str">
        <f>IF(B103="","",IF(M103&gt;=CONFIGURAÇÕES!$E$5,CONFIGURAÇÕES!$F$5,IF(M103&gt;=CONFIGURAÇÕES!$E$6,CONFIGURAÇÕES!$F$6,IF(M103&gt;=CONFIGURAÇÕES!$E$7,CONFIGURAÇÕES!$F$7,IF(M103&gt;=CONFIGURAÇÕES!$E$8,CONFIGURAÇÕES!$F$8)))))</f>
        <v/>
      </c>
    </row>
    <row r="104" spans="1:14" s="8" customFormat="1" ht="22.05" customHeight="1" x14ac:dyDescent="0.3">
      <c r="A104" s="9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98" t="str">
        <f t="shared" si="1"/>
        <v/>
      </c>
      <c r="N104" s="51" t="str">
        <f>IF(B104="","",IF(M104&gt;=CONFIGURAÇÕES!$E$5,CONFIGURAÇÕES!$F$5,IF(M104&gt;=CONFIGURAÇÕES!$E$6,CONFIGURAÇÕES!$F$6,IF(M104&gt;=CONFIGURAÇÕES!$E$7,CONFIGURAÇÕES!$F$7,IF(M104&gt;=CONFIGURAÇÕES!$E$8,CONFIGURAÇÕES!$F$8)))))</f>
        <v/>
      </c>
    </row>
    <row r="105" spans="1:14" s="8" customFormat="1" ht="22.05" customHeight="1" x14ac:dyDescent="0.3">
      <c r="A105" s="9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98" t="str">
        <f t="shared" si="1"/>
        <v/>
      </c>
      <c r="N105" s="51" t="str">
        <f>IF(B105="","",IF(M105&gt;=CONFIGURAÇÕES!$E$5,CONFIGURAÇÕES!$F$5,IF(M105&gt;=CONFIGURAÇÕES!$E$6,CONFIGURAÇÕES!$F$6,IF(M105&gt;=CONFIGURAÇÕES!$E$7,CONFIGURAÇÕES!$F$7,IF(M105&gt;=CONFIGURAÇÕES!$E$8,CONFIGURAÇÕES!$F$8)))))</f>
        <v/>
      </c>
    </row>
    <row r="106" spans="1:14" s="8" customFormat="1" ht="22.05" customHeight="1" x14ac:dyDescent="0.3">
      <c r="A106" s="9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98" t="str">
        <f t="shared" si="1"/>
        <v/>
      </c>
      <c r="N106" s="51" t="str">
        <f>IF(B106="","",IF(M106&gt;=CONFIGURAÇÕES!$E$5,CONFIGURAÇÕES!$F$5,IF(M106&gt;=CONFIGURAÇÕES!$E$6,CONFIGURAÇÕES!$F$6,IF(M106&gt;=CONFIGURAÇÕES!$E$7,CONFIGURAÇÕES!$F$7,IF(M106&gt;=CONFIGURAÇÕES!$E$8,CONFIGURAÇÕES!$F$8)))))</f>
        <v/>
      </c>
    </row>
    <row r="107" spans="1:14" s="8" customFormat="1" ht="22.05" customHeight="1" x14ac:dyDescent="0.3">
      <c r="A107" s="9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98" t="str">
        <f t="shared" si="1"/>
        <v/>
      </c>
      <c r="N107" s="51" t="str">
        <f>IF(B107="","",IF(M107&gt;=CONFIGURAÇÕES!$E$5,CONFIGURAÇÕES!$F$5,IF(M107&gt;=CONFIGURAÇÕES!$E$6,CONFIGURAÇÕES!$F$6,IF(M107&gt;=CONFIGURAÇÕES!$E$7,CONFIGURAÇÕES!$F$7,IF(M107&gt;=CONFIGURAÇÕES!$E$8,CONFIGURAÇÕES!$F$8)))))</f>
        <v/>
      </c>
    </row>
    <row r="108" spans="1:14" s="8" customFormat="1" ht="22.05" customHeight="1" x14ac:dyDescent="0.3">
      <c r="A108" s="9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98" t="str">
        <f t="shared" si="1"/>
        <v/>
      </c>
      <c r="N108" s="51" t="str">
        <f>IF(B108="","",IF(M108&gt;=CONFIGURAÇÕES!$E$5,CONFIGURAÇÕES!$F$5,IF(M108&gt;=CONFIGURAÇÕES!$E$6,CONFIGURAÇÕES!$F$6,IF(M108&gt;=CONFIGURAÇÕES!$E$7,CONFIGURAÇÕES!$F$7,IF(M108&gt;=CONFIGURAÇÕES!$E$8,CONFIGURAÇÕES!$F$8)))))</f>
        <v/>
      </c>
    </row>
    <row r="109" spans="1:14" s="8" customFormat="1" ht="22.05" customHeight="1" x14ac:dyDescent="0.3">
      <c r="A109" s="9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98" t="str">
        <f t="shared" si="1"/>
        <v/>
      </c>
      <c r="N109" s="51" t="str">
        <f>IF(B109="","",IF(M109&gt;=CONFIGURAÇÕES!$E$5,CONFIGURAÇÕES!$F$5,IF(M109&gt;=CONFIGURAÇÕES!$E$6,CONFIGURAÇÕES!$F$6,IF(M109&gt;=CONFIGURAÇÕES!$E$7,CONFIGURAÇÕES!$F$7,IF(M109&gt;=CONFIGURAÇÕES!$E$8,CONFIGURAÇÕES!$F$8)))))</f>
        <v/>
      </c>
    </row>
    <row r="110" spans="1:14" s="8" customFormat="1" ht="22.05" customHeight="1" x14ac:dyDescent="0.3">
      <c r="A110" s="9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98" t="str">
        <f t="shared" si="1"/>
        <v/>
      </c>
      <c r="N110" s="51" t="str">
        <f>IF(B110="","",IF(M110&gt;=CONFIGURAÇÕES!$E$5,CONFIGURAÇÕES!$F$5,IF(M110&gt;=CONFIGURAÇÕES!$E$6,CONFIGURAÇÕES!$F$6,IF(M110&gt;=CONFIGURAÇÕES!$E$7,CONFIGURAÇÕES!$F$7,IF(M110&gt;=CONFIGURAÇÕES!$E$8,CONFIGURAÇÕES!$F$8)))))</f>
        <v/>
      </c>
    </row>
    <row r="111" spans="1:14" s="8" customFormat="1" ht="22.05" customHeight="1" x14ac:dyDescent="0.3">
      <c r="A111" s="9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98" t="str">
        <f t="shared" si="1"/>
        <v/>
      </c>
      <c r="N111" s="51" t="str">
        <f>IF(B111="","",IF(M111&gt;=CONFIGURAÇÕES!$E$5,CONFIGURAÇÕES!$F$5,IF(M111&gt;=CONFIGURAÇÕES!$E$6,CONFIGURAÇÕES!$F$6,IF(M111&gt;=CONFIGURAÇÕES!$E$7,CONFIGURAÇÕES!$F$7,IF(M111&gt;=CONFIGURAÇÕES!$E$8,CONFIGURAÇÕES!$F$8)))))</f>
        <v/>
      </c>
    </row>
    <row r="112" spans="1:14" s="8" customFormat="1" ht="22.05" customHeight="1" x14ac:dyDescent="0.3">
      <c r="A112" s="9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98" t="str">
        <f t="shared" si="1"/>
        <v/>
      </c>
      <c r="N112" s="51" t="str">
        <f>IF(B112="","",IF(M112&gt;=CONFIGURAÇÕES!$E$5,CONFIGURAÇÕES!$F$5,IF(M112&gt;=CONFIGURAÇÕES!$E$6,CONFIGURAÇÕES!$F$6,IF(M112&gt;=CONFIGURAÇÕES!$E$7,CONFIGURAÇÕES!$F$7,IF(M112&gt;=CONFIGURAÇÕES!$E$8,CONFIGURAÇÕES!$F$8)))))</f>
        <v/>
      </c>
    </row>
    <row r="113" spans="1:14" s="8" customFormat="1" ht="22.05" customHeight="1" x14ac:dyDescent="0.3">
      <c r="A113" s="9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98" t="str">
        <f t="shared" si="1"/>
        <v/>
      </c>
      <c r="N113" s="51" t="str">
        <f>IF(B113="","",IF(M113&gt;=CONFIGURAÇÕES!$E$5,CONFIGURAÇÕES!$F$5,IF(M113&gt;=CONFIGURAÇÕES!$E$6,CONFIGURAÇÕES!$F$6,IF(M113&gt;=CONFIGURAÇÕES!$E$7,CONFIGURAÇÕES!$F$7,IF(M113&gt;=CONFIGURAÇÕES!$E$8,CONFIGURAÇÕES!$F$8)))))</f>
        <v/>
      </c>
    </row>
    <row r="114" spans="1:14" s="8" customFormat="1" ht="22.05" customHeight="1" x14ac:dyDescent="0.3">
      <c r="A114" s="9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98" t="str">
        <f t="shared" si="1"/>
        <v/>
      </c>
      <c r="N114" s="51" t="str">
        <f>IF(B114="","",IF(M114&gt;=CONFIGURAÇÕES!$E$5,CONFIGURAÇÕES!$F$5,IF(M114&gt;=CONFIGURAÇÕES!$E$6,CONFIGURAÇÕES!$F$6,IF(M114&gt;=CONFIGURAÇÕES!$E$7,CONFIGURAÇÕES!$F$7,IF(M114&gt;=CONFIGURAÇÕES!$E$8,CONFIGURAÇÕES!$F$8)))))</f>
        <v/>
      </c>
    </row>
    <row r="115" spans="1:14" s="8" customFormat="1" ht="22.05" customHeight="1" x14ac:dyDescent="0.3">
      <c r="A115" s="9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98" t="str">
        <f t="shared" si="1"/>
        <v/>
      </c>
      <c r="N115" s="51" t="str">
        <f>IF(B115="","",IF(M115&gt;=CONFIGURAÇÕES!$E$5,CONFIGURAÇÕES!$F$5,IF(M115&gt;=CONFIGURAÇÕES!$E$6,CONFIGURAÇÕES!$F$6,IF(M115&gt;=CONFIGURAÇÕES!$E$7,CONFIGURAÇÕES!$F$7,IF(M115&gt;=CONFIGURAÇÕES!$E$8,CONFIGURAÇÕES!$F$8)))))</f>
        <v/>
      </c>
    </row>
    <row r="116" spans="1:14" s="8" customFormat="1" ht="22.05" customHeight="1" x14ac:dyDescent="0.3">
      <c r="A116" s="9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98" t="str">
        <f t="shared" si="1"/>
        <v/>
      </c>
      <c r="N116" s="51" t="str">
        <f>IF(B116="","",IF(M116&gt;=CONFIGURAÇÕES!$E$5,CONFIGURAÇÕES!$F$5,IF(M116&gt;=CONFIGURAÇÕES!$E$6,CONFIGURAÇÕES!$F$6,IF(M116&gt;=CONFIGURAÇÕES!$E$7,CONFIGURAÇÕES!$F$7,IF(M116&gt;=CONFIGURAÇÕES!$E$8,CONFIGURAÇÕES!$F$8)))))</f>
        <v/>
      </c>
    </row>
    <row r="117" spans="1:14" s="8" customFormat="1" ht="22.05" customHeight="1" x14ac:dyDescent="0.3">
      <c r="A117" s="9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98" t="str">
        <f t="shared" si="1"/>
        <v/>
      </c>
      <c r="N117" s="51" t="str">
        <f>IF(B117="","",IF(M117&gt;=CONFIGURAÇÕES!$E$5,CONFIGURAÇÕES!$F$5,IF(M117&gt;=CONFIGURAÇÕES!$E$6,CONFIGURAÇÕES!$F$6,IF(M117&gt;=CONFIGURAÇÕES!$E$7,CONFIGURAÇÕES!$F$7,IF(M117&gt;=CONFIGURAÇÕES!$E$8,CONFIGURAÇÕES!$F$8)))))</f>
        <v/>
      </c>
    </row>
    <row r="118" spans="1:14" s="8" customFormat="1" ht="22.05" customHeight="1" x14ac:dyDescent="0.3">
      <c r="A118" s="9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98" t="str">
        <f t="shared" si="1"/>
        <v/>
      </c>
      <c r="N118" s="51" t="str">
        <f>IF(B118="","",IF(M118&gt;=CONFIGURAÇÕES!$E$5,CONFIGURAÇÕES!$F$5,IF(M118&gt;=CONFIGURAÇÕES!$E$6,CONFIGURAÇÕES!$F$6,IF(M118&gt;=CONFIGURAÇÕES!$E$7,CONFIGURAÇÕES!$F$7,IF(M118&gt;=CONFIGURAÇÕES!$E$8,CONFIGURAÇÕES!$F$8)))))</f>
        <v/>
      </c>
    </row>
    <row r="119" spans="1:14" s="8" customFormat="1" ht="22.05" customHeight="1" x14ac:dyDescent="0.3">
      <c r="A119" s="9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98" t="str">
        <f t="shared" si="1"/>
        <v/>
      </c>
      <c r="N119" s="51" t="str">
        <f>IF(B119="","",IF(M119&gt;=CONFIGURAÇÕES!$E$5,CONFIGURAÇÕES!$F$5,IF(M119&gt;=CONFIGURAÇÕES!$E$6,CONFIGURAÇÕES!$F$6,IF(M119&gt;=CONFIGURAÇÕES!$E$7,CONFIGURAÇÕES!$F$7,IF(M119&gt;=CONFIGURAÇÕES!$E$8,CONFIGURAÇÕES!$F$8)))))</f>
        <v/>
      </c>
    </row>
    <row r="120" spans="1:14" s="8" customFormat="1" ht="22.05" customHeight="1" x14ac:dyDescent="0.3">
      <c r="A120" s="9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98" t="str">
        <f t="shared" si="1"/>
        <v/>
      </c>
      <c r="N120" s="51" t="str">
        <f>IF(B120="","",IF(M120&gt;=CONFIGURAÇÕES!$E$5,CONFIGURAÇÕES!$F$5,IF(M120&gt;=CONFIGURAÇÕES!$E$6,CONFIGURAÇÕES!$F$6,IF(M120&gt;=CONFIGURAÇÕES!$E$7,CONFIGURAÇÕES!$F$7,IF(M120&gt;=CONFIGURAÇÕES!$E$8,CONFIGURAÇÕES!$F$8)))))</f>
        <v/>
      </c>
    </row>
    <row r="121" spans="1:14" s="8" customFormat="1" ht="22.05" customHeight="1" x14ac:dyDescent="0.3">
      <c r="A121" s="9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98" t="str">
        <f t="shared" si="1"/>
        <v/>
      </c>
      <c r="N121" s="51" t="str">
        <f>IF(B121="","",IF(M121&gt;=CONFIGURAÇÕES!$E$5,CONFIGURAÇÕES!$F$5,IF(M121&gt;=CONFIGURAÇÕES!$E$6,CONFIGURAÇÕES!$F$6,IF(M121&gt;=CONFIGURAÇÕES!$E$7,CONFIGURAÇÕES!$F$7,IF(M121&gt;=CONFIGURAÇÕES!$E$8,CONFIGURAÇÕES!$F$8)))))</f>
        <v/>
      </c>
    </row>
    <row r="122" spans="1:14" s="8" customFormat="1" ht="22.05" customHeight="1" x14ac:dyDescent="0.3">
      <c r="A122" s="9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98" t="str">
        <f t="shared" si="1"/>
        <v/>
      </c>
      <c r="N122" s="51" t="str">
        <f>IF(B122="","",IF(M122&gt;=CONFIGURAÇÕES!$E$5,CONFIGURAÇÕES!$F$5,IF(M122&gt;=CONFIGURAÇÕES!$E$6,CONFIGURAÇÕES!$F$6,IF(M122&gt;=CONFIGURAÇÕES!$E$7,CONFIGURAÇÕES!$F$7,IF(M122&gt;=CONFIGURAÇÕES!$E$8,CONFIGURAÇÕES!$F$8)))))</f>
        <v/>
      </c>
    </row>
    <row r="123" spans="1:14" s="8" customFormat="1" ht="22.05" customHeight="1" x14ac:dyDescent="0.3">
      <c r="A123" s="9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98" t="str">
        <f t="shared" si="1"/>
        <v/>
      </c>
      <c r="N123" s="51" t="str">
        <f>IF(B123="","",IF(M123&gt;=CONFIGURAÇÕES!$E$5,CONFIGURAÇÕES!$F$5,IF(M123&gt;=CONFIGURAÇÕES!$E$6,CONFIGURAÇÕES!$F$6,IF(M123&gt;=CONFIGURAÇÕES!$E$7,CONFIGURAÇÕES!$F$7,IF(M123&gt;=CONFIGURAÇÕES!$E$8,CONFIGURAÇÕES!$F$8)))))</f>
        <v/>
      </c>
    </row>
    <row r="124" spans="1:14" s="8" customFormat="1" ht="22.05" customHeight="1" x14ac:dyDescent="0.3">
      <c r="A124" s="9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98" t="str">
        <f t="shared" si="1"/>
        <v/>
      </c>
      <c r="N124" s="51" t="str">
        <f>IF(B124="","",IF(M124&gt;=CONFIGURAÇÕES!$E$5,CONFIGURAÇÕES!$F$5,IF(M124&gt;=CONFIGURAÇÕES!$E$6,CONFIGURAÇÕES!$F$6,IF(M124&gt;=CONFIGURAÇÕES!$E$7,CONFIGURAÇÕES!$F$7,IF(M124&gt;=CONFIGURAÇÕES!$E$8,CONFIGURAÇÕES!$F$8)))))</f>
        <v/>
      </c>
    </row>
    <row r="125" spans="1:14" s="8" customFormat="1" ht="22.05" customHeight="1" x14ac:dyDescent="0.3">
      <c r="A125" s="9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98" t="str">
        <f t="shared" si="1"/>
        <v/>
      </c>
      <c r="N125" s="51" t="str">
        <f>IF(B125="","",IF(M125&gt;=CONFIGURAÇÕES!$E$5,CONFIGURAÇÕES!$F$5,IF(M125&gt;=CONFIGURAÇÕES!$E$6,CONFIGURAÇÕES!$F$6,IF(M125&gt;=CONFIGURAÇÕES!$E$7,CONFIGURAÇÕES!$F$7,IF(M125&gt;=CONFIGURAÇÕES!$E$8,CONFIGURAÇÕES!$F$8)))))</f>
        <v/>
      </c>
    </row>
    <row r="126" spans="1:14" s="8" customFormat="1" ht="22.05" customHeight="1" x14ac:dyDescent="0.3">
      <c r="A126" s="9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98" t="str">
        <f t="shared" si="1"/>
        <v/>
      </c>
      <c r="N126" s="51" t="str">
        <f>IF(B126="","",IF(M126&gt;=CONFIGURAÇÕES!$E$5,CONFIGURAÇÕES!$F$5,IF(M126&gt;=CONFIGURAÇÕES!$E$6,CONFIGURAÇÕES!$F$6,IF(M126&gt;=CONFIGURAÇÕES!$E$7,CONFIGURAÇÕES!$F$7,IF(M126&gt;=CONFIGURAÇÕES!$E$8,CONFIGURAÇÕES!$F$8)))))</f>
        <v/>
      </c>
    </row>
    <row r="127" spans="1:14" s="8" customFormat="1" ht="22.05" customHeight="1" x14ac:dyDescent="0.3">
      <c r="A127" s="9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98" t="str">
        <f t="shared" si="1"/>
        <v/>
      </c>
      <c r="N127" s="51" t="str">
        <f>IF(B127="","",IF(M127&gt;=CONFIGURAÇÕES!$E$5,CONFIGURAÇÕES!$F$5,IF(M127&gt;=CONFIGURAÇÕES!$E$6,CONFIGURAÇÕES!$F$6,IF(M127&gt;=CONFIGURAÇÕES!$E$7,CONFIGURAÇÕES!$F$7,IF(M127&gt;=CONFIGURAÇÕES!$E$8,CONFIGURAÇÕES!$F$8)))))</f>
        <v/>
      </c>
    </row>
    <row r="128" spans="1:14" s="8" customFormat="1" ht="22.05" customHeight="1" x14ac:dyDescent="0.3">
      <c r="A128" s="9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98" t="str">
        <f t="shared" si="1"/>
        <v/>
      </c>
      <c r="N128" s="51" t="str">
        <f>IF(B128="","",IF(M128&gt;=CONFIGURAÇÕES!$E$5,CONFIGURAÇÕES!$F$5,IF(M128&gt;=CONFIGURAÇÕES!$E$6,CONFIGURAÇÕES!$F$6,IF(M128&gt;=CONFIGURAÇÕES!$E$7,CONFIGURAÇÕES!$F$7,IF(M128&gt;=CONFIGURAÇÕES!$E$8,CONFIGURAÇÕES!$F$8)))))</f>
        <v/>
      </c>
    </row>
    <row r="129" spans="1:14" s="8" customFormat="1" ht="22.05" customHeight="1" x14ac:dyDescent="0.3">
      <c r="A129" s="9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98" t="str">
        <f t="shared" si="1"/>
        <v/>
      </c>
      <c r="N129" s="51" t="str">
        <f>IF(B129="","",IF(M129&gt;=CONFIGURAÇÕES!$E$5,CONFIGURAÇÕES!$F$5,IF(M129&gt;=CONFIGURAÇÕES!$E$6,CONFIGURAÇÕES!$F$6,IF(M129&gt;=CONFIGURAÇÕES!$E$7,CONFIGURAÇÕES!$F$7,IF(M129&gt;=CONFIGURAÇÕES!$E$8,CONFIGURAÇÕES!$F$8)))))</f>
        <v/>
      </c>
    </row>
    <row r="130" spans="1:14" s="8" customFormat="1" ht="22.05" customHeight="1" x14ac:dyDescent="0.3">
      <c r="A130" s="9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98" t="str">
        <f t="shared" si="1"/>
        <v/>
      </c>
      <c r="N130" s="51" t="str">
        <f>IF(B130="","",IF(M130&gt;=CONFIGURAÇÕES!$E$5,CONFIGURAÇÕES!$F$5,IF(M130&gt;=CONFIGURAÇÕES!$E$6,CONFIGURAÇÕES!$F$6,IF(M130&gt;=CONFIGURAÇÕES!$E$7,CONFIGURAÇÕES!$F$7,IF(M130&gt;=CONFIGURAÇÕES!$E$8,CONFIGURAÇÕES!$F$8)))))</f>
        <v/>
      </c>
    </row>
    <row r="131" spans="1:14" s="8" customFormat="1" ht="22.05" customHeight="1" x14ac:dyDescent="0.3">
      <c r="A131" s="9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98" t="str">
        <f t="shared" si="1"/>
        <v/>
      </c>
      <c r="N131" s="51" t="str">
        <f>IF(B131="","",IF(M131&gt;=CONFIGURAÇÕES!$E$5,CONFIGURAÇÕES!$F$5,IF(M131&gt;=CONFIGURAÇÕES!$E$6,CONFIGURAÇÕES!$F$6,IF(M131&gt;=CONFIGURAÇÕES!$E$7,CONFIGURAÇÕES!$F$7,IF(M131&gt;=CONFIGURAÇÕES!$E$8,CONFIGURAÇÕES!$F$8)))))</f>
        <v/>
      </c>
    </row>
    <row r="132" spans="1:14" s="8" customFormat="1" ht="22.05" customHeight="1" x14ac:dyDescent="0.3">
      <c r="A132" s="9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98" t="str">
        <f t="shared" si="1"/>
        <v/>
      </c>
      <c r="N132" s="51" t="str">
        <f>IF(B132="","",IF(M132&gt;=CONFIGURAÇÕES!$E$5,CONFIGURAÇÕES!$F$5,IF(M132&gt;=CONFIGURAÇÕES!$E$6,CONFIGURAÇÕES!$F$6,IF(M132&gt;=CONFIGURAÇÕES!$E$7,CONFIGURAÇÕES!$F$7,IF(M132&gt;=CONFIGURAÇÕES!$E$8,CONFIGURAÇÕES!$F$8)))))</f>
        <v/>
      </c>
    </row>
    <row r="133" spans="1:14" s="8" customFormat="1" ht="22.05" customHeight="1" x14ac:dyDescent="0.3">
      <c r="A133" s="9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98" t="str">
        <f t="shared" si="1"/>
        <v/>
      </c>
      <c r="N133" s="51" t="str">
        <f>IF(B133="","",IF(M133&gt;=CONFIGURAÇÕES!$E$5,CONFIGURAÇÕES!$F$5,IF(M133&gt;=CONFIGURAÇÕES!$E$6,CONFIGURAÇÕES!$F$6,IF(M133&gt;=CONFIGURAÇÕES!$E$7,CONFIGURAÇÕES!$F$7,IF(M133&gt;=CONFIGURAÇÕES!$E$8,CONFIGURAÇÕES!$F$8)))))</f>
        <v/>
      </c>
    </row>
    <row r="134" spans="1:14" s="8" customFormat="1" ht="22.05" customHeight="1" x14ac:dyDescent="0.3">
      <c r="A134" s="9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98" t="str">
        <f t="shared" ref="M134:M197" si="2">IF(B134="","",(SUM(C134:L134))/(Qtd_competencias*10))</f>
        <v/>
      </c>
      <c r="N134" s="51" t="str">
        <f>IF(B134="","",IF(M134&gt;=CONFIGURAÇÕES!$E$5,CONFIGURAÇÕES!$F$5,IF(M134&gt;=CONFIGURAÇÕES!$E$6,CONFIGURAÇÕES!$F$6,IF(M134&gt;=CONFIGURAÇÕES!$E$7,CONFIGURAÇÕES!$F$7,IF(M134&gt;=CONFIGURAÇÕES!$E$8,CONFIGURAÇÕES!$F$8)))))</f>
        <v/>
      </c>
    </row>
    <row r="135" spans="1:14" s="8" customFormat="1" ht="22.05" customHeight="1" x14ac:dyDescent="0.3">
      <c r="A135" s="9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98" t="str">
        <f t="shared" si="2"/>
        <v/>
      </c>
      <c r="N135" s="51" t="str">
        <f>IF(B135="","",IF(M135&gt;=CONFIGURAÇÕES!$E$5,CONFIGURAÇÕES!$F$5,IF(M135&gt;=CONFIGURAÇÕES!$E$6,CONFIGURAÇÕES!$F$6,IF(M135&gt;=CONFIGURAÇÕES!$E$7,CONFIGURAÇÕES!$F$7,IF(M135&gt;=CONFIGURAÇÕES!$E$8,CONFIGURAÇÕES!$F$8)))))</f>
        <v/>
      </c>
    </row>
    <row r="136" spans="1:14" s="8" customFormat="1" ht="22.05" customHeight="1" x14ac:dyDescent="0.3">
      <c r="A136" s="9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98" t="str">
        <f t="shared" si="2"/>
        <v/>
      </c>
      <c r="N136" s="51" t="str">
        <f>IF(B136="","",IF(M136&gt;=CONFIGURAÇÕES!$E$5,CONFIGURAÇÕES!$F$5,IF(M136&gt;=CONFIGURAÇÕES!$E$6,CONFIGURAÇÕES!$F$6,IF(M136&gt;=CONFIGURAÇÕES!$E$7,CONFIGURAÇÕES!$F$7,IF(M136&gt;=CONFIGURAÇÕES!$E$8,CONFIGURAÇÕES!$F$8)))))</f>
        <v/>
      </c>
    </row>
    <row r="137" spans="1:14" s="8" customFormat="1" ht="22.05" customHeight="1" x14ac:dyDescent="0.3">
      <c r="A137" s="9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98" t="str">
        <f t="shared" si="2"/>
        <v/>
      </c>
      <c r="N137" s="51" t="str">
        <f>IF(B137="","",IF(M137&gt;=CONFIGURAÇÕES!$E$5,CONFIGURAÇÕES!$F$5,IF(M137&gt;=CONFIGURAÇÕES!$E$6,CONFIGURAÇÕES!$F$6,IF(M137&gt;=CONFIGURAÇÕES!$E$7,CONFIGURAÇÕES!$F$7,IF(M137&gt;=CONFIGURAÇÕES!$E$8,CONFIGURAÇÕES!$F$8)))))</f>
        <v/>
      </c>
    </row>
    <row r="138" spans="1:14" s="8" customFormat="1" ht="22.05" customHeight="1" x14ac:dyDescent="0.3">
      <c r="A138" s="9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98" t="str">
        <f t="shared" si="2"/>
        <v/>
      </c>
      <c r="N138" s="51" t="str">
        <f>IF(B138="","",IF(M138&gt;=CONFIGURAÇÕES!$E$5,CONFIGURAÇÕES!$F$5,IF(M138&gt;=CONFIGURAÇÕES!$E$6,CONFIGURAÇÕES!$F$6,IF(M138&gt;=CONFIGURAÇÕES!$E$7,CONFIGURAÇÕES!$F$7,IF(M138&gt;=CONFIGURAÇÕES!$E$8,CONFIGURAÇÕES!$F$8)))))</f>
        <v/>
      </c>
    </row>
    <row r="139" spans="1:14" s="8" customFormat="1" ht="22.05" customHeight="1" x14ac:dyDescent="0.3">
      <c r="A139" s="9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98" t="str">
        <f t="shared" si="2"/>
        <v/>
      </c>
      <c r="N139" s="51" t="str">
        <f>IF(B139="","",IF(M139&gt;=CONFIGURAÇÕES!$E$5,CONFIGURAÇÕES!$F$5,IF(M139&gt;=CONFIGURAÇÕES!$E$6,CONFIGURAÇÕES!$F$6,IF(M139&gt;=CONFIGURAÇÕES!$E$7,CONFIGURAÇÕES!$F$7,IF(M139&gt;=CONFIGURAÇÕES!$E$8,CONFIGURAÇÕES!$F$8)))))</f>
        <v/>
      </c>
    </row>
    <row r="140" spans="1:14" s="8" customFormat="1" ht="22.05" customHeight="1" x14ac:dyDescent="0.3">
      <c r="A140" s="9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98" t="str">
        <f t="shared" si="2"/>
        <v/>
      </c>
      <c r="N140" s="51" t="str">
        <f>IF(B140="","",IF(M140&gt;=CONFIGURAÇÕES!$E$5,CONFIGURAÇÕES!$F$5,IF(M140&gt;=CONFIGURAÇÕES!$E$6,CONFIGURAÇÕES!$F$6,IF(M140&gt;=CONFIGURAÇÕES!$E$7,CONFIGURAÇÕES!$F$7,IF(M140&gt;=CONFIGURAÇÕES!$E$8,CONFIGURAÇÕES!$F$8)))))</f>
        <v/>
      </c>
    </row>
    <row r="141" spans="1:14" s="8" customFormat="1" ht="22.05" customHeight="1" x14ac:dyDescent="0.3">
      <c r="A141" s="9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98" t="str">
        <f t="shared" si="2"/>
        <v/>
      </c>
      <c r="N141" s="51" t="str">
        <f>IF(B141="","",IF(M141&gt;=CONFIGURAÇÕES!$E$5,CONFIGURAÇÕES!$F$5,IF(M141&gt;=CONFIGURAÇÕES!$E$6,CONFIGURAÇÕES!$F$6,IF(M141&gt;=CONFIGURAÇÕES!$E$7,CONFIGURAÇÕES!$F$7,IF(M141&gt;=CONFIGURAÇÕES!$E$8,CONFIGURAÇÕES!$F$8)))))</f>
        <v/>
      </c>
    </row>
    <row r="142" spans="1:14" s="8" customFormat="1" ht="22.05" customHeight="1" x14ac:dyDescent="0.3">
      <c r="A142" s="9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98" t="str">
        <f t="shared" si="2"/>
        <v/>
      </c>
      <c r="N142" s="51" t="str">
        <f>IF(B142="","",IF(M142&gt;=CONFIGURAÇÕES!$E$5,CONFIGURAÇÕES!$F$5,IF(M142&gt;=CONFIGURAÇÕES!$E$6,CONFIGURAÇÕES!$F$6,IF(M142&gt;=CONFIGURAÇÕES!$E$7,CONFIGURAÇÕES!$F$7,IF(M142&gt;=CONFIGURAÇÕES!$E$8,CONFIGURAÇÕES!$F$8)))))</f>
        <v/>
      </c>
    </row>
    <row r="143" spans="1:14" s="8" customFormat="1" ht="22.05" customHeight="1" x14ac:dyDescent="0.3">
      <c r="A143" s="9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98" t="str">
        <f t="shared" si="2"/>
        <v/>
      </c>
      <c r="N143" s="51" t="str">
        <f>IF(B143="","",IF(M143&gt;=CONFIGURAÇÕES!$E$5,CONFIGURAÇÕES!$F$5,IF(M143&gt;=CONFIGURAÇÕES!$E$6,CONFIGURAÇÕES!$F$6,IF(M143&gt;=CONFIGURAÇÕES!$E$7,CONFIGURAÇÕES!$F$7,IF(M143&gt;=CONFIGURAÇÕES!$E$8,CONFIGURAÇÕES!$F$8)))))</f>
        <v/>
      </c>
    </row>
    <row r="144" spans="1:14" s="8" customFormat="1" ht="22.05" customHeight="1" x14ac:dyDescent="0.3">
      <c r="A144" s="9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98" t="str">
        <f t="shared" si="2"/>
        <v/>
      </c>
      <c r="N144" s="51" t="str">
        <f>IF(B144="","",IF(M144&gt;=CONFIGURAÇÕES!$E$5,CONFIGURAÇÕES!$F$5,IF(M144&gt;=CONFIGURAÇÕES!$E$6,CONFIGURAÇÕES!$F$6,IF(M144&gt;=CONFIGURAÇÕES!$E$7,CONFIGURAÇÕES!$F$7,IF(M144&gt;=CONFIGURAÇÕES!$E$8,CONFIGURAÇÕES!$F$8)))))</f>
        <v/>
      </c>
    </row>
    <row r="145" spans="1:14" s="8" customFormat="1" ht="22.05" customHeight="1" x14ac:dyDescent="0.3">
      <c r="A145" s="9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98" t="str">
        <f t="shared" si="2"/>
        <v/>
      </c>
      <c r="N145" s="51" t="str">
        <f>IF(B145="","",IF(M145&gt;=CONFIGURAÇÕES!$E$5,CONFIGURAÇÕES!$F$5,IF(M145&gt;=CONFIGURAÇÕES!$E$6,CONFIGURAÇÕES!$F$6,IF(M145&gt;=CONFIGURAÇÕES!$E$7,CONFIGURAÇÕES!$F$7,IF(M145&gt;=CONFIGURAÇÕES!$E$8,CONFIGURAÇÕES!$F$8)))))</f>
        <v/>
      </c>
    </row>
    <row r="146" spans="1:14" s="8" customFormat="1" ht="22.05" customHeight="1" x14ac:dyDescent="0.3">
      <c r="A146" s="9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98" t="str">
        <f t="shared" si="2"/>
        <v/>
      </c>
      <c r="N146" s="51" t="str">
        <f>IF(B146="","",IF(M146&gt;=CONFIGURAÇÕES!$E$5,CONFIGURAÇÕES!$F$5,IF(M146&gt;=CONFIGURAÇÕES!$E$6,CONFIGURAÇÕES!$F$6,IF(M146&gt;=CONFIGURAÇÕES!$E$7,CONFIGURAÇÕES!$F$7,IF(M146&gt;=CONFIGURAÇÕES!$E$8,CONFIGURAÇÕES!$F$8)))))</f>
        <v/>
      </c>
    </row>
    <row r="147" spans="1:14" s="8" customFormat="1" ht="22.05" customHeight="1" x14ac:dyDescent="0.3">
      <c r="A147" s="9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98" t="str">
        <f t="shared" si="2"/>
        <v/>
      </c>
      <c r="N147" s="51" t="str">
        <f>IF(B147="","",IF(M147&gt;=CONFIGURAÇÕES!$E$5,CONFIGURAÇÕES!$F$5,IF(M147&gt;=CONFIGURAÇÕES!$E$6,CONFIGURAÇÕES!$F$6,IF(M147&gt;=CONFIGURAÇÕES!$E$7,CONFIGURAÇÕES!$F$7,IF(M147&gt;=CONFIGURAÇÕES!$E$8,CONFIGURAÇÕES!$F$8)))))</f>
        <v/>
      </c>
    </row>
    <row r="148" spans="1:14" s="8" customFormat="1" ht="22.05" customHeight="1" x14ac:dyDescent="0.3">
      <c r="A148" s="9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98" t="str">
        <f t="shared" si="2"/>
        <v/>
      </c>
      <c r="N148" s="51" t="str">
        <f>IF(B148="","",IF(M148&gt;=CONFIGURAÇÕES!$E$5,CONFIGURAÇÕES!$F$5,IF(M148&gt;=CONFIGURAÇÕES!$E$6,CONFIGURAÇÕES!$F$6,IF(M148&gt;=CONFIGURAÇÕES!$E$7,CONFIGURAÇÕES!$F$7,IF(M148&gt;=CONFIGURAÇÕES!$E$8,CONFIGURAÇÕES!$F$8)))))</f>
        <v/>
      </c>
    </row>
    <row r="149" spans="1:14" s="8" customFormat="1" ht="22.05" customHeight="1" x14ac:dyDescent="0.3">
      <c r="A149" s="9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98" t="str">
        <f t="shared" si="2"/>
        <v/>
      </c>
      <c r="N149" s="51" t="str">
        <f>IF(B149="","",IF(M149&gt;=CONFIGURAÇÕES!$E$5,CONFIGURAÇÕES!$F$5,IF(M149&gt;=CONFIGURAÇÕES!$E$6,CONFIGURAÇÕES!$F$6,IF(M149&gt;=CONFIGURAÇÕES!$E$7,CONFIGURAÇÕES!$F$7,IF(M149&gt;=CONFIGURAÇÕES!$E$8,CONFIGURAÇÕES!$F$8)))))</f>
        <v/>
      </c>
    </row>
    <row r="150" spans="1:14" s="8" customFormat="1" ht="22.05" customHeight="1" x14ac:dyDescent="0.3">
      <c r="A150" s="9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98" t="str">
        <f t="shared" si="2"/>
        <v/>
      </c>
      <c r="N150" s="51" t="str">
        <f>IF(B150="","",IF(M150&gt;=CONFIGURAÇÕES!$E$5,CONFIGURAÇÕES!$F$5,IF(M150&gt;=CONFIGURAÇÕES!$E$6,CONFIGURAÇÕES!$F$6,IF(M150&gt;=CONFIGURAÇÕES!$E$7,CONFIGURAÇÕES!$F$7,IF(M150&gt;=CONFIGURAÇÕES!$E$8,CONFIGURAÇÕES!$F$8)))))</f>
        <v/>
      </c>
    </row>
    <row r="151" spans="1:14" s="8" customFormat="1" ht="22.05" customHeight="1" x14ac:dyDescent="0.3">
      <c r="A151" s="9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98" t="str">
        <f t="shared" si="2"/>
        <v/>
      </c>
      <c r="N151" s="51" t="str">
        <f>IF(B151="","",IF(M151&gt;=CONFIGURAÇÕES!$E$5,CONFIGURAÇÕES!$F$5,IF(M151&gt;=CONFIGURAÇÕES!$E$6,CONFIGURAÇÕES!$F$6,IF(M151&gt;=CONFIGURAÇÕES!$E$7,CONFIGURAÇÕES!$F$7,IF(M151&gt;=CONFIGURAÇÕES!$E$8,CONFIGURAÇÕES!$F$8)))))</f>
        <v/>
      </c>
    </row>
    <row r="152" spans="1:14" s="8" customFormat="1" ht="22.05" customHeight="1" x14ac:dyDescent="0.3">
      <c r="A152" s="9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98" t="str">
        <f t="shared" si="2"/>
        <v/>
      </c>
      <c r="N152" s="51" t="str">
        <f>IF(B152="","",IF(M152&gt;=CONFIGURAÇÕES!$E$5,CONFIGURAÇÕES!$F$5,IF(M152&gt;=CONFIGURAÇÕES!$E$6,CONFIGURAÇÕES!$F$6,IF(M152&gt;=CONFIGURAÇÕES!$E$7,CONFIGURAÇÕES!$F$7,IF(M152&gt;=CONFIGURAÇÕES!$E$8,CONFIGURAÇÕES!$F$8)))))</f>
        <v/>
      </c>
    </row>
    <row r="153" spans="1:14" s="8" customFormat="1" ht="22.05" customHeight="1" x14ac:dyDescent="0.3">
      <c r="A153" s="9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98" t="str">
        <f t="shared" si="2"/>
        <v/>
      </c>
      <c r="N153" s="51" t="str">
        <f>IF(B153="","",IF(M153&gt;=CONFIGURAÇÕES!$E$5,CONFIGURAÇÕES!$F$5,IF(M153&gt;=CONFIGURAÇÕES!$E$6,CONFIGURAÇÕES!$F$6,IF(M153&gt;=CONFIGURAÇÕES!$E$7,CONFIGURAÇÕES!$F$7,IF(M153&gt;=CONFIGURAÇÕES!$E$8,CONFIGURAÇÕES!$F$8)))))</f>
        <v/>
      </c>
    </row>
    <row r="154" spans="1:14" s="8" customFormat="1" ht="22.05" customHeight="1" x14ac:dyDescent="0.3">
      <c r="A154" s="9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98" t="str">
        <f t="shared" si="2"/>
        <v/>
      </c>
      <c r="N154" s="51" t="str">
        <f>IF(B154="","",IF(M154&gt;=CONFIGURAÇÕES!$E$5,CONFIGURAÇÕES!$F$5,IF(M154&gt;=CONFIGURAÇÕES!$E$6,CONFIGURAÇÕES!$F$6,IF(M154&gt;=CONFIGURAÇÕES!$E$7,CONFIGURAÇÕES!$F$7,IF(M154&gt;=CONFIGURAÇÕES!$E$8,CONFIGURAÇÕES!$F$8)))))</f>
        <v/>
      </c>
    </row>
    <row r="155" spans="1:14" s="8" customFormat="1" ht="22.05" customHeight="1" x14ac:dyDescent="0.3">
      <c r="A155" s="9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98" t="str">
        <f t="shared" si="2"/>
        <v/>
      </c>
      <c r="N155" s="51" t="str">
        <f>IF(B155="","",IF(M155&gt;=CONFIGURAÇÕES!$E$5,CONFIGURAÇÕES!$F$5,IF(M155&gt;=CONFIGURAÇÕES!$E$6,CONFIGURAÇÕES!$F$6,IF(M155&gt;=CONFIGURAÇÕES!$E$7,CONFIGURAÇÕES!$F$7,IF(M155&gt;=CONFIGURAÇÕES!$E$8,CONFIGURAÇÕES!$F$8)))))</f>
        <v/>
      </c>
    </row>
    <row r="156" spans="1:14" s="8" customFormat="1" ht="22.05" customHeight="1" x14ac:dyDescent="0.3">
      <c r="A156" s="9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98" t="str">
        <f t="shared" si="2"/>
        <v/>
      </c>
      <c r="N156" s="51" t="str">
        <f>IF(B156="","",IF(M156&gt;=CONFIGURAÇÕES!$E$5,CONFIGURAÇÕES!$F$5,IF(M156&gt;=CONFIGURAÇÕES!$E$6,CONFIGURAÇÕES!$F$6,IF(M156&gt;=CONFIGURAÇÕES!$E$7,CONFIGURAÇÕES!$F$7,IF(M156&gt;=CONFIGURAÇÕES!$E$8,CONFIGURAÇÕES!$F$8)))))</f>
        <v/>
      </c>
    </row>
    <row r="157" spans="1:14" s="8" customFormat="1" ht="22.05" customHeight="1" x14ac:dyDescent="0.3">
      <c r="A157" s="9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98" t="str">
        <f t="shared" si="2"/>
        <v/>
      </c>
      <c r="N157" s="51" t="str">
        <f>IF(B157="","",IF(M157&gt;=CONFIGURAÇÕES!$E$5,CONFIGURAÇÕES!$F$5,IF(M157&gt;=CONFIGURAÇÕES!$E$6,CONFIGURAÇÕES!$F$6,IF(M157&gt;=CONFIGURAÇÕES!$E$7,CONFIGURAÇÕES!$F$7,IF(M157&gt;=CONFIGURAÇÕES!$E$8,CONFIGURAÇÕES!$F$8)))))</f>
        <v/>
      </c>
    </row>
    <row r="158" spans="1:14" s="8" customFormat="1" ht="22.05" customHeight="1" x14ac:dyDescent="0.3">
      <c r="A158" s="9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98" t="str">
        <f t="shared" si="2"/>
        <v/>
      </c>
      <c r="N158" s="51" t="str">
        <f>IF(B158="","",IF(M158&gt;=CONFIGURAÇÕES!$E$5,CONFIGURAÇÕES!$F$5,IF(M158&gt;=CONFIGURAÇÕES!$E$6,CONFIGURAÇÕES!$F$6,IF(M158&gt;=CONFIGURAÇÕES!$E$7,CONFIGURAÇÕES!$F$7,IF(M158&gt;=CONFIGURAÇÕES!$E$8,CONFIGURAÇÕES!$F$8)))))</f>
        <v/>
      </c>
    </row>
    <row r="159" spans="1:14" s="8" customFormat="1" ht="22.05" customHeight="1" x14ac:dyDescent="0.3">
      <c r="A159" s="9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98" t="str">
        <f t="shared" si="2"/>
        <v/>
      </c>
      <c r="N159" s="51" t="str">
        <f>IF(B159="","",IF(M159&gt;=CONFIGURAÇÕES!$E$5,CONFIGURAÇÕES!$F$5,IF(M159&gt;=CONFIGURAÇÕES!$E$6,CONFIGURAÇÕES!$F$6,IF(M159&gt;=CONFIGURAÇÕES!$E$7,CONFIGURAÇÕES!$F$7,IF(M159&gt;=CONFIGURAÇÕES!$E$8,CONFIGURAÇÕES!$F$8)))))</f>
        <v/>
      </c>
    </row>
    <row r="160" spans="1:14" s="8" customFormat="1" ht="22.05" customHeight="1" x14ac:dyDescent="0.3">
      <c r="A160" s="9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98" t="str">
        <f t="shared" si="2"/>
        <v/>
      </c>
      <c r="N160" s="51" t="str">
        <f>IF(B160="","",IF(M160&gt;=CONFIGURAÇÕES!$E$5,CONFIGURAÇÕES!$F$5,IF(M160&gt;=CONFIGURAÇÕES!$E$6,CONFIGURAÇÕES!$F$6,IF(M160&gt;=CONFIGURAÇÕES!$E$7,CONFIGURAÇÕES!$F$7,IF(M160&gt;=CONFIGURAÇÕES!$E$8,CONFIGURAÇÕES!$F$8)))))</f>
        <v/>
      </c>
    </row>
    <row r="161" spans="1:14" s="8" customFormat="1" ht="22.05" customHeight="1" x14ac:dyDescent="0.3">
      <c r="A161" s="9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98" t="str">
        <f t="shared" si="2"/>
        <v/>
      </c>
      <c r="N161" s="51" t="str">
        <f>IF(B161="","",IF(M161&gt;=CONFIGURAÇÕES!$E$5,CONFIGURAÇÕES!$F$5,IF(M161&gt;=CONFIGURAÇÕES!$E$6,CONFIGURAÇÕES!$F$6,IF(M161&gt;=CONFIGURAÇÕES!$E$7,CONFIGURAÇÕES!$F$7,IF(M161&gt;=CONFIGURAÇÕES!$E$8,CONFIGURAÇÕES!$F$8)))))</f>
        <v/>
      </c>
    </row>
    <row r="162" spans="1:14" s="8" customFormat="1" ht="22.05" customHeight="1" x14ac:dyDescent="0.3">
      <c r="A162" s="9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98" t="str">
        <f t="shared" si="2"/>
        <v/>
      </c>
      <c r="N162" s="51" t="str">
        <f>IF(B162="","",IF(M162&gt;=CONFIGURAÇÕES!$E$5,CONFIGURAÇÕES!$F$5,IF(M162&gt;=CONFIGURAÇÕES!$E$6,CONFIGURAÇÕES!$F$6,IF(M162&gt;=CONFIGURAÇÕES!$E$7,CONFIGURAÇÕES!$F$7,IF(M162&gt;=CONFIGURAÇÕES!$E$8,CONFIGURAÇÕES!$F$8)))))</f>
        <v/>
      </c>
    </row>
    <row r="163" spans="1:14" s="8" customFormat="1" ht="22.05" customHeight="1" x14ac:dyDescent="0.3">
      <c r="A163" s="9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98" t="str">
        <f t="shared" si="2"/>
        <v/>
      </c>
      <c r="N163" s="51" t="str">
        <f>IF(B163="","",IF(M163&gt;=CONFIGURAÇÕES!$E$5,CONFIGURAÇÕES!$F$5,IF(M163&gt;=CONFIGURAÇÕES!$E$6,CONFIGURAÇÕES!$F$6,IF(M163&gt;=CONFIGURAÇÕES!$E$7,CONFIGURAÇÕES!$F$7,IF(M163&gt;=CONFIGURAÇÕES!$E$8,CONFIGURAÇÕES!$F$8)))))</f>
        <v/>
      </c>
    </row>
    <row r="164" spans="1:14" s="8" customFormat="1" ht="22.05" customHeight="1" x14ac:dyDescent="0.3">
      <c r="A164" s="9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98" t="str">
        <f t="shared" si="2"/>
        <v/>
      </c>
      <c r="N164" s="51" t="str">
        <f>IF(B164="","",IF(M164&gt;=CONFIGURAÇÕES!$E$5,CONFIGURAÇÕES!$F$5,IF(M164&gt;=CONFIGURAÇÕES!$E$6,CONFIGURAÇÕES!$F$6,IF(M164&gt;=CONFIGURAÇÕES!$E$7,CONFIGURAÇÕES!$F$7,IF(M164&gt;=CONFIGURAÇÕES!$E$8,CONFIGURAÇÕES!$F$8)))))</f>
        <v/>
      </c>
    </row>
    <row r="165" spans="1:14" s="8" customFormat="1" ht="22.05" customHeight="1" x14ac:dyDescent="0.3">
      <c r="A165" s="9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98" t="str">
        <f t="shared" si="2"/>
        <v/>
      </c>
      <c r="N165" s="51" t="str">
        <f>IF(B165="","",IF(M165&gt;=CONFIGURAÇÕES!$E$5,CONFIGURAÇÕES!$F$5,IF(M165&gt;=CONFIGURAÇÕES!$E$6,CONFIGURAÇÕES!$F$6,IF(M165&gt;=CONFIGURAÇÕES!$E$7,CONFIGURAÇÕES!$F$7,IF(M165&gt;=CONFIGURAÇÕES!$E$8,CONFIGURAÇÕES!$F$8)))))</f>
        <v/>
      </c>
    </row>
    <row r="166" spans="1:14" s="8" customFormat="1" ht="22.05" customHeight="1" x14ac:dyDescent="0.3">
      <c r="A166" s="9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98" t="str">
        <f t="shared" si="2"/>
        <v/>
      </c>
      <c r="N166" s="51" t="str">
        <f>IF(B166="","",IF(M166&gt;=CONFIGURAÇÕES!$E$5,CONFIGURAÇÕES!$F$5,IF(M166&gt;=CONFIGURAÇÕES!$E$6,CONFIGURAÇÕES!$F$6,IF(M166&gt;=CONFIGURAÇÕES!$E$7,CONFIGURAÇÕES!$F$7,IF(M166&gt;=CONFIGURAÇÕES!$E$8,CONFIGURAÇÕES!$F$8)))))</f>
        <v/>
      </c>
    </row>
    <row r="167" spans="1:14" s="8" customFormat="1" ht="22.05" customHeight="1" x14ac:dyDescent="0.3">
      <c r="A167" s="9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98" t="str">
        <f t="shared" si="2"/>
        <v/>
      </c>
      <c r="N167" s="51" t="str">
        <f>IF(B167="","",IF(M167&gt;=CONFIGURAÇÕES!$E$5,CONFIGURAÇÕES!$F$5,IF(M167&gt;=CONFIGURAÇÕES!$E$6,CONFIGURAÇÕES!$F$6,IF(M167&gt;=CONFIGURAÇÕES!$E$7,CONFIGURAÇÕES!$F$7,IF(M167&gt;=CONFIGURAÇÕES!$E$8,CONFIGURAÇÕES!$F$8)))))</f>
        <v/>
      </c>
    </row>
    <row r="168" spans="1:14" s="8" customFormat="1" ht="22.05" customHeight="1" x14ac:dyDescent="0.3">
      <c r="A168" s="9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98" t="str">
        <f t="shared" si="2"/>
        <v/>
      </c>
      <c r="N168" s="51" t="str">
        <f>IF(B168="","",IF(M168&gt;=CONFIGURAÇÕES!$E$5,CONFIGURAÇÕES!$F$5,IF(M168&gt;=CONFIGURAÇÕES!$E$6,CONFIGURAÇÕES!$F$6,IF(M168&gt;=CONFIGURAÇÕES!$E$7,CONFIGURAÇÕES!$F$7,IF(M168&gt;=CONFIGURAÇÕES!$E$8,CONFIGURAÇÕES!$F$8)))))</f>
        <v/>
      </c>
    </row>
    <row r="169" spans="1:14" s="8" customFormat="1" ht="22.05" customHeight="1" x14ac:dyDescent="0.3">
      <c r="A169" s="9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98" t="str">
        <f t="shared" si="2"/>
        <v/>
      </c>
      <c r="N169" s="51" t="str">
        <f>IF(B169="","",IF(M169&gt;=CONFIGURAÇÕES!$E$5,CONFIGURAÇÕES!$F$5,IF(M169&gt;=CONFIGURAÇÕES!$E$6,CONFIGURAÇÕES!$F$6,IF(M169&gt;=CONFIGURAÇÕES!$E$7,CONFIGURAÇÕES!$F$7,IF(M169&gt;=CONFIGURAÇÕES!$E$8,CONFIGURAÇÕES!$F$8)))))</f>
        <v/>
      </c>
    </row>
    <row r="170" spans="1:14" s="8" customFormat="1" ht="22.05" customHeight="1" x14ac:dyDescent="0.3">
      <c r="A170" s="9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98" t="str">
        <f t="shared" si="2"/>
        <v/>
      </c>
      <c r="N170" s="51" t="str">
        <f>IF(B170="","",IF(M170&gt;=CONFIGURAÇÕES!$E$5,CONFIGURAÇÕES!$F$5,IF(M170&gt;=CONFIGURAÇÕES!$E$6,CONFIGURAÇÕES!$F$6,IF(M170&gt;=CONFIGURAÇÕES!$E$7,CONFIGURAÇÕES!$F$7,IF(M170&gt;=CONFIGURAÇÕES!$E$8,CONFIGURAÇÕES!$F$8)))))</f>
        <v/>
      </c>
    </row>
    <row r="171" spans="1:14" s="8" customFormat="1" ht="22.05" customHeight="1" x14ac:dyDescent="0.3">
      <c r="A171" s="9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98" t="str">
        <f t="shared" si="2"/>
        <v/>
      </c>
      <c r="N171" s="51" t="str">
        <f>IF(B171="","",IF(M171&gt;=CONFIGURAÇÕES!$E$5,CONFIGURAÇÕES!$F$5,IF(M171&gt;=CONFIGURAÇÕES!$E$6,CONFIGURAÇÕES!$F$6,IF(M171&gt;=CONFIGURAÇÕES!$E$7,CONFIGURAÇÕES!$F$7,IF(M171&gt;=CONFIGURAÇÕES!$E$8,CONFIGURAÇÕES!$F$8)))))</f>
        <v/>
      </c>
    </row>
    <row r="172" spans="1:14" s="8" customFormat="1" ht="22.05" customHeight="1" x14ac:dyDescent="0.3">
      <c r="A172" s="9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98" t="str">
        <f t="shared" si="2"/>
        <v/>
      </c>
      <c r="N172" s="51" t="str">
        <f>IF(B172="","",IF(M172&gt;=CONFIGURAÇÕES!$E$5,CONFIGURAÇÕES!$F$5,IF(M172&gt;=CONFIGURAÇÕES!$E$6,CONFIGURAÇÕES!$F$6,IF(M172&gt;=CONFIGURAÇÕES!$E$7,CONFIGURAÇÕES!$F$7,IF(M172&gt;=CONFIGURAÇÕES!$E$8,CONFIGURAÇÕES!$F$8)))))</f>
        <v/>
      </c>
    </row>
    <row r="173" spans="1:14" s="8" customFormat="1" ht="22.05" customHeight="1" x14ac:dyDescent="0.3">
      <c r="A173" s="9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98" t="str">
        <f t="shared" si="2"/>
        <v/>
      </c>
      <c r="N173" s="51" t="str">
        <f>IF(B173="","",IF(M173&gt;=CONFIGURAÇÕES!$E$5,CONFIGURAÇÕES!$F$5,IF(M173&gt;=CONFIGURAÇÕES!$E$6,CONFIGURAÇÕES!$F$6,IF(M173&gt;=CONFIGURAÇÕES!$E$7,CONFIGURAÇÕES!$F$7,IF(M173&gt;=CONFIGURAÇÕES!$E$8,CONFIGURAÇÕES!$F$8)))))</f>
        <v/>
      </c>
    </row>
    <row r="174" spans="1:14" s="8" customFormat="1" ht="22.05" customHeight="1" x14ac:dyDescent="0.3">
      <c r="A174" s="9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98" t="str">
        <f t="shared" si="2"/>
        <v/>
      </c>
      <c r="N174" s="51" t="str">
        <f>IF(B174="","",IF(M174&gt;=CONFIGURAÇÕES!$E$5,CONFIGURAÇÕES!$F$5,IF(M174&gt;=CONFIGURAÇÕES!$E$6,CONFIGURAÇÕES!$F$6,IF(M174&gt;=CONFIGURAÇÕES!$E$7,CONFIGURAÇÕES!$F$7,IF(M174&gt;=CONFIGURAÇÕES!$E$8,CONFIGURAÇÕES!$F$8)))))</f>
        <v/>
      </c>
    </row>
    <row r="175" spans="1:14" s="8" customFormat="1" ht="22.05" customHeight="1" x14ac:dyDescent="0.3">
      <c r="A175" s="9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98" t="str">
        <f t="shared" si="2"/>
        <v/>
      </c>
      <c r="N175" s="51" t="str">
        <f>IF(B175="","",IF(M175&gt;=CONFIGURAÇÕES!$E$5,CONFIGURAÇÕES!$F$5,IF(M175&gt;=CONFIGURAÇÕES!$E$6,CONFIGURAÇÕES!$F$6,IF(M175&gt;=CONFIGURAÇÕES!$E$7,CONFIGURAÇÕES!$F$7,IF(M175&gt;=CONFIGURAÇÕES!$E$8,CONFIGURAÇÕES!$F$8)))))</f>
        <v/>
      </c>
    </row>
    <row r="176" spans="1:14" s="8" customFormat="1" ht="22.05" customHeight="1" x14ac:dyDescent="0.3">
      <c r="A176" s="9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98" t="str">
        <f t="shared" si="2"/>
        <v/>
      </c>
      <c r="N176" s="51" t="str">
        <f>IF(B176="","",IF(M176&gt;=CONFIGURAÇÕES!$E$5,CONFIGURAÇÕES!$F$5,IF(M176&gt;=CONFIGURAÇÕES!$E$6,CONFIGURAÇÕES!$F$6,IF(M176&gt;=CONFIGURAÇÕES!$E$7,CONFIGURAÇÕES!$F$7,IF(M176&gt;=CONFIGURAÇÕES!$E$8,CONFIGURAÇÕES!$F$8)))))</f>
        <v/>
      </c>
    </row>
    <row r="177" spans="1:14" s="8" customFormat="1" ht="22.05" customHeight="1" x14ac:dyDescent="0.3">
      <c r="A177" s="9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98" t="str">
        <f t="shared" si="2"/>
        <v/>
      </c>
      <c r="N177" s="51" t="str">
        <f>IF(B177="","",IF(M177&gt;=CONFIGURAÇÕES!$E$5,CONFIGURAÇÕES!$F$5,IF(M177&gt;=CONFIGURAÇÕES!$E$6,CONFIGURAÇÕES!$F$6,IF(M177&gt;=CONFIGURAÇÕES!$E$7,CONFIGURAÇÕES!$F$7,IF(M177&gt;=CONFIGURAÇÕES!$E$8,CONFIGURAÇÕES!$F$8)))))</f>
        <v/>
      </c>
    </row>
    <row r="178" spans="1:14" s="8" customFormat="1" ht="22.05" customHeight="1" x14ac:dyDescent="0.3">
      <c r="A178" s="9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98" t="str">
        <f t="shared" si="2"/>
        <v/>
      </c>
      <c r="N178" s="51" t="str">
        <f>IF(B178="","",IF(M178&gt;=CONFIGURAÇÕES!$E$5,CONFIGURAÇÕES!$F$5,IF(M178&gt;=CONFIGURAÇÕES!$E$6,CONFIGURAÇÕES!$F$6,IF(M178&gt;=CONFIGURAÇÕES!$E$7,CONFIGURAÇÕES!$F$7,IF(M178&gt;=CONFIGURAÇÕES!$E$8,CONFIGURAÇÕES!$F$8)))))</f>
        <v/>
      </c>
    </row>
    <row r="179" spans="1:14" s="8" customFormat="1" ht="22.05" customHeight="1" x14ac:dyDescent="0.3">
      <c r="A179" s="9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98" t="str">
        <f t="shared" si="2"/>
        <v/>
      </c>
      <c r="N179" s="51" t="str">
        <f>IF(B179="","",IF(M179&gt;=CONFIGURAÇÕES!$E$5,CONFIGURAÇÕES!$F$5,IF(M179&gt;=CONFIGURAÇÕES!$E$6,CONFIGURAÇÕES!$F$6,IF(M179&gt;=CONFIGURAÇÕES!$E$7,CONFIGURAÇÕES!$F$7,IF(M179&gt;=CONFIGURAÇÕES!$E$8,CONFIGURAÇÕES!$F$8)))))</f>
        <v/>
      </c>
    </row>
    <row r="180" spans="1:14" s="8" customFormat="1" ht="22.05" customHeight="1" x14ac:dyDescent="0.3">
      <c r="A180" s="9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98" t="str">
        <f t="shared" si="2"/>
        <v/>
      </c>
      <c r="N180" s="51" t="str">
        <f>IF(B180="","",IF(M180&gt;=CONFIGURAÇÕES!$E$5,CONFIGURAÇÕES!$F$5,IF(M180&gt;=CONFIGURAÇÕES!$E$6,CONFIGURAÇÕES!$F$6,IF(M180&gt;=CONFIGURAÇÕES!$E$7,CONFIGURAÇÕES!$F$7,IF(M180&gt;=CONFIGURAÇÕES!$E$8,CONFIGURAÇÕES!$F$8)))))</f>
        <v/>
      </c>
    </row>
    <row r="181" spans="1:14" s="8" customFormat="1" ht="22.05" customHeight="1" x14ac:dyDescent="0.3">
      <c r="A181" s="9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98" t="str">
        <f t="shared" si="2"/>
        <v/>
      </c>
      <c r="N181" s="51" t="str">
        <f>IF(B181="","",IF(M181&gt;=CONFIGURAÇÕES!$E$5,CONFIGURAÇÕES!$F$5,IF(M181&gt;=CONFIGURAÇÕES!$E$6,CONFIGURAÇÕES!$F$6,IF(M181&gt;=CONFIGURAÇÕES!$E$7,CONFIGURAÇÕES!$F$7,IF(M181&gt;=CONFIGURAÇÕES!$E$8,CONFIGURAÇÕES!$F$8)))))</f>
        <v/>
      </c>
    </row>
    <row r="182" spans="1:14" s="8" customFormat="1" ht="22.05" customHeight="1" x14ac:dyDescent="0.3">
      <c r="A182" s="9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98" t="str">
        <f t="shared" si="2"/>
        <v/>
      </c>
      <c r="N182" s="51" t="str">
        <f>IF(B182="","",IF(M182&gt;=CONFIGURAÇÕES!$E$5,CONFIGURAÇÕES!$F$5,IF(M182&gt;=CONFIGURAÇÕES!$E$6,CONFIGURAÇÕES!$F$6,IF(M182&gt;=CONFIGURAÇÕES!$E$7,CONFIGURAÇÕES!$F$7,IF(M182&gt;=CONFIGURAÇÕES!$E$8,CONFIGURAÇÕES!$F$8)))))</f>
        <v/>
      </c>
    </row>
    <row r="183" spans="1:14" s="8" customFormat="1" ht="22.05" customHeight="1" x14ac:dyDescent="0.3">
      <c r="A183" s="9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98" t="str">
        <f t="shared" si="2"/>
        <v/>
      </c>
      <c r="N183" s="51" t="str">
        <f>IF(B183="","",IF(M183&gt;=CONFIGURAÇÕES!$E$5,CONFIGURAÇÕES!$F$5,IF(M183&gt;=CONFIGURAÇÕES!$E$6,CONFIGURAÇÕES!$F$6,IF(M183&gt;=CONFIGURAÇÕES!$E$7,CONFIGURAÇÕES!$F$7,IF(M183&gt;=CONFIGURAÇÕES!$E$8,CONFIGURAÇÕES!$F$8)))))</f>
        <v/>
      </c>
    </row>
    <row r="184" spans="1:14" s="8" customFormat="1" ht="22.05" customHeight="1" x14ac:dyDescent="0.3">
      <c r="A184" s="9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98" t="str">
        <f t="shared" si="2"/>
        <v/>
      </c>
      <c r="N184" s="51" t="str">
        <f>IF(B184="","",IF(M184&gt;=CONFIGURAÇÕES!$E$5,CONFIGURAÇÕES!$F$5,IF(M184&gt;=CONFIGURAÇÕES!$E$6,CONFIGURAÇÕES!$F$6,IF(M184&gt;=CONFIGURAÇÕES!$E$7,CONFIGURAÇÕES!$F$7,IF(M184&gt;=CONFIGURAÇÕES!$E$8,CONFIGURAÇÕES!$F$8)))))</f>
        <v/>
      </c>
    </row>
    <row r="185" spans="1:14" s="8" customFormat="1" ht="22.05" customHeight="1" x14ac:dyDescent="0.3">
      <c r="A185" s="9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98" t="str">
        <f t="shared" si="2"/>
        <v/>
      </c>
      <c r="N185" s="51" t="str">
        <f>IF(B185="","",IF(M185&gt;=CONFIGURAÇÕES!$E$5,CONFIGURAÇÕES!$F$5,IF(M185&gt;=CONFIGURAÇÕES!$E$6,CONFIGURAÇÕES!$F$6,IF(M185&gt;=CONFIGURAÇÕES!$E$7,CONFIGURAÇÕES!$F$7,IF(M185&gt;=CONFIGURAÇÕES!$E$8,CONFIGURAÇÕES!$F$8)))))</f>
        <v/>
      </c>
    </row>
    <row r="186" spans="1:14" s="8" customFormat="1" ht="22.05" customHeight="1" x14ac:dyDescent="0.3">
      <c r="A186" s="9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98" t="str">
        <f t="shared" si="2"/>
        <v/>
      </c>
      <c r="N186" s="51" t="str">
        <f>IF(B186="","",IF(M186&gt;=CONFIGURAÇÕES!$E$5,CONFIGURAÇÕES!$F$5,IF(M186&gt;=CONFIGURAÇÕES!$E$6,CONFIGURAÇÕES!$F$6,IF(M186&gt;=CONFIGURAÇÕES!$E$7,CONFIGURAÇÕES!$F$7,IF(M186&gt;=CONFIGURAÇÕES!$E$8,CONFIGURAÇÕES!$F$8)))))</f>
        <v/>
      </c>
    </row>
    <row r="187" spans="1:14" s="8" customFormat="1" ht="22.05" customHeight="1" x14ac:dyDescent="0.3">
      <c r="A187" s="9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98" t="str">
        <f t="shared" si="2"/>
        <v/>
      </c>
      <c r="N187" s="51" t="str">
        <f>IF(B187="","",IF(M187&gt;=CONFIGURAÇÕES!$E$5,CONFIGURAÇÕES!$F$5,IF(M187&gt;=CONFIGURAÇÕES!$E$6,CONFIGURAÇÕES!$F$6,IF(M187&gt;=CONFIGURAÇÕES!$E$7,CONFIGURAÇÕES!$F$7,IF(M187&gt;=CONFIGURAÇÕES!$E$8,CONFIGURAÇÕES!$F$8)))))</f>
        <v/>
      </c>
    </row>
    <row r="188" spans="1:14" s="8" customFormat="1" ht="22.05" customHeight="1" x14ac:dyDescent="0.3">
      <c r="A188" s="9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98" t="str">
        <f t="shared" si="2"/>
        <v/>
      </c>
      <c r="N188" s="51" t="str">
        <f>IF(B188="","",IF(M188&gt;=CONFIGURAÇÕES!$E$5,CONFIGURAÇÕES!$F$5,IF(M188&gt;=CONFIGURAÇÕES!$E$6,CONFIGURAÇÕES!$F$6,IF(M188&gt;=CONFIGURAÇÕES!$E$7,CONFIGURAÇÕES!$F$7,IF(M188&gt;=CONFIGURAÇÕES!$E$8,CONFIGURAÇÕES!$F$8)))))</f>
        <v/>
      </c>
    </row>
    <row r="189" spans="1:14" s="8" customFormat="1" ht="22.05" customHeight="1" x14ac:dyDescent="0.3">
      <c r="A189" s="9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98" t="str">
        <f t="shared" si="2"/>
        <v/>
      </c>
      <c r="N189" s="51" t="str">
        <f>IF(B189="","",IF(M189&gt;=CONFIGURAÇÕES!$E$5,CONFIGURAÇÕES!$F$5,IF(M189&gt;=CONFIGURAÇÕES!$E$6,CONFIGURAÇÕES!$F$6,IF(M189&gt;=CONFIGURAÇÕES!$E$7,CONFIGURAÇÕES!$F$7,IF(M189&gt;=CONFIGURAÇÕES!$E$8,CONFIGURAÇÕES!$F$8)))))</f>
        <v/>
      </c>
    </row>
    <row r="190" spans="1:14" s="8" customFormat="1" ht="22.05" customHeight="1" x14ac:dyDescent="0.3">
      <c r="A190" s="9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98" t="str">
        <f t="shared" si="2"/>
        <v/>
      </c>
      <c r="N190" s="51" t="str">
        <f>IF(B190="","",IF(M190&gt;=CONFIGURAÇÕES!$E$5,CONFIGURAÇÕES!$F$5,IF(M190&gt;=CONFIGURAÇÕES!$E$6,CONFIGURAÇÕES!$F$6,IF(M190&gt;=CONFIGURAÇÕES!$E$7,CONFIGURAÇÕES!$F$7,IF(M190&gt;=CONFIGURAÇÕES!$E$8,CONFIGURAÇÕES!$F$8)))))</f>
        <v/>
      </c>
    </row>
    <row r="191" spans="1:14" s="8" customFormat="1" ht="22.05" customHeight="1" x14ac:dyDescent="0.3">
      <c r="A191" s="9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98" t="str">
        <f t="shared" si="2"/>
        <v/>
      </c>
      <c r="N191" s="51" t="str">
        <f>IF(B191="","",IF(M191&gt;=CONFIGURAÇÕES!$E$5,CONFIGURAÇÕES!$F$5,IF(M191&gt;=CONFIGURAÇÕES!$E$6,CONFIGURAÇÕES!$F$6,IF(M191&gt;=CONFIGURAÇÕES!$E$7,CONFIGURAÇÕES!$F$7,IF(M191&gt;=CONFIGURAÇÕES!$E$8,CONFIGURAÇÕES!$F$8)))))</f>
        <v/>
      </c>
    </row>
    <row r="192" spans="1:14" s="8" customFormat="1" ht="22.05" customHeight="1" x14ac:dyDescent="0.3">
      <c r="A192" s="9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98" t="str">
        <f t="shared" si="2"/>
        <v/>
      </c>
      <c r="N192" s="51" t="str">
        <f>IF(B192="","",IF(M192&gt;=CONFIGURAÇÕES!$E$5,CONFIGURAÇÕES!$F$5,IF(M192&gt;=CONFIGURAÇÕES!$E$6,CONFIGURAÇÕES!$F$6,IF(M192&gt;=CONFIGURAÇÕES!$E$7,CONFIGURAÇÕES!$F$7,IF(M192&gt;=CONFIGURAÇÕES!$E$8,CONFIGURAÇÕES!$F$8)))))</f>
        <v/>
      </c>
    </row>
    <row r="193" spans="1:14" s="8" customFormat="1" ht="22.05" customHeight="1" x14ac:dyDescent="0.3">
      <c r="A193" s="9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98" t="str">
        <f t="shared" si="2"/>
        <v/>
      </c>
      <c r="N193" s="51" t="str">
        <f>IF(B193="","",IF(M193&gt;=CONFIGURAÇÕES!$E$5,CONFIGURAÇÕES!$F$5,IF(M193&gt;=CONFIGURAÇÕES!$E$6,CONFIGURAÇÕES!$F$6,IF(M193&gt;=CONFIGURAÇÕES!$E$7,CONFIGURAÇÕES!$F$7,IF(M193&gt;=CONFIGURAÇÕES!$E$8,CONFIGURAÇÕES!$F$8)))))</f>
        <v/>
      </c>
    </row>
    <row r="194" spans="1:14" s="8" customFormat="1" ht="22.05" customHeight="1" x14ac:dyDescent="0.3">
      <c r="A194" s="9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98" t="str">
        <f t="shared" si="2"/>
        <v/>
      </c>
      <c r="N194" s="51" t="str">
        <f>IF(B194="","",IF(M194&gt;=CONFIGURAÇÕES!$E$5,CONFIGURAÇÕES!$F$5,IF(M194&gt;=CONFIGURAÇÕES!$E$6,CONFIGURAÇÕES!$F$6,IF(M194&gt;=CONFIGURAÇÕES!$E$7,CONFIGURAÇÕES!$F$7,IF(M194&gt;=CONFIGURAÇÕES!$E$8,CONFIGURAÇÕES!$F$8)))))</f>
        <v/>
      </c>
    </row>
    <row r="195" spans="1:14" s="8" customFormat="1" ht="22.05" customHeight="1" x14ac:dyDescent="0.3">
      <c r="A195" s="9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98" t="str">
        <f t="shared" si="2"/>
        <v/>
      </c>
      <c r="N195" s="51" t="str">
        <f>IF(B195="","",IF(M195&gt;=CONFIGURAÇÕES!$E$5,CONFIGURAÇÕES!$F$5,IF(M195&gt;=CONFIGURAÇÕES!$E$6,CONFIGURAÇÕES!$F$6,IF(M195&gt;=CONFIGURAÇÕES!$E$7,CONFIGURAÇÕES!$F$7,IF(M195&gt;=CONFIGURAÇÕES!$E$8,CONFIGURAÇÕES!$F$8)))))</f>
        <v/>
      </c>
    </row>
    <row r="196" spans="1:14" s="8" customFormat="1" ht="22.05" customHeight="1" x14ac:dyDescent="0.3">
      <c r="A196" s="9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98" t="str">
        <f t="shared" si="2"/>
        <v/>
      </c>
      <c r="N196" s="51" t="str">
        <f>IF(B196="","",IF(M196&gt;=CONFIGURAÇÕES!$E$5,CONFIGURAÇÕES!$F$5,IF(M196&gt;=CONFIGURAÇÕES!$E$6,CONFIGURAÇÕES!$F$6,IF(M196&gt;=CONFIGURAÇÕES!$E$7,CONFIGURAÇÕES!$F$7,IF(M196&gt;=CONFIGURAÇÕES!$E$8,CONFIGURAÇÕES!$F$8)))))</f>
        <v/>
      </c>
    </row>
    <row r="197" spans="1:14" s="8" customFormat="1" ht="22.05" customHeight="1" x14ac:dyDescent="0.3">
      <c r="A197" s="9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98" t="str">
        <f t="shared" si="2"/>
        <v/>
      </c>
      <c r="N197" s="51" t="str">
        <f>IF(B197="","",IF(M197&gt;=CONFIGURAÇÕES!$E$5,CONFIGURAÇÕES!$F$5,IF(M197&gt;=CONFIGURAÇÕES!$E$6,CONFIGURAÇÕES!$F$6,IF(M197&gt;=CONFIGURAÇÕES!$E$7,CONFIGURAÇÕES!$F$7,IF(M197&gt;=CONFIGURAÇÕES!$E$8,CONFIGURAÇÕES!$F$8)))))</f>
        <v/>
      </c>
    </row>
    <row r="198" spans="1:14" s="8" customFormat="1" ht="22.05" customHeight="1" x14ac:dyDescent="0.3">
      <c r="A198" s="9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98" t="str">
        <f t="shared" ref="M198:M206" si="3">IF(B198="","",(SUM(C198:L198))/(Qtd_competencias*10))</f>
        <v/>
      </c>
      <c r="N198" s="51" t="str">
        <f>IF(B198="","",IF(M198&gt;=CONFIGURAÇÕES!$E$5,CONFIGURAÇÕES!$F$5,IF(M198&gt;=CONFIGURAÇÕES!$E$6,CONFIGURAÇÕES!$F$6,IF(M198&gt;=CONFIGURAÇÕES!$E$7,CONFIGURAÇÕES!$F$7,IF(M198&gt;=CONFIGURAÇÕES!$E$8,CONFIGURAÇÕES!$F$8)))))</f>
        <v/>
      </c>
    </row>
    <row r="199" spans="1:14" s="8" customFormat="1" ht="22.05" customHeight="1" x14ac:dyDescent="0.3">
      <c r="A199" s="9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98" t="str">
        <f t="shared" si="3"/>
        <v/>
      </c>
      <c r="N199" s="51" t="str">
        <f>IF(B199="","",IF(M199&gt;=CONFIGURAÇÕES!$E$5,CONFIGURAÇÕES!$F$5,IF(M199&gt;=CONFIGURAÇÕES!$E$6,CONFIGURAÇÕES!$F$6,IF(M199&gt;=CONFIGURAÇÕES!$E$7,CONFIGURAÇÕES!$F$7,IF(M199&gt;=CONFIGURAÇÕES!$E$8,CONFIGURAÇÕES!$F$8)))))</f>
        <v/>
      </c>
    </row>
    <row r="200" spans="1:14" s="8" customFormat="1" ht="22.05" customHeight="1" x14ac:dyDescent="0.3">
      <c r="A200" s="9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98" t="str">
        <f t="shared" si="3"/>
        <v/>
      </c>
      <c r="N200" s="51" t="str">
        <f>IF(B200="","",IF(M200&gt;=CONFIGURAÇÕES!$E$5,CONFIGURAÇÕES!$F$5,IF(M200&gt;=CONFIGURAÇÕES!$E$6,CONFIGURAÇÕES!$F$6,IF(M200&gt;=CONFIGURAÇÕES!$E$7,CONFIGURAÇÕES!$F$7,IF(M200&gt;=CONFIGURAÇÕES!$E$8,CONFIGURAÇÕES!$F$8)))))</f>
        <v/>
      </c>
    </row>
    <row r="201" spans="1:14" s="8" customFormat="1" ht="22.05" customHeight="1" x14ac:dyDescent="0.3">
      <c r="A201" s="9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98" t="str">
        <f t="shared" si="3"/>
        <v/>
      </c>
      <c r="N201" s="51" t="str">
        <f>IF(B201="","",IF(M201&gt;=CONFIGURAÇÕES!$E$5,CONFIGURAÇÕES!$F$5,IF(M201&gt;=CONFIGURAÇÕES!$E$6,CONFIGURAÇÕES!$F$6,IF(M201&gt;=CONFIGURAÇÕES!$E$7,CONFIGURAÇÕES!$F$7,IF(M201&gt;=CONFIGURAÇÕES!$E$8,CONFIGURAÇÕES!$F$8)))))</f>
        <v/>
      </c>
    </row>
    <row r="202" spans="1:14" s="8" customFormat="1" ht="22.05" customHeight="1" x14ac:dyDescent="0.3">
      <c r="A202" s="9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98" t="str">
        <f t="shared" si="3"/>
        <v/>
      </c>
      <c r="N202" s="51" t="str">
        <f>IF(B202="","",IF(M202&gt;=CONFIGURAÇÕES!$E$5,CONFIGURAÇÕES!$F$5,IF(M202&gt;=CONFIGURAÇÕES!$E$6,CONFIGURAÇÕES!$F$6,IF(M202&gt;=CONFIGURAÇÕES!$E$7,CONFIGURAÇÕES!$F$7,IF(M202&gt;=CONFIGURAÇÕES!$E$8,CONFIGURAÇÕES!$F$8)))))</f>
        <v/>
      </c>
    </row>
    <row r="203" spans="1:14" s="8" customFormat="1" ht="22.05" customHeight="1" x14ac:dyDescent="0.3">
      <c r="A203" s="9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98" t="str">
        <f t="shared" si="3"/>
        <v/>
      </c>
      <c r="N203" s="51" t="str">
        <f>IF(B203="","",IF(M203&gt;=CONFIGURAÇÕES!$E$5,CONFIGURAÇÕES!$F$5,IF(M203&gt;=CONFIGURAÇÕES!$E$6,CONFIGURAÇÕES!$F$6,IF(M203&gt;=CONFIGURAÇÕES!$E$7,CONFIGURAÇÕES!$F$7,IF(M203&gt;=CONFIGURAÇÕES!$E$8,CONFIGURAÇÕES!$F$8)))))</f>
        <v/>
      </c>
    </row>
    <row r="204" spans="1:14" s="8" customFormat="1" ht="22.05" customHeight="1" x14ac:dyDescent="0.3">
      <c r="A204" s="9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98" t="str">
        <f t="shared" si="3"/>
        <v/>
      </c>
      <c r="N204" s="51" t="str">
        <f>IF(B204="","",IF(M204&gt;=CONFIGURAÇÕES!$E$5,CONFIGURAÇÕES!$F$5,IF(M204&gt;=CONFIGURAÇÕES!$E$6,CONFIGURAÇÕES!$F$6,IF(M204&gt;=CONFIGURAÇÕES!$E$7,CONFIGURAÇÕES!$F$7,IF(M204&gt;=CONFIGURAÇÕES!$E$8,CONFIGURAÇÕES!$F$8)))))</f>
        <v/>
      </c>
    </row>
    <row r="205" spans="1:14" s="8" customFormat="1" ht="22.05" customHeight="1" x14ac:dyDescent="0.3">
      <c r="A205" s="9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98" t="str">
        <f t="shared" si="3"/>
        <v/>
      </c>
      <c r="N205" s="51" t="str">
        <f>IF(B205="","",IF(M205&gt;=CONFIGURAÇÕES!$E$5,CONFIGURAÇÕES!$F$5,IF(M205&gt;=CONFIGURAÇÕES!$E$6,CONFIGURAÇÕES!$F$6,IF(M205&gt;=CONFIGURAÇÕES!$E$7,CONFIGURAÇÕES!$F$7,IF(M205&gt;=CONFIGURAÇÕES!$E$8,CONFIGURAÇÕES!$F$8)))))</f>
        <v/>
      </c>
    </row>
    <row r="206" spans="1:14" s="8" customFormat="1" ht="22.05" customHeight="1" x14ac:dyDescent="0.3">
      <c r="A206" s="9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98" t="str">
        <f t="shared" si="3"/>
        <v/>
      </c>
      <c r="N206" s="51" t="str">
        <f>IF(B206="","",IF(M206&gt;=CONFIGURAÇÕES!$E$5,CONFIGURAÇÕES!$F$5,IF(M206&gt;=CONFIGURAÇÕES!$E$6,CONFIGURAÇÕES!$F$6,IF(M206&gt;=CONFIGURAÇÕES!$E$7,CONFIGURAÇÕES!$F$7,IF(M206&gt;=CONFIGURAÇÕES!$E$8,CONFIGURAÇÕES!$F$8)))))</f>
        <v/>
      </c>
    </row>
    <row r="207" spans="1:14" x14ac:dyDescent="0.3">
      <c r="B207" s="2"/>
    </row>
    <row r="208" spans="1:14" x14ac:dyDescent="0.3">
      <c r="B208" s="2"/>
    </row>
    <row r="209" spans="2:2" x14ac:dyDescent="0.3">
      <c r="B209" s="2"/>
    </row>
    <row r="210" spans="2:2" x14ac:dyDescent="0.3">
      <c r="B210" s="2"/>
    </row>
    <row r="211" spans="2:2" x14ac:dyDescent="0.3">
      <c r="B211" s="2"/>
    </row>
    <row r="212" spans="2:2" x14ac:dyDescent="0.3">
      <c r="B212" s="2"/>
    </row>
    <row r="213" spans="2:2" x14ac:dyDescent="0.3">
      <c r="B213" s="2"/>
    </row>
    <row r="214" spans="2:2" x14ac:dyDescent="0.3">
      <c r="B214" s="2"/>
    </row>
    <row r="215" spans="2:2" x14ac:dyDescent="0.3">
      <c r="B215" s="2"/>
    </row>
    <row r="216" spans="2:2" x14ac:dyDescent="0.3">
      <c r="B216" s="2"/>
    </row>
    <row r="217" spans="2:2" x14ac:dyDescent="0.3">
      <c r="B217" s="2"/>
    </row>
    <row r="218" spans="2:2" x14ac:dyDescent="0.3">
      <c r="B218" s="2"/>
    </row>
    <row r="219" spans="2:2" x14ac:dyDescent="0.3">
      <c r="B219" s="2"/>
    </row>
    <row r="220" spans="2:2" x14ac:dyDescent="0.3">
      <c r="B220" s="2"/>
    </row>
    <row r="221" spans="2:2" x14ac:dyDescent="0.3">
      <c r="B221" s="2"/>
    </row>
    <row r="222" spans="2:2" x14ac:dyDescent="0.3">
      <c r="B222" s="2"/>
    </row>
    <row r="223" spans="2:2" x14ac:dyDescent="0.3">
      <c r="B223" s="2"/>
    </row>
    <row r="224" spans="2:2" x14ac:dyDescent="0.3">
      <c r="B224" s="2"/>
    </row>
    <row r="225" spans="2:2" x14ac:dyDescent="0.3">
      <c r="B225" s="2"/>
    </row>
    <row r="226" spans="2:2" x14ac:dyDescent="0.3">
      <c r="B226" s="2"/>
    </row>
    <row r="227" spans="2:2" x14ac:dyDescent="0.3">
      <c r="B227" s="2"/>
    </row>
    <row r="228" spans="2:2" x14ac:dyDescent="0.3">
      <c r="B228" s="2"/>
    </row>
    <row r="229" spans="2:2" x14ac:dyDescent="0.3">
      <c r="B229" s="2"/>
    </row>
    <row r="230" spans="2:2" x14ac:dyDescent="0.3">
      <c r="B230" s="2"/>
    </row>
    <row r="231" spans="2:2" x14ac:dyDescent="0.3">
      <c r="B231" s="2"/>
    </row>
    <row r="232" spans="2:2" x14ac:dyDescent="0.3">
      <c r="B232" s="2"/>
    </row>
    <row r="233" spans="2:2" x14ac:dyDescent="0.3">
      <c r="B233" s="2"/>
    </row>
    <row r="234" spans="2:2" x14ac:dyDescent="0.3">
      <c r="B234" s="2"/>
    </row>
    <row r="235" spans="2:2" x14ac:dyDescent="0.3">
      <c r="B235" s="2"/>
    </row>
    <row r="236" spans="2:2" x14ac:dyDescent="0.3">
      <c r="B236" s="2"/>
    </row>
    <row r="237" spans="2:2" x14ac:dyDescent="0.3">
      <c r="B237" s="2"/>
    </row>
    <row r="238" spans="2:2" x14ac:dyDescent="0.3">
      <c r="B238" s="2"/>
    </row>
    <row r="239" spans="2:2" x14ac:dyDescent="0.3">
      <c r="B239" s="2"/>
    </row>
    <row r="240" spans="2:2" x14ac:dyDescent="0.3">
      <c r="B240" s="2"/>
    </row>
    <row r="241" spans="2:2" x14ac:dyDescent="0.3">
      <c r="B241" s="2"/>
    </row>
    <row r="242" spans="2:2" x14ac:dyDescent="0.3">
      <c r="B242" s="2"/>
    </row>
    <row r="243" spans="2:2" x14ac:dyDescent="0.3">
      <c r="B243" s="2"/>
    </row>
    <row r="244" spans="2:2" x14ac:dyDescent="0.3">
      <c r="B244" s="2"/>
    </row>
    <row r="245" spans="2:2" x14ac:dyDescent="0.3">
      <c r="B245" s="2"/>
    </row>
    <row r="246" spans="2:2" x14ac:dyDescent="0.3">
      <c r="B246" s="2"/>
    </row>
    <row r="247" spans="2:2" x14ac:dyDescent="0.3">
      <c r="B247" s="2"/>
    </row>
    <row r="248" spans="2:2" x14ac:dyDescent="0.3">
      <c r="B248" s="2"/>
    </row>
    <row r="249" spans="2:2" x14ac:dyDescent="0.3">
      <c r="B249" s="2"/>
    </row>
    <row r="250" spans="2:2" x14ac:dyDescent="0.3">
      <c r="B250" s="2"/>
    </row>
    <row r="251" spans="2:2" x14ac:dyDescent="0.3">
      <c r="B251" s="2"/>
    </row>
    <row r="252" spans="2:2" x14ac:dyDescent="0.3">
      <c r="B252" s="2"/>
    </row>
    <row r="253" spans="2:2" x14ac:dyDescent="0.3">
      <c r="B253" s="2"/>
    </row>
    <row r="254" spans="2:2" x14ac:dyDescent="0.3">
      <c r="B254" s="2"/>
    </row>
    <row r="255" spans="2:2" x14ac:dyDescent="0.3">
      <c r="B255" s="2"/>
    </row>
    <row r="256" spans="2:2" x14ac:dyDescent="0.3">
      <c r="B256" s="2"/>
    </row>
    <row r="257" spans="2:2" x14ac:dyDescent="0.3">
      <c r="B257" s="2"/>
    </row>
    <row r="258" spans="2:2" x14ac:dyDescent="0.3">
      <c r="B258" s="2"/>
    </row>
    <row r="259" spans="2:2" x14ac:dyDescent="0.3">
      <c r="B259" s="2"/>
    </row>
    <row r="260" spans="2:2" x14ac:dyDescent="0.3">
      <c r="B260" s="2"/>
    </row>
    <row r="261" spans="2:2" x14ac:dyDescent="0.3">
      <c r="B261" s="2"/>
    </row>
    <row r="262" spans="2:2" x14ac:dyDescent="0.3">
      <c r="B262" s="2"/>
    </row>
    <row r="263" spans="2:2" x14ac:dyDescent="0.3">
      <c r="B263" s="2"/>
    </row>
    <row r="264" spans="2:2" x14ac:dyDescent="0.3">
      <c r="B264" s="2"/>
    </row>
    <row r="265" spans="2:2" x14ac:dyDescent="0.3">
      <c r="B265" s="2"/>
    </row>
    <row r="266" spans="2:2" x14ac:dyDescent="0.3">
      <c r="B266" s="2"/>
    </row>
    <row r="267" spans="2:2" x14ac:dyDescent="0.3">
      <c r="B267" s="2"/>
    </row>
    <row r="268" spans="2:2" x14ac:dyDescent="0.3">
      <c r="B268" s="2"/>
    </row>
    <row r="269" spans="2:2" x14ac:dyDescent="0.3">
      <c r="B269" s="2"/>
    </row>
    <row r="270" spans="2:2" x14ac:dyDescent="0.3">
      <c r="B270" s="2"/>
    </row>
    <row r="271" spans="2:2" x14ac:dyDescent="0.3">
      <c r="B271" s="2"/>
    </row>
    <row r="272" spans="2:2" x14ac:dyDescent="0.3">
      <c r="B272" s="2"/>
    </row>
    <row r="273" spans="2:2" x14ac:dyDescent="0.3">
      <c r="B273" s="2"/>
    </row>
    <row r="274" spans="2:2" x14ac:dyDescent="0.3">
      <c r="B274" s="2"/>
    </row>
    <row r="275" spans="2:2" x14ac:dyDescent="0.3">
      <c r="B275" s="2"/>
    </row>
    <row r="276" spans="2:2" x14ac:dyDescent="0.3">
      <c r="B276" s="2"/>
    </row>
    <row r="277" spans="2:2" x14ac:dyDescent="0.3">
      <c r="B277" s="2"/>
    </row>
    <row r="278" spans="2:2" x14ac:dyDescent="0.3">
      <c r="B278" s="2"/>
    </row>
    <row r="279" spans="2:2" x14ac:dyDescent="0.3">
      <c r="B279" s="2"/>
    </row>
    <row r="280" spans="2:2" x14ac:dyDescent="0.3">
      <c r="B280" s="2"/>
    </row>
    <row r="281" spans="2:2" x14ac:dyDescent="0.3">
      <c r="B281" s="2"/>
    </row>
    <row r="282" spans="2:2" x14ac:dyDescent="0.3">
      <c r="B282" s="2"/>
    </row>
    <row r="283" spans="2:2" x14ac:dyDescent="0.3">
      <c r="B283" s="2"/>
    </row>
    <row r="284" spans="2:2" x14ac:dyDescent="0.3">
      <c r="B284" s="2"/>
    </row>
    <row r="285" spans="2:2" x14ac:dyDescent="0.3">
      <c r="B285" s="2"/>
    </row>
    <row r="286" spans="2:2" x14ac:dyDescent="0.3">
      <c r="B286" s="2"/>
    </row>
    <row r="287" spans="2:2" x14ac:dyDescent="0.3">
      <c r="B287" s="2"/>
    </row>
    <row r="288" spans="2:2" x14ac:dyDescent="0.3">
      <c r="B288" s="2"/>
    </row>
    <row r="289" spans="2:2" x14ac:dyDescent="0.3">
      <c r="B289" s="2"/>
    </row>
    <row r="290" spans="2:2" x14ac:dyDescent="0.3">
      <c r="B290" s="2"/>
    </row>
    <row r="291" spans="2:2" x14ac:dyDescent="0.3">
      <c r="B291" s="2"/>
    </row>
    <row r="292" spans="2:2" x14ac:dyDescent="0.3">
      <c r="B292" s="2"/>
    </row>
    <row r="293" spans="2:2" x14ac:dyDescent="0.3">
      <c r="B293" s="2"/>
    </row>
    <row r="294" spans="2:2" x14ac:dyDescent="0.3">
      <c r="B294" s="2"/>
    </row>
    <row r="295" spans="2:2" x14ac:dyDescent="0.3">
      <c r="B295" s="2"/>
    </row>
    <row r="296" spans="2:2" x14ac:dyDescent="0.3">
      <c r="B296" s="2"/>
    </row>
    <row r="297" spans="2:2" x14ac:dyDescent="0.3">
      <c r="B297" s="2"/>
    </row>
    <row r="298" spans="2:2" x14ac:dyDescent="0.3">
      <c r="B298" s="2"/>
    </row>
    <row r="299" spans="2:2" x14ac:dyDescent="0.3">
      <c r="B299" s="2"/>
    </row>
    <row r="300" spans="2:2" x14ac:dyDescent="0.3">
      <c r="B300" s="2"/>
    </row>
    <row r="301" spans="2:2" x14ac:dyDescent="0.3">
      <c r="B301" s="2"/>
    </row>
    <row r="302" spans="2:2" x14ac:dyDescent="0.3">
      <c r="B302" s="2"/>
    </row>
    <row r="303" spans="2:2" x14ac:dyDescent="0.3">
      <c r="B303" s="2"/>
    </row>
    <row r="304" spans="2:2" x14ac:dyDescent="0.3">
      <c r="B304" s="2"/>
    </row>
    <row r="305" spans="2:2" x14ac:dyDescent="0.3">
      <c r="B305" s="2"/>
    </row>
    <row r="306" spans="2:2" x14ac:dyDescent="0.3">
      <c r="B306" s="2"/>
    </row>
    <row r="307" spans="2:2" x14ac:dyDescent="0.3">
      <c r="B307" s="2"/>
    </row>
    <row r="308" spans="2:2" x14ac:dyDescent="0.3">
      <c r="B308" s="2"/>
    </row>
    <row r="309" spans="2:2" x14ac:dyDescent="0.3">
      <c r="B309" s="2"/>
    </row>
    <row r="310" spans="2:2" x14ac:dyDescent="0.3">
      <c r="B310" s="2"/>
    </row>
    <row r="311" spans="2:2" x14ac:dyDescent="0.3">
      <c r="B311" s="2"/>
    </row>
    <row r="312" spans="2:2" x14ac:dyDescent="0.3">
      <c r="B312" s="2"/>
    </row>
    <row r="313" spans="2:2" x14ac:dyDescent="0.3">
      <c r="B313" s="2"/>
    </row>
    <row r="314" spans="2:2" x14ac:dyDescent="0.3">
      <c r="B314" s="2"/>
    </row>
    <row r="315" spans="2:2" x14ac:dyDescent="0.3">
      <c r="B315" s="2"/>
    </row>
    <row r="316" spans="2:2" x14ac:dyDescent="0.3">
      <c r="B316" s="2"/>
    </row>
    <row r="317" spans="2:2" x14ac:dyDescent="0.3">
      <c r="B317" s="2"/>
    </row>
    <row r="318" spans="2:2" x14ac:dyDescent="0.3">
      <c r="B318" s="2"/>
    </row>
    <row r="319" spans="2:2" x14ac:dyDescent="0.3">
      <c r="B319" s="2"/>
    </row>
    <row r="320" spans="2:2" x14ac:dyDescent="0.3">
      <c r="B320" s="2"/>
    </row>
    <row r="321" spans="2:2" x14ac:dyDescent="0.3">
      <c r="B321" s="2"/>
    </row>
    <row r="322" spans="2:2" x14ac:dyDescent="0.3">
      <c r="B322" s="2"/>
    </row>
    <row r="323" spans="2:2" x14ac:dyDescent="0.3">
      <c r="B323" s="2"/>
    </row>
    <row r="324" spans="2:2" x14ac:dyDescent="0.3">
      <c r="B324" s="2"/>
    </row>
    <row r="325" spans="2:2" x14ac:dyDescent="0.3">
      <c r="B325" s="2"/>
    </row>
    <row r="326" spans="2:2" x14ac:dyDescent="0.3">
      <c r="B326" s="2"/>
    </row>
    <row r="327" spans="2:2" x14ac:dyDescent="0.3">
      <c r="B327" s="2"/>
    </row>
    <row r="328" spans="2:2" x14ac:dyDescent="0.3">
      <c r="B328" s="2"/>
    </row>
    <row r="329" spans="2:2" x14ac:dyDescent="0.3">
      <c r="B329" s="2"/>
    </row>
    <row r="330" spans="2:2" x14ac:dyDescent="0.3">
      <c r="B330" s="2"/>
    </row>
    <row r="331" spans="2:2" x14ac:dyDescent="0.3">
      <c r="B331" s="2"/>
    </row>
    <row r="332" spans="2:2" x14ac:dyDescent="0.3">
      <c r="B332" s="2"/>
    </row>
    <row r="333" spans="2:2" x14ac:dyDescent="0.3">
      <c r="B333" s="2"/>
    </row>
    <row r="334" spans="2:2" x14ac:dyDescent="0.3">
      <c r="B334" s="2"/>
    </row>
    <row r="335" spans="2:2" x14ac:dyDescent="0.3">
      <c r="B335" s="2"/>
    </row>
    <row r="336" spans="2:2" x14ac:dyDescent="0.3">
      <c r="B336" s="2"/>
    </row>
    <row r="337" spans="2:2" x14ac:dyDescent="0.3">
      <c r="B337" s="2"/>
    </row>
    <row r="338" spans="2:2" x14ac:dyDescent="0.3">
      <c r="B338" s="2"/>
    </row>
    <row r="339" spans="2:2" x14ac:dyDescent="0.3">
      <c r="B339" s="2"/>
    </row>
    <row r="340" spans="2:2" x14ac:dyDescent="0.3">
      <c r="B340" s="2"/>
    </row>
    <row r="341" spans="2:2" x14ac:dyDescent="0.3">
      <c r="B341" s="2"/>
    </row>
    <row r="342" spans="2:2" x14ac:dyDescent="0.3">
      <c r="B342" s="2"/>
    </row>
    <row r="343" spans="2:2" x14ac:dyDescent="0.3">
      <c r="B343" s="2"/>
    </row>
    <row r="344" spans="2:2" x14ac:dyDescent="0.3">
      <c r="B344" s="2"/>
    </row>
    <row r="345" spans="2:2" x14ac:dyDescent="0.3">
      <c r="B345" s="2"/>
    </row>
    <row r="346" spans="2:2" x14ac:dyDescent="0.3">
      <c r="B346" s="2"/>
    </row>
    <row r="347" spans="2:2" x14ac:dyDescent="0.3">
      <c r="B347" s="2"/>
    </row>
    <row r="348" spans="2:2" x14ac:dyDescent="0.3">
      <c r="B348" s="2"/>
    </row>
    <row r="349" spans="2:2" x14ac:dyDescent="0.3">
      <c r="B349" s="2"/>
    </row>
    <row r="350" spans="2:2" x14ac:dyDescent="0.3">
      <c r="B350" s="2"/>
    </row>
    <row r="351" spans="2:2" x14ac:dyDescent="0.3">
      <c r="B351" s="2"/>
    </row>
    <row r="352" spans="2:2" x14ac:dyDescent="0.3">
      <c r="B352" s="2"/>
    </row>
    <row r="353" spans="2:2" x14ac:dyDescent="0.3">
      <c r="B353" s="2"/>
    </row>
    <row r="354" spans="2:2" x14ac:dyDescent="0.3">
      <c r="B354" s="2"/>
    </row>
    <row r="355" spans="2:2" x14ac:dyDescent="0.3">
      <c r="B355" s="2"/>
    </row>
    <row r="356" spans="2:2" x14ac:dyDescent="0.3">
      <c r="B356" s="2"/>
    </row>
    <row r="357" spans="2:2" x14ac:dyDescent="0.3">
      <c r="B357" s="2"/>
    </row>
    <row r="358" spans="2:2" x14ac:dyDescent="0.3">
      <c r="B358" s="2"/>
    </row>
    <row r="359" spans="2:2" x14ac:dyDescent="0.3">
      <c r="B359" s="2"/>
    </row>
    <row r="360" spans="2:2" x14ac:dyDescent="0.3">
      <c r="B360" s="2"/>
    </row>
    <row r="361" spans="2:2" x14ac:dyDescent="0.3">
      <c r="B361" s="2"/>
    </row>
    <row r="362" spans="2:2" x14ac:dyDescent="0.3">
      <c r="B362" s="2"/>
    </row>
    <row r="363" spans="2:2" x14ac:dyDescent="0.3">
      <c r="B363" s="2"/>
    </row>
    <row r="364" spans="2:2" x14ac:dyDescent="0.3">
      <c r="B364" s="2"/>
    </row>
    <row r="365" spans="2:2" x14ac:dyDescent="0.3">
      <c r="B365" s="2"/>
    </row>
    <row r="366" spans="2:2" x14ac:dyDescent="0.3">
      <c r="B366" s="2"/>
    </row>
    <row r="367" spans="2:2" x14ac:dyDescent="0.3">
      <c r="B367" s="2"/>
    </row>
    <row r="368" spans="2:2" x14ac:dyDescent="0.3">
      <c r="B368" s="2"/>
    </row>
    <row r="369" spans="2:2" x14ac:dyDescent="0.3">
      <c r="B369" s="2"/>
    </row>
    <row r="370" spans="2:2" x14ac:dyDescent="0.3">
      <c r="B370" s="2"/>
    </row>
    <row r="371" spans="2:2" x14ac:dyDescent="0.3">
      <c r="B371" s="2"/>
    </row>
    <row r="372" spans="2:2" x14ac:dyDescent="0.3">
      <c r="B372" s="2"/>
    </row>
    <row r="373" spans="2:2" x14ac:dyDescent="0.3">
      <c r="B373" s="2"/>
    </row>
    <row r="374" spans="2:2" x14ac:dyDescent="0.3">
      <c r="B374" s="2"/>
    </row>
    <row r="375" spans="2:2" x14ac:dyDescent="0.3">
      <c r="B375" s="2"/>
    </row>
    <row r="376" spans="2:2" x14ac:dyDescent="0.3">
      <c r="B376" s="2"/>
    </row>
    <row r="377" spans="2:2" x14ac:dyDescent="0.3">
      <c r="B377" s="2"/>
    </row>
    <row r="378" spans="2:2" x14ac:dyDescent="0.3">
      <c r="B378" s="2"/>
    </row>
    <row r="379" spans="2:2" x14ac:dyDescent="0.3">
      <c r="B379" s="2"/>
    </row>
    <row r="380" spans="2:2" x14ac:dyDescent="0.3">
      <c r="B380" s="2"/>
    </row>
    <row r="381" spans="2:2" x14ac:dyDescent="0.3">
      <c r="B381" s="2"/>
    </row>
    <row r="382" spans="2:2" x14ac:dyDescent="0.3">
      <c r="B382" s="2"/>
    </row>
    <row r="383" spans="2:2" x14ac:dyDescent="0.3">
      <c r="B383" s="2"/>
    </row>
    <row r="384" spans="2:2" x14ac:dyDescent="0.3">
      <c r="B384" s="2"/>
    </row>
    <row r="385" spans="2:2" x14ac:dyDescent="0.3">
      <c r="B385" s="2"/>
    </row>
    <row r="386" spans="2:2" x14ac:dyDescent="0.3">
      <c r="B386" s="2"/>
    </row>
    <row r="387" spans="2:2" x14ac:dyDescent="0.3">
      <c r="B387" s="2"/>
    </row>
    <row r="388" spans="2:2" x14ac:dyDescent="0.3">
      <c r="B388" s="2"/>
    </row>
    <row r="389" spans="2:2" x14ac:dyDescent="0.3">
      <c r="B389" s="2"/>
    </row>
    <row r="390" spans="2:2" x14ac:dyDescent="0.3">
      <c r="B390" s="2"/>
    </row>
    <row r="391" spans="2:2" x14ac:dyDescent="0.3">
      <c r="B391" s="2"/>
    </row>
    <row r="392" spans="2:2" x14ac:dyDescent="0.3">
      <c r="B392" s="2"/>
    </row>
    <row r="393" spans="2:2" x14ac:dyDescent="0.3">
      <c r="B393" s="2"/>
    </row>
    <row r="394" spans="2:2" x14ac:dyDescent="0.3">
      <c r="B394" s="2"/>
    </row>
    <row r="395" spans="2:2" x14ac:dyDescent="0.3">
      <c r="B395" s="2"/>
    </row>
    <row r="396" spans="2:2" x14ac:dyDescent="0.3">
      <c r="B396" s="2"/>
    </row>
    <row r="397" spans="2:2" x14ac:dyDescent="0.3">
      <c r="B397" s="2"/>
    </row>
    <row r="398" spans="2:2" x14ac:dyDescent="0.3">
      <c r="B398" s="2"/>
    </row>
    <row r="399" spans="2:2" x14ac:dyDescent="0.3">
      <c r="B399" s="2"/>
    </row>
    <row r="400" spans="2:2" x14ac:dyDescent="0.3">
      <c r="B400" s="2"/>
    </row>
    <row r="401" spans="2:2" x14ac:dyDescent="0.3">
      <c r="B401" s="2"/>
    </row>
    <row r="402" spans="2:2" x14ac:dyDescent="0.3">
      <c r="B402" s="2"/>
    </row>
    <row r="403" spans="2:2" x14ac:dyDescent="0.3">
      <c r="B403" s="2"/>
    </row>
    <row r="404" spans="2:2" x14ac:dyDescent="0.3">
      <c r="B404" s="2"/>
    </row>
    <row r="405" spans="2:2" x14ac:dyDescent="0.3">
      <c r="B405" s="2"/>
    </row>
    <row r="406" spans="2:2" x14ac:dyDescent="0.3">
      <c r="B406" s="2"/>
    </row>
    <row r="407" spans="2:2" x14ac:dyDescent="0.3">
      <c r="B407" s="2"/>
    </row>
    <row r="408" spans="2:2" x14ac:dyDescent="0.3">
      <c r="B408" s="2"/>
    </row>
    <row r="409" spans="2:2" x14ac:dyDescent="0.3">
      <c r="B409" s="2"/>
    </row>
    <row r="410" spans="2:2" x14ac:dyDescent="0.3">
      <c r="B410" s="2"/>
    </row>
    <row r="411" spans="2:2" x14ac:dyDescent="0.3">
      <c r="B411" s="2"/>
    </row>
    <row r="412" spans="2:2" x14ac:dyDescent="0.3">
      <c r="B412" s="2"/>
    </row>
    <row r="413" spans="2:2" x14ac:dyDescent="0.3">
      <c r="B413" s="2"/>
    </row>
    <row r="414" spans="2:2" x14ac:dyDescent="0.3">
      <c r="B414" s="2"/>
    </row>
    <row r="415" spans="2:2" x14ac:dyDescent="0.3">
      <c r="B415" s="2"/>
    </row>
    <row r="416" spans="2:2" x14ac:dyDescent="0.3">
      <c r="B416" s="2"/>
    </row>
    <row r="417" spans="2:2" x14ac:dyDescent="0.3">
      <c r="B417" s="2"/>
    </row>
    <row r="418" spans="2:2" x14ac:dyDescent="0.3">
      <c r="B418" s="2"/>
    </row>
    <row r="419" spans="2:2" x14ac:dyDescent="0.3">
      <c r="B419" s="2"/>
    </row>
  </sheetData>
  <mergeCells count="6">
    <mergeCell ref="N4:N5"/>
    <mergeCell ref="B2:M2"/>
    <mergeCell ref="A4:A5"/>
    <mergeCell ref="B4:B5"/>
    <mergeCell ref="C4:L4"/>
    <mergeCell ref="M4:M5"/>
  </mergeCells>
  <conditionalFormatting sqref="M6:M206">
    <cfRule type="cellIs" dxfId="33" priority="9" operator="between">
      <formula>0.5</formula>
      <formula>0</formula>
    </cfRule>
    <cfRule type="cellIs" dxfId="32" priority="10" operator="between">
      <formula>1</formula>
      <formula>0.51</formula>
    </cfRule>
  </conditionalFormatting>
  <conditionalFormatting sqref="N6:N206">
    <cfRule type="cellIs" dxfId="31" priority="1" operator="equal">
      <formula>"Insatisfatório"</formula>
    </cfRule>
    <cfRule type="cellIs" dxfId="30" priority="2" operator="equal">
      <formula>"Regular"</formula>
    </cfRule>
    <cfRule type="cellIs" dxfId="29" priority="3" operator="equal">
      <formula>"Bom"</formula>
    </cfRule>
    <cfRule type="cellIs" dxfId="28" priority="4" operator="equal">
      <formula>"Excelente"</formula>
    </cfRule>
  </conditionalFormatting>
  <dataValidations count="1">
    <dataValidation type="list" allowBlank="1" showInputMessage="1" showErrorMessage="1" sqref="B6:B419" xr:uid="{93EE90CF-17A2-4B98-8B31-8CA0F208F9A7}">
      <formula1>Funcionários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31608-D5B7-426A-B92E-0724421E4F69}">
  <dimension ref="A1:N419"/>
  <sheetViews>
    <sheetView showGridLines="0" zoomScaleNormal="100" workbookViewId="0">
      <selection activeCell="A6" sqref="A6"/>
    </sheetView>
  </sheetViews>
  <sheetFormatPr defaultRowHeight="14.4" x14ac:dyDescent="0.3"/>
  <cols>
    <col min="1" max="1" width="11.6640625" style="1" bestFit="1" customWidth="1"/>
    <col min="2" max="2" width="25.88671875" style="1" customWidth="1"/>
    <col min="3" max="3" width="14" style="1" customWidth="1"/>
    <col min="4" max="7" width="13.77734375" style="1" customWidth="1"/>
    <col min="8" max="8" width="15" style="1" customWidth="1"/>
    <col min="9" max="12" width="13.77734375" style="1" customWidth="1"/>
    <col min="13" max="13" width="11.6640625" style="95" customWidth="1"/>
    <col min="14" max="14" width="18.6640625" style="50" bestFit="1" customWidth="1"/>
    <col min="15" max="16384" width="8.88671875" style="1"/>
  </cols>
  <sheetData>
    <row r="1" spans="1:14" ht="3.6" customHeight="1" x14ac:dyDescent="0.3">
      <c r="M1" s="96"/>
    </row>
    <row r="2" spans="1:14" ht="40.200000000000003" customHeight="1" x14ac:dyDescent="0.3">
      <c r="A2" s="26"/>
      <c r="B2" s="153" t="s">
        <v>14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49"/>
    </row>
    <row r="3" spans="1:14" ht="4.2" customHeight="1" x14ac:dyDescent="0.3"/>
    <row r="4" spans="1:14" ht="19.8" customHeight="1" x14ac:dyDescent="0.3">
      <c r="A4" s="156" t="s">
        <v>13</v>
      </c>
      <c r="B4" s="156" t="s">
        <v>32</v>
      </c>
      <c r="C4" s="154" t="s">
        <v>36</v>
      </c>
      <c r="D4" s="154"/>
      <c r="E4" s="154"/>
      <c r="F4" s="154"/>
      <c r="G4" s="154"/>
      <c r="H4" s="154"/>
      <c r="I4" s="154"/>
      <c r="J4" s="154"/>
      <c r="K4" s="154"/>
      <c r="L4" s="154"/>
      <c r="M4" s="155" t="s">
        <v>10</v>
      </c>
      <c r="N4" s="156" t="s">
        <v>11</v>
      </c>
    </row>
    <row r="5" spans="1:14" s="2" customFormat="1" ht="38.4" customHeight="1" x14ac:dyDescent="0.3">
      <c r="A5" s="156"/>
      <c r="B5" s="156"/>
      <c r="C5" s="24" t="str">
        <f>IF(CONFIGURAÇÕES!B5="","",CONFIGURAÇÕES!B5)</f>
        <v>Produtividade</v>
      </c>
      <c r="D5" s="24" t="str">
        <f>IF(CONFIGURAÇÕES!B6="","",CONFIGURAÇÕES!B6)</f>
        <v>Eficiência</v>
      </c>
      <c r="E5" s="24" t="str">
        <f>IF(CONFIGURAÇÕES!B7="","",CONFIGURAÇÕES!B7)</f>
        <v>Organização</v>
      </c>
      <c r="F5" s="24" t="str">
        <f>IF(CONFIGURAÇÕES!B8="","",CONFIGURAÇÕES!B8)</f>
        <v>Aprendizado</v>
      </c>
      <c r="G5" s="24" t="str">
        <f>IF(CONFIGURAÇÕES!B9="","",CONFIGURAÇÕES!B9)</f>
        <v>Comunicação</v>
      </c>
      <c r="H5" s="24" t="str">
        <f>IF(CONFIGURAÇÕES!B10="","",CONFIGURAÇÕES!B10)</f>
        <v>Trabalho em equipe</v>
      </c>
      <c r="I5" s="24" t="str">
        <f>IF(CONFIGURAÇÕES!B11="","",CONFIGURAÇÕES!B11)</f>
        <v>Comunicação escrita</v>
      </c>
      <c r="J5" s="24" t="str">
        <f>IF(CONFIGURAÇÕES!B12="","",CONFIGURAÇÕES!B12)</f>
        <v>Comunicação verbal</v>
      </c>
      <c r="K5" s="24" t="str">
        <f>IF(CONFIGURAÇÕES!B13="","",CONFIGURAÇÕES!B13)</f>
        <v>Raciocínio lógico</v>
      </c>
      <c r="L5" s="24" t="str">
        <f>IF(CONFIGURAÇÕES!B14="","",CONFIGURAÇÕES!B14)</f>
        <v>Resolução de problemas</v>
      </c>
      <c r="M5" s="155"/>
      <c r="N5" s="156"/>
    </row>
    <row r="6" spans="1:14" s="7" customFormat="1" ht="22.05" customHeight="1" x14ac:dyDescent="0.3">
      <c r="A6" s="4"/>
      <c r="B6" s="14"/>
      <c r="C6" s="5"/>
      <c r="D6" s="5"/>
      <c r="E6" s="5"/>
      <c r="F6" s="5"/>
      <c r="G6" s="5"/>
      <c r="H6" s="5"/>
      <c r="I6" s="5"/>
      <c r="J6" s="5"/>
      <c r="K6" s="5"/>
      <c r="L6" s="5"/>
      <c r="M6" s="98" t="str">
        <f t="shared" ref="M6:M69" si="0">IF(B6="","",(SUM(C6:L6))/(Qtd_competencias*10))</f>
        <v/>
      </c>
      <c r="N6" s="51" t="str">
        <f>IF(B6="","",IF(M6&gt;=CONFIGURAÇÕES!$E$5,CONFIGURAÇÕES!$F$5,IF(M6&gt;=CONFIGURAÇÕES!$E$6,CONFIGURAÇÕES!$F$6,IF(M6&gt;=CONFIGURAÇÕES!$E$7,CONFIGURAÇÕES!$F$7,IF(M6&gt;=CONFIGURAÇÕES!$E$8,CONFIGURAÇÕES!$F$8)))))</f>
        <v/>
      </c>
    </row>
    <row r="7" spans="1:14" s="8" customFormat="1" ht="22.05" customHeight="1" x14ac:dyDescent="0.3">
      <c r="A7" s="4"/>
      <c r="B7" s="14"/>
      <c r="C7" s="3"/>
      <c r="D7" s="3"/>
      <c r="E7" s="3"/>
      <c r="F7" s="3"/>
      <c r="G7" s="3"/>
      <c r="H7" s="3"/>
      <c r="I7" s="3"/>
      <c r="J7" s="3"/>
      <c r="K7" s="3"/>
      <c r="L7" s="3"/>
      <c r="M7" s="98" t="str">
        <f t="shared" si="0"/>
        <v/>
      </c>
      <c r="N7" s="51" t="str">
        <f>IF(B7="","",IF(M7&gt;=CONFIGURAÇÕES!$E$5,CONFIGURAÇÕES!$F$5,IF(M7&gt;=CONFIGURAÇÕES!$E$6,CONFIGURAÇÕES!$F$6,IF(M7&gt;=CONFIGURAÇÕES!$E$7,CONFIGURAÇÕES!$F$7,IF(M7&gt;=CONFIGURAÇÕES!$E$8,CONFIGURAÇÕES!$F$8)))))</f>
        <v/>
      </c>
    </row>
    <row r="8" spans="1:14" s="8" customFormat="1" ht="22.05" customHeight="1" x14ac:dyDescent="0.3">
      <c r="A8" s="4"/>
      <c r="B8" s="14"/>
      <c r="C8" s="5"/>
      <c r="D8" s="5"/>
      <c r="E8" s="5"/>
      <c r="F8" s="5"/>
      <c r="G8" s="5"/>
      <c r="H8" s="5"/>
      <c r="I8" s="5"/>
      <c r="J8" s="5"/>
      <c r="K8" s="5"/>
      <c r="L8" s="5"/>
      <c r="M8" s="98" t="str">
        <f t="shared" si="0"/>
        <v/>
      </c>
      <c r="N8" s="51" t="str">
        <f>IF(B8="","",IF(M8&gt;=CONFIGURAÇÕES!$E$5,CONFIGURAÇÕES!$F$5,IF(M8&gt;=CONFIGURAÇÕES!$E$6,CONFIGURAÇÕES!$F$6,IF(M8&gt;=CONFIGURAÇÕES!$E$7,CONFIGURAÇÕES!$F$7,IF(M8&gt;=CONFIGURAÇÕES!$E$8,CONFIGURAÇÕES!$F$8)))))</f>
        <v/>
      </c>
    </row>
    <row r="9" spans="1:14" s="8" customFormat="1" ht="22.05" customHeight="1" x14ac:dyDescent="0.3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98" t="str">
        <f t="shared" si="0"/>
        <v/>
      </c>
      <c r="N9" s="51" t="str">
        <f>IF(B9="","",IF(M9&gt;=CONFIGURAÇÕES!$E$5,CONFIGURAÇÕES!$F$5,IF(M9&gt;=CONFIGURAÇÕES!$E$6,CONFIGURAÇÕES!$F$6,IF(M9&gt;=CONFIGURAÇÕES!$E$7,CONFIGURAÇÕES!$F$7,IF(M9&gt;=CONFIGURAÇÕES!$E$8,CONFIGURAÇÕES!$F$8)))))</f>
        <v/>
      </c>
    </row>
    <row r="10" spans="1:14" s="8" customFormat="1" ht="22.05" customHeight="1" x14ac:dyDescent="0.3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98" t="str">
        <f t="shared" si="0"/>
        <v/>
      </c>
      <c r="N10" s="51" t="str">
        <f>IF(B10="","",IF(M10&gt;=CONFIGURAÇÕES!$E$5,CONFIGURAÇÕES!$F$5,IF(M10&gt;=CONFIGURAÇÕES!$E$6,CONFIGURAÇÕES!$F$6,IF(M10&gt;=CONFIGURAÇÕES!$E$7,CONFIGURAÇÕES!$F$7,IF(M10&gt;=CONFIGURAÇÕES!$E$8,CONFIGURAÇÕES!$F$8)))))</f>
        <v/>
      </c>
    </row>
    <row r="11" spans="1:14" s="8" customFormat="1" ht="22.05" customHeight="1" x14ac:dyDescent="0.3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98" t="str">
        <f t="shared" si="0"/>
        <v/>
      </c>
      <c r="N11" s="51" t="str">
        <f>IF(B11="","",IF(M11&gt;=CONFIGURAÇÕES!$E$5,CONFIGURAÇÕES!$F$5,IF(M11&gt;=CONFIGURAÇÕES!$E$6,CONFIGURAÇÕES!$F$6,IF(M11&gt;=CONFIGURAÇÕES!$E$7,CONFIGURAÇÕES!$F$7,IF(M11&gt;=CONFIGURAÇÕES!$E$8,CONFIGURAÇÕES!$F$8)))))</f>
        <v/>
      </c>
    </row>
    <row r="12" spans="1:14" s="8" customFormat="1" ht="22.05" customHeight="1" x14ac:dyDescent="0.3">
      <c r="A12" s="9"/>
      <c r="B12" s="5"/>
      <c r="C12" s="5"/>
      <c r="D12" s="5"/>
      <c r="E12" s="6"/>
      <c r="F12" s="5"/>
      <c r="G12" s="5"/>
      <c r="H12" s="5"/>
      <c r="I12" s="5"/>
      <c r="J12" s="5"/>
      <c r="K12" s="5"/>
      <c r="L12" s="5"/>
      <c r="M12" s="98" t="str">
        <f t="shared" si="0"/>
        <v/>
      </c>
      <c r="N12" s="51" t="str">
        <f>IF(B12="","",IF(M12&gt;=CONFIGURAÇÕES!$E$5,CONFIGURAÇÕES!$F$5,IF(M12&gt;=CONFIGURAÇÕES!$E$6,CONFIGURAÇÕES!$F$6,IF(M12&gt;=CONFIGURAÇÕES!$E$7,CONFIGURAÇÕES!$F$7,IF(M12&gt;=CONFIGURAÇÕES!$E$8,CONFIGURAÇÕES!$F$8)))))</f>
        <v/>
      </c>
    </row>
    <row r="13" spans="1:14" s="8" customFormat="1" ht="22.05" customHeight="1" x14ac:dyDescent="0.3">
      <c r="A13" s="9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98" t="str">
        <f t="shared" si="0"/>
        <v/>
      </c>
      <c r="N13" s="51" t="str">
        <f>IF(B13="","",IF(M13&gt;=CONFIGURAÇÕES!$E$5,CONFIGURAÇÕES!$F$5,IF(M13&gt;=CONFIGURAÇÕES!$E$6,CONFIGURAÇÕES!$F$6,IF(M13&gt;=CONFIGURAÇÕES!$E$7,CONFIGURAÇÕES!$F$7,IF(M13&gt;=CONFIGURAÇÕES!$E$8,CONFIGURAÇÕES!$F$8)))))</f>
        <v/>
      </c>
    </row>
    <row r="14" spans="1:14" s="8" customFormat="1" ht="22.05" customHeight="1" x14ac:dyDescent="0.3">
      <c r="A14" s="9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98" t="str">
        <f t="shared" si="0"/>
        <v/>
      </c>
      <c r="N14" s="51" t="str">
        <f>IF(B14="","",IF(M14&gt;=CONFIGURAÇÕES!$E$5,CONFIGURAÇÕES!$F$5,IF(M14&gt;=CONFIGURAÇÕES!$E$6,CONFIGURAÇÕES!$F$6,IF(M14&gt;=CONFIGURAÇÕES!$E$7,CONFIGURAÇÕES!$F$7,IF(M14&gt;=CONFIGURAÇÕES!$E$8,CONFIGURAÇÕES!$F$8)))))</f>
        <v/>
      </c>
    </row>
    <row r="15" spans="1:14" s="8" customFormat="1" ht="22.05" customHeight="1" x14ac:dyDescent="0.3">
      <c r="A15" s="9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98" t="str">
        <f t="shared" si="0"/>
        <v/>
      </c>
      <c r="N15" s="51" t="str">
        <f>IF(B15="","",IF(M15&gt;=CONFIGURAÇÕES!$E$5,CONFIGURAÇÕES!$F$5,IF(M15&gt;=CONFIGURAÇÕES!$E$6,CONFIGURAÇÕES!$F$6,IF(M15&gt;=CONFIGURAÇÕES!$E$7,CONFIGURAÇÕES!$F$7,IF(M15&gt;=CONFIGURAÇÕES!$E$8,CONFIGURAÇÕES!$F$8)))))</f>
        <v/>
      </c>
    </row>
    <row r="16" spans="1:14" s="8" customFormat="1" ht="22.05" customHeight="1" x14ac:dyDescent="0.3">
      <c r="A16" s="9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98" t="str">
        <f t="shared" si="0"/>
        <v/>
      </c>
      <c r="N16" s="51" t="str">
        <f>IF(B16="","",IF(M16&gt;=CONFIGURAÇÕES!$E$5,CONFIGURAÇÕES!$F$5,IF(M16&gt;=CONFIGURAÇÕES!$E$6,CONFIGURAÇÕES!$F$6,IF(M16&gt;=CONFIGURAÇÕES!$E$7,CONFIGURAÇÕES!$F$7,IF(M16&gt;=CONFIGURAÇÕES!$E$8,CONFIGURAÇÕES!$F$8)))))</f>
        <v/>
      </c>
    </row>
    <row r="17" spans="1:14" s="8" customFormat="1" ht="22.05" customHeight="1" x14ac:dyDescent="0.3">
      <c r="A17" s="9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98" t="str">
        <f t="shared" si="0"/>
        <v/>
      </c>
      <c r="N17" s="51" t="str">
        <f>IF(B17="","",IF(M17&gt;=CONFIGURAÇÕES!$E$5,CONFIGURAÇÕES!$F$5,IF(M17&gt;=CONFIGURAÇÕES!$E$6,CONFIGURAÇÕES!$F$6,IF(M17&gt;=CONFIGURAÇÕES!$E$7,CONFIGURAÇÕES!$F$7,IF(M17&gt;=CONFIGURAÇÕES!$E$8,CONFIGURAÇÕES!$F$8)))))</f>
        <v/>
      </c>
    </row>
    <row r="18" spans="1:14" s="8" customFormat="1" ht="22.05" customHeight="1" x14ac:dyDescent="0.3">
      <c r="A18" s="9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98" t="str">
        <f t="shared" si="0"/>
        <v/>
      </c>
      <c r="N18" s="51" t="str">
        <f>IF(B18="","",IF(M18&gt;=CONFIGURAÇÕES!$E$5,CONFIGURAÇÕES!$F$5,IF(M18&gt;=CONFIGURAÇÕES!$E$6,CONFIGURAÇÕES!$F$6,IF(M18&gt;=CONFIGURAÇÕES!$E$7,CONFIGURAÇÕES!$F$7,IF(M18&gt;=CONFIGURAÇÕES!$E$8,CONFIGURAÇÕES!$F$8)))))</f>
        <v/>
      </c>
    </row>
    <row r="19" spans="1:14" s="8" customFormat="1" ht="22.05" customHeight="1" x14ac:dyDescent="0.3">
      <c r="A19" s="9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98" t="str">
        <f t="shared" si="0"/>
        <v/>
      </c>
      <c r="N19" s="51" t="str">
        <f>IF(B19="","",IF(M19&gt;=CONFIGURAÇÕES!$E$5,CONFIGURAÇÕES!$F$5,IF(M19&gt;=CONFIGURAÇÕES!$E$6,CONFIGURAÇÕES!$F$6,IF(M19&gt;=CONFIGURAÇÕES!$E$7,CONFIGURAÇÕES!$F$7,IF(M19&gt;=CONFIGURAÇÕES!$E$8,CONFIGURAÇÕES!$F$8)))))</f>
        <v/>
      </c>
    </row>
    <row r="20" spans="1:14" s="8" customFormat="1" ht="22.05" customHeight="1" x14ac:dyDescent="0.3">
      <c r="A20" s="9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98" t="str">
        <f t="shared" si="0"/>
        <v/>
      </c>
      <c r="N20" s="51" t="str">
        <f>IF(B20="","",IF(M20&gt;=CONFIGURAÇÕES!$E$5,CONFIGURAÇÕES!$F$5,IF(M20&gt;=CONFIGURAÇÕES!$E$6,CONFIGURAÇÕES!$F$6,IF(M20&gt;=CONFIGURAÇÕES!$E$7,CONFIGURAÇÕES!$F$7,IF(M20&gt;=CONFIGURAÇÕES!$E$8,CONFIGURAÇÕES!$F$8)))))</f>
        <v/>
      </c>
    </row>
    <row r="21" spans="1:14" s="8" customFormat="1" ht="22.05" customHeight="1" x14ac:dyDescent="0.3">
      <c r="A21" s="9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98" t="str">
        <f t="shared" si="0"/>
        <v/>
      </c>
      <c r="N21" s="51" t="str">
        <f>IF(B21="","",IF(M21&gt;=CONFIGURAÇÕES!$E$5,CONFIGURAÇÕES!$F$5,IF(M21&gt;=CONFIGURAÇÕES!$E$6,CONFIGURAÇÕES!$F$6,IF(M21&gt;=CONFIGURAÇÕES!$E$7,CONFIGURAÇÕES!$F$7,IF(M21&gt;=CONFIGURAÇÕES!$E$8,CONFIGURAÇÕES!$F$8)))))</f>
        <v/>
      </c>
    </row>
    <row r="22" spans="1:14" s="8" customFormat="1" ht="22.05" customHeight="1" x14ac:dyDescent="0.3">
      <c r="A22" s="9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98" t="str">
        <f t="shared" si="0"/>
        <v/>
      </c>
      <c r="N22" s="51" t="str">
        <f>IF(B22="","",IF(M22&gt;=CONFIGURAÇÕES!$E$5,CONFIGURAÇÕES!$F$5,IF(M22&gt;=CONFIGURAÇÕES!$E$6,CONFIGURAÇÕES!$F$6,IF(M22&gt;=CONFIGURAÇÕES!$E$7,CONFIGURAÇÕES!$F$7,IF(M22&gt;=CONFIGURAÇÕES!$E$8,CONFIGURAÇÕES!$F$8)))))</f>
        <v/>
      </c>
    </row>
    <row r="23" spans="1:14" s="8" customFormat="1" ht="22.05" customHeight="1" x14ac:dyDescent="0.3">
      <c r="A23" s="9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98" t="str">
        <f t="shared" si="0"/>
        <v/>
      </c>
      <c r="N23" s="51" t="str">
        <f>IF(B23="","",IF(M23&gt;=CONFIGURAÇÕES!$E$5,CONFIGURAÇÕES!$F$5,IF(M23&gt;=CONFIGURAÇÕES!$E$6,CONFIGURAÇÕES!$F$6,IF(M23&gt;=CONFIGURAÇÕES!$E$7,CONFIGURAÇÕES!$F$7,IF(M23&gt;=CONFIGURAÇÕES!$E$8,CONFIGURAÇÕES!$F$8)))))</f>
        <v/>
      </c>
    </row>
    <row r="24" spans="1:14" s="8" customFormat="1" ht="22.05" customHeight="1" x14ac:dyDescent="0.3">
      <c r="A24" s="9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98" t="str">
        <f t="shared" si="0"/>
        <v/>
      </c>
      <c r="N24" s="51" t="str">
        <f>IF(B24="","",IF(M24&gt;=CONFIGURAÇÕES!$E$5,CONFIGURAÇÕES!$F$5,IF(M24&gt;=CONFIGURAÇÕES!$E$6,CONFIGURAÇÕES!$F$6,IF(M24&gt;=CONFIGURAÇÕES!$E$7,CONFIGURAÇÕES!$F$7,IF(M24&gt;=CONFIGURAÇÕES!$E$8,CONFIGURAÇÕES!$F$8)))))</f>
        <v/>
      </c>
    </row>
    <row r="25" spans="1:14" s="8" customFormat="1" ht="22.05" customHeight="1" x14ac:dyDescent="0.3">
      <c r="A25" s="9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98" t="str">
        <f t="shared" si="0"/>
        <v/>
      </c>
      <c r="N25" s="51" t="str">
        <f>IF(B25="","",IF(M25&gt;=CONFIGURAÇÕES!$E$5,CONFIGURAÇÕES!$F$5,IF(M25&gt;=CONFIGURAÇÕES!$E$6,CONFIGURAÇÕES!$F$6,IF(M25&gt;=CONFIGURAÇÕES!$E$7,CONFIGURAÇÕES!$F$7,IF(M25&gt;=CONFIGURAÇÕES!$E$8,CONFIGURAÇÕES!$F$8)))))</f>
        <v/>
      </c>
    </row>
    <row r="26" spans="1:14" s="8" customFormat="1" ht="22.05" customHeight="1" x14ac:dyDescent="0.3">
      <c r="A26" s="9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98" t="str">
        <f t="shared" si="0"/>
        <v/>
      </c>
      <c r="N26" s="51" t="str">
        <f>IF(B26="","",IF(M26&gt;=CONFIGURAÇÕES!$E$5,CONFIGURAÇÕES!$F$5,IF(M26&gt;=CONFIGURAÇÕES!$E$6,CONFIGURAÇÕES!$F$6,IF(M26&gt;=CONFIGURAÇÕES!$E$7,CONFIGURAÇÕES!$F$7,IF(M26&gt;=CONFIGURAÇÕES!$E$8,CONFIGURAÇÕES!$F$8)))))</f>
        <v/>
      </c>
    </row>
    <row r="27" spans="1:14" s="8" customFormat="1" ht="22.05" customHeight="1" x14ac:dyDescent="0.3">
      <c r="A27" s="9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98" t="str">
        <f t="shared" si="0"/>
        <v/>
      </c>
      <c r="N27" s="51" t="str">
        <f>IF(B27="","",IF(M27&gt;=CONFIGURAÇÕES!$E$5,CONFIGURAÇÕES!$F$5,IF(M27&gt;=CONFIGURAÇÕES!$E$6,CONFIGURAÇÕES!$F$6,IF(M27&gt;=CONFIGURAÇÕES!$E$7,CONFIGURAÇÕES!$F$7,IF(M27&gt;=CONFIGURAÇÕES!$E$8,CONFIGURAÇÕES!$F$8)))))</f>
        <v/>
      </c>
    </row>
    <row r="28" spans="1:14" s="8" customFormat="1" ht="22.05" customHeight="1" x14ac:dyDescent="0.3">
      <c r="A28" s="9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98" t="str">
        <f t="shared" si="0"/>
        <v/>
      </c>
      <c r="N28" s="51" t="str">
        <f>IF(B28="","",IF(M28&gt;=CONFIGURAÇÕES!$E$5,CONFIGURAÇÕES!$F$5,IF(M28&gt;=CONFIGURAÇÕES!$E$6,CONFIGURAÇÕES!$F$6,IF(M28&gt;=CONFIGURAÇÕES!$E$7,CONFIGURAÇÕES!$F$7,IF(M28&gt;=CONFIGURAÇÕES!$E$8,CONFIGURAÇÕES!$F$8)))))</f>
        <v/>
      </c>
    </row>
    <row r="29" spans="1:14" s="8" customFormat="1" ht="22.05" customHeight="1" x14ac:dyDescent="0.3">
      <c r="A29" s="9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98" t="str">
        <f t="shared" si="0"/>
        <v/>
      </c>
      <c r="N29" s="51" t="str">
        <f>IF(B29="","",IF(M29&gt;=CONFIGURAÇÕES!$E$5,CONFIGURAÇÕES!$F$5,IF(M29&gt;=CONFIGURAÇÕES!$E$6,CONFIGURAÇÕES!$F$6,IF(M29&gt;=CONFIGURAÇÕES!$E$7,CONFIGURAÇÕES!$F$7,IF(M29&gt;=CONFIGURAÇÕES!$E$8,CONFIGURAÇÕES!$F$8)))))</f>
        <v/>
      </c>
    </row>
    <row r="30" spans="1:14" s="8" customFormat="1" ht="22.05" customHeight="1" x14ac:dyDescent="0.3">
      <c r="A30" s="9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98" t="str">
        <f t="shared" si="0"/>
        <v/>
      </c>
      <c r="N30" s="51" t="str">
        <f>IF(B30="","",IF(M30&gt;=CONFIGURAÇÕES!$E$5,CONFIGURAÇÕES!$F$5,IF(M30&gt;=CONFIGURAÇÕES!$E$6,CONFIGURAÇÕES!$F$6,IF(M30&gt;=CONFIGURAÇÕES!$E$7,CONFIGURAÇÕES!$F$7,IF(M30&gt;=CONFIGURAÇÕES!$E$8,CONFIGURAÇÕES!$F$8)))))</f>
        <v/>
      </c>
    </row>
    <row r="31" spans="1:14" s="8" customFormat="1" ht="22.05" customHeight="1" x14ac:dyDescent="0.3">
      <c r="A31" s="9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98" t="str">
        <f t="shared" si="0"/>
        <v/>
      </c>
      <c r="N31" s="51" t="str">
        <f>IF(B31="","",IF(M31&gt;=CONFIGURAÇÕES!$E$5,CONFIGURAÇÕES!$F$5,IF(M31&gt;=CONFIGURAÇÕES!$E$6,CONFIGURAÇÕES!$F$6,IF(M31&gt;=CONFIGURAÇÕES!$E$7,CONFIGURAÇÕES!$F$7,IF(M31&gt;=CONFIGURAÇÕES!$E$8,CONFIGURAÇÕES!$F$8)))))</f>
        <v/>
      </c>
    </row>
    <row r="32" spans="1:14" s="8" customFormat="1" ht="22.05" customHeight="1" x14ac:dyDescent="0.3">
      <c r="A32" s="9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98" t="str">
        <f t="shared" si="0"/>
        <v/>
      </c>
      <c r="N32" s="51" t="str">
        <f>IF(B32="","",IF(M32&gt;=CONFIGURAÇÕES!$E$5,CONFIGURAÇÕES!$F$5,IF(M32&gt;=CONFIGURAÇÕES!$E$6,CONFIGURAÇÕES!$F$6,IF(M32&gt;=CONFIGURAÇÕES!$E$7,CONFIGURAÇÕES!$F$7,IF(M32&gt;=CONFIGURAÇÕES!$E$8,CONFIGURAÇÕES!$F$8)))))</f>
        <v/>
      </c>
    </row>
    <row r="33" spans="1:14" s="8" customFormat="1" ht="22.05" customHeight="1" x14ac:dyDescent="0.3">
      <c r="A33" s="9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98" t="str">
        <f t="shared" si="0"/>
        <v/>
      </c>
      <c r="N33" s="51" t="str">
        <f>IF(B33="","",IF(M33&gt;=CONFIGURAÇÕES!$E$5,CONFIGURAÇÕES!$F$5,IF(M33&gt;=CONFIGURAÇÕES!$E$6,CONFIGURAÇÕES!$F$6,IF(M33&gt;=CONFIGURAÇÕES!$E$7,CONFIGURAÇÕES!$F$7,IF(M33&gt;=CONFIGURAÇÕES!$E$8,CONFIGURAÇÕES!$F$8)))))</f>
        <v/>
      </c>
    </row>
    <row r="34" spans="1:14" s="8" customFormat="1" ht="22.05" customHeight="1" x14ac:dyDescent="0.3">
      <c r="A34" s="9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98" t="str">
        <f t="shared" si="0"/>
        <v/>
      </c>
      <c r="N34" s="51" t="str">
        <f>IF(B34="","",IF(M34&gt;=CONFIGURAÇÕES!$E$5,CONFIGURAÇÕES!$F$5,IF(M34&gt;=CONFIGURAÇÕES!$E$6,CONFIGURAÇÕES!$F$6,IF(M34&gt;=CONFIGURAÇÕES!$E$7,CONFIGURAÇÕES!$F$7,IF(M34&gt;=CONFIGURAÇÕES!$E$8,CONFIGURAÇÕES!$F$8)))))</f>
        <v/>
      </c>
    </row>
    <row r="35" spans="1:14" s="8" customFormat="1" ht="22.05" customHeight="1" x14ac:dyDescent="0.3">
      <c r="A35" s="9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98" t="str">
        <f t="shared" si="0"/>
        <v/>
      </c>
      <c r="N35" s="51" t="str">
        <f>IF(B35="","",IF(M35&gt;=CONFIGURAÇÕES!$E$5,CONFIGURAÇÕES!$F$5,IF(M35&gt;=CONFIGURAÇÕES!$E$6,CONFIGURAÇÕES!$F$6,IF(M35&gt;=CONFIGURAÇÕES!$E$7,CONFIGURAÇÕES!$F$7,IF(M35&gt;=CONFIGURAÇÕES!$E$8,CONFIGURAÇÕES!$F$8)))))</f>
        <v/>
      </c>
    </row>
    <row r="36" spans="1:14" s="8" customFormat="1" ht="22.05" customHeight="1" x14ac:dyDescent="0.3">
      <c r="A36" s="9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98" t="str">
        <f t="shared" si="0"/>
        <v/>
      </c>
      <c r="N36" s="51" t="str">
        <f>IF(B36="","",IF(M36&gt;=CONFIGURAÇÕES!$E$5,CONFIGURAÇÕES!$F$5,IF(M36&gt;=CONFIGURAÇÕES!$E$6,CONFIGURAÇÕES!$F$6,IF(M36&gt;=CONFIGURAÇÕES!$E$7,CONFIGURAÇÕES!$F$7,IF(M36&gt;=CONFIGURAÇÕES!$E$8,CONFIGURAÇÕES!$F$8)))))</f>
        <v/>
      </c>
    </row>
    <row r="37" spans="1:14" s="8" customFormat="1" ht="22.05" customHeight="1" x14ac:dyDescent="0.3">
      <c r="A37" s="9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98" t="str">
        <f t="shared" si="0"/>
        <v/>
      </c>
      <c r="N37" s="51" t="str">
        <f>IF(B37="","",IF(M37&gt;=CONFIGURAÇÕES!$E$5,CONFIGURAÇÕES!$F$5,IF(M37&gt;=CONFIGURAÇÕES!$E$6,CONFIGURAÇÕES!$F$6,IF(M37&gt;=CONFIGURAÇÕES!$E$7,CONFIGURAÇÕES!$F$7,IF(M37&gt;=CONFIGURAÇÕES!$E$8,CONFIGURAÇÕES!$F$8)))))</f>
        <v/>
      </c>
    </row>
    <row r="38" spans="1:14" s="8" customFormat="1" ht="22.05" customHeight="1" x14ac:dyDescent="0.3">
      <c r="A38" s="9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98" t="str">
        <f t="shared" si="0"/>
        <v/>
      </c>
      <c r="N38" s="51" t="str">
        <f>IF(B38="","",IF(M38&gt;=CONFIGURAÇÕES!$E$5,CONFIGURAÇÕES!$F$5,IF(M38&gt;=CONFIGURAÇÕES!$E$6,CONFIGURAÇÕES!$F$6,IF(M38&gt;=CONFIGURAÇÕES!$E$7,CONFIGURAÇÕES!$F$7,IF(M38&gt;=CONFIGURAÇÕES!$E$8,CONFIGURAÇÕES!$F$8)))))</f>
        <v/>
      </c>
    </row>
    <row r="39" spans="1:14" s="8" customFormat="1" ht="22.05" customHeight="1" x14ac:dyDescent="0.3">
      <c r="A39" s="9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98" t="str">
        <f t="shared" si="0"/>
        <v/>
      </c>
      <c r="N39" s="51" t="str">
        <f>IF(B39="","",IF(M39&gt;=CONFIGURAÇÕES!$E$5,CONFIGURAÇÕES!$F$5,IF(M39&gt;=CONFIGURAÇÕES!$E$6,CONFIGURAÇÕES!$F$6,IF(M39&gt;=CONFIGURAÇÕES!$E$7,CONFIGURAÇÕES!$F$7,IF(M39&gt;=CONFIGURAÇÕES!$E$8,CONFIGURAÇÕES!$F$8)))))</f>
        <v/>
      </c>
    </row>
    <row r="40" spans="1:14" s="8" customFormat="1" ht="22.05" customHeight="1" x14ac:dyDescent="0.3">
      <c r="A40" s="9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98" t="str">
        <f t="shared" si="0"/>
        <v/>
      </c>
      <c r="N40" s="51" t="str">
        <f>IF(B40="","",IF(M40&gt;=CONFIGURAÇÕES!$E$5,CONFIGURAÇÕES!$F$5,IF(M40&gt;=CONFIGURAÇÕES!$E$6,CONFIGURAÇÕES!$F$6,IF(M40&gt;=CONFIGURAÇÕES!$E$7,CONFIGURAÇÕES!$F$7,IF(M40&gt;=CONFIGURAÇÕES!$E$8,CONFIGURAÇÕES!$F$8)))))</f>
        <v/>
      </c>
    </row>
    <row r="41" spans="1:14" s="8" customFormat="1" ht="22.05" customHeight="1" x14ac:dyDescent="0.3">
      <c r="A41" s="9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98" t="str">
        <f t="shared" si="0"/>
        <v/>
      </c>
      <c r="N41" s="51" t="str">
        <f>IF(B41="","",IF(M41&gt;=CONFIGURAÇÕES!$E$5,CONFIGURAÇÕES!$F$5,IF(M41&gt;=CONFIGURAÇÕES!$E$6,CONFIGURAÇÕES!$F$6,IF(M41&gt;=CONFIGURAÇÕES!$E$7,CONFIGURAÇÕES!$F$7,IF(M41&gt;=CONFIGURAÇÕES!$E$8,CONFIGURAÇÕES!$F$8)))))</f>
        <v/>
      </c>
    </row>
    <row r="42" spans="1:14" s="8" customFormat="1" ht="22.05" customHeight="1" x14ac:dyDescent="0.3">
      <c r="A42" s="9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98" t="str">
        <f t="shared" si="0"/>
        <v/>
      </c>
      <c r="N42" s="51" t="str">
        <f>IF(B42="","",IF(M42&gt;=CONFIGURAÇÕES!$E$5,CONFIGURAÇÕES!$F$5,IF(M42&gt;=CONFIGURAÇÕES!$E$6,CONFIGURAÇÕES!$F$6,IF(M42&gt;=CONFIGURAÇÕES!$E$7,CONFIGURAÇÕES!$F$7,IF(M42&gt;=CONFIGURAÇÕES!$E$8,CONFIGURAÇÕES!$F$8)))))</f>
        <v/>
      </c>
    </row>
    <row r="43" spans="1:14" s="8" customFormat="1" ht="22.05" customHeight="1" x14ac:dyDescent="0.3">
      <c r="A43" s="9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98" t="str">
        <f t="shared" si="0"/>
        <v/>
      </c>
      <c r="N43" s="51" t="str">
        <f>IF(B43="","",IF(M43&gt;=CONFIGURAÇÕES!$E$5,CONFIGURAÇÕES!$F$5,IF(M43&gt;=CONFIGURAÇÕES!$E$6,CONFIGURAÇÕES!$F$6,IF(M43&gt;=CONFIGURAÇÕES!$E$7,CONFIGURAÇÕES!$F$7,IF(M43&gt;=CONFIGURAÇÕES!$E$8,CONFIGURAÇÕES!$F$8)))))</f>
        <v/>
      </c>
    </row>
    <row r="44" spans="1:14" s="8" customFormat="1" ht="22.05" customHeight="1" x14ac:dyDescent="0.3">
      <c r="A44" s="9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98" t="str">
        <f t="shared" si="0"/>
        <v/>
      </c>
      <c r="N44" s="51" t="str">
        <f>IF(B44="","",IF(M44&gt;=CONFIGURAÇÕES!$E$5,CONFIGURAÇÕES!$F$5,IF(M44&gt;=CONFIGURAÇÕES!$E$6,CONFIGURAÇÕES!$F$6,IF(M44&gt;=CONFIGURAÇÕES!$E$7,CONFIGURAÇÕES!$F$7,IF(M44&gt;=CONFIGURAÇÕES!$E$8,CONFIGURAÇÕES!$F$8)))))</f>
        <v/>
      </c>
    </row>
    <row r="45" spans="1:14" s="8" customFormat="1" ht="22.05" customHeight="1" x14ac:dyDescent="0.3">
      <c r="A45" s="9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98" t="str">
        <f t="shared" si="0"/>
        <v/>
      </c>
      <c r="N45" s="51" t="str">
        <f>IF(B45="","",IF(M45&gt;=CONFIGURAÇÕES!$E$5,CONFIGURAÇÕES!$F$5,IF(M45&gt;=CONFIGURAÇÕES!$E$6,CONFIGURAÇÕES!$F$6,IF(M45&gt;=CONFIGURAÇÕES!$E$7,CONFIGURAÇÕES!$F$7,IF(M45&gt;=CONFIGURAÇÕES!$E$8,CONFIGURAÇÕES!$F$8)))))</f>
        <v/>
      </c>
    </row>
    <row r="46" spans="1:14" s="8" customFormat="1" ht="22.05" customHeight="1" x14ac:dyDescent="0.3">
      <c r="A46" s="9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98" t="str">
        <f t="shared" si="0"/>
        <v/>
      </c>
      <c r="N46" s="51" t="str">
        <f>IF(B46="","",IF(M46&gt;=CONFIGURAÇÕES!$E$5,CONFIGURAÇÕES!$F$5,IF(M46&gt;=CONFIGURAÇÕES!$E$6,CONFIGURAÇÕES!$F$6,IF(M46&gt;=CONFIGURAÇÕES!$E$7,CONFIGURAÇÕES!$F$7,IF(M46&gt;=CONFIGURAÇÕES!$E$8,CONFIGURAÇÕES!$F$8)))))</f>
        <v/>
      </c>
    </row>
    <row r="47" spans="1:14" s="8" customFormat="1" ht="22.05" customHeight="1" x14ac:dyDescent="0.3">
      <c r="A47" s="9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98" t="str">
        <f t="shared" si="0"/>
        <v/>
      </c>
      <c r="N47" s="51" t="str">
        <f>IF(B47="","",IF(M47&gt;=CONFIGURAÇÕES!$E$5,CONFIGURAÇÕES!$F$5,IF(M47&gt;=CONFIGURAÇÕES!$E$6,CONFIGURAÇÕES!$F$6,IF(M47&gt;=CONFIGURAÇÕES!$E$7,CONFIGURAÇÕES!$F$7,IF(M47&gt;=CONFIGURAÇÕES!$E$8,CONFIGURAÇÕES!$F$8)))))</f>
        <v/>
      </c>
    </row>
    <row r="48" spans="1:14" s="8" customFormat="1" ht="22.05" customHeight="1" x14ac:dyDescent="0.3">
      <c r="A48" s="9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98" t="str">
        <f t="shared" si="0"/>
        <v/>
      </c>
      <c r="N48" s="51" t="str">
        <f>IF(B48="","",IF(M48&gt;=CONFIGURAÇÕES!$E$5,CONFIGURAÇÕES!$F$5,IF(M48&gt;=CONFIGURAÇÕES!$E$6,CONFIGURAÇÕES!$F$6,IF(M48&gt;=CONFIGURAÇÕES!$E$7,CONFIGURAÇÕES!$F$7,IF(M48&gt;=CONFIGURAÇÕES!$E$8,CONFIGURAÇÕES!$F$8)))))</f>
        <v/>
      </c>
    </row>
    <row r="49" spans="1:14" s="8" customFormat="1" ht="22.05" customHeight="1" x14ac:dyDescent="0.3">
      <c r="A49" s="9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98" t="str">
        <f t="shared" si="0"/>
        <v/>
      </c>
      <c r="N49" s="51" t="str">
        <f>IF(B49="","",IF(M49&gt;=CONFIGURAÇÕES!$E$5,CONFIGURAÇÕES!$F$5,IF(M49&gt;=CONFIGURAÇÕES!$E$6,CONFIGURAÇÕES!$F$6,IF(M49&gt;=CONFIGURAÇÕES!$E$7,CONFIGURAÇÕES!$F$7,IF(M49&gt;=CONFIGURAÇÕES!$E$8,CONFIGURAÇÕES!$F$8)))))</f>
        <v/>
      </c>
    </row>
    <row r="50" spans="1:14" s="8" customFormat="1" ht="22.05" customHeight="1" x14ac:dyDescent="0.3">
      <c r="A50" s="9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98" t="str">
        <f t="shared" si="0"/>
        <v/>
      </c>
      <c r="N50" s="51" t="str">
        <f>IF(B50="","",IF(M50&gt;=CONFIGURAÇÕES!$E$5,CONFIGURAÇÕES!$F$5,IF(M50&gt;=CONFIGURAÇÕES!$E$6,CONFIGURAÇÕES!$F$6,IF(M50&gt;=CONFIGURAÇÕES!$E$7,CONFIGURAÇÕES!$F$7,IF(M50&gt;=CONFIGURAÇÕES!$E$8,CONFIGURAÇÕES!$F$8)))))</f>
        <v/>
      </c>
    </row>
    <row r="51" spans="1:14" s="8" customFormat="1" ht="22.05" customHeight="1" x14ac:dyDescent="0.3">
      <c r="A51" s="9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98" t="str">
        <f t="shared" si="0"/>
        <v/>
      </c>
      <c r="N51" s="51" t="str">
        <f>IF(B51="","",IF(M51&gt;=CONFIGURAÇÕES!$E$5,CONFIGURAÇÕES!$F$5,IF(M51&gt;=CONFIGURAÇÕES!$E$6,CONFIGURAÇÕES!$F$6,IF(M51&gt;=CONFIGURAÇÕES!$E$7,CONFIGURAÇÕES!$F$7,IF(M51&gt;=CONFIGURAÇÕES!$E$8,CONFIGURAÇÕES!$F$8)))))</f>
        <v/>
      </c>
    </row>
    <row r="52" spans="1:14" s="8" customFormat="1" ht="22.05" customHeight="1" x14ac:dyDescent="0.3">
      <c r="A52" s="9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98" t="str">
        <f t="shared" si="0"/>
        <v/>
      </c>
      <c r="N52" s="51" t="str">
        <f>IF(B52="","",IF(M52&gt;=CONFIGURAÇÕES!$E$5,CONFIGURAÇÕES!$F$5,IF(M52&gt;=CONFIGURAÇÕES!$E$6,CONFIGURAÇÕES!$F$6,IF(M52&gt;=CONFIGURAÇÕES!$E$7,CONFIGURAÇÕES!$F$7,IF(M52&gt;=CONFIGURAÇÕES!$E$8,CONFIGURAÇÕES!$F$8)))))</f>
        <v/>
      </c>
    </row>
    <row r="53" spans="1:14" s="8" customFormat="1" ht="22.05" customHeight="1" x14ac:dyDescent="0.3">
      <c r="A53" s="9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98" t="str">
        <f t="shared" si="0"/>
        <v/>
      </c>
      <c r="N53" s="51" t="str">
        <f>IF(B53="","",IF(M53&gt;=CONFIGURAÇÕES!$E$5,CONFIGURAÇÕES!$F$5,IF(M53&gt;=CONFIGURAÇÕES!$E$6,CONFIGURAÇÕES!$F$6,IF(M53&gt;=CONFIGURAÇÕES!$E$7,CONFIGURAÇÕES!$F$7,IF(M53&gt;=CONFIGURAÇÕES!$E$8,CONFIGURAÇÕES!$F$8)))))</f>
        <v/>
      </c>
    </row>
    <row r="54" spans="1:14" s="8" customFormat="1" ht="22.05" customHeight="1" x14ac:dyDescent="0.3">
      <c r="A54" s="9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98" t="str">
        <f t="shared" si="0"/>
        <v/>
      </c>
      <c r="N54" s="51" t="str">
        <f>IF(B54="","",IF(M54&gt;=CONFIGURAÇÕES!$E$5,CONFIGURAÇÕES!$F$5,IF(M54&gt;=CONFIGURAÇÕES!$E$6,CONFIGURAÇÕES!$F$6,IF(M54&gt;=CONFIGURAÇÕES!$E$7,CONFIGURAÇÕES!$F$7,IF(M54&gt;=CONFIGURAÇÕES!$E$8,CONFIGURAÇÕES!$F$8)))))</f>
        <v/>
      </c>
    </row>
    <row r="55" spans="1:14" s="8" customFormat="1" ht="22.05" customHeight="1" x14ac:dyDescent="0.3">
      <c r="A55" s="9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98" t="str">
        <f t="shared" si="0"/>
        <v/>
      </c>
      <c r="N55" s="51" t="str">
        <f>IF(B55="","",IF(M55&gt;=CONFIGURAÇÕES!$E$5,CONFIGURAÇÕES!$F$5,IF(M55&gt;=CONFIGURAÇÕES!$E$6,CONFIGURAÇÕES!$F$6,IF(M55&gt;=CONFIGURAÇÕES!$E$7,CONFIGURAÇÕES!$F$7,IF(M55&gt;=CONFIGURAÇÕES!$E$8,CONFIGURAÇÕES!$F$8)))))</f>
        <v/>
      </c>
    </row>
    <row r="56" spans="1:14" s="8" customFormat="1" ht="22.05" customHeight="1" x14ac:dyDescent="0.3">
      <c r="A56" s="9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98" t="str">
        <f t="shared" si="0"/>
        <v/>
      </c>
      <c r="N56" s="51" t="str">
        <f>IF(B56="","",IF(M56&gt;=CONFIGURAÇÕES!$E$5,CONFIGURAÇÕES!$F$5,IF(M56&gt;=CONFIGURAÇÕES!$E$6,CONFIGURAÇÕES!$F$6,IF(M56&gt;=CONFIGURAÇÕES!$E$7,CONFIGURAÇÕES!$F$7,IF(M56&gt;=CONFIGURAÇÕES!$E$8,CONFIGURAÇÕES!$F$8)))))</f>
        <v/>
      </c>
    </row>
    <row r="57" spans="1:14" s="8" customFormat="1" ht="22.05" customHeight="1" x14ac:dyDescent="0.3">
      <c r="A57" s="9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98" t="str">
        <f t="shared" si="0"/>
        <v/>
      </c>
      <c r="N57" s="51" t="str">
        <f>IF(B57="","",IF(M57&gt;=CONFIGURAÇÕES!$E$5,CONFIGURAÇÕES!$F$5,IF(M57&gt;=CONFIGURAÇÕES!$E$6,CONFIGURAÇÕES!$F$6,IF(M57&gt;=CONFIGURAÇÕES!$E$7,CONFIGURAÇÕES!$F$7,IF(M57&gt;=CONFIGURAÇÕES!$E$8,CONFIGURAÇÕES!$F$8)))))</f>
        <v/>
      </c>
    </row>
    <row r="58" spans="1:14" s="8" customFormat="1" ht="22.05" customHeight="1" x14ac:dyDescent="0.3">
      <c r="A58" s="9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98" t="str">
        <f t="shared" si="0"/>
        <v/>
      </c>
      <c r="N58" s="51" t="str">
        <f>IF(B58="","",IF(M58&gt;=CONFIGURAÇÕES!$E$5,CONFIGURAÇÕES!$F$5,IF(M58&gt;=CONFIGURAÇÕES!$E$6,CONFIGURAÇÕES!$F$6,IF(M58&gt;=CONFIGURAÇÕES!$E$7,CONFIGURAÇÕES!$F$7,IF(M58&gt;=CONFIGURAÇÕES!$E$8,CONFIGURAÇÕES!$F$8)))))</f>
        <v/>
      </c>
    </row>
    <row r="59" spans="1:14" s="8" customFormat="1" ht="22.05" customHeight="1" x14ac:dyDescent="0.3">
      <c r="A59" s="9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98" t="str">
        <f t="shared" si="0"/>
        <v/>
      </c>
      <c r="N59" s="51" t="str">
        <f>IF(B59="","",IF(M59&gt;=CONFIGURAÇÕES!$E$5,CONFIGURAÇÕES!$F$5,IF(M59&gt;=CONFIGURAÇÕES!$E$6,CONFIGURAÇÕES!$F$6,IF(M59&gt;=CONFIGURAÇÕES!$E$7,CONFIGURAÇÕES!$F$7,IF(M59&gt;=CONFIGURAÇÕES!$E$8,CONFIGURAÇÕES!$F$8)))))</f>
        <v/>
      </c>
    </row>
    <row r="60" spans="1:14" s="8" customFormat="1" ht="22.05" customHeight="1" x14ac:dyDescent="0.3">
      <c r="A60" s="9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98" t="str">
        <f t="shared" si="0"/>
        <v/>
      </c>
      <c r="N60" s="51" t="str">
        <f>IF(B60="","",IF(M60&gt;=CONFIGURAÇÕES!$E$5,CONFIGURAÇÕES!$F$5,IF(M60&gt;=CONFIGURAÇÕES!$E$6,CONFIGURAÇÕES!$F$6,IF(M60&gt;=CONFIGURAÇÕES!$E$7,CONFIGURAÇÕES!$F$7,IF(M60&gt;=CONFIGURAÇÕES!$E$8,CONFIGURAÇÕES!$F$8)))))</f>
        <v/>
      </c>
    </row>
    <row r="61" spans="1:14" s="8" customFormat="1" ht="22.05" customHeight="1" x14ac:dyDescent="0.3">
      <c r="A61" s="9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98" t="str">
        <f t="shared" si="0"/>
        <v/>
      </c>
      <c r="N61" s="51" t="str">
        <f>IF(B61="","",IF(M61&gt;=CONFIGURAÇÕES!$E$5,CONFIGURAÇÕES!$F$5,IF(M61&gt;=CONFIGURAÇÕES!$E$6,CONFIGURAÇÕES!$F$6,IF(M61&gt;=CONFIGURAÇÕES!$E$7,CONFIGURAÇÕES!$F$7,IF(M61&gt;=CONFIGURAÇÕES!$E$8,CONFIGURAÇÕES!$F$8)))))</f>
        <v/>
      </c>
    </row>
    <row r="62" spans="1:14" s="8" customFormat="1" ht="22.05" customHeight="1" x14ac:dyDescent="0.3">
      <c r="A62" s="9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98" t="str">
        <f t="shared" si="0"/>
        <v/>
      </c>
      <c r="N62" s="51" t="str">
        <f>IF(B62="","",IF(M62&gt;=CONFIGURAÇÕES!$E$5,CONFIGURAÇÕES!$F$5,IF(M62&gt;=CONFIGURAÇÕES!$E$6,CONFIGURAÇÕES!$F$6,IF(M62&gt;=CONFIGURAÇÕES!$E$7,CONFIGURAÇÕES!$F$7,IF(M62&gt;=CONFIGURAÇÕES!$E$8,CONFIGURAÇÕES!$F$8)))))</f>
        <v/>
      </c>
    </row>
    <row r="63" spans="1:14" s="8" customFormat="1" ht="22.05" customHeight="1" x14ac:dyDescent="0.3">
      <c r="A63" s="9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98" t="str">
        <f t="shared" si="0"/>
        <v/>
      </c>
      <c r="N63" s="51" t="str">
        <f>IF(B63="","",IF(M63&gt;=CONFIGURAÇÕES!$E$5,CONFIGURAÇÕES!$F$5,IF(M63&gt;=CONFIGURAÇÕES!$E$6,CONFIGURAÇÕES!$F$6,IF(M63&gt;=CONFIGURAÇÕES!$E$7,CONFIGURAÇÕES!$F$7,IF(M63&gt;=CONFIGURAÇÕES!$E$8,CONFIGURAÇÕES!$F$8)))))</f>
        <v/>
      </c>
    </row>
    <row r="64" spans="1:14" s="8" customFormat="1" ht="22.05" customHeight="1" x14ac:dyDescent="0.3">
      <c r="A64" s="9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98" t="str">
        <f t="shared" si="0"/>
        <v/>
      </c>
      <c r="N64" s="51" t="str">
        <f>IF(B64="","",IF(M64&gt;=CONFIGURAÇÕES!$E$5,CONFIGURAÇÕES!$F$5,IF(M64&gt;=CONFIGURAÇÕES!$E$6,CONFIGURAÇÕES!$F$6,IF(M64&gt;=CONFIGURAÇÕES!$E$7,CONFIGURAÇÕES!$F$7,IF(M64&gt;=CONFIGURAÇÕES!$E$8,CONFIGURAÇÕES!$F$8)))))</f>
        <v/>
      </c>
    </row>
    <row r="65" spans="1:14" s="8" customFormat="1" ht="22.05" customHeight="1" x14ac:dyDescent="0.3">
      <c r="A65" s="9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98" t="str">
        <f t="shared" si="0"/>
        <v/>
      </c>
      <c r="N65" s="51" t="str">
        <f>IF(B65="","",IF(M65&gt;=CONFIGURAÇÕES!$E$5,CONFIGURAÇÕES!$F$5,IF(M65&gt;=CONFIGURAÇÕES!$E$6,CONFIGURAÇÕES!$F$6,IF(M65&gt;=CONFIGURAÇÕES!$E$7,CONFIGURAÇÕES!$F$7,IF(M65&gt;=CONFIGURAÇÕES!$E$8,CONFIGURAÇÕES!$F$8)))))</f>
        <v/>
      </c>
    </row>
    <row r="66" spans="1:14" s="8" customFormat="1" ht="22.05" customHeight="1" x14ac:dyDescent="0.3">
      <c r="A66" s="9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98" t="str">
        <f t="shared" si="0"/>
        <v/>
      </c>
      <c r="N66" s="51" t="str">
        <f>IF(B66="","",IF(M66&gt;=CONFIGURAÇÕES!$E$5,CONFIGURAÇÕES!$F$5,IF(M66&gt;=CONFIGURAÇÕES!$E$6,CONFIGURAÇÕES!$F$6,IF(M66&gt;=CONFIGURAÇÕES!$E$7,CONFIGURAÇÕES!$F$7,IF(M66&gt;=CONFIGURAÇÕES!$E$8,CONFIGURAÇÕES!$F$8)))))</f>
        <v/>
      </c>
    </row>
    <row r="67" spans="1:14" s="8" customFormat="1" ht="22.05" customHeight="1" x14ac:dyDescent="0.3">
      <c r="A67" s="9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98" t="str">
        <f t="shared" si="0"/>
        <v/>
      </c>
      <c r="N67" s="51" t="str">
        <f>IF(B67="","",IF(M67&gt;=CONFIGURAÇÕES!$E$5,CONFIGURAÇÕES!$F$5,IF(M67&gt;=CONFIGURAÇÕES!$E$6,CONFIGURAÇÕES!$F$6,IF(M67&gt;=CONFIGURAÇÕES!$E$7,CONFIGURAÇÕES!$F$7,IF(M67&gt;=CONFIGURAÇÕES!$E$8,CONFIGURAÇÕES!$F$8)))))</f>
        <v/>
      </c>
    </row>
    <row r="68" spans="1:14" s="8" customFormat="1" ht="22.05" customHeight="1" x14ac:dyDescent="0.3">
      <c r="A68" s="9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98" t="str">
        <f t="shared" si="0"/>
        <v/>
      </c>
      <c r="N68" s="51" t="str">
        <f>IF(B68="","",IF(M68&gt;=CONFIGURAÇÕES!$E$5,CONFIGURAÇÕES!$F$5,IF(M68&gt;=CONFIGURAÇÕES!$E$6,CONFIGURAÇÕES!$F$6,IF(M68&gt;=CONFIGURAÇÕES!$E$7,CONFIGURAÇÕES!$F$7,IF(M68&gt;=CONFIGURAÇÕES!$E$8,CONFIGURAÇÕES!$F$8)))))</f>
        <v/>
      </c>
    </row>
    <row r="69" spans="1:14" s="8" customFormat="1" ht="22.05" customHeight="1" x14ac:dyDescent="0.3">
      <c r="A69" s="9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98" t="str">
        <f t="shared" si="0"/>
        <v/>
      </c>
      <c r="N69" s="51" t="str">
        <f>IF(B69="","",IF(M69&gt;=CONFIGURAÇÕES!$E$5,CONFIGURAÇÕES!$F$5,IF(M69&gt;=CONFIGURAÇÕES!$E$6,CONFIGURAÇÕES!$F$6,IF(M69&gt;=CONFIGURAÇÕES!$E$7,CONFIGURAÇÕES!$F$7,IF(M69&gt;=CONFIGURAÇÕES!$E$8,CONFIGURAÇÕES!$F$8)))))</f>
        <v/>
      </c>
    </row>
    <row r="70" spans="1:14" s="8" customFormat="1" ht="22.05" customHeight="1" x14ac:dyDescent="0.3">
      <c r="A70" s="9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98" t="str">
        <f t="shared" ref="M70:M133" si="1">IF(B70="","",(SUM(C70:L70))/(Qtd_competencias*10))</f>
        <v/>
      </c>
      <c r="N70" s="51" t="str">
        <f>IF(B70="","",IF(M70&gt;=CONFIGURAÇÕES!$E$5,CONFIGURAÇÕES!$F$5,IF(M70&gt;=CONFIGURAÇÕES!$E$6,CONFIGURAÇÕES!$F$6,IF(M70&gt;=CONFIGURAÇÕES!$E$7,CONFIGURAÇÕES!$F$7,IF(M70&gt;=CONFIGURAÇÕES!$E$8,CONFIGURAÇÕES!$F$8)))))</f>
        <v/>
      </c>
    </row>
    <row r="71" spans="1:14" s="8" customFormat="1" ht="22.05" customHeight="1" x14ac:dyDescent="0.3">
      <c r="A71" s="9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98" t="str">
        <f t="shared" si="1"/>
        <v/>
      </c>
      <c r="N71" s="51" t="str">
        <f>IF(B71="","",IF(M71&gt;=CONFIGURAÇÕES!$E$5,CONFIGURAÇÕES!$F$5,IF(M71&gt;=CONFIGURAÇÕES!$E$6,CONFIGURAÇÕES!$F$6,IF(M71&gt;=CONFIGURAÇÕES!$E$7,CONFIGURAÇÕES!$F$7,IF(M71&gt;=CONFIGURAÇÕES!$E$8,CONFIGURAÇÕES!$F$8)))))</f>
        <v/>
      </c>
    </row>
    <row r="72" spans="1:14" s="8" customFormat="1" ht="22.05" customHeight="1" x14ac:dyDescent="0.3">
      <c r="A72" s="9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98" t="str">
        <f t="shared" si="1"/>
        <v/>
      </c>
      <c r="N72" s="51" t="str">
        <f>IF(B72="","",IF(M72&gt;=CONFIGURAÇÕES!$E$5,CONFIGURAÇÕES!$F$5,IF(M72&gt;=CONFIGURAÇÕES!$E$6,CONFIGURAÇÕES!$F$6,IF(M72&gt;=CONFIGURAÇÕES!$E$7,CONFIGURAÇÕES!$F$7,IF(M72&gt;=CONFIGURAÇÕES!$E$8,CONFIGURAÇÕES!$F$8)))))</f>
        <v/>
      </c>
    </row>
    <row r="73" spans="1:14" s="8" customFormat="1" ht="22.05" customHeight="1" x14ac:dyDescent="0.3">
      <c r="A73" s="9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98" t="str">
        <f t="shared" si="1"/>
        <v/>
      </c>
      <c r="N73" s="51" t="str">
        <f>IF(B73="","",IF(M73&gt;=CONFIGURAÇÕES!$E$5,CONFIGURAÇÕES!$F$5,IF(M73&gt;=CONFIGURAÇÕES!$E$6,CONFIGURAÇÕES!$F$6,IF(M73&gt;=CONFIGURAÇÕES!$E$7,CONFIGURAÇÕES!$F$7,IF(M73&gt;=CONFIGURAÇÕES!$E$8,CONFIGURAÇÕES!$F$8)))))</f>
        <v/>
      </c>
    </row>
    <row r="74" spans="1:14" s="8" customFormat="1" ht="22.05" customHeight="1" x14ac:dyDescent="0.3">
      <c r="A74" s="9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98" t="str">
        <f t="shared" si="1"/>
        <v/>
      </c>
      <c r="N74" s="51" t="str">
        <f>IF(B74="","",IF(M74&gt;=CONFIGURAÇÕES!$E$5,CONFIGURAÇÕES!$F$5,IF(M74&gt;=CONFIGURAÇÕES!$E$6,CONFIGURAÇÕES!$F$6,IF(M74&gt;=CONFIGURAÇÕES!$E$7,CONFIGURAÇÕES!$F$7,IF(M74&gt;=CONFIGURAÇÕES!$E$8,CONFIGURAÇÕES!$F$8)))))</f>
        <v/>
      </c>
    </row>
    <row r="75" spans="1:14" s="8" customFormat="1" ht="22.05" customHeight="1" x14ac:dyDescent="0.3">
      <c r="A75" s="9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98" t="str">
        <f t="shared" si="1"/>
        <v/>
      </c>
      <c r="N75" s="51" t="str">
        <f>IF(B75="","",IF(M75&gt;=CONFIGURAÇÕES!$E$5,CONFIGURAÇÕES!$F$5,IF(M75&gt;=CONFIGURAÇÕES!$E$6,CONFIGURAÇÕES!$F$6,IF(M75&gt;=CONFIGURAÇÕES!$E$7,CONFIGURAÇÕES!$F$7,IF(M75&gt;=CONFIGURAÇÕES!$E$8,CONFIGURAÇÕES!$F$8)))))</f>
        <v/>
      </c>
    </row>
    <row r="76" spans="1:14" s="8" customFormat="1" ht="22.05" customHeight="1" x14ac:dyDescent="0.3">
      <c r="A76" s="9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98" t="str">
        <f t="shared" si="1"/>
        <v/>
      </c>
      <c r="N76" s="51" t="str">
        <f>IF(B76="","",IF(M76&gt;=CONFIGURAÇÕES!$E$5,CONFIGURAÇÕES!$F$5,IF(M76&gt;=CONFIGURAÇÕES!$E$6,CONFIGURAÇÕES!$F$6,IF(M76&gt;=CONFIGURAÇÕES!$E$7,CONFIGURAÇÕES!$F$7,IF(M76&gt;=CONFIGURAÇÕES!$E$8,CONFIGURAÇÕES!$F$8)))))</f>
        <v/>
      </c>
    </row>
    <row r="77" spans="1:14" s="8" customFormat="1" ht="22.05" customHeight="1" x14ac:dyDescent="0.3">
      <c r="A77" s="9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98" t="str">
        <f t="shared" si="1"/>
        <v/>
      </c>
      <c r="N77" s="51" t="str">
        <f>IF(B77="","",IF(M77&gt;=CONFIGURAÇÕES!$E$5,CONFIGURAÇÕES!$F$5,IF(M77&gt;=CONFIGURAÇÕES!$E$6,CONFIGURAÇÕES!$F$6,IF(M77&gt;=CONFIGURAÇÕES!$E$7,CONFIGURAÇÕES!$F$7,IF(M77&gt;=CONFIGURAÇÕES!$E$8,CONFIGURAÇÕES!$F$8)))))</f>
        <v/>
      </c>
    </row>
    <row r="78" spans="1:14" s="8" customFormat="1" ht="22.05" customHeight="1" x14ac:dyDescent="0.3">
      <c r="A78" s="9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98" t="str">
        <f t="shared" si="1"/>
        <v/>
      </c>
      <c r="N78" s="51" t="str">
        <f>IF(B78="","",IF(M78&gt;=CONFIGURAÇÕES!$E$5,CONFIGURAÇÕES!$F$5,IF(M78&gt;=CONFIGURAÇÕES!$E$6,CONFIGURAÇÕES!$F$6,IF(M78&gt;=CONFIGURAÇÕES!$E$7,CONFIGURAÇÕES!$F$7,IF(M78&gt;=CONFIGURAÇÕES!$E$8,CONFIGURAÇÕES!$F$8)))))</f>
        <v/>
      </c>
    </row>
    <row r="79" spans="1:14" s="8" customFormat="1" ht="22.05" customHeight="1" x14ac:dyDescent="0.3">
      <c r="A79" s="9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98" t="str">
        <f t="shared" si="1"/>
        <v/>
      </c>
      <c r="N79" s="51" t="str">
        <f>IF(B79="","",IF(M79&gt;=CONFIGURAÇÕES!$E$5,CONFIGURAÇÕES!$F$5,IF(M79&gt;=CONFIGURAÇÕES!$E$6,CONFIGURAÇÕES!$F$6,IF(M79&gt;=CONFIGURAÇÕES!$E$7,CONFIGURAÇÕES!$F$7,IF(M79&gt;=CONFIGURAÇÕES!$E$8,CONFIGURAÇÕES!$F$8)))))</f>
        <v/>
      </c>
    </row>
    <row r="80" spans="1:14" s="8" customFormat="1" ht="22.05" customHeight="1" x14ac:dyDescent="0.3">
      <c r="A80" s="9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98" t="str">
        <f t="shared" si="1"/>
        <v/>
      </c>
      <c r="N80" s="51" t="str">
        <f>IF(B80="","",IF(M80&gt;=CONFIGURAÇÕES!$E$5,CONFIGURAÇÕES!$F$5,IF(M80&gt;=CONFIGURAÇÕES!$E$6,CONFIGURAÇÕES!$F$6,IF(M80&gt;=CONFIGURAÇÕES!$E$7,CONFIGURAÇÕES!$F$7,IF(M80&gt;=CONFIGURAÇÕES!$E$8,CONFIGURAÇÕES!$F$8)))))</f>
        <v/>
      </c>
    </row>
    <row r="81" spans="1:14" s="8" customFormat="1" ht="22.05" customHeight="1" x14ac:dyDescent="0.3">
      <c r="A81" s="9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98" t="str">
        <f t="shared" si="1"/>
        <v/>
      </c>
      <c r="N81" s="51" t="str">
        <f>IF(B81="","",IF(M81&gt;=CONFIGURAÇÕES!$E$5,CONFIGURAÇÕES!$F$5,IF(M81&gt;=CONFIGURAÇÕES!$E$6,CONFIGURAÇÕES!$F$6,IF(M81&gt;=CONFIGURAÇÕES!$E$7,CONFIGURAÇÕES!$F$7,IF(M81&gt;=CONFIGURAÇÕES!$E$8,CONFIGURAÇÕES!$F$8)))))</f>
        <v/>
      </c>
    </row>
    <row r="82" spans="1:14" s="8" customFormat="1" ht="22.05" customHeight="1" x14ac:dyDescent="0.3">
      <c r="A82" s="9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98" t="str">
        <f t="shared" si="1"/>
        <v/>
      </c>
      <c r="N82" s="51" t="str">
        <f>IF(B82="","",IF(M82&gt;=CONFIGURAÇÕES!$E$5,CONFIGURAÇÕES!$F$5,IF(M82&gt;=CONFIGURAÇÕES!$E$6,CONFIGURAÇÕES!$F$6,IF(M82&gt;=CONFIGURAÇÕES!$E$7,CONFIGURAÇÕES!$F$7,IF(M82&gt;=CONFIGURAÇÕES!$E$8,CONFIGURAÇÕES!$F$8)))))</f>
        <v/>
      </c>
    </row>
    <row r="83" spans="1:14" s="8" customFormat="1" ht="22.05" customHeight="1" x14ac:dyDescent="0.3">
      <c r="A83" s="9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98" t="str">
        <f t="shared" si="1"/>
        <v/>
      </c>
      <c r="N83" s="51" t="str">
        <f>IF(B83="","",IF(M83&gt;=CONFIGURAÇÕES!$E$5,CONFIGURAÇÕES!$F$5,IF(M83&gt;=CONFIGURAÇÕES!$E$6,CONFIGURAÇÕES!$F$6,IF(M83&gt;=CONFIGURAÇÕES!$E$7,CONFIGURAÇÕES!$F$7,IF(M83&gt;=CONFIGURAÇÕES!$E$8,CONFIGURAÇÕES!$F$8)))))</f>
        <v/>
      </c>
    </row>
    <row r="84" spans="1:14" s="8" customFormat="1" ht="22.05" customHeight="1" x14ac:dyDescent="0.3">
      <c r="A84" s="9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98" t="str">
        <f t="shared" si="1"/>
        <v/>
      </c>
      <c r="N84" s="51" t="str">
        <f>IF(B84="","",IF(M84&gt;=CONFIGURAÇÕES!$E$5,CONFIGURAÇÕES!$F$5,IF(M84&gt;=CONFIGURAÇÕES!$E$6,CONFIGURAÇÕES!$F$6,IF(M84&gt;=CONFIGURAÇÕES!$E$7,CONFIGURAÇÕES!$F$7,IF(M84&gt;=CONFIGURAÇÕES!$E$8,CONFIGURAÇÕES!$F$8)))))</f>
        <v/>
      </c>
    </row>
    <row r="85" spans="1:14" s="8" customFormat="1" ht="22.05" customHeight="1" x14ac:dyDescent="0.3">
      <c r="A85" s="9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98" t="str">
        <f t="shared" si="1"/>
        <v/>
      </c>
      <c r="N85" s="51" t="str">
        <f>IF(B85="","",IF(M85&gt;=CONFIGURAÇÕES!$E$5,CONFIGURAÇÕES!$F$5,IF(M85&gt;=CONFIGURAÇÕES!$E$6,CONFIGURAÇÕES!$F$6,IF(M85&gt;=CONFIGURAÇÕES!$E$7,CONFIGURAÇÕES!$F$7,IF(M85&gt;=CONFIGURAÇÕES!$E$8,CONFIGURAÇÕES!$F$8)))))</f>
        <v/>
      </c>
    </row>
    <row r="86" spans="1:14" s="8" customFormat="1" ht="22.05" customHeight="1" x14ac:dyDescent="0.3">
      <c r="A86" s="9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98" t="str">
        <f t="shared" si="1"/>
        <v/>
      </c>
      <c r="N86" s="51" t="str">
        <f>IF(B86="","",IF(M86&gt;=CONFIGURAÇÕES!$E$5,CONFIGURAÇÕES!$F$5,IF(M86&gt;=CONFIGURAÇÕES!$E$6,CONFIGURAÇÕES!$F$6,IF(M86&gt;=CONFIGURAÇÕES!$E$7,CONFIGURAÇÕES!$F$7,IF(M86&gt;=CONFIGURAÇÕES!$E$8,CONFIGURAÇÕES!$F$8)))))</f>
        <v/>
      </c>
    </row>
    <row r="87" spans="1:14" s="8" customFormat="1" ht="22.05" customHeight="1" x14ac:dyDescent="0.3">
      <c r="A87" s="9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98" t="str">
        <f t="shared" si="1"/>
        <v/>
      </c>
      <c r="N87" s="51" t="str">
        <f>IF(B87="","",IF(M87&gt;=CONFIGURAÇÕES!$E$5,CONFIGURAÇÕES!$F$5,IF(M87&gt;=CONFIGURAÇÕES!$E$6,CONFIGURAÇÕES!$F$6,IF(M87&gt;=CONFIGURAÇÕES!$E$7,CONFIGURAÇÕES!$F$7,IF(M87&gt;=CONFIGURAÇÕES!$E$8,CONFIGURAÇÕES!$F$8)))))</f>
        <v/>
      </c>
    </row>
    <row r="88" spans="1:14" s="8" customFormat="1" ht="22.05" customHeight="1" x14ac:dyDescent="0.3">
      <c r="A88" s="9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98" t="str">
        <f t="shared" si="1"/>
        <v/>
      </c>
      <c r="N88" s="51" t="str">
        <f>IF(B88="","",IF(M88&gt;=CONFIGURAÇÕES!$E$5,CONFIGURAÇÕES!$F$5,IF(M88&gt;=CONFIGURAÇÕES!$E$6,CONFIGURAÇÕES!$F$6,IF(M88&gt;=CONFIGURAÇÕES!$E$7,CONFIGURAÇÕES!$F$7,IF(M88&gt;=CONFIGURAÇÕES!$E$8,CONFIGURAÇÕES!$F$8)))))</f>
        <v/>
      </c>
    </row>
    <row r="89" spans="1:14" s="8" customFormat="1" ht="22.05" customHeight="1" x14ac:dyDescent="0.3">
      <c r="A89" s="9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98" t="str">
        <f t="shared" si="1"/>
        <v/>
      </c>
      <c r="N89" s="51" t="str">
        <f>IF(B89="","",IF(M89&gt;=CONFIGURAÇÕES!$E$5,CONFIGURAÇÕES!$F$5,IF(M89&gt;=CONFIGURAÇÕES!$E$6,CONFIGURAÇÕES!$F$6,IF(M89&gt;=CONFIGURAÇÕES!$E$7,CONFIGURAÇÕES!$F$7,IF(M89&gt;=CONFIGURAÇÕES!$E$8,CONFIGURAÇÕES!$F$8)))))</f>
        <v/>
      </c>
    </row>
    <row r="90" spans="1:14" s="8" customFormat="1" ht="22.05" customHeight="1" x14ac:dyDescent="0.3">
      <c r="A90" s="9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98" t="str">
        <f t="shared" si="1"/>
        <v/>
      </c>
      <c r="N90" s="51" t="str">
        <f>IF(B90="","",IF(M90&gt;=CONFIGURAÇÕES!$E$5,CONFIGURAÇÕES!$F$5,IF(M90&gt;=CONFIGURAÇÕES!$E$6,CONFIGURAÇÕES!$F$6,IF(M90&gt;=CONFIGURAÇÕES!$E$7,CONFIGURAÇÕES!$F$7,IF(M90&gt;=CONFIGURAÇÕES!$E$8,CONFIGURAÇÕES!$F$8)))))</f>
        <v/>
      </c>
    </row>
    <row r="91" spans="1:14" s="8" customFormat="1" ht="22.05" customHeight="1" x14ac:dyDescent="0.3">
      <c r="A91" s="9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98" t="str">
        <f t="shared" si="1"/>
        <v/>
      </c>
      <c r="N91" s="51" t="str">
        <f>IF(B91="","",IF(M91&gt;=CONFIGURAÇÕES!$E$5,CONFIGURAÇÕES!$F$5,IF(M91&gt;=CONFIGURAÇÕES!$E$6,CONFIGURAÇÕES!$F$6,IF(M91&gt;=CONFIGURAÇÕES!$E$7,CONFIGURAÇÕES!$F$7,IF(M91&gt;=CONFIGURAÇÕES!$E$8,CONFIGURAÇÕES!$F$8)))))</f>
        <v/>
      </c>
    </row>
    <row r="92" spans="1:14" s="8" customFormat="1" ht="22.05" customHeight="1" x14ac:dyDescent="0.3">
      <c r="A92" s="9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98" t="str">
        <f t="shared" si="1"/>
        <v/>
      </c>
      <c r="N92" s="51" t="str">
        <f>IF(B92="","",IF(M92&gt;=CONFIGURAÇÕES!$E$5,CONFIGURAÇÕES!$F$5,IF(M92&gt;=CONFIGURAÇÕES!$E$6,CONFIGURAÇÕES!$F$6,IF(M92&gt;=CONFIGURAÇÕES!$E$7,CONFIGURAÇÕES!$F$7,IF(M92&gt;=CONFIGURAÇÕES!$E$8,CONFIGURAÇÕES!$F$8)))))</f>
        <v/>
      </c>
    </row>
    <row r="93" spans="1:14" s="8" customFormat="1" ht="22.05" customHeight="1" x14ac:dyDescent="0.3">
      <c r="A93" s="9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98" t="str">
        <f t="shared" si="1"/>
        <v/>
      </c>
      <c r="N93" s="51" t="str">
        <f>IF(B93="","",IF(M93&gt;=CONFIGURAÇÕES!$E$5,CONFIGURAÇÕES!$F$5,IF(M93&gt;=CONFIGURAÇÕES!$E$6,CONFIGURAÇÕES!$F$6,IF(M93&gt;=CONFIGURAÇÕES!$E$7,CONFIGURAÇÕES!$F$7,IF(M93&gt;=CONFIGURAÇÕES!$E$8,CONFIGURAÇÕES!$F$8)))))</f>
        <v/>
      </c>
    </row>
    <row r="94" spans="1:14" s="8" customFormat="1" ht="22.05" customHeight="1" x14ac:dyDescent="0.3">
      <c r="A94" s="9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98" t="str">
        <f t="shared" si="1"/>
        <v/>
      </c>
      <c r="N94" s="51" t="str">
        <f>IF(B94="","",IF(M94&gt;=CONFIGURAÇÕES!$E$5,CONFIGURAÇÕES!$F$5,IF(M94&gt;=CONFIGURAÇÕES!$E$6,CONFIGURAÇÕES!$F$6,IF(M94&gt;=CONFIGURAÇÕES!$E$7,CONFIGURAÇÕES!$F$7,IF(M94&gt;=CONFIGURAÇÕES!$E$8,CONFIGURAÇÕES!$F$8)))))</f>
        <v/>
      </c>
    </row>
    <row r="95" spans="1:14" s="8" customFormat="1" ht="22.05" customHeight="1" x14ac:dyDescent="0.3">
      <c r="A95" s="9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98" t="str">
        <f t="shared" si="1"/>
        <v/>
      </c>
      <c r="N95" s="51" t="str">
        <f>IF(B95="","",IF(M95&gt;=CONFIGURAÇÕES!$E$5,CONFIGURAÇÕES!$F$5,IF(M95&gt;=CONFIGURAÇÕES!$E$6,CONFIGURAÇÕES!$F$6,IF(M95&gt;=CONFIGURAÇÕES!$E$7,CONFIGURAÇÕES!$F$7,IF(M95&gt;=CONFIGURAÇÕES!$E$8,CONFIGURAÇÕES!$F$8)))))</f>
        <v/>
      </c>
    </row>
    <row r="96" spans="1:14" s="8" customFormat="1" ht="22.05" customHeight="1" x14ac:dyDescent="0.3">
      <c r="A96" s="9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98" t="str">
        <f t="shared" si="1"/>
        <v/>
      </c>
      <c r="N96" s="51" t="str">
        <f>IF(B96="","",IF(M96&gt;=CONFIGURAÇÕES!$E$5,CONFIGURAÇÕES!$F$5,IF(M96&gt;=CONFIGURAÇÕES!$E$6,CONFIGURAÇÕES!$F$6,IF(M96&gt;=CONFIGURAÇÕES!$E$7,CONFIGURAÇÕES!$F$7,IF(M96&gt;=CONFIGURAÇÕES!$E$8,CONFIGURAÇÕES!$F$8)))))</f>
        <v/>
      </c>
    </row>
    <row r="97" spans="1:14" s="8" customFormat="1" ht="22.05" customHeight="1" x14ac:dyDescent="0.3">
      <c r="A97" s="9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98" t="str">
        <f t="shared" si="1"/>
        <v/>
      </c>
      <c r="N97" s="51" t="str">
        <f>IF(B97="","",IF(M97&gt;=CONFIGURAÇÕES!$E$5,CONFIGURAÇÕES!$F$5,IF(M97&gt;=CONFIGURAÇÕES!$E$6,CONFIGURAÇÕES!$F$6,IF(M97&gt;=CONFIGURAÇÕES!$E$7,CONFIGURAÇÕES!$F$7,IF(M97&gt;=CONFIGURAÇÕES!$E$8,CONFIGURAÇÕES!$F$8)))))</f>
        <v/>
      </c>
    </row>
    <row r="98" spans="1:14" s="8" customFormat="1" ht="22.05" customHeight="1" x14ac:dyDescent="0.3">
      <c r="A98" s="9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98" t="str">
        <f t="shared" si="1"/>
        <v/>
      </c>
      <c r="N98" s="51" t="str">
        <f>IF(B98="","",IF(M98&gt;=CONFIGURAÇÕES!$E$5,CONFIGURAÇÕES!$F$5,IF(M98&gt;=CONFIGURAÇÕES!$E$6,CONFIGURAÇÕES!$F$6,IF(M98&gt;=CONFIGURAÇÕES!$E$7,CONFIGURAÇÕES!$F$7,IF(M98&gt;=CONFIGURAÇÕES!$E$8,CONFIGURAÇÕES!$F$8)))))</f>
        <v/>
      </c>
    </row>
    <row r="99" spans="1:14" s="8" customFormat="1" ht="22.05" customHeight="1" x14ac:dyDescent="0.3">
      <c r="A99" s="9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98" t="str">
        <f t="shared" si="1"/>
        <v/>
      </c>
      <c r="N99" s="51" t="str">
        <f>IF(B99="","",IF(M99&gt;=CONFIGURAÇÕES!$E$5,CONFIGURAÇÕES!$F$5,IF(M99&gt;=CONFIGURAÇÕES!$E$6,CONFIGURAÇÕES!$F$6,IF(M99&gt;=CONFIGURAÇÕES!$E$7,CONFIGURAÇÕES!$F$7,IF(M99&gt;=CONFIGURAÇÕES!$E$8,CONFIGURAÇÕES!$F$8)))))</f>
        <v/>
      </c>
    </row>
    <row r="100" spans="1:14" s="8" customFormat="1" ht="22.05" customHeight="1" x14ac:dyDescent="0.3">
      <c r="A100" s="9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98" t="str">
        <f t="shared" si="1"/>
        <v/>
      </c>
      <c r="N100" s="51" t="str">
        <f>IF(B100="","",IF(M100&gt;=CONFIGURAÇÕES!$E$5,CONFIGURAÇÕES!$F$5,IF(M100&gt;=CONFIGURAÇÕES!$E$6,CONFIGURAÇÕES!$F$6,IF(M100&gt;=CONFIGURAÇÕES!$E$7,CONFIGURAÇÕES!$F$7,IF(M100&gt;=CONFIGURAÇÕES!$E$8,CONFIGURAÇÕES!$F$8)))))</f>
        <v/>
      </c>
    </row>
    <row r="101" spans="1:14" s="8" customFormat="1" ht="22.05" customHeight="1" x14ac:dyDescent="0.3">
      <c r="A101" s="9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98" t="str">
        <f t="shared" si="1"/>
        <v/>
      </c>
      <c r="N101" s="51" t="str">
        <f>IF(B101="","",IF(M101&gt;=CONFIGURAÇÕES!$E$5,CONFIGURAÇÕES!$F$5,IF(M101&gt;=CONFIGURAÇÕES!$E$6,CONFIGURAÇÕES!$F$6,IF(M101&gt;=CONFIGURAÇÕES!$E$7,CONFIGURAÇÕES!$F$7,IF(M101&gt;=CONFIGURAÇÕES!$E$8,CONFIGURAÇÕES!$F$8)))))</f>
        <v/>
      </c>
    </row>
    <row r="102" spans="1:14" s="8" customFormat="1" ht="22.05" customHeight="1" x14ac:dyDescent="0.3">
      <c r="A102" s="9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98" t="str">
        <f t="shared" si="1"/>
        <v/>
      </c>
      <c r="N102" s="51" t="str">
        <f>IF(B102="","",IF(M102&gt;=CONFIGURAÇÕES!$E$5,CONFIGURAÇÕES!$F$5,IF(M102&gt;=CONFIGURAÇÕES!$E$6,CONFIGURAÇÕES!$F$6,IF(M102&gt;=CONFIGURAÇÕES!$E$7,CONFIGURAÇÕES!$F$7,IF(M102&gt;=CONFIGURAÇÕES!$E$8,CONFIGURAÇÕES!$F$8)))))</f>
        <v/>
      </c>
    </row>
    <row r="103" spans="1:14" s="8" customFormat="1" ht="22.05" customHeight="1" x14ac:dyDescent="0.3">
      <c r="A103" s="9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98" t="str">
        <f t="shared" si="1"/>
        <v/>
      </c>
      <c r="N103" s="51" t="str">
        <f>IF(B103="","",IF(M103&gt;=CONFIGURAÇÕES!$E$5,CONFIGURAÇÕES!$F$5,IF(M103&gt;=CONFIGURAÇÕES!$E$6,CONFIGURAÇÕES!$F$6,IF(M103&gt;=CONFIGURAÇÕES!$E$7,CONFIGURAÇÕES!$F$7,IF(M103&gt;=CONFIGURAÇÕES!$E$8,CONFIGURAÇÕES!$F$8)))))</f>
        <v/>
      </c>
    </row>
    <row r="104" spans="1:14" s="8" customFormat="1" ht="22.05" customHeight="1" x14ac:dyDescent="0.3">
      <c r="A104" s="9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98" t="str">
        <f t="shared" si="1"/>
        <v/>
      </c>
      <c r="N104" s="51" t="str">
        <f>IF(B104="","",IF(M104&gt;=CONFIGURAÇÕES!$E$5,CONFIGURAÇÕES!$F$5,IF(M104&gt;=CONFIGURAÇÕES!$E$6,CONFIGURAÇÕES!$F$6,IF(M104&gt;=CONFIGURAÇÕES!$E$7,CONFIGURAÇÕES!$F$7,IF(M104&gt;=CONFIGURAÇÕES!$E$8,CONFIGURAÇÕES!$F$8)))))</f>
        <v/>
      </c>
    </row>
    <row r="105" spans="1:14" s="8" customFormat="1" ht="22.05" customHeight="1" x14ac:dyDescent="0.3">
      <c r="A105" s="9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98" t="str">
        <f t="shared" si="1"/>
        <v/>
      </c>
      <c r="N105" s="51" t="str">
        <f>IF(B105="","",IF(M105&gt;=CONFIGURAÇÕES!$E$5,CONFIGURAÇÕES!$F$5,IF(M105&gt;=CONFIGURAÇÕES!$E$6,CONFIGURAÇÕES!$F$6,IF(M105&gt;=CONFIGURAÇÕES!$E$7,CONFIGURAÇÕES!$F$7,IF(M105&gt;=CONFIGURAÇÕES!$E$8,CONFIGURAÇÕES!$F$8)))))</f>
        <v/>
      </c>
    </row>
    <row r="106" spans="1:14" s="8" customFormat="1" ht="22.05" customHeight="1" x14ac:dyDescent="0.3">
      <c r="A106" s="9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98" t="str">
        <f t="shared" si="1"/>
        <v/>
      </c>
      <c r="N106" s="51" t="str">
        <f>IF(B106="","",IF(M106&gt;=CONFIGURAÇÕES!$E$5,CONFIGURAÇÕES!$F$5,IF(M106&gt;=CONFIGURAÇÕES!$E$6,CONFIGURAÇÕES!$F$6,IF(M106&gt;=CONFIGURAÇÕES!$E$7,CONFIGURAÇÕES!$F$7,IF(M106&gt;=CONFIGURAÇÕES!$E$8,CONFIGURAÇÕES!$F$8)))))</f>
        <v/>
      </c>
    </row>
    <row r="107" spans="1:14" s="8" customFormat="1" ht="22.05" customHeight="1" x14ac:dyDescent="0.3">
      <c r="A107" s="9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98" t="str">
        <f t="shared" si="1"/>
        <v/>
      </c>
      <c r="N107" s="51" t="str">
        <f>IF(B107="","",IF(M107&gt;=CONFIGURAÇÕES!$E$5,CONFIGURAÇÕES!$F$5,IF(M107&gt;=CONFIGURAÇÕES!$E$6,CONFIGURAÇÕES!$F$6,IF(M107&gt;=CONFIGURAÇÕES!$E$7,CONFIGURAÇÕES!$F$7,IF(M107&gt;=CONFIGURAÇÕES!$E$8,CONFIGURAÇÕES!$F$8)))))</f>
        <v/>
      </c>
    </row>
    <row r="108" spans="1:14" s="8" customFormat="1" ht="22.05" customHeight="1" x14ac:dyDescent="0.3">
      <c r="A108" s="9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98" t="str">
        <f t="shared" si="1"/>
        <v/>
      </c>
      <c r="N108" s="51" t="str">
        <f>IF(B108="","",IF(M108&gt;=CONFIGURAÇÕES!$E$5,CONFIGURAÇÕES!$F$5,IF(M108&gt;=CONFIGURAÇÕES!$E$6,CONFIGURAÇÕES!$F$6,IF(M108&gt;=CONFIGURAÇÕES!$E$7,CONFIGURAÇÕES!$F$7,IF(M108&gt;=CONFIGURAÇÕES!$E$8,CONFIGURAÇÕES!$F$8)))))</f>
        <v/>
      </c>
    </row>
    <row r="109" spans="1:14" s="8" customFormat="1" ht="22.05" customHeight="1" x14ac:dyDescent="0.3">
      <c r="A109" s="9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98" t="str">
        <f t="shared" si="1"/>
        <v/>
      </c>
      <c r="N109" s="51" t="str">
        <f>IF(B109="","",IF(M109&gt;=CONFIGURAÇÕES!$E$5,CONFIGURAÇÕES!$F$5,IF(M109&gt;=CONFIGURAÇÕES!$E$6,CONFIGURAÇÕES!$F$6,IF(M109&gt;=CONFIGURAÇÕES!$E$7,CONFIGURAÇÕES!$F$7,IF(M109&gt;=CONFIGURAÇÕES!$E$8,CONFIGURAÇÕES!$F$8)))))</f>
        <v/>
      </c>
    </row>
    <row r="110" spans="1:14" s="8" customFormat="1" ht="22.05" customHeight="1" x14ac:dyDescent="0.3">
      <c r="A110" s="9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98" t="str">
        <f t="shared" si="1"/>
        <v/>
      </c>
      <c r="N110" s="51" t="str">
        <f>IF(B110="","",IF(M110&gt;=CONFIGURAÇÕES!$E$5,CONFIGURAÇÕES!$F$5,IF(M110&gt;=CONFIGURAÇÕES!$E$6,CONFIGURAÇÕES!$F$6,IF(M110&gt;=CONFIGURAÇÕES!$E$7,CONFIGURAÇÕES!$F$7,IF(M110&gt;=CONFIGURAÇÕES!$E$8,CONFIGURAÇÕES!$F$8)))))</f>
        <v/>
      </c>
    </row>
    <row r="111" spans="1:14" s="8" customFormat="1" ht="22.05" customHeight="1" x14ac:dyDescent="0.3">
      <c r="A111" s="9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98" t="str">
        <f t="shared" si="1"/>
        <v/>
      </c>
      <c r="N111" s="51" t="str">
        <f>IF(B111="","",IF(M111&gt;=CONFIGURAÇÕES!$E$5,CONFIGURAÇÕES!$F$5,IF(M111&gt;=CONFIGURAÇÕES!$E$6,CONFIGURAÇÕES!$F$6,IF(M111&gt;=CONFIGURAÇÕES!$E$7,CONFIGURAÇÕES!$F$7,IF(M111&gt;=CONFIGURAÇÕES!$E$8,CONFIGURAÇÕES!$F$8)))))</f>
        <v/>
      </c>
    </row>
    <row r="112" spans="1:14" s="8" customFormat="1" ht="22.05" customHeight="1" x14ac:dyDescent="0.3">
      <c r="A112" s="9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98" t="str">
        <f t="shared" si="1"/>
        <v/>
      </c>
      <c r="N112" s="51" t="str">
        <f>IF(B112="","",IF(M112&gt;=CONFIGURAÇÕES!$E$5,CONFIGURAÇÕES!$F$5,IF(M112&gt;=CONFIGURAÇÕES!$E$6,CONFIGURAÇÕES!$F$6,IF(M112&gt;=CONFIGURAÇÕES!$E$7,CONFIGURAÇÕES!$F$7,IF(M112&gt;=CONFIGURAÇÕES!$E$8,CONFIGURAÇÕES!$F$8)))))</f>
        <v/>
      </c>
    </row>
    <row r="113" spans="1:14" s="8" customFormat="1" ht="22.05" customHeight="1" x14ac:dyDescent="0.3">
      <c r="A113" s="9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98" t="str">
        <f t="shared" si="1"/>
        <v/>
      </c>
      <c r="N113" s="51" t="str">
        <f>IF(B113="","",IF(M113&gt;=CONFIGURAÇÕES!$E$5,CONFIGURAÇÕES!$F$5,IF(M113&gt;=CONFIGURAÇÕES!$E$6,CONFIGURAÇÕES!$F$6,IF(M113&gt;=CONFIGURAÇÕES!$E$7,CONFIGURAÇÕES!$F$7,IF(M113&gt;=CONFIGURAÇÕES!$E$8,CONFIGURAÇÕES!$F$8)))))</f>
        <v/>
      </c>
    </row>
    <row r="114" spans="1:14" s="8" customFormat="1" ht="22.05" customHeight="1" x14ac:dyDescent="0.3">
      <c r="A114" s="9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98" t="str">
        <f t="shared" si="1"/>
        <v/>
      </c>
      <c r="N114" s="51" t="str">
        <f>IF(B114="","",IF(M114&gt;=CONFIGURAÇÕES!$E$5,CONFIGURAÇÕES!$F$5,IF(M114&gt;=CONFIGURAÇÕES!$E$6,CONFIGURAÇÕES!$F$6,IF(M114&gt;=CONFIGURAÇÕES!$E$7,CONFIGURAÇÕES!$F$7,IF(M114&gt;=CONFIGURAÇÕES!$E$8,CONFIGURAÇÕES!$F$8)))))</f>
        <v/>
      </c>
    </row>
    <row r="115" spans="1:14" s="8" customFormat="1" ht="22.05" customHeight="1" x14ac:dyDescent="0.3">
      <c r="A115" s="9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98" t="str">
        <f t="shared" si="1"/>
        <v/>
      </c>
      <c r="N115" s="51" t="str">
        <f>IF(B115="","",IF(M115&gt;=CONFIGURAÇÕES!$E$5,CONFIGURAÇÕES!$F$5,IF(M115&gt;=CONFIGURAÇÕES!$E$6,CONFIGURAÇÕES!$F$6,IF(M115&gt;=CONFIGURAÇÕES!$E$7,CONFIGURAÇÕES!$F$7,IF(M115&gt;=CONFIGURAÇÕES!$E$8,CONFIGURAÇÕES!$F$8)))))</f>
        <v/>
      </c>
    </row>
    <row r="116" spans="1:14" s="8" customFormat="1" ht="22.05" customHeight="1" x14ac:dyDescent="0.3">
      <c r="A116" s="9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98" t="str">
        <f t="shared" si="1"/>
        <v/>
      </c>
      <c r="N116" s="51" t="str">
        <f>IF(B116="","",IF(M116&gt;=CONFIGURAÇÕES!$E$5,CONFIGURAÇÕES!$F$5,IF(M116&gt;=CONFIGURAÇÕES!$E$6,CONFIGURAÇÕES!$F$6,IF(M116&gt;=CONFIGURAÇÕES!$E$7,CONFIGURAÇÕES!$F$7,IF(M116&gt;=CONFIGURAÇÕES!$E$8,CONFIGURAÇÕES!$F$8)))))</f>
        <v/>
      </c>
    </row>
    <row r="117" spans="1:14" s="8" customFormat="1" ht="22.05" customHeight="1" x14ac:dyDescent="0.3">
      <c r="A117" s="9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98" t="str">
        <f t="shared" si="1"/>
        <v/>
      </c>
      <c r="N117" s="51" t="str">
        <f>IF(B117="","",IF(M117&gt;=CONFIGURAÇÕES!$E$5,CONFIGURAÇÕES!$F$5,IF(M117&gt;=CONFIGURAÇÕES!$E$6,CONFIGURAÇÕES!$F$6,IF(M117&gt;=CONFIGURAÇÕES!$E$7,CONFIGURAÇÕES!$F$7,IF(M117&gt;=CONFIGURAÇÕES!$E$8,CONFIGURAÇÕES!$F$8)))))</f>
        <v/>
      </c>
    </row>
    <row r="118" spans="1:14" s="8" customFormat="1" ht="22.05" customHeight="1" x14ac:dyDescent="0.3">
      <c r="A118" s="9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98" t="str">
        <f t="shared" si="1"/>
        <v/>
      </c>
      <c r="N118" s="51" t="str">
        <f>IF(B118="","",IF(M118&gt;=CONFIGURAÇÕES!$E$5,CONFIGURAÇÕES!$F$5,IF(M118&gt;=CONFIGURAÇÕES!$E$6,CONFIGURAÇÕES!$F$6,IF(M118&gt;=CONFIGURAÇÕES!$E$7,CONFIGURAÇÕES!$F$7,IF(M118&gt;=CONFIGURAÇÕES!$E$8,CONFIGURAÇÕES!$F$8)))))</f>
        <v/>
      </c>
    </row>
    <row r="119" spans="1:14" s="8" customFormat="1" ht="22.05" customHeight="1" x14ac:dyDescent="0.3">
      <c r="A119" s="9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98" t="str">
        <f t="shared" si="1"/>
        <v/>
      </c>
      <c r="N119" s="51" t="str">
        <f>IF(B119="","",IF(M119&gt;=CONFIGURAÇÕES!$E$5,CONFIGURAÇÕES!$F$5,IF(M119&gt;=CONFIGURAÇÕES!$E$6,CONFIGURAÇÕES!$F$6,IF(M119&gt;=CONFIGURAÇÕES!$E$7,CONFIGURAÇÕES!$F$7,IF(M119&gt;=CONFIGURAÇÕES!$E$8,CONFIGURAÇÕES!$F$8)))))</f>
        <v/>
      </c>
    </row>
    <row r="120" spans="1:14" s="8" customFormat="1" ht="22.05" customHeight="1" x14ac:dyDescent="0.3">
      <c r="A120" s="9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98" t="str">
        <f t="shared" si="1"/>
        <v/>
      </c>
      <c r="N120" s="51" t="str">
        <f>IF(B120="","",IF(M120&gt;=CONFIGURAÇÕES!$E$5,CONFIGURAÇÕES!$F$5,IF(M120&gt;=CONFIGURAÇÕES!$E$6,CONFIGURAÇÕES!$F$6,IF(M120&gt;=CONFIGURAÇÕES!$E$7,CONFIGURAÇÕES!$F$7,IF(M120&gt;=CONFIGURAÇÕES!$E$8,CONFIGURAÇÕES!$F$8)))))</f>
        <v/>
      </c>
    </row>
    <row r="121" spans="1:14" s="8" customFormat="1" ht="22.05" customHeight="1" x14ac:dyDescent="0.3">
      <c r="A121" s="9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98" t="str">
        <f t="shared" si="1"/>
        <v/>
      </c>
      <c r="N121" s="51" t="str">
        <f>IF(B121="","",IF(M121&gt;=CONFIGURAÇÕES!$E$5,CONFIGURAÇÕES!$F$5,IF(M121&gt;=CONFIGURAÇÕES!$E$6,CONFIGURAÇÕES!$F$6,IF(M121&gt;=CONFIGURAÇÕES!$E$7,CONFIGURAÇÕES!$F$7,IF(M121&gt;=CONFIGURAÇÕES!$E$8,CONFIGURAÇÕES!$F$8)))))</f>
        <v/>
      </c>
    </row>
    <row r="122" spans="1:14" s="8" customFormat="1" ht="22.05" customHeight="1" x14ac:dyDescent="0.3">
      <c r="A122" s="9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98" t="str">
        <f t="shared" si="1"/>
        <v/>
      </c>
      <c r="N122" s="51" t="str">
        <f>IF(B122="","",IF(M122&gt;=CONFIGURAÇÕES!$E$5,CONFIGURAÇÕES!$F$5,IF(M122&gt;=CONFIGURAÇÕES!$E$6,CONFIGURAÇÕES!$F$6,IF(M122&gt;=CONFIGURAÇÕES!$E$7,CONFIGURAÇÕES!$F$7,IF(M122&gt;=CONFIGURAÇÕES!$E$8,CONFIGURAÇÕES!$F$8)))))</f>
        <v/>
      </c>
    </row>
    <row r="123" spans="1:14" s="8" customFormat="1" ht="22.05" customHeight="1" x14ac:dyDescent="0.3">
      <c r="A123" s="9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98" t="str">
        <f t="shared" si="1"/>
        <v/>
      </c>
      <c r="N123" s="51" t="str">
        <f>IF(B123="","",IF(M123&gt;=CONFIGURAÇÕES!$E$5,CONFIGURAÇÕES!$F$5,IF(M123&gt;=CONFIGURAÇÕES!$E$6,CONFIGURAÇÕES!$F$6,IF(M123&gt;=CONFIGURAÇÕES!$E$7,CONFIGURAÇÕES!$F$7,IF(M123&gt;=CONFIGURAÇÕES!$E$8,CONFIGURAÇÕES!$F$8)))))</f>
        <v/>
      </c>
    </row>
    <row r="124" spans="1:14" s="8" customFormat="1" ht="22.05" customHeight="1" x14ac:dyDescent="0.3">
      <c r="A124" s="9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98" t="str">
        <f t="shared" si="1"/>
        <v/>
      </c>
      <c r="N124" s="51" t="str">
        <f>IF(B124="","",IF(M124&gt;=CONFIGURAÇÕES!$E$5,CONFIGURAÇÕES!$F$5,IF(M124&gt;=CONFIGURAÇÕES!$E$6,CONFIGURAÇÕES!$F$6,IF(M124&gt;=CONFIGURAÇÕES!$E$7,CONFIGURAÇÕES!$F$7,IF(M124&gt;=CONFIGURAÇÕES!$E$8,CONFIGURAÇÕES!$F$8)))))</f>
        <v/>
      </c>
    </row>
    <row r="125" spans="1:14" s="8" customFormat="1" ht="22.05" customHeight="1" x14ac:dyDescent="0.3">
      <c r="A125" s="9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98" t="str">
        <f t="shared" si="1"/>
        <v/>
      </c>
      <c r="N125" s="51" t="str">
        <f>IF(B125="","",IF(M125&gt;=CONFIGURAÇÕES!$E$5,CONFIGURAÇÕES!$F$5,IF(M125&gt;=CONFIGURAÇÕES!$E$6,CONFIGURAÇÕES!$F$6,IF(M125&gt;=CONFIGURAÇÕES!$E$7,CONFIGURAÇÕES!$F$7,IF(M125&gt;=CONFIGURAÇÕES!$E$8,CONFIGURAÇÕES!$F$8)))))</f>
        <v/>
      </c>
    </row>
    <row r="126" spans="1:14" s="8" customFormat="1" ht="22.05" customHeight="1" x14ac:dyDescent="0.3">
      <c r="A126" s="9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98" t="str">
        <f t="shared" si="1"/>
        <v/>
      </c>
      <c r="N126" s="51" t="str">
        <f>IF(B126="","",IF(M126&gt;=CONFIGURAÇÕES!$E$5,CONFIGURAÇÕES!$F$5,IF(M126&gt;=CONFIGURAÇÕES!$E$6,CONFIGURAÇÕES!$F$6,IF(M126&gt;=CONFIGURAÇÕES!$E$7,CONFIGURAÇÕES!$F$7,IF(M126&gt;=CONFIGURAÇÕES!$E$8,CONFIGURAÇÕES!$F$8)))))</f>
        <v/>
      </c>
    </row>
    <row r="127" spans="1:14" s="8" customFormat="1" ht="22.05" customHeight="1" x14ac:dyDescent="0.3">
      <c r="A127" s="9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98" t="str">
        <f t="shared" si="1"/>
        <v/>
      </c>
      <c r="N127" s="51" t="str">
        <f>IF(B127="","",IF(M127&gt;=CONFIGURAÇÕES!$E$5,CONFIGURAÇÕES!$F$5,IF(M127&gt;=CONFIGURAÇÕES!$E$6,CONFIGURAÇÕES!$F$6,IF(M127&gt;=CONFIGURAÇÕES!$E$7,CONFIGURAÇÕES!$F$7,IF(M127&gt;=CONFIGURAÇÕES!$E$8,CONFIGURAÇÕES!$F$8)))))</f>
        <v/>
      </c>
    </row>
    <row r="128" spans="1:14" s="8" customFormat="1" ht="22.05" customHeight="1" x14ac:dyDescent="0.3">
      <c r="A128" s="9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98" t="str">
        <f t="shared" si="1"/>
        <v/>
      </c>
      <c r="N128" s="51" t="str">
        <f>IF(B128="","",IF(M128&gt;=CONFIGURAÇÕES!$E$5,CONFIGURAÇÕES!$F$5,IF(M128&gt;=CONFIGURAÇÕES!$E$6,CONFIGURAÇÕES!$F$6,IF(M128&gt;=CONFIGURAÇÕES!$E$7,CONFIGURAÇÕES!$F$7,IF(M128&gt;=CONFIGURAÇÕES!$E$8,CONFIGURAÇÕES!$F$8)))))</f>
        <v/>
      </c>
    </row>
    <row r="129" spans="1:14" s="8" customFormat="1" ht="22.05" customHeight="1" x14ac:dyDescent="0.3">
      <c r="A129" s="9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98" t="str">
        <f t="shared" si="1"/>
        <v/>
      </c>
      <c r="N129" s="51" t="str">
        <f>IF(B129="","",IF(M129&gt;=CONFIGURAÇÕES!$E$5,CONFIGURAÇÕES!$F$5,IF(M129&gt;=CONFIGURAÇÕES!$E$6,CONFIGURAÇÕES!$F$6,IF(M129&gt;=CONFIGURAÇÕES!$E$7,CONFIGURAÇÕES!$F$7,IF(M129&gt;=CONFIGURAÇÕES!$E$8,CONFIGURAÇÕES!$F$8)))))</f>
        <v/>
      </c>
    </row>
    <row r="130" spans="1:14" s="8" customFormat="1" ht="22.05" customHeight="1" x14ac:dyDescent="0.3">
      <c r="A130" s="9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98" t="str">
        <f t="shared" si="1"/>
        <v/>
      </c>
      <c r="N130" s="51" t="str">
        <f>IF(B130="","",IF(M130&gt;=CONFIGURAÇÕES!$E$5,CONFIGURAÇÕES!$F$5,IF(M130&gt;=CONFIGURAÇÕES!$E$6,CONFIGURAÇÕES!$F$6,IF(M130&gt;=CONFIGURAÇÕES!$E$7,CONFIGURAÇÕES!$F$7,IF(M130&gt;=CONFIGURAÇÕES!$E$8,CONFIGURAÇÕES!$F$8)))))</f>
        <v/>
      </c>
    </row>
    <row r="131" spans="1:14" s="8" customFormat="1" ht="22.05" customHeight="1" x14ac:dyDescent="0.3">
      <c r="A131" s="9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98" t="str">
        <f t="shared" si="1"/>
        <v/>
      </c>
      <c r="N131" s="51" t="str">
        <f>IF(B131="","",IF(M131&gt;=CONFIGURAÇÕES!$E$5,CONFIGURAÇÕES!$F$5,IF(M131&gt;=CONFIGURAÇÕES!$E$6,CONFIGURAÇÕES!$F$6,IF(M131&gt;=CONFIGURAÇÕES!$E$7,CONFIGURAÇÕES!$F$7,IF(M131&gt;=CONFIGURAÇÕES!$E$8,CONFIGURAÇÕES!$F$8)))))</f>
        <v/>
      </c>
    </row>
    <row r="132" spans="1:14" s="8" customFormat="1" ht="22.05" customHeight="1" x14ac:dyDescent="0.3">
      <c r="A132" s="9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98" t="str">
        <f t="shared" si="1"/>
        <v/>
      </c>
      <c r="N132" s="51" t="str">
        <f>IF(B132="","",IF(M132&gt;=CONFIGURAÇÕES!$E$5,CONFIGURAÇÕES!$F$5,IF(M132&gt;=CONFIGURAÇÕES!$E$6,CONFIGURAÇÕES!$F$6,IF(M132&gt;=CONFIGURAÇÕES!$E$7,CONFIGURAÇÕES!$F$7,IF(M132&gt;=CONFIGURAÇÕES!$E$8,CONFIGURAÇÕES!$F$8)))))</f>
        <v/>
      </c>
    </row>
    <row r="133" spans="1:14" s="8" customFormat="1" ht="22.05" customHeight="1" x14ac:dyDescent="0.3">
      <c r="A133" s="9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98" t="str">
        <f t="shared" si="1"/>
        <v/>
      </c>
      <c r="N133" s="51" t="str">
        <f>IF(B133="","",IF(M133&gt;=CONFIGURAÇÕES!$E$5,CONFIGURAÇÕES!$F$5,IF(M133&gt;=CONFIGURAÇÕES!$E$6,CONFIGURAÇÕES!$F$6,IF(M133&gt;=CONFIGURAÇÕES!$E$7,CONFIGURAÇÕES!$F$7,IF(M133&gt;=CONFIGURAÇÕES!$E$8,CONFIGURAÇÕES!$F$8)))))</f>
        <v/>
      </c>
    </row>
    <row r="134" spans="1:14" s="8" customFormat="1" ht="22.05" customHeight="1" x14ac:dyDescent="0.3">
      <c r="A134" s="9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98" t="str">
        <f t="shared" ref="M134:M197" si="2">IF(B134="","",(SUM(C134:L134))/(Qtd_competencias*10))</f>
        <v/>
      </c>
      <c r="N134" s="51" t="str">
        <f>IF(B134="","",IF(M134&gt;=CONFIGURAÇÕES!$E$5,CONFIGURAÇÕES!$F$5,IF(M134&gt;=CONFIGURAÇÕES!$E$6,CONFIGURAÇÕES!$F$6,IF(M134&gt;=CONFIGURAÇÕES!$E$7,CONFIGURAÇÕES!$F$7,IF(M134&gt;=CONFIGURAÇÕES!$E$8,CONFIGURAÇÕES!$F$8)))))</f>
        <v/>
      </c>
    </row>
    <row r="135" spans="1:14" s="8" customFormat="1" ht="22.05" customHeight="1" x14ac:dyDescent="0.3">
      <c r="A135" s="9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98" t="str">
        <f t="shared" si="2"/>
        <v/>
      </c>
      <c r="N135" s="51" t="str">
        <f>IF(B135="","",IF(M135&gt;=CONFIGURAÇÕES!$E$5,CONFIGURAÇÕES!$F$5,IF(M135&gt;=CONFIGURAÇÕES!$E$6,CONFIGURAÇÕES!$F$6,IF(M135&gt;=CONFIGURAÇÕES!$E$7,CONFIGURAÇÕES!$F$7,IF(M135&gt;=CONFIGURAÇÕES!$E$8,CONFIGURAÇÕES!$F$8)))))</f>
        <v/>
      </c>
    </row>
    <row r="136" spans="1:14" s="8" customFormat="1" ht="22.05" customHeight="1" x14ac:dyDescent="0.3">
      <c r="A136" s="9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98" t="str">
        <f t="shared" si="2"/>
        <v/>
      </c>
      <c r="N136" s="51" t="str">
        <f>IF(B136="","",IF(M136&gt;=CONFIGURAÇÕES!$E$5,CONFIGURAÇÕES!$F$5,IF(M136&gt;=CONFIGURAÇÕES!$E$6,CONFIGURAÇÕES!$F$6,IF(M136&gt;=CONFIGURAÇÕES!$E$7,CONFIGURAÇÕES!$F$7,IF(M136&gt;=CONFIGURAÇÕES!$E$8,CONFIGURAÇÕES!$F$8)))))</f>
        <v/>
      </c>
    </row>
    <row r="137" spans="1:14" s="8" customFormat="1" ht="22.05" customHeight="1" x14ac:dyDescent="0.3">
      <c r="A137" s="9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98" t="str">
        <f t="shared" si="2"/>
        <v/>
      </c>
      <c r="N137" s="51" t="str">
        <f>IF(B137="","",IF(M137&gt;=CONFIGURAÇÕES!$E$5,CONFIGURAÇÕES!$F$5,IF(M137&gt;=CONFIGURAÇÕES!$E$6,CONFIGURAÇÕES!$F$6,IF(M137&gt;=CONFIGURAÇÕES!$E$7,CONFIGURAÇÕES!$F$7,IF(M137&gt;=CONFIGURAÇÕES!$E$8,CONFIGURAÇÕES!$F$8)))))</f>
        <v/>
      </c>
    </row>
    <row r="138" spans="1:14" s="8" customFormat="1" ht="22.05" customHeight="1" x14ac:dyDescent="0.3">
      <c r="A138" s="9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98" t="str">
        <f t="shared" si="2"/>
        <v/>
      </c>
      <c r="N138" s="51" t="str">
        <f>IF(B138="","",IF(M138&gt;=CONFIGURAÇÕES!$E$5,CONFIGURAÇÕES!$F$5,IF(M138&gt;=CONFIGURAÇÕES!$E$6,CONFIGURAÇÕES!$F$6,IF(M138&gt;=CONFIGURAÇÕES!$E$7,CONFIGURAÇÕES!$F$7,IF(M138&gt;=CONFIGURAÇÕES!$E$8,CONFIGURAÇÕES!$F$8)))))</f>
        <v/>
      </c>
    </row>
    <row r="139" spans="1:14" s="8" customFormat="1" ht="22.05" customHeight="1" x14ac:dyDescent="0.3">
      <c r="A139" s="9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98" t="str">
        <f t="shared" si="2"/>
        <v/>
      </c>
      <c r="N139" s="51" t="str">
        <f>IF(B139="","",IF(M139&gt;=CONFIGURAÇÕES!$E$5,CONFIGURAÇÕES!$F$5,IF(M139&gt;=CONFIGURAÇÕES!$E$6,CONFIGURAÇÕES!$F$6,IF(M139&gt;=CONFIGURAÇÕES!$E$7,CONFIGURAÇÕES!$F$7,IF(M139&gt;=CONFIGURAÇÕES!$E$8,CONFIGURAÇÕES!$F$8)))))</f>
        <v/>
      </c>
    </row>
    <row r="140" spans="1:14" s="8" customFormat="1" ht="22.05" customHeight="1" x14ac:dyDescent="0.3">
      <c r="A140" s="9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98" t="str">
        <f t="shared" si="2"/>
        <v/>
      </c>
      <c r="N140" s="51" t="str">
        <f>IF(B140="","",IF(M140&gt;=CONFIGURAÇÕES!$E$5,CONFIGURAÇÕES!$F$5,IF(M140&gt;=CONFIGURAÇÕES!$E$6,CONFIGURAÇÕES!$F$6,IF(M140&gt;=CONFIGURAÇÕES!$E$7,CONFIGURAÇÕES!$F$7,IF(M140&gt;=CONFIGURAÇÕES!$E$8,CONFIGURAÇÕES!$F$8)))))</f>
        <v/>
      </c>
    </row>
    <row r="141" spans="1:14" s="8" customFormat="1" ht="22.05" customHeight="1" x14ac:dyDescent="0.3">
      <c r="A141" s="9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98" t="str">
        <f t="shared" si="2"/>
        <v/>
      </c>
      <c r="N141" s="51" t="str">
        <f>IF(B141="","",IF(M141&gt;=CONFIGURAÇÕES!$E$5,CONFIGURAÇÕES!$F$5,IF(M141&gt;=CONFIGURAÇÕES!$E$6,CONFIGURAÇÕES!$F$6,IF(M141&gt;=CONFIGURAÇÕES!$E$7,CONFIGURAÇÕES!$F$7,IF(M141&gt;=CONFIGURAÇÕES!$E$8,CONFIGURAÇÕES!$F$8)))))</f>
        <v/>
      </c>
    </row>
    <row r="142" spans="1:14" s="8" customFormat="1" ht="22.05" customHeight="1" x14ac:dyDescent="0.3">
      <c r="A142" s="9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98" t="str">
        <f t="shared" si="2"/>
        <v/>
      </c>
      <c r="N142" s="51" t="str">
        <f>IF(B142="","",IF(M142&gt;=CONFIGURAÇÕES!$E$5,CONFIGURAÇÕES!$F$5,IF(M142&gt;=CONFIGURAÇÕES!$E$6,CONFIGURAÇÕES!$F$6,IF(M142&gt;=CONFIGURAÇÕES!$E$7,CONFIGURAÇÕES!$F$7,IF(M142&gt;=CONFIGURAÇÕES!$E$8,CONFIGURAÇÕES!$F$8)))))</f>
        <v/>
      </c>
    </row>
    <row r="143" spans="1:14" s="8" customFormat="1" ht="22.05" customHeight="1" x14ac:dyDescent="0.3">
      <c r="A143" s="9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98" t="str">
        <f t="shared" si="2"/>
        <v/>
      </c>
      <c r="N143" s="51" t="str">
        <f>IF(B143="","",IF(M143&gt;=CONFIGURAÇÕES!$E$5,CONFIGURAÇÕES!$F$5,IF(M143&gt;=CONFIGURAÇÕES!$E$6,CONFIGURAÇÕES!$F$6,IF(M143&gt;=CONFIGURAÇÕES!$E$7,CONFIGURAÇÕES!$F$7,IF(M143&gt;=CONFIGURAÇÕES!$E$8,CONFIGURAÇÕES!$F$8)))))</f>
        <v/>
      </c>
    </row>
    <row r="144" spans="1:14" s="8" customFormat="1" ht="22.05" customHeight="1" x14ac:dyDescent="0.3">
      <c r="A144" s="9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98" t="str">
        <f t="shared" si="2"/>
        <v/>
      </c>
      <c r="N144" s="51" t="str">
        <f>IF(B144="","",IF(M144&gt;=CONFIGURAÇÕES!$E$5,CONFIGURAÇÕES!$F$5,IF(M144&gt;=CONFIGURAÇÕES!$E$6,CONFIGURAÇÕES!$F$6,IF(M144&gt;=CONFIGURAÇÕES!$E$7,CONFIGURAÇÕES!$F$7,IF(M144&gt;=CONFIGURAÇÕES!$E$8,CONFIGURAÇÕES!$F$8)))))</f>
        <v/>
      </c>
    </row>
    <row r="145" spans="1:14" s="8" customFormat="1" ht="22.05" customHeight="1" x14ac:dyDescent="0.3">
      <c r="A145" s="9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98" t="str">
        <f t="shared" si="2"/>
        <v/>
      </c>
      <c r="N145" s="51" t="str">
        <f>IF(B145="","",IF(M145&gt;=CONFIGURAÇÕES!$E$5,CONFIGURAÇÕES!$F$5,IF(M145&gt;=CONFIGURAÇÕES!$E$6,CONFIGURAÇÕES!$F$6,IF(M145&gt;=CONFIGURAÇÕES!$E$7,CONFIGURAÇÕES!$F$7,IF(M145&gt;=CONFIGURAÇÕES!$E$8,CONFIGURAÇÕES!$F$8)))))</f>
        <v/>
      </c>
    </row>
    <row r="146" spans="1:14" s="8" customFormat="1" ht="22.05" customHeight="1" x14ac:dyDescent="0.3">
      <c r="A146" s="9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98" t="str">
        <f t="shared" si="2"/>
        <v/>
      </c>
      <c r="N146" s="51" t="str">
        <f>IF(B146="","",IF(M146&gt;=CONFIGURAÇÕES!$E$5,CONFIGURAÇÕES!$F$5,IF(M146&gt;=CONFIGURAÇÕES!$E$6,CONFIGURAÇÕES!$F$6,IF(M146&gt;=CONFIGURAÇÕES!$E$7,CONFIGURAÇÕES!$F$7,IF(M146&gt;=CONFIGURAÇÕES!$E$8,CONFIGURAÇÕES!$F$8)))))</f>
        <v/>
      </c>
    </row>
    <row r="147" spans="1:14" s="8" customFormat="1" ht="22.05" customHeight="1" x14ac:dyDescent="0.3">
      <c r="A147" s="9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98" t="str">
        <f t="shared" si="2"/>
        <v/>
      </c>
      <c r="N147" s="51" t="str">
        <f>IF(B147="","",IF(M147&gt;=CONFIGURAÇÕES!$E$5,CONFIGURAÇÕES!$F$5,IF(M147&gt;=CONFIGURAÇÕES!$E$6,CONFIGURAÇÕES!$F$6,IF(M147&gt;=CONFIGURAÇÕES!$E$7,CONFIGURAÇÕES!$F$7,IF(M147&gt;=CONFIGURAÇÕES!$E$8,CONFIGURAÇÕES!$F$8)))))</f>
        <v/>
      </c>
    </row>
    <row r="148" spans="1:14" s="8" customFormat="1" ht="22.05" customHeight="1" x14ac:dyDescent="0.3">
      <c r="A148" s="9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98" t="str">
        <f t="shared" si="2"/>
        <v/>
      </c>
      <c r="N148" s="51" t="str">
        <f>IF(B148="","",IF(M148&gt;=CONFIGURAÇÕES!$E$5,CONFIGURAÇÕES!$F$5,IF(M148&gt;=CONFIGURAÇÕES!$E$6,CONFIGURAÇÕES!$F$6,IF(M148&gt;=CONFIGURAÇÕES!$E$7,CONFIGURAÇÕES!$F$7,IF(M148&gt;=CONFIGURAÇÕES!$E$8,CONFIGURAÇÕES!$F$8)))))</f>
        <v/>
      </c>
    </row>
    <row r="149" spans="1:14" s="8" customFormat="1" ht="22.05" customHeight="1" x14ac:dyDescent="0.3">
      <c r="A149" s="9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98" t="str">
        <f t="shared" si="2"/>
        <v/>
      </c>
      <c r="N149" s="51" t="str">
        <f>IF(B149="","",IF(M149&gt;=CONFIGURAÇÕES!$E$5,CONFIGURAÇÕES!$F$5,IF(M149&gt;=CONFIGURAÇÕES!$E$6,CONFIGURAÇÕES!$F$6,IF(M149&gt;=CONFIGURAÇÕES!$E$7,CONFIGURAÇÕES!$F$7,IF(M149&gt;=CONFIGURAÇÕES!$E$8,CONFIGURAÇÕES!$F$8)))))</f>
        <v/>
      </c>
    </row>
    <row r="150" spans="1:14" s="8" customFormat="1" ht="22.05" customHeight="1" x14ac:dyDescent="0.3">
      <c r="A150" s="9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98" t="str">
        <f t="shared" si="2"/>
        <v/>
      </c>
      <c r="N150" s="51" t="str">
        <f>IF(B150="","",IF(M150&gt;=CONFIGURAÇÕES!$E$5,CONFIGURAÇÕES!$F$5,IF(M150&gt;=CONFIGURAÇÕES!$E$6,CONFIGURAÇÕES!$F$6,IF(M150&gt;=CONFIGURAÇÕES!$E$7,CONFIGURAÇÕES!$F$7,IF(M150&gt;=CONFIGURAÇÕES!$E$8,CONFIGURAÇÕES!$F$8)))))</f>
        <v/>
      </c>
    </row>
    <row r="151" spans="1:14" s="8" customFormat="1" ht="22.05" customHeight="1" x14ac:dyDescent="0.3">
      <c r="A151" s="9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98" t="str">
        <f t="shared" si="2"/>
        <v/>
      </c>
      <c r="N151" s="51" t="str">
        <f>IF(B151="","",IF(M151&gt;=CONFIGURAÇÕES!$E$5,CONFIGURAÇÕES!$F$5,IF(M151&gt;=CONFIGURAÇÕES!$E$6,CONFIGURAÇÕES!$F$6,IF(M151&gt;=CONFIGURAÇÕES!$E$7,CONFIGURAÇÕES!$F$7,IF(M151&gt;=CONFIGURAÇÕES!$E$8,CONFIGURAÇÕES!$F$8)))))</f>
        <v/>
      </c>
    </row>
    <row r="152" spans="1:14" s="8" customFormat="1" ht="22.05" customHeight="1" x14ac:dyDescent="0.3">
      <c r="A152" s="9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98" t="str">
        <f t="shared" si="2"/>
        <v/>
      </c>
      <c r="N152" s="51" t="str">
        <f>IF(B152="","",IF(M152&gt;=CONFIGURAÇÕES!$E$5,CONFIGURAÇÕES!$F$5,IF(M152&gt;=CONFIGURAÇÕES!$E$6,CONFIGURAÇÕES!$F$6,IF(M152&gt;=CONFIGURAÇÕES!$E$7,CONFIGURAÇÕES!$F$7,IF(M152&gt;=CONFIGURAÇÕES!$E$8,CONFIGURAÇÕES!$F$8)))))</f>
        <v/>
      </c>
    </row>
    <row r="153" spans="1:14" s="8" customFormat="1" ht="22.05" customHeight="1" x14ac:dyDescent="0.3">
      <c r="A153" s="9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98" t="str">
        <f t="shared" si="2"/>
        <v/>
      </c>
      <c r="N153" s="51" t="str">
        <f>IF(B153="","",IF(M153&gt;=CONFIGURAÇÕES!$E$5,CONFIGURAÇÕES!$F$5,IF(M153&gt;=CONFIGURAÇÕES!$E$6,CONFIGURAÇÕES!$F$6,IF(M153&gt;=CONFIGURAÇÕES!$E$7,CONFIGURAÇÕES!$F$7,IF(M153&gt;=CONFIGURAÇÕES!$E$8,CONFIGURAÇÕES!$F$8)))))</f>
        <v/>
      </c>
    </row>
    <row r="154" spans="1:14" s="8" customFormat="1" ht="22.05" customHeight="1" x14ac:dyDescent="0.3">
      <c r="A154" s="9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98" t="str">
        <f t="shared" si="2"/>
        <v/>
      </c>
      <c r="N154" s="51" t="str">
        <f>IF(B154="","",IF(M154&gt;=CONFIGURAÇÕES!$E$5,CONFIGURAÇÕES!$F$5,IF(M154&gt;=CONFIGURAÇÕES!$E$6,CONFIGURAÇÕES!$F$6,IF(M154&gt;=CONFIGURAÇÕES!$E$7,CONFIGURAÇÕES!$F$7,IF(M154&gt;=CONFIGURAÇÕES!$E$8,CONFIGURAÇÕES!$F$8)))))</f>
        <v/>
      </c>
    </row>
    <row r="155" spans="1:14" s="8" customFormat="1" ht="22.05" customHeight="1" x14ac:dyDescent="0.3">
      <c r="A155" s="9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98" t="str">
        <f t="shared" si="2"/>
        <v/>
      </c>
      <c r="N155" s="51" t="str">
        <f>IF(B155="","",IF(M155&gt;=CONFIGURAÇÕES!$E$5,CONFIGURAÇÕES!$F$5,IF(M155&gt;=CONFIGURAÇÕES!$E$6,CONFIGURAÇÕES!$F$6,IF(M155&gt;=CONFIGURAÇÕES!$E$7,CONFIGURAÇÕES!$F$7,IF(M155&gt;=CONFIGURAÇÕES!$E$8,CONFIGURAÇÕES!$F$8)))))</f>
        <v/>
      </c>
    </row>
    <row r="156" spans="1:14" s="8" customFormat="1" ht="22.05" customHeight="1" x14ac:dyDescent="0.3">
      <c r="A156" s="9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98" t="str">
        <f t="shared" si="2"/>
        <v/>
      </c>
      <c r="N156" s="51" t="str">
        <f>IF(B156="","",IF(M156&gt;=CONFIGURAÇÕES!$E$5,CONFIGURAÇÕES!$F$5,IF(M156&gt;=CONFIGURAÇÕES!$E$6,CONFIGURAÇÕES!$F$6,IF(M156&gt;=CONFIGURAÇÕES!$E$7,CONFIGURAÇÕES!$F$7,IF(M156&gt;=CONFIGURAÇÕES!$E$8,CONFIGURAÇÕES!$F$8)))))</f>
        <v/>
      </c>
    </row>
    <row r="157" spans="1:14" s="8" customFormat="1" ht="22.05" customHeight="1" x14ac:dyDescent="0.3">
      <c r="A157" s="9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98" t="str">
        <f t="shared" si="2"/>
        <v/>
      </c>
      <c r="N157" s="51" t="str">
        <f>IF(B157="","",IF(M157&gt;=CONFIGURAÇÕES!$E$5,CONFIGURAÇÕES!$F$5,IF(M157&gt;=CONFIGURAÇÕES!$E$6,CONFIGURAÇÕES!$F$6,IF(M157&gt;=CONFIGURAÇÕES!$E$7,CONFIGURAÇÕES!$F$7,IF(M157&gt;=CONFIGURAÇÕES!$E$8,CONFIGURAÇÕES!$F$8)))))</f>
        <v/>
      </c>
    </row>
    <row r="158" spans="1:14" s="8" customFormat="1" ht="22.05" customHeight="1" x14ac:dyDescent="0.3">
      <c r="A158" s="9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98" t="str">
        <f t="shared" si="2"/>
        <v/>
      </c>
      <c r="N158" s="51" t="str">
        <f>IF(B158="","",IF(M158&gt;=CONFIGURAÇÕES!$E$5,CONFIGURAÇÕES!$F$5,IF(M158&gt;=CONFIGURAÇÕES!$E$6,CONFIGURAÇÕES!$F$6,IF(M158&gt;=CONFIGURAÇÕES!$E$7,CONFIGURAÇÕES!$F$7,IF(M158&gt;=CONFIGURAÇÕES!$E$8,CONFIGURAÇÕES!$F$8)))))</f>
        <v/>
      </c>
    </row>
    <row r="159" spans="1:14" s="8" customFormat="1" ht="22.05" customHeight="1" x14ac:dyDescent="0.3">
      <c r="A159" s="9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98" t="str">
        <f t="shared" si="2"/>
        <v/>
      </c>
      <c r="N159" s="51" t="str">
        <f>IF(B159="","",IF(M159&gt;=CONFIGURAÇÕES!$E$5,CONFIGURAÇÕES!$F$5,IF(M159&gt;=CONFIGURAÇÕES!$E$6,CONFIGURAÇÕES!$F$6,IF(M159&gt;=CONFIGURAÇÕES!$E$7,CONFIGURAÇÕES!$F$7,IF(M159&gt;=CONFIGURAÇÕES!$E$8,CONFIGURAÇÕES!$F$8)))))</f>
        <v/>
      </c>
    </row>
    <row r="160" spans="1:14" s="8" customFormat="1" ht="22.05" customHeight="1" x14ac:dyDescent="0.3">
      <c r="A160" s="9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98" t="str">
        <f t="shared" si="2"/>
        <v/>
      </c>
      <c r="N160" s="51" t="str">
        <f>IF(B160="","",IF(M160&gt;=CONFIGURAÇÕES!$E$5,CONFIGURAÇÕES!$F$5,IF(M160&gt;=CONFIGURAÇÕES!$E$6,CONFIGURAÇÕES!$F$6,IF(M160&gt;=CONFIGURAÇÕES!$E$7,CONFIGURAÇÕES!$F$7,IF(M160&gt;=CONFIGURAÇÕES!$E$8,CONFIGURAÇÕES!$F$8)))))</f>
        <v/>
      </c>
    </row>
    <row r="161" spans="1:14" s="8" customFormat="1" ht="22.05" customHeight="1" x14ac:dyDescent="0.3">
      <c r="A161" s="9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98" t="str">
        <f t="shared" si="2"/>
        <v/>
      </c>
      <c r="N161" s="51" t="str">
        <f>IF(B161="","",IF(M161&gt;=CONFIGURAÇÕES!$E$5,CONFIGURAÇÕES!$F$5,IF(M161&gt;=CONFIGURAÇÕES!$E$6,CONFIGURAÇÕES!$F$6,IF(M161&gt;=CONFIGURAÇÕES!$E$7,CONFIGURAÇÕES!$F$7,IF(M161&gt;=CONFIGURAÇÕES!$E$8,CONFIGURAÇÕES!$F$8)))))</f>
        <v/>
      </c>
    </row>
    <row r="162" spans="1:14" s="8" customFormat="1" ht="22.05" customHeight="1" x14ac:dyDescent="0.3">
      <c r="A162" s="9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98" t="str">
        <f t="shared" si="2"/>
        <v/>
      </c>
      <c r="N162" s="51" t="str">
        <f>IF(B162="","",IF(M162&gt;=CONFIGURAÇÕES!$E$5,CONFIGURAÇÕES!$F$5,IF(M162&gt;=CONFIGURAÇÕES!$E$6,CONFIGURAÇÕES!$F$6,IF(M162&gt;=CONFIGURAÇÕES!$E$7,CONFIGURAÇÕES!$F$7,IF(M162&gt;=CONFIGURAÇÕES!$E$8,CONFIGURAÇÕES!$F$8)))))</f>
        <v/>
      </c>
    </row>
    <row r="163" spans="1:14" s="8" customFormat="1" ht="22.05" customHeight="1" x14ac:dyDescent="0.3">
      <c r="A163" s="9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98" t="str">
        <f t="shared" si="2"/>
        <v/>
      </c>
      <c r="N163" s="51" t="str">
        <f>IF(B163="","",IF(M163&gt;=CONFIGURAÇÕES!$E$5,CONFIGURAÇÕES!$F$5,IF(M163&gt;=CONFIGURAÇÕES!$E$6,CONFIGURAÇÕES!$F$6,IF(M163&gt;=CONFIGURAÇÕES!$E$7,CONFIGURAÇÕES!$F$7,IF(M163&gt;=CONFIGURAÇÕES!$E$8,CONFIGURAÇÕES!$F$8)))))</f>
        <v/>
      </c>
    </row>
    <row r="164" spans="1:14" s="8" customFormat="1" ht="22.05" customHeight="1" x14ac:dyDescent="0.3">
      <c r="A164" s="9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98" t="str">
        <f t="shared" si="2"/>
        <v/>
      </c>
      <c r="N164" s="51" t="str">
        <f>IF(B164="","",IF(M164&gt;=CONFIGURAÇÕES!$E$5,CONFIGURAÇÕES!$F$5,IF(M164&gt;=CONFIGURAÇÕES!$E$6,CONFIGURAÇÕES!$F$6,IF(M164&gt;=CONFIGURAÇÕES!$E$7,CONFIGURAÇÕES!$F$7,IF(M164&gt;=CONFIGURAÇÕES!$E$8,CONFIGURAÇÕES!$F$8)))))</f>
        <v/>
      </c>
    </row>
    <row r="165" spans="1:14" s="8" customFormat="1" ht="22.05" customHeight="1" x14ac:dyDescent="0.3">
      <c r="A165" s="9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98" t="str">
        <f t="shared" si="2"/>
        <v/>
      </c>
      <c r="N165" s="51" t="str">
        <f>IF(B165="","",IF(M165&gt;=CONFIGURAÇÕES!$E$5,CONFIGURAÇÕES!$F$5,IF(M165&gt;=CONFIGURAÇÕES!$E$6,CONFIGURAÇÕES!$F$6,IF(M165&gt;=CONFIGURAÇÕES!$E$7,CONFIGURAÇÕES!$F$7,IF(M165&gt;=CONFIGURAÇÕES!$E$8,CONFIGURAÇÕES!$F$8)))))</f>
        <v/>
      </c>
    </row>
    <row r="166" spans="1:14" s="8" customFormat="1" ht="22.05" customHeight="1" x14ac:dyDescent="0.3">
      <c r="A166" s="9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98" t="str">
        <f t="shared" si="2"/>
        <v/>
      </c>
      <c r="N166" s="51" t="str">
        <f>IF(B166="","",IF(M166&gt;=CONFIGURAÇÕES!$E$5,CONFIGURAÇÕES!$F$5,IF(M166&gt;=CONFIGURAÇÕES!$E$6,CONFIGURAÇÕES!$F$6,IF(M166&gt;=CONFIGURAÇÕES!$E$7,CONFIGURAÇÕES!$F$7,IF(M166&gt;=CONFIGURAÇÕES!$E$8,CONFIGURAÇÕES!$F$8)))))</f>
        <v/>
      </c>
    </row>
    <row r="167" spans="1:14" s="8" customFormat="1" ht="22.05" customHeight="1" x14ac:dyDescent="0.3">
      <c r="A167" s="9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98" t="str">
        <f t="shared" si="2"/>
        <v/>
      </c>
      <c r="N167" s="51" t="str">
        <f>IF(B167="","",IF(M167&gt;=CONFIGURAÇÕES!$E$5,CONFIGURAÇÕES!$F$5,IF(M167&gt;=CONFIGURAÇÕES!$E$6,CONFIGURAÇÕES!$F$6,IF(M167&gt;=CONFIGURAÇÕES!$E$7,CONFIGURAÇÕES!$F$7,IF(M167&gt;=CONFIGURAÇÕES!$E$8,CONFIGURAÇÕES!$F$8)))))</f>
        <v/>
      </c>
    </row>
    <row r="168" spans="1:14" s="8" customFormat="1" ht="22.05" customHeight="1" x14ac:dyDescent="0.3">
      <c r="A168" s="9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98" t="str">
        <f t="shared" si="2"/>
        <v/>
      </c>
      <c r="N168" s="51" t="str">
        <f>IF(B168="","",IF(M168&gt;=CONFIGURAÇÕES!$E$5,CONFIGURAÇÕES!$F$5,IF(M168&gt;=CONFIGURAÇÕES!$E$6,CONFIGURAÇÕES!$F$6,IF(M168&gt;=CONFIGURAÇÕES!$E$7,CONFIGURAÇÕES!$F$7,IF(M168&gt;=CONFIGURAÇÕES!$E$8,CONFIGURAÇÕES!$F$8)))))</f>
        <v/>
      </c>
    </row>
    <row r="169" spans="1:14" s="8" customFormat="1" ht="22.05" customHeight="1" x14ac:dyDescent="0.3">
      <c r="A169" s="9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98" t="str">
        <f t="shared" si="2"/>
        <v/>
      </c>
      <c r="N169" s="51" t="str">
        <f>IF(B169="","",IF(M169&gt;=CONFIGURAÇÕES!$E$5,CONFIGURAÇÕES!$F$5,IF(M169&gt;=CONFIGURAÇÕES!$E$6,CONFIGURAÇÕES!$F$6,IF(M169&gt;=CONFIGURAÇÕES!$E$7,CONFIGURAÇÕES!$F$7,IF(M169&gt;=CONFIGURAÇÕES!$E$8,CONFIGURAÇÕES!$F$8)))))</f>
        <v/>
      </c>
    </row>
    <row r="170" spans="1:14" s="8" customFormat="1" ht="22.05" customHeight="1" x14ac:dyDescent="0.3">
      <c r="A170" s="9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98" t="str">
        <f t="shared" si="2"/>
        <v/>
      </c>
      <c r="N170" s="51" t="str">
        <f>IF(B170="","",IF(M170&gt;=CONFIGURAÇÕES!$E$5,CONFIGURAÇÕES!$F$5,IF(M170&gt;=CONFIGURAÇÕES!$E$6,CONFIGURAÇÕES!$F$6,IF(M170&gt;=CONFIGURAÇÕES!$E$7,CONFIGURAÇÕES!$F$7,IF(M170&gt;=CONFIGURAÇÕES!$E$8,CONFIGURAÇÕES!$F$8)))))</f>
        <v/>
      </c>
    </row>
    <row r="171" spans="1:14" s="8" customFormat="1" ht="22.05" customHeight="1" x14ac:dyDescent="0.3">
      <c r="A171" s="9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98" t="str">
        <f t="shared" si="2"/>
        <v/>
      </c>
      <c r="N171" s="51" t="str">
        <f>IF(B171="","",IF(M171&gt;=CONFIGURAÇÕES!$E$5,CONFIGURAÇÕES!$F$5,IF(M171&gt;=CONFIGURAÇÕES!$E$6,CONFIGURAÇÕES!$F$6,IF(M171&gt;=CONFIGURAÇÕES!$E$7,CONFIGURAÇÕES!$F$7,IF(M171&gt;=CONFIGURAÇÕES!$E$8,CONFIGURAÇÕES!$F$8)))))</f>
        <v/>
      </c>
    </row>
    <row r="172" spans="1:14" s="8" customFormat="1" ht="22.05" customHeight="1" x14ac:dyDescent="0.3">
      <c r="A172" s="9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98" t="str">
        <f t="shared" si="2"/>
        <v/>
      </c>
      <c r="N172" s="51" t="str">
        <f>IF(B172="","",IF(M172&gt;=CONFIGURAÇÕES!$E$5,CONFIGURAÇÕES!$F$5,IF(M172&gt;=CONFIGURAÇÕES!$E$6,CONFIGURAÇÕES!$F$6,IF(M172&gt;=CONFIGURAÇÕES!$E$7,CONFIGURAÇÕES!$F$7,IF(M172&gt;=CONFIGURAÇÕES!$E$8,CONFIGURAÇÕES!$F$8)))))</f>
        <v/>
      </c>
    </row>
    <row r="173" spans="1:14" s="8" customFormat="1" ht="22.05" customHeight="1" x14ac:dyDescent="0.3">
      <c r="A173" s="9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98" t="str">
        <f t="shared" si="2"/>
        <v/>
      </c>
      <c r="N173" s="51" t="str">
        <f>IF(B173="","",IF(M173&gt;=CONFIGURAÇÕES!$E$5,CONFIGURAÇÕES!$F$5,IF(M173&gt;=CONFIGURAÇÕES!$E$6,CONFIGURAÇÕES!$F$6,IF(M173&gt;=CONFIGURAÇÕES!$E$7,CONFIGURAÇÕES!$F$7,IF(M173&gt;=CONFIGURAÇÕES!$E$8,CONFIGURAÇÕES!$F$8)))))</f>
        <v/>
      </c>
    </row>
    <row r="174" spans="1:14" s="8" customFormat="1" ht="22.05" customHeight="1" x14ac:dyDescent="0.3">
      <c r="A174" s="9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98" t="str">
        <f t="shared" si="2"/>
        <v/>
      </c>
      <c r="N174" s="51" t="str">
        <f>IF(B174="","",IF(M174&gt;=CONFIGURAÇÕES!$E$5,CONFIGURAÇÕES!$F$5,IF(M174&gt;=CONFIGURAÇÕES!$E$6,CONFIGURAÇÕES!$F$6,IF(M174&gt;=CONFIGURAÇÕES!$E$7,CONFIGURAÇÕES!$F$7,IF(M174&gt;=CONFIGURAÇÕES!$E$8,CONFIGURAÇÕES!$F$8)))))</f>
        <v/>
      </c>
    </row>
    <row r="175" spans="1:14" s="8" customFormat="1" ht="22.05" customHeight="1" x14ac:dyDescent="0.3">
      <c r="A175" s="9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98" t="str">
        <f t="shared" si="2"/>
        <v/>
      </c>
      <c r="N175" s="51" t="str">
        <f>IF(B175="","",IF(M175&gt;=CONFIGURAÇÕES!$E$5,CONFIGURAÇÕES!$F$5,IF(M175&gt;=CONFIGURAÇÕES!$E$6,CONFIGURAÇÕES!$F$6,IF(M175&gt;=CONFIGURAÇÕES!$E$7,CONFIGURAÇÕES!$F$7,IF(M175&gt;=CONFIGURAÇÕES!$E$8,CONFIGURAÇÕES!$F$8)))))</f>
        <v/>
      </c>
    </row>
    <row r="176" spans="1:14" s="8" customFormat="1" ht="22.05" customHeight="1" x14ac:dyDescent="0.3">
      <c r="A176" s="9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98" t="str">
        <f t="shared" si="2"/>
        <v/>
      </c>
      <c r="N176" s="51" t="str">
        <f>IF(B176="","",IF(M176&gt;=CONFIGURAÇÕES!$E$5,CONFIGURAÇÕES!$F$5,IF(M176&gt;=CONFIGURAÇÕES!$E$6,CONFIGURAÇÕES!$F$6,IF(M176&gt;=CONFIGURAÇÕES!$E$7,CONFIGURAÇÕES!$F$7,IF(M176&gt;=CONFIGURAÇÕES!$E$8,CONFIGURAÇÕES!$F$8)))))</f>
        <v/>
      </c>
    </row>
    <row r="177" spans="1:14" s="8" customFormat="1" ht="22.05" customHeight="1" x14ac:dyDescent="0.3">
      <c r="A177" s="9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98" t="str">
        <f t="shared" si="2"/>
        <v/>
      </c>
      <c r="N177" s="51" t="str">
        <f>IF(B177="","",IF(M177&gt;=CONFIGURAÇÕES!$E$5,CONFIGURAÇÕES!$F$5,IF(M177&gt;=CONFIGURAÇÕES!$E$6,CONFIGURAÇÕES!$F$6,IF(M177&gt;=CONFIGURAÇÕES!$E$7,CONFIGURAÇÕES!$F$7,IF(M177&gt;=CONFIGURAÇÕES!$E$8,CONFIGURAÇÕES!$F$8)))))</f>
        <v/>
      </c>
    </row>
    <row r="178" spans="1:14" s="8" customFormat="1" ht="22.05" customHeight="1" x14ac:dyDescent="0.3">
      <c r="A178" s="9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98" t="str">
        <f t="shared" si="2"/>
        <v/>
      </c>
      <c r="N178" s="51" t="str">
        <f>IF(B178="","",IF(M178&gt;=CONFIGURAÇÕES!$E$5,CONFIGURAÇÕES!$F$5,IF(M178&gt;=CONFIGURAÇÕES!$E$6,CONFIGURAÇÕES!$F$6,IF(M178&gt;=CONFIGURAÇÕES!$E$7,CONFIGURAÇÕES!$F$7,IF(M178&gt;=CONFIGURAÇÕES!$E$8,CONFIGURAÇÕES!$F$8)))))</f>
        <v/>
      </c>
    </row>
    <row r="179" spans="1:14" s="8" customFormat="1" ht="22.05" customHeight="1" x14ac:dyDescent="0.3">
      <c r="A179" s="9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98" t="str">
        <f t="shared" si="2"/>
        <v/>
      </c>
      <c r="N179" s="51" t="str">
        <f>IF(B179="","",IF(M179&gt;=CONFIGURAÇÕES!$E$5,CONFIGURAÇÕES!$F$5,IF(M179&gt;=CONFIGURAÇÕES!$E$6,CONFIGURAÇÕES!$F$6,IF(M179&gt;=CONFIGURAÇÕES!$E$7,CONFIGURAÇÕES!$F$7,IF(M179&gt;=CONFIGURAÇÕES!$E$8,CONFIGURAÇÕES!$F$8)))))</f>
        <v/>
      </c>
    </row>
    <row r="180" spans="1:14" s="8" customFormat="1" ht="22.05" customHeight="1" x14ac:dyDescent="0.3">
      <c r="A180" s="9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98" t="str">
        <f t="shared" si="2"/>
        <v/>
      </c>
      <c r="N180" s="51" t="str">
        <f>IF(B180="","",IF(M180&gt;=CONFIGURAÇÕES!$E$5,CONFIGURAÇÕES!$F$5,IF(M180&gt;=CONFIGURAÇÕES!$E$6,CONFIGURAÇÕES!$F$6,IF(M180&gt;=CONFIGURAÇÕES!$E$7,CONFIGURAÇÕES!$F$7,IF(M180&gt;=CONFIGURAÇÕES!$E$8,CONFIGURAÇÕES!$F$8)))))</f>
        <v/>
      </c>
    </row>
    <row r="181" spans="1:14" s="8" customFormat="1" ht="22.05" customHeight="1" x14ac:dyDescent="0.3">
      <c r="A181" s="9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98" t="str">
        <f t="shared" si="2"/>
        <v/>
      </c>
      <c r="N181" s="51" t="str">
        <f>IF(B181="","",IF(M181&gt;=CONFIGURAÇÕES!$E$5,CONFIGURAÇÕES!$F$5,IF(M181&gt;=CONFIGURAÇÕES!$E$6,CONFIGURAÇÕES!$F$6,IF(M181&gt;=CONFIGURAÇÕES!$E$7,CONFIGURAÇÕES!$F$7,IF(M181&gt;=CONFIGURAÇÕES!$E$8,CONFIGURAÇÕES!$F$8)))))</f>
        <v/>
      </c>
    </row>
    <row r="182" spans="1:14" s="8" customFormat="1" ht="22.05" customHeight="1" x14ac:dyDescent="0.3">
      <c r="A182" s="9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98" t="str">
        <f t="shared" si="2"/>
        <v/>
      </c>
      <c r="N182" s="51" t="str">
        <f>IF(B182="","",IF(M182&gt;=CONFIGURAÇÕES!$E$5,CONFIGURAÇÕES!$F$5,IF(M182&gt;=CONFIGURAÇÕES!$E$6,CONFIGURAÇÕES!$F$6,IF(M182&gt;=CONFIGURAÇÕES!$E$7,CONFIGURAÇÕES!$F$7,IF(M182&gt;=CONFIGURAÇÕES!$E$8,CONFIGURAÇÕES!$F$8)))))</f>
        <v/>
      </c>
    </row>
    <row r="183" spans="1:14" s="8" customFormat="1" ht="22.05" customHeight="1" x14ac:dyDescent="0.3">
      <c r="A183" s="9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98" t="str">
        <f t="shared" si="2"/>
        <v/>
      </c>
      <c r="N183" s="51" t="str">
        <f>IF(B183="","",IF(M183&gt;=CONFIGURAÇÕES!$E$5,CONFIGURAÇÕES!$F$5,IF(M183&gt;=CONFIGURAÇÕES!$E$6,CONFIGURAÇÕES!$F$6,IF(M183&gt;=CONFIGURAÇÕES!$E$7,CONFIGURAÇÕES!$F$7,IF(M183&gt;=CONFIGURAÇÕES!$E$8,CONFIGURAÇÕES!$F$8)))))</f>
        <v/>
      </c>
    </row>
    <row r="184" spans="1:14" s="8" customFormat="1" ht="22.05" customHeight="1" x14ac:dyDescent="0.3">
      <c r="A184" s="9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98" t="str">
        <f t="shared" si="2"/>
        <v/>
      </c>
      <c r="N184" s="51" t="str">
        <f>IF(B184="","",IF(M184&gt;=CONFIGURAÇÕES!$E$5,CONFIGURAÇÕES!$F$5,IF(M184&gt;=CONFIGURAÇÕES!$E$6,CONFIGURAÇÕES!$F$6,IF(M184&gt;=CONFIGURAÇÕES!$E$7,CONFIGURAÇÕES!$F$7,IF(M184&gt;=CONFIGURAÇÕES!$E$8,CONFIGURAÇÕES!$F$8)))))</f>
        <v/>
      </c>
    </row>
    <row r="185" spans="1:14" s="8" customFormat="1" ht="22.05" customHeight="1" x14ac:dyDescent="0.3">
      <c r="A185" s="9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98" t="str">
        <f t="shared" si="2"/>
        <v/>
      </c>
      <c r="N185" s="51" t="str">
        <f>IF(B185="","",IF(M185&gt;=CONFIGURAÇÕES!$E$5,CONFIGURAÇÕES!$F$5,IF(M185&gt;=CONFIGURAÇÕES!$E$6,CONFIGURAÇÕES!$F$6,IF(M185&gt;=CONFIGURAÇÕES!$E$7,CONFIGURAÇÕES!$F$7,IF(M185&gt;=CONFIGURAÇÕES!$E$8,CONFIGURAÇÕES!$F$8)))))</f>
        <v/>
      </c>
    </row>
    <row r="186" spans="1:14" s="8" customFormat="1" ht="22.05" customHeight="1" x14ac:dyDescent="0.3">
      <c r="A186" s="9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98" t="str">
        <f t="shared" si="2"/>
        <v/>
      </c>
      <c r="N186" s="51" t="str">
        <f>IF(B186="","",IF(M186&gt;=CONFIGURAÇÕES!$E$5,CONFIGURAÇÕES!$F$5,IF(M186&gt;=CONFIGURAÇÕES!$E$6,CONFIGURAÇÕES!$F$6,IF(M186&gt;=CONFIGURAÇÕES!$E$7,CONFIGURAÇÕES!$F$7,IF(M186&gt;=CONFIGURAÇÕES!$E$8,CONFIGURAÇÕES!$F$8)))))</f>
        <v/>
      </c>
    </row>
    <row r="187" spans="1:14" s="8" customFormat="1" ht="22.05" customHeight="1" x14ac:dyDescent="0.3">
      <c r="A187" s="9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98" t="str">
        <f t="shared" si="2"/>
        <v/>
      </c>
      <c r="N187" s="51" t="str">
        <f>IF(B187="","",IF(M187&gt;=CONFIGURAÇÕES!$E$5,CONFIGURAÇÕES!$F$5,IF(M187&gt;=CONFIGURAÇÕES!$E$6,CONFIGURAÇÕES!$F$6,IF(M187&gt;=CONFIGURAÇÕES!$E$7,CONFIGURAÇÕES!$F$7,IF(M187&gt;=CONFIGURAÇÕES!$E$8,CONFIGURAÇÕES!$F$8)))))</f>
        <v/>
      </c>
    </row>
    <row r="188" spans="1:14" s="8" customFormat="1" ht="22.05" customHeight="1" x14ac:dyDescent="0.3">
      <c r="A188" s="9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98" t="str">
        <f t="shared" si="2"/>
        <v/>
      </c>
      <c r="N188" s="51" t="str">
        <f>IF(B188="","",IF(M188&gt;=CONFIGURAÇÕES!$E$5,CONFIGURAÇÕES!$F$5,IF(M188&gt;=CONFIGURAÇÕES!$E$6,CONFIGURAÇÕES!$F$6,IF(M188&gt;=CONFIGURAÇÕES!$E$7,CONFIGURAÇÕES!$F$7,IF(M188&gt;=CONFIGURAÇÕES!$E$8,CONFIGURAÇÕES!$F$8)))))</f>
        <v/>
      </c>
    </row>
    <row r="189" spans="1:14" s="8" customFormat="1" ht="22.05" customHeight="1" x14ac:dyDescent="0.3">
      <c r="A189" s="9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98" t="str">
        <f t="shared" si="2"/>
        <v/>
      </c>
      <c r="N189" s="51" t="str">
        <f>IF(B189="","",IF(M189&gt;=CONFIGURAÇÕES!$E$5,CONFIGURAÇÕES!$F$5,IF(M189&gt;=CONFIGURAÇÕES!$E$6,CONFIGURAÇÕES!$F$6,IF(M189&gt;=CONFIGURAÇÕES!$E$7,CONFIGURAÇÕES!$F$7,IF(M189&gt;=CONFIGURAÇÕES!$E$8,CONFIGURAÇÕES!$F$8)))))</f>
        <v/>
      </c>
    </row>
    <row r="190" spans="1:14" s="8" customFormat="1" ht="22.05" customHeight="1" x14ac:dyDescent="0.3">
      <c r="A190" s="9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98" t="str">
        <f t="shared" si="2"/>
        <v/>
      </c>
      <c r="N190" s="51" t="str">
        <f>IF(B190="","",IF(M190&gt;=CONFIGURAÇÕES!$E$5,CONFIGURAÇÕES!$F$5,IF(M190&gt;=CONFIGURAÇÕES!$E$6,CONFIGURAÇÕES!$F$6,IF(M190&gt;=CONFIGURAÇÕES!$E$7,CONFIGURAÇÕES!$F$7,IF(M190&gt;=CONFIGURAÇÕES!$E$8,CONFIGURAÇÕES!$F$8)))))</f>
        <v/>
      </c>
    </row>
    <row r="191" spans="1:14" s="8" customFormat="1" ht="22.05" customHeight="1" x14ac:dyDescent="0.3">
      <c r="A191" s="9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98" t="str">
        <f t="shared" si="2"/>
        <v/>
      </c>
      <c r="N191" s="51" t="str">
        <f>IF(B191="","",IF(M191&gt;=CONFIGURAÇÕES!$E$5,CONFIGURAÇÕES!$F$5,IF(M191&gt;=CONFIGURAÇÕES!$E$6,CONFIGURAÇÕES!$F$6,IF(M191&gt;=CONFIGURAÇÕES!$E$7,CONFIGURAÇÕES!$F$7,IF(M191&gt;=CONFIGURAÇÕES!$E$8,CONFIGURAÇÕES!$F$8)))))</f>
        <v/>
      </c>
    </row>
    <row r="192" spans="1:14" s="8" customFormat="1" ht="22.05" customHeight="1" x14ac:dyDescent="0.3">
      <c r="A192" s="9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98" t="str">
        <f t="shared" si="2"/>
        <v/>
      </c>
      <c r="N192" s="51" t="str">
        <f>IF(B192="","",IF(M192&gt;=CONFIGURAÇÕES!$E$5,CONFIGURAÇÕES!$F$5,IF(M192&gt;=CONFIGURAÇÕES!$E$6,CONFIGURAÇÕES!$F$6,IF(M192&gt;=CONFIGURAÇÕES!$E$7,CONFIGURAÇÕES!$F$7,IF(M192&gt;=CONFIGURAÇÕES!$E$8,CONFIGURAÇÕES!$F$8)))))</f>
        <v/>
      </c>
    </row>
    <row r="193" spans="1:14" s="8" customFormat="1" ht="22.05" customHeight="1" x14ac:dyDescent="0.3">
      <c r="A193" s="9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98" t="str">
        <f t="shared" si="2"/>
        <v/>
      </c>
      <c r="N193" s="51" t="str">
        <f>IF(B193="","",IF(M193&gt;=CONFIGURAÇÕES!$E$5,CONFIGURAÇÕES!$F$5,IF(M193&gt;=CONFIGURAÇÕES!$E$6,CONFIGURAÇÕES!$F$6,IF(M193&gt;=CONFIGURAÇÕES!$E$7,CONFIGURAÇÕES!$F$7,IF(M193&gt;=CONFIGURAÇÕES!$E$8,CONFIGURAÇÕES!$F$8)))))</f>
        <v/>
      </c>
    </row>
    <row r="194" spans="1:14" s="8" customFormat="1" ht="22.05" customHeight="1" x14ac:dyDescent="0.3">
      <c r="A194" s="9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98" t="str">
        <f t="shared" si="2"/>
        <v/>
      </c>
      <c r="N194" s="51" t="str">
        <f>IF(B194="","",IF(M194&gt;=CONFIGURAÇÕES!$E$5,CONFIGURAÇÕES!$F$5,IF(M194&gt;=CONFIGURAÇÕES!$E$6,CONFIGURAÇÕES!$F$6,IF(M194&gt;=CONFIGURAÇÕES!$E$7,CONFIGURAÇÕES!$F$7,IF(M194&gt;=CONFIGURAÇÕES!$E$8,CONFIGURAÇÕES!$F$8)))))</f>
        <v/>
      </c>
    </row>
    <row r="195" spans="1:14" s="8" customFormat="1" ht="22.05" customHeight="1" x14ac:dyDescent="0.3">
      <c r="A195" s="9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98" t="str">
        <f t="shared" si="2"/>
        <v/>
      </c>
      <c r="N195" s="51" t="str">
        <f>IF(B195="","",IF(M195&gt;=CONFIGURAÇÕES!$E$5,CONFIGURAÇÕES!$F$5,IF(M195&gt;=CONFIGURAÇÕES!$E$6,CONFIGURAÇÕES!$F$6,IF(M195&gt;=CONFIGURAÇÕES!$E$7,CONFIGURAÇÕES!$F$7,IF(M195&gt;=CONFIGURAÇÕES!$E$8,CONFIGURAÇÕES!$F$8)))))</f>
        <v/>
      </c>
    </row>
    <row r="196" spans="1:14" s="8" customFormat="1" ht="22.05" customHeight="1" x14ac:dyDescent="0.3">
      <c r="A196" s="9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98" t="str">
        <f t="shared" si="2"/>
        <v/>
      </c>
      <c r="N196" s="51" t="str">
        <f>IF(B196="","",IF(M196&gt;=CONFIGURAÇÕES!$E$5,CONFIGURAÇÕES!$F$5,IF(M196&gt;=CONFIGURAÇÕES!$E$6,CONFIGURAÇÕES!$F$6,IF(M196&gt;=CONFIGURAÇÕES!$E$7,CONFIGURAÇÕES!$F$7,IF(M196&gt;=CONFIGURAÇÕES!$E$8,CONFIGURAÇÕES!$F$8)))))</f>
        <v/>
      </c>
    </row>
    <row r="197" spans="1:14" s="8" customFormat="1" ht="22.05" customHeight="1" x14ac:dyDescent="0.3">
      <c r="A197" s="9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98" t="str">
        <f t="shared" si="2"/>
        <v/>
      </c>
      <c r="N197" s="51" t="str">
        <f>IF(B197="","",IF(M197&gt;=CONFIGURAÇÕES!$E$5,CONFIGURAÇÕES!$F$5,IF(M197&gt;=CONFIGURAÇÕES!$E$6,CONFIGURAÇÕES!$F$6,IF(M197&gt;=CONFIGURAÇÕES!$E$7,CONFIGURAÇÕES!$F$7,IF(M197&gt;=CONFIGURAÇÕES!$E$8,CONFIGURAÇÕES!$F$8)))))</f>
        <v/>
      </c>
    </row>
    <row r="198" spans="1:14" s="8" customFormat="1" ht="22.05" customHeight="1" x14ac:dyDescent="0.3">
      <c r="A198" s="9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98" t="str">
        <f t="shared" ref="M198:M206" si="3">IF(B198="","",(SUM(C198:L198))/(Qtd_competencias*10))</f>
        <v/>
      </c>
      <c r="N198" s="51" t="str">
        <f>IF(B198="","",IF(M198&gt;=CONFIGURAÇÕES!$E$5,CONFIGURAÇÕES!$F$5,IF(M198&gt;=CONFIGURAÇÕES!$E$6,CONFIGURAÇÕES!$F$6,IF(M198&gt;=CONFIGURAÇÕES!$E$7,CONFIGURAÇÕES!$F$7,IF(M198&gt;=CONFIGURAÇÕES!$E$8,CONFIGURAÇÕES!$F$8)))))</f>
        <v/>
      </c>
    </row>
    <row r="199" spans="1:14" s="8" customFormat="1" ht="22.05" customHeight="1" x14ac:dyDescent="0.3">
      <c r="A199" s="9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98" t="str">
        <f t="shared" si="3"/>
        <v/>
      </c>
      <c r="N199" s="51" t="str">
        <f>IF(B199="","",IF(M199&gt;=CONFIGURAÇÕES!$E$5,CONFIGURAÇÕES!$F$5,IF(M199&gt;=CONFIGURAÇÕES!$E$6,CONFIGURAÇÕES!$F$6,IF(M199&gt;=CONFIGURAÇÕES!$E$7,CONFIGURAÇÕES!$F$7,IF(M199&gt;=CONFIGURAÇÕES!$E$8,CONFIGURAÇÕES!$F$8)))))</f>
        <v/>
      </c>
    </row>
    <row r="200" spans="1:14" s="8" customFormat="1" ht="22.05" customHeight="1" x14ac:dyDescent="0.3">
      <c r="A200" s="9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98" t="str">
        <f t="shared" si="3"/>
        <v/>
      </c>
      <c r="N200" s="51" t="str">
        <f>IF(B200="","",IF(M200&gt;=CONFIGURAÇÕES!$E$5,CONFIGURAÇÕES!$F$5,IF(M200&gt;=CONFIGURAÇÕES!$E$6,CONFIGURAÇÕES!$F$6,IF(M200&gt;=CONFIGURAÇÕES!$E$7,CONFIGURAÇÕES!$F$7,IF(M200&gt;=CONFIGURAÇÕES!$E$8,CONFIGURAÇÕES!$F$8)))))</f>
        <v/>
      </c>
    </row>
    <row r="201" spans="1:14" s="8" customFormat="1" ht="22.05" customHeight="1" x14ac:dyDescent="0.3">
      <c r="A201" s="9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98" t="str">
        <f t="shared" si="3"/>
        <v/>
      </c>
      <c r="N201" s="51" t="str">
        <f>IF(B201="","",IF(M201&gt;=CONFIGURAÇÕES!$E$5,CONFIGURAÇÕES!$F$5,IF(M201&gt;=CONFIGURAÇÕES!$E$6,CONFIGURAÇÕES!$F$6,IF(M201&gt;=CONFIGURAÇÕES!$E$7,CONFIGURAÇÕES!$F$7,IF(M201&gt;=CONFIGURAÇÕES!$E$8,CONFIGURAÇÕES!$F$8)))))</f>
        <v/>
      </c>
    </row>
    <row r="202" spans="1:14" s="8" customFormat="1" ht="22.05" customHeight="1" x14ac:dyDescent="0.3">
      <c r="A202" s="9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98" t="str">
        <f t="shared" si="3"/>
        <v/>
      </c>
      <c r="N202" s="51" t="str">
        <f>IF(B202="","",IF(M202&gt;=CONFIGURAÇÕES!$E$5,CONFIGURAÇÕES!$F$5,IF(M202&gt;=CONFIGURAÇÕES!$E$6,CONFIGURAÇÕES!$F$6,IF(M202&gt;=CONFIGURAÇÕES!$E$7,CONFIGURAÇÕES!$F$7,IF(M202&gt;=CONFIGURAÇÕES!$E$8,CONFIGURAÇÕES!$F$8)))))</f>
        <v/>
      </c>
    </row>
    <row r="203" spans="1:14" s="8" customFormat="1" ht="22.05" customHeight="1" x14ac:dyDescent="0.3">
      <c r="A203" s="9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98" t="str">
        <f t="shared" si="3"/>
        <v/>
      </c>
      <c r="N203" s="51" t="str">
        <f>IF(B203="","",IF(M203&gt;=CONFIGURAÇÕES!$E$5,CONFIGURAÇÕES!$F$5,IF(M203&gt;=CONFIGURAÇÕES!$E$6,CONFIGURAÇÕES!$F$6,IF(M203&gt;=CONFIGURAÇÕES!$E$7,CONFIGURAÇÕES!$F$7,IF(M203&gt;=CONFIGURAÇÕES!$E$8,CONFIGURAÇÕES!$F$8)))))</f>
        <v/>
      </c>
    </row>
    <row r="204" spans="1:14" s="8" customFormat="1" ht="22.05" customHeight="1" x14ac:dyDescent="0.3">
      <c r="A204" s="9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98" t="str">
        <f t="shared" si="3"/>
        <v/>
      </c>
      <c r="N204" s="51" t="str">
        <f>IF(B204="","",IF(M204&gt;=CONFIGURAÇÕES!$E$5,CONFIGURAÇÕES!$F$5,IF(M204&gt;=CONFIGURAÇÕES!$E$6,CONFIGURAÇÕES!$F$6,IF(M204&gt;=CONFIGURAÇÕES!$E$7,CONFIGURAÇÕES!$F$7,IF(M204&gt;=CONFIGURAÇÕES!$E$8,CONFIGURAÇÕES!$F$8)))))</f>
        <v/>
      </c>
    </row>
    <row r="205" spans="1:14" s="8" customFormat="1" ht="22.05" customHeight="1" x14ac:dyDescent="0.3">
      <c r="A205" s="9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98" t="str">
        <f t="shared" si="3"/>
        <v/>
      </c>
      <c r="N205" s="51" t="str">
        <f>IF(B205="","",IF(M205&gt;=CONFIGURAÇÕES!$E$5,CONFIGURAÇÕES!$F$5,IF(M205&gt;=CONFIGURAÇÕES!$E$6,CONFIGURAÇÕES!$F$6,IF(M205&gt;=CONFIGURAÇÕES!$E$7,CONFIGURAÇÕES!$F$7,IF(M205&gt;=CONFIGURAÇÕES!$E$8,CONFIGURAÇÕES!$F$8)))))</f>
        <v/>
      </c>
    </row>
    <row r="206" spans="1:14" s="8" customFormat="1" ht="22.05" customHeight="1" x14ac:dyDescent="0.3">
      <c r="A206" s="9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98" t="str">
        <f t="shared" si="3"/>
        <v/>
      </c>
      <c r="N206" s="51" t="str">
        <f>IF(B206="","",IF(M206&gt;=CONFIGURAÇÕES!$E$5,CONFIGURAÇÕES!$F$5,IF(M206&gt;=CONFIGURAÇÕES!$E$6,CONFIGURAÇÕES!$F$6,IF(M206&gt;=CONFIGURAÇÕES!$E$7,CONFIGURAÇÕES!$F$7,IF(M206&gt;=CONFIGURAÇÕES!$E$8,CONFIGURAÇÕES!$F$8)))))</f>
        <v/>
      </c>
    </row>
    <row r="207" spans="1:14" x14ac:dyDescent="0.3">
      <c r="B207" s="2"/>
    </row>
    <row r="208" spans="1:14" x14ac:dyDescent="0.3">
      <c r="B208" s="2"/>
    </row>
    <row r="209" spans="2:2" x14ac:dyDescent="0.3">
      <c r="B209" s="2"/>
    </row>
    <row r="210" spans="2:2" x14ac:dyDescent="0.3">
      <c r="B210" s="2"/>
    </row>
    <row r="211" spans="2:2" x14ac:dyDescent="0.3">
      <c r="B211" s="2"/>
    </row>
    <row r="212" spans="2:2" x14ac:dyDescent="0.3">
      <c r="B212" s="2"/>
    </row>
    <row r="213" spans="2:2" x14ac:dyDescent="0.3">
      <c r="B213" s="2"/>
    </row>
    <row r="214" spans="2:2" x14ac:dyDescent="0.3">
      <c r="B214" s="2"/>
    </row>
    <row r="215" spans="2:2" x14ac:dyDescent="0.3">
      <c r="B215" s="2"/>
    </row>
    <row r="216" spans="2:2" x14ac:dyDescent="0.3">
      <c r="B216" s="2"/>
    </row>
    <row r="217" spans="2:2" x14ac:dyDescent="0.3">
      <c r="B217" s="2"/>
    </row>
    <row r="218" spans="2:2" x14ac:dyDescent="0.3">
      <c r="B218" s="2"/>
    </row>
    <row r="219" spans="2:2" x14ac:dyDescent="0.3">
      <c r="B219" s="2"/>
    </row>
    <row r="220" spans="2:2" x14ac:dyDescent="0.3">
      <c r="B220" s="2"/>
    </row>
    <row r="221" spans="2:2" x14ac:dyDescent="0.3">
      <c r="B221" s="2"/>
    </row>
    <row r="222" spans="2:2" x14ac:dyDescent="0.3">
      <c r="B222" s="2"/>
    </row>
    <row r="223" spans="2:2" x14ac:dyDescent="0.3">
      <c r="B223" s="2"/>
    </row>
    <row r="224" spans="2:2" x14ac:dyDescent="0.3">
      <c r="B224" s="2"/>
    </row>
    <row r="225" spans="2:2" x14ac:dyDescent="0.3">
      <c r="B225" s="2"/>
    </row>
    <row r="226" spans="2:2" x14ac:dyDescent="0.3">
      <c r="B226" s="2"/>
    </row>
    <row r="227" spans="2:2" x14ac:dyDescent="0.3">
      <c r="B227" s="2"/>
    </row>
    <row r="228" spans="2:2" x14ac:dyDescent="0.3">
      <c r="B228" s="2"/>
    </row>
    <row r="229" spans="2:2" x14ac:dyDescent="0.3">
      <c r="B229" s="2"/>
    </row>
    <row r="230" spans="2:2" x14ac:dyDescent="0.3">
      <c r="B230" s="2"/>
    </row>
    <row r="231" spans="2:2" x14ac:dyDescent="0.3">
      <c r="B231" s="2"/>
    </row>
    <row r="232" spans="2:2" x14ac:dyDescent="0.3">
      <c r="B232" s="2"/>
    </row>
    <row r="233" spans="2:2" x14ac:dyDescent="0.3">
      <c r="B233" s="2"/>
    </row>
    <row r="234" spans="2:2" x14ac:dyDescent="0.3">
      <c r="B234" s="2"/>
    </row>
    <row r="235" spans="2:2" x14ac:dyDescent="0.3">
      <c r="B235" s="2"/>
    </row>
    <row r="236" spans="2:2" x14ac:dyDescent="0.3">
      <c r="B236" s="2"/>
    </row>
    <row r="237" spans="2:2" x14ac:dyDescent="0.3">
      <c r="B237" s="2"/>
    </row>
    <row r="238" spans="2:2" x14ac:dyDescent="0.3">
      <c r="B238" s="2"/>
    </row>
    <row r="239" spans="2:2" x14ac:dyDescent="0.3">
      <c r="B239" s="2"/>
    </row>
    <row r="240" spans="2:2" x14ac:dyDescent="0.3">
      <c r="B240" s="2"/>
    </row>
    <row r="241" spans="2:2" x14ac:dyDescent="0.3">
      <c r="B241" s="2"/>
    </row>
    <row r="242" spans="2:2" x14ac:dyDescent="0.3">
      <c r="B242" s="2"/>
    </row>
    <row r="243" spans="2:2" x14ac:dyDescent="0.3">
      <c r="B243" s="2"/>
    </row>
    <row r="244" spans="2:2" x14ac:dyDescent="0.3">
      <c r="B244" s="2"/>
    </row>
    <row r="245" spans="2:2" x14ac:dyDescent="0.3">
      <c r="B245" s="2"/>
    </row>
    <row r="246" spans="2:2" x14ac:dyDescent="0.3">
      <c r="B246" s="2"/>
    </row>
    <row r="247" spans="2:2" x14ac:dyDescent="0.3">
      <c r="B247" s="2"/>
    </row>
    <row r="248" spans="2:2" x14ac:dyDescent="0.3">
      <c r="B248" s="2"/>
    </row>
    <row r="249" spans="2:2" x14ac:dyDescent="0.3">
      <c r="B249" s="2"/>
    </row>
    <row r="250" spans="2:2" x14ac:dyDescent="0.3">
      <c r="B250" s="2"/>
    </row>
    <row r="251" spans="2:2" x14ac:dyDescent="0.3">
      <c r="B251" s="2"/>
    </row>
    <row r="252" spans="2:2" x14ac:dyDescent="0.3">
      <c r="B252" s="2"/>
    </row>
    <row r="253" spans="2:2" x14ac:dyDescent="0.3">
      <c r="B253" s="2"/>
    </row>
    <row r="254" spans="2:2" x14ac:dyDescent="0.3">
      <c r="B254" s="2"/>
    </row>
    <row r="255" spans="2:2" x14ac:dyDescent="0.3">
      <c r="B255" s="2"/>
    </row>
    <row r="256" spans="2:2" x14ac:dyDescent="0.3">
      <c r="B256" s="2"/>
    </row>
    <row r="257" spans="2:2" x14ac:dyDescent="0.3">
      <c r="B257" s="2"/>
    </row>
    <row r="258" spans="2:2" x14ac:dyDescent="0.3">
      <c r="B258" s="2"/>
    </row>
    <row r="259" spans="2:2" x14ac:dyDescent="0.3">
      <c r="B259" s="2"/>
    </row>
    <row r="260" spans="2:2" x14ac:dyDescent="0.3">
      <c r="B260" s="2"/>
    </row>
    <row r="261" spans="2:2" x14ac:dyDescent="0.3">
      <c r="B261" s="2"/>
    </row>
    <row r="262" spans="2:2" x14ac:dyDescent="0.3">
      <c r="B262" s="2"/>
    </row>
    <row r="263" spans="2:2" x14ac:dyDescent="0.3">
      <c r="B263" s="2"/>
    </row>
    <row r="264" spans="2:2" x14ac:dyDescent="0.3">
      <c r="B264" s="2"/>
    </row>
    <row r="265" spans="2:2" x14ac:dyDescent="0.3">
      <c r="B265" s="2"/>
    </row>
    <row r="266" spans="2:2" x14ac:dyDescent="0.3">
      <c r="B266" s="2"/>
    </row>
    <row r="267" spans="2:2" x14ac:dyDescent="0.3">
      <c r="B267" s="2"/>
    </row>
    <row r="268" spans="2:2" x14ac:dyDescent="0.3">
      <c r="B268" s="2"/>
    </row>
    <row r="269" spans="2:2" x14ac:dyDescent="0.3">
      <c r="B269" s="2"/>
    </row>
    <row r="270" spans="2:2" x14ac:dyDescent="0.3">
      <c r="B270" s="2"/>
    </row>
    <row r="271" spans="2:2" x14ac:dyDescent="0.3">
      <c r="B271" s="2"/>
    </row>
    <row r="272" spans="2:2" x14ac:dyDescent="0.3">
      <c r="B272" s="2"/>
    </row>
    <row r="273" spans="2:2" x14ac:dyDescent="0.3">
      <c r="B273" s="2"/>
    </row>
    <row r="274" spans="2:2" x14ac:dyDescent="0.3">
      <c r="B274" s="2"/>
    </row>
    <row r="275" spans="2:2" x14ac:dyDescent="0.3">
      <c r="B275" s="2"/>
    </row>
    <row r="276" spans="2:2" x14ac:dyDescent="0.3">
      <c r="B276" s="2"/>
    </row>
    <row r="277" spans="2:2" x14ac:dyDescent="0.3">
      <c r="B277" s="2"/>
    </row>
    <row r="278" spans="2:2" x14ac:dyDescent="0.3">
      <c r="B278" s="2"/>
    </row>
    <row r="279" spans="2:2" x14ac:dyDescent="0.3">
      <c r="B279" s="2"/>
    </row>
    <row r="280" spans="2:2" x14ac:dyDescent="0.3">
      <c r="B280" s="2"/>
    </row>
    <row r="281" spans="2:2" x14ac:dyDescent="0.3">
      <c r="B281" s="2"/>
    </row>
    <row r="282" spans="2:2" x14ac:dyDescent="0.3">
      <c r="B282" s="2"/>
    </row>
    <row r="283" spans="2:2" x14ac:dyDescent="0.3">
      <c r="B283" s="2"/>
    </row>
    <row r="284" spans="2:2" x14ac:dyDescent="0.3">
      <c r="B284" s="2"/>
    </row>
    <row r="285" spans="2:2" x14ac:dyDescent="0.3">
      <c r="B285" s="2"/>
    </row>
    <row r="286" spans="2:2" x14ac:dyDescent="0.3">
      <c r="B286" s="2"/>
    </row>
    <row r="287" spans="2:2" x14ac:dyDescent="0.3">
      <c r="B287" s="2"/>
    </row>
    <row r="288" spans="2:2" x14ac:dyDescent="0.3">
      <c r="B288" s="2"/>
    </row>
    <row r="289" spans="2:2" x14ac:dyDescent="0.3">
      <c r="B289" s="2"/>
    </row>
    <row r="290" spans="2:2" x14ac:dyDescent="0.3">
      <c r="B290" s="2"/>
    </row>
    <row r="291" spans="2:2" x14ac:dyDescent="0.3">
      <c r="B291" s="2"/>
    </row>
    <row r="292" spans="2:2" x14ac:dyDescent="0.3">
      <c r="B292" s="2"/>
    </row>
    <row r="293" spans="2:2" x14ac:dyDescent="0.3">
      <c r="B293" s="2"/>
    </row>
    <row r="294" spans="2:2" x14ac:dyDescent="0.3">
      <c r="B294" s="2"/>
    </row>
    <row r="295" spans="2:2" x14ac:dyDescent="0.3">
      <c r="B295" s="2"/>
    </row>
    <row r="296" spans="2:2" x14ac:dyDescent="0.3">
      <c r="B296" s="2"/>
    </row>
    <row r="297" spans="2:2" x14ac:dyDescent="0.3">
      <c r="B297" s="2"/>
    </row>
    <row r="298" spans="2:2" x14ac:dyDescent="0.3">
      <c r="B298" s="2"/>
    </row>
    <row r="299" spans="2:2" x14ac:dyDescent="0.3">
      <c r="B299" s="2"/>
    </row>
    <row r="300" spans="2:2" x14ac:dyDescent="0.3">
      <c r="B300" s="2"/>
    </row>
    <row r="301" spans="2:2" x14ac:dyDescent="0.3">
      <c r="B301" s="2"/>
    </row>
    <row r="302" spans="2:2" x14ac:dyDescent="0.3">
      <c r="B302" s="2"/>
    </row>
    <row r="303" spans="2:2" x14ac:dyDescent="0.3">
      <c r="B303" s="2"/>
    </row>
    <row r="304" spans="2:2" x14ac:dyDescent="0.3">
      <c r="B304" s="2"/>
    </row>
    <row r="305" spans="2:2" x14ac:dyDescent="0.3">
      <c r="B305" s="2"/>
    </row>
    <row r="306" spans="2:2" x14ac:dyDescent="0.3">
      <c r="B306" s="2"/>
    </row>
    <row r="307" spans="2:2" x14ac:dyDescent="0.3">
      <c r="B307" s="2"/>
    </row>
    <row r="308" spans="2:2" x14ac:dyDescent="0.3">
      <c r="B308" s="2"/>
    </row>
    <row r="309" spans="2:2" x14ac:dyDescent="0.3">
      <c r="B309" s="2"/>
    </row>
    <row r="310" spans="2:2" x14ac:dyDescent="0.3">
      <c r="B310" s="2"/>
    </row>
    <row r="311" spans="2:2" x14ac:dyDescent="0.3">
      <c r="B311" s="2"/>
    </row>
    <row r="312" spans="2:2" x14ac:dyDescent="0.3">
      <c r="B312" s="2"/>
    </row>
    <row r="313" spans="2:2" x14ac:dyDescent="0.3">
      <c r="B313" s="2"/>
    </row>
    <row r="314" spans="2:2" x14ac:dyDescent="0.3">
      <c r="B314" s="2"/>
    </row>
    <row r="315" spans="2:2" x14ac:dyDescent="0.3">
      <c r="B315" s="2"/>
    </row>
    <row r="316" spans="2:2" x14ac:dyDescent="0.3">
      <c r="B316" s="2"/>
    </row>
    <row r="317" spans="2:2" x14ac:dyDescent="0.3">
      <c r="B317" s="2"/>
    </row>
    <row r="318" spans="2:2" x14ac:dyDescent="0.3">
      <c r="B318" s="2"/>
    </row>
    <row r="319" spans="2:2" x14ac:dyDescent="0.3">
      <c r="B319" s="2"/>
    </row>
    <row r="320" spans="2:2" x14ac:dyDescent="0.3">
      <c r="B320" s="2"/>
    </row>
    <row r="321" spans="2:2" x14ac:dyDescent="0.3">
      <c r="B321" s="2"/>
    </row>
    <row r="322" spans="2:2" x14ac:dyDescent="0.3">
      <c r="B322" s="2"/>
    </row>
    <row r="323" spans="2:2" x14ac:dyDescent="0.3">
      <c r="B323" s="2"/>
    </row>
    <row r="324" spans="2:2" x14ac:dyDescent="0.3">
      <c r="B324" s="2"/>
    </row>
    <row r="325" spans="2:2" x14ac:dyDescent="0.3">
      <c r="B325" s="2"/>
    </row>
    <row r="326" spans="2:2" x14ac:dyDescent="0.3">
      <c r="B326" s="2"/>
    </row>
    <row r="327" spans="2:2" x14ac:dyDescent="0.3">
      <c r="B327" s="2"/>
    </row>
    <row r="328" spans="2:2" x14ac:dyDescent="0.3">
      <c r="B328" s="2"/>
    </row>
    <row r="329" spans="2:2" x14ac:dyDescent="0.3">
      <c r="B329" s="2"/>
    </row>
    <row r="330" spans="2:2" x14ac:dyDescent="0.3">
      <c r="B330" s="2"/>
    </row>
    <row r="331" spans="2:2" x14ac:dyDescent="0.3">
      <c r="B331" s="2"/>
    </row>
    <row r="332" spans="2:2" x14ac:dyDescent="0.3">
      <c r="B332" s="2"/>
    </row>
    <row r="333" spans="2:2" x14ac:dyDescent="0.3">
      <c r="B333" s="2"/>
    </row>
    <row r="334" spans="2:2" x14ac:dyDescent="0.3">
      <c r="B334" s="2"/>
    </row>
    <row r="335" spans="2:2" x14ac:dyDescent="0.3">
      <c r="B335" s="2"/>
    </row>
    <row r="336" spans="2:2" x14ac:dyDescent="0.3">
      <c r="B336" s="2"/>
    </row>
    <row r="337" spans="2:2" x14ac:dyDescent="0.3">
      <c r="B337" s="2"/>
    </row>
    <row r="338" spans="2:2" x14ac:dyDescent="0.3">
      <c r="B338" s="2"/>
    </row>
    <row r="339" spans="2:2" x14ac:dyDescent="0.3">
      <c r="B339" s="2"/>
    </row>
    <row r="340" spans="2:2" x14ac:dyDescent="0.3">
      <c r="B340" s="2"/>
    </row>
    <row r="341" spans="2:2" x14ac:dyDescent="0.3">
      <c r="B341" s="2"/>
    </row>
    <row r="342" spans="2:2" x14ac:dyDescent="0.3">
      <c r="B342" s="2"/>
    </row>
    <row r="343" spans="2:2" x14ac:dyDescent="0.3">
      <c r="B343" s="2"/>
    </row>
    <row r="344" spans="2:2" x14ac:dyDescent="0.3">
      <c r="B344" s="2"/>
    </row>
    <row r="345" spans="2:2" x14ac:dyDescent="0.3">
      <c r="B345" s="2"/>
    </row>
    <row r="346" spans="2:2" x14ac:dyDescent="0.3">
      <c r="B346" s="2"/>
    </row>
    <row r="347" spans="2:2" x14ac:dyDescent="0.3">
      <c r="B347" s="2"/>
    </row>
    <row r="348" spans="2:2" x14ac:dyDescent="0.3">
      <c r="B348" s="2"/>
    </row>
    <row r="349" spans="2:2" x14ac:dyDescent="0.3">
      <c r="B349" s="2"/>
    </row>
    <row r="350" spans="2:2" x14ac:dyDescent="0.3">
      <c r="B350" s="2"/>
    </row>
    <row r="351" spans="2:2" x14ac:dyDescent="0.3">
      <c r="B351" s="2"/>
    </row>
    <row r="352" spans="2:2" x14ac:dyDescent="0.3">
      <c r="B352" s="2"/>
    </row>
    <row r="353" spans="2:2" x14ac:dyDescent="0.3">
      <c r="B353" s="2"/>
    </row>
    <row r="354" spans="2:2" x14ac:dyDescent="0.3">
      <c r="B354" s="2"/>
    </row>
    <row r="355" spans="2:2" x14ac:dyDescent="0.3">
      <c r="B355" s="2"/>
    </row>
    <row r="356" spans="2:2" x14ac:dyDescent="0.3">
      <c r="B356" s="2"/>
    </row>
    <row r="357" spans="2:2" x14ac:dyDescent="0.3">
      <c r="B357" s="2"/>
    </row>
    <row r="358" spans="2:2" x14ac:dyDescent="0.3">
      <c r="B358" s="2"/>
    </row>
    <row r="359" spans="2:2" x14ac:dyDescent="0.3">
      <c r="B359" s="2"/>
    </row>
    <row r="360" spans="2:2" x14ac:dyDescent="0.3">
      <c r="B360" s="2"/>
    </row>
    <row r="361" spans="2:2" x14ac:dyDescent="0.3">
      <c r="B361" s="2"/>
    </row>
    <row r="362" spans="2:2" x14ac:dyDescent="0.3">
      <c r="B362" s="2"/>
    </row>
    <row r="363" spans="2:2" x14ac:dyDescent="0.3">
      <c r="B363" s="2"/>
    </row>
    <row r="364" spans="2:2" x14ac:dyDescent="0.3">
      <c r="B364" s="2"/>
    </row>
    <row r="365" spans="2:2" x14ac:dyDescent="0.3">
      <c r="B365" s="2"/>
    </row>
    <row r="366" spans="2:2" x14ac:dyDescent="0.3">
      <c r="B366" s="2"/>
    </row>
    <row r="367" spans="2:2" x14ac:dyDescent="0.3">
      <c r="B367" s="2"/>
    </row>
    <row r="368" spans="2:2" x14ac:dyDescent="0.3">
      <c r="B368" s="2"/>
    </row>
    <row r="369" spans="2:2" x14ac:dyDescent="0.3">
      <c r="B369" s="2"/>
    </row>
    <row r="370" spans="2:2" x14ac:dyDescent="0.3">
      <c r="B370" s="2"/>
    </row>
    <row r="371" spans="2:2" x14ac:dyDescent="0.3">
      <c r="B371" s="2"/>
    </row>
    <row r="372" spans="2:2" x14ac:dyDescent="0.3">
      <c r="B372" s="2"/>
    </row>
    <row r="373" spans="2:2" x14ac:dyDescent="0.3">
      <c r="B373" s="2"/>
    </row>
    <row r="374" spans="2:2" x14ac:dyDescent="0.3">
      <c r="B374" s="2"/>
    </row>
    <row r="375" spans="2:2" x14ac:dyDescent="0.3">
      <c r="B375" s="2"/>
    </row>
    <row r="376" spans="2:2" x14ac:dyDescent="0.3">
      <c r="B376" s="2"/>
    </row>
    <row r="377" spans="2:2" x14ac:dyDescent="0.3">
      <c r="B377" s="2"/>
    </row>
    <row r="378" spans="2:2" x14ac:dyDescent="0.3">
      <c r="B378" s="2"/>
    </row>
    <row r="379" spans="2:2" x14ac:dyDescent="0.3">
      <c r="B379" s="2"/>
    </row>
    <row r="380" spans="2:2" x14ac:dyDescent="0.3">
      <c r="B380" s="2"/>
    </row>
    <row r="381" spans="2:2" x14ac:dyDescent="0.3">
      <c r="B381" s="2"/>
    </row>
    <row r="382" spans="2:2" x14ac:dyDescent="0.3">
      <c r="B382" s="2"/>
    </row>
    <row r="383" spans="2:2" x14ac:dyDescent="0.3">
      <c r="B383" s="2"/>
    </row>
    <row r="384" spans="2:2" x14ac:dyDescent="0.3">
      <c r="B384" s="2"/>
    </row>
    <row r="385" spans="2:2" x14ac:dyDescent="0.3">
      <c r="B385" s="2"/>
    </row>
    <row r="386" spans="2:2" x14ac:dyDescent="0.3">
      <c r="B386" s="2"/>
    </row>
    <row r="387" spans="2:2" x14ac:dyDescent="0.3">
      <c r="B387" s="2"/>
    </row>
    <row r="388" spans="2:2" x14ac:dyDescent="0.3">
      <c r="B388" s="2"/>
    </row>
    <row r="389" spans="2:2" x14ac:dyDescent="0.3">
      <c r="B389" s="2"/>
    </row>
    <row r="390" spans="2:2" x14ac:dyDescent="0.3">
      <c r="B390" s="2"/>
    </row>
    <row r="391" spans="2:2" x14ac:dyDescent="0.3">
      <c r="B391" s="2"/>
    </row>
    <row r="392" spans="2:2" x14ac:dyDescent="0.3">
      <c r="B392" s="2"/>
    </row>
    <row r="393" spans="2:2" x14ac:dyDescent="0.3">
      <c r="B393" s="2"/>
    </row>
    <row r="394" spans="2:2" x14ac:dyDescent="0.3">
      <c r="B394" s="2"/>
    </row>
    <row r="395" spans="2:2" x14ac:dyDescent="0.3">
      <c r="B395" s="2"/>
    </row>
    <row r="396" spans="2:2" x14ac:dyDescent="0.3">
      <c r="B396" s="2"/>
    </row>
    <row r="397" spans="2:2" x14ac:dyDescent="0.3">
      <c r="B397" s="2"/>
    </row>
    <row r="398" spans="2:2" x14ac:dyDescent="0.3">
      <c r="B398" s="2"/>
    </row>
    <row r="399" spans="2:2" x14ac:dyDescent="0.3">
      <c r="B399" s="2"/>
    </row>
    <row r="400" spans="2:2" x14ac:dyDescent="0.3">
      <c r="B400" s="2"/>
    </row>
    <row r="401" spans="2:2" x14ac:dyDescent="0.3">
      <c r="B401" s="2"/>
    </row>
    <row r="402" spans="2:2" x14ac:dyDescent="0.3">
      <c r="B402" s="2"/>
    </row>
    <row r="403" spans="2:2" x14ac:dyDescent="0.3">
      <c r="B403" s="2"/>
    </row>
    <row r="404" spans="2:2" x14ac:dyDescent="0.3">
      <c r="B404" s="2"/>
    </row>
    <row r="405" spans="2:2" x14ac:dyDescent="0.3">
      <c r="B405" s="2"/>
    </row>
    <row r="406" spans="2:2" x14ac:dyDescent="0.3">
      <c r="B406" s="2"/>
    </row>
    <row r="407" spans="2:2" x14ac:dyDescent="0.3">
      <c r="B407" s="2"/>
    </row>
    <row r="408" spans="2:2" x14ac:dyDescent="0.3">
      <c r="B408" s="2"/>
    </row>
    <row r="409" spans="2:2" x14ac:dyDescent="0.3">
      <c r="B409" s="2"/>
    </row>
    <row r="410" spans="2:2" x14ac:dyDescent="0.3">
      <c r="B410" s="2"/>
    </row>
    <row r="411" spans="2:2" x14ac:dyDescent="0.3">
      <c r="B411" s="2"/>
    </row>
    <row r="412" spans="2:2" x14ac:dyDescent="0.3">
      <c r="B412" s="2"/>
    </row>
    <row r="413" spans="2:2" x14ac:dyDescent="0.3">
      <c r="B413" s="2"/>
    </row>
    <row r="414" spans="2:2" x14ac:dyDescent="0.3">
      <c r="B414" s="2"/>
    </row>
    <row r="415" spans="2:2" x14ac:dyDescent="0.3">
      <c r="B415" s="2"/>
    </row>
    <row r="416" spans="2:2" x14ac:dyDescent="0.3">
      <c r="B416" s="2"/>
    </row>
    <row r="417" spans="2:2" x14ac:dyDescent="0.3">
      <c r="B417" s="2"/>
    </row>
    <row r="418" spans="2:2" x14ac:dyDescent="0.3">
      <c r="B418" s="2"/>
    </row>
    <row r="419" spans="2:2" x14ac:dyDescent="0.3">
      <c r="B419" s="2"/>
    </row>
  </sheetData>
  <mergeCells count="6">
    <mergeCell ref="N4:N5"/>
    <mergeCell ref="B2:M2"/>
    <mergeCell ref="A4:A5"/>
    <mergeCell ref="B4:B5"/>
    <mergeCell ref="C4:L4"/>
    <mergeCell ref="M4:M5"/>
  </mergeCells>
  <phoneticPr fontId="4" type="noConversion"/>
  <conditionalFormatting sqref="M6:M206">
    <cfRule type="cellIs" dxfId="27" priority="9" operator="between">
      <formula>0.5</formula>
      <formula>0</formula>
    </cfRule>
    <cfRule type="cellIs" dxfId="26" priority="10" operator="between">
      <formula>1</formula>
      <formula>0.51</formula>
    </cfRule>
  </conditionalFormatting>
  <conditionalFormatting sqref="N6:N206">
    <cfRule type="cellIs" dxfId="25" priority="1" operator="equal">
      <formula>"Insatisfatório"</formula>
    </cfRule>
    <cfRule type="cellIs" dxfId="24" priority="2" operator="equal">
      <formula>"Regular"</formula>
    </cfRule>
    <cfRule type="cellIs" dxfId="23" priority="3" operator="equal">
      <formula>"Bom"</formula>
    </cfRule>
    <cfRule type="cellIs" dxfId="22" priority="4" operator="equal">
      <formula>"Excelente"</formula>
    </cfRule>
  </conditionalFormatting>
  <dataValidations count="1">
    <dataValidation type="list" allowBlank="1" showInputMessage="1" showErrorMessage="1" sqref="B6:B419" xr:uid="{6E63C2D0-5FD6-4761-99E4-F5EA2F51F4BE}">
      <formula1>Funcionários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7FD37-23D3-4A54-9F56-64507F483B98}">
  <dimension ref="A1:N419"/>
  <sheetViews>
    <sheetView showGridLines="0" zoomScaleNormal="100" workbookViewId="0">
      <selection activeCell="A6" sqref="A6"/>
    </sheetView>
  </sheetViews>
  <sheetFormatPr defaultRowHeight="14.4" x14ac:dyDescent="0.3"/>
  <cols>
    <col min="1" max="1" width="11.6640625" style="1" bestFit="1" customWidth="1"/>
    <col min="2" max="2" width="25.88671875" style="1" customWidth="1"/>
    <col min="3" max="3" width="14" style="1" customWidth="1"/>
    <col min="4" max="7" width="13.77734375" style="1" customWidth="1"/>
    <col min="8" max="8" width="15" style="1" customWidth="1"/>
    <col min="9" max="12" width="13.77734375" style="1" customWidth="1"/>
    <col min="13" max="13" width="11.6640625" style="95" customWidth="1"/>
    <col min="14" max="14" width="18.6640625" style="50" bestFit="1" customWidth="1"/>
    <col min="15" max="16384" width="8.88671875" style="1"/>
  </cols>
  <sheetData>
    <row r="1" spans="1:14" ht="3.6" customHeight="1" x14ac:dyDescent="0.3"/>
    <row r="2" spans="1:14" ht="40.200000000000003" customHeight="1" x14ac:dyDescent="0.3">
      <c r="A2" s="26"/>
      <c r="B2" s="153" t="s">
        <v>16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49"/>
    </row>
    <row r="3" spans="1:14" ht="4.2" customHeight="1" x14ac:dyDescent="0.3"/>
    <row r="4" spans="1:14" ht="19.8" customHeight="1" x14ac:dyDescent="0.3">
      <c r="A4" s="156" t="s">
        <v>13</v>
      </c>
      <c r="B4" s="156" t="s">
        <v>32</v>
      </c>
      <c r="C4" s="154" t="s">
        <v>36</v>
      </c>
      <c r="D4" s="154"/>
      <c r="E4" s="154"/>
      <c r="F4" s="154"/>
      <c r="G4" s="154"/>
      <c r="H4" s="154"/>
      <c r="I4" s="154"/>
      <c r="J4" s="154"/>
      <c r="K4" s="154"/>
      <c r="L4" s="154"/>
      <c r="M4" s="155" t="s">
        <v>10</v>
      </c>
      <c r="N4" s="156" t="s">
        <v>11</v>
      </c>
    </row>
    <row r="5" spans="1:14" s="2" customFormat="1" ht="38.4" customHeight="1" x14ac:dyDescent="0.3">
      <c r="A5" s="156"/>
      <c r="B5" s="156"/>
      <c r="C5" s="24" t="str">
        <f>IF(CONFIGURAÇÕES!B5="","",CONFIGURAÇÕES!B5)</f>
        <v>Produtividade</v>
      </c>
      <c r="D5" s="24" t="str">
        <f>IF(CONFIGURAÇÕES!B6="","",CONFIGURAÇÕES!B6)</f>
        <v>Eficiência</v>
      </c>
      <c r="E5" s="24" t="str">
        <f>IF(CONFIGURAÇÕES!B7="","",CONFIGURAÇÕES!B7)</f>
        <v>Organização</v>
      </c>
      <c r="F5" s="24" t="str">
        <f>IF(CONFIGURAÇÕES!B8="","",CONFIGURAÇÕES!B8)</f>
        <v>Aprendizado</v>
      </c>
      <c r="G5" s="24" t="str">
        <f>IF(CONFIGURAÇÕES!B9="","",CONFIGURAÇÕES!B9)</f>
        <v>Comunicação</v>
      </c>
      <c r="H5" s="24" t="str">
        <f>IF(CONFIGURAÇÕES!B10="","",CONFIGURAÇÕES!B10)</f>
        <v>Trabalho em equipe</v>
      </c>
      <c r="I5" s="24" t="str">
        <f>IF(CONFIGURAÇÕES!B11="","",CONFIGURAÇÕES!B11)</f>
        <v>Comunicação escrita</v>
      </c>
      <c r="J5" s="24" t="str">
        <f>IF(CONFIGURAÇÕES!B12="","",CONFIGURAÇÕES!B12)</f>
        <v>Comunicação verbal</v>
      </c>
      <c r="K5" s="24" t="str">
        <f>IF(CONFIGURAÇÕES!B13="","",CONFIGURAÇÕES!B13)</f>
        <v>Raciocínio lógico</v>
      </c>
      <c r="L5" s="24" t="str">
        <f>IF(CONFIGURAÇÕES!B14="","",CONFIGURAÇÕES!B14)</f>
        <v>Resolução de problemas</v>
      </c>
      <c r="M5" s="155"/>
      <c r="N5" s="156"/>
    </row>
    <row r="6" spans="1:14" s="7" customFormat="1" ht="22.05" customHeight="1" x14ac:dyDescent="0.3">
      <c r="A6" s="4"/>
      <c r="B6" s="14"/>
      <c r="C6" s="5"/>
      <c r="D6" s="5"/>
      <c r="E6" s="5"/>
      <c r="F6" s="5"/>
      <c r="G6" s="5"/>
      <c r="H6" s="5"/>
      <c r="I6" s="5"/>
      <c r="J6" s="5"/>
      <c r="K6" s="5"/>
      <c r="L6" s="5"/>
      <c r="M6" s="98" t="str">
        <f t="shared" ref="M6:M69" si="0">IF(B6="","",(SUM(C6:L6))/(Qtd_competencias*10))</f>
        <v/>
      </c>
      <c r="N6" s="51" t="str">
        <f>IF(B6="","",IF(M6&gt;=CONFIGURAÇÕES!$E$5,CONFIGURAÇÕES!$F$5,IF(M6&gt;=CONFIGURAÇÕES!$E$6,CONFIGURAÇÕES!$F$6,IF(M6&gt;=CONFIGURAÇÕES!$E$7,CONFIGURAÇÕES!$F$7,IF(M6&gt;=CONFIGURAÇÕES!$E$8,CONFIGURAÇÕES!$F$8)))))</f>
        <v/>
      </c>
    </row>
    <row r="7" spans="1:14" s="8" customFormat="1" ht="22.05" customHeight="1" x14ac:dyDescent="0.3">
      <c r="A7" s="4"/>
      <c r="B7" s="14"/>
      <c r="C7" s="3"/>
      <c r="D7" s="3"/>
      <c r="E7" s="3"/>
      <c r="F7" s="3"/>
      <c r="G7" s="3"/>
      <c r="H7" s="3"/>
      <c r="I7" s="3"/>
      <c r="J7" s="3"/>
      <c r="K7" s="3"/>
      <c r="L7" s="3"/>
      <c r="M7" s="98" t="str">
        <f t="shared" si="0"/>
        <v/>
      </c>
      <c r="N7" s="51" t="str">
        <f>IF(B7="","",IF(M7&gt;=CONFIGURAÇÕES!$E$5,CONFIGURAÇÕES!$F$5,IF(M7&gt;=CONFIGURAÇÕES!$E$6,CONFIGURAÇÕES!$F$6,IF(M7&gt;=CONFIGURAÇÕES!$E$7,CONFIGURAÇÕES!$F$7,IF(M7&gt;=CONFIGURAÇÕES!$E$8,CONFIGURAÇÕES!$F$8)))))</f>
        <v/>
      </c>
    </row>
    <row r="8" spans="1:14" s="8" customFormat="1" ht="22.05" customHeight="1" x14ac:dyDescent="0.3">
      <c r="A8" s="4"/>
      <c r="B8" s="14"/>
      <c r="C8" s="5"/>
      <c r="D8" s="5"/>
      <c r="E8" s="5"/>
      <c r="F8" s="5"/>
      <c r="G8" s="5"/>
      <c r="H8" s="5"/>
      <c r="I8" s="5"/>
      <c r="J8" s="5"/>
      <c r="K8" s="5"/>
      <c r="L8" s="5"/>
      <c r="M8" s="98" t="str">
        <f t="shared" si="0"/>
        <v/>
      </c>
      <c r="N8" s="51" t="str">
        <f>IF(B8="","",IF(M8&gt;=CONFIGURAÇÕES!$E$5,CONFIGURAÇÕES!$F$5,IF(M8&gt;=CONFIGURAÇÕES!$E$6,CONFIGURAÇÕES!$F$6,IF(M8&gt;=CONFIGURAÇÕES!$E$7,CONFIGURAÇÕES!$F$7,IF(M8&gt;=CONFIGURAÇÕES!$E$8,CONFIGURAÇÕES!$F$8)))))</f>
        <v/>
      </c>
    </row>
    <row r="9" spans="1:14" s="8" customFormat="1" ht="22.05" customHeight="1" x14ac:dyDescent="0.3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98" t="str">
        <f t="shared" si="0"/>
        <v/>
      </c>
      <c r="N9" s="51" t="str">
        <f>IF(B9="","",IF(M9&gt;=CONFIGURAÇÕES!$E$5,CONFIGURAÇÕES!$F$5,IF(M9&gt;=CONFIGURAÇÕES!$E$6,CONFIGURAÇÕES!$F$6,IF(M9&gt;=CONFIGURAÇÕES!$E$7,CONFIGURAÇÕES!$F$7,IF(M9&gt;=CONFIGURAÇÕES!$E$8,CONFIGURAÇÕES!$F$8)))))</f>
        <v/>
      </c>
    </row>
    <row r="10" spans="1:14" s="8" customFormat="1" ht="22.05" customHeight="1" x14ac:dyDescent="0.3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98" t="str">
        <f t="shared" si="0"/>
        <v/>
      </c>
      <c r="N10" s="51" t="str">
        <f>IF(B10="","",IF(M10&gt;=CONFIGURAÇÕES!$E$5,CONFIGURAÇÕES!$F$5,IF(M10&gt;=CONFIGURAÇÕES!$E$6,CONFIGURAÇÕES!$F$6,IF(M10&gt;=CONFIGURAÇÕES!$E$7,CONFIGURAÇÕES!$F$7,IF(M10&gt;=CONFIGURAÇÕES!$E$8,CONFIGURAÇÕES!$F$8)))))</f>
        <v/>
      </c>
    </row>
    <row r="11" spans="1:14" s="8" customFormat="1" ht="22.05" customHeight="1" x14ac:dyDescent="0.3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98" t="str">
        <f t="shared" si="0"/>
        <v/>
      </c>
      <c r="N11" s="51" t="str">
        <f>IF(B11="","",IF(M11&gt;=CONFIGURAÇÕES!$E$5,CONFIGURAÇÕES!$F$5,IF(M11&gt;=CONFIGURAÇÕES!$E$6,CONFIGURAÇÕES!$F$6,IF(M11&gt;=CONFIGURAÇÕES!$E$7,CONFIGURAÇÕES!$F$7,IF(M11&gt;=CONFIGURAÇÕES!$E$8,CONFIGURAÇÕES!$F$8)))))</f>
        <v/>
      </c>
    </row>
    <row r="12" spans="1:14" s="8" customFormat="1" ht="22.05" customHeight="1" x14ac:dyDescent="0.3">
      <c r="A12" s="9"/>
      <c r="B12" s="5"/>
      <c r="C12" s="5"/>
      <c r="D12" s="5"/>
      <c r="E12" s="6"/>
      <c r="F12" s="5"/>
      <c r="G12" s="5"/>
      <c r="H12" s="5"/>
      <c r="I12" s="5"/>
      <c r="J12" s="5"/>
      <c r="K12" s="5"/>
      <c r="L12" s="5"/>
      <c r="M12" s="98" t="str">
        <f t="shared" si="0"/>
        <v/>
      </c>
      <c r="N12" s="51" t="str">
        <f>IF(B12="","",IF(M12&gt;=CONFIGURAÇÕES!$E$5,CONFIGURAÇÕES!$F$5,IF(M12&gt;=CONFIGURAÇÕES!$E$6,CONFIGURAÇÕES!$F$6,IF(M12&gt;=CONFIGURAÇÕES!$E$7,CONFIGURAÇÕES!$F$7,IF(M12&gt;=CONFIGURAÇÕES!$E$8,CONFIGURAÇÕES!$F$8)))))</f>
        <v/>
      </c>
    </row>
    <row r="13" spans="1:14" s="8" customFormat="1" ht="22.05" customHeight="1" x14ac:dyDescent="0.3">
      <c r="A13" s="9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98" t="str">
        <f t="shared" si="0"/>
        <v/>
      </c>
      <c r="N13" s="51" t="str">
        <f>IF(B13="","",IF(M13&gt;=CONFIGURAÇÕES!$E$5,CONFIGURAÇÕES!$F$5,IF(M13&gt;=CONFIGURAÇÕES!$E$6,CONFIGURAÇÕES!$F$6,IF(M13&gt;=CONFIGURAÇÕES!$E$7,CONFIGURAÇÕES!$F$7,IF(M13&gt;=CONFIGURAÇÕES!$E$8,CONFIGURAÇÕES!$F$8)))))</f>
        <v/>
      </c>
    </row>
    <row r="14" spans="1:14" s="8" customFormat="1" ht="22.05" customHeight="1" x14ac:dyDescent="0.3">
      <c r="A14" s="9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98" t="str">
        <f t="shared" si="0"/>
        <v/>
      </c>
      <c r="N14" s="51" t="str">
        <f>IF(B14="","",IF(M14&gt;=CONFIGURAÇÕES!$E$5,CONFIGURAÇÕES!$F$5,IF(M14&gt;=CONFIGURAÇÕES!$E$6,CONFIGURAÇÕES!$F$6,IF(M14&gt;=CONFIGURAÇÕES!$E$7,CONFIGURAÇÕES!$F$7,IF(M14&gt;=CONFIGURAÇÕES!$E$8,CONFIGURAÇÕES!$F$8)))))</f>
        <v/>
      </c>
    </row>
    <row r="15" spans="1:14" s="8" customFormat="1" ht="22.05" customHeight="1" x14ac:dyDescent="0.3">
      <c r="A15" s="9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98" t="str">
        <f t="shared" si="0"/>
        <v/>
      </c>
      <c r="N15" s="51" t="str">
        <f>IF(B15="","",IF(M15&gt;=CONFIGURAÇÕES!$E$5,CONFIGURAÇÕES!$F$5,IF(M15&gt;=CONFIGURAÇÕES!$E$6,CONFIGURAÇÕES!$F$6,IF(M15&gt;=CONFIGURAÇÕES!$E$7,CONFIGURAÇÕES!$F$7,IF(M15&gt;=CONFIGURAÇÕES!$E$8,CONFIGURAÇÕES!$F$8)))))</f>
        <v/>
      </c>
    </row>
    <row r="16" spans="1:14" s="8" customFormat="1" ht="22.05" customHeight="1" x14ac:dyDescent="0.3">
      <c r="A16" s="9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98" t="str">
        <f t="shared" si="0"/>
        <v/>
      </c>
      <c r="N16" s="51" t="str">
        <f>IF(B16="","",IF(M16&gt;=CONFIGURAÇÕES!$E$5,CONFIGURAÇÕES!$F$5,IF(M16&gt;=CONFIGURAÇÕES!$E$6,CONFIGURAÇÕES!$F$6,IF(M16&gt;=CONFIGURAÇÕES!$E$7,CONFIGURAÇÕES!$F$7,IF(M16&gt;=CONFIGURAÇÕES!$E$8,CONFIGURAÇÕES!$F$8)))))</f>
        <v/>
      </c>
    </row>
    <row r="17" spans="1:14" s="8" customFormat="1" ht="22.05" customHeight="1" x14ac:dyDescent="0.3">
      <c r="A17" s="9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98" t="str">
        <f t="shared" si="0"/>
        <v/>
      </c>
      <c r="N17" s="51" t="str">
        <f>IF(B17="","",IF(M17&gt;=CONFIGURAÇÕES!$E$5,CONFIGURAÇÕES!$F$5,IF(M17&gt;=CONFIGURAÇÕES!$E$6,CONFIGURAÇÕES!$F$6,IF(M17&gt;=CONFIGURAÇÕES!$E$7,CONFIGURAÇÕES!$F$7,IF(M17&gt;=CONFIGURAÇÕES!$E$8,CONFIGURAÇÕES!$F$8)))))</f>
        <v/>
      </c>
    </row>
    <row r="18" spans="1:14" s="8" customFormat="1" ht="22.05" customHeight="1" x14ac:dyDescent="0.3">
      <c r="A18" s="9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98" t="str">
        <f t="shared" si="0"/>
        <v/>
      </c>
      <c r="N18" s="51" t="str">
        <f>IF(B18="","",IF(M18&gt;=CONFIGURAÇÕES!$E$5,CONFIGURAÇÕES!$F$5,IF(M18&gt;=CONFIGURAÇÕES!$E$6,CONFIGURAÇÕES!$F$6,IF(M18&gt;=CONFIGURAÇÕES!$E$7,CONFIGURAÇÕES!$F$7,IF(M18&gt;=CONFIGURAÇÕES!$E$8,CONFIGURAÇÕES!$F$8)))))</f>
        <v/>
      </c>
    </row>
    <row r="19" spans="1:14" s="8" customFormat="1" ht="22.05" customHeight="1" x14ac:dyDescent="0.3">
      <c r="A19" s="9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98" t="str">
        <f t="shared" si="0"/>
        <v/>
      </c>
      <c r="N19" s="51" t="str">
        <f>IF(B19="","",IF(M19&gt;=CONFIGURAÇÕES!$E$5,CONFIGURAÇÕES!$F$5,IF(M19&gt;=CONFIGURAÇÕES!$E$6,CONFIGURAÇÕES!$F$6,IF(M19&gt;=CONFIGURAÇÕES!$E$7,CONFIGURAÇÕES!$F$7,IF(M19&gt;=CONFIGURAÇÕES!$E$8,CONFIGURAÇÕES!$F$8)))))</f>
        <v/>
      </c>
    </row>
    <row r="20" spans="1:14" s="8" customFormat="1" ht="22.05" customHeight="1" x14ac:dyDescent="0.3">
      <c r="A20" s="9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98" t="str">
        <f t="shared" si="0"/>
        <v/>
      </c>
      <c r="N20" s="51" t="str">
        <f>IF(B20="","",IF(M20&gt;=CONFIGURAÇÕES!$E$5,CONFIGURAÇÕES!$F$5,IF(M20&gt;=CONFIGURAÇÕES!$E$6,CONFIGURAÇÕES!$F$6,IF(M20&gt;=CONFIGURAÇÕES!$E$7,CONFIGURAÇÕES!$F$7,IF(M20&gt;=CONFIGURAÇÕES!$E$8,CONFIGURAÇÕES!$F$8)))))</f>
        <v/>
      </c>
    </row>
    <row r="21" spans="1:14" s="8" customFormat="1" ht="22.05" customHeight="1" x14ac:dyDescent="0.3">
      <c r="A21" s="9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98" t="str">
        <f t="shared" si="0"/>
        <v/>
      </c>
      <c r="N21" s="51" t="str">
        <f>IF(B21="","",IF(M21&gt;=CONFIGURAÇÕES!$E$5,CONFIGURAÇÕES!$F$5,IF(M21&gt;=CONFIGURAÇÕES!$E$6,CONFIGURAÇÕES!$F$6,IF(M21&gt;=CONFIGURAÇÕES!$E$7,CONFIGURAÇÕES!$F$7,IF(M21&gt;=CONFIGURAÇÕES!$E$8,CONFIGURAÇÕES!$F$8)))))</f>
        <v/>
      </c>
    </row>
    <row r="22" spans="1:14" s="8" customFormat="1" ht="22.05" customHeight="1" x14ac:dyDescent="0.3">
      <c r="A22" s="9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98" t="str">
        <f t="shared" si="0"/>
        <v/>
      </c>
      <c r="N22" s="51" t="str">
        <f>IF(B22="","",IF(M22&gt;=CONFIGURAÇÕES!$E$5,CONFIGURAÇÕES!$F$5,IF(M22&gt;=CONFIGURAÇÕES!$E$6,CONFIGURAÇÕES!$F$6,IF(M22&gt;=CONFIGURAÇÕES!$E$7,CONFIGURAÇÕES!$F$7,IF(M22&gt;=CONFIGURAÇÕES!$E$8,CONFIGURAÇÕES!$F$8)))))</f>
        <v/>
      </c>
    </row>
    <row r="23" spans="1:14" s="8" customFormat="1" ht="22.05" customHeight="1" x14ac:dyDescent="0.3">
      <c r="A23" s="9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98" t="str">
        <f t="shared" si="0"/>
        <v/>
      </c>
      <c r="N23" s="51" t="str">
        <f>IF(B23="","",IF(M23&gt;=CONFIGURAÇÕES!$E$5,CONFIGURAÇÕES!$F$5,IF(M23&gt;=CONFIGURAÇÕES!$E$6,CONFIGURAÇÕES!$F$6,IF(M23&gt;=CONFIGURAÇÕES!$E$7,CONFIGURAÇÕES!$F$7,IF(M23&gt;=CONFIGURAÇÕES!$E$8,CONFIGURAÇÕES!$F$8)))))</f>
        <v/>
      </c>
    </row>
    <row r="24" spans="1:14" s="8" customFormat="1" ht="22.05" customHeight="1" x14ac:dyDescent="0.3">
      <c r="A24" s="9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98" t="str">
        <f t="shared" si="0"/>
        <v/>
      </c>
      <c r="N24" s="51" t="str">
        <f>IF(B24="","",IF(M24&gt;=CONFIGURAÇÕES!$E$5,CONFIGURAÇÕES!$F$5,IF(M24&gt;=CONFIGURAÇÕES!$E$6,CONFIGURAÇÕES!$F$6,IF(M24&gt;=CONFIGURAÇÕES!$E$7,CONFIGURAÇÕES!$F$7,IF(M24&gt;=CONFIGURAÇÕES!$E$8,CONFIGURAÇÕES!$F$8)))))</f>
        <v/>
      </c>
    </row>
    <row r="25" spans="1:14" s="8" customFormat="1" ht="22.05" customHeight="1" x14ac:dyDescent="0.3">
      <c r="A25" s="9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98" t="str">
        <f t="shared" si="0"/>
        <v/>
      </c>
      <c r="N25" s="51" t="str">
        <f>IF(B25="","",IF(M25&gt;=CONFIGURAÇÕES!$E$5,CONFIGURAÇÕES!$F$5,IF(M25&gt;=CONFIGURAÇÕES!$E$6,CONFIGURAÇÕES!$F$6,IF(M25&gt;=CONFIGURAÇÕES!$E$7,CONFIGURAÇÕES!$F$7,IF(M25&gt;=CONFIGURAÇÕES!$E$8,CONFIGURAÇÕES!$F$8)))))</f>
        <v/>
      </c>
    </row>
    <row r="26" spans="1:14" s="8" customFormat="1" ht="22.05" customHeight="1" x14ac:dyDescent="0.3">
      <c r="A26" s="9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98" t="str">
        <f t="shared" si="0"/>
        <v/>
      </c>
      <c r="N26" s="51" t="str">
        <f>IF(B26="","",IF(M26&gt;=CONFIGURAÇÕES!$E$5,CONFIGURAÇÕES!$F$5,IF(M26&gt;=CONFIGURAÇÕES!$E$6,CONFIGURAÇÕES!$F$6,IF(M26&gt;=CONFIGURAÇÕES!$E$7,CONFIGURAÇÕES!$F$7,IF(M26&gt;=CONFIGURAÇÕES!$E$8,CONFIGURAÇÕES!$F$8)))))</f>
        <v/>
      </c>
    </row>
    <row r="27" spans="1:14" s="8" customFormat="1" ht="22.05" customHeight="1" x14ac:dyDescent="0.3">
      <c r="A27" s="9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98" t="str">
        <f t="shared" si="0"/>
        <v/>
      </c>
      <c r="N27" s="51" t="str">
        <f>IF(B27="","",IF(M27&gt;=CONFIGURAÇÕES!$E$5,CONFIGURAÇÕES!$F$5,IF(M27&gt;=CONFIGURAÇÕES!$E$6,CONFIGURAÇÕES!$F$6,IF(M27&gt;=CONFIGURAÇÕES!$E$7,CONFIGURAÇÕES!$F$7,IF(M27&gt;=CONFIGURAÇÕES!$E$8,CONFIGURAÇÕES!$F$8)))))</f>
        <v/>
      </c>
    </row>
    <row r="28" spans="1:14" s="8" customFormat="1" ht="22.05" customHeight="1" x14ac:dyDescent="0.3">
      <c r="A28" s="9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98" t="str">
        <f t="shared" si="0"/>
        <v/>
      </c>
      <c r="N28" s="51" t="str">
        <f>IF(B28="","",IF(M28&gt;=CONFIGURAÇÕES!$E$5,CONFIGURAÇÕES!$F$5,IF(M28&gt;=CONFIGURAÇÕES!$E$6,CONFIGURAÇÕES!$F$6,IF(M28&gt;=CONFIGURAÇÕES!$E$7,CONFIGURAÇÕES!$F$7,IF(M28&gt;=CONFIGURAÇÕES!$E$8,CONFIGURAÇÕES!$F$8)))))</f>
        <v/>
      </c>
    </row>
    <row r="29" spans="1:14" s="8" customFormat="1" ht="22.05" customHeight="1" x14ac:dyDescent="0.3">
      <c r="A29" s="9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98" t="str">
        <f t="shared" si="0"/>
        <v/>
      </c>
      <c r="N29" s="51" t="str">
        <f>IF(B29="","",IF(M29&gt;=CONFIGURAÇÕES!$E$5,CONFIGURAÇÕES!$F$5,IF(M29&gt;=CONFIGURAÇÕES!$E$6,CONFIGURAÇÕES!$F$6,IF(M29&gt;=CONFIGURAÇÕES!$E$7,CONFIGURAÇÕES!$F$7,IF(M29&gt;=CONFIGURAÇÕES!$E$8,CONFIGURAÇÕES!$F$8)))))</f>
        <v/>
      </c>
    </row>
    <row r="30" spans="1:14" s="8" customFormat="1" ht="22.05" customHeight="1" x14ac:dyDescent="0.3">
      <c r="A30" s="9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98" t="str">
        <f t="shared" si="0"/>
        <v/>
      </c>
      <c r="N30" s="51" t="str">
        <f>IF(B30="","",IF(M30&gt;=CONFIGURAÇÕES!$E$5,CONFIGURAÇÕES!$F$5,IF(M30&gt;=CONFIGURAÇÕES!$E$6,CONFIGURAÇÕES!$F$6,IF(M30&gt;=CONFIGURAÇÕES!$E$7,CONFIGURAÇÕES!$F$7,IF(M30&gt;=CONFIGURAÇÕES!$E$8,CONFIGURAÇÕES!$F$8)))))</f>
        <v/>
      </c>
    </row>
    <row r="31" spans="1:14" s="8" customFormat="1" ht="22.05" customHeight="1" x14ac:dyDescent="0.3">
      <c r="A31" s="9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98" t="str">
        <f t="shared" si="0"/>
        <v/>
      </c>
      <c r="N31" s="51" t="str">
        <f>IF(B31="","",IF(M31&gt;=CONFIGURAÇÕES!$E$5,CONFIGURAÇÕES!$F$5,IF(M31&gt;=CONFIGURAÇÕES!$E$6,CONFIGURAÇÕES!$F$6,IF(M31&gt;=CONFIGURAÇÕES!$E$7,CONFIGURAÇÕES!$F$7,IF(M31&gt;=CONFIGURAÇÕES!$E$8,CONFIGURAÇÕES!$F$8)))))</f>
        <v/>
      </c>
    </row>
    <row r="32" spans="1:14" s="8" customFormat="1" ht="22.05" customHeight="1" x14ac:dyDescent="0.3">
      <c r="A32" s="9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98" t="str">
        <f t="shared" si="0"/>
        <v/>
      </c>
      <c r="N32" s="51" t="str">
        <f>IF(B32="","",IF(M32&gt;=CONFIGURAÇÕES!$E$5,CONFIGURAÇÕES!$F$5,IF(M32&gt;=CONFIGURAÇÕES!$E$6,CONFIGURAÇÕES!$F$6,IF(M32&gt;=CONFIGURAÇÕES!$E$7,CONFIGURAÇÕES!$F$7,IF(M32&gt;=CONFIGURAÇÕES!$E$8,CONFIGURAÇÕES!$F$8)))))</f>
        <v/>
      </c>
    </row>
    <row r="33" spans="1:14" s="8" customFormat="1" ht="22.05" customHeight="1" x14ac:dyDescent="0.3">
      <c r="A33" s="9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98" t="str">
        <f t="shared" si="0"/>
        <v/>
      </c>
      <c r="N33" s="51" t="str">
        <f>IF(B33="","",IF(M33&gt;=CONFIGURAÇÕES!$E$5,CONFIGURAÇÕES!$F$5,IF(M33&gt;=CONFIGURAÇÕES!$E$6,CONFIGURAÇÕES!$F$6,IF(M33&gt;=CONFIGURAÇÕES!$E$7,CONFIGURAÇÕES!$F$7,IF(M33&gt;=CONFIGURAÇÕES!$E$8,CONFIGURAÇÕES!$F$8)))))</f>
        <v/>
      </c>
    </row>
    <row r="34" spans="1:14" s="8" customFormat="1" ht="22.05" customHeight="1" x14ac:dyDescent="0.3">
      <c r="A34" s="9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98" t="str">
        <f t="shared" si="0"/>
        <v/>
      </c>
      <c r="N34" s="51" t="str">
        <f>IF(B34="","",IF(M34&gt;=CONFIGURAÇÕES!$E$5,CONFIGURAÇÕES!$F$5,IF(M34&gt;=CONFIGURAÇÕES!$E$6,CONFIGURAÇÕES!$F$6,IF(M34&gt;=CONFIGURAÇÕES!$E$7,CONFIGURAÇÕES!$F$7,IF(M34&gt;=CONFIGURAÇÕES!$E$8,CONFIGURAÇÕES!$F$8)))))</f>
        <v/>
      </c>
    </row>
    <row r="35" spans="1:14" s="8" customFormat="1" ht="22.05" customHeight="1" x14ac:dyDescent="0.3">
      <c r="A35" s="9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98" t="str">
        <f t="shared" si="0"/>
        <v/>
      </c>
      <c r="N35" s="51" t="str">
        <f>IF(B35="","",IF(M35&gt;=CONFIGURAÇÕES!$E$5,CONFIGURAÇÕES!$F$5,IF(M35&gt;=CONFIGURAÇÕES!$E$6,CONFIGURAÇÕES!$F$6,IF(M35&gt;=CONFIGURAÇÕES!$E$7,CONFIGURAÇÕES!$F$7,IF(M35&gt;=CONFIGURAÇÕES!$E$8,CONFIGURAÇÕES!$F$8)))))</f>
        <v/>
      </c>
    </row>
    <row r="36" spans="1:14" s="8" customFormat="1" ht="22.05" customHeight="1" x14ac:dyDescent="0.3">
      <c r="A36" s="9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98" t="str">
        <f t="shared" si="0"/>
        <v/>
      </c>
      <c r="N36" s="51" t="str">
        <f>IF(B36="","",IF(M36&gt;=CONFIGURAÇÕES!$E$5,CONFIGURAÇÕES!$F$5,IF(M36&gt;=CONFIGURAÇÕES!$E$6,CONFIGURAÇÕES!$F$6,IF(M36&gt;=CONFIGURAÇÕES!$E$7,CONFIGURAÇÕES!$F$7,IF(M36&gt;=CONFIGURAÇÕES!$E$8,CONFIGURAÇÕES!$F$8)))))</f>
        <v/>
      </c>
    </row>
    <row r="37" spans="1:14" s="8" customFormat="1" ht="22.05" customHeight="1" x14ac:dyDescent="0.3">
      <c r="A37" s="9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98" t="str">
        <f t="shared" si="0"/>
        <v/>
      </c>
      <c r="N37" s="51" t="str">
        <f>IF(B37="","",IF(M37&gt;=CONFIGURAÇÕES!$E$5,CONFIGURAÇÕES!$F$5,IF(M37&gt;=CONFIGURAÇÕES!$E$6,CONFIGURAÇÕES!$F$6,IF(M37&gt;=CONFIGURAÇÕES!$E$7,CONFIGURAÇÕES!$F$7,IF(M37&gt;=CONFIGURAÇÕES!$E$8,CONFIGURAÇÕES!$F$8)))))</f>
        <v/>
      </c>
    </row>
    <row r="38" spans="1:14" s="8" customFormat="1" ht="22.05" customHeight="1" x14ac:dyDescent="0.3">
      <c r="A38" s="9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98" t="str">
        <f t="shared" si="0"/>
        <v/>
      </c>
      <c r="N38" s="51" t="str">
        <f>IF(B38="","",IF(M38&gt;=CONFIGURAÇÕES!$E$5,CONFIGURAÇÕES!$F$5,IF(M38&gt;=CONFIGURAÇÕES!$E$6,CONFIGURAÇÕES!$F$6,IF(M38&gt;=CONFIGURAÇÕES!$E$7,CONFIGURAÇÕES!$F$7,IF(M38&gt;=CONFIGURAÇÕES!$E$8,CONFIGURAÇÕES!$F$8)))))</f>
        <v/>
      </c>
    </row>
    <row r="39" spans="1:14" s="8" customFormat="1" ht="22.05" customHeight="1" x14ac:dyDescent="0.3">
      <c r="A39" s="9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98" t="str">
        <f t="shared" si="0"/>
        <v/>
      </c>
      <c r="N39" s="51" t="str">
        <f>IF(B39="","",IF(M39&gt;=CONFIGURAÇÕES!$E$5,CONFIGURAÇÕES!$F$5,IF(M39&gt;=CONFIGURAÇÕES!$E$6,CONFIGURAÇÕES!$F$6,IF(M39&gt;=CONFIGURAÇÕES!$E$7,CONFIGURAÇÕES!$F$7,IF(M39&gt;=CONFIGURAÇÕES!$E$8,CONFIGURAÇÕES!$F$8)))))</f>
        <v/>
      </c>
    </row>
    <row r="40" spans="1:14" s="8" customFormat="1" ht="22.05" customHeight="1" x14ac:dyDescent="0.3">
      <c r="A40" s="9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98" t="str">
        <f t="shared" si="0"/>
        <v/>
      </c>
      <c r="N40" s="51" t="str">
        <f>IF(B40="","",IF(M40&gt;=CONFIGURAÇÕES!$E$5,CONFIGURAÇÕES!$F$5,IF(M40&gt;=CONFIGURAÇÕES!$E$6,CONFIGURAÇÕES!$F$6,IF(M40&gt;=CONFIGURAÇÕES!$E$7,CONFIGURAÇÕES!$F$7,IF(M40&gt;=CONFIGURAÇÕES!$E$8,CONFIGURAÇÕES!$F$8)))))</f>
        <v/>
      </c>
    </row>
    <row r="41" spans="1:14" s="8" customFormat="1" ht="22.05" customHeight="1" x14ac:dyDescent="0.3">
      <c r="A41" s="9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98" t="str">
        <f t="shared" si="0"/>
        <v/>
      </c>
      <c r="N41" s="51" t="str">
        <f>IF(B41="","",IF(M41&gt;=CONFIGURAÇÕES!$E$5,CONFIGURAÇÕES!$F$5,IF(M41&gt;=CONFIGURAÇÕES!$E$6,CONFIGURAÇÕES!$F$6,IF(M41&gt;=CONFIGURAÇÕES!$E$7,CONFIGURAÇÕES!$F$7,IF(M41&gt;=CONFIGURAÇÕES!$E$8,CONFIGURAÇÕES!$F$8)))))</f>
        <v/>
      </c>
    </row>
    <row r="42" spans="1:14" s="8" customFormat="1" ht="22.05" customHeight="1" x14ac:dyDescent="0.3">
      <c r="A42" s="9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98" t="str">
        <f t="shared" si="0"/>
        <v/>
      </c>
      <c r="N42" s="51" t="str">
        <f>IF(B42="","",IF(M42&gt;=CONFIGURAÇÕES!$E$5,CONFIGURAÇÕES!$F$5,IF(M42&gt;=CONFIGURAÇÕES!$E$6,CONFIGURAÇÕES!$F$6,IF(M42&gt;=CONFIGURAÇÕES!$E$7,CONFIGURAÇÕES!$F$7,IF(M42&gt;=CONFIGURAÇÕES!$E$8,CONFIGURAÇÕES!$F$8)))))</f>
        <v/>
      </c>
    </row>
    <row r="43" spans="1:14" s="8" customFormat="1" ht="22.05" customHeight="1" x14ac:dyDescent="0.3">
      <c r="A43" s="9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98" t="str">
        <f t="shared" si="0"/>
        <v/>
      </c>
      <c r="N43" s="51" t="str">
        <f>IF(B43="","",IF(M43&gt;=CONFIGURAÇÕES!$E$5,CONFIGURAÇÕES!$F$5,IF(M43&gt;=CONFIGURAÇÕES!$E$6,CONFIGURAÇÕES!$F$6,IF(M43&gt;=CONFIGURAÇÕES!$E$7,CONFIGURAÇÕES!$F$7,IF(M43&gt;=CONFIGURAÇÕES!$E$8,CONFIGURAÇÕES!$F$8)))))</f>
        <v/>
      </c>
    </row>
    <row r="44" spans="1:14" s="8" customFormat="1" ht="22.05" customHeight="1" x14ac:dyDescent="0.3">
      <c r="A44" s="9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98" t="str">
        <f t="shared" si="0"/>
        <v/>
      </c>
      <c r="N44" s="51" t="str">
        <f>IF(B44="","",IF(M44&gt;=CONFIGURAÇÕES!$E$5,CONFIGURAÇÕES!$F$5,IF(M44&gt;=CONFIGURAÇÕES!$E$6,CONFIGURAÇÕES!$F$6,IF(M44&gt;=CONFIGURAÇÕES!$E$7,CONFIGURAÇÕES!$F$7,IF(M44&gt;=CONFIGURAÇÕES!$E$8,CONFIGURAÇÕES!$F$8)))))</f>
        <v/>
      </c>
    </row>
    <row r="45" spans="1:14" s="8" customFormat="1" ht="22.05" customHeight="1" x14ac:dyDescent="0.3">
      <c r="A45" s="9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98" t="str">
        <f t="shared" si="0"/>
        <v/>
      </c>
      <c r="N45" s="51" t="str">
        <f>IF(B45="","",IF(M45&gt;=CONFIGURAÇÕES!$E$5,CONFIGURAÇÕES!$F$5,IF(M45&gt;=CONFIGURAÇÕES!$E$6,CONFIGURAÇÕES!$F$6,IF(M45&gt;=CONFIGURAÇÕES!$E$7,CONFIGURAÇÕES!$F$7,IF(M45&gt;=CONFIGURAÇÕES!$E$8,CONFIGURAÇÕES!$F$8)))))</f>
        <v/>
      </c>
    </row>
    <row r="46" spans="1:14" s="8" customFormat="1" ht="22.05" customHeight="1" x14ac:dyDescent="0.3">
      <c r="A46" s="9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98" t="str">
        <f t="shared" si="0"/>
        <v/>
      </c>
      <c r="N46" s="51" t="str">
        <f>IF(B46="","",IF(M46&gt;=CONFIGURAÇÕES!$E$5,CONFIGURAÇÕES!$F$5,IF(M46&gt;=CONFIGURAÇÕES!$E$6,CONFIGURAÇÕES!$F$6,IF(M46&gt;=CONFIGURAÇÕES!$E$7,CONFIGURAÇÕES!$F$7,IF(M46&gt;=CONFIGURAÇÕES!$E$8,CONFIGURAÇÕES!$F$8)))))</f>
        <v/>
      </c>
    </row>
    <row r="47" spans="1:14" s="8" customFormat="1" ht="22.05" customHeight="1" x14ac:dyDescent="0.3">
      <c r="A47" s="9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98" t="str">
        <f t="shared" si="0"/>
        <v/>
      </c>
      <c r="N47" s="51" t="str">
        <f>IF(B47="","",IF(M47&gt;=CONFIGURAÇÕES!$E$5,CONFIGURAÇÕES!$F$5,IF(M47&gt;=CONFIGURAÇÕES!$E$6,CONFIGURAÇÕES!$F$6,IF(M47&gt;=CONFIGURAÇÕES!$E$7,CONFIGURAÇÕES!$F$7,IF(M47&gt;=CONFIGURAÇÕES!$E$8,CONFIGURAÇÕES!$F$8)))))</f>
        <v/>
      </c>
    </row>
    <row r="48" spans="1:14" s="8" customFormat="1" ht="22.05" customHeight="1" x14ac:dyDescent="0.3">
      <c r="A48" s="9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98" t="str">
        <f t="shared" si="0"/>
        <v/>
      </c>
      <c r="N48" s="51" t="str">
        <f>IF(B48="","",IF(M48&gt;=CONFIGURAÇÕES!$E$5,CONFIGURAÇÕES!$F$5,IF(M48&gt;=CONFIGURAÇÕES!$E$6,CONFIGURAÇÕES!$F$6,IF(M48&gt;=CONFIGURAÇÕES!$E$7,CONFIGURAÇÕES!$F$7,IF(M48&gt;=CONFIGURAÇÕES!$E$8,CONFIGURAÇÕES!$F$8)))))</f>
        <v/>
      </c>
    </row>
    <row r="49" spans="1:14" s="8" customFormat="1" ht="22.05" customHeight="1" x14ac:dyDescent="0.3">
      <c r="A49" s="9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98" t="str">
        <f t="shared" si="0"/>
        <v/>
      </c>
      <c r="N49" s="51" t="str">
        <f>IF(B49="","",IF(M49&gt;=CONFIGURAÇÕES!$E$5,CONFIGURAÇÕES!$F$5,IF(M49&gt;=CONFIGURAÇÕES!$E$6,CONFIGURAÇÕES!$F$6,IF(M49&gt;=CONFIGURAÇÕES!$E$7,CONFIGURAÇÕES!$F$7,IF(M49&gt;=CONFIGURAÇÕES!$E$8,CONFIGURAÇÕES!$F$8)))))</f>
        <v/>
      </c>
    </row>
    <row r="50" spans="1:14" s="8" customFormat="1" ht="22.05" customHeight="1" x14ac:dyDescent="0.3">
      <c r="A50" s="9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98" t="str">
        <f t="shared" si="0"/>
        <v/>
      </c>
      <c r="N50" s="51" t="str">
        <f>IF(B50="","",IF(M50&gt;=CONFIGURAÇÕES!$E$5,CONFIGURAÇÕES!$F$5,IF(M50&gt;=CONFIGURAÇÕES!$E$6,CONFIGURAÇÕES!$F$6,IF(M50&gt;=CONFIGURAÇÕES!$E$7,CONFIGURAÇÕES!$F$7,IF(M50&gt;=CONFIGURAÇÕES!$E$8,CONFIGURAÇÕES!$F$8)))))</f>
        <v/>
      </c>
    </row>
    <row r="51" spans="1:14" s="8" customFormat="1" ht="22.05" customHeight="1" x14ac:dyDescent="0.3">
      <c r="A51" s="9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98" t="str">
        <f t="shared" si="0"/>
        <v/>
      </c>
      <c r="N51" s="51" t="str">
        <f>IF(B51="","",IF(M51&gt;=CONFIGURAÇÕES!$E$5,CONFIGURAÇÕES!$F$5,IF(M51&gt;=CONFIGURAÇÕES!$E$6,CONFIGURAÇÕES!$F$6,IF(M51&gt;=CONFIGURAÇÕES!$E$7,CONFIGURAÇÕES!$F$7,IF(M51&gt;=CONFIGURAÇÕES!$E$8,CONFIGURAÇÕES!$F$8)))))</f>
        <v/>
      </c>
    </row>
    <row r="52" spans="1:14" s="8" customFormat="1" ht="22.05" customHeight="1" x14ac:dyDescent="0.3">
      <c r="A52" s="9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98" t="str">
        <f t="shared" si="0"/>
        <v/>
      </c>
      <c r="N52" s="51" t="str">
        <f>IF(B52="","",IF(M52&gt;=CONFIGURAÇÕES!$E$5,CONFIGURAÇÕES!$F$5,IF(M52&gt;=CONFIGURAÇÕES!$E$6,CONFIGURAÇÕES!$F$6,IF(M52&gt;=CONFIGURAÇÕES!$E$7,CONFIGURAÇÕES!$F$7,IF(M52&gt;=CONFIGURAÇÕES!$E$8,CONFIGURAÇÕES!$F$8)))))</f>
        <v/>
      </c>
    </row>
    <row r="53" spans="1:14" s="8" customFormat="1" ht="22.05" customHeight="1" x14ac:dyDescent="0.3">
      <c r="A53" s="9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98" t="str">
        <f t="shared" si="0"/>
        <v/>
      </c>
      <c r="N53" s="51" t="str">
        <f>IF(B53="","",IF(M53&gt;=CONFIGURAÇÕES!$E$5,CONFIGURAÇÕES!$F$5,IF(M53&gt;=CONFIGURAÇÕES!$E$6,CONFIGURAÇÕES!$F$6,IF(M53&gt;=CONFIGURAÇÕES!$E$7,CONFIGURAÇÕES!$F$7,IF(M53&gt;=CONFIGURAÇÕES!$E$8,CONFIGURAÇÕES!$F$8)))))</f>
        <v/>
      </c>
    </row>
    <row r="54" spans="1:14" s="8" customFormat="1" ht="22.05" customHeight="1" x14ac:dyDescent="0.3">
      <c r="A54" s="9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98" t="str">
        <f t="shared" si="0"/>
        <v/>
      </c>
      <c r="N54" s="51" t="str">
        <f>IF(B54="","",IF(M54&gt;=CONFIGURAÇÕES!$E$5,CONFIGURAÇÕES!$F$5,IF(M54&gt;=CONFIGURAÇÕES!$E$6,CONFIGURAÇÕES!$F$6,IF(M54&gt;=CONFIGURAÇÕES!$E$7,CONFIGURAÇÕES!$F$7,IF(M54&gt;=CONFIGURAÇÕES!$E$8,CONFIGURAÇÕES!$F$8)))))</f>
        <v/>
      </c>
    </row>
    <row r="55" spans="1:14" s="8" customFormat="1" ht="22.05" customHeight="1" x14ac:dyDescent="0.3">
      <c r="A55" s="9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98" t="str">
        <f t="shared" si="0"/>
        <v/>
      </c>
      <c r="N55" s="51" t="str">
        <f>IF(B55="","",IF(M55&gt;=CONFIGURAÇÕES!$E$5,CONFIGURAÇÕES!$F$5,IF(M55&gt;=CONFIGURAÇÕES!$E$6,CONFIGURAÇÕES!$F$6,IF(M55&gt;=CONFIGURAÇÕES!$E$7,CONFIGURAÇÕES!$F$7,IF(M55&gt;=CONFIGURAÇÕES!$E$8,CONFIGURAÇÕES!$F$8)))))</f>
        <v/>
      </c>
    </row>
    <row r="56" spans="1:14" s="8" customFormat="1" ht="22.05" customHeight="1" x14ac:dyDescent="0.3">
      <c r="A56" s="9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98" t="str">
        <f t="shared" si="0"/>
        <v/>
      </c>
      <c r="N56" s="51" t="str">
        <f>IF(B56="","",IF(M56&gt;=CONFIGURAÇÕES!$E$5,CONFIGURAÇÕES!$F$5,IF(M56&gt;=CONFIGURAÇÕES!$E$6,CONFIGURAÇÕES!$F$6,IF(M56&gt;=CONFIGURAÇÕES!$E$7,CONFIGURAÇÕES!$F$7,IF(M56&gt;=CONFIGURAÇÕES!$E$8,CONFIGURAÇÕES!$F$8)))))</f>
        <v/>
      </c>
    </row>
    <row r="57" spans="1:14" s="8" customFormat="1" ht="22.05" customHeight="1" x14ac:dyDescent="0.3">
      <c r="A57" s="9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98" t="str">
        <f t="shared" si="0"/>
        <v/>
      </c>
      <c r="N57" s="51" t="str">
        <f>IF(B57="","",IF(M57&gt;=CONFIGURAÇÕES!$E$5,CONFIGURAÇÕES!$F$5,IF(M57&gt;=CONFIGURAÇÕES!$E$6,CONFIGURAÇÕES!$F$6,IF(M57&gt;=CONFIGURAÇÕES!$E$7,CONFIGURAÇÕES!$F$7,IF(M57&gt;=CONFIGURAÇÕES!$E$8,CONFIGURAÇÕES!$F$8)))))</f>
        <v/>
      </c>
    </row>
    <row r="58" spans="1:14" s="8" customFormat="1" ht="22.05" customHeight="1" x14ac:dyDescent="0.3">
      <c r="A58" s="9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98" t="str">
        <f t="shared" si="0"/>
        <v/>
      </c>
      <c r="N58" s="51" t="str">
        <f>IF(B58="","",IF(M58&gt;=CONFIGURAÇÕES!$E$5,CONFIGURAÇÕES!$F$5,IF(M58&gt;=CONFIGURAÇÕES!$E$6,CONFIGURAÇÕES!$F$6,IF(M58&gt;=CONFIGURAÇÕES!$E$7,CONFIGURAÇÕES!$F$7,IF(M58&gt;=CONFIGURAÇÕES!$E$8,CONFIGURAÇÕES!$F$8)))))</f>
        <v/>
      </c>
    </row>
    <row r="59" spans="1:14" s="8" customFormat="1" ht="22.05" customHeight="1" x14ac:dyDescent="0.3">
      <c r="A59" s="9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98" t="str">
        <f t="shared" si="0"/>
        <v/>
      </c>
      <c r="N59" s="51" t="str">
        <f>IF(B59="","",IF(M59&gt;=CONFIGURAÇÕES!$E$5,CONFIGURAÇÕES!$F$5,IF(M59&gt;=CONFIGURAÇÕES!$E$6,CONFIGURAÇÕES!$F$6,IF(M59&gt;=CONFIGURAÇÕES!$E$7,CONFIGURAÇÕES!$F$7,IF(M59&gt;=CONFIGURAÇÕES!$E$8,CONFIGURAÇÕES!$F$8)))))</f>
        <v/>
      </c>
    </row>
    <row r="60" spans="1:14" s="8" customFormat="1" ht="22.05" customHeight="1" x14ac:dyDescent="0.3">
      <c r="A60" s="9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98" t="str">
        <f t="shared" si="0"/>
        <v/>
      </c>
      <c r="N60" s="51" t="str">
        <f>IF(B60="","",IF(M60&gt;=CONFIGURAÇÕES!$E$5,CONFIGURAÇÕES!$F$5,IF(M60&gt;=CONFIGURAÇÕES!$E$6,CONFIGURAÇÕES!$F$6,IF(M60&gt;=CONFIGURAÇÕES!$E$7,CONFIGURAÇÕES!$F$7,IF(M60&gt;=CONFIGURAÇÕES!$E$8,CONFIGURAÇÕES!$F$8)))))</f>
        <v/>
      </c>
    </row>
    <row r="61" spans="1:14" s="8" customFormat="1" ht="22.05" customHeight="1" x14ac:dyDescent="0.3">
      <c r="A61" s="9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98" t="str">
        <f t="shared" si="0"/>
        <v/>
      </c>
      <c r="N61" s="51" t="str">
        <f>IF(B61="","",IF(M61&gt;=CONFIGURAÇÕES!$E$5,CONFIGURAÇÕES!$F$5,IF(M61&gt;=CONFIGURAÇÕES!$E$6,CONFIGURAÇÕES!$F$6,IF(M61&gt;=CONFIGURAÇÕES!$E$7,CONFIGURAÇÕES!$F$7,IF(M61&gt;=CONFIGURAÇÕES!$E$8,CONFIGURAÇÕES!$F$8)))))</f>
        <v/>
      </c>
    </row>
    <row r="62" spans="1:14" s="8" customFormat="1" ht="22.05" customHeight="1" x14ac:dyDescent="0.3">
      <c r="A62" s="9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98" t="str">
        <f t="shared" si="0"/>
        <v/>
      </c>
      <c r="N62" s="51" t="str">
        <f>IF(B62="","",IF(M62&gt;=CONFIGURAÇÕES!$E$5,CONFIGURAÇÕES!$F$5,IF(M62&gt;=CONFIGURAÇÕES!$E$6,CONFIGURAÇÕES!$F$6,IF(M62&gt;=CONFIGURAÇÕES!$E$7,CONFIGURAÇÕES!$F$7,IF(M62&gt;=CONFIGURAÇÕES!$E$8,CONFIGURAÇÕES!$F$8)))))</f>
        <v/>
      </c>
    </row>
    <row r="63" spans="1:14" s="8" customFormat="1" ht="22.05" customHeight="1" x14ac:dyDescent="0.3">
      <c r="A63" s="9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98" t="str">
        <f t="shared" si="0"/>
        <v/>
      </c>
      <c r="N63" s="51" t="str">
        <f>IF(B63="","",IF(M63&gt;=CONFIGURAÇÕES!$E$5,CONFIGURAÇÕES!$F$5,IF(M63&gt;=CONFIGURAÇÕES!$E$6,CONFIGURAÇÕES!$F$6,IF(M63&gt;=CONFIGURAÇÕES!$E$7,CONFIGURAÇÕES!$F$7,IF(M63&gt;=CONFIGURAÇÕES!$E$8,CONFIGURAÇÕES!$F$8)))))</f>
        <v/>
      </c>
    </row>
    <row r="64" spans="1:14" s="8" customFormat="1" ht="22.05" customHeight="1" x14ac:dyDescent="0.3">
      <c r="A64" s="9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98" t="str">
        <f t="shared" si="0"/>
        <v/>
      </c>
      <c r="N64" s="51" t="str">
        <f>IF(B64="","",IF(M64&gt;=CONFIGURAÇÕES!$E$5,CONFIGURAÇÕES!$F$5,IF(M64&gt;=CONFIGURAÇÕES!$E$6,CONFIGURAÇÕES!$F$6,IF(M64&gt;=CONFIGURAÇÕES!$E$7,CONFIGURAÇÕES!$F$7,IF(M64&gt;=CONFIGURAÇÕES!$E$8,CONFIGURAÇÕES!$F$8)))))</f>
        <v/>
      </c>
    </row>
    <row r="65" spans="1:14" s="8" customFormat="1" ht="22.05" customHeight="1" x14ac:dyDescent="0.3">
      <c r="A65" s="9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98" t="str">
        <f t="shared" si="0"/>
        <v/>
      </c>
      <c r="N65" s="51" t="str">
        <f>IF(B65="","",IF(M65&gt;=CONFIGURAÇÕES!$E$5,CONFIGURAÇÕES!$F$5,IF(M65&gt;=CONFIGURAÇÕES!$E$6,CONFIGURAÇÕES!$F$6,IF(M65&gt;=CONFIGURAÇÕES!$E$7,CONFIGURAÇÕES!$F$7,IF(M65&gt;=CONFIGURAÇÕES!$E$8,CONFIGURAÇÕES!$F$8)))))</f>
        <v/>
      </c>
    </row>
    <row r="66" spans="1:14" s="8" customFormat="1" ht="22.05" customHeight="1" x14ac:dyDescent="0.3">
      <c r="A66" s="9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98" t="str">
        <f t="shared" si="0"/>
        <v/>
      </c>
      <c r="N66" s="51" t="str">
        <f>IF(B66="","",IF(M66&gt;=CONFIGURAÇÕES!$E$5,CONFIGURAÇÕES!$F$5,IF(M66&gt;=CONFIGURAÇÕES!$E$6,CONFIGURAÇÕES!$F$6,IF(M66&gt;=CONFIGURAÇÕES!$E$7,CONFIGURAÇÕES!$F$7,IF(M66&gt;=CONFIGURAÇÕES!$E$8,CONFIGURAÇÕES!$F$8)))))</f>
        <v/>
      </c>
    </row>
    <row r="67" spans="1:14" s="8" customFormat="1" ht="22.05" customHeight="1" x14ac:dyDescent="0.3">
      <c r="A67" s="9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98" t="str">
        <f t="shared" si="0"/>
        <v/>
      </c>
      <c r="N67" s="51" t="str">
        <f>IF(B67="","",IF(M67&gt;=CONFIGURAÇÕES!$E$5,CONFIGURAÇÕES!$F$5,IF(M67&gt;=CONFIGURAÇÕES!$E$6,CONFIGURAÇÕES!$F$6,IF(M67&gt;=CONFIGURAÇÕES!$E$7,CONFIGURAÇÕES!$F$7,IF(M67&gt;=CONFIGURAÇÕES!$E$8,CONFIGURAÇÕES!$F$8)))))</f>
        <v/>
      </c>
    </row>
    <row r="68" spans="1:14" s="8" customFormat="1" ht="22.05" customHeight="1" x14ac:dyDescent="0.3">
      <c r="A68" s="9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98" t="str">
        <f t="shared" si="0"/>
        <v/>
      </c>
      <c r="N68" s="51" t="str">
        <f>IF(B68="","",IF(M68&gt;=CONFIGURAÇÕES!$E$5,CONFIGURAÇÕES!$F$5,IF(M68&gt;=CONFIGURAÇÕES!$E$6,CONFIGURAÇÕES!$F$6,IF(M68&gt;=CONFIGURAÇÕES!$E$7,CONFIGURAÇÕES!$F$7,IF(M68&gt;=CONFIGURAÇÕES!$E$8,CONFIGURAÇÕES!$F$8)))))</f>
        <v/>
      </c>
    </row>
    <row r="69" spans="1:14" s="8" customFormat="1" ht="22.05" customHeight="1" x14ac:dyDescent="0.3">
      <c r="A69" s="9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98" t="str">
        <f t="shared" si="0"/>
        <v/>
      </c>
      <c r="N69" s="51" t="str">
        <f>IF(B69="","",IF(M69&gt;=CONFIGURAÇÕES!$E$5,CONFIGURAÇÕES!$F$5,IF(M69&gt;=CONFIGURAÇÕES!$E$6,CONFIGURAÇÕES!$F$6,IF(M69&gt;=CONFIGURAÇÕES!$E$7,CONFIGURAÇÕES!$F$7,IF(M69&gt;=CONFIGURAÇÕES!$E$8,CONFIGURAÇÕES!$F$8)))))</f>
        <v/>
      </c>
    </row>
    <row r="70" spans="1:14" s="8" customFormat="1" ht="22.05" customHeight="1" x14ac:dyDescent="0.3">
      <c r="A70" s="9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98" t="str">
        <f t="shared" ref="M70:M133" si="1">IF(B70="","",(SUM(C70:L70))/(Qtd_competencias*10))</f>
        <v/>
      </c>
      <c r="N70" s="51" t="str">
        <f>IF(B70="","",IF(M70&gt;=CONFIGURAÇÕES!$E$5,CONFIGURAÇÕES!$F$5,IF(M70&gt;=CONFIGURAÇÕES!$E$6,CONFIGURAÇÕES!$F$6,IF(M70&gt;=CONFIGURAÇÕES!$E$7,CONFIGURAÇÕES!$F$7,IF(M70&gt;=CONFIGURAÇÕES!$E$8,CONFIGURAÇÕES!$F$8)))))</f>
        <v/>
      </c>
    </row>
    <row r="71" spans="1:14" s="8" customFormat="1" ht="22.05" customHeight="1" x14ac:dyDescent="0.3">
      <c r="A71" s="9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98" t="str">
        <f t="shared" si="1"/>
        <v/>
      </c>
      <c r="N71" s="51" t="str">
        <f>IF(B71="","",IF(M71&gt;=CONFIGURAÇÕES!$E$5,CONFIGURAÇÕES!$F$5,IF(M71&gt;=CONFIGURAÇÕES!$E$6,CONFIGURAÇÕES!$F$6,IF(M71&gt;=CONFIGURAÇÕES!$E$7,CONFIGURAÇÕES!$F$7,IF(M71&gt;=CONFIGURAÇÕES!$E$8,CONFIGURAÇÕES!$F$8)))))</f>
        <v/>
      </c>
    </row>
    <row r="72" spans="1:14" s="8" customFormat="1" ht="22.05" customHeight="1" x14ac:dyDescent="0.3">
      <c r="A72" s="9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98" t="str">
        <f t="shared" si="1"/>
        <v/>
      </c>
      <c r="N72" s="51" t="str">
        <f>IF(B72="","",IF(M72&gt;=CONFIGURAÇÕES!$E$5,CONFIGURAÇÕES!$F$5,IF(M72&gt;=CONFIGURAÇÕES!$E$6,CONFIGURAÇÕES!$F$6,IF(M72&gt;=CONFIGURAÇÕES!$E$7,CONFIGURAÇÕES!$F$7,IF(M72&gt;=CONFIGURAÇÕES!$E$8,CONFIGURAÇÕES!$F$8)))))</f>
        <v/>
      </c>
    </row>
    <row r="73" spans="1:14" s="8" customFormat="1" ht="22.05" customHeight="1" x14ac:dyDescent="0.3">
      <c r="A73" s="9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98" t="str">
        <f t="shared" si="1"/>
        <v/>
      </c>
      <c r="N73" s="51" t="str">
        <f>IF(B73="","",IF(M73&gt;=CONFIGURAÇÕES!$E$5,CONFIGURAÇÕES!$F$5,IF(M73&gt;=CONFIGURAÇÕES!$E$6,CONFIGURAÇÕES!$F$6,IF(M73&gt;=CONFIGURAÇÕES!$E$7,CONFIGURAÇÕES!$F$7,IF(M73&gt;=CONFIGURAÇÕES!$E$8,CONFIGURAÇÕES!$F$8)))))</f>
        <v/>
      </c>
    </row>
    <row r="74" spans="1:14" s="8" customFormat="1" ht="22.05" customHeight="1" x14ac:dyDescent="0.3">
      <c r="A74" s="9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98" t="str">
        <f t="shared" si="1"/>
        <v/>
      </c>
      <c r="N74" s="51" t="str">
        <f>IF(B74="","",IF(M74&gt;=CONFIGURAÇÕES!$E$5,CONFIGURAÇÕES!$F$5,IF(M74&gt;=CONFIGURAÇÕES!$E$6,CONFIGURAÇÕES!$F$6,IF(M74&gt;=CONFIGURAÇÕES!$E$7,CONFIGURAÇÕES!$F$7,IF(M74&gt;=CONFIGURAÇÕES!$E$8,CONFIGURAÇÕES!$F$8)))))</f>
        <v/>
      </c>
    </row>
    <row r="75" spans="1:14" s="8" customFormat="1" ht="22.05" customHeight="1" x14ac:dyDescent="0.3">
      <c r="A75" s="9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98" t="str">
        <f t="shared" si="1"/>
        <v/>
      </c>
      <c r="N75" s="51" t="str">
        <f>IF(B75="","",IF(M75&gt;=CONFIGURAÇÕES!$E$5,CONFIGURAÇÕES!$F$5,IF(M75&gt;=CONFIGURAÇÕES!$E$6,CONFIGURAÇÕES!$F$6,IF(M75&gt;=CONFIGURAÇÕES!$E$7,CONFIGURAÇÕES!$F$7,IF(M75&gt;=CONFIGURAÇÕES!$E$8,CONFIGURAÇÕES!$F$8)))))</f>
        <v/>
      </c>
    </row>
    <row r="76" spans="1:14" s="8" customFormat="1" ht="22.05" customHeight="1" x14ac:dyDescent="0.3">
      <c r="A76" s="9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98" t="str">
        <f t="shared" si="1"/>
        <v/>
      </c>
      <c r="N76" s="51" t="str">
        <f>IF(B76="","",IF(M76&gt;=CONFIGURAÇÕES!$E$5,CONFIGURAÇÕES!$F$5,IF(M76&gt;=CONFIGURAÇÕES!$E$6,CONFIGURAÇÕES!$F$6,IF(M76&gt;=CONFIGURAÇÕES!$E$7,CONFIGURAÇÕES!$F$7,IF(M76&gt;=CONFIGURAÇÕES!$E$8,CONFIGURAÇÕES!$F$8)))))</f>
        <v/>
      </c>
    </row>
    <row r="77" spans="1:14" s="8" customFormat="1" ht="22.05" customHeight="1" x14ac:dyDescent="0.3">
      <c r="A77" s="9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98" t="str">
        <f t="shared" si="1"/>
        <v/>
      </c>
      <c r="N77" s="51" t="str">
        <f>IF(B77="","",IF(M77&gt;=CONFIGURAÇÕES!$E$5,CONFIGURAÇÕES!$F$5,IF(M77&gt;=CONFIGURAÇÕES!$E$6,CONFIGURAÇÕES!$F$6,IF(M77&gt;=CONFIGURAÇÕES!$E$7,CONFIGURAÇÕES!$F$7,IF(M77&gt;=CONFIGURAÇÕES!$E$8,CONFIGURAÇÕES!$F$8)))))</f>
        <v/>
      </c>
    </row>
    <row r="78" spans="1:14" s="8" customFormat="1" ht="22.05" customHeight="1" x14ac:dyDescent="0.3">
      <c r="A78" s="9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98" t="str">
        <f t="shared" si="1"/>
        <v/>
      </c>
      <c r="N78" s="51" t="str">
        <f>IF(B78="","",IF(M78&gt;=CONFIGURAÇÕES!$E$5,CONFIGURAÇÕES!$F$5,IF(M78&gt;=CONFIGURAÇÕES!$E$6,CONFIGURAÇÕES!$F$6,IF(M78&gt;=CONFIGURAÇÕES!$E$7,CONFIGURAÇÕES!$F$7,IF(M78&gt;=CONFIGURAÇÕES!$E$8,CONFIGURAÇÕES!$F$8)))))</f>
        <v/>
      </c>
    </row>
    <row r="79" spans="1:14" s="8" customFormat="1" ht="22.05" customHeight="1" x14ac:dyDescent="0.3">
      <c r="A79" s="9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98" t="str">
        <f t="shared" si="1"/>
        <v/>
      </c>
      <c r="N79" s="51" t="str">
        <f>IF(B79="","",IF(M79&gt;=CONFIGURAÇÕES!$E$5,CONFIGURAÇÕES!$F$5,IF(M79&gt;=CONFIGURAÇÕES!$E$6,CONFIGURAÇÕES!$F$6,IF(M79&gt;=CONFIGURAÇÕES!$E$7,CONFIGURAÇÕES!$F$7,IF(M79&gt;=CONFIGURAÇÕES!$E$8,CONFIGURAÇÕES!$F$8)))))</f>
        <v/>
      </c>
    </row>
    <row r="80" spans="1:14" s="8" customFormat="1" ht="22.05" customHeight="1" x14ac:dyDescent="0.3">
      <c r="A80" s="9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98" t="str">
        <f t="shared" si="1"/>
        <v/>
      </c>
      <c r="N80" s="51" t="str">
        <f>IF(B80="","",IF(M80&gt;=CONFIGURAÇÕES!$E$5,CONFIGURAÇÕES!$F$5,IF(M80&gt;=CONFIGURAÇÕES!$E$6,CONFIGURAÇÕES!$F$6,IF(M80&gt;=CONFIGURAÇÕES!$E$7,CONFIGURAÇÕES!$F$7,IF(M80&gt;=CONFIGURAÇÕES!$E$8,CONFIGURAÇÕES!$F$8)))))</f>
        <v/>
      </c>
    </row>
    <row r="81" spans="1:14" s="8" customFormat="1" ht="22.05" customHeight="1" x14ac:dyDescent="0.3">
      <c r="A81" s="9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98" t="str">
        <f t="shared" si="1"/>
        <v/>
      </c>
      <c r="N81" s="51" t="str">
        <f>IF(B81="","",IF(M81&gt;=CONFIGURAÇÕES!$E$5,CONFIGURAÇÕES!$F$5,IF(M81&gt;=CONFIGURAÇÕES!$E$6,CONFIGURAÇÕES!$F$6,IF(M81&gt;=CONFIGURAÇÕES!$E$7,CONFIGURAÇÕES!$F$7,IF(M81&gt;=CONFIGURAÇÕES!$E$8,CONFIGURAÇÕES!$F$8)))))</f>
        <v/>
      </c>
    </row>
    <row r="82" spans="1:14" s="8" customFormat="1" ht="22.05" customHeight="1" x14ac:dyDescent="0.3">
      <c r="A82" s="9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98" t="str">
        <f t="shared" si="1"/>
        <v/>
      </c>
      <c r="N82" s="51" t="str">
        <f>IF(B82="","",IF(M82&gt;=CONFIGURAÇÕES!$E$5,CONFIGURAÇÕES!$F$5,IF(M82&gt;=CONFIGURAÇÕES!$E$6,CONFIGURAÇÕES!$F$6,IF(M82&gt;=CONFIGURAÇÕES!$E$7,CONFIGURAÇÕES!$F$7,IF(M82&gt;=CONFIGURAÇÕES!$E$8,CONFIGURAÇÕES!$F$8)))))</f>
        <v/>
      </c>
    </row>
    <row r="83" spans="1:14" s="8" customFormat="1" ht="22.05" customHeight="1" x14ac:dyDescent="0.3">
      <c r="A83" s="9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98" t="str">
        <f t="shared" si="1"/>
        <v/>
      </c>
      <c r="N83" s="51" t="str">
        <f>IF(B83="","",IF(M83&gt;=CONFIGURAÇÕES!$E$5,CONFIGURAÇÕES!$F$5,IF(M83&gt;=CONFIGURAÇÕES!$E$6,CONFIGURAÇÕES!$F$6,IF(M83&gt;=CONFIGURAÇÕES!$E$7,CONFIGURAÇÕES!$F$7,IF(M83&gt;=CONFIGURAÇÕES!$E$8,CONFIGURAÇÕES!$F$8)))))</f>
        <v/>
      </c>
    </row>
    <row r="84" spans="1:14" s="8" customFormat="1" ht="22.05" customHeight="1" x14ac:dyDescent="0.3">
      <c r="A84" s="9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98" t="str">
        <f t="shared" si="1"/>
        <v/>
      </c>
      <c r="N84" s="51" t="str">
        <f>IF(B84="","",IF(M84&gt;=CONFIGURAÇÕES!$E$5,CONFIGURAÇÕES!$F$5,IF(M84&gt;=CONFIGURAÇÕES!$E$6,CONFIGURAÇÕES!$F$6,IF(M84&gt;=CONFIGURAÇÕES!$E$7,CONFIGURAÇÕES!$F$7,IF(M84&gt;=CONFIGURAÇÕES!$E$8,CONFIGURAÇÕES!$F$8)))))</f>
        <v/>
      </c>
    </row>
    <row r="85" spans="1:14" s="8" customFormat="1" ht="22.05" customHeight="1" x14ac:dyDescent="0.3">
      <c r="A85" s="9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98" t="str">
        <f t="shared" si="1"/>
        <v/>
      </c>
      <c r="N85" s="51" t="str">
        <f>IF(B85="","",IF(M85&gt;=CONFIGURAÇÕES!$E$5,CONFIGURAÇÕES!$F$5,IF(M85&gt;=CONFIGURAÇÕES!$E$6,CONFIGURAÇÕES!$F$6,IF(M85&gt;=CONFIGURAÇÕES!$E$7,CONFIGURAÇÕES!$F$7,IF(M85&gt;=CONFIGURAÇÕES!$E$8,CONFIGURAÇÕES!$F$8)))))</f>
        <v/>
      </c>
    </row>
    <row r="86" spans="1:14" s="8" customFormat="1" ht="22.05" customHeight="1" x14ac:dyDescent="0.3">
      <c r="A86" s="9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98" t="str">
        <f t="shared" si="1"/>
        <v/>
      </c>
      <c r="N86" s="51" t="str">
        <f>IF(B86="","",IF(M86&gt;=CONFIGURAÇÕES!$E$5,CONFIGURAÇÕES!$F$5,IF(M86&gt;=CONFIGURAÇÕES!$E$6,CONFIGURAÇÕES!$F$6,IF(M86&gt;=CONFIGURAÇÕES!$E$7,CONFIGURAÇÕES!$F$7,IF(M86&gt;=CONFIGURAÇÕES!$E$8,CONFIGURAÇÕES!$F$8)))))</f>
        <v/>
      </c>
    </row>
    <row r="87" spans="1:14" s="8" customFormat="1" ht="22.05" customHeight="1" x14ac:dyDescent="0.3">
      <c r="A87" s="9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98" t="str">
        <f t="shared" si="1"/>
        <v/>
      </c>
      <c r="N87" s="51" t="str">
        <f>IF(B87="","",IF(M87&gt;=CONFIGURAÇÕES!$E$5,CONFIGURAÇÕES!$F$5,IF(M87&gt;=CONFIGURAÇÕES!$E$6,CONFIGURAÇÕES!$F$6,IF(M87&gt;=CONFIGURAÇÕES!$E$7,CONFIGURAÇÕES!$F$7,IF(M87&gt;=CONFIGURAÇÕES!$E$8,CONFIGURAÇÕES!$F$8)))))</f>
        <v/>
      </c>
    </row>
    <row r="88" spans="1:14" s="8" customFormat="1" ht="22.05" customHeight="1" x14ac:dyDescent="0.3">
      <c r="A88" s="9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98" t="str">
        <f t="shared" si="1"/>
        <v/>
      </c>
      <c r="N88" s="51" t="str">
        <f>IF(B88="","",IF(M88&gt;=CONFIGURAÇÕES!$E$5,CONFIGURAÇÕES!$F$5,IF(M88&gt;=CONFIGURAÇÕES!$E$6,CONFIGURAÇÕES!$F$6,IF(M88&gt;=CONFIGURAÇÕES!$E$7,CONFIGURAÇÕES!$F$7,IF(M88&gt;=CONFIGURAÇÕES!$E$8,CONFIGURAÇÕES!$F$8)))))</f>
        <v/>
      </c>
    </row>
    <row r="89" spans="1:14" s="8" customFormat="1" ht="22.05" customHeight="1" x14ac:dyDescent="0.3">
      <c r="A89" s="9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98" t="str">
        <f t="shared" si="1"/>
        <v/>
      </c>
      <c r="N89" s="51" t="str">
        <f>IF(B89="","",IF(M89&gt;=CONFIGURAÇÕES!$E$5,CONFIGURAÇÕES!$F$5,IF(M89&gt;=CONFIGURAÇÕES!$E$6,CONFIGURAÇÕES!$F$6,IF(M89&gt;=CONFIGURAÇÕES!$E$7,CONFIGURAÇÕES!$F$7,IF(M89&gt;=CONFIGURAÇÕES!$E$8,CONFIGURAÇÕES!$F$8)))))</f>
        <v/>
      </c>
    </row>
    <row r="90" spans="1:14" s="8" customFormat="1" ht="22.05" customHeight="1" x14ac:dyDescent="0.3">
      <c r="A90" s="9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98" t="str">
        <f t="shared" si="1"/>
        <v/>
      </c>
      <c r="N90" s="51" t="str">
        <f>IF(B90="","",IF(M90&gt;=CONFIGURAÇÕES!$E$5,CONFIGURAÇÕES!$F$5,IF(M90&gt;=CONFIGURAÇÕES!$E$6,CONFIGURAÇÕES!$F$6,IF(M90&gt;=CONFIGURAÇÕES!$E$7,CONFIGURAÇÕES!$F$7,IF(M90&gt;=CONFIGURAÇÕES!$E$8,CONFIGURAÇÕES!$F$8)))))</f>
        <v/>
      </c>
    </row>
    <row r="91" spans="1:14" s="8" customFormat="1" ht="22.05" customHeight="1" x14ac:dyDescent="0.3">
      <c r="A91" s="9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98" t="str">
        <f t="shared" si="1"/>
        <v/>
      </c>
      <c r="N91" s="51" t="str">
        <f>IF(B91="","",IF(M91&gt;=CONFIGURAÇÕES!$E$5,CONFIGURAÇÕES!$F$5,IF(M91&gt;=CONFIGURAÇÕES!$E$6,CONFIGURAÇÕES!$F$6,IF(M91&gt;=CONFIGURAÇÕES!$E$7,CONFIGURAÇÕES!$F$7,IF(M91&gt;=CONFIGURAÇÕES!$E$8,CONFIGURAÇÕES!$F$8)))))</f>
        <v/>
      </c>
    </row>
    <row r="92" spans="1:14" s="8" customFormat="1" ht="22.05" customHeight="1" x14ac:dyDescent="0.3">
      <c r="A92" s="9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98" t="str">
        <f t="shared" si="1"/>
        <v/>
      </c>
      <c r="N92" s="51" t="str">
        <f>IF(B92="","",IF(M92&gt;=CONFIGURAÇÕES!$E$5,CONFIGURAÇÕES!$F$5,IF(M92&gt;=CONFIGURAÇÕES!$E$6,CONFIGURAÇÕES!$F$6,IF(M92&gt;=CONFIGURAÇÕES!$E$7,CONFIGURAÇÕES!$F$7,IF(M92&gt;=CONFIGURAÇÕES!$E$8,CONFIGURAÇÕES!$F$8)))))</f>
        <v/>
      </c>
    </row>
    <row r="93" spans="1:14" s="8" customFormat="1" ht="22.05" customHeight="1" x14ac:dyDescent="0.3">
      <c r="A93" s="9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98" t="str">
        <f t="shared" si="1"/>
        <v/>
      </c>
      <c r="N93" s="51" t="str">
        <f>IF(B93="","",IF(M93&gt;=CONFIGURAÇÕES!$E$5,CONFIGURAÇÕES!$F$5,IF(M93&gt;=CONFIGURAÇÕES!$E$6,CONFIGURAÇÕES!$F$6,IF(M93&gt;=CONFIGURAÇÕES!$E$7,CONFIGURAÇÕES!$F$7,IF(M93&gt;=CONFIGURAÇÕES!$E$8,CONFIGURAÇÕES!$F$8)))))</f>
        <v/>
      </c>
    </row>
    <row r="94" spans="1:14" s="8" customFormat="1" ht="22.05" customHeight="1" x14ac:dyDescent="0.3">
      <c r="A94" s="9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98" t="str">
        <f t="shared" si="1"/>
        <v/>
      </c>
      <c r="N94" s="51" t="str">
        <f>IF(B94="","",IF(M94&gt;=CONFIGURAÇÕES!$E$5,CONFIGURAÇÕES!$F$5,IF(M94&gt;=CONFIGURAÇÕES!$E$6,CONFIGURAÇÕES!$F$6,IF(M94&gt;=CONFIGURAÇÕES!$E$7,CONFIGURAÇÕES!$F$7,IF(M94&gt;=CONFIGURAÇÕES!$E$8,CONFIGURAÇÕES!$F$8)))))</f>
        <v/>
      </c>
    </row>
    <row r="95" spans="1:14" s="8" customFormat="1" ht="22.05" customHeight="1" x14ac:dyDescent="0.3">
      <c r="A95" s="9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98" t="str">
        <f t="shared" si="1"/>
        <v/>
      </c>
      <c r="N95" s="51" t="str">
        <f>IF(B95="","",IF(M95&gt;=CONFIGURAÇÕES!$E$5,CONFIGURAÇÕES!$F$5,IF(M95&gt;=CONFIGURAÇÕES!$E$6,CONFIGURAÇÕES!$F$6,IF(M95&gt;=CONFIGURAÇÕES!$E$7,CONFIGURAÇÕES!$F$7,IF(M95&gt;=CONFIGURAÇÕES!$E$8,CONFIGURAÇÕES!$F$8)))))</f>
        <v/>
      </c>
    </row>
    <row r="96" spans="1:14" s="8" customFormat="1" ht="22.05" customHeight="1" x14ac:dyDescent="0.3">
      <c r="A96" s="9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98" t="str">
        <f t="shared" si="1"/>
        <v/>
      </c>
      <c r="N96" s="51" t="str">
        <f>IF(B96="","",IF(M96&gt;=CONFIGURAÇÕES!$E$5,CONFIGURAÇÕES!$F$5,IF(M96&gt;=CONFIGURAÇÕES!$E$6,CONFIGURAÇÕES!$F$6,IF(M96&gt;=CONFIGURAÇÕES!$E$7,CONFIGURAÇÕES!$F$7,IF(M96&gt;=CONFIGURAÇÕES!$E$8,CONFIGURAÇÕES!$F$8)))))</f>
        <v/>
      </c>
    </row>
    <row r="97" spans="1:14" s="8" customFormat="1" ht="22.05" customHeight="1" x14ac:dyDescent="0.3">
      <c r="A97" s="9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98" t="str">
        <f t="shared" si="1"/>
        <v/>
      </c>
      <c r="N97" s="51" t="str">
        <f>IF(B97="","",IF(M97&gt;=CONFIGURAÇÕES!$E$5,CONFIGURAÇÕES!$F$5,IF(M97&gt;=CONFIGURAÇÕES!$E$6,CONFIGURAÇÕES!$F$6,IF(M97&gt;=CONFIGURAÇÕES!$E$7,CONFIGURAÇÕES!$F$7,IF(M97&gt;=CONFIGURAÇÕES!$E$8,CONFIGURAÇÕES!$F$8)))))</f>
        <v/>
      </c>
    </row>
    <row r="98" spans="1:14" s="8" customFormat="1" ht="22.05" customHeight="1" x14ac:dyDescent="0.3">
      <c r="A98" s="9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98" t="str">
        <f t="shared" si="1"/>
        <v/>
      </c>
      <c r="N98" s="51" t="str">
        <f>IF(B98="","",IF(M98&gt;=CONFIGURAÇÕES!$E$5,CONFIGURAÇÕES!$F$5,IF(M98&gt;=CONFIGURAÇÕES!$E$6,CONFIGURAÇÕES!$F$6,IF(M98&gt;=CONFIGURAÇÕES!$E$7,CONFIGURAÇÕES!$F$7,IF(M98&gt;=CONFIGURAÇÕES!$E$8,CONFIGURAÇÕES!$F$8)))))</f>
        <v/>
      </c>
    </row>
    <row r="99" spans="1:14" s="8" customFormat="1" ht="22.05" customHeight="1" x14ac:dyDescent="0.3">
      <c r="A99" s="9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98" t="str">
        <f t="shared" si="1"/>
        <v/>
      </c>
      <c r="N99" s="51" t="str">
        <f>IF(B99="","",IF(M99&gt;=CONFIGURAÇÕES!$E$5,CONFIGURAÇÕES!$F$5,IF(M99&gt;=CONFIGURAÇÕES!$E$6,CONFIGURAÇÕES!$F$6,IF(M99&gt;=CONFIGURAÇÕES!$E$7,CONFIGURAÇÕES!$F$7,IF(M99&gt;=CONFIGURAÇÕES!$E$8,CONFIGURAÇÕES!$F$8)))))</f>
        <v/>
      </c>
    </row>
    <row r="100" spans="1:14" s="8" customFormat="1" ht="22.05" customHeight="1" x14ac:dyDescent="0.3">
      <c r="A100" s="9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98" t="str">
        <f t="shared" si="1"/>
        <v/>
      </c>
      <c r="N100" s="51" t="str">
        <f>IF(B100="","",IF(M100&gt;=CONFIGURAÇÕES!$E$5,CONFIGURAÇÕES!$F$5,IF(M100&gt;=CONFIGURAÇÕES!$E$6,CONFIGURAÇÕES!$F$6,IF(M100&gt;=CONFIGURAÇÕES!$E$7,CONFIGURAÇÕES!$F$7,IF(M100&gt;=CONFIGURAÇÕES!$E$8,CONFIGURAÇÕES!$F$8)))))</f>
        <v/>
      </c>
    </row>
    <row r="101" spans="1:14" s="8" customFormat="1" ht="22.05" customHeight="1" x14ac:dyDescent="0.3">
      <c r="A101" s="9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98" t="str">
        <f t="shared" si="1"/>
        <v/>
      </c>
      <c r="N101" s="51" t="str">
        <f>IF(B101="","",IF(M101&gt;=CONFIGURAÇÕES!$E$5,CONFIGURAÇÕES!$F$5,IF(M101&gt;=CONFIGURAÇÕES!$E$6,CONFIGURAÇÕES!$F$6,IF(M101&gt;=CONFIGURAÇÕES!$E$7,CONFIGURAÇÕES!$F$7,IF(M101&gt;=CONFIGURAÇÕES!$E$8,CONFIGURAÇÕES!$F$8)))))</f>
        <v/>
      </c>
    </row>
    <row r="102" spans="1:14" s="8" customFormat="1" ht="22.05" customHeight="1" x14ac:dyDescent="0.3">
      <c r="A102" s="9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98" t="str">
        <f t="shared" si="1"/>
        <v/>
      </c>
      <c r="N102" s="51" t="str">
        <f>IF(B102="","",IF(M102&gt;=CONFIGURAÇÕES!$E$5,CONFIGURAÇÕES!$F$5,IF(M102&gt;=CONFIGURAÇÕES!$E$6,CONFIGURAÇÕES!$F$6,IF(M102&gt;=CONFIGURAÇÕES!$E$7,CONFIGURAÇÕES!$F$7,IF(M102&gt;=CONFIGURAÇÕES!$E$8,CONFIGURAÇÕES!$F$8)))))</f>
        <v/>
      </c>
    </row>
    <row r="103" spans="1:14" s="8" customFormat="1" ht="22.05" customHeight="1" x14ac:dyDescent="0.3">
      <c r="A103" s="9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98" t="str">
        <f t="shared" si="1"/>
        <v/>
      </c>
      <c r="N103" s="51" t="str">
        <f>IF(B103="","",IF(M103&gt;=CONFIGURAÇÕES!$E$5,CONFIGURAÇÕES!$F$5,IF(M103&gt;=CONFIGURAÇÕES!$E$6,CONFIGURAÇÕES!$F$6,IF(M103&gt;=CONFIGURAÇÕES!$E$7,CONFIGURAÇÕES!$F$7,IF(M103&gt;=CONFIGURAÇÕES!$E$8,CONFIGURAÇÕES!$F$8)))))</f>
        <v/>
      </c>
    </row>
    <row r="104" spans="1:14" s="8" customFormat="1" ht="22.05" customHeight="1" x14ac:dyDescent="0.3">
      <c r="A104" s="9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98" t="str">
        <f t="shared" si="1"/>
        <v/>
      </c>
      <c r="N104" s="51" t="str">
        <f>IF(B104="","",IF(M104&gt;=CONFIGURAÇÕES!$E$5,CONFIGURAÇÕES!$F$5,IF(M104&gt;=CONFIGURAÇÕES!$E$6,CONFIGURAÇÕES!$F$6,IF(M104&gt;=CONFIGURAÇÕES!$E$7,CONFIGURAÇÕES!$F$7,IF(M104&gt;=CONFIGURAÇÕES!$E$8,CONFIGURAÇÕES!$F$8)))))</f>
        <v/>
      </c>
    </row>
    <row r="105" spans="1:14" s="8" customFormat="1" ht="22.05" customHeight="1" x14ac:dyDescent="0.3">
      <c r="A105" s="9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98" t="str">
        <f t="shared" si="1"/>
        <v/>
      </c>
      <c r="N105" s="51" t="str">
        <f>IF(B105="","",IF(M105&gt;=CONFIGURAÇÕES!$E$5,CONFIGURAÇÕES!$F$5,IF(M105&gt;=CONFIGURAÇÕES!$E$6,CONFIGURAÇÕES!$F$6,IF(M105&gt;=CONFIGURAÇÕES!$E$7,CONFIGURAÇÕES!$F$7,IF(M105&gt;=CONFIGURAÇÕES!$E$8,CONFIGURAÇÕES!$F$8)))))</f>
        <v/>
      </c>
    </row>
    <row r="106" spans="1:14" s="8" customFormat="1" ht="22.05" customHeight="1" x14ac:dyDescent="0.3">
      <c r="A106" s="9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98" t="str">
        <f t="shared" si="1"/>
        <v/>
      </c>
      <c r="N106" s="51" t="str">
        <f>IF(B106="","",IF(M106&gt;=CONFIGURAÇÕES!$E$5,CONFIGURAÇÕES!$F$5,IF(M106&gt;=CONFIGURAÇÕES!$E$6,CONFIGURAÇÕES!$F$6,IF(M106&gt;=CONFIGURAÇÕES!$E$7,CONFIGURAÇÕES!$F$7,IF(M106&gt;=CONFIGURAÇÕES!$E$8,CONFIGURAÇÕES!$F$8)))))</f>
        <v/>
      </c>
    </row>
    <row r="107" spans="1:14" s="8" customFormat="1" ht="22.05" customHeight="1" x14ac:dyDescent="0.3">
      <c r="A107" s="9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98" t="str">
        <f t="shared" si="1"/>
        <v/>
      </c>
      <c r="N107" s="51" t="str">
        <f>IF(B107="","",IF(M107&gt;=CONFIGURAÇÕES!$E$5,CONFIGURAÇÕES!$F$5,IF(M107&gt;=CONFIGURAÇÕES!$E$6,CONFIGURAÇÕES!$F$6,IF(M107&gt;=CONFIGURAÇÕES!$E$7,CONFIGURAÇÕES!$F$7,IF(M107&gt;=CONFIGURAÇÕES!$E$8,CONFIGURAÇÕES!$F$8)))))</f>
        <v/>
      </c>
    </row>
    <row r="108" spans="1:14" s="8" customFormat="1" ht="22.05" customHeight="1" x14ac:dyDescent="0.3">
      <c r="A108" s="9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98" t="str">
        <f t="shared" si="1"/>
        <v/>
      </c>
      <c r="N108" s="51" t="str">
        <f>IF(B108="","",IF(M108&gt;=CONFIGURAÇÕES!$E$5,CONFIGURAÇÕES!$F$5,IF(M108&gt;=CONFIGURAÇÕES!$E$6,CONFIGURAÇÕES!$F$6,IF(M108&gt;=CONFIGURAÇÕES!$E$7,CONFIGURAÇÕES!$F$7,IF(M108&gt;=CONFIGURAÇÕES!$E$8,CONFIGURAÇÕES!$F$8)))))</f>
        <v/>
      </c>
    </row>
    <row r="109" spans="1:14" s="8" customFormat="1" ht="22.05" customHeight="1" x14ac:dyDescent="0.3">
      <c r="A109" s="9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98" t="str">
        <f t="shared" si="1"/>
        <v/>
      </c>
      <c r="N109" s="51" t="str">
        <f>IF(B109="","",IF(M109&gt;=CONFIGURAÇÕES!$E$5,CONFIGURAÇÕES!$F$5,IF(M109&gt;=CONFIGURAÇÕES!$E$6,CONFIGURAÇÕES!$F$6,IF(M109&gt;=CONFIGURAÇÕES!$E$7,CONFIGURAÇÕES!$F$7,IF(M109&gt;=CONFIGURAÇÕES!$E$8,CONFIGURAÇÕES!$F$8)))))</f>
        <v/>
      </c>
    </row>
    <row r="110" spans="1:14" s="8" customFormat="1" ht="22.05" customHeight="1" x14ac:dyDescent="0.3">
      <c r="A110" s="9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98" t="str">
        <f t="shared" si="1"/>
        <v/>
      </c>
      <c r="N110" s="51" t="str">
        <f>IF(B110="","",IF(M110&gt;=CONFIGURAÇÕES!$E$5,CONFIGURAÇÕES!$F$5,IF(M110&gt;=CONFIGURAÇÕES!$E$6,CONFIGURAÇÕES!$F$6,IF(M110&gt;=CONFIGURAÇÕES!$E$7,CONFIGURAÇÕES!$F$7,IF(M110&gt;=CONFIGURAÇÕES!$E$8,CONFIGURAÇÕES!$F$8)))))</f>
        <v/>
      </c>
    </row>
    <row r="111" spans="1:14" s="8" customFormat="1" ht="22.05" customHeight="1" x14ac:dyDescent="0.3">
      <c r="A111" s="9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98" t="str">
        <f t="shared" si="1"/>
        <v/>
      </c>
      <c r="N111" s="51" t="str">
        <f>IF(B111="","",IF(M111&gt;=CONFIGURAÇÕES!$E$5,CONFIGURAÇÕES!$F$5,IF(M111&gt;=CONFIGURAÇÕES!$E$6,CONFIGURAÇÕES!$F$6,IF(M111&gt;=CONFIGURAÇÕES!$E$7,CONFIGURAÇÕES!$F$7,IF(M111&gt;=CONFIGURAÇÕES!$E$8,CONFIGURAÇÕES!$F$8)))))</f>
        <v/>
      </c>
    </row>
    <row r="112" spans="1:14" s="8" customFormat="1" ht="22.05" customHeight="1" x14ac:dyDescent="0.3">
      <c r="A112" s="9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98" t="str">
        <f t="shared" si="1"/>
        <v/>
      </c>
      <c r="N112" s="51" t="str">
        <f>IF(B112="","",IF(M112&gt;=CONFIGURAÇÕES!$E$5,CONFIGURAÇÕES!$F$5,IF(M112&gt;=CONFIGURAÇÕES!$E$6,CONFIGURAÇÕES!$F$6,IF(M112&gt;=CONFIGURAÇÕES!$E$7,CONFIGURAÇÕES!$F$7,IF(M112&gt;=CONFIGURAÇÕES!$E$8,CONFIGURAÇÕES!$F$8)))))</f>
        <v/>
      </c>
    </row>
    <row r="113" spans="1:14" s="8" customFormat="1" ht="22.05" customHeight="1" x14ac:dyDescent="0.3">
      <c r="A113" s="9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98" t="str">
        <f t="shared" si="1"/>
        <v/>
      </c>
      <c r="N113" s="51" t="str">
        <f>IF(B113="","",IF(M113&gt;=CONFIGURAÇÕES!$E$5,CONFIGURAÇÕES!$F$5,IF(M113&gt;=CONFIGURAÇÕES!$E$6,CONFIGURAÇÕES!$F$6,IF(M113&gt;=CONFIGURAÇÕES!$E$7,CONFIGURAÇÕES!$F$7,IF(M113&gt;=CONFIGURAÇÕES!$E$8,CONFIGURAÇÕES!$F$8)))))</f>
        <v/>
      </c>
    </row>
    <row r="114" spans="1:14" s="8" customFormat="1" ht="22.05" customHeight="1" x14ac:dyDescent="0.3">
      <c r="A114" s="9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98" t="str">
        <f t="shared" si="1"/>
        <v/>
      </c>
      <c r="N114" s="51" t="str">
        <f>IF(B114="","",IF(M114&gt;=CONFIGURAÇÕES!$E$5,CONFIGURAÇÕES!$F$5,IF(M114&gt;=CONFIGURAÇÕES!$E$6,CONFIGURAÇÕES!$F$6,IF(M114&gt;=CONFIGURAÇÕES!$E$7,CONFIGURAÇÕES!$F$7,IF(M114&gt;=CONFIGURAÇÕES!$E$8,CONFIGURAÇÕES!$F$8)))))</f>
        <v/>
      </c>
    </row>
    <row r="115" spans="1:14" s="8" customFormat="1" ht="22.05" customHeight="1" x14ac:dyDescent="0.3">
      <c r="A115" s="9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98" t="str">
        <f t="shared" si="1"/>
        <v/>
      </c>
      <c r="N115" s="51" t="str">
        <f>IF(B115="","",IF(M115&gt;=CONFIGURAÇÕES!$E$5,CONFIGURAÇÕES!$F$5,IF(M115&gt;=CONFIGURAÇÕES!$E$6,CONFIGURAÇÕES!$F$6,IF(M115&gt;=CONFIGURAÇÕES!$E$7,CONFIGURAÇÕES!$F$7,IF(M115&gt;=CONFIGURAÇÕES!$E$8,CONFIGURAÇÕES!$F$8)))))</f>
        <v/>
      </c>
    </row>
    <row r="116" spans="1:14" s="8" customFormat="1" ht="22.05" customHeight="1" x14ac:dyDescent="0.3">
      <c r="A116" s="9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98" t="str">
        <f t="shared" si="1"/>
        <v/>
      </c>
      <c r="N116" s="51" t="str">
        <f>IF(B116="","",IF(M116&gt;=CONFIGURAÇÕES!$E$5,CONFIGURAÇÕES!$F$5,IF(M116&gt;=CONFIGURAÇÕES!$E$6,CONFIGURAÇÕES!$F$6,IF(M116&gt;=CONFIGURAÇÕES!$E$7,CONFIGURAÇÕES!$F$7,IF(M116&gt;=CONFIGURAÇÕES!$E$8,CONFIGURAÇÕES!$F$8)))))</f>
        <v/>
      </c>
    </row>
    <row r="117" spans="1:14" s="8" customFormat="1" ht="22.05" customHeight="1" x14ac:dyDescent="0.3">
      <c r="A117" s="9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98" t="str">
        <f t="shared" si="1"/>
        <v/>
      </c>
      <c r="N117" s="51" t="str">
        <f>IF(B117="","",IF(M117&gt;=CONFIGURAÇÕES!$E$5,CONFIGURAÇÕES!$F$5,IF(M117&gt;=CONFIGURAÇÕES!$E$6,CONFIGURAÇÕES!$F$6,IF(M117&gt;=CONFIGURAÇÕES!$E$7,CONFIGURAÇÕES!$F$7,IF(M117&gt;=CONFIGURAÇÕES!$E$8,CONFIGURAÇÕES!$F$8)))))</f>
        <v/>
      </c>
    </row>
    <row r="118" spans="1:14" s="8" customFormat="1" ht="22.05" customHeight="1" x14ac:dyDescent="0.3">
      <c r="A118" s="9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98" t="str">
        <f t="shared" si="1"/>
        <v/>
      </c>
      <c r="N118" s="51" t="str">
        <f>IF(B118="","",IF(M118&gt;=CONFIGURAÇÕES!$E$5,CONFIGURAÇÕES!$F$5,IF(M118&gt;=CONFIGURAÇÕES!$E$6,CONFIGURAÇÕES!$F$6,IF(M118&gt;=CONFIGURAÇÕES!$E$7,CONFIGURAÇÕES!$F$7,IF(M118&gt;=CONFIGURAÇÕES!$E$8,CONFIGURAÇÕES!$F$8)))))</f>
        <v/>
      </c>
    </row>
    <row r="119" spans="1:14" s="8" customFormat="1" ht="22.05" customHeight="1" x14ac:dyDescent="0.3">
      <c r="A119" s="9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98" t="str">
        <f t="shared" si="1"/>
        <v/>
      </c>
      <c r="N119" s="51" t="str">
        <f>IF(B119="","",IF(M119&gt;=CONFIGURAÇÕES!$E$5,CONFIGURAÇÕES!$F$5,IF(M119&gt;=CONFIGURAÇÕES!$E$6,CONFIGURAÇÕES!$F$6,IF(M119&gt;=CONFIGURAÇÕES!$E$7,CONFIGURAÇÕES!$F$7,IF(M119&gt;=CONFIGURAÇÕES!$E$8,CONFIGURAÇÕES!$F$8)))))</f>
        <v/>
      </c>
    </row>
    <row r="120" spans="1:14" s="8" customFormat="1" ht="22.05" customHeight="1" x14ac:dyDescent="0.3">
      <c r="A120" s="9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98" t="str">
        <f t="shared" si="1"/>
        <v/>
      </c>
      <c r="N120" s="51" t="str">
        <f>IF(B120="","",IF(M120&gt;=CONFIGURAÇÕES!$E$5,CONFIGURAÇÕES!$F$5,IF(M120&gt;=CONFIGURAÇÕES!$E$6,CONFIGURAÇÕES!$F$6,IF(M120&gt;=CONFIGURAÇÕES!$E$7,CONFIGURAÇÕES!$F$7,IF(M120&gt;=CONFIGURAÇÕES!$E$8,CONFIGURAÇÕES!$F$8)))))</f>
        <v/>
      </c>
    </row>
    <row r="121" spans="1:14" s="8" customFormat="1" ht="22.05" customHeight="1" x14ac:dyDescent="0.3">
      <c r="A121" s="9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98" t="str">
        <f t="shared" si="1"/>
        <v/>
      </c>
      <c r="N121" s="51" t="str">
        <f>IF(B121="","",IF(M121&gt;=CONFIGURAÇÕES!$E$5,CONFIGURAÇÕES!$F$5,IF(M121&gt;=CONFIGURAÇÕES!$E$6,CONFIGURAÇÕES!$F$6,IF(M121&gt;=CONFIGURAÇÕES!$E$7,CONFIGURAÇÕES!$F$7,IF(M121&gt;=CONFIGURAÇÕES!$E$8,CONFIGURAÇÕES!$F$8)))))</f>
        <v/>
      </c>
    </row>
    <row r="122" spans="1:14" s="8" customFormat="1" ht="22.05" customHeight="1" x14ac:dyDescent="0.3">
      <c r="A122" s="9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98" t="str">
        <f t="shared" si="1"/>
        <v/>
      </c>
      <c r="N122" s="51" t="str">
        <f>IF(B122="","",IF(M122&gt;=CONFIGURAÇÕES!$E$5,CONFIGURAÇÕES!$F$5,IF(M122&gt;=CONFIGURAÇÕES!$E$6,CONFIGURAÇÕES!$F$6,IF(M122&gt;=CONFIGURAÇÕES!$E$7,CONFIGURAÇÕES!$F$7,IF(M122&gt;=CONFIGURAÇÕES!$E$8,CONFIGURAÇÕES!$F$8)))))</f>
        <v/>
      </c>
    </row>
    <row r="123" spans="1:14" s="8" customFormat="1" ht="22.05" customHeight="1" x14ac:dyDescent="0.3">
      <c r="A123" s="9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98" t="str">
        <f t="shared" si="1"/>
        <v/>
      </c>
      <c r="N123" s="51" t="str">
        <f>IF(B123="","",IF(M123&gt;=CONFIGURAÇÕES!$E$5,CONFIGURAÇÕES!$F$5,IF(M123&gt;=CONFIGURAÇÕES!$E$6,CONFIGURAÇÕES!$F$6,IF(M123&gt;=CONFIGURAÇÕES!$E$7,CONFIGURAÇÕES!$F$7,IF(M123&gt;=CONFIGURAÇÕES!$E$8,CONFIGURAÇÕES!$F$8)))))</f>
        <v/>
      </c>
    </row>
    <row r="124" spans="1:14" s="8" customFormat="1" ht="22.05" customHeight="1" x14ac:dyDescent="0.3">
      <c r="A124" s="9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98" t="str">
        <f t="shared" si="1"/>
        <v/>
      </c>
      <c r="N124" s="51" t="str">
        <f>IF(B124="","",IF(M124&gt;=CONFIGURAÇÕES!$E$5,CONFIGURAÇÕES!$F$5,IF(M124&gt;=CONFIGURAÇÕES!$E$6,CONFIGURAÇÕES!$F$6,IF(M124&gt;=CONFIGURAÇÕES!$E$7,CONFIGURAÇÕES!$F$7,IF(M124&gt;=CONFIGURAÇÕES!$E$8,CONFIGURAÇÕES!$F$8)))))</f>
        <v/>
      </c>
    </row>
    <row r="125" spans="1:14" s="8" customFormat="1" ht="22.05" customHeight="1" x14ac:dyDescent="0.3">
      <c r="A125" s="9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98" t="str">
        <f t="shared" si="1"/>
        <v/>
      </c>
      <c r="N125" s="51" t="str">
        <f>IF(B125="","",IF(M125&gt;=CONFIGURAÇÕES!$E$5,CONFIGURAÇÕES!$F$5,IF(M125&gt;=CONFIGURAÇÕES!$E$6,CONFIGURAÇÕES!$F$6,IF(M125&gt;=CONFIGURAÇÕES!$E$7,CONFIGURAÇÕES!$F$7,IF(M125&gt;=CONFIGURAÇÕES!$E$8,CONFIGURAÇÕES!$F$8)))))</f>
        <v/>
      </c>
    </row>
    <row r="126" spans="1:14" s="8" customFormat="1" ht="22.05" customHeight="1" x14ac:dyDescent="0.3">
      <c r="A126" s="9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98" t="str">
        <f t="shared" si="1"/>
        <v/>
      </c>
      <c r="N126" s="51" t="str">
        <f>IF(B126="","",IF(M126&gt;=CONFIGURAÇÕES!$E$5,CONFIGURAÇÕES!$F$5,IF(M126&gt;=CONFIGURAÇÕES!$E$6,CONFIGURAÇÕES!$F$6,IF(M126&gt;=CONFIGURAÇÕES!$E$7,CONFIGURAÇÕES!$F$7,IF(M126&gt;=CONFIGURAÇÕES!$E$8,CONFIGURAÇÕES!$F$8)))))</f>
        <v/>
      </c>
    </row>
    <row r="127" spans="1:14" s="8" customFormat="1" ht="22.05" customHeight="1" x14ac:dyDescent="0.3">
      <c r="A127" s="9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98" t="str">
        <f t="shared" si="1"/>
        <v/>
      </c>
      <c r="N127" s="51" t="str">
        <f>IF(B127="","",IF(M127&gt;=CONFIGURAÇÕES!$E$5,CONFIGURAÇÕES!$F$5,IF(M127&gt;=CONFIGURAÇÕES!$E$6,CONFIGURAÇÕES!$F$6,IF(M127&gt;=CONFIGURAÇÕES!$E$7,CONFIGURAÇÕES!$F$7,IF(M127&gt;=CONFIGURAÇÕES!$E$8,CONFIGURAÇÕES!$F$8)))))</f>
        <v/>
      </c>
    </row>
    <row r="128" spans="1:14" s="8" customFormat="1" ht="22.05" customHeight="1" x14ac:dyDescent="0.3">
      <c r="A128" s="9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98" t="str">
        <f t="shared" si="1"/>
        <v/>
      </c>
      <c r="N128" s="51" t="str">
        <f>IF(B128="","",IF(M128&gt;=CONFIGURAÇÕES!$E$5,CONFIGURAÇÕES!$F$5,IF(M128&gt;=CONFIGURAÇÕES!$E$6,CONFIGURAÇÕES!$F$6,IF(M128&gt;=CONFIGURAÇÕES!$E$7,CONFIGURAÇÕES!$F$7,IF(M128&gt;=CONFIGURAÇÕES!$E$8,CONFIGURAÇÕES!$F$8)))))</f>
        <v/>
      </c>
    </row>
    <row r="129" spans="1:14" s="8" customFormat="1" ht="22.05" customHeight="1" x14ac:dyDescent="0.3">
      <c r="A129" s="9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98" t="str">
        <f t="shared" si="1"/>
        <v/>
      </c>
      <c r="N129" s="51" t="str">
        <f>IF(B129="","",IF(M129&gt;=CONFIGURAÇÕES!$E$5,CONFIGURAÇÕES!$F$5,IF(M129&gt;=CONFIGURAÇÕES!$E$6,CONFIGURAÇÕES!$F$6,IF(M129&gt;=CONFIGURAÇÕES!$E$7,CONFIGURAÇÕES!$F$7,IF(M129&gt;=CONFIGURAÇÕES!$E$8,CONFIGURAÇÕES!$F$8)))))</f>
        <v/>
      </c>
    </row>
    <row r="130" spans="1:14" s="8" customFormat="1" ht="22.05" customHeight="1" x14ac:dyDescent="0.3">
      <c r="A130" s="9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98" t="str">
        <f t="shared" si="1"/>
        <v/>
      </c>
      <c r="N130" s="51" t="str">
        <f>IF(B130="","",IF(M130&gt;=CONFIGURAÇÕES!$E$5,CONFIGURAÇÕES!$F$5,IF(M130&gt;=CONFIGURAÇÕES!$E$6,CONFIGURAÇÕES!$F$6,IF(M130&gt;=CONFIGURAÇÕES!$E$7,CONFIGURAÇÕES!$F$7,IF(M130&gt;=CONFIGURAÇÕES!$E$8,CONFIGURAÇÕES!$F$8)))))</f>
        <v/>
      </c>
    </row>
    <row r="131" spans="1:14" s="8" customFormat="1" ht="22.05" customHeight="1" x14ac:dyDescent="0.3">
      <c r="A131" s="9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98" t="str">
        <f t="shared" si="1"/>
        <v/>
      </c>
      <c r="N131" s="51" t="str">
        <f>IF(B131="","",IF(M131&gt;=CONFIGURAÇÕES!$E$5,CONFIGURAÇÕES!$F$5,IF(M131&gt;=CONFIGURAÇÕES!$E$6,CONFIGURAÇÕES!$F$6,IF(M131&gt;=CONFIGURAÇÕES!$E$7,CONFIGURAÇÕES!$F$7,IF(M131&gt;=CONFIGURAÇÕES!$E$8,CONFIGURAÇÕES!$F$8)))))</f>
        <v/>
      </c>
    </row>
    <row r="132" spans="1:14" s="8" customFormat="1" ht="22.05" customHeight="1" x14ac:dyDescent="0.3">
      <c r="A132" s="9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98" t="str">
        <f t="shared" si="1"/>
        <v/>
      </c>
      <c r="N132" s="51" t="str">
        <f>IF(B132="","",IF(M132&gt;=CONFIGURAÇÕES!$E$5,CONFIGURAÇÕES!$F$5,IF(M132&gt;=CONFIGURAÇÕES!$E$6,CONFIGURAÇÕES!$F$6,IF(M132&gt;=CONFIGURAÇÕES!$E$7,CONFIGURAÇÕES!$F$7,IF(M132&gt;=CONFIGURAÇÕES!$E$8,CONFIGURAÇÕES!$F$8)))))</f>
        <v/>
      </c>
    </row>
    <row r="133" spans="1:14" s="8" customFormat="1" ht="22.05" customHeight="1" x14ac:dyDescent="0.3">
      <c r="A133" s="9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98" t="str">
        <f t="shared" si="1"/>
        <v/>
      </c>
      <c r="N133" s="51" t="str">
        <f>IF(B133="","",IF(M133&gt;=CONFIGURAÇÕES!$E$5,CONFIGURAÇÕES!$F$5,IF(M133&gt;=CONFIGURAÇÕES!$E$6,CONFIGURAÇÕES!$F$6,IF(M133&gt;=CONFIGURAÇÕES!$E$7,CONFIGURAÇÕES!$F$7,IF(M133&gt;=CONFIGURAÇÕES!$E$8,CONFIGURAÇÕES!$F$8)))))</f>
        <v/>
      </c>
    </row>
    <row r="134" spans="1:14" s="8" customFormat="1" ht="22.05" customHeight="1" x14ac:dyDescent="0.3">
      <c r="A134" s="9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98" t="str">
        <f t="shared" ref="M134:M197" si="2">IF(B134="","",(SUM(C134:L134))/(Qtd_competencias*10))</f>
        <v/>
      </c>
      <c r="N134" s="51" t="str">
        <f>IF(B134="","",IF(M134&gt;=CONFIGURAÇÕES!$E$5,CONFIGURAÇÕES!$F$5,IF(M134&gt;=CONFIGURAÇÕES!$E$6,CONFIGURAÇÕES!$F$6,IF(M134&gt;=CONFIGURAÇÕES!$E$7,CONFIGURAÇÕES!$F$7,IF(M134&gt;=CONFIGURAÇÕES!$E$8,CONFIGURAÇÕES!$F$8)))))</f>
        <v/>
      </c>
    </row>
    <row r="135" spans="1:14" s="8" customFormat="1" ht="22.05" customHeight="1" x14ac:dyDescent="0.3">
      <c r="A135" s="9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98" t="str">
        <f t="shared" si="2"/>
        <v/>
      </c>
      <c r="N135" s="51" t="str">
        <f>IF(B135="","",IF(M135&gt;=CONFIGURAÇÕES!$E$5,CONFIGURAÇÕES!$F$5,IF(M135&gt;=CONFIGURAÇÕES!$E$6,CONFIGURAÇÕES!$F$6,IF(M135&gt;=CONFIGURAÇÕES!$E$7,CONFIGURAÇÕES!$F$7,IF(M135&gt;=CONFIGURAÇÕES!$E$8,CONFIGURAÇÕES!$F$8)))))</f>
        <v/>
      </c>
    </row>
    <row r="136" spans="1:14" s="8" customFormat="1" ht="22.05" customHeight="1" x14ac:dyDescent="0.3">
      <c r="A136" s="9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98" t="str">
        <f t="shared" si="2"/>
        <v/>
      </c>
      <c r="N136" s="51" t="str">
        <f>IF(B136="","",IF(M136&gt;=CONFIGURAÇÕES!$E$5,CONFIGURAÇÕES!$F$5,IF(M136&gt;=CONFIGURAÇÕES!$E$6,CONFIGURAÇÕES!$F$6,IF(M136&gt;=CONFIGURAÇÕES!$E$7,CONFIGURAÇÕES!$F$7,IF(M136&gt;=CONFIGURAÇÕES!$E$8,CONFIGURAÇÕES!$F$8)))))</f>
        <v/>
      </c>
    </row>
    <row r="137" spans="1:14" s="8" customFormat="1" ht="22.05" customHeight="1" x14ac:dyDescent="0.3">
      <c r="A137" s="9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98" t="str">
        <f t="shared" si="2"/>
        <v/>
      </c>
      <c r="N137" s="51" t="str">
        <f>IF(B137="","",IF(M137&gt;=CONFIGURAÇÕES!$E$5,CONFIGURAÇÕES!$F$5,IF(M137&gt;=CONFIGURAÇÕES!$E$6,CONFIGURAÇÕES!$F$6,IF(M137&gt;=CONFIGURAÇÕES!$E$7,CONFIGURAÇÕES!$F$7,IF(M137&gt;=CONFIGURAÇÕES!$E$8,CONFIGURAÇÕES!$F$8)))))</f>
        <v/>
      </c>
    </row>
    <row r="138" spans="1:14" s="8" customFormat="1" ht="22.05" customHeight="1" x14ac:dyDescent="0.3">
      <c r="A138" s="9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98" t="str">
        <f t="shared" si="2"/>
        <v/>
      </c>
      <c r="N138" s="51" t="str">
        <f>IF(B138="","",IF(M138&gt;=CONFIGURAÇÕES!$E$5,CONFIGURAÇÕES!$F$5,IF(M138&gt;=CONFIGURAÇÕES!$E$6,CONFIGURAÇÕES!$F$6,IF(M138&gt;=CONFIGURAÇÕES!$E$7,CONFIGURAÇÕES!$F$7,IF(M138&gt;=CONFIGURAÇÕES!$E$8,CONFIGURAÇÕES!$F$8)))))</f>
        <v/>
      </c>
    </row>
    <row r="139" spans="1:14" s="8" customFormat="1" ht="22.05" customHeight="1" x14ac:dyDescent="0.3">
      <c r="A139" s="9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98" t="str">
        <f t="shared" si="2"/>
        <v/>
      </c>
      <c r="N139" s="51" t="str">
        <f>IF(B139="","",IF(M139&gt;=CONFIGURAÇÕES!$E$5,CONFIGURAÇÕES!$F$5,IF(M139&gt;=CONFIGURAÇÕES!$E$6,CONFIGURAÇÕES!$F$6,IF(M139&gt;=CONFIGURAÇÕES!$E$7,CONFIGURAÇÕES!$F$7,IF(M139&gt;=CONFIGURAÇÕES!$E$8,CONFIGURAÇÕES!$F$8)))))</f>
        <v/>
      </c>
    </row>
    <row r="140" spans="1:14" s="8" customFormat="1" ht="22.05" customHeight="1" x14ac:dyDescent="0.3">
      <c r="A140" s="9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98" t="str">
        <f t="shared" si="2"/>
        <v/>
      </c>
      <c r="N140" s="51" t="str">
        <f>IF(B140="","",IF(M140&gt;=CONFIGURAÇÕES!$E$5,CONFIGURAÇÕES!$F$5,IF(M140&gt;=CONFIGURAÇÕES!$E$6,CONFIGURAÇÕES!$F$6,IF(M140&gt;=CONFIGURAÇÕES!$E$7,CONFIGURAÇÕES!$F$7,IF(M140&gt;=CONFIGURAÇÕES!$E$8,CONFIGURAÇÕES!$F$8)))))</f>
        <v/>
      </c>
    </row>
    <row r="141" spans="1:14" s="8" customFormat="1" ht="22.05" customHeight="1" x14ac:dyDescent="0.3">
      <c r="A141" s="9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98" t="str">
        <f t="shared" si="2"/>
        <v/>
      </c>
      <c r="N141" s="51" t="str">
        <f>IF(B141="","",IF(M141&gt;=CONFIGURAÇÕES!$E$5,CONFIGURAÇÕES!$F$5,IF(M141&gt;=CONFIGURAÇÕES!$E$6,CONFIGURAÇÕES!$F$6,IF(M141&gt;=CONFIGURAÇÕES!$E$7,CONFIGURAÇÕES!$F$7,IF(M141&gt;=CONFIGURAÇÕES!$E$8,CONFIGURAÇÕES!$F$8)))))</f>
        <v/>
      </c>
    </row>
    <row r="142" spans="1:14" s="8" customFormat="1" ht="22.05" customHeight="1" x14ac:dyDescent="0.3">
      <c r="A142" s="9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98" t="str">
        <f t="shared" si="2"/>
        <v/>
      </c>
      <c r="N142" s="51" t="str">
        <f>IF(B142="","",IF(M142&gt;=CONFIGURAÇÕES!$E$5,CONFIGURAÇÕES!$F$5,IF(M142&gt;=CONFIGURAÇÕES!$E$6,CONFIGURAÇÕES!$F$6,IF(M142&gt;=CONFIGURAÇÕES!$E$7,CONFIGURAÇÕES!$F$7,IF(M142&gt;=CONFIGURAÇÕES!$E$8,CONFIGURAÇÕES!$F$8)))))</f>
        <v/>
      </c>
    </row>
    <row r="143" spans="1:14" s="8" customFormat="1" ht="22.05" customHeight="1" x14ac:dyDescent="0.3">
      <c r="A143" s="9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98" t="str">
        <f t="shared" si="2"/>
        <v/>
      </c>
      <c r="N143" s="51" t="str">
        <f>IF(B143="","",IF(M143&gt;=CONFIGURAÇÕES!$E$5,CONFIGURAÇÕES!$F$5,IF(M143&gt;=CONFIGURAÇÕES!$E$6,CONFIGURAÇÕES!$F$6,IF(M143&gt;=CONFIGURAÇÕES!$E$7,CONFIGURAÇÕES!$F$7,IF(M143&gt;=CONFIGURAÇÕES!$E$8,CONFIGURAÇÕES!$F$8)))))</f>
        <v/>
      </c>
    </row>
    <row r="144" spans="1:14" s="8" customFormat="1" ht="22.05" customHeight="1" x14ac:dyDescent="0.3">
      <c r="A144" s="9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98" t="str">
        <f t="shared" si="2"/>
        <v/>
      </c>
      <c r="N144" s="51" t="str">
        <f>IF(B144="","",IF(M144&gt;=CONFIGURAÇÕES!$E$5,CONFIGURAÇÕES!$F$5,IF(M144&gt;=CONFIGURAÇÕES!$E$6,CONFIGURAÇÕES!$F$6,IF(M144&gt;=CONFIGURAÇÕES!$E$7,CONFIGURAÇÕES!$F$7,IF(M144&gt;=CONFIGURAÇÕES!$E$8,CONFIGURAÇÕES!$F$8)))))</f>
        <v/>
      </c>
    </row>
    <row r="145" spans="1:14" s="8" customFormat="1" ht="22.05" customHeight="1" x14ac:dyDescent="0.3">
      <c r="A145" s="9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98" t="str">
        <f t="shared" si="2"/>
        <v/>
      </c>
      <c r="N145" s="51" t="str">
        <f>IF(B145="","",IF(M145&gt;=CONFIGURAÇÕES!$E$5,CONFIGURAÇÕES!$F$5,IF(M145&gt;=CONFIGURAÇÕES!$E$6,CONFIGURAÇÕES!$F$6,IF(M145&gt;=CONFIGURAÇÕES!$E$7,CONFIGURAÇÕES!$F$7,IF(M145&gt;=CONFIGURAÇÕES!$E$8,CONFIGURAÇÕES!$F$8)))))</f>
        <v/>
      </c>
    </row>
    <row r="146" spans="1:14" s="8" customFormat="1" ht="22.05" customHeight="1" x14ac:dyDescent="0.3">
      <c r="A146" s="9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98" t="str">
        <f t="shared" si="2"/>
        <v/>
      </c>
      <c r="N146" s="51" t="str">
        <f>IF(B146="","",IF(M146&gt;=CONFIGURAÇÕES!$E$5,CONFIGURAÇÕES!$F$5,IF(M146&gt;=CONFIGURAÇÕES!$E$6,CONFIGURAÇÕES!$F$6,IF(M146&gt;=CONFIGURAÇÕES!$E$7,CONFIGURAÇÕES!$F$7,IF(M146&gt;=CONFIGURAÇÕES!$E$8,CONFIGURAÇÕES!$F$8)))))</f>
        <v/>
      </c>
    </row>
    <row r="147" spans="1:14" s="8" customFormat="1" ht="22.05" customHeight="1" x14ac:dyDescent="0.3">
      <c r="A147" s="9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98" t="str">
        <f t="shared" si="2"/>
        <v/>
      </c>
      <c r="N147" s="51" t="str">
        <f>IF(B147="","",IF(M147&gt;=CONFIGURAÇÕES!$E$5,CONFIGURAÇÕES!$F$5,IF(M147&gt;=CONFIGURAÇÕES!$E$6,CONFIGURAÇÕES!$F$6,IF(M147&gt;=CONFIGURAÇÕES!$E$7,CONFIGURAÇÕES!$F$7,IF(M147&gt;=CONFIGURAÇÕES!$E$8,CONFIGURAÇÕES!$F$8)))))</f>
        <v/>
      </c>
    </row>
    <row r="148" spans="1:14" s="8" customFormat="1" ht="22.05" customHeight="1" x14ac:dyDescent="0.3">
      <c r="A148" s="9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98" t="str">
        <f t="shared" si="2"/>
        <v/>
      </c>
      <c r="N148" s="51" t="str">
        <f>IF(B148="","",IF(M148&gt;=CONFIGURAÇÕES!$E$5,CONFIGURAÇÕES!$F$5,IF(M148&gt;=CONFIGURAÇÕES!$E$6,CONFIGURAÇÕES!$F$6,IF(M148&gt;=CONFIGURAÇÕES!$E$7,CONFIGURAÇÕES!$F$7,IF(M148&gt;=CONFIGURAÇÕES!$E$8,CONFIGURAÇÕES!$F$8)))))</f>
        <v/>
      </c>
    </row>
    <row r="149" spans="1:14" s="8" customFormat="1" ht="22.05" customHeight="1" x14ac:dyDescent="0.3">
      <c r="A149" s="9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98" t="str">
        <f t="shared" si="2"/>
        <v/>
      </c>
      <c r="N149" s="51" t="str">
        <f>IF(B149="","",IF(M149&gt;=CONFIGURAÇÕES!$E$5,CONFIGURAÇÕES!$F$5,IF(M149&gt;=CONFIGURAÇÕES!$E$6,CONFIGURAÇÕES!$F$6,IF(M149&gt;=CONFIGURAÇÕES!$E$7,CONFIGURAÇÕES!$F$7,IF(M149&gt;=CONFIGURAÇÕES!$E$8,CONFIGURAÇÕES!$F$8)))))</f>
        <v/>
      </c>
    </row>
    <row r="150" spans="1:14" s="8" customFormat="1" ht="22.05" customHeight="1" x14ac:dyDescent="0.3">
      <c r="A150" s="9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98" t="str">
        <f t="shared" si="2"/>
        <v/>
      </c>
      <c r="N150" s="51" t="str">
        <f>IF(B150="","",IF(M150&gt;=CONFIGURAÇÕES!$E$5,CONFIGURAÇÕES!$F$5,IF(M150&gt;=CONFIGURAÇÕES!$E$6,CONFIGURAÇÕES!$F$6,IF(M150&gt;=CONFIGURAÇÕES!$E$7,CONFIGURAÇÕES!$F$7,IF(M150&gt;=CONFIGURAÇÕES!$E$8,CONFIGURAÇÕES!$F$8)))))</f>
        <v/>
      </c>
    </row>
    <row r="151" spans="1:14" s="8" customFormat="1" ht="22.05" customHeight="1" x14ac:dyDescent="0.3">
      <c r="A151" s="9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98" t="str">
        <f t="shared" si="2"/>
        <v/>
      </c>
      <c r="N151" s="51" t="str">
        <f>IF(B151="","",IF(M151&gt;=CONFIGURAÇÕES!$E$5,CONFIGURAÇÕES!$F$5,IF(M151&gt;=CONFIGURAÇÕES!$E$6,CONFIGURAÇÕES!$F$6,IF(M151&gt;=CONFIGURAÇÕES!$E$7,CONFIGURAÇÕES!$F$7,IF(M151&gt;=CONFIGURAÇÕES!$E$8,CONFIGURAÇÕES!$F$8)))))</f>
        <v/>
      </c>
    </row>
    <row r="152" spans="1:14" s="8" customFormat="1" ht="22.05" customHeight="1" x14ac:dyDescent="0.3">
      <c r="A152" s="9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98" t="str">
        <f t="shared" si="2"/>
        <v/>
      </c>
      <c r="N152" s="51" t="str">
        <f>IF(B152="","",IF(M152&gt;=CONFIGURAÇÕES!$E$5,CONFIGURAÇÕES!$F$5,IF(M152&gt;=CONFIGURAÇÕES!$E$6,CONFIGURAÇÕES!$F$6,IF(M152&gt;=CONFIGURAÇÕES!$E$7,CONFIGURAÇÕES!$F$7,IF(M152&gt;=CONFIGURAÇÕES!$E$8,CONFIGURAÇÕES!$F$8)))))</f>
        <v/>
      </c>
    </row>
    <row r="153" spans="1:14" s="8" customFormat="1" ht="22.05" customHeight="1" x14ac:dyDescent="0.3">
      <c r="A153" s="9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98" t="str">
        <f t="shared" si="2"/>
        <v/>
      </c>
      <c r="N153" s="51" t="str">
        <f>IF(B153="","",IF(M153&gt;=CONFIGURAÇÕES!$E$5,CONFIGURAÇÕES!$F$5,IF(M153&gt;=CONFIGURAÇÕES!$E$6,CONFIGURAÇÕES!$F$6,IF(M153&gt;=CONFIGURAÇÕES!$E$7,CONFIGURAÇÕES!$F$7,IF(M153&gt;=CONFIGURAÇÕES!$E$8,CONFIGURAÇÕES!$F$8)))))</f>
        <v/>
      </c>
    </row>
    <row r="154" spans="1:14" s="8" customFormat="1" ht="22.05" customHeight="1" x14ac:dyDescent="0.3">
      <c r="A154" s="9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98" t="str">
        <f t="shared" si="2"/>
        <v/>
      </c>
      <c r="N154" s="51" t="str">
        <f>IF(B154="","",IF(M154&gt;=CONFIGURAÇÕES!$E$5,CONFIGURAÇÕES!$F$5,IF(M154&gt;=CONFIGURAÇÕES!$E$6,CONFIGURAÇÕES!$F$6,IF(M154&gt;=CONFIGURAÇÕES!$E$7,CONFIGURAÇÕES!$F$7,IF(M154&gt;=CONFIGURAÇÕES!$E$8,CONFIGURAÇÕES!$F$8)))))</f>
        <v/>
      </c>
    </row>
    <row r="155" spans="1:14" s="8" customFormat="1" ht="22.05" customHeight="1" x14ac:dyDescent="0.3">
      <c r="A155" s="9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98" t="str">
        <f t="shared" si="2"/>
        <v/>
      </c>
      <c r="N155" s="51" t="str">
        <f>IF(B155="","",IF(M155&gt;=CONFIGURAÇÕES!$E$5,CONFIGURAÇÕES!$F$5,IF(M155&gt;=CONFIGURAÇÕES!$E$6,CONFIGURAÇÕES!$F$6,IF(M155&gt;=CONFIGURAÇÕES!$E$7,CONFIGURAÇÕES!$F$7,IF(M155&gt;=CONFIGURAÇÕES!$E$8,CONFIGURAÇÕES!$F$8)))))</f>
        <v/>
      </c>
    </row>
    <row r="156" spans="1:14" s="8" customFormat="1" ht="22.05" customHeight="1" x14ac:dyDescent="0.3">
      <c r="A156" s="9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98" t="str">
        <f t="shared" si="2"/>
        <v/>
      </c>
      <c r="N156" s="51" t="str">
        <f>IF(B156="","",IF(M156&gt;=CONFIGURAÇÕES!$E$5,CONFIGURAÇÕES!$F$5,IF(M156&gt;=CONFIGURAÇÕES!$E$6,CONFIGURAÇÕES!$F$6,IF(M156&gt;=CONFIGURAÇÕES!$E$7,CONFIGURAÇÕES!$F$7,IF(M156&gt;=CONFIGURAÇÕES!$E$8,CONFIGURAÇÕES!$F$8)))))</f>
        <v/>
      </c>
    </row>
    <row r="157" spans="1:14" s="8" customFormat="1" ht="22.05" customHeight="1" x14ac:dyDescent="0.3">
      <c r="A157" s="9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98" t="str">
        <f t="shared" si="2"/>
        <v/>
      </c>
      <c r="N157" s="51" t="str">
        <f>IF(B157="","",IF(M157&gt;=CONFIGURAÇÕES!$E$5,CONFIGURAÇÕES!$F$5,IF(M157&gt;=CONFIGURAÇÕES!$E$6,CONFIGURAÇÕES!$F$6,IF(M157&gt;=CONFIGURAÇÕES!$E$7,CONFIGURAÇÕES!$F$7,IF(M157&gt;=CONFIGURAÇÕES!$E$8,CONFIGURAÇÕES!$F$8)))))</f>
        <v/>
      </c>
    </row>
    <row r="158" spans="1:14" s="8" customFormat="1" ht="22.05" customHeight="1" x14ac:dyDescent="0.3">
      <c r="A158" s="9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98" t="str">
        <f t="shared" si="2"/>
        <v/>
      </c>
      <c r="N158" s="51" t="str">
        <f>IF(B158="","",IF(M158&gt;=CONFIGURAÇÕES!$E$5,CONFIGURAÇÕES!$F$5,IF(M158&gt;=CONFIGURAÇÕES!$E$6,CONFIGURAÇÕES!$F$6,IF(M158&gt;=CONFIGURAÇÕES!$E$7,CONFIGURAÇÕES!$F$7,IF(M158&gt;=CONFIGURAÇÕES!$E$8,CONFIGURAÇÕES!$F$8)))))</f>
        <v/>
      </c>
    </row>
    <row r="159" spans="1:14" s="8" customFormat="1" ht="22.05" customHeight="1" x14ac:dyDescent="0.3">
      <c r="A159" s="9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98" t="str">
        <f t="shared" si="2"/>
        <v/>
      </c>
      <c r="N159" s="51" t="str">
        <f>IF(B159="","",IF(M159&gt;=CONFIGURAÇÕES!$E$5,CONFIGURAÇÕES!$F$5,IF(M159&gt;=CONFIGURAÇÕES!$E$6,CONFIGURAÇÕES!$F$6,IF(M159&gt;=CONFIGURAÇÕES!$E$7,CONFIGURAÇÕES!$F$7,IF(M159&gt;=CONFIGURAÇÕES!$E$8,CONFIGURAÇÕES!$F$8)))))</f>
        <v/>
      </c>
    </row>
    <row r="160" spans="1:14" s="8" customFormat="1" ht="22.05" customHeight="1" x14ac:dyDescent="0.3">
      <c r="A160" s="9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98" t="str">
        <f t="shared" si="2"/>
        <v/>
      </c>
      <c r="N160" s="51" t="str">
        <f>IF(B160="","",IF(M160&gt;=CONFIGURAÇÕES!$E$5,CONFIGURAÇÕES!$F$5,IF(M160&gt;=CONFIGURAÇÕES!$E$6,CONFIGURAÇÕES!$F$6,IF(M160&gt;=CONFIGURAÇÕES!$E$7,CONFIGURAÇÕES!$F$7,IF(M160&gt;=CONFIGURAÇÕES!$E$8,CONFIGURAÇÕES!$F$8)))))</f>
        <v/>
      </c>
    </row>
    <row r="161" spans="1:14" s="8" customFormat="1" ht="22.05" customHeight="1" x14ac:dyDescent="0.3">
      <c r="A161" s="9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98" t="str">
        <f t="shared" si="2"/>
        <v/>
      </c>
      <c r="N161" s="51" t="str">
        <f>IF(B161="","",IF(M161&gt;=CONFIGURAÇÕES!$E$5,CONFIGURAÇÕES!$F$5,IF(M161&gt;=CONFIGURAÇÕES!$E$6,CONFIGURAÇÕES!$F$6,IF(M161&gt;=CONFIGURAÇÕES!$E$7,CONFIGURAÇÕES!$F$7,IF(M161&gt;=CONFIGURAÇÕES!$E$8,CONFIGURAÇÕES!$F$8)))))</f>
        <v/>
      </c>
    </row>
    <row r="162" spans="1:14" s="8" customFormat="1" ht="22.05" customHeight="1" x14ac:dyDescent="0.3">
      <c r="A162" s="9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98" t="str">
        <f t="shared" si="2"/>
        <v/>
      </c>
      <c r="N162" s="51" t="str">
        <f>IF(B162="","",IF(M162&gt;=CONFIGURAÇÕES!$E$5,CONFIGURAÇÕES!$F$5,IF(M162&gt;=CONFIGURAÇÕES!$E$6,CONFIGURAÇÕES!$F$6,IF(M162&gt;=CONFIGURAÇÕES!$E$7,CONFIGURAÇÕES!$F$7,IF(M162&gt;=CONFIGURAÇÕES!$E$8,CONFIGURAÇÕES!$F$8)))))</f>
        <v/>
      </c>
    </row>
    <row r="163" spans="1:14" s="8" customFormat="1" ht="22.05" customHeight="1" x14ac:dyDescent="0.3">
      <c r="A163" s="9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98" t="str">
        <f t="shared" si="2"/>
        <v/>
      </c>
      <c r="N163" s="51" t="str">
        <f>IF(B163="","",IF(M163&gt;=CONFIGURAÇÕES!$E$5,CONFIGURAÇÕES!$F$5,IF(M163&gt;=CONFIGURAÇÕES!$E$6,CONFIGURAÇÕES!$F$6,IF(M163&gt;=CONFIGURAÇÕES!$E$7,CONFIGURAÇÕES!$F$7,IF(M163&gt;=CONFIGURAÇÕES!$E$8,CONFIGURAÇÕES!$F$8)))))</f>
        <v/>
      </c>
    </row>
    <row r="164" spans="1:14" s="8" customFormat="1" ht="22.05" customHeight="1" x14ac:dyDescent="0.3">
      <c r="A164" s="9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98" t="str">
        <f t="shared" si="2"/>
        <v/>
      </c>
      <c r="N164" s="51" t="str">
        <f>IF(B164="","",IF(M164&gt;=CONFIGURAÇÕES!$E$5,CONFIGURAÇÕES!$F$5,IF(M164&gt;=CONFIGURAÇÕES!$E$6,CONFIGURAÇÕES!$F$6,IF(M164&gt;=CONFIGURAÇÕES!$E$7,CONFIGURAÇÕES!$F$7,IF(M164&gt;=CONFIGURAÇÕES!$E$8,CONFIGURAÇÕES!$F$8)))))</f>
        <v/>
      </c>
    </row>
    <row r="165" spans="1:14" s="8" customFormat="1" ht="22.05" customHeight="1" x14ac:dyDescent="0.3">
      <c r="A165" s="9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98" t="str">
        <f t="shared" si="2"/>
        <v/>
      </c>
      <c r="N165" s="51" t="str">
        <f>IF(B165="","",IF(M165&gt;=CONFIGURAÇÕES!$E$5,CONFIGURAÇÕES!$F$5,IF(M165&gt;=CONFIGURAÇÕES!$E$6,CONFIGURAÇÕES!$F$6,IF(M165&gt;=CONFIGURAÇÕES!$E$7,CONFIGURAÇÕES!$F$7,IF(M165&gt;=CONFIGURAÇÕES!$E$8,CONFIGURAÇÕES!$F$8)))))</f>
        <v/>
      </c>
    </row>
    <row r="166" spans="1:14" s="8" customFormat="1" ht="22.05" customHeight="1" x14ac:dyDescent="0.3">
      <c r="A166" s="9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98" t="str">
        <f t="shared" si="2"/>
        <v/>
      </c>
      <c r="N166" s="51" t="str">
        <f>IF(B166="","",IF(M166&gt;=CONFIGURAÇÕES!$E$5,CONFIGURAÇÕES!$F$5,IF(M166&gt;=CONFIGURAÇÕES!$E$6,CONFIGURAÇÕES!$F$6,IF(M166&gt;=CONFIGURAÇÕES!$E$7,CONFIGURAÇÕES!$F$7,IF(M166&gt;=CONFIGURAÇÕES!$E$8,CONFIGURAÇÕES!$F$8)))))</f>
        <v/>
      </c>
    </row>
    <row r="167" spans="1:14" s="8" customFormat="1" ht="22.05" customHeight="1" x14ac:dyDescent="0.3">
      <c r="A167" s="9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98" t="str">
        <f t="shared" si="2"/>
        <v/>
      </c>
      <c r="N167" s="51" t="str">
        <f>IF(B167="","",IF(M167&gt;=CONFIGURAÇÕES!$E$5,CONFIGURAÇÕES!$F$5,IF(M167&gt;=CONFIGURAÇÕES!$E$6,CONFIGURAÇÕES!$F$6,IF(M167&gt;=CONFIGURAÇÕES!$E$7,CONFIGURAÇÕES!$F$7,IF(M167&gt;=CONFIGURAÇÕES!$E$8,CONFIGURAÇÕES!$F$8)))))</f>
        <v/>
      </c>
    </row>
    <row r="168" spans="1:14" s="8" customFormat="1" ht="22.05" customHeight="1" x14ac:dyDescent="0.3">
      <c r="A168" s="9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98" t="str">
        <f t="shared" si="2"/>
        <v/>
      </c>
      <c r="N168" s="51" t="str">
        <f>IF(B168="","",IF(M168&gt;=CONFIGURAÇÕES!$E$5,CONFIGURAÇÕES!$F$5,IF(M168&gt;=CONFIGURAÇÕES!$E$6,CONFIGURAÇÕES!$F$6,IF(M168&gt;=CONFIGURAÇÕES!$E$7,CONFIGURAÇÕES!$F$7,IF(M168&gt;=CONFIGURAÇÕES!$E$8,CONFIGURAÇÕES!$F$8)))))</f>
        <v/>
      </c>
    </row>
    <row r="169" spans="1:14" s="8" customFormat="1" ht="22.05" customHeight="1" x14ac:dyDescent="0.3">
      <c r="A169" s="9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98" t="str">
        <f t="shared" si="2"/>
        <v/>
      </c>
      <c r="N169" s="51" t="str">
        <f>IF(B169="","",IF(M169&gt;=CONFIGURAÇÕES!$E$5,CONFIGURAÇÕES!$F$5,IF(M169&gt;=CONFIGURAÇÕES!$E$6,CONFIGURAÇÕES!$F$6,IF(M169&gt;=CONFIGURAÇÕES!$E$7,CONFIGURAÇÕES!$F$7,IF(M169&gt;=CONFIGURAÇÕES!$E$8,CONFIGURAÇÕES!$F$8)))))</f>
        <v/>
      </c>
    </row>
    <row r="170" spans="1:14" s="8" customFormat="1" ht="22.05" customHeight="1" x14ac:dyDescent="0.3">
      <c r="A170" s="9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98" t="str">
        <f t="shared" si="2"/>
        <v/>
      </c>
      <c r="N170" s="51" t="str">
        <f>IF(B170="","",IF(M170&gt;=CONFIGURAÇÕES!$E$5,CONFIGURAÇÕES!$F$5,IF(M170&gt;=CONFIGURAÇÕES!$E$6,CONFIGURAÇÕES!$F$6,IF(M170&gt;=CONFIGURAÇÕES!$E$7,CONFIGURAÇÕES!$F$7,IF(M170&gt;=CONFIGURAÇÕES!$E$8,CONFIGURAÇÕES!$F$8)))))</f>
        <v/>
      </c>
    </row>
    <row r="171" spans="1:14" s="8" customFormat="1" ht="22.05" customHeight="1" x14ac:dyDescent="0.3">
      <c r="A171" s="9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98" t="str">
        <f t="shared" si="2"/>
        <v/>
      </c>
      <c r="N171" s="51" t="str">
        <f>IF(B171="","",IF(M171&gt;=CONFIGURAÇÕES!$E$5,CONFIGURAÇÕES!$F$5,IF(M171&gt;=CONFIGURAÇÕES!$E$6,CONFIGURAÇÕES!$F$6,IF(M171&gt;=CONFIGURAÇÕES!$E$7,CONFIGURAÇÕES!$F$7,IF(M171&gt;=CONFIGURAÇÕES!$E$8,CONFIGURAÇÕES!$F$8)))))</f>
        <v/>
      </c>
    </row>
    <row r="172" spans="1:14" s="8" customFormat="1" ht="22.05" customHeight="1" x14ac:dyDescent="0.3">
      <c r="A172" s="9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98" t="str">
        <f t="shared" si="2"/>
        <v/>
      </c>
      <c r="N172" s="51" t="str">
        <f>IF(B172="","",IF(M172&gt;=CONFIGURAÇÕES!$E$5,CONFIGURAÇÕES!$F$5,IF(M172&gt;=CONFIGURAÇÕES!$E$6,CONFIGURAÇÕES!$F$6,IF(M172&gt;=CONFIGURAÇÕES!$E$7,CONFIGURAÇÕES!$F$7,IF(M172&gt;=CONFIGURAÇÕES!$E$8,CONFIGURAÇÕES!$F$8)))))</f>
        <v/>
      </c>
    </row>
    <row r="173" spans="1:14" s="8" customFormat="1" ht="22.05" customHeight="1" x14ac:dyDescent="0.3">
      <c r="A173" s="9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98" t="str">
        <f t="shared" si="2"/>
        <v/>
      </c>
      <c r="N173" s="51" t="str">
        <f>IF(B173="","",IF(M173&gt;=CONFIGURAÇÕES!$E$5,CONFIGURAÇÕES!$F$5,IF(M173&gt;=CONFIGURAÇÕES!$E$6,CONFIGURAÇÕES!$F$6,IF(M173&gt;=CONFIGURAÇÕES!$E$7,CONFIGURAÇÕES!$F$7,IF(M173&gt;=CONFIGURAÇÕES!$E$8,CONFIGURAÇÕES!$F$8)))))</f>
        <v/>
      </c>
    </row>
    <row r="174" spans="1:14" s="8" customFormat="1" ht="22.05" customHeight="1" x14ac:dyDescent="0.3">
      <c r="A174" s="9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98" t="str">
        <f t="shared" si="2"/>
        <v/>
      </c>
      <c r="N174" s="51" t="str">
        <f>IF(B174="","",IF(M174&gt;=CONFIGURAÇÕES!$E$5,CONFIGURAÇÕES!$F$5,IF(M174&gt;=CONFIGURAÇÕES!$E$6,CONFIGURAÇÕES!$F$6,IF(M174&gt;=CONFIGURAÇÕES!$E$7,CONFIGURAÇÕES!$F$7,IF(M174&gt;=CONFIGURAÇÕES!$E$8,CONFIGURAÇÕES!$F$8)))))</f>
        <v/>
      </c>
    </row>
    <row r="175" spans="1:14" s="8" customFormat="1" ht="22.05" customHeight="1" x14ac:dyDescent="0.3">
      <c r="A175" s="9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98" t="str">
        <f t="shared" si="2"/>
        <v/>
      </c>
      <c r="N175" s="51" t="str">
        <f>IF(B175="","",IF(M175&gt;=CONFIGURAÇÕES!$E$5,CONFIGURAÇÕES!$F$5,IF(M175&gt;=CONFIGURAÇÕES!$E$6,CONFIGURAÇÕES!$F$6,IF(M175&gt;=CONFIGURAÇÕES!$E$7,CONFIGURAÇÕES!$F$7,IF(M175&gt;=CONFIGURAÇÕES!$E$8,CONFIGURAÇÕES!$F$8)))))</f>
        <v/>
      </c>
    </row>
    <row r="176" spans="1:14" s="8" customFormat="1" ht="22.05" customHeight="1" x14ac:dyDescent="0.3">
      <c r="A176" s="9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98" t="str">
        <f t="shared" si="2"/>
        <v/>
      </c>
      <c r="N176" s="51" t="str">
        <f>IF(B176="","",IF(M176&gt;=CONFIGURAÇÕES!$E$5,CONFIGURAÇÕES!$F$5,IF(M176&gt;=CONFIGURAÇÕES!$E$6,CONFIGURAÇÕES!$F$6,IF(M176&gt;=CONFIGURAÇÕES!$E$7,CONFIGURAÇÕES!$F$7,IF(M176&gt;=CONFIGURAÇÕES!$E$8,CONFIGURAÇÕES!$F$8)))))</f>
        <v/>
      </c>
    </row>
    <row r="177" spans="1:14" s="8" customFormat="1" ht="22.05" customHeight="1" x14ac:dyDescent="0.3">
      <c r="A177" s="9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98" t="str">
        <f t="shared" si="2"/>
        <v/>
      </c>
      <c r="N177" s="51" t="str">
        <f>IF(B177="","",IF(M177&gt;=CONFIGURAÇÕES!$E$5,CONFIGURAÇÕES!$F$5,IF(M177&gt;=CONFIGURAÇÕES!$E$6,CONFIGURAÇÕES!$F$6,IF(M177&gt;=CONFIGURAÇÕES!$E$7,CONFIGURAÇÕES!$F$7,IF(M177&gt;=CONFIGURAÇÕES!$E$8,CONFIGURAÇÕES!$F$8)))))</f>
        <v/>
      </c>
    </row>
    <row r="178" spans="1:14" s="8" customFormat="1" ht="22.05" customHeight="1" x14ac:dyDescent="0.3">
      <c r="A178" s="9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98" t="str">
        <f t="shared" si="2"/>
        <v/>
      </c>
      <c r="N178" s="51" t="str">
        <f>IF(B178="","",IF(M178&gt;=CONFIGURAÇÕES!$E$5,CONFIGURAÇÕES!$F$5,IF(M178&gt;=CONFIGURAÇÕES!$E$6,CONFIGURAÇÕES!$F$6,IF(M178&gt;=CONFIGURAÇÕES!$E$7,CONFIGURAÇÕES!$F$7,IF(M178&gt;=CONFIGURAÇÕES!$E$8,CONFIGURAÇÕES!$F$8)))))</f>
        <v/>
      </c>
    </row>
    <row r="179" spans="1:14" s="8" customFormat="1" ht="22.05" customHeight="1" x14ac:dyDescent="0.3">
      <c r="A179" s="9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98" t="str">
        <f t="shared" si="2"/>
        <v/>
      </c>
      <c r="N179" s="51" t="str">
        <f>IF(B179="","",IF(M179&gt;=CONFIGURAÇÕES!$E$5,CONFIGURAÇÕES!$F$5,IF(M179&gt;=CONFIGURAÇÕES!$E$6,CONFIGURAÇÕES!$F$6,IF(M179&gt;=CONFIGURAÇÕES!$E$7,CONFIGURAÇÕES!$F$7,IF(M179&gt;=CONFIGURAÇÕES!$E$8,CONFIGURAÇÕES!$F$8)))))</f>
        <v/>
      </c>
    </row>
    <row r="180" spans="1:14" s="8" customFormat="1" ht="22.05" customHeight="1" x14ac:dyDescent="0.3">
      <c r="A180" s="9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98" t="str">
        <f t="shared" si="2"/>
        <v/>
      </c>
      <c r="N180" s="51" t="str">
        <f>IF(B180="","",IF(M180&gt;=CONFIGURAÇÕES!$E$5,CONFIGURAÇÕES!$F$5,IF(M180&gt;=CONFIGURAÇÕES!$E$6,CONFIGURAÇÕES!$F$6,IF(M180&gt;=CONFIGURAÇÕES!$E$7,CONFIGURAÇÕES!$F$7,IF(M180&gt;=CONFIGURAÇÕES!$E$8,CONFIGURAÇÕES!$F$8)))))</f>
        <v/>
      </c>
    </row>
    <row r="181" spans="1:14" s="8" customFormat="1" ht="22.05" customHeight="1" x14ac:dyDescent="0.3">
      <c r="A181" s="9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98" t="str">
        <f t="shared" si="2"/>
        <v/>
      </c>
      <c r="N181" s="51" t="str">
        <f>IF(B181="","",IF(M181&gt;=CONFIGURAÇÕES!$E$5,CONFIGURAÇÕES!$F$5,IF(M181&gt;=CONFIGURAÇÕES!$E$6,CONFIGURAÇÕES!$F$6,IF(M181&gt;=CONFIGURAÇÕES!$E$7,CONFIGURAÇÕES!$F$7,IF(M181&gt;=CONFIGURAÇÕES!$E$8,CONFIGURAÇÕES!$F$8)))))</f>
        <v/>
      </c>
    </row>
    <row r="182" spans="1:14" s="8" customFormat="1" ht="22.05" customHeight="1" x14ac:dyDescent="0.3">
      <c r="A182" s="9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98" t="str">
        <f t="shared" si="2"/>
        <v/>
      </c>
      <c r="N182" s="51" t="str">
        <f>IF(B182="","",IF(M182&gt;=CONFIGURAÇÕES!$E$5,CONFIGURAÇÕES!$F$5,IF(M182&gt;=CONFIGURAÇÕES!$E$6,CONFIGURAÇÕES!$F$6,IF(M182&gt;=CONFIGURAÇÕES!$E$7,CONFIGURAÇÕES!$F$7,IF(M182&gt;=CONFIGURAÇÕES!$E$8,CONFIGURAÇÕES!$F$8)))))</f>
        <v/>
      </c>
    </row>
    <row r="183" spans="1:14" s="8" customFormat="1" ht="22.05" customHeight="1" x14ac:dyDescent="0.3">
      <c r="A183" s="9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98" t="str">
        <f t="shared" si="2"/>
        <v/>
      </c>
      <c r="N183" s="51" t="str">
        <f>IF(B183="","",IF(M183&gt;=CONFIGURAÇÕES!$E$5,CONFIGURAÇÕES!$F$5,IF(M183&gt;=CONFIGURAÇÕES!$E$6,CONFIGURAÇÕES!$F$6,IF(M183&gt;=CONFIGURAÇÕES!$E$7,CONFIGURAÇÕES!$F$7,IF(M183&gt;=CONFIGURAÇÕES!$E$8,CONFIGURAÇÕES!$F$8)))))</f>
        <v/>
      </c>
    </row>
    <row r="184" spans="1:14" s="8" customFormat="1" ht="22.05" customHeight="1" x14ac:dyDescent="0.3">
      <c r="A184" s="9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98" t="str">
        <f t="shared" si="2"/>
        <v/>
      </c>
      <c r="N184" s="51" t="str">
        <f>IF(B184="","",IF(M184&gt;=CONFIGURAÇÕES!$E$5,CONFIGURAÇÕES!$F$5,IF(M184&gt;=CONFIGURAÇÕES!$E$6,CONFIGURAÇÕES!$F$6,IF(M184&gt;=CONFIGURAÇÕES!$E$7,CONFIGURAÇÕES!$F$7,IF(M184&gt;=CONFIGURAÇÕES!$E$8,CONFIGURAÇÕES!$F$8)))))</f>
        <v/>
      </c>
    </row>
    <row r="185" spans="1:14" s="8" customFormat="1" ht="22.05" customHeight="1" x14ac:dyDescent="0.3">
      <c r="A185" s="9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98" t="str">
        <f t="shared" si="2"/>
        <v/>
      </c>
      <c r="N185" s="51" t="str">
        <f>IF(B185="","",IF(M185&gt;=CONFIGURAÇÕES!$E$5,CONFIGURAÇÕES!$F$5,IF(M185&gt;=CONFIGURAÇÕES!$E$6,CONFIGURAÇÕES!$F$6,IF(M185&gt;=CONFIGURAÇÕES!$E$7,CONFIGURAÇÕES!$F$7,IF(M185&gt;=CONFIGURAÇÕES!$E$8,CONFIGURAÇÕES!$F$8)))))</f>
        <v/>
      </c>
    </row>
    <row r="186" spans="1:14" s="8" customFormat="1" ht="22.05" customHeight="1" x14ac:dyDescent="0.3">
      <c r="A186" s="9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98" t="str">
        <f t="shared" si="2"/>
        <v/>
      </c>
      <c r="N186" s="51" t="str">
        <f>IF(B186="","",IF(M186&gt;=CONFIGURAÇÕES!$E$5,CONFIGURAÇÕES!$F$5,IF(M186&gt;=CONFIGURAÇÕES!$E$6,CONFIGURAÇÕES!$F$6,IF(M186&gt;=CONFIGURAÇÕES!$E$7,CONFIGURAÇÕES!$F$7,IF(M186&gt;=CONFIGURAÇÕES!$E$8,CONFIGURAÇÕES!$F$8)))))</f>
        <v/>
      </c>
    </row>
    <row r="187" spans="1:14" s="8" customFormat="1" ht="22.05" customHeight="1" x14ac:dyDescent="0.3">
      <c r="A187" s="9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98" t="str">
        <f t="shared" si="2"/>
        <v/>
      </c>
      <c r="N187" s="51" t="str">
        <f>IF(B187="","",IF(M187&gt;=CONFIGURAÇÕES!$E$5,CONFIGURAÇÕES!$F$5,IF(M187&gt;=CONFIGURAÇÕES!$E$6,CONFIGURAÇÕES!$F$6,IF(M187&gt;=CONFIGURAÇÕES!$E$7,CONFIGURAÇÕES!$F$7,IF(M187&gt;=CONFIGURAÇÕES!$E$8,CONFIGURAÇÕES!$F$8)))))</f>
        <v/>
      </c>
    </row>
    <row r="188" spans="1:14" s="8" customFormat="1" ht="22.05" customHeight="1" x14ac:dyDescent="0.3">
      <c r="A188" s="9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98" t="str">
        <f t="shared" si="2"/>
        <v/>
      </c>
      <c r="N188" s="51" t="str">
        <f>IF(B188="","",IF(M188&gt;=CONFIGURAÇÕES!$E$5,CONFIGURAÇÕES!$F$5,IF(M188&gt;=CONFIGURAÇÕES!$E$6,CONFIGURAÇÕES!$F$6,IF(M188&gt;=CONFIGURAÇÕES!$E$7,CONFIGURAÇÕES!$F$7,IF(M188&gt;=CONFIGURAÇÕES!$E$8,CONFIGURAÇÕES!$F$8)))))</f>
        <v/>
      </c>
    </row>
    <row r="189" spans="1:14" s="8" customFormat="1" ht="22.05" customHeight="1" x14ac:dyDescent="0.3">
      <c r="A189" s="9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98" t="str">
        <f t="shared" si="2"/>
        <v/>
      </c>
      <c r="N189" s="51" t="str">
        <f>IF(B189="","",IF(M189&gt;=CONFIGURAÇÕES!$E$5,CONFIGURAÇÕES!$F$5,IF(M189&gt;=CONFIGURAÇÕES!$E$6,CONFIGURAÇÕES!$F$6,IF(M189&gt;=CONFIGURAÇÕES!$E$7,CONFIGURAÇÕES!$F$7,IF(M189&gt;=CONFIGURAÇÕES!$E$8,CONFIGURAÇÕES!$F$8)))))</f>
        <v/>
      </c>
    </row>
    <row r="190" spans="1:14" s="8" customFormat="1" ht="22.05" customHeight="1" x14ac:dyDescent="0.3">
      <c r="A190" s="9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98" t="str">
        <f t="shared" si="2"/>
        <v/>
      </c>
      <c r="N190" s="51" t="str">
        <f>IF(B190="","",IF(M190&gt;=CONFIGURAÇÕES!$E$5,CONFIGURAÇÕES!$F$5,IF(M190&gt;=CONFIGURAÇÕES!$E$6,CONFIGURAÇÕES!$F$6,IF(M190&gt;=CONFIGURAÇÕES!$E$7,CONFIGURAÇÕES!$F$7,IF(M190&gt;=CONFIGURAÇÕES!$E$8,CONFIGURAÇÕES!$F$8)))))</f>
        <v/>
      </c>
    </row>
    <row r="191" spans="1:14" s="8" customFormat="1" ht="22.05" customHeight="1" x14ac:dyDescent="0.3">
      <c r="A191" s="9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98" t="str">
        <f t="shared" si="2"/>
        <v/>
      </c>
      <c r="N191" s="51" t="str">
        <f>IF(B191="","",IF(M191&gt;=CONFIGURAÇÕES!$E$5,CONFIGURAÇÕES!$F$5,IF(M191&gt;=CONFIGURAÇÕES!$E$6,CONFIGURAÇÕES!$F$6,IF(M191&gt;=CONFIGURAÇÕES!$E$7,CONFIGURAÇÕES!$F$7,IF(M191&gt;=CONFIGURAÇÕES!$E$8,CONFIGURAÇÕES!$F$8)))))</f>
        <v/>
      </c>
    </row>
    <row r="192" spans="1:14" s="8" customFormat="1" ht="22.05" customHeight="1" x14ac:dyDescent="0.3">
      <c r="A192" s="9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98" t="str">
        <f t="shared" si="2"/>
        <v/>
      </c>
      <c r="N192" s="51" t="str">
        <f>IF(B192="","",IF(M192&gt;=CONFIGURAÇÕES!$E$5,CONFIGURAÇÕES!$F$5,IF(M192&gt;=CONFIGURAÇÕES!$E$6,CONFIGURAÇÕES!$F$6,IF(M192&gt;=CONFIGURAÇÕES!$E$7,CONFIGURAÇÕES!$F$7,IF(M192&gt;=CONFIGURAÇÕES!$E$8,CONFIGURAÇÕES!$F$8)))))</f>
        <v/>
      </c>
    </row>
    <row r="193" spans="1:14" s="8" customFormat="1" ht="22.05" customHeight="1" x14ac:dyDescent="0.3">
      <c r="A193" s="9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98" t="str">
        <f t="shared" si="2"/>
        <v/>
      </c>
      <c r="N193" s="51" t="str">
        <f>IF(B193="","",IF(M193&gt;=CONFIGURAÇÕES!$E$5,CONFIGURAÇÕES!$F$5,IF(M193&gt;=CONFIGURAÇÕES!$E$6,CONFIGURAÇÕES!$F$6,IF(M193&gt;=CONFIGURAÇÕES!$E$7,CONFIGURAÇÕES!$F$7,IF(M193&gt;=CONFIGURAÇÕES!$E$8,CONFIGURAÇÕES!$F$8)))))</f>
        <v/>
      </c>
    </row>
    <row r="194" spans="1:14" s="8" customFormat="1" ht="22.05" customHeight="1" x14ac:dyDescent="0.3">
      <c r="A194" s="9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98" t="str">
        <f t="shared" si="2"/>
        <v/>
      </c>
      <c r="N194" s="51" t="str">
        <f>IF(B194="","",IF(M194&gt;=CONFIGURAÇÕES!$E$5,CONFIGURAÇÕES!$F$5,IF(M194&gt;=CONFIGURAÇÕES!$E$6,CONFIGURAÇÕES!$F$6,IF(M194&gt;=CONFIGURAÇÕES!$E$7,CONFIGURAÇÕES!$F$7,IF(M194&gt;=CONFIGURAÇÕES!$E$8,CONFIGURAÇÕES!$F$8)))))</f>
        <v/>
      </c>
    </row>
    <row r="195" spans="1:14" s="8" customFormat="1" ht="22.05" customHeight="1" x14ac:dyDescent="0.3">
      <c r="A195" s="9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98" t="str">
        <f t="shared" si="2"/>
        <v/>
      </c>
      <c r="N195" s="51" t="str">
        <f>IF(B195="","",IF(M195&gt;=CONFIGURAÇÕES!$E$5,CONFIGURAÇÕES!$F$5,IF(M195&gt;=CONFIGURAÇÕES!$E$6,CONFIGURAÇÕES!$F$6,IF(M195&gt;=CONFIGURAÇÕES!$E$7,CONFIGURAÇÕES!$F$7,IF(M195&gt;=CONFIGURAÇÕES!$E$8,CONFIGURAÇÕES!$F$8)))))</f>
        <v/>
      </c>
    </row>
    <row r="196" spans="1:14" s="8" customFormat="1" ht="22.05" customHeight="1" x14ac:dyDescent="0.3">
      <c r="A196" s="9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98" t="str">
        <f t="shared" si="2"/>
        <v/>
      </c>
      <c r="N196" s="51" t="str">
        <f>IF(B196="","",IF(M196&gt;=CONFIGURAÇÕES!$E$5,CONFIGURAÇÕES!$F$5,IF(M196&gt;=CONFIGURAÇÕES!$E$6,CONFIGURAÇÕES!$F$6,IF(M196&gt;=CONFIGURAÇÕES!$E$7,CONFIGURAÇÕES!$F$7,IF(M196&gt;=CONFIGURAÇÕES!$E$8,CONFIGURAÇÕES!$F$8)))))</f>
        <v/>
      </c>
    </row>
    <row r="197" spans="1:14" s="8" customFormat="1" ht="22.05" customHeight="1" x14ac:dyDescent="0.3">
      <c r="A197" s="9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98" t="str">
        <f t="shared" si="2"/>
        <v/>
      </c>
      <c r="N197" s="51" t="str">
        <f>IF(B197="","",IF(M197&gt;=CONFIGURAÇÕES!$E$5,CONFIGURAÇÕES!$F$5,IF(M197&gt;=CONFIGURAÇÕES!$E$6,CONFIGURAÇÕES!$F$6,IF(M197&gt;=CONFIGURAÇÕES!$E$7,CONFIGURAÇÕES!$F$7,IF(M197&gt;=CONFIGURAÇÕES!$E$8,CONFIGURAÇÕES!$F$8)))))</f>
        <v/>
      </c>
    </row>
    <row r="198" spans="1:14" s="8" customFormat="1" ht="22.05" customHeight="1" x14ac:dyDescent="0.3">
      <c r="A198" s="9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98" t="str">
        <f t="shared" ref="M198:M206" si="3">IF(B198="","",(SUM(C198:L198))/(Qtd_competencias*10))</f>
        <v/>
      </c>
      <c r="N198" s="51" t="str">
        <f>IF(B198="","",IF(M198&gt;=CONFIGURAÇÕES!$E$5,CONFIGURAÇÕES!$F$5,IF(M198&gt;=CONFIGURAÇÕES!$E$6,CONFIGURAÇÕES!$F$6,IF(M198&gt;=CONFIGURAÇÕES!$E$7,CONFIGURAÇÕES!$F$7,IF(M198&gt;=CONFIGURAÇÕES!$E$8,CONFIGURAÇÕES!$F$8)))))</f>
        <v/>
      </c>
    </row>
    <row r="199" spans="1:14" s="8" customFormat="1" ht="22.05" customHeight="1" x14ac:dyDescent="0.3">
      <c r="A199" s="9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98" t="str">
        <f t="shared" si="3"/>
        <v/>
      </c>
      <c r="N199" s="51" t="str">
        <f>IF(B199="","",IF(M199&gt;=CONFIGURAÇÕES!$E$5,CONFIGURAÇÕES!$F$5,IF(M199&gt;=CONFIGURAÇÕES!$E$6,CONFIGURAÇÕES!$F$6,IF(M199&gt;=CONFIGURAÇÕES!$E$7,CONFIGURAÇÕES!$F$7,IF(M199&gt;=CONFIGURAÇÕES!$E$8,CONFIGURAÇÕES!$F$8)))))</f>
        <v/>
      </c>
    </row>
    <row r="200" spans="1:14" s="8" customFormat="1" ht="22.05" customHeight="1" x14ac:dyDescent="0.3">
      <c r="A200" s="9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98" t="str">
        <f t="shared" si="3"/>
        <v/>
      </c>
      <c r="N200" s="51" t="str">
        <f>IF(B200="","",IF(M200&gt;=CONFIGURAÇÕES!$E$5,CONFIGURAÇÕES!$F$5,IF(M200&gt;=CONFIGURAÇÕES!$E$6,CONFIGURAÇÕES!$F$6,IF(M200&gt;=CONFIGURAÇÕES!$E$7,CONFIGURAÇÕES!$F$7,IF(M200&gt;=CONFIGURAÇÕES!$E$8,CONFIGURAÇÕES!$F$8)))))</f>
        <v/>
      </c>
    </row>
    <row r="201" spans="1:14" s="8" customFormat="1" ht="22.05" customHeight="1" x14ac:dyDescent="0.3">
      <c r="A201" s="9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98" t="str">
        <f t="shared" si="3"/>
        <v/>
      </c>
      <c r="N201" s="51" t="str">
        <f>IF(B201="","",IF(M201&gt;=CONFIGURAÇÕES!$E$5,CONFIGURAÇÕES!$F$5,IF(M201&gt;=CONFIGURAÇÕES!$E$6,CONFIGURAÇÕES!$F$6,IF(M201&gt;=CONFIGURAÇÕES!$E$7,CONFIGURAÇÕES!$F$7,IF(M201&gt;=CONFIGURAÇÕES!$E$8,CONFIGURAÇÕES!$F$8)))))</f>
        <v/>
      </c>
    </row>
    <row r="202" spans="1:14" s="8" customFormat="1" ht="22.05" customHeight="1" x14ac:dyDescent="0.3">
      <c r="A202" s="9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98" t="str">
        <f t="shared" si="3"/>
        <v/>
      </c>
      <c r="N202" s="51" t="str">
        <f>IF(B202="","",IF(M202&gt;=CONFIGURAÇÕES!$E$5,CONFIGURAÇÕES!$F$5,IF(M202&gt;=CONFIGURAÇÕES!$E$6,CONFIGURAÇÕES!$F$6,IF(M202&gt;=CONFIGURAÇÕES!$E$7,CONFIGURAÇÕES!$F$7,IF(M202&gt;=CONFIGURAÇÕES!$E$8,CONFIGURAÇÕES!$F$8)))))</f>
        <v/>
      </c>
    </row>
    <row r="203" spans="1:14" s="8" customFormat="1" ht="22.05" customHeight="1" x14ac:dyDescent="0.3">
      <c r="A203" s="9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98" t="str">
        <f t="shared" si="3"/>
        <v/>
      </c>
      <c r="N203" s="51" t="str">
        <f>IF(B203="","",IF(M203&gt;=CONFIGURAÇÕES!$E$5,CONFIGURAÇÕES!$F$5,IF(M203&gt;=CONFIGURAÇÕES!$E$6,CONFIGURAÇÕES!$F$6,IF(M203&gt;=CONFIGURAÇÕES!$E$7,CONFIGURAÇÕES!$F$7,IF(M203&gt;=CONFIGURAÇÕES!$E$8,CONFIGURAÇÕES!$F$8)))))</f>
        <v/>
      </c>
    </row>
    <row r="204" spans="1:14" s="8" customFormat="1" ht="22.05" customHeight="1" x14ac:dyDescent="0.3">
      <c r="A204" s="9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98" t="str">
        <f t="shared" si="3"/>
        <v/>
      </c>
      <c r="N204" s="51" t="str">
        <f>IF(B204="","",IF(M204&gt;=CONFIGURAÇÕES!$E$5,CONFIGURAÇÕES!$F$5,IF(M204&gt;=CONFIGURAÇÕES!$E$6,CONFIGURAÇÕES!$F$6,IF(M204&gt;=CONFIGURAÇÕES!$E$7,CONFIGURAÇÕES!$F$7,IF(M204&gt;=CONFIGURAÇÕES!$E$8,CONFIGURAÇÕES!$F$8)))))</f>
        <v/>
      </c>
    </row>
    <row r="205" spans="1:14" s="8" customFormat="1" ht="22.05" customHeight="1" x14ac:dyDescent="0.3">
      <c r="A205" s="9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98" t="str">
        <f t="shared" si="3"/>
        <v/>
      </c>
      <c r="N205" s="51" t="str">
        <f>IF(B205="","",IF(M205&gt;=CONFIGURAÇÕES!$E$5,CONFIGURAÇÕES!$F$5,IF(M205&gt;=CONFIGURAÇÕES!$E$6,CONFIGURAÇÕES!$F$6,IF(M205&gt;=CONFIGURAÇÕES!$E$7,CONFIGURAÇÕES!$F$7,IF(M205&gt;=CONFIGURAÇÕES!$E$8,CONFIGURAÇÕES!$F$8)))))</f>
        <v/>
      </c>
    </row>
    <row r="206" spans="1:14" s="8" customFormat="1" ht="22.05" customHeight="1" x14ac:dyDescent="0.3">
      <c r="A206" s="9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98" t="str">
        <f t="shared" si="3"/>
        <v/>
      </c>
      <c r="N206" s="51" t="str">
        <f>IF(B206="","",IF(M206&gt;=CONFIGURAÇÕES!$E$5,CONFIGURAÇÕES!$F$5,IF(M206&gt;=CONFIGURAÇÕES!$E$6,CONFIGURAÇÕES!$F$6,IF(M206&gt;=CONFIGURAÇÕES!$E$7,CONFIGURAÇÕES!$F$7,IF(M206&gt;=CONFIGURAÇÕES!$E$8,CONFIGURAÇÕES!$F$8)))))</f>
        <v/>
      </c>
    </row>
    <row r="207" spans="1:14" x14ac:dyDescent="0.3">
      <c r="B207" s="2"/>
    </row>
    <row r="208" spans="1:14" x14ac:dyDescent="0.3">
      <c r="B208" s="2"/>
    </row>
    <row r="209" spans="2:2" x14ac:dyDescent="0.3">
      <c r="B209" s="2"/>
    </row>
    <row r="210" spans="2:2" x14ac:dyDescent="0.3">
      <c r="B210" s="2"/>
    </row>
    <row r="211" spans="2:2" x14ac:dyDescent="0.3">
      <c r="B211" s="2"/>
    </row>
    <row r="212" spans="2:2" x14ac:dyDescent="0.3">
      <c r="B212" s="2"/>
    </row>
    <row r="213" spans="2:2" x14ac:dyDescent="0.3">
      <c r="B213" s="2"/>
    </row>
    <row r="214" spans="2:2" x14ac:dyDescent="0.3">
      <c r="B214" s="2"/>
    </row>
    <row r="215" spans="2:2" x14ac:dyDescent="0.3">
      <c r="B215" s="2"/>
    </row>
    <row r="216" spans="2:2" x14ac:dyDescent="0.3">
      <c r="B216" s="2"/>
    </row>
    <row r="217" spans="2:2" x14ac:dyDescent="0.3">
      <c r="B217" s="2"/>
    </row>
    <row r="218" spans="2:2" x14ac:dyDescent="0.3">
      <c r="B218" s="2"/>
    </row>
    <row r="219" spans="2:2" x14ac:dyDescent="0.3">
      <c r="B219" s="2"/>
    </row>
    <row r="220" spans="2:2" x14ac:dyDescent="0.3">
      <c r="B220" s="2"/>
    </row>
    <row r="221" spans="2:2" x14ac:dyDescent="0.3">
      <c r="B221" s="2"/>
    </row>
    <row r="222" spans="2:2" x14ac:dyDescent="0.3">
      <c r="B222" s="2"/>
    </row>
    <row r="223" spans="2:2" x14ac:dyDescent="0.3">
      <c r="B223" s="2"/>
    </row>
    <row r="224" spans="2:2" x14ac:dyDescent="0.3">
      <c r="B224" s="2"/>
    </row>
    <row r="225" spans="2:2" x14ac:dyDescent="0.3">
      <c r="B225" s="2"/>
    </row>
    <row r="226" spans="2:2" x14ac:dyDescent="0.3">
      <c r="B226" s="2"/>
    </row>
    <row r="227" spans="2:2" x14ac:dyDescent="0.3">
      <c r="B227" s="2"/>
    </row>
    <row r="228" spans="2:2" x14ac:dyDescent="0.3">
      <c r="B228" s="2"/>
    </row>
    <row r="229" spans="2:2" x14ac:dyDescent="0.3">
      <c r="B229" s="2"/>
    </row>
    <row r="230" spans="2:2" x14ac:dyDescent="0.3">
      <c r="B230" s="2"/>
    </row>
    <row r="231" spans="2:2" x14ac:dyDescent="0.3">
      <c r="B231" s="2"/>
    </row>
    <row r="232" spans="2:2" x14ac:dyDescent="0.3">
      <c r="B232" s="2"/>
    </row>
    <row r="233" spans="2:2" x14ac:dyDescent="0.3">
      <c r="B233" s="2"/>
    </row>
    <row r="234" spans="2:2" x14ac:dyDescent="0.3">
      <c r="B234" s="2"/>
    </row>
    <row r="235" spans="2:2" x14ac:dyDescent="0.3">
      <c r="B235" s="2"/>
    </row>
    <row r="236" spans="2:2" x14ac:dyDescent="0.3">
      <c r="B236" s="2"/>
    </row>
    <row r="237" spans="2:2" x14ac:dyDescent="0.3">
      <c r="B237" s="2"/>
    </row>
    <row r="238" spans="2:2" x14ac:dyDescent="0.3">
      <c r="B238" s="2"/>
    </row>
    <row r="239" spans="2:2" x14ac:dyDescent="0.3">
      <c r="B239" s="2"/>
    </row>
    <row r="240" spans="2:2" x14ac:dyDescent="0.3">
      <c r="B240" s="2"/>
    </row>
    <row r="241" spans="2:2" x14ac:dyDescent="0.3">
      <c r="B241" s="2"/>
    </row>
    <row r="242" spans="2:2" x14ac:dyDescent="0.3">
      <c r="B242" s="2"/>
    </row>
    <row r="243" spans="2:2" x14ac:dyDescent="0.3">
      <c r="B243" s="2"/>
    </row>
    <row r="244" spans="2:2" x14ac:dyDescent="0.3">
      <c r="B244" s="2"/>
    </row>
    <row r="245" spans="2:2" x14ac:dyDescent="0.3">
      <c r="B245" s="2"/>
    </row>
    <row r="246" spans="2:2" x14ac:dyDescent="0.3">
      <c r="B246" s="2"/>
    </row>
    <row r="247" spans="2:2" x14ac:dyDescent="0.3">
      <c r="B247" s="2"/>
    </row>
    <row r="248" spans="2:2" x14ac:dyDescent="0.3">
      <c r="B248" s="2"/>
    </row>
    <row r="249" spans="2:2" x14ac:dyDescent="0.3">
      <c r="B249" s="2"/>
    </row>
    <row r="250" spans="2:2" x14ac:dyDescent="0.3">
      <c r="B250" s="2"/>
    </row>
    <row r="251" spans="2:2" x14ac:dyDescent="0.3">
      <c r="B251" s="2"/>
    </row>
    <row r="252" spans="2:2" x14ac:dyDescent="0.3">
      <c r="B252" s="2"/>
    </row>
    <row r="253" spans="2:2" x14ac:dyDescent="0.3">
      <c r="B253" s="2"/>
    </row>
    <row r="254" spans="2:2" x14ac:dyDescent="0.3">
      <c r="B254" s="2"/>
    </row>
    <row r="255" spans="2:2" x14ac:dyDescent="0.3">
      <c r="B255" s="2"/>
    </row>
    <row r="256" spans="2:2" x14ac:dyDescent="0.3">
      <c r="B256" s="2"/>
    </row>
    <row r="257" spans="2:2" x14ac:dyDescent="0.3">
      <c r="B257" s="2"/>
    </row>
    <row r="258" spans="2:2" x14ac:dyDescent="0.3">
      <c r="B258" s="2"/>
    </row>
    <row r="259" spans="2:2" x14ac:dyDescent="0.3">
      <c r="B259" s="2"/>
    </row>
    <row r="260" spans="2:2" x14ac:dyDescent="0.3">
      <c r="B260" s="2"/>
    </row>
    <row r="261" spans="2:2" x14ac:dyDescent="0.3">
      <c r="B261" s="2"/>
    </row>
    <row r="262" spans="2:2" x14ac:dyDescent="0.3">
      <c r="B262" s="2"/>
    </row>
    <row r="263" spans="2:2" x14ac:dyDescent="0.3">
      <c r="B263" s="2"/>
    </row>
    <row r="264" spans="2:2" x14ac:dyDescent="0.3">
      <c r="B264" s="2"/>
    </row>
    <row r="265" spans="2:2" x14ac:dyDescent="0.3">
      <c r="B265" s="2"/>
    </row>
    <row r="266" spans="2:2" x14ac:dyDescent="0.3">
      <c r="B266" s="2"/>
    </row>
    <row r="267" spans="2:2" x14ac:dyDescent="0.3">
      <c r="B267" s="2"/>
    </row>
    <row r="268" spans="2:2" x14ac:dyDescent="0.3">
      <c r="B268" s="2"/>
    </row>
    <row r="269" spans="2:2" x14ac:dyDescent="0.3">
      <c r="B269" s="2"/>
    </row>
    <row r="270" spans="2:2" x14ac:dyDescent="0.3">
      <c r="B270" s="2"/>
    </row>
    <row r="271" spans="2:2" x14ac:dyDescent="0.3">
      <c r="B271" s="2"/>
    </row>
    <row r="272" spans="2:2" x14ac:dyDescent="0.3">
      <c r="B272" s="2"/>
    </row>
    <row r="273" spans="2:2" x14ac:dyDescent="0.3">
      <c r="B273" s="2"/>
    </row>
    <row r="274" spans="2:2" x14ac:dyDescent="0.3">
      <c r="B274" s="2"/>
    </row>
    <row r="275" spans="2:2" x14ac:dyDescent="0.3">
      <c r="B275" s="2"/>
    </row>
    <row r="276" spans="2:2" x14ac:dyDescent="0.3">
      <c r="B276" s="2"/>
    </row>
    <row r="277" spans="2:2" x14ac:dyDescent="0.3">
      <c r="B277" s="2"/>
    </row>
    <row r="278" spans="2:2" x14ac:dyDescent="0.3">
      <c r="B278" s="2"/>
    </row>
    <row r="279" spans="2:2" x14ac:dyDescent="0.3">
      <c r="B279" s="2"/>
    </row>
    <row r="280" spans="2:2" x14ac:dyDescent="0.3">
      <c r="B280" s="2"/>
    </row>
    <row r="281" spans="2:2" x14ac:dyDescent="0.3">
      <c r="B281" s="2"/>
    </row>
    <row r="282" spans="2:2" x14ac:dyDescent="0.3">
      <c r="B282" s="2"/>
    </row>
    <row r="283" spans="2:2" x14ac:dyDescent="0.3">
      <c r="B283" s="2"/>
    </row>
    <row r="284" spans="2:2" x14ac:dyDescent="0.3">
      <c r="B284" s="2"/>
    </row>
    <row r="285" spans="2:2" x14ac:dyDescent="0.3">
      <c r="B285" s="2"/>
    </row>
    <row r="286" spans="2:2" x14ac:dyDescent="0.3">
      <c r="B286" s="2"/>
    </row>
    <row r="287" spans="2:2" x14ac:dyDescent="0.3">
      <c r="B287" s="2"/>
    </row>
    <row r="288" spans="2:2" x14ac:dyDescent="0.3">
      <c r="B288" s="2"/>
    </row>
    <row r="289" spans="2:2" x14ac:dyDescent="0.3">
      <c r="B289" s="2"/>
    </row>
    <row r="290" spans="2:2" x14ac:dyDescent="0.3">
      <c r="B290" s="2"/>
    </row>
    <row r="291" spans="2:2" x14ac:dyDescent="0.3">
      <c r="B291" s="2"/>
    </row>
    <row r="292" spans="2:2" x14ac:dyDescent="0.3">
      <c r="B292" s="2"/>
    </row>
    <row r="293" spans="2:2" x14ac:dyDescent="0.3">
      <c r="B293" s="2"/>
    </row>
    <row r="294" spans="2:2" x14ac:dyDescent="0.3">
      <c r="B294" s="2"/>
    </row>
    <row r="295" spans="2:2" x14ac:dyDescent="0.3">
      <c r="B295" s="2"/>
    </row>
    <row r="296" spans="2:2" x14ac:dyDescent="0.3">
      <c r="B296" s="2"/>
    </row>
    <row r="297" spans="2:2" x14ac:dyDescent="0.3">
      <c r="B297" s="2"/>
    </row>
    <row r="298" spans="2:2" x14ac:dyDescent="0.3">
      <c r="B298" s="2"/>
    </row>
    <row r="299" spans="2:2" x14ac:dyDescent="0.3">
      <c r="B299" s="2"/>
    </row>
    <row r="300" spans="2:2" x14ac:dyDescent="0.3">
      <c r="B300" s="2"/>
    </row>
    <row r="301" spans="2:2" x14ac:dyDescent="0.3">
      <c r="B301" s="2"/>
    </row>
    <row r="302" spans="2:2" x14ac:dyDescent="0.3">
      <c r="B302" s="2"/>
    </row>
    <row r="303" spans="2:2" x14ac:dyDescent="0.3">
      <c r="B303" s="2"/>
    </row>
    <row r="304" spans="2:2" x14ac:dyDescent="0.3">
      <c r="B304" s="2"/>
    </row>
    <row r="305" spans="2:2" x14ac:dyDescent="0.3">
      <c r="B305" s="2"/>
    </row>
    <row r="306" spans="2:2" x14ac:dyDescent="0.3">
      <c r="B306" s="2"/>
    </row>
    <row r="307" spans="2:2" x14ac:dyDescent="0.3">
      <c r="B307" s="2"/>
    </row>
    <row r="308" spans="2:2" x14ac:dyDescent="0.3">
      <c r="B308" s="2"/>
    </row>
    <row r="309" spans="2:2" x14ac:dyDescent="0.3">
      <c r="B309" s="2"/>
    </row>
    <row r="310" spans="2:2" x14ac:dyDescent="0.3">
      <c r="B310" s="2"/>
    </row>
    <row r="311" spans="2:2" x14ac:dyDescent="0.3">
      <c r="B311" s="2"/>
    </row>
    <row r="312" spans="2:2" x14ac:dyDescent="0.3">
      <c r="B312" s="2"/>
    </row>
    <row r="313" spans="2:2" x14ac:dyDescent="0.3">
      <c r="B313" s="2"/>
    </row>
    <row r="314" spans="2:2" x14ac:dyDescent="0.3">
      <c r="B314" s="2"/>
    </row>
    <row r="315" spans="2:2" x14ac:dyDescent="0.3">
      <c r="B315" s="2"/>
    </row>
    <row r="316" spans="2:2" x14ac:dyDescent="0.3">
      <c r="B316" s="2"/>
    </row>
    <row r="317" spans="2:2" x14ac:dyDescent="0.3">
      <c r="B317" s="2"/>
    </row>
    <row r="318" spans="2:2" x14ac:dyDescent="0.3">
      <c r="B318" s="2"/>
    </row>
    <row r="319" spans="2:2" x14ac:dyDescent="0.3">
      <c r="B319" s="2"/>
    </row>
    <row r="320" spans="2:2" x14ac:dyDescent="0.3">
      <c r="B320" s="2"/>
    </row>
    <row r="321" spans="2:2" x14ac:dyDescent="0.3">
      <c r="B321" s="2"/>
    </row>
    <row r="322" spans="2:2" x14ac:dyDescent="0.3">
      <c r="B322" s="2"/>
    </row>
    <row r="323" spans="2:2" x14ac:dyDescent="0.3">
      <c r="B323" s="2"/>
    </row>
    <row r="324" spans="2:2" x14ac:dyDescent="0.3">
      <c r="B324" s="2"/>
    </row>
    <row r="325" spans="2:2" x14ac:dyDescent="0.3">
      <c r="B325" s="2"/>
    </row>
    <row r="326" spans="2:2" x14ac:dyDescent="0.3">
      <c r="B326" s="2"/>
    </row>
    <row r="327" spans="2:2" x14ac:dyDescent="0.3">
      <c r="B327" s="2"/>
    </row>
    <row r="328" spans="2:2" x14ac:dyDescent="0.3">
      <c r="B328" s="2"/>
    </row>
    <row r="329" spans="2:2" x14ac:dyDescent="0.3">
      <c r="B329" s="2"/>
    </row>
    <row r="330" spans="2:2" x14ac:dyDescent="0.3">
      <c r="B330" s="2"/>
    </row>
    <row r="331" spans="2:2" x14ac:dyDescent="0.3">
      <c r="B331" s="2"/>
    </row>
    <row r="332" spans="2:2" x14ac:dyDescent="0.3">
      <c r="B332" s="2"/>
    </row>
    <row r="333" spans="2:2" x14ac:dyDescent="0.3">
      <c r="B333" s="2"/>
    </row>
    <row r="334" spans="2:2" x14ac:dyDescent="0.3">
      <c r="B334" s="2"/>
    </row>
    <row r="335" spans="2:2" x14ac:dyDescent="0.3">
      <c r="B335" s="2"/>
    </row>
    <row r="336" spans="2:2" x14ac:dyDescent="0.3">
      <c r="B336" s="2"/>
    </row>
    <row r="337" spans="2:2" x14ac:dyDescent="0.3">
      <c r="B337" s="2"/>
    </row>
    <row r="338" spans="2:2" x14ac:dyDescent="0.3">
      <c r="B338" s="2"/>
    </row>
    <row r="339" spans="2:2" x14ac:dyDescent="0.3">
      <c r="B339" s="2"/>
    </row>
    <row r="340" spans="2:2" x14ac:dyDescent="0.3">
      <c r="B340" s="2"/>
    </row>
    <row r="341" spans="2:2" x14ac:dyDescent="0.3">
      <c r="B341" s="2"/>
    </row>
    <row r="342" spans="2:2" x14ac:dyDescent="0.3">
      <c r="B342" s="2"/>
    </row>
    <row r="343" spans="2:2" x14ac:dyDescent="0.3">
      <c r="B343" s="2"/>
    </row>
    <row r="344" spans="2:2" x14ac:dyDescent="0.3">
      <c r="B344" s="2"/>
    </row>
    <row r="345" spans="2:2" x14ac:dyDescent="0.3">
      <c r="B345" s="2"/>
    </row>
    <row r="346" spans="2:2" x14ac:dyDescent="0.3">
      <c r="B346" s="2"/>
    </row>
    <row r="347" spans="2:2" x14ac:dyDescent="0.3">
      <c r="B347" s="2"/>
    </row>
    <row r="348" spans="2:2" x14ac:dyDescent="0.3">
      <c r="B348" s="2"/>
    </row>
    <row r="349" spans="2:2" x14ac:dyDescent="0.3">
      <c r="B349" s="2"/>
    </row>
    <row r="350" spans="2:2" x14ac:dyDescent="0.3">
      <c r="B350" s="2"/>
    </row>
    <row r="351" spans="2:2" x14ac:dyDescent="0.3">
      <c r="B351" s="2"/>
    </row>
    <row r="352" spans="2:2" x14ac:dyDescent="0.3">
      <c r="B352" s="2"/>
    </row>
    <row r="353" spans="2:2" x14ac:dyDescent="0.3">
      <c r="B353" s="2"/>
    </row>
    <row r="354" spans="2:2" x14ac:dyDescent="0.3">
      <c r="B354" s="2"/>
    </row>
    <row r="355" spans="2:2" x14ac:dyDescent="0.3">
      <c r="B355" s="2"/>
    </row>
    <row r="356" spans="2:2" x14ac:dyDescent="0.3">
      <c r="B356" s="2"/>
    </row>
    <row r="357" spans="2:2" x14ac:dyDescent="0.3">
      <c r="B357" s="2"/>
    </row>
    <row r="358" spans="2:2" x14ac:dyDescent="0.3">
      <c r="B358" s="2"/>
    </row>
    <row r="359" spans="2:2" x14ac:dyDescent="0.3">
      <c r="B359" s="2"/>
    </row>
    <row r="360" spans="2:2" x14ac:dyDescent="0.3">
      <c r="B360" s="2"/>
    </row>
    <row r="361" spans="2:2" x14ac:dyDescent="0.3">
      <c r="B361" s="2"/>
    </row>
    <row r="362" spans="2:2" x14ac:dyDescent="0.3">
      <c r="B362" s="2"/>
    </row>
    <row r="363" spans="2:2" x14ac:dyDescent="0.3">
      <c r="B363" s="2"/>
    </row>
    <row r="364" spans="2:2" x14ac:dyDescent="0.3">
      <c r="B364" s="2"/>
    </row>
    <row r="365" spans="2:2" x14ac:dyDescent="0.3">
      <c r="B365" s="2"/>
    </row>
    <row r="366" spans="2:2" x14ac:dyDescent="0.3">
      <c r="B366" s="2"/>
    </row>
    <row r="367" spans="2:2" x14ac:dyDescent="0.3">
      <c r="B367" s="2"/>
    </row>
    <row r="368" spans="2:2" x14ac:dyDescent="0.3">
      <c r="B368" s="2"/>
    </row>
    <row r="369" spans="2:2" x14ac:dyDescent="0.3">
      <c r="B369" s="2"/>
    </row>
    <row r="370" spans="2:2" x14ac:dyDescent="0.3">
      <c r="B370" s="2"/>
    </row>
    <row r="371" spans="2:2" x14ac:dyDescent="0.3">
      <c r="B371" s="2"/>
    </row>
    <row r="372" spans="2:2" x14ac:dyDescent="0.3">
      <c r="B372" s="2"/>
    </row>
    <row r="373" spans="2:2" x14ac:dyDescent="0.3">
      <c r="B373" s="2"/>
    </row>
    <row r="374" spans="2:2" x14ac:dyDescent="0.3">
      <c r="B374" s="2"/>
    </row>
    <row r="375" spans="2:2" x14ac:dyDescent="0.3">
      <c r="B375" s="2"/>
    </row>
    <row r="376" spans="2:2" x14ac:dyDescent="0.3">
      <c r="B376" s="2"/>
    </row>
    <row r="377" spans="2:2" x14ac:dyDescent="0.3">
      <c r="B377" s="2"/>
    </row>
    <row r="378" spans="2:2" x14ac:dyDescent="0.3">
      <c r="B378" s="2"/>
    </row>
    <row r="379" spans="2:2" x14ac:dyDescent="0.3">
      <c r="B379" s="2"/>
    </row>
    <row r="380" spans="2:2" x14ac:dyDescent="0.3">
      <c r="B380" s="2"/>
    </row>
    <row r="381" spans="2:2" x14ac:dyDescent="0.3">
      <c r="B381" s="2"/>
    </row>
    <row r="382" spans="2:2" x14ac:dyDescent="0.3">
      <c r="B382" s="2"/>
    </row>
    <row r="383" spans="2:2" x14ac:dyDescent="0.3">
      <c r="B383" s="2"/>
    </row>
    <row r="384" spans="2:2" x14ac:dyDescent="0.3">
      <c r="B384" s="2"/>
    </row>
    <row r="385" spans="2:2" x14ac:dyDescent="0.3">
      <c r="B385" s="2"/>
    </row>
    <row r="386" spans="2:2" x14ac:dyDescent="0.3">
      <c r="B386" s="2"/>
    </row>
    <row r="387" spans="2:2" x14ac:dyDescent="0.3">
      <c r="B387" s="2"/>
    </row>
    <row r="388" spans="2:2" x14ac:dyDescent="0.3">
      <c r="B388" s="2"/>
    </row>
    <row r="389" spans="2:2" x14ac:dyDescent="0.3">
      <c r="B389" s="2"/>
    </row>
    <row r="390" spans="2:2" x14ac:dyDescent="0.3">
      <c r="B390" s="2"/>
    </row>
    <row r="391" spans="2:2" x14ac:dyDescent="0.3">
      <c r="B391" s="2"/>
    </row>
    <row r="392" spans="2:2" x14ac:dyDescent="0.3">
      <c r="B392" s="2"/>
    </row>
    <row r="393" spans="2:2" x14ac:dyDescent="0.3">
      <c r="B393" s="2"/>
    </row>
    <row r="394" spans="2:2" x14ac:dyDescent="0.3">
      <c r="B394" s="2"/>
    </row>
    <row r="395" spans="2:2" x14ac:dyDescent="0.3">
      <c r="B395" s="2"/>
    </row>
    <row r="396" spans="2:2" x14ac:dyDescent="0.3">
      <c r="B396" s="2"/>
    </row>
    <row r="397" spans="2:2" x14ac:dyDescent="0.3">
      <c r="B397" s="2"/>
    </row>
    <row r="398" spans="2:2" x14ac:dyDescent="0.3">
      <c r="B398" s="2"/>
    </row>
    <row r="399" spans="2:2" x14ac:dyDescent="0.3">
      <c r="B399" s="2"/>
    </row>
    <row r="400" spans="2:2" x14ac:dyDescent="0.3">
      <c r="B400" s="2"/>
    </row>
    <row r="401" spans="2:2" x14ac:dyDescent="0.3">
      <c r="B401" s="2"/>
    </row>
    <row r="402" spans="2:2" x14ac:dyDescent="0.3">
      <c r="B402" s="2"/>
    </row>
    <row r="403" spans="2:2" x14ac:dyDescent="0.3">
      <c r="B403" s="2"/>
    </row>
    <row r="404" spans="2:2" x14ac:dyDescent="0.3">
      <c r="B404" s="2"/>
    </row>
    <row r="405" spans="2:2" x14ac:dyDescent="0.3">
      <c r="B405" s="2"/>
    </row>
    <row r="406" spans="2:2" x14ac:dyDescent="0.3">
      <c r="B406" s="2"/>
    </row>
    <row r="407" spans="2:2" x14ac:dyDescent="0.3">
      <c r="B407" s="2"/>
    </row>
    <row r="408" spans="2:2" x14ac:dyDescent="0.3">
      <c r="B408" s="2"/>
    </row>
    <row r="409" spans="2:2" x14ac:dyDescent="0.3">
      <c r="B409" s="2"/>
    </row>
    <row r="410" spans="2:2" x14ac:dyDescent="0.3">
      <c r="B410" s="2"/>
    </row>
    <row r="411" spans="2:2" x14ac:dyDescent="0.3">
      <c r="B411" s="2"/>
    </row>
    <row r="412" spans="2:2" x14ac:dyDescent="0.3">
      <c r="B412" s="2"/>
    </row>
    <row r="413" spans="2:2" x14ac:dyDescent="0.3">
      <c r="B413" s="2"/>
    </row>
    <row r="414" spans="2:2" x14ac:dyDescent="0.3">
      <c r="B414" s="2"/>
    </row>
    <row r="415" spans="2:2" x14ac:dyDescent="0.3">
      <c r="B415" s="2"/>
    </row>
    <row r="416" spans="2:2" x14ac:dyDescent="0.3">
      <c r="B416" s="2"/>
    </row>
    <row r="417" spans="2:2" x14ac:dyDescent="0.3">
      <c r="B417" s="2"/>
    </row>
    <row r="418" spans="2:2" x14ac:dyDescent="0.3">
      <c r="B418" s="2"/>
    </row>
    <row r="419" spans="2:2" x14ac:dyDescent="0.3">
      <c r="B419" s="2"/>
    </row>
  </sheetData>
  <mergeCells count="6">
    <mergeCell ref="N4:N5"/>
    <mergeCell ref="B2:M2"/>
    <mergeCell ref="A4:A5"/>
    <mergeCell ref="B4:B5"/>
    <mergeCell ref="C4:L4"/>
    <mergeCell ref="M4:M5"/>
  </mergeCells>
  <phoneticPr fontId="4" type="noConversion"/>
  <conditionalFormatting sqref="M6:M206">
    <cfRule type="cellIs" dxfId="21" priority="9" operator="between">
      <formula>0.5</formula>
      <formula>0</formula>
    </cfRule>
    <cfRule type="cellIs" dxfId="20" priority="10" operator="between">
      <formula>1</formula>
      <formula>0.51</formula>
    </cfRule>
  </conditionalFormatting>
  <conditionalFormatting sqref="N6:N206">
    <cfRule type="cellIs" dxfId="19" priority="1" operator="equal">
      <formula>"Insatisfatório"</formula>
    </cfRule>
    <cfRule type="cellIs" dxfId="18" priority="2" operator="equal">
      <formula>"Regular"</formula>
    </cfRule>
    <cfRule type="cellIs" dxfId="17" priority="3" operator="equal">
      <formula>"Bom"</formula>
    </cfRule>
    <cfRule type="cellIs" dxfId="16" priority="4" operator="equal">
      <formula>"Excelente"</formula>
    </cfRule>
  </conditionalFormatting>
  <dataValidations count="1">
    <dataValidation type="list" allowBlank="1" showInputMessage="1" showErrorMessage="1" sqref="B6:B419" xr:uid="{29A25E99-E061-47CA-B138-313B8A14F5B0}">
      <formula1>Funcionários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FDDA1-BCD7-455D-8A76-EBC68BAA6991}">
  <sheetPr>
    <pageSetUpPr fitToPage="1"/>
  </sheetPr>
  <dimension ref="A1:AA39"/>
  <sheetViews>
    <sheetView showGridLines="0" showRowColHeaders="0" zoomScaleNormal="100" workbookViewId="0">
      <selection activeCell="L3" sqref="L3:O3"/>
    </sheetView>
  </sheetViews>
  <sheetFormatPr defaultRowHeight="14.4" x14ac:dyDescent="0.3"/>
  <cols>
    <col min="1" max="1" width="1.6640625" customWidth="1"/>
    <col min="2" max="2" width="13.109375" bestFit="1" customWidth="1"/>
    <col min="3" max="3" width="4.44140625" bestFit="1" customWidth="1"/>
    <col min="5" max="5" width="8.21875" bestFit="1" customWidth="1"/>
    <col min="9" max="9" width="1.6640625" customWidth="1"/>
    <col min="13" max="13" width="1.6640625" customWidth="1"/>
    <col min="17" max="17" width="1.6640625" customWidth="1"/>
    <col min="21" max="21" width="3" customWidth="1"/>
    <col min="22" max="22" width="12" bestFit="1" customWidth="1"/>
    <col min="24" max="24" width="7.33203125" customWidth="1"/>
    <col min="25" max="25" width="8.88671875" customWidth="1"/>
    <col min="27" max="27" width="6.5546875" customWidth="1"/>
  </cols>
  <sheetData>
    <row r="1" spans="1:27" ht="40.799999999999997" customHeight="1" x14ac:dyDescent="0.3">
      <c r="A1" s="64"/>
      <c r="B1" s="153" t="s">
        <v>37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</row>
    <row r="2" spans="1:27" ht="6.6" customHeight="1" x14ac:dyDescent="0.3"/>
    <row r="3" spans="1:27" x14ac:dyDescent="0.3">
      <c r="B3" s="164">
        <f>IFERROR(COUNTA(Funcionários),"")</f>
        <v>0</v>
      </c>
      <c r="C3" s="164"/>
      <c r="D3" s="164"/>
      <c r="J3" s="172" t="s">
        <v>22</v>
      </c>
      <c r="K3" s="172"/>
      <c r="L3" s="169"/>
      <c r="M3" s="170"/>
      <c r="N3" s="170"/>
      <c r="O3" s="171"/>
    </row>
    <row r="4" spans="1:27" ht="7.2" customHeight="1" x14ac:dyDescent="0.3">
      <c r="B4" s="164"/>
      <c r="C4" s="164"/>
      <c r="D4" s="164"/>
    </row>
    <row r="5" spans="1:27" ht="33.6" x14ac:dyDescent="0.3">
      <c r="B5" s="164"/>
      <c r="C5" s="164"/>
      <c r="D5" s="164"/>
      <c r="F5" s="191" t="str">
        <f>IF(L3="Avaliação 1",COUNTA('AVALIAÇÃO 1'!B6:B206),IF(L3="Avaliação 2",COUNTA('AVALIAÇÃO 2'!B6:B206),IF(L3="Avaliação 3",COUNTA('AVALIAÇÃO 3'!B6:B206),IF(L3="Avaliação 4",COUNTA('AVALIAÇÃO 4'!$B$6:$B$206),""))))</f>
        <v/>
      </c>
      <c r="G5" s="192"/>
      <c r="H5" s="193"/>
      <c r="J5" s="194" t="str">
        <f>IFERROR((B3-F5),"")</f>
        <v/>
      </c>
      <c r="K5" s="195"/>
      <c r="L5" s="196"/>
      <c r="N5" s="161" t="str">
        <f>IFERROR((F5/J5),"")</f>
        <v/>
      </c>
      <c r="O5" s="162"/>
      <c r="P5" s="163"/>
      <c r="R5" s="184" t="str">
        <f>IFERROR((100%-N5),"")</f>
        <v/>
      </c>
      <c r="S5" s="185"/>
      <c r="T5" s="186"/>
    </row>
    <row r="6" spans="1:27" ht="14.4" customHeight="1" x14ac:dyDescent="0.3">
      <c r="B6" s="190" t="s">
        <v>58</v>
      </c>
      <c r="C6" s="190"/>
      <c r="D6" s="190"/>
      <c r="F6" s="187" t="s">
        <v>17</v>
      </c>
      <c r="G6" s="188"/>
      <c r="H6" s="189"/>
      <c r="J6" s="187" t="s">
        <v>18</v>
      </c>
      <c r="K6" s="188"/>
      <c r="L6" s="189"/>
      <c r="N6" s="180" t="s">
        <v>21</v>
      </c>
      <c r="O6" s="181"/>
      <c r="P6" s="182"/>
      <c r="R6" s="187" t="s">
        <v>38</v>
      </c>
      <c r="S6" s="188"/>
      <c r="T6" s="189"/>
    </row>
    <row r="7" spans="1:27" ht="15.6" customHeight="1" x14ac:dyDescent="0.3">
      <c r="V7" s="183" t="str">
        <f>"Resultado Geral da "&amp;L3</f>
        <v xml:space="preserve">Resultado Geral da </v>
      </c>
      <c r="W7" s="183"/>
      <c r="X7" s="183"/>
    </row>
    <row r="8" spans="1:27" ht="15.6" x14ac:dyDescent="0.3">
      <c r="B8" s="27" t="str">
        <f>"Média por competências da "&amp;L3</f>
        <v xml:space="preserve">Média por competências da </v>
      </c>
      <c r="C8" s="27"/>
      <c r="D8" s="27"/>
      <c r="E8" s="27"/>
      <c r="V8" s="11" t="s">
        <v>28</v>
      </c>
      <c r="W8" s="11" t="s">
        <v>27</v>
      </c>
      <c r="X8" s="11" t="s">
        <v>20</v>
      </c>
    </row>
    <row r="9" spans="1:27" x14ac:dyDescent="0.3">
      <c r="B9" s="165" t="s">
        <v>39</v>
      </c>
      <c r="C9" s="166"/>
      <c r="D9" s="167"/>
      <c r="E9" s="29" t="s">
        <v>40</v>
      </c>
      <c r="V9" s="11" t="str">
        <f>CONFIGURAÇÕES!F5</f>
        <v>Excelente</v>
      </c>
      <c r="W9" s="2" t="b">
        <f>IF(L3="Avaliação 1",COUNTIF('AVALIAÇÃO 1'!$N$6:$N$206,V9),IF(L3="Avaliação 2",COUNTIF('AVALIAÇÃO 2'!$N$6:$N$206,V9),IF(L3="Avaliação 3",COUNTIF('AVALIAÇÃO 3'!$N$6:$N$206,V9),IF(L3="Avaliação 4",COUNTIF('AVALIAÇÃO 4'!$N$6:$N$206,V9)))))</f>
        <v>0</v>
      </c>
      <c r="X9" s="12" t="str">
        <f>IFERROR((W9/$F$5),"")</f>
        <v/>
      </c>
    </row>
    <row r="10" spans="1:27" x14ac:dyDescent="0.3">
      <c r="B10" s="158" t="str">
        <f>IF(CONFIGURAÇÕES!$B$5="","",CONFIGURAÇÕES!$B$5)</f>
        <v>Produtividade</v>
      </c>
      <c r="C10" s="159"/>
      <c r="D10" s="160"/>
      <c r="E10" s="28" t="b">
        <f>IF(L3="Avaliação 1",AVERAGE('AVALIAÇÃO 1'!$C$6:$C$206),IF(L3="Avaliação 2",AVERAGE('AVALIAÇÃO 2'!$C$6:$C$206),IF(L3="Avaliação 3",AVERAGE('AVALIAÇÃO 3'!$C$6:$C$206),IF(L3="Avaliação 4",AVERAGE('AVALIAÇÃO 4'!$C$6:$C$206)))))</f>
        <v>0</v>
      </c>
      <c r="V10" s="11" t="str">
        <f>CONFIGURAÇÕES!F6</f>
        <v>Bom</v>
      </c>
      <c r="W10" s="2" t="b">
        <f>IF(L3="Avaliação 1",COUNTIF('AVALIAÇÃO 1'!$N$6:$N$206,V10),IF(L3="Avaliação 2",COUNTIF('AVALIAÇÃO 2'!$N$6:$N$206,V10),IF(L3="Avaliação 3",COUNTIF('AVALIAÇÃO 3'!$N$6:$N$206,V10),IF(L3="Avaliação 4",COUNTIF('AVALIAÇÃO 4'!$N$6:$N$206,V10)))))</f>
        <v>0</v>
      </c>
      <c r="X10" s="12" t="str">
        <f>IFERROR((W10/$F$5),"")</f>
        <v/>
      </c>
    </row>
    <row r="11" spans="1:27" x14ac:dyDescent="0.3">
      <c r="B11" s="158" t="str">
        <f>IF(CONFIGURAÇÕES!$B$6="","",CONFIGURAÇÕES!$B$6)</f>
        <v>Eficiência</v>
      </c>
      <c r="C11" s="159"/>
      <c r="D11" s="160"/>
      <c r="E11" s="28" t="b">
        <f>IF(L3="Avaliação 1",AVERAGE('AVALIAÇÃO 1'!$D$6:$D$206),IF(L3="Avaliação 2",AVERAGE('AVALIAÇÃO 2'!$D$6:$D$206),IF(L3="Avaliação 3",AVERAGE('AVALIAÇÃO 3'!$D$6:$D$206),IF(L3="Avaliação 4",AVERAGE('AVALIAÇÃO 4'!$D$6:$D$206)))))</f>
        <v>0</v>
      </c>
      <c r="V11" s="11" t="str">
        <f>CONFIGURAÇÕES!F7</f>
        <v>Regular</v>
      </c>
      <c r="W11" s="2" t="b">
        <f>IF(L3="Avaliação 1",COUNTIF('AVALIAÇÃO 1'!$N$6:$N$206,V11),IF(L3="Avaliação 2",COUNTIF('AVALIAÇÃO 2'!$N$6:$N$206,V11),IF(L3="Avaliação 3",COUNTIF('AVALIAÇÃO 3'!$N$6:$N$206,V11),IF(L3="Avaliação 4",COUNTIF('AVALIAÇÃO 4'!$N$6:$N$206,V11)))))</f>
        <v>0</v>
      </c>
      <c r="X11" s="12" t="str">
        <f>IFERROR((W11/$F$5),"")</f>
        <v/>
      </c>
    </row>
    <row r="12" spans="1:27" x14ac:dyDescent="0.3">
      <c r="B12" s="158" t="str">
        <f>IF(CONFIGURAÇÕES!$B$7="","",CONFIGURAÇÕES!$B$7)</f>
        <v>Organização</v>
      </c>
      <c r="C12" s="159"/>
      <c r="D12" s="160"/>
      <c r="E12" s="28" t="b">
        <f>IF(L3="Avaliação 1",AVERAGE('AVALIAÇÃO 1'!$E$6:$E$206),IF(L3="Avaliação 2",AVERAGE('AVALIAÇÃO 2'!$E$6:$E$206),IF(L3="Avaliação 3",AVERAGE('AVALIAÇÃO 3'!$E$6:$E$206),IF(L3="Avaliação 4",AVERAGE('AVALIAÇÃO 4'!$E$6:$E$206)))))</f>
        <v>0</v>
      </c>
      <c r="V12" s="11" t="str">
        <f>CONFIGURAÇÕES!F8</f>
        <v>Insatisfatório</v>
      </c>
      <c r="W12" s="2" t="b">
        <f>IF(L3="Avaliação 1",COUNTIF('AVALIAÇÃO 1'!$N$6:$N$206,V12),IF(L3="Avaliação 2",COUNTIF('AVALIAÇÃO 2'!$N$6:$N$206,V12),IF(L3="Avaliação 3",COUNTIF('AVALIAÇÃO 3'!$N$6:$N$206,V12),IF(L3="Avaliação 4",COUNTIF('AVALIAÇÃO 4'!$N$6:$N$206,V12)))))</f>
        <v>0</v>
      </c>
      <c r="X12" s="12" t="str">
        <f>IFERROR((W12/$F$5),"")</f>
        <v/>
      </c>
    </row>
    <row r="13" spans="1:27" x14ac:dyDescent="0.3">
      <c r="B13" s="158" t="str">
        <f>IF(CONFIGURAÇÕES!$B$8="","",CONFIGURAÇÕES!$B$8)</f>
        <v>Aprendizado</v>
      </c>
      <c r="C13" s="159"/>
      <c r="D13" s="160"/>
      <c r="E13" s="28" t="b">
        <f>IF(L3="Avaliação 1",AVERAGE('AVALIAÇÃO 1'!$F$6:$F$206),IF(L3="Avaliação 2",AVERAGE('AVALIAÇÃO 2'!$F$6:$F$206),IF(L3="Avaliação 3",AVERAGE('AVALIAÇÃO 3'!$F$6:$F$206),IF(L3="Avaliação 4",AVERAGE('AVALIAÇÃO 4'!$F$6:$F$206)))))</f>
        <v>0</v>
      </c>
    </row>
    <row r="14" spans="1:27" x14ac:dyDescent="0.3">
      <c r="B14" s="158" t="str">
        <f>IF(CONFIGURAÇÕES!$B$9="","",CONFIGURAÇÕES!$B$9)</f>
        <v>Comunicação</v>
      </c>
      <c r="C14" s="159"/>
      <c r="D14" s="160"/>
      <c r="E14" s="28" t="b">
        <f>IF(L3="Avaliação 1",AVERAGE('AVALIAÇÃO 1'!$G$6:$G$206),IF(L3="Avaliação 2",AVERAGE('AVALIAÇÃO 2'!$G$6:$G$206),IF(L3="Avaliação 3",AVERAGE('AVALIAÇÃO 3'!$G$6:$G$206),IF(L3="Avaliação 4",AVERAGE('AVALIAÇÃO 4'!$G$6:$G$206)))))</f>
        <v>0</v>
      </c>
    </row>
    <row r="15" spans="1:27" x14ac:dyDescent="0.3">
      <c r="B15" s="158" t="str">
        <f>IF(CONFIGURAÇÕES!$B$10="","",CONFIGURAÇÕES!$B$10)</f>
        <v>Trabalho em equipe</v>
      </c>
      <c r="C15" s="159"/>
      <c r="D15" s="160"/>
      <c r="E15" s="28" t="b">
        <f>IF(L3="Avaliação 1",AVERAGE('AVALIAÇÃO 1'!$H$6:$H$206),IF(L3="Avaliação 2",AVERAGE('AVALIAÇÃO 2'!$H$6:$H$206),IF(L3="Avaliação 3",AVERAGE('AVALIAÇÃO 3'!$H$6:$H$206),IF(L3="Avaliação 4",AVERAGE('AVALIAÇÃO 4'!$H$6:$H$206)))))</f>
        <v>0</v>
      </c>
    </row>
    <row r="16" spans="1:27" x14ac:dyDescent="0.3">
      <c r="B16" s="158" t="str">
        <f>IF(CONFIGURAÇÕES!$B$11="","",CONFIGURAÇÕES!$B$11)</f>
        <v>Comunicação escrita</v>
      </c>
      <c r="C16" s="159"/>
      <c r="D16" s="160"/>
      <c r="E16" s="28" t="b">
        <f>IF(L3="Avaliação 1",AVERAGE('AVALIAÇÃO 1'!$I$6:$I$206),IF(L3="Avaliação 2",AVERAGE('AVALIAÇÃO 2'!$I$6:$I$206),IF(L3="Avaliação 3",AVERAGE('AVALIAÇÃO 3'!$I$6:$I$206),IF(L3="Avaliação 4",AVERAGE('AVALIAÇÃO 4'!$I$6:$I$206)))))</f>
        <v>0</v>
      </c>
    </row>
    <row r="17" spans="1:27" x14ac:dyDescent="0.3">
      <c r="B17" s="158" t="str">
        <f>IF(CONFIGURAÇÕES!$B$12="","",CONFIGURAÇÕES!$B$12)</f>
        <v>Comunicação verbal</v>
      </c>
      <c r="C17" s="159"/>
      <c r="D17" s="160"/>
      <c r="E17" s="28" t="b">
        <f>IF(L3="Avaliação 1",AVERAGE('AVALIAÇÃO 1'!$J$6:$J$206),IF(L3="Avaliação 2",AVERAGE('AVALIAÇÃO 2'!$J$6:$J$206),IF(L3="Avaliação 3",AVERAGE('AVALIAÇÃO 3'!$J$6:$J$206),IF(L3="Avaliação 4",AVERAGE('AVALIAÇÃO 4'!$J$6:$J$206)))))</f>
        <v>0</v>
      </c>
    </row>
    <row r="18" spans="1:27" x14ac:dyDescent="0.3">
      <c r="B18" s="158" t="str">
        <f>IF(CONFIGURAÇÕES!$B$13="","",CONFIGURAÇÕES!$B$13)</f>
        <v>Raciocínio lógico</v>
      </c>
      <c r="C18" s="159"/>
      <c r="D18" s="160"/>
      <c r="E18" s="28" t="b">
        <f>IF(L3="Avaliação 1",AVERAGE('AVALIAÇÃO 1'!$K$6:$K$206),IF(L3="Avaliação 2",AVERAGE('AVALIAÇÃO 2'!$K$6:$K$206),IF(L3="Avaliação 3",AVERAGE('AVALIAÇÃO 3'!$K$6:$K$206),IF(L3="Avaliação 4",AVERAGE('AVALIAÇÃO 4'!$K$6:$K$206)))))</f>
        <v>0</v>
      </c>
      <c r="F18" s="10"/>
      <c r="K18" s="2"/>
      <c r="L18" s="1"/>
    </row>
    <row r="19" spans="1:27" x14ac:dyDescent="0.3">
      <c r="B19" s="158" t="str">
        <f>IF(CONFIGURAÇÕES!$B$14="","",CONFIGURAÇÕES!$B$14)</f>
        <v>Resolução de problemas</v>
      </c>
      <c r="C19" s="159"/>
      <c r="D19" s="160"/>
      <c r="E19" s="28" t="b">
        <f>IF(L3="Avaliação 1",AVERAGE('AVALIAÇÃO 1'!$L$6:$L$206),IF(L3="Avaliação 2",AVERAGE('AVALIAÇÃO 2'!$L$6:$L$206),IF(L3="Avaliação 3",AVERAGE('AVALIAÇÃO 3'!$L$6:$L$206),IF(L3="Avaliação 4",AVERAGE('AVALIAÇÃO 4'!$L$6:$L$206)))))</f>
        <v>0</v>
      </c>
    </row>
    <row r="20" spans="1:27" ht="14.4" customHeight="1" x14ac:dyDescent="0.3"/>
    <row r="21" spans="1:27" ht="5.4" customHeight="1" x14ac:dyDescent="0.3"/>
    <row r="22" spans="1:27" ht="23.4" customHeight="1" x14ac:dyDescent="0.3">
      <c r="A22" s="64"/>
      <c r="B22" s="179" t="s">
        <v>41</v>
      </c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179"/>
      <c r="Z22" s="179"/>
      <c r="AA22" s="179"/>
    </row>
    <row r="23" spans="1:27" ht="11.4" customHeight="1" x14ac:dyDescent="0.3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</row>
    <row r="24" spans="1:27" ht="21" customHeight="1" x14ac:dyDescent="0.3">
      <c r="B24" s="178" t="s">
        <v>42</v>
      </c>
      <c r="C24" s="178"/>
      <c r="D24" s="178"/>
      <c r="E24" s="178"/>
      <c r="F24" s="178"/>
      <c r="G24" s="178"/>
      <c r="H24" s="178"/>
      <c r="I24" s="32"/>
      <c r="J24" s="32"/>
      <c r="V24" s="168" t="s">
        <v>44</v>
      </c>
      <c r="W24" s="168"/>
      <c r="X24" s="168"/>
      <c r="Y24" s="168"/>
      <c r="Z24" s="168"/>
      <c r="AA24" s="168"/>
    </row>
    <row r="25" spans="1:27" ht="21" customHeight="1" x14ac:dyDescent="0.3">
      <c r="B25" s="172" t="s">
        <v>9</v>
      </c>
      <c r="C25" s="172"/>
      <c r="D25" s="173"/>
      <c r="E25" s="176" t="s">
        <v>30</v>
      </c>
      <c r="F25" s="177"/>
      <c r="G25" s="177"/>
      <c r="H25" s="177"/>
      <c r="I25" s="31"/>
      <c r="J25" s="31"/>
      <c r="V25" s="65" t="s">
        <v>11</v>
      </c>
      <c r="W25" s="65" t="s">
        <v>43</v>
      </c>
      <c r="X25" s="65" t="s">
        <v>54</v>
      </c>
      <c r="Y25" s="65" t="s">
        <v>55</v>
      </c>
      <c r="Z25" s="65" t="s">
        <v>56</v>
      </c>
      <c r="AA25" s="65" t="s">
        <v>29</v>
      </c>
    </row>
    <row r="26" spans="1:27" ht="21" customHeight="1" x14ac:dyDescent="0.3">
      <c r="B26" s="174"/>
      <c r="C26" s="174"/>
      <c r="D26" s="175"/>
      <c r="E26" s="33" t="s">
        <v>23</v>
      </c>
      <c r="F26" s="34" t="s">
        <v>24</v>
      </c>
      <c r="G26" s="34" t="s">
        <v>25</v>
      </c>
      <c r="H26" s="35" t="s">
        <v>26</v>
      </c>
      <c r="I26" s="31"/>
      <c r="V26" s="61" t="str">
        <f>IF(CONFIGURAÇÕES!F5="","",CONFIGURAÇÕES!F5)</f>
        <v>Excelente</v>
      </c>
      <c r="W26" s="67">
        <f>COUNTIF('AVALIAÇÃO 1'!$N$6:$N$206,V26)</f>
        <v>0</v>
      </c>
      <c r="X26" s="67">
        <f>COUNTIF('AVALIAÇÃO 2'!$N$6:$N$206,V26)</f>
        <v>0</v>
      </c>
      <c r="Y26" s="67">
        <f>COUNTIF('AVALIAÇÃO 3'!$N$6:$N$206,V26)</f>
        <v>0</v>
      </c>
      <c r="Z26" s="67">
        <f>COUNTIF('AVALIAÇÃO 4'!$N$6:$N$206,V26)</f>
        <v>0</v>
      </c>
      <c r="AA26" s="68">
        <f>SUM(W26:Z26)</f>
        <v>0</v>
      </c>
    </row>
    <row r="27" spans="1:27" ht="21" customHeight="1" x14ac:dyDescent="0.3">
      <c r="B27" s="157" t="str">
        <f>IF(CONFIGURAÇÕES!$B$5="","",CONFIGURAÇÕES!$B$5)</f>
        <v>Produtividade</v>
      </c>
      <c r="C27" s="157"/>
      <c r="D27" s="157"/>
      <c r="E27" s="36" t="str">
        <f>IFERROR(AVERAGE('AVALIAÇÃO 1'!$C$6:$C$206),"")</f>
        <v/>
      </c>
      <c r="F27" s="36" t="str">
        <f>IFERROR(AVERAGE('AVALIAÇÃO 2'!$C$6:$C$206),"")</f>
        <v/>
      </c>
      <c r="G27" s="36" t="str">
        <f>IFERROR(AVERAGE('AVALIAÇÃO 3'!$C$6:$C$206),"")</f>
        <v/>
      </c>
      <c r="H27" s="36" t="str">
        <f>IFERROR(AVERAGE('AVALIAÇÃO 4'!$C$6:$C$206),"")</f>
        <v/>
      </c>
      <c r="I27" s="1"/>
      <c r="V27" s="61" t="str">
        <f>IF(CONFIGURAÇÕES!F6="","",CONFIGURAÇÕES!F6)</f>
        <v>Bom</v>
      </c>
      <c r="W27" s="67">
        <f>COUNTIF('AVALIAÇÃO 1'!$N$6:$N$206,V27)</f>
        <v>0</v>
      </c>
      <c r="X27" s="67">
        <f>COUNTIF('AVALIAÇÃO 2'!$N$6:$N$206,V27)</f>
        <v>0</v>
      </c>
      <c r="Y27" s="67">
        <f>COUNTIF('AVALIAÇÃO 3'!$N$6:$N$206,V27)</f>
        <v>0</v>
      </c>
      <c r="Z27" s="67">
        <f>COUNTIF('AVALIAÇÃO 4'!$N$6:$N$206,V27)</f>
        <v>0</v>
      </c>
      <c r="AA27" s="68">
        <f t="shared" ref="AA27:AA30" si="0">SUM(W27:Z27)</f>
        <v>0</v>
      </c>
    </row>
    <row r="28" spans="1:27" ht="21" customHeight="1" x14ac:dyDescent="0.3">
      <c r="B28" s="157" t="str">
        <f>IF(CONFIGURAÇÕES!$B$6="","",CONFIGURAÇÕES!$B$6)</f>
        <v>Eficiência</v>
      </c>
      <c r="C28" s="157"/>
      <c r="D28" s="157"/>
      <c r="E28" s="36" t="str">
        <f>IFERROR(AVERAGE('AVALIAÇÃO 1'!$D$6:$D$206),"")</f>
        <v/>
      </c>
      <c r="F28" s="36" t="str">
        <f>IFERROR(AVERAGE('AVALIAÇÃO 2'!$D$6:$D$206),"")</f>
        <v/>
      </c>
      <c r="G28" s="36" t="str">
        <f>IFERROR(AVERAGE('AVALIAÇÃO 3'!$D$6:$D$206),"")</f>
        <v/>
      </c>
      <c r="H28" s="36" t="str">
        <f>IFERROR(AVERAGE('AVALIAÇÃO 4'!$D$6:$D$206),"")</f>
        <v/>
      </c>
      <c r="I28" s="1"/>
      <c r="V28" s="61" t="str">
        <f>IF(CONFIGURAÇÕES!F7="","",CONFIGURAÇÕES!F7)</f>
        <v>Regular</v>
      </c>
      <c r="W28" s="67">
        <f>COUNTIF('AVALIAÇÃO 1'!$N$6:$N$206,V28)</f>
        <v>0</v>
      </c>
      <c r="X28" s="67">
        <f>COUNTIF('AVALIAÇÃO 2'!$N$6:$N$206,V28)</f>
        <v>0</v>
      </c>
      <c r="Y28" s="67">
        <f>COUNTIF('AVALIAÇÃO 3'!$N$6:$N$206,V28)</f>
        <v>0</v>
      </c>
      <c r="Z28" s="67">
        <f>COUNTIF('AVALIAÇÃO 4'!$N$6:$N$206,V28)</f>
        <v>0</v>
      </c>
      <c r="AA28" s="68">
        <f t="shared" si="0"/>
        <v>0</v>
      </c>
    </row>
    <row r="29" spans="1:27" ht="21" customHeight="1" x14ac:dyDescent="0.3">
      <c r="B29" s="157" t="str">
        <f>IF(CONFIGURAÇÕES!$B$7="","",CONFIGURAÇÕES!$B$7)</f>
        <v>Organização</v>
      </c>
      <c r="C29" s="157"/>
      <c r="D29" s="157"/>
      <c r="E29" s="36" t="str">
        <f>IFERROR(AVERAGE('AVALIAÇÃO 1'!$E$6:$E$206),"")</f>
        <v/>
      </c>
      <c r="F29" s="36" t="str">
        <f>IFERROR(AVERAGE('AVALIAÇÃO 2'!$E$6:$E$206),"")</f>
        <v/>
      </c>
      <c r="G29" s="37" t="str">
        <f>IFERROR(AVERAGE('AVALIAÇÃO 3'!$E$6:$E$206),"")</f>
        <v/>
      </c>
      <c r="H29" s="36" t="str">
        <f>IFERROR(AVERAGE('AVALIAÇÃO 4'!$E$6:$E$206),"")</f>
        <v/>
      </c>
      <c r="I29" s="1"/>
      <c r="V29" s="61" t="str">
        <f>IF(CONFIGURAÇÕES!F8="","",CONFIGURAÇÕES!F8)</f>
        <v>Insatisfatório</v>
      </c>
      <c r="W29" s="67">
        <f>COUNTIF('AVALIAÇÃO 1'!$N$6:$N$206,V29)</f>
        <v>0</v>
      </c>
      <c r="X29" s="67">
        <f>COUNTIF('AVALIAÇÃO 2'!$N$6:$N$206,V29)</f>
        <v>0</v>
      </c>
      <c r="Y29" s="67">
        <f>COUNTIF('AVALIAÇÃO 3'!$N$6:$N$206,V29)</f>
        <v>0</v>
      </c>
      <c r="Z29" s="67">
        <f>COUNTIF('AVALIAÇÃO 4'!$N$6:$N$206,V29)</f>
        <v>0</v>
      </c>
      <c r="AA29" s="68">
        <f t="shared" si="0"/>
        <v>0</v>
      </c>
    </row>
    <row r="30" spans="1:27" ht="21" customHeight="1" x14ac:dyDescent="0.3">
      <c r="B30" s="157" t="str">
        <f>IF(CONFIGURAÇÕES!$B$8="","",CONFIGURAÇÕES!$B$8)</f>
        <v>Aprendizado</v>
      </c>
      <c r="C30" s="157"/>
      <c r="D30" s="157"/>
      <c r="E30" s="36" t="str">
        <f>IFERROR(AVERAGE('AVALIAÇÃO 1'!$F$6:$F$206),"")</f>
        <v/>
      </c>
      <c r="F30" s="36" t="str">
        <f>IFERROR(AVERAGE('AVALIAÇÃO 2'!$F$6:$F$206),"")</f>
        <v/>
      </c>
      <c r="G30" s="36" t="str">
        <f>IFERROR(AVERAGE('AVALIAÇÃO 3'!$F$6:$F$206),"")</f>
        <v/>
      </c>
      <c r="H30" s="36" t="str">
        <f>IFERROR(AVERAGE('AVALIAÇÃO 4'!$F$6:$F$206),"")</f>
        <v/>
      </c>
      <c r="I30" s="1"/>
      <c r="V30" s="69" t="s">
        <v>29</v>
      </c>
      <c r="W30" s="69">
        <f>SUM(W26:W29)</f>
        <v>0</v>
      </c>
      <c r="X30" s="69">
        <f>SUM(X26:X29)</f>
        <v>0</v>
      </c>
      <c r="Y30" s="69">
        <f>SUM(Y26:Y29)</f>
        <v>0</v>
      </c>
      <c r="Z30" s="69">
        <f>SUM(Z26:Z29)</f>
        <v>0</v>
      </c>
      <c r="AA30" s="69">
        <f t="shared" si="0"/>
        <v>0</v>
      </c>
    </row>
    <row r="31" spans="1:27" x14ac:dyDescent="0.3">
      <c r="B31" s="157" t="str">
        <f>IF(CONFIGURAÇÕES!$B$9="","",CONFIGURAÇÕES!$B$9)</f>
        <v>Comunicação</v>
      </c>
      <c r="C31" s="157"/>
      <c r="D31" s="157"/>
      <c r="E31" s="36" t="str">
        <f>IFERROR(AVERAGE('AVALIAÇÃO 1'!$G$6:$G$206),"")</f>
        <v/>
      </c>
      <c r="F31" s="36" t="str">
        <f>IFERROR(AVERAGE('AVALIAÇÃO 2'!$G$6:$G$206),"")</f>
        <v/>
      </c>
      <c r="G31" s="36" t="str">
        <f>IFERROR(AVERAGE('AVALIAÇÃO 3'!$G$6:$G$206),"")</f>
        <v/>
      </c>
      <c r="H31" s="36" t="str">
        <f>IFERROR(AVERAGE('AVALIAÇÃO 4'!$G$6:$G$206),"")</f>
        <v/>
      </c>
      <c r="I31" s="1"/>
      <c r="V31" s="70"/>
      <c r="W31" s="70"/>
      <c r="X31" s="70"/>
      <c r="Y31" s="70"/>
      <c r="Z31" s="70"/>
      <c r="AA31" s="70"/>
    </row>
    <row r="32" spans="1:27" x14ac:dyDescent="0.3">
      <c r="B32" s="157" t="str">
        <f>IF(CONFIGURAÇÕES!$B$10="","",CONFIGURAÇÕES!$B$10)</f>
        <v>Trabalho em equipe</v>
      </c>
      <c r="C32" s="157"/>
      <c r="D32" s="157"/>
      <c r="E32" s="36" t="str">
        <f>IFERROR(AVERAGE('AVALIAÇÃO 1'!$H$6:$H$206),"")</f>
        <v/>
      </c>
      <c r="F32" s="36" t="str">
        <f>IFERROR(AVERAGE('AVALIAÇÃO 2'!$H$6:$H$206),"")</f>
        <v/>
      </c>
      <c r="G32" s="36" t="str">
        <f>IFERROR(AVERAGE('AVALIAÇÃO 3'!$H$6:$H$206),"")</f>
        <v/>
      </c>
      <c r="H32" s="36" t="str">
        <f>IFERROR(AVERAGE('AVALIAÇÃO 4'!$H$6:$H$206),"")</f>
        <v/>
      </c>
      <c r="I32" s="1"/>
      <c r="V32" s="70"/>
      <c r="W32" s="70"/>
      <c r="X32" s="70"/>
      <c r="Y32" s="70"/>
      <c r="Z32" s="70"/>
      <c r="AA32" s="70"/>
    </row>
    <row r="33" spans="2:27" ht="21" customHeight="1" x14ac:dyDescent="0.3">
      <c r="B33" s="157" t="str">
        <f>IF(CONFIGURAÇÕES!$B$11="","",CONFIGURAÇÕES!$B$11)</f>
        <v>Comunicação escrita</v>
      </c>
      <c r="C33" s="157"/>
      <c r="D33" s="157"/>
      <c r="E33" s="36" t="str">
        <f>IFERROR(AVERAGE('AVALIAÇÃO 1'!$I$6:$I$206),"")</f>
        <v/>
      </c>
      <c r="F33" s="36" t="str">
        <f>IFERROR(AVERAGE('AVALIAÇÃO 2'!$I$6:$I$206),"")</f>
        <v/>
      </c>
      <c r="G33" s="36" t="str">
        <f>IFERROR(AVERAGE('AVALIAÇÃO 3'!$I$6:$I$206),"")</f>
        <v/>
      </c>
      <c r="H33" s="36" t="str">
        <f>IFERROR(AVERAGE('AVALIAÇÃO 4'!$I$6:$I$206),"")</f>
        <v/>
      </c>
      <c r="I33" s="1"/>
      <c r="V33" s="168" t="s">
        <v>45</v>
      </c>
      <c r="W33" s="168"/>
      <c r="X33" s="168"/>
      <c r="Y33" s="168"/>
      <c r="Z33" s="168"/>
      <c r="AA33" s="168"/>
    </row>
    <row r="34" spans="2:27" ht="21" customHeight="1" x14ac:dyDescent="0.3">
      <c r="B34" s="157" t="str">
        <f>IF(CONFIGURAÇÕES!$B$12="","",CONFIGURAÇÕES!$B$12)</f>
        <v>Comunicação verbal</v>
      </c>
      <c r="C34" s="157"/>
      <c r="D34" s="157"/>
      <c r="E34" s="36" t="str">
        <f>IFERROR(AVERAGE('AVALIAÇÃO 1'!$J$6:$J$206),"")</f>
        <v/>
      </c>
      <c r="F34" s="36" t="str">
        <f>IFERROR(AVERAGE('AVALIAÇÃO 2'!$J$6:$J$206),"")</f>
        <v/>
      </c>
      <c r="G34" s="36" t="str">
        <f>IFERROR(AVERAGE('AVALIAÇÃO 3'!$J$6:$J$206),"")</f>
        <v/>
      </c>
      <c r="H34" s="36" t="str">
        <f>IFERROR(AVERAGE('AVALIAÇÃO 4'!$J$6:$J$206),"")</f>
        <v/>
      </c>
      <c r="I34" s="1"/>
      <c r="V34" s="65" t="s">
        <v>11</v>
      </c>
      <c r="W34" s="65" t="s">
        <v>43</v>
      </c>
      <c r="X34" s="65" t="s">
        <v>54</v>
      </c>
      <c r="Y34" s="65" t="s">
        <v>55</v>
      </c>
      <c r="Z34" s="65" t="s">
        <v>56</v>
      </c>
      <c r="AA34" s="65" t="s">
        <v>29</v>
      </c>
    </row>
    <row r="35" spans="2:27" ht="21" customHeight="1" x14ac:dyDescent="0.3">
      <c r="B35" s="157" t="str">
        <f>IF(CONFIGURAÇÕES!$B$13="","",CONFIGURAÇÕES!$B$13)</f>
        <v>Raciocínio lógico</v>
      </c>
      <c r="C35" s="157"/>
      <c r="D35" s="157"/>
      <c r="E35" s="36" t="str">
        <f>IFERROR(AVERAGE('AVALIAÇÃO 1'!$K$6:$K$206),"")</f>
        <v/>
      </c>
      <c r="F35" s="36" t="str">
        <f>IFERROR(AVERAGE('AVALIAÇÃO 2'!$K$6:$K$206),"")</f>
        <v/>
      </c>
      <c r="G35" s="36" t="str">
        <f>IFERROR(AVERAGE('AVALIAÇÃO 3'!$K$6:$K$206),"")</f>
        <v/>
      </c>
      <c r="H35" s="36" t="str">
        <f>IFERROR(AVERAGE('AVALIAÇÃO 4'!$K$6:$K$206),"")</f>
        <v/>
      </c>
      <c r="I35" s="1"/>
      <c r="V35" s="61" t="str">
        <f>CONFIGURAÇÕES!F5</f>
        <v>Excelente</v>
      </c>
      <c r="W35" s="66" t="str">
        <f>IFERROR((W26/$W$30),"")</f>
        <v/>
      </c>
      <c r="X35" s="66" t="str">
        <f>IFERROR((X26/$X$30),"")</f>
        <v/>
      </c>
      <c r="Y35" s="66" t="str">
        <f>IFERROR((Y26/$Y$30),"")</f>
        <v/>
      </c>
      <c r="Z35" s="66" t="str">
        <f>IFERROR((Z26/$Z$30),"")</f>
        <v/>
      </c>
      <c r="AA35" s="61" t="str">
        <f>IFERROR((AA26/$AA$30),"")</f>
        <v/>
      </c>
    </row>
    <row r="36" spans="2:27" ht="21" customHeight="1" x14ac:dyDescent="0.3">
      <c r="B36" s="157" t="str">
        <f>IF(CONFIGURAÇÕES!$B$14="","",CONFIGURAÇÕES!$B$14)</f>
        <v>Resolução de problemas</v>
      </c>
      <c r="C36" s="157"/>
      <c r="D36" s="157"/>
      <c r="E36" s="36" t="str">
        <f>IFERROR(AVERAGE('AVALIAÇÃO 1'!$L$6:$L$206),"")</f>
        <v/>
      </c>
      <c r="F36" s="36" t="str">
        <f>IFERROR(AVERAGE('AVALIAÇÃO 2'!$L$6:$L$206),"")</f>
        <v/>
      </c>
      <c r="G36" s="36" t="str">
        <f>IFERROR(AVERAGE('AVALIAÇÃO 3'!$L$6:$L$206),"")</f>
        <v/>
      </c>
      <c r="H36" s="36" t="str">
        <f>IFERROR(AVERAGE('AVALIAÇÃO 4'!$L$6:$L$206),"")</f>
        <v/>
      </c>
      <c r="I36" s="1"/>
      <c r="V36" s="61" t="str">
        <f>CONFIGURAÇÕES!F6</f>
        <v>Bom</v>
      </c>
      <c r="W36" s="66" t="str">
        <f>IFERROR((W27/$W$30),"")</f>
        <v/>
      </c>
      <c r="X36" s="66" t="str">
        <f>IFERROR((X27/$X$30),"")</f>
        <v/>
      </c>
      <c r="Y36" s="66" t="str">
        <f>IFERROR((Y27/$Y$30),"")</f>
        <v/>
      </c>
      <c r="Z36" s="66" t="str">
        <f>IFERROR((Z27/$Z$30),"")</f>
        <v/>
      </c>
      <c r="AA36" s="61" t="str">
        <f>IFERROR((AA27/$AA$30),"")</f>
        <v/>
      </c>
    </row>
    <row r="37" spans="2:27" ht="21" customHeight="1" x14ac:dyDescent="0.3">
      <c r="V37" s="61" t="str">
        <f>CONFIGURAÇÕES!F7</f>
        <v>Regular</v>
      </c>
      <c r="W37" s="66" t="str">
        <f>IFERROR((W28/$W$30),"")</f>
        <v/>
      </c>
      <c r="X37" s="66" t="str">
        <f>IFERROR((X28/$X$30),"")</f>
        <v/>
      </c>
      <c r="Y37" s="66" t="str">
        <f>IFERROR((Y28/$Y$30),"")</f>
        <v/>
      </c>
      <c r="Z37" s="66" t="str">
        <f>IFERROR((Z28/$Z$30),"")</f>
        <v/>
      </c>
      <c r="AA37" s="61" t="str">
        <f>IFERROR((AA28/$AA$30),"")</f>
        <v/>
      </c>
    </row>
    <row r="38" spans="2:27" ht="21" customHeight="1" x14ac:dyDescent="0.3">
      <c r="V38" s="61" t="str">
        <f>CONFIGURAÇÕES!F8</f>
        <v>Insatisfatório</v>
      </c>
      <c r="W38" s="66" t="str">
        <f>IFERROR((W29/$W$30),"")</f>
        <v/>
      </c>
      <c r="X38" s="66" t="str">
        <f>IFERROR((X29/$X$30),"")</f>
        <v/>
      </c>
      <c r="Y38" s="66" t="str">
        <f>IFERROR((Y29/$Y$30),"")</f>
        <v/>
      </c>
      <c r="Z38" s="66" t="str">
        <f>IFERROR((Z29/$Z$30),"")</f>
        <v/>
      </c>
      <c r="AA38" s="61" t="str">
        <f>IFERROR((AA29/$AA$30),"")</f>
        <v/>
      </c>
    </row>
    <row r="39" spans="2:27" ht="4.8" customHeight="1" x14ac:dyDescent="0.3"/>
  </sheetData>
  <mergeCells count="41">
    <mergeCell ref="B1:AA1"/>
    <mergeCell ref="B36:D36"/>
    <mergeCell ref="B33:D33"/>
    <mergeCell ref="B34:D34"/>
    <mergeCell ref="B31:D31"/>
    <mergeCell ref="B32:D32"/>
    <mergeCell ref="V7:X7"/>
    <mergeCell ref="V24:AA24"/>
    <mergeCell ref="B35:D35"/>
    <mergeCell ref="R5:T5"/>
    <mergeCell ref="R6:T6"/>
    <mergeCell ref="B6:D6"/>
    <mergeCell ref="F5:H5"/>
    <mergeCell ref="F6:H6"/>
    <mergeCell ref="J5:L5"/>
    <mergeCell ref="J6:L6"/>
    <mergeCell ref="V33:AA33"/>
    <mergeCell ref="B29:D29"/>
    <mergeCell ref="B30:D30"/>
    <mergeCell ref="L3:O3"/>
    <mergeCell ref="J3:K3"/>
    <mergeCell ref="B25:D26"/>
    <mergeCell ref="E25:H25"/>
    <mergeCell ref="B24:H24"/>
    <mergeCell ref="B17:D17"/>
    <mergeCell ref="B18:D18"/>
    <mergeCell ref="B19:D19"/>
    <mergeCell ref="B14:D14"/>
    <mergeCell ref="B22:AA22"/>
    <mergeCell ref="N6:P6"/>
    <mergeCell ref="B11:D11"/>
    <mergeCell ref="B12:D12"/>
    <mergeCell ref="B27:D27"/>
    <mergeCell ref="B28:D28"/>
    <mergeCell ref="B15:D15"/>
    <mergeCell ref="N5:P5"/>
    <mergeCell ref="B3:D5"/>
    <mergeCell ref="B9:D9"/>
    <mergeCell ref="B10:D10"/>
    <mergeCell ref="B16:D16"/>
    <mergeCell ref="B13:D13"/>
  </mergeCells>
  <conditionalFormatting sqref="V26:V29">
    <cfRule type="cellIs" dxfId="15" priority="5" operator="equal">
      <formula>"Insatisfatório"</formula>
    </cfRule>
    <cfRule type="cellIs" dxfId="14" priority="6" operator="equal">
      <formula>"Regular"</formula>
    </cfRule>
    <cfRule type="cellIs" dxfId="13" priority="7" operator="equal">
      <formula>"Bom"</formula>
    </cfRule>
    <cfRule type="cellIs" dxfId="12" priority="8" operator="equal">
      <formula>"Excelente"</formula>
    </cfRule>
  </conditionalFormatting>
  <conditionalFormatting sqref="V35:V38">
    <cfRule type="cellIs" dxfId="11" priority="1" operator="equal">
      <formula>"Insatisfatório"</formula>
    </cfRule>
    <cfRule type="cellIs" dxfId="10" priority="2" operator="equal">
      <formula>"Regular"</formula>
    </cfRule>
    <cfRule type="cellIs" dxfId="9" priority="3" operator="equal">
      <formula>"Bom"</formula>
    </cfRule>
    <cfRule type="cellIs" dxfId="8" priority="4" operator="equal">
      <formula>"Excelente"</formula>
    </cfRule>
  </conditionalFormatting>
  <dataValidations count="1">
    <dataValidation type="list" allowBlank="1" showInputMessage="1" showErrorMessage="1" sqref="L3" xr:uid="{DAA53744-DAD4-4406-95FD-D189114947A5}">
      <formula1>"Avaliação 1, Avaliação 2, Avaliação 3, Avaliação 4"</formula1>
    </dataValidation>
  </dataValidations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5</vt:i4>
      </vt:variant>
    </vt:vector>
  </HeadingPairs>
  <TitlesOfParts>
    <vt:vector size="15" baseType="lpstr">
      <vt:lpstr>MENU</vt:lpstr>
      <vt:lpstr>INSTRUÇÕES</vt:lpstr>
      <vt:lpstr>COLABORADORES</vt:lpstr>
      <vt:lpstr>CONFIGURAÇÕES</vt:lpstr>
      <vt:lpstr>AVALIAÇÃO 1</vt:lpstr>
      <vt:lpstr>AVALIAÇÃO 2</vt:lpstr>
      <vt:lpstr>AVALIAÇÃO 3</vt:lpstr>
      <vt:lpstr>AVALIAÇÃO 4</vt:lpstr>
      <vt:lpstr>RELATÓRIO GERAL</vt:lpstr>
      <vt:lpstr>RELATÓRIO DO COLABARADOR</vt:lpstr>
      <vt:lpstr>'RELATÓRIO DO COLABARADOR'!Area_de_impressao</vt:lpstr>
      <vt:lpstr>'RELATÓRIO GERAL'!Area_de_impressao</vt:lpstr>
      <vt:lpstr>colaboradores</vt:lpstr>
      <vt:lpstr>Funcionários</vt:lpstr>
      <vt:lpstr>Qtd_competencias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Ohashi</dc:creator>
  <cp:lastModifiedBy>Hermes Santos</cp:lastModifiedBy>
  <cp:lastPrinted>2023-10-30T17:38:42Z</cp:lastPrinted>
  <dcterms:created xsi:type="dcterms:W3CDTF">2023-09-08T12:01:18Z</dcterms:created>
  <dcterms:modified xsi:type="dcterms:W3CDTF">2023-10-31T18:37:07Z</dcterms:modified>
</cp:coreProperties>
</file>