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ctrlProps/ctrlProp1.xml" ContentType="application/vnd.ms-excel.controlpropertie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codeName="EstaPasta_de_trabalho"/>
  <mc:AlternateContent xmlns:mc="http://schemas.openxmlformats.org/markup-compatibility/2006">
    <mc:Choice Requires="x15">
      <x15ac:absPath xmlns:x15ac="http://schemas.microsoft.com/office/spreadsheetml/2010/11/ac" url="C:\Users\santo\OneDrive\Área de Trabalho\PLANILHAS\Planilhas Atualizadas\Planilha de Estudos Premium\"/>
    </mc:Choice>
  </mc:AlternateContent>
  <xr:revisionPtr revIDLastSave="0" documentId="13_ncr:1_{E426883E-4B29-48A4-84FB-5CAF4574CBFD}" xr6:coauthVersionLast="47" xr6:coauthVersionMax="47" xr10:uidLastSave="{00000000-0000-0000-0000-000000000000}"/>
  <bookViews>
    <workbookView xWindow="-108" yWindow="-108" windowWidth="23256" windowHeight="12456" tabRatio="857" xr2:uid="{00000000-000D-0000-FFFF-FFFF00000000}"/>
  </bookViews>
  <sheets>
    <sheet name="Menu" sheetId="27" r:id="rId1"/>
    <sheet name="Instruções" sheetId="29" r:id="rId2"/>
    <sheet name="Configurações" sheetId="2" r:id="rId3"/>
    <sheet name="Janeiro" sheetId="1" r:id="rId4"/>
    <sheet name="Fevereiro" sheetId="5" r:id="rId5"/>
    <sheet name="Março" sheetId="6" r:id="rId6"/>
    <sheet name="Abril" sheetId="7" r:id="rId7"/>
    <sheet name="Maio" sheetId="8" r:id="rId8"/>
    <sheet name="Junho" sheetId="9" r:id="rId9"/>
    <sheet name="Julho" sheetId="10" r:id="rId10"/>
    <sheet name="Agosto" sheetId="11" r:id="rId11"/>
    <sheet name="Setembro" sheetId="12" r:id="rId12"/>
    <sheet name="Outubro" sheetId="13" r:id="rId13"/>
    <sheet name="Novembro" sheetId="14" r:id="rId14"/>
    <sheet name="Dezembro" sheetId="15" r:id="rId15"/>
    <sheet name="Dashboard" sheetId="28" r:id="rId16"/>
    <sheet name="Calendário Jan" sheetId="4" r:id="rId17"/>
    <sheet name="Calendário Fev" sheetId="16" r:id="rId18"/>
    <sheet name="Calendário Mar" sheetId="17" r:id="rId19"/>
    <sheet name="Calendário Abr" sheetId="18" r:id="rId20"/>
    <sheet name="Calendário Mai" sheetId="19" r:id="rId21"/>
    <sheet name="Calendário Jun" sheetId="20" r:id="rId22"/>
    <sheet name="Calendário Jul" sheetId="21" r:id="rId23"/>
    <sheet name="Calendário Ago" sheetId="22" r:id="rId24"/>
    <sheet name="Calendário Set" sheetId="23" r:id="rId25"/>
    <sheet name="Calendário Out" sheetId="24" r:id="rId26"/>
    <sheet name="Calendário Nov" sheetId="25" r:id="rId27"/>
    <sheet name="Calendário Dez" sheetId="26" r:id="rId28"/>
    <sheet name="Apoio" sheetId="3" r:id="rId29"/>
  </sheets>
  <externalReferences>
    <externalReference r:id="rId30"/>
    <externalReference r:id="rId31"/>
    <externalReference r:id="rId32"/>
    <externalReference r:id="rId33"/>
  </externalReferences>
  <definedNames>
    <definedName name="_xlnm._FilterDatabase" localSheetId="3" hidden="1">Janeiro!$A$3:$F$29</definedName>
    <definedName name="ano">Apoio!$F$1:$F$20</definedName>
    <definedName name="_xlnm.Print_Area" localSheetId="6">Abril!$A$1:$F$350</definedName>
    <definedName name="_xlnm.Print_Area" localSheetId="10">Agosto!$A$1:$F$250</definedName>
    <definedName name="_xlnm.Print_Area" localSheetId="19">'Calendário Abr'!$B$3:$U$53</definedName>
    <definedName name="_xlnm.Print_Area" localSheetId="23">'Calendário Ago'!$B$3:$U$53</definedName>
    <definedName name="_xlnm.Print_Area" localSheetId="27">'Calendário Dez'!$B$3:$U$53</definedName>
    <definedName name="_xlnm.Print_Area" localSheetId="17">'Calendário Fev'!$B$3:$U$53</definedName>
    <definedName name="_xlnm.Print_Area" localSheetId="16">'Calendário Jan'!$B$3:$U$53</definedName>
    <definedName name="_xlnm.Print_Area" localSheetId="22">'Calendário Jul'!$B$3:$U$53</definedName>
    <definedName name="_xlnm.Print_Area" localSheetId="21">'Calendário Jun'!$B$3:$U$53</definedName>
    <definedName name="_xlnm.Print_Area" localSheetId="20">'Calendário Mai'!$B$3:$U$53</definedName>
    <definedName name="_xlnm.Print_Area" localSheetId="18">'Calendário Mar'!$B$3:$U$53</definedName>
    <definedName name="_xlnm.Print_Area" localSheetId="26">'Calendário Nov'!$B$3:$U$53</definedName>
    <definedName name="_xlnm.Print_Area" localSheetId="25">'Calendário Out'!$B$3:$U$53</definedName>
    <definedName name="_xlnm.Print_Area" localSheetId="24">'Calendário Set'!$B$3:$U$53</definedName>
    <definedName name="_xlnm.Print_Area" localSheetId="14">Dezembro!$A$1:$F$250</definedName>
    <definedName name="_xlnm.Print_Area" localSheetId="4">Fevereiro!$A$1:$F$243</definedName>
    <definedName name="_xlnm.Print_Area" localSheetId="3">Janeiro!$A$1:$F$255</definedName>
    <definedName name="_xlnm.Print_Area" localSheetId="9">Julho!$A$1:$F$250</definedName>
    <definedName name="_xlnm.Print_Area" localSheetId="8">Junho!$A$1:$F$250</definedName>
    <definedName name="_xlnm.Print_Area" localSheetId="7">Maio!$A$1:$F$250</definedName>
    <definedName name="_xlnm.Print_Area" localSheetId="5">Março!$A$1:$F$250</definedName>
    <definedName name="_xlnm.Print_Area" localSheetId="13">Novembro!$A$1:$F$250</definedName>
    <definedName name="_xlnm.Print_Area" localSheetId="12">Outubro!$A$1:$F$250</definedName>
    <definedName name="_xlnm.Print_Area" localSheetId="11">Setembro!$A$1:$F$250</definedName>
    <definedName name="Catar_X_Equador___Fase_de_Grupos">#REF!</definedName>
    <definedName name="Clientes">[1]Clientes!$A$3:$A$2000</definedName>
    <definedName name="cod_cliente">[2]Vendas!$A$3:$A$1048576</definedName>
    <definedName name="cod_saida">[2]Vendas!$C$3:$C$1048576</definedName>
    <definedName name="Codigo_Produto">[2]Entradas!$B$3:$B$1048576</definedName>
    <definedName name="disciplinas">Configurações!$A$2:$A$21</definedName>
    <definedName name="Itens">[2]Estoque!$A$3:$F$1048576</definedName>
    <definedName name="Jogos">[3]Jogos!$K$2:$K$72</definedName>
    <definedName name="meses" localSheetId="1">[4]Apoio!$A$1:$A$12</definedName>
    <definedName name="meses">Apoio!$G$1:$G$12</definedName>
    <definedName name="participantes">[3]Participantes!$A$2:$A$202</definedName>
    <definedName name="quantidade_adquirida">[2]Entradas!$D$3:$D$1048576</definedName>
    <definedName name="quantidade_comprada">[2]Vendas!$F$3:$F$1048576</definedName>
    <definedName name="seleções">#REF!</definedName>
    <definedName name="Senegal_X_Holanda___Fase_de_Grupos">#REF!</definedName>
    <definedName name="tempo">Configurações!$C$2:$C$13</definedName>
    <definedName name="valuevx">42.314159</definedName>
    <definedName name="vertex42_copyright" hidden="1">"© 2014 Vertex42 LLC"</definedName>
    <definedName name="vertex42_id" hidden="1">"ovulation-calendar.xlsx"</definedName>
    <definedName name="vertex42_title" hidden="1">"Ovulation Calendar"</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3" i="3" l="1"/>
  <c r="C23" i="3"/>
  <c r="B23" i="3"/>
  <c r="D74" i="3"/>
  <c r="C74" i="3"/>
  <c r="B74" i="3"/>
  <c r="D73" i="3"/>
  <c r="C73" i="3"/>
  <c r="B73" i="3"/>
  <c r="D72" i="3"/>
  <c r="C72" i="3"/>
  <c r="B72" i="3"/>
  <c r="D71" i="3"/>
  <c r="C71" i="3"/>
  <c r="B71" i="3"/>
  <c r="D70" i="3"/>
  <c r="C70" i="3"/>
  <c r="B70" i="3"/>
  <c r="D69" i="3"/>
  <c r="C69" i="3"/>
  <c r="B69" i="3"/>
  <c r="D68" i="3"/>
  <c r="C68" i="3"/>
  <c r="B68" i="3"/>
  <c r="D67" i="3"/>
  <c r="C67" i="3"/>
  <c r="B67" i="3"/>
  <c r="D66" i="3"/>
  <c r="C66" i="3"/>
  <c r="B66" i="3"/>
  <c r="D65" i="3"/>
  <c r="C65" i="3"/>
  <c r="D64" i="3"/>
  <c r="C64" i="3"/>
  <c r="B64" i="3"/>
  <c r="B65" i="3"/>
  <c r="M49" i="3"/>
  <c r="M48" i="3"/>
  <c r="M47" i="3"/>
  <c r="J5" i="28" l="1"/>
  <c r="J27" i="28"/>
  <c r="D63" i="3"/>
  <c r="H66" i="3" s="1"/>
  <c r="N30" i="28" s="1"/>
  <c r="C63" i="3"/>
  <c r="H65" i="3" s="1"/>
  <c r="P30" i="28" s="1"/>
  <c r="B63" i="3"/>
  <c r="H64" i="3" s="1"/>
  <c r="L30" i="28" s="1"/>
  <c r="D59" i="3"/>
  <c r="D58" i="3"/>
  <c r="D57" i="3"/>
  <c r="D56" i="3"/>
  <c r="D55" i="3"/>
  <c r="D54" i="3"/>
  <c r="D53" i="3"/>
  <c r="D52" i="3"/>
  <c r="D51" i="3"/>
  <c r="D50" i="3"/>
  <c r="D49" i="3"/>
  <c r="C59" i="3"/>
  <c r="C58" i="3"/>
  <c r="C57" i="3"/>
  <c r="C56" i="3"/>
  <c r="C55" i="3"/>
  <c r="C54" i="3"/>
  <c r="C53" i="3"/>
  <c r="C52" i="3"/>
  <c r="C51" i="3"/>
  <c r="C50" i="3"/>
  <c r="C49" i="3"/>
  <c r="B59" i="3"/>
  <c r="B58" i="3"/>
  <c r="B57" i="3"/>
  <c r="B56" i="3"/>
  <c r="B55" i="3"/>
  <c r="B54" i="3"/>
  <c r="B53" i="3"/>
  <c r="B52" i="3"/>
  <c r="B51" i="3"/>
  <c r="B50" i="3"/>
  <c r="B49" i="3"/>
  <c r="B48" i="3"/>
  <c r="L8" i="28" s="1"/>
  <c r="D48" i="3"/>
  <c r="N8" i="28" s="1"/>
  <c r="C48" i="3"/>
  <c r="P8" i="28" s="1"/>
  <c r="D4" i="3" l="1"/>
  <c r="T5" i="28" l="1"/>
  <c r="U5" i="28"/>
  <c r="V5" i="28"/>
  <c r="S5" i="28"/>
  <c r="M21" i="28" l="1"/>
  <c r="N21" i="28"/>
  <c r="O21" i="28"/>
  <c r="W21" i="28"/>
  <c r="X21" i="28"/>
  <c r="Y21" i="28"/>
  <c r="Z21" i="28"/>
  <c r="J21" i="28"/>
  <c r="S19" i="3"/>
  <c r="S20" i="3"/>
  <c r="R19" i="3"/>
  <c r="P22" i="3"/>
  <c r="O19" i="3"/>
  <c r="O20" i="3"/>
  <c r="N19" i="3"/>
  <c r="L22" i="3"/>
  <c r="U26" i="28" s="1"/>
  <c r="L14" i="3"/>
  <c r="U18" i="28" s="1"/>
  <c r="K11" i="3"/>
  <c r="T15" i="28" s="1"/>
  <c r="J20" i="3"/>
  <c r="S24" i="28" s="1"/>
  <c r="J21" i="3"/>
  <c r="S25" i="28" s="1"/>
  <c r="I4" i="3"/>
  <c r="U4" i="3" s="1"/>
  <c r="I5" i="3"/>
  <c r="R9" i="28" s="1"/>
  <c r="I6" i="3"/>
  <c r="R10" i="28" s="1"/>
  <c r="I7" i="3"/>
  <c r="S7" i="3" s="1"/>
  <c r="I8" i="3"/>
  <c r="J8" i="3" s="1"/>
  <c r="S12" i="28" s="1"/>
  <c r="I9" i="3"/>
  <c r="R13" i="28" s="1"/>
  <c r="I10" i="3"/>
  <c r="R14" i="28" s="1"/>
  <c r="I11" i="3"/>
  <c r="T11" i="3" s="1"/>
  <c r="I12" i="3"/>
  <c r="K12" i="3" s="1"/>
  <c r="T16" i="28" s="1"/>
  <c r="I13" i="3"/>
  <c r="R17" i="28" s="1"/>
  <c r="I14" i="3"/>
  <c r="R18" i="28" s="1"/>
  <c r="I15" i="3"/>
  <c r="Q15" i="3" s="1"/>
  <c r="I16" i="3"/>
  <c r="J16" i="3" s="1"/>
  <c r="S20" i="28" s="1"/>
  <c r="I17" i="3"/>
  <c r="R21" i="28" s="1"/>
  <c r="I18" i="3"/>
  <c r="R22" i="28" s="1"/>
  <c r="I19" i="3"/>
  <c r="R23" i="28" s="1"/>
  <c r="I20" i="3"/>
  <c r="R24" i="28" s="1"/>
  <c r="I21" i="3"/>
  <c r="R25" i="28" s="1"/>
  <c r="I22" i="3"/>
  <c r="R26" i="28" s="1"/>
  <c r="I3" i="3"/>
  <c r="R3" i="3" s="1"/>
  <c r="M3" i="3" l="1"/>
  <c r="V7" i="28" s="1"/>
  <c r="Q3" i="3"/>
  <c r="Q12" i="3"/>
  <c r="M11" i="3"/>
  <c r="V15" i="28" s="1"/>
  <c r="Q11" i="3"/>
  <c r="M12" i="3"/>
  <c r="V16" i="28" s="1"/>
  <c r="J7" i="3"/>
  <c r="S11" i="28" s="1"/>
  <c r="L13" i="3"/>
  <c r="U17" i="28" s="1"/>
  <c r="P3" i="3"/>
  <c r="T3" i="3"/>
  <c r="T4" i="3"/>
  <c r="K4" i="3"/>
  <c r="T8" i="28" s="1"/>
  <c r="P4" i="3"/>
  <c r="K3" i="3"/>
  <c r="T7" i="28" s="1"/>
  <c r="J19" i="3"/>
  <c r="S23" i="28" s="1"/>
  <c r="K22" i="3"/>
  <c r="T26" i="28" s="1"/>
  <c r="L3" i="3"/>
  <c r="U7" i="28" s="1"/>
  <c r="L11" i="3"/>
  <c r="U15" i="28" s="1"/>
  <c r="M22" i="3"/>
  <c r="V26" i="28" s="1"/>
  <c r="M7" i="3"/>
  <c r="V11" i="28" s="1"/>
  <c r="N16" i="3"/>
  <c r="O18" i="3"/>
  <c r="P21" i="3"/>
  <c r="Q22" i="3"/>
  <c r="Q7" i="3"/>
  <c r="R16" i="3"/>
  <c r="S18" i="3"/>
  <c r="T21" i="3"/>
  <c r="U21" i="3"/>
  <c r="T22" i="3"/>
  <c r="U22" i="3"/>
  <c r="J18" i="3"/>
  <c r="S22" i="28" s="1"/>
  <c r="K21" i="3"/>
  <c r="T25" i="28" s="1"/>
  <c r="L21" i="3"/>
  <c r="U25" i="28" s="1"/>
  <c r="L10" i="3"/>
  <c r="U14" i="28" s="1"/>
  <c r="M21" i="3"/>
  <c r="V25" i="28" s="1"/>
  <c r="M4" i="3"/>
  <c r="V8" i="28" s="1"/>
  <c r="N15" i="3"/>
  <c r="O16" i="3"/>
  <c r="P20" i="3"/>
  <c r="Q21" i="3"/>
  <c r="Q4" i="3"/>
  <c r="R15" i="3"/>
  <c r="S16" i="3"/>
  <c r="T20" i="3"/>
  <c r="U20" i="3"/>
  <c r="K20" i="3"/>
  <c r="T24" i="28" s="1"/>
  <c r="L20" i="3"/>
  <c r="U24" i="28" s="1"/>
  <c r="L9" i="3"/>
  <c r="U13" i="28" s="1"/>
  <c r="M20" i="3"/>
  <c r="V24" i="28" s="1"/>
  <c r="N3" i="3"/>
  <c r="N8" i="3"/>
  <c r="O15" i="3"/>
  <c r="P19" i="3"/>
  <c r="Q20" i="3"/>
  <c r="R8" i="3"/>
  <c r="S15" i="3"/>
  <c r="T19" i="3"/>
  <c r="U19" i="3"/>
  <c r="J15" i="3"/>
  <c r="S19" i="28" s="1"/>
  <c r="K19" i="3"/>
  <c r="T23" i="28" s="1"/>
  <c r="L19" i="3"/>
  <c r="U23" i="28" s="1"/>
  <c r="L7" i="3"/>
  <c r="U11" i="28" s="1"/>
  <c r="M19" i="3"/>
  <c r="V23" i="28" s="1"/>
  <c r="N22" i="3"/>
  <c r="N7" i="3"/>
  <c r="O11" i="3"/>
  <c r="P18" i="3"/>
  <c r="Q19" i="3"/>
  <c r="R22" i="3"/>
  <c r="R7" i="3"/>
  <c r="S11" i="3"/>
  <c r="T18" i="3"/>
  <c r="U18" i="3"/>
  <c r="N18" i="3"/>
  <c r="J11" i="3"/>
  <c r="S15" i="28" s="1"/>
  <c r="K18" i="3"/>
  <c r="T22" i="28" s="1"/>
  <c r="L18" i="3"/>
  <c r="U22" i="28" s="1"/>
  <c r="L6" i="3"/>
  <c r="U10" i="28" s="1"/>
  <c r="M18" i="3"/>
  <c r="V22" i="28" s="1"/>
  <c r="N21" i="3"/>
  <c r="O22" i="3"/>
  <c r="O8" i="3"/>
  <c r="P12" i="3"/>
  <c r="Q18" i="3"/>
  <c r="R21" i="3"/>
  <c r="S22" i="3"/>
  <c r="S8" i="3"/>
  <c r="T12" i="3"/>
  <c r="U8" i="3"/>
  <c r="R18" i="3"/>
  <c r="J22" i="3"/>
  <c r="S26" i="28" s="1"/>
  <c r="L17" i="3"/>
  <c r="U21" i="28" s="1"/>
  <c r="L5" i="3"/>
  <c r="U9" i="28" s="1"/>
  <c r="M15" i="3"/>
  <c r="V19" i="28" s="1"/>
  <c r="N20" i="3"/>
  <c r="O21" i="3"/>
  <c r="O7" i="3"/>
  <c r="P11" i="3"/>
  <c r="R20" i="3"/>
  <c r="S21" i="3"/>
  <c r="R20" i="28"/>
  <c r="L16" i="3"/>
  <c r="U20" i="28" s="1"/>
  <c r="R16" i="28"/>
  <c r="L12" i="3"/>
  <c r="U16" i="28" s="1"/>
  <c r="R12" i="28"/>
  <c r="L8" i="3"/>
  <c r="U12" i="28" s="1"/>
  <c r="R8" i="28"/>
  <c r="L4" i="3"/>
  <c r="U8" i="28" s="1"/>
  <c r="K16" i="3"/>
  <c r="T20" i="28" s="1"/>
  <c r="K8" i="3"/>
  <c r="T12" i="28" s="1"/>
  <c r="N12" i="3"/>
  <c r="N4" i="3"/>
  <c r="P16" i="3"/>
  <c r="P8" i="3"/>
  <c r="R12" i="3"/>
  <c r="R4" i="3"/>
  <c r="T16" i="3"/>
  <c r="T8" i="3"/>
  <c r="U16" i="3"/>
  <c r="R7" i="28"/>
  <c r="U3" i="3"/>
  <c r="R19" i="28"/>
  <c r="U15" i="3"/>
  <c r="R15" i="28"/>
  <c r="U11" i="3"/>
  <c r="R11" i="28"/>
  <c r="U7" i="3"/>
  <c r="J3" i="3"/>
  <c r="S7" i="28" s="1"/>
  <c r="J12" i="3"/>
  <c r="S16" i="28" s="1"/>
  <c r="J4" i="3"/>
  <c r="S8" i="28" s="1"/>
  <c r="K15" i="3"/>
  <c r="T19" i="28" s="1"/>
  <c r="K7" i="3"/>
  <c r="T11" i="28" s="1"/>
  <c r="L15" i="3"/>
  <c r="U19" i="28" s="1"/>
  <c r="M16" i="3"/>
  <c r="V20" i="28" s="1"/>
  <c r="M8" i="3"/>
  <c r="V12" i="28" s="1"/>
  <c r="N11" i="3"/>
  <c r="O3" i="3"/>
  <c r="O12" i="3"/>
  <c r="O4" i="3"/>
  <c r="P15" i="3"/>
  <c r="P7" i="3"/>
  <c r="Q16" i="3"/>
  <c r="Q8" i="3"/>
  <c r="R11" i="3"/>
  <c r="S3" i="3"/>
  <c r="S12" i="3"/>
  <c r="S4" i="3"/>
  <c r="T15" i="3"/>
  <c r="T7" i="3"/>
  <c r="U12" i="3"/>
  <c r="J14" i="3"/>
  <c r="S18" i="28" s="1"/>
  <c r="J10" i="3"/>
  <c r="S14" i="28" s="1"/>
  <c r="J6" i="3"/>
  <c r="S10" i="28" s="1"/>
  <c r="K14" i="3"/>
  <c r="T18" i="28" s="1"/>
  <c r="K10" i="3"/>
  <c r="T14" i="28" s="1"/>
  <c r="K6" i="3"/>
  <c r="T10" i="28" s="1"/>
  <c r="M14" i="3"/>
  <c r="V18" i="28" s="1"/>
  <c r="M10" i="3"/>
  <c r="V14" i="28" s="1"/>
  <c r="M6" i="3"/>
  <c r="V10" i="28" s="1"/>
  <c r="N14" i="3"/>
  <c r="N10" i="3"/>
  <c r="N6" i="3"/>
  <c r="O14" i="3"/>
  <c r="O10" i="3"/>
  <c r="O6" i="3"/>
  <c r="P14" i="3"/>
  <c r="P10" i="3"/>
  <c r="P6" i="3"/>
  <c r="Q14" i="3"/>
  <c r="Q10" i="3"/>
  <c r="Q6" i="3"/>
  <c r="R14" i="3"/>
  <c r="R10" i="3"/>
  <c r="R6" i="3"/>
  <c r="S14" i="3"/>
  <c r="S10" i="3"/>
  <c r="S6" i="3"/>
  <c r="T14" i="3"/>
  <c r="T10" i="3"/>
  <c r="T6" i="3"/>
  <c r="U14" i="3"/>
  <c r="U10" i="3"/>
  <c r="U6" i="3"/>
  <c r="J17" i="3"/>
  <c r="S21" i="28" s="1"/>
  <c r="J13" i="3"/>
  <c r="S17" i="28" s="1"/>
  <c r="J9" i="3"/>
  <c r="S13" i="28" s="1"/>
  <c r="J5" i="3"/>
  <c r="S9" i="28" s="1"/>
  <c r="K17" i="3"/>
  <c r="T21" i="28" s="1"/>
  <c r="K13" i="3"/>
  <c r="T17" i="28" s="1"/>
  <c r="K9" i="3"/>
  <c r="T13" i="28" s="1"/>
  <c r="K5" i="3"/>
  <c r="T9" i="28" s="1"/>
  <c r="M17" i="3"/>
  <c r="V21" i="28" s="1"/>
  <c r="M13" i="3"/>
  <c r="V17" i="28" s="1"/>
  <c r="M9" i="3"/>
  <c r="V13" i="28" s="1"/>
  <c r="M5" i="3"/>
  <c r="V9" i="28" s="1"/>
  <c r="N17" i="3"/>
  <c r="N13" i="3"/>
  <c r="N9" i="3"/>
  <c r="N5" i="3"/>
  <c r="O17" i="3"/>
  <c r="O13" i="3"/>
  <c r="O9" i="3"/>
  <c r="O5" i="3"/>
  <c r="P17" i="3"/>
  <c r="P13" i="3"/>
  <c r="P9" i="3"/>
  <c r="P5" i="3"/>
  <c r="Q17" i="3"/>
  <c r="Q13" i="3"/>
  <c r="Q9" i="3"/>
  <c r="Q5" i="3"/>
  <c r="R17" i="3"/>
  <c r="R13" i="3"/>
  <c r="R9" i="3"/>
  <c r="R5" i="3"/>
  <c r="S17" i="3"/>
  <c r="S13" i="3"/>
  <c r="S9" i="3"/>
  <c r="S5" i="3"/>
  <c r="T17" i="3"/>
  <c r="T13" i="3"/>
  <c r="T9" i="3"/>
  <c r="T5" i="3"/>
  <c r="U17" i="3"/>
  <c r="U13" i="3"/>
  <c r="U9" i="3"/>
  <c r="U5" i="3"/>
  <c r="J16" i="28" l="1"/>
  <c r="N23" i="28"/>
  <c r="N18" i="28"/>
  <c r="N22" i="28"/>
  <c r="D44" i="3"/>
  <c r="D43" i="3"/>
  <c r="D42" i="3"/>
  <c r="D41" i="3"/>
  <c r="D38" i="3"/>
  <c r="D39" i="3"/>
  <c r="D40" i="3"/>
  <c r="D34" i="3"/>
  <c r="D35" i="3"/>
  <c r="D36" i="3"/>
  <c r="D37" i="3"/>
  <c r="D33" i="3"/>
  <c r="H36" i="3" s="1"/>
  <c r="F30" i="28" s="1"/>
  <c r="C44" i="3"/>
  <c r="C43" i="3"/>
  <c r="C42" i="3"/>
  <c r="C41" i="3"/>
  <c r="C40" i="3"/>
  <c r="C39" i="3"/>
  <c r="C38" i="3"/>
  <c r="C37" i="3"/>
  <c r="C36" i="3"/>
  <c r="C35" i="3"/>
  <c r="C34" i="3"/>
  <c r="C33" i="3"/>
  <c r="H35" i="3" s="1"/>
  <c r="H30" i="28" s="1"/>
  <c r="B44" i="3"/>
  <c r="B43" i="3"/>
  <c r="B42" i="3"/>
  <c r="E42" i="3" s="1"/>
  <c r="B41" i="3"/>
  <c r="E41" i="3" s="1"/>
  <c r="B40" i="3"/>
  <c r="B39" i="3"/>
  <c r="E39" i="3" s="1"/>
  <c r="B38" i="3"/>
  <c r="B37" i="3"/>
  <c r="B36" i="3"/>
  <c r="B35" i="3"/>
  <c r="B34" i="3"/>
  <c r="B33" i="3"/>
  <c r="H34" i="3" s="1"/>
  <c r="D30" i="28" s="1"/>
  <c r="E44" i="3" l="1"/>
  <c r="E33" i="3"/>
  <c r="E43" i="3"/>
  <c r="E35" i="3"/>
  <c r="E40" i="3"/>
  <c r="M13" i="28"/>
  <c r="M19" i="28"/>
  <c r="E66" i="3"/>
  <c r="E67" i="3"/>
  <c r="E51" i="3"/>
  <c r="H51" i="3" s="1"/>
  <c r="E50" i="3"/>
  <c r="I50" i="3" s="1"/>
  <c r="E49" i="3"/>
  <c r="H49" i="3" s="1"/>
  <c r="E68" i="3"/>
  <c r="E57" i="3"/>
  <c r="I57" i="3" s="1"/>
  <c r="E74" i="3"/>
  <c r="E71" i="3"/>
  <c r="E54" i="3"/>
  <c r="J54" i="3" s="1"/>
  <c r="E55" i="3"/>
  <c r="H55" i="3" s="1"/>
  <c r="E56" i="3"/>
  <c r="I56" i="3" s="1"/>
  <c r="E72" i="3"/>
  <c r="E48" i="3"/>
  <c r="J8" i="28" s="1"/>
  <c r="M12" i="28"/>
  <c r="E73" i="3"/>
  <c r="E69" i="3"/>
  <c r="E64" i="3"/>
  <c r="E53" i="3"/>
  <c r="J53" i="3" s="1"/>
  <c r="E58" i="3"/>
  <c r="J58" i="3" s="1"/>
  <c r="E65" i="3"/>
  <c r="E59" i="3"/>
  <c r="H59" i="3" s="1"/>
  <c r="E70" i="3"/>
  <c r="E63" i="3"/>
  <c r="E52" i="3"/>
  <c r="H52" i="3" s="1"/>
  <c r="E36" i="3"/>
  <c r="E37" i="3"/>
  <c r="E34" i="3"/>
  <c r="E38" i="3"/>
  <c r="D21" i="28"/>
  <c r="D19" i="28"/>
  <c r="D20" i="28"/>
  <c r="D18" i="28"/>
  <c r="B12" i="28"/>
  <c r="C14" i="3"/>
  <c r="D14" i="3"/>
  <c r="B14" i="3"/>
  <c r="C13" i="3"/>
  <c r="D13" i="3"/>
  <c r="B13" i="3"/>
  <c r="C12" i="3"/>
  <c r="D12" i="3"/>
  <c r="B12" i="3"/>
  <c r="C11" i="3"/>
  <c r="D11" i="3"/>
  <c r="B11" i="3"/>
  <c r="C10" i="3"/>
  <c r="D10" i="3"/>
  <c r="B10" i="3"/>
  <c r="C9" i="3"/>
  <c r="D9" i="3"/>
  <c r="B9" i="3"/>
  <c r="C8" i="3"/>
  <c r="D8" i="3"/>
  <c r="B8" i="3"/>
  <c r="C7" i="3"/>
  <c r="D7" i="3"/>
  <c r="B7" i="3"/>
  <c r="C6" i="3"/>
  <c r="D6" i="3"/>
  <c r="B6" i="3"/>
  <c r="C5" i="3"/>
  <c r="D5" i="3"/>
  <c r="B5" i="3"/>
  <c r="C4" i="3"/>
  <c r="B4" i="3"/>
  <c r="D3" i="3"/>
  <c r="F8" i="28" s="1"/>
  <c r="C3" i="3"/>
  <c r="H8" i="28" s="1"/>
  <c r="B3" i="3"/>
  <c r="H33" i="3" l="1"/>
  <c r="B30" i="28" s="1"/>
  <c r="N17" i="28"/>
  <c r="H63" i="3"/>
  <c r="J30" i="28" s="1"/>
  <c r="D8" i="28"/>
  <c r="I59" i="3"/>
  <c r="J59" i="3"/>
  <c r="J49" i="3"/>
  <c r="I52" i="3"/>
  <c r="I54" i="3"/>
  <c r="I55" i="3"/>
  <c r="J55" i="3"/>
  <c r="I53" i="3"/>
  <c r="I49" i="3"/>
  <c r="J50" i="3"/>
  <c r="H58" i="3"/>
  <c r="J56" i="3"/>
  <c r="H50" i="3"/>
  <c r="J57" i="3"/>
  <c r="I58" i="3"/>
  <c r="J51" i="3"/>
  <c r="I51" i="3"/>
  <c r="H53" i="3"/>
  <c r="H57" i="3"/>
  <c r="J52" i="3"/>
  <c r="H54" i="3"/>
  <c r="H56" i="3"/>
  <c r="H48" i="3"/>
  <c r="I48" i="3"/>
  <c r="J48" i="3"/>
  <c r="E7" i="3"/>
  <c r="C22" i="3" s="1"/>
  <c r="B22" i="3"/>
  <c r="E11" i="3"/>
  <c r="B26" i="3" s="1"/>
  <c r="E6" i="3"/>
  <c r="C21" i="3" s="1"/>
  <c r="E14" i="3"/>
  <c r="B29" i="3" s="1"/>
  <c r="E10" i="3"/>
  <c r="B25" i="3" s="1"/>
  <c r="E3" i="3"/>
  <c r="E5" i="3"/>
  <c r="B20" i="3" s="1"/>
  <c r="E9" i="3"/>
  <c r="E13" i="3"/>
  <c r="B28" i="3" s="1"/>
  <c r="E4" i="3"/>
  <c r="D19" i="3" s="1"/>
  <c r="E8" i="3"/>
  <c r="E12" i="3"/>
  <c r="C27" i="3" s="1"/>
  <c r="B8" i="28" l="1"/>
  <c r="D22" i="3"/>
  <c r="D28" i="3"/>
  <c r="D21" i="3"/>
  <c r="B21" i="3"/>
  <c r="D20" i="3"/>
  <c r="B18" i="3"/>
  <c r="D13" i="28" s="1"/>
  <c r="B19" i="3"/>
  <c r="C26" i="3"/>
  <c r="C20" i="3"/>
  <c r="D26" i="3"/>
  <c r="C28" i="3"/>
  <c r="C25" i="3"/>
  <c r="B24" i="3"/>
  <c r="C24" i="3"/>
  <c r="C29" i="3"/>
  <c r="D24" i="3"/>
  <c r="D25" i="3"/>
  <c r="D29" i="3"/>
  <c r="D18" i="3"/>
  <c r="D15" i="28" s="1"/>
  <c r="B27" i="3"/>
  <c r="D27" i="3"/>
  <c r="C19" i="3"/>
  <c r="C18" i="3"/>
  <c r="D14" i="28" s="1"/>
  <c r="B3" i="26"/>
  <c r="B3" i="25"/>
  <c r="B3" i="24"/>
  <c r="B3" i="23"/>
  <c r="B3" i="22"/>
  <c r="B3" i="21" l="1"/>
  <c r="B3" i="20" l="1"/>
  <c r="B3" i="19" l="1"/>
  <c r="B3" i="18" l="1"/>
  <c r="B3" i="4"/>
  <c r="B3" i="17"/>
  <c r="B3" i="16"/>
  <c r="H5" i="15"/>
  <c r="H5" i="14"/>
  <c r="H5" i="13"/>
  <c r="H5" i="12"/>
  <c r="H5" i="11"/>
  <c r="H5" i="10"/>
  <c r="H5" i="9"/>
  <c r="H5" i="8"/>
  <c r="H5" i="7"/>
  <c r="H5" i="6"/>
  <c r="H5" i="5"/>
  <c r="L12" i="8" l="1"/>
  <c r="H12" i="8"/>
  <c r="B46" i="19" s="1"/>
  <c r="K11" i="8"/>
  <c r="N10" i="8"/>
  <c r="T30" i="19" s="1"/>
  <c r="J10" i="8"/>
  <c r="M9" i="8"/>
  <c r="Q22" i="19" s="1"/>
  <c r="I9" i="8"/>
  <c r="L8" i="8"/>
  <c r="N14" i="19" s="1"/>
  <c r="H8" i="8"/>
  <c r="K7" i="8"/>
  <c r="K6" i="19" s="1"/>
  <c r="J12" i="8"/>
  <c r="L11" i="8"/>
  <c r="M10" i="8"/>
  <c r="Q30" i="19" s="1"/>
  <c r="H10" i="8"/>
  <c r="B30" i="19" s="1"/>
  <c r="J9" i="8"/>
  <c r="K8" i="8"/>
  <c r="M7" i="8"/>
  <c r="Q6" i="19" s="1"/>
  <c r="H7" i="8"/>
  <c r="B6" i="19" s="1"/>
  <c r="N12" i="8"/>
  <c r="T46" i="19" s="1"/>
  <c r="L10" i="8"/>
  <c r="H9" i="8"/>
  <c r="L7" i="8"/>
  <c r="N6" i="19" s="1"/>
  <c r="I11" i="8"/>
  <c r="N8" i="8"/>
  <c r="I12" i="8"/>
  <c r="E46" i="19" s="1"/>
  <c r="J11" i="8"/>
  <c r="H38" i="19" s="1"/>
  <c r="N9" i="8"/>
  <c r="T22" i="19" s="1"/>
  <c r="J8" i="8"/>
  <c r="M12" i="8"/>
  <c r="L9" i="8"/>
  <c r="N22" i="19" s="1"/>
  <c r="J7" i="8"/>
  <c r="H6" i="19" s="1"/>
  <c r="K12" i="8"/>
  <c r="M11" i="8"/>
  <c r="H11" i="8"/>
  <c r="B38" i="19" s="1"/>
  <c r="I10" i="8"/>
  <c r="K9" i="8"/>
  <c r="M8" i="8"/>
  <c r="N7" i="8"/>
  <c r="I7" i="8"/>
  <c r="E6" i="19" s="1"/>
  <c r="N11" i="8"/>
  <c r="T38" i="19" s="1"/>
  <c r="K10" i="8"/>
  <c r="I8" i="8"/>
  <c r="E14" i="19" s="1"/>
  <c r="K46" i="23"/>
  <c r="L52" i="23" s="1"/>
  <c r="L12" i="12"/>
  <c r="N46" i="23" s="1"/>
  <c r="H12" i="12"/>
  <c r="K11" i="12"/>
  <c r="K38" i="23" s="1"/>
  <c r="N10" i="12"/>
  <c r="J10" i="12"/>
  <c r="H30" i="23" s="1"/>
  <c r="M9" i="12"/>
  <c r="I9" i="12"/>
  <c r="E22" i="23" s="1"/>
  <c r="L8" i="12"/>
  <c r="N14" i="23" s="1"/>
  <c r="H8" i="12"/>
  <c r="B14" i="23" s="1"/>
  <c r="K7" i="12"/>
  <c r="M12" i="12"/>
  <c r="Q46" i="23" s="1"/>
  <c r="R46" i="23" s="1"/>
  <c r="N11" i="12"/>
  <c r="T38" i="23" s="1"/>
  <c r="U40" i="23" s="1"/>
  <c r="I11" i="12"/>
  <c r="K10" i="12"/>
  <c r="K30" i="23" s="1"/>
  <c r="L9" i="12"/>
  <c r="N22" i="23" s="1"/>
  <c r="O23" i="23" s="1"/>
  <c r="N8" i="12"/>
  <c r="I8" i="12"/>
  <c r="E14" i="23" s="1"/>
  <c r="F14" i="23" s="1"/>
  <c r="J7" i="12"/>
  <c r="H6" i="23" s="1"/>
  <c r="K12" i="12"/>
  <c r="H11" i="12"/>
  <c r="B38" i="23" s="1"/>
  <c r="C40" i="23" s="1"/>
  <c r="K9" i="12"/>
  <c r="K22" i="23" s="1"/>
  <c r="N7" i="12"/>
  <c r="T6" i="23" s="1"/>
  <c r="L11" i="12"/>
  <c r="N38" i="23" s="1"/>
  <c r="O38" i="23" s="1"/>
  <c r="J9" i="12"/>
  <c r="H22" i="23" s="1"/>
  <c r="I29" i="23" s="1"/>
  <c r="M11" i="12"/>
  <c r="Q38" i="23" s="1"/>
  <c r="I10" i="12"/>
  <c r="E30" i="23" s="1"/>
  <c r="M8" i="12"/>
  <c r="Q14" i="23" s="1"/>
  <c r="R15" i="23" s="1"/>
  <c r="I7" i="12"/>
  <c r="M10" i="12"/>
  <c r="Q30" i="23" s="1"/>
  <c r="R34" i="23" s="1"/>
  <c r="K8" i="12"/>
  <c r="K14" i="23" s="1"/>
  <c r="N12" i="12"/>
  <c r="T46" i="23" s="1"/>
  <c r="U46" i="23" s="1"/>
  <c r="I12" i="12"/>
  <c r="E46" i="23" s="1"/>
  <c r="F48" i="23" s="1"/>
  <c r="J11" i="12"/>
  <c r="H38" i="23" s="1"/>
  <c r="I38" i="23" s="1"/>
  <c r="L10" i="12"/>
  <c r="N9" i="12"/>
  <c r="T22" i="23" s="1"/>
  <c r="U27" i="23" s="1"/>
  <c r="H9" i="12"/>
  <c r="B22" i="23" s="1"/>
  <c r="C29" i="23" s="1"/>
  <c r="J8" i="12"/>
  <c r="L7" i="12"/>
  <c r="N6" i="23" s="1"/>
  <c r="J12" i="12"/>
  <c r="H10" i="12"/>
  <c r="M7" i="12"/>
  <c r="Q6" i="23" s="1"/>
  <c r="H7" i="12"/>
  <c r="B6" i="23" s="1"/>
  <c r="N12" i="9"/>
  <c r="T46" i="20" s="1"/>
  <c r="J12" i="9"/>
  <c r="H46" i="20" s="1"/>
  <c r="M11" i="9"/>
  <c r="I11" i="9"/>
  <c r="E38" i="20" s="1"/>
  <c r="L10" i="9"/>
  <c r="H10" i="9"/>
  <c r="B30" i="20" s="1"/>
  <c r="K9" i="9"/>
  <c r="N8" i="9"/>
  <c r="T14" i="20" s="1"/>
  <c r="J8" i="9"/>
  <c r="H14" i="20" s="1"/>
  <c r="M7" i="9"/>
  <c r="I7" i="9"/>
  <c r="E6" i="20" s="1"/>
  <c r="K12" i="9"/>
  <c r="K46" i="20" s="1"/>
  <c r="L11" i="9"/>
  <c r="N38" i="20" s="1"/>
  <c r="N10" i="9"/>
  <c r="I10" i="9"/>
  <c r="E30" i="20" s="1"/>
  <c r="J9" i="9"/>
  <c r="H22" i="20" s="1"/>
  <c r="I29" i="20" s="1"/>
  <c r="L8" i="9"/>
  <c r="N14" i="20" s="1"/>
  <c r="N7" i="9"/>
  <c r="H7" i="9"/>
  <c r="B6" i="20" s="1"/>
  <c r="C13" i="20" s="1"/>
  <c r="I12" i="9"/>
  <c r="E46" i="20" s="1"/>
  <c r="F53" i="20" s="1"/>
  <c r="M10" i="9"/>
  <c r="N9" i="9"/>
  <c r="T22" i="20" s="1"/>
  <c r="K8" i="9"/>
  <c r="H12" i="9"/>
  <c r="H9" i="9"/>
  <c r="B22" i="20" s="1"/>
  <c r="K7" i="9"/>
  <c r="K11" i="9"/>
  <c r="K38" i="20" s="1"/>
  <c r="I9" i="9"/>
  <c r="L7" i="9"/>
  <c r="N6" i="20" s="1"/>
  <c r="J11" i="9"/>
  <c r="M9" i="9"/>
  <c r="Q22" i="20" s="1"/>
  <c r="L12" i="9"/>
  <c r="N46" i="20" s="1"/>
  <c r="N11" i="9"/>
  <c r="T38" i="20" s="1"/>
  <c r="H11" i="9"/>
  <c r="B38" i="20" s="1"/>
  <c r="C45" i="20" s="1"/>
  <c r="J10" i="9"/>
  <c r="H30" i="20" s="1"/>
  <c r="L9" i="9"/>
  <c r="N22" i="20" s="1"/>
  <c r="M8" i="9"/>
  <c r="Q14" i="20" s="1"/>
  <c r="H8" i="9"/>
  <c r="B14" i="20" s="1"/>
  <c r="J7" i="9"/>
  <c r="H6" i="20" s="1"/>
  <c r="M12" i="9"/>
  <c r="Q46" i="20" s="1"/>
  <c r="K10" i="9"/>
  <c r="K30" i="20" s="1"/>
  <c r="I8" i="9"/>
  <c r="E14" i="20" s="1"/>
  <c r="F21" i="20" s="1"/>
  <c r="L12" i="6"/>
  <c r="H12" i="6"/>
  <c r="B46" i="17" s="1"/>
  <c r="K11" i="6"/>
  <c r="N10" i="6"/>
  <c r="J10" i="6"/>
  <c r="H30" i="17" s="1"/>
  <c r="M9" i="6"/>
  <c r="Q22" i="17" s="1"/>
  <c r="I9" i="6"/>
  <c r="L8" i="6"/>
  <c r="H8" i="6"/>
  <c r="B14" i="17" s="1"/>
  <c r="K7" i="6"/>
  <c r="K6" i="17" s="1"/>
  <c r="N12" i="6"/>
  <c r="I12" i="6"/>
  <c r="J11" i="6"/>
  <c r="L10" i="6"/>
  <c r="N30" i="17" s="1"/>
  <c r="N9" i="6"/>
  <c r="H9" i="6"/>
  <c r="J8" i="6"/>
  <c r="L7" i="6"/>
  <c r="N6" i="17" s="1"/>
  <c r="M12" i="6"/>
  <c r="Q46" i="17" s="1"/>
  <c r="K10" i="6"/>
  <c r="K30" i="17" s="1"/>
  <c r="N8" i="6"/>
  <c r="T14" i="17" s="1"/>
  <c r="J7" i="6"/>
  <c r="H6" i="17" s="1"/>
  <c r="K12" i="6"/>
  <c r="K9" i="6"/>
  <c r="I7" i="6"/>
  <c r="N11" i="6"/>
  <c r="T38" i="17" s="1"/>
  <c r="I11" i="6"/>
  <c r="L9" i="6"/>
  <c r="I8" i="6"/>
  <c r="E14" i="17" s="1"/>
  <c r="H11" i="6"/>
  <c r="B38" i="17" s="1"/>
  <c r="N7" i="6"/>
  <c r="J12" i="6"/>
  <c r="L11" i="6"/>
  <c r="N38" i="17" s="1"/>
  <c r="M10" i="6"/>
  <c r="Q30" i="17" s="1"/>
  <c r="H10" i="6"/>
  <c r="J9" i="6"/>
  <c r="H22" i="17" s="1"/>
  <c r="K8" i="6"/>
  <c r="K14" i="17" s="1"/>
  <c r="M7" i="6"/>
  <c r="Q6" i="17" s="1"/>
  <c r="H7" i="6"/>
  <c r="M11" i="6"/>
  <c r="Q38" i="17" s="1"/>
  <c r="I10" i="6"/>
  <c r="M8" i="6"/>
  <c r="Q14" i="17" s="1"/>
  <c r="L12" i="10"/>
  <c r="N46" i="21" s="1"/>
  <c r="H12" i="10"/>
  <c r="K11" i="10"/>
  <c r="K38" i="21" s="1"/>
  <c r="N10" i="10"/>
  <c r="T30" i="21" s="1"/>
  <c r="J10" i="10"/>
  <c r="H30" i="21" s="1"/>
  <c r="M9" i="10"/>
  <c r="I9" i="10"/>
  <c r="E22" i="21" s="1"/>
  <c r="L8" i="10"/>
  <c r="N14" i="21" s="1"/>
  <c r="H8" i="10"/>
  <c r="B14" i="21" s="1"/>
  <c r="K7" i="10"/>
  <c r="K12" i="10"/>
  <c r="K46" i="21" s="1"/>
  <c r="M11" i="10"/>
  <c r="H11" i="10"/>
  <c r="B38" i="21" s="1"/>
  <c r="I10" i="10"/>
  <c r="E30" i="21" s="1"/>
  <c r="K9" i="10"/>
  <c r="K22" i="21" s="1"/>
  <c r="M8" i="10"/>
  <c r="N7" i="10"/>
  <c r="T6" i="21" s="1"/>
  <c r="I7" i="10"/>
  <c r="J12" i="10"/>
  <c r="H46" i="21" s="1"/>
  <c r="M10" i="10"/>
  <c r="J9" i="10"/>
  <c r="H22" i="21" s="1"/>
  <c r="I27" i="21" s="1"/>
  <c r="K8" i="10"/>
  <c r="K14" i="21" s="1"/>
  <c r="H7" i="10"/>
  <c r="B6" i="21" s="1"/>
  <c r="C8" i="21" s="1"/>
  <c r="J11" i="10"/>
  <c r="H38" i="21" s="1"/>
  <c r="H9" i="10"/>
  <c r="B22" i="21" s="1"/>
  <c r="L11" i="10"/>
  <c r="N38" i="21" s="1"/>
  <c r="H10" i="10"/>
  <c r="B30" i="21" s="1"/>
  <c r="M7" i="10"/>
  <c r="Q6" i="21" s="1"/>
  <c r="I12" i="10"/>
  <c r="E46" i="21" s="1"/>
  <c r="N9" i="10"/>
  <c r="L7" i="10"/>
  <c r="N6" i="21" s="1"/>
  <c r="M12" i="10"/>
  <c r="Q46" i="21" s="1"/>
  <c r="R50" i="21" s="1"/>
  <c r="N11" i="10"/>
  <c r="T38" i="21" s="1"/>
  <c r="I11" i="10"/>
  <c r="K10" i="10"/>
  <c r="K30" i="21" s="1"/>
  <c r="L32" i="21" s="1"/>
  <c r="L9" i="10"/>
  <c r="N22" i="21" s="1"/>
  <c r="N8" i="10"/>
  <c r="T14" i="21" s="1"/>
  <c r="I8" i="10"/>
  <c r="E14" i="21" s="1"/>
  <c r="F21" i="21" s="1"/>
  <c r="J7" i="10"/>
  <c r="H6" i="21" s="1"/>
  <c r="N12" i="10"/>
  <c r="L10" i="10"/>
  <c r="N30" i="21" s="1"/>
  <c r="J8" i="10"/>
  <c r="L12" i="14"/>
  <c r="H12" i="14"/>
  <c r="B46" i="25" s="1"/>
  <c r="K11" i="14"/>
  <c r="N10" i="14"/>
  <c r="T30" i="25" s="1"/>
  <c r="J10" i="14"/>
  <c r="M9" i="14"/>
  <c r="Q22" i="25" s="1"/>
  <c r="I9" i="14"/>
  <c r="L8" i="14"/>
  <c r="H8" i="14"/>
  <c r="K7" i="14"/>
  <c r="K6" i="25" s="1"/>
  <c r="N12" i="14"/>
  <c r="I12" i="14"/>
  <c r="E46" i="25" s="1"/>
  <c r="J11" i="14"/>
  <c r="L10" i="14"/>
  <c r="N9" i="14"/>
  <c r="H9" i="14"/>
  <c r="J8" i="14"/>
  <c r="H14" i="25" s="1"/>
  <c r="L7" i="14"/>
  <c r="M12" i="14"/>
  <c r="Q46" i="25" s="1"/>
  <c r="R50" i="25" s="1"/>
  <c r="I11" i="14"/>
  <c r="L9" i="14"/>
  <c r="I8" i="14"/>
  <c r="E14" i="25" s="1"/>
  <c r="F17" i="25" s="1"/>
  <c r="M11" i="14"/>
  <c r="K9" i="14"/>
  <c r="K22" i="25" s="1"/>
  <c r="I7" i="14"/>
  <c r="E6" i="25" s="1"/>
  <c r="N11" i="14"/>
  <c r="K10" i="14"/>
  <c r="K30" i="25" s="1"/>
  <c r="L34" i="25" s="1"/>
  <c r="N8" i="14"/>
  <c r="J7" i="14"/>
  <c r="H11" i="14"/>
  <c r="B38" i="25" s="1"/>
  <c r="N7" i="14"/>
  <c r="J12" i="14"/>
  <c r="L11" i="14"/>
  <c r="N38" i="25" s="1"/>
  <c r="O45" i="25" s="1"/>
  <c r="M10" i="14"/>
  <c r="Q30" i="25" s="1"/>
  <c r="H10" i="14"/>
  <c r="J9" i="14"/>
  <c r="H22" i="25" s="1"/>
  <c r="I28" i="25" s="1"/>
  <c r="K8" i="14"/>
  <c r="K14" i="25" s="1"/>
  <c r="M7" i="14"/>
  <c r="Q6" i="25" s="1"/>
  <c r="H7" i="14"/>
  <c r="B6" i="25" s="1"/>
  <c r="K12" i="14"/>
  <c r="K46" i="25" s="1"/>
  <c r="I10" i="14"/>
  <c r="E30" i="25" s="1"/>
  <c r="M8" i="14"/>
  <c r="Q14" i="25" s="1"/>
  <c r="N12" i="13"/>
  <c r="T46" i="24" s="1"/>
  <c r="J12" i="13"/>
  <c r="M11" i="13"/>
  <c r="Q38" i="24" s="1"/>
  <c r="I11" i="13"/>
  <c r="L10" i="13"/>
  <c r="N30" i="24" s="1"/>
  <c r="H10" i="13"/>
  <c r="K9" i="13"/>
  <c r="N8" i="13"/>
  <c r="T14" i="24" s="1"/>
  <c r="J8" i="13"/>
  <c r="H14" i="24" s="1"/>
  <c r="M7" i="13"/>
  <c r="I7" i="13"/>
  <c r="M12" i="13"/>
  <c r="Q46" i="24" s="1"/>
  <c r="R51" i="24" s="1"/>
  <c r="H12" i="13"/>
  <c r="B46" i="24" s="1"/>
  <c r="J11" i="13"/>
  <c r="H38" i="24" s="1"/>
  <c r="K10" i="13"/>
  <c r="M9" i="13"/>
  <c r="H9" i="13"/>
  <c r="B22" i="24" s="1"/>
  <c r="I8" i="13"/>
  <c r="K7" i="13"/>
  <c r="L12" i="13"/>
  <c r="H11" i="13"/>
  <c r="B38" i="24" s="1"/>
  <c r="M8" i="13"/>
  <c r="Q14" i="24" s="1"/>
  <c r="N10" i="13"/>
  <c r="J9" i="13"/>
  <c r="N11" i="13"/>
  <c r="J10" i="13"/>
  <c r="H30" i="24" s="1"/>
  <c r="L9" i="13"/>
  <c r="N22" i="24" s="1"/>
  <c r="H8" i="13"/>
  <c r="B14" i="24" s="1"/>
  <c r="J7" i="13"/>
  <c r="H6" i="24" s="1"/>
  <c r="L11" i="13"/>
  <c r="L8" i="13"/>
  <c r="H7" i="13"/>
  <c r="B6" i="24" s="1"/>
  <c r="I12" i="13"/>
  <c r="E46" i="24" s="1"/>
  <c r="K11" i="13"/>
  <c r="K38" i="24" s="1"/>
  <c r="M10" i="13"/>
  <c r="Q30" i="24" s="1"/>
  <c r="N9" i="13"/>
  <c r="T22" i="24" s="1"/>
  <c r="I9" i="13"/>
  <c r="E22" i="24" s="1"/>
  <c r="K8" i="13"/>
  <c r="L7" i="13"/>
  <c r="K12" i="13"/>
  <c r="K46" i="24" s="1"/>
  <c r="I10" i="13"/>
  <c r="E30" i="24" s="1"/>
  <c r="N7" i="13"/>
  <c r="T6" i="24" s="1"/>
  <c r="N12" i="7"/>
  <c r="T46" i="18" s="1"/>
  <c r="J12" i="7"/>
  <c r="H46" i="18" s="1"/>
  <c r="M11" i="7"/>
  <c r="Q38" i="18" s="1"/>
  <c r="I11" i="7"/>
  <c r="L10" i="7"/>
  <c r="N30" i="18" s="1"/>
  <c r="H10" i="7"/>
  <c r="K9" i="7"/>
  <c r="K22" i="18" s="1"/>
  <c r="N8" i="7"/>
  <c r="T14" i="18" s="1"/>
  <c r="J8" i="7"/>
  <c r="M7" i="7"/>
  <c r="Q6" i="18" s="1"/>
  <c r="I7" i="7"/>
  <c r="E6" i="18" s="1"/>
  <c r="I12" i="7"/>
  <c r="E46" i="18" s="1"/>
  <c r="K11" i="7"/>
  <c r="K38" i="18" s="1"/>
  <c r="M10" i="7"/>
  <c r="N9" i="7"/>
  <c r="T22" i="18" s="1"/>
  <c r="U28" i="18" s="1"/>
  <c r="I9" i="7"/>
  <c r="K8" i="7"/>
  <c r="L7" i="7"/>
  <c r="N6" i="18" s="1"/>
  <c r="O13" i="18" s="1"/>
  <c r="H12" i="7"/>
  <c r="B46" i="18" s="1"/>
  <c r="K10" i="7"/>
  <c r="K30" i="18" s="1"/>
  <c r="L36" i="18" s="1"/>
  <c r="M9" i="7"/>
  <c r="I8" i="7"/>
  <c r="E14" i="18" s="1"/>
  <c r="F21" i="18" s="1"/>
  <c r="L12" i="7"/>
  <c r="L9" i="7"/>
  <c r="N22" i="18" s="1"/>
  <c r="M12" i="7"/>
  <c r="Q46" i="18" s="1"/>
  <c r="J11" i="7"/>
  <c r="H9" i="7"/>
  <c r="B22" i="18" s="1"/>
  <c r="K7" i="7"/>
  <c r="H11" i="7"/>
  <c r="B38" i="18" s="1"/>
  <c r="C44" i="18" s="1"/>
  <c r="H8" i="7"/>
  <c r="B14" i="18" s="1"/>
  <c r="K12" i="7"/>
  <c r="K46" i="18" s="1"/>
  <c r="L11" i="7"/>
  <c r="N38" i="18" s="1"/>
  <c r="O44" i="18" s="1"/>
  <c r="N10" i="7"/>
  <c r="I10" i="7"/>
  <c r="E30" i="18" s="1"/>
  <c r="J9" i="7"/>
  <c r="H22" i="18" s="1"/>
  <c r="L8" i="7"/>
  <c r="N7" i="7"/>
  <c r="H7" i="7"/>
  <c r="B6" i="18" s="1"/>
  <c r="C13" i="18" s="1"/>
  <c r="N11" i="7"/>
  <c r="J10" i="7"/>
  <c r="H30" i="18" s="1"/>
  <c r="M8" i="7"/>
  <c r="Q14" i="18" s="1"/>
  <c r="R21" i="18" s="1"/>
  <c r="J7" i="7"/>
  <c r="H6" i="18" s="1"/>
  <c r="N12" i="11"/>
  <c r="J12" i="11"/>
  <c r="M11" i="11"/>
  <c r="Q38" i="22" s="1"/>
  <c r="I11" i="11"/>
  <c r="E38" i="22" s="1"/>
  <c r="L10" i="11"/>
  <c r="H10" i="11"/>
  <c r="K9" i="11"/>
  <c r="K22" i="22" s="1"/>
  <c r="N8" i="11"/>
  <c r="T14" i="22" s="1"/>
  <c r="J8" i="11"/>
  <c r="M7" i="11"/>
  <c r="I7" i="11"/>
  <c r="E6" i="22" s="1"/>
  <c r="L12" i="11"/>
  <c r="N46" i="22" s="1"/>
  <c r="N11" i="11"/>
  <c r="T38" i="22" s="1"/>
  <c r="H11" i="11"/>
  <c r="B38" i="22" s="1"/>
  <c r="J10" i="11"/>
  <c r="L9" i="11"/>
  <c r="N22" i="22" s="1"/>
  <c r="O24" i="22" s="1"/>
  <c r="M8" i="11"/>
  <c r="H8" i="11"/>
  <c r="J7" i="11"/>
  <c r="H6" i="22" s="1"/>
  <c r="I8" i="22" s="1"/>
  <c r="K12" i="11"/>
  <c r="K46" i="22" s="1"/>
  <c r="I10" i="11"/>
  <c r="L8" i="11"/>
  <c r="N7" i="11"/>
  <c r="T6" i="22" s="1"/>
  <c r="I12" i="11"/>
  <c r="E46" i="22" s="1"/>
  <c r="K8" i="11"/>
  <c r="K14" i="22" s="1"/>
  <c r="L11" i="11"/>
  <c r="N10" i="11"/>
  <c r="T30" i="22" s="1"/>
  <c r="J9" i="11"/>
  <c r="H22" i="22" s="1"/>
  <c r="H7" i="11"/>
  <c r="K11" i="11"/>
  <c r="I9" i="11"/>
  <c r="M12" i="11"/>
  <c r="Q46" i="22" s="1"/>
  <c r="H12" i="11"/>
  <c r="J11" i="11"/>
  <c r="H38" i="22" s="1"/>
  <c r="K10" i="11"/>
  <c r="M9" i="11"/>
  <c r="Q22" i="22" s="1"/>
  <c r="H9" i="11"/>
  <c r="I8" i="11"/>
  <c r="E14" i="22" s="1"/>
  <c r="K7" i="11"/>
  <c r="K6" i="22" s="1"/>
  <c r="M10" i="11"/>
  <c r="Q30" i="22" s="1"/>
  <c r="R32" i="22" s="1"/>
  <c r="N9" i="11"/>
  <c r="L7" i="11"/>
  <c r="N12" i="15"/>
  <c r="T46" i="26" s="1"/>
  <c r="U51" i="26" s="1"/>
  <c r="J12" i="15"/>
  <c r="M11" i="15"/>
  <c r="I11" i="15"/>
  <c r="E38" i="26" s="1"/>
  <c r="L10" i="15"/>
  <c r="N30" i="26" s="1"/>
  <c r="H10" i="15"/>
  <c r="B30" i="26" s="1"/>
  <c r="K9" i="15"/>
  <c r="K22" i="26" s="1"/>
  <c r="N8" i="15"/>
  <c r="J8" i="15"/>
  <c r="H14" i="26" s="1"/>
  <c r="M7" i="15"/>
  <c r="Q6" i="26" s="1"/>
  <c r="I7" i="15"/>
  <c r="I12" i="15"/>
  <c r="E46" i="26" s="1"/>
  <c r="F47" i="26" s="1"/>
  <c r="K11" i="15"/>
  <c r="K38" i="26" s="1"/>
  <c r="M10" i="15"/>
  <c r="Q30" i="26" s="1"/>
  <c r="R37" i="26" s="1"/>
  <c r="N9" i="15"/>
  <c r="T22" i="26" s="1"/>
  <c r="U23" i="26" s="1"/>
  <c r="I9" i="15"/>
  <c r="E22" i="26" s="1"/>
  <c r="K8" i="15"/>
  <c r="K14" i="26" s="1"/>
  <c r="L20" i="26" s="1"/>
  <c r="L7" i="15"/>
  <c r="N6" i="26" s="1"/>
  <c r="O12" i="26" s="1"/>
  <c r="H12" i="15"/>
  <c r="B46" i="26" s="1"/>
  <c r="J11" i="15"/>
  <c r="H38" i="26" s="1"/>
  <c r="I43" i="26" s="1"/>
  <c r="M9" i="15"/>
  <c r="I8" i="15"/>
  <c r="E14" i="26" s="1"/>
  <c r="F16" i="26" s="1"/>
  <c r="H11" i="15"/>
  <c r="B38" i="26" s="1"/>
  <c r="C39" i="26" s="1"/>
  <c r="M8" i="15"/>
  <c r="Q14" i="26" s="1"/>
  <c r="R14" i="26" s="1"/>
  <c r="M12" i="15"/>
  <c r="Q46" i="26" s="1"/>
  <c r="R49" i="26" s="1"/>
  <c r="K10" i="15"/>
  <c r="K30" i="26" s="1"/>
  <c r="L37" i="26" s="1"/>
  <c r="H9" i="15"/>
  <c r="B22" i="26" s="1"/>
  <c r="K7" i="15"/>
  <c r="K6" i="26" s="1"/>
  <c r="N11" i="15"/>
  <c r="T38" i="26" s="1"/>
  <c r="U41" i="26" s="1"/>
  <c r="L9" i="15"/>
  <c r="N22" i="26" s="1"/>
  <c r="O25" i="26" s="1"/>
  <c r="J7" i="15"/>
  <c r="H6" i="26" s="1"/>
  <c r="I10" i="26" s="1"/>
  <c r="K12" i="15"/>
  <c r="K46" i="26" s="1"/>
  <c r="L51" i="26" s="1"/>
  <c r="L11" i="15"/>
  <c r="N38" i="26" s="1"/>
  <c r="O45" i="26" s="1"/>
  <c r="N10" i="15"/>
  <c r="I10" i="15"/>
  <c r="E30" i="26" s="1"/>
  <c r="J9" i="15"/>
  <c r="H22" i="26" s="1"/>
  <c r="I23" i="26" s="1"/>
  <c r="L8" i="15"/>
  <c r="N14" i="26" s="1"/>
  <c r="N7" i="15"/>
  <c r="T6" i="26" s="1"/>
  <c r="U12" i="26" s="1"/>
  <c r="H7" i="15"/>
  <c r="B6" i="26" s="1"/>
  <c r="C6" i="26" s="1"/>
  <c r="L12" i="15"/>
  <c r="N46" i="26" s="1"/>
  <c r="J10" i="15"/>
  <c r="H30" i="26" s="1"/>
  <c r="H8" i="15"/>
  <c r="B14" i="26" s="1"/>
  <c r="N12" i="5"/>
  <c r="T46" i="16" s="1"/>
  <c r="L12" i="5"/>
  <c r="J12" i="5"/>
  <c r="H46" i="16" s="1"/>
  <c r="H12" i="5"/>
  <c r="B46" i="16" s="1"/>
  <c r="M11" i="5"/>
  <c r="K11" i="5"/>
  <c r="I11" i="5"/>
  <c r="N10" i="5"/>
  <c r="T30" i="16" s="1"/>
  <c r="L10" i="5"/>
  <c r="N30" i="16" s="1"/>
  <c r="J10" i="5"/>
  <c r="H30" i="16" s="1"/>
  <c r="H10" i="5"/>
  <c r="B30" i="16" s="1"/>
  <c r="M9" i="5"/>
  <c r="Q22" i="16" s="1"/>
  <c r="K9" i="5"/>
  <c r="K22" i="16" s="1"/>
  <c r="I9" i="5"/>
  <c r="N8" i="5"/>
  <c r="T14" i="16" s="1"/>
  <c r="L8" i="5"/>
  <c r="N14" i="16" s="1"/>
  <c r="J8" i="5"/>
  <c r="H8" i="5"/>
  <c r="B14" i="16" s="1"/>
  <c r="M7" i="5"/>
  <c r="Q6" i="16" s="1"/>
  <c r="K7" i="5"/>
  <c r="K6" i="16" s="1"/>
  <c r="I7" i="5"/>
  <c r="E6" i="16" s="1"/>
  <c r="K12" i="5"/>
  <c r="K46" i="16" s="1"/>
  <c r="N11" i="5"/>
  <c r="T38" i="16" s="1"/>
  <c r="J11" i="5"/>
  <c r="H38" i="16" s="1"/>
  <c r="M10" i="5"/>
  <c r="Q30" i="16" s="1"/>
  <c r="I10" i="5"/>
  <c r="E30" i="16" s="1"/>
  <c r="L9" i="5"/>
  <c r="N22" i="16" s="1"/>
  <c r="H9" i="5"/>
  <c r="B22" i="16" s="1"/>
  <c r="K8" i="5"/>
  <c r="K14" i="16" s="1"/>
  <c r="N7" i="5"/>
  <c r="T6" i="16" s="1"/>
  <c r="J7" i="5"/>
  <c r="H6" i="16" s="1"/>
  <c r="M12" i="5"/>
  <c r="Q46" i="16" s="1"/>
  <c r="I12" i="5"/>
  <c r="E46" i="16" s="1"/>
  <c r="L11" i="5"/>
  <c r="N38" i="16" s="1"/>
  <c r="H11" i="5"/>
  <c r="B38" i="16" s="1"/>
  <c r="K10" i="5"/>
  <c r="K30" i="16" s="1"/>
  <c r="N9" i="5"/>
  <c r="J9" i="5"/>
  <c r="H22" i="16" s="1"/>
  <c r="M8" i="5"/>
  <c r="I8" i="5"/>
  <c r="E14" i="16" s="1"/>
  <c r="L7" i="5"/>
  <c r="N6" i="16" s="1"/>
  <c r="H7" i="5"/>
  <c r="B6" i="16" s="1"/>
  <c r="L35" i="26"/>
  <c r="C43" i="26"/>
  <c r="O10" i="26"/>
  <c r="O7" i="26"/>
  <c r="F18" i="26"/>
  <c r="F15" i="26"/>
  <c r="R18" i="26"/>
  <c r="U29" i="26"/>
  <c r="U26" i="26"/>
  <c r="R35" i="26"/>
  <c r="R32" i="26"/>
  <c r="U40" i="26"/>
  <c r="L46" i="26"/>
  <c r="F19" i="25"/>
  <c r="F18" i="25"/>
  <c r="L37" i="25"/>
  <c r="L35" i="25"/>
  <c r="L33" i="25"/>
  <c r="L31" i="25"/>
  <c r="L32" i="25"/>
  <c r="L30" i="25"/>
  <c r="R53" i="25"/>
  <c r="R51" i="25"/>
  <c r="R49" i="25"/>
  <c r="R47" i="25"/>
  <c r="R48" i="25"/>
  <c r="R46" i="25"/>
  <c r="C13" i="25"/>
  <c r="C11" i="25"/>
  <c r="C9" i="25"/>
  <c r="C7" i="25"/>
  <c r="C12" i="25"/>
  <c r="C10" i="25"/>
  <c r="C8" i="25"/>
  <c r="C6" i="25"/>
  <c r="I26" i="25"/>
  <c r="I27" i="25"/>
  <c r="O41" i="25"/>
  <c r="O39" i="25"/>
  <c r="O42" i="25"/>
  <c r="O38" i="25"/>
  <c r="R53" i="24"/>
  <c r="R47" i="24"/>
  <c r="R52" i="24"/>
  <c r="R46" i="24"/>
  <c r="O12" i="23"/>
  <c r="O10" i="23"/>
  <c r="O8" i="23"/>
  <c r="O6" i="23"/>
  <c r="O11" i="23"/>
  <c r="O7" i="23"/>
  <c r="O13" i="23"/>
  <c r="O9" i="23"/>
  <c r="F16" i="23"/>
  <c r="F21" i="23"/>
  <c r="O29" i="23"/>
  <c r="O27" i="23"/>
  <c r="O25" i="23"/>
  <c r="O26" i="23"/>
  <c r="O22" i="23"/>
  <c r="O28" i="23"/>
  <c r="F36" i="23"/>
  <c r="F34" i="23"/>
  <c r="F32" i="23"/>
  <c r="F30" i="23"/>
  <c r="F35" i="23"/>
  <c r="F31" i="23"/>
  <c r="F37" i="23"/>
  <c r="F33" i="23"/>
  <c r="I40" i="23"/>
  <c r="I45" i="23"/>
  <c r="U52" i="23"/>
  <c r="U50" i="23"/>
  <c r="U48" i="23"/>
  <c r="U51" i="23"/>
  <c r="U47" i="23"/>
  <c r="U53" i="23"/>
  <c r="I12" i="23"/>
  <c r="I10" i="23"/>
  <c r="I8" i="23"/>
  <c r="I6" i="23"/>
  <c r="I11" i="23"/>
  <c r="I7" i="23"/>
  <c r="I13" i="23"/>
  <c r="I9" i="23"/>
  <c r="U12" i="23"/>
  <c r="U10" i="23"/>
  <c r="U8" i="23"/>
  <c r="U6" i="23"/>
  <c r="U11" i="23"/>
  <c r="U7" i="23"/>
  <c r="U13" i="23"/>
  <c r="U9" i="23"/>
  <c r="R21" i="23"/>
  <c r="R19" i="23"/>
  <c r="R17" i="23"/>
  <c r="R18" i="23"/>
  <c r="R14" i="23"/>
  <c r="R20" i="23"/>
  <c r="I22" i="23"/>
  <c r="U28" i="23"/>
  <c r="U25" i="23"/>
  <c r="U23" i="23"/>
  <c r="U26" i="23"/>
  <c r="U29" i="23"/>
  <c r="U24" i="23"/>
  <c r="L36" i="23"/>
  <c r="L34" i="23"/>
  <c r="L32" i="23"/>
  <c r="L30" i="23"/>
  <c r="L35" i="23"/>
  <c r="L31" i="23"/>
  <c r="L37" i="23"/>
  <c r="L33" i="23"/>
  <c r="C42" i="23"/>
  <c r="O44" i="23"/>
  <c r="O42" i="23"/>
  <c r="O40" i="23"/>
  <c r="O43" i="23"/>
  <c r="O39" i="23"/>
  <c r="O45" i="23"/>
  <c r="F47" i="23"/>
  <c r="L50" i="23"/>
  <c r="C12" i="23"/>
  <c r="C10" i="23"/>
  <c r="C8" i="23"/>
  <c r="C6" i="23"/>
  <c r="C11" i="23"/>
  <c r="C7" i="23"/>
  <c r="C13" i="23"/>
  <c r="C9" i="23"/>
  <c r="C22" i="23"/>
  <c r="R36" i="23"/>
  <c r="R30" i="23"/>
  <c r="R35" i="23"/>
  <c r="R33" i="23"/>
  <c r="U42" i="23"/>
  <c r="R52" i="23"/>
  <c r="R50" i="23"/>
  <c r="R48" i="23"/>
  <c r="R51" i="23"/>
  <c r="R47" i="23"/>
  <c r="R53" i="23"/>
  <c r="L20" i="22"/>
  <c r="L18" i="22"/>
  <c r="L16" i="22"/>
  <c r="L21" i="22"/>
  <c r="L17" i="22"/>
  <c r="L14" i="22"/>
  <c r="L19" i="22"/>
  <c r="L15" i="22"/>
  <c r="I12" i="22"/>
  <c r="I10" i="22"/>
  <c r="I13" i="22"/>
  <c r="I11" i="22"/>
  <c r="O25" i="22"/>
  <c r="U44" i="22"/>
  <c r="U42" i="22"/>
  <c r="U40" i="22"/>
  <c r="U38" i="22"/>
  <c r="U45" i="22"/>
  <c r="U41" i="22"/>
  <c r="U39" i="22"/>
  <c r="U43" i="22"/>
  <c r="O44" i="21"/>
  <c r="O42" i="21"/>
  <c r="O40" i="21"/>
  <c r="O38" i="21"/>
  <c r="O43" i="21"/>
  <c r="O39" i="21"/>
  <c r="O45" i="21"/>
  <c r="O41" i="21"/>
  <c r="F16" i="21"/>
  <c r="R52" i="21"/>
  <c r="R46" i="21"/>
  <c r="R51" i="21"/>
  <c r="R49" i="21"/>
  <c r="O11" i="20"/>
  <c r="O9" i="20"/>
  <c r="O8" i="20"/>
  <c r="O10" i="20"/>
  <c r="R19" i="20"/>
  <c r="R17" i="20"/>
  <c r="R16" i="20"/>
  <c r="R18" i="20"/>
  <c r="L35" i="20"/>
  <c r="L33" i="20"/>
  <c r="L32" i="20"/>
  <c r="L34" i="20"/>
  <c r="O43" i="20"/>
  <c r="O41" i="20"/>
  <c r="O40" i="20"/>
  <c r="O42" i="20"/>
  <c r="C9" i="20"/>
  <c r="C7" i="20"/>
  <c r="C10" i="20"/>
  <c r="C6" i="20"/>
  <c r="F19" i="20"/>
  <c r="F17" i="20"/>
  <c r="F15" i="20"/>
  <c r="F16" i="20"/>
  <c r="F18" i="20"/>
  <c r="F14" i="20"/>
  <c r="I23" i="20"/>
  <c r="I22" i="20"/>
  <c r="C43" i="20"/>
  <c r="C41" i="20"/>
  <c r="C39" i="20"/>
  <c r="C40" i="20"/>
  <c r="C42" i="20"/>
  <c r="C38" i="20"/>
  <c r="F49" i="20"/>
  <c r="F47" i="20"/>
  <c r="F50" i="20"/>
  <c r="F46" i="20"/>
  <c r="U50" i="19"/>
  <c r="U48" i="19"/>
  <c r="U47" i="19"/>
  <c r="U53" i="19"/>
  <c r="O7" i="18"/>
  <c r="O6" i="18"/>
  <c r="R17" i="18"/>
  <c r="R15" i="18"/>
  <c r="R18" i="18"/>
  <c r="R14" i="18"/>
  <c r="U27" i="18"/>
  <c r="U25" i="18"/>
  <c r="U26" i="18"/>
  <c r="U24" i="18"/>
  <c r="C40" i="18"/>
  <c r="C38" i="18"/>
  <c r="C45" i="18"/>
  <c r="C41" i="18"/>
  <c r="L50" i="18"/>
  <c r="L48" i="18"/>
  <c r="L47" i="18"/>
  <c r="L53" i="18"/>
  <c r="C9" i="18"/>
  <c r="C7" i="18"/>
  <c r="C10" i="18"/>
  <c r="C6" i="18"/>
  <c r="F17" i="18"/>
  <c r="F15" i="18"/>
  <c r="F18" i="18"/>
  <c r="F14" i="18"/>
  <c r="I27" i="18"/>
  <c r="I25" i="18"/>
  <c r="I24" i="18"/>
  <c r="I26" i="18"/>
  <c r="L34" i="18"/>
  <c r="L32" i="18"/>
  <c r="L30" i="18"/>
  <c r="L31" i="18"/>
  <c r="L37" i="18"/>
  <c r="L33" i="18"/>
  <c r="O42" i="18"/>
  <c r="O40" i="18"/>
  <c r="O38" i="18"/>
  <c r="O39" i="18"/>
  <c r="O45" i="18"/>
  <c r="O41" i="18"/>
  <c r="N6" i="25"/>
  <c r="T22" i="25"/>
  <c r="T46" i="22"/>
  <c r="B22" i="22"/>
  <c r="E30" i="22"/>
  <c r="B6" i="22"/>
  <c r="N6" i="22"/>
  <c r="Q14" i="22"/>
  <c r="T22" i="22"/>
  <c r="K30" i="22"/>
  <c r="N38" i="22"/>
  <c r="Q14" i="21"/>
  <c r="T22" i="21"/>
  <c r="T46" i="21"/>
  <c r="Q30" i="21"/>
  <c r="T6" i="20"/>
  <c r="K14" i="20"/>
  <c r="Q30" i="20"/>
  <c r="H38" i="20"/>
  <c r="D7" i="18"/>
  <c r="T6" i="18"/>
  <c r="K14" i="18"/>
  <c r="Q30" i="18"/>
  <c r="H38" i="18"/>
  <c r="T38" i="18"/>
  <c r="T46" i="25"/>
  <c r="H6" i="25"/>
  <c r="T6" i="25"/>
  <c r="B22" i="25"/>
  <c r="N22" i="25"/>
  <c r="H38" i="25"/>
  <c r="T38" i="25"/>
  <c r="E6" i="26"/>
  <c r="T14" i="26"/>
  <c r="Q22" i="26"/>
  <c r="T30" i="26"/>
  <c r="Q38" i="26"/>
  <c r="H46" i="26"/>
  <c r="B14" i="25"/>
  <c r="N14" i="25"/>
  <c r="T14" i="25"/>
  <c r="E22" i="25"/>
  <c r="B30" i="25"/>
  <c r="H30" i="25"/>
  <c r="N30" i="25"/>
  <c r="E38" i="25"/>
  <c r="K38" i="25"/>
  <c r="Q38" i="25"/>
  <c r="H46" i="25"/>
  <c r="N46" i="25"/>
  <c r="E6" i="24"/>
  <c r="K6" i="24"/>
  <c r="Q6" i="24"/>
  <c r="N14" i="24"/>
  <c r="K22" i="24"/>
  <c r="Q22" i="24"/>
  <c r="B30" i="24"/>
  <c r="T30" i="24"/>
  <c r="E38" i="24"/>
  <c r="H46" i="24"/>
  <c r="N46" i="24"/>
  <c r="N6" i="24"/>
  <c r="E14" i="24"/>
  <c r="K14" i="24"/>
  <c r="H22" i="24"/>
  <c r="K30" i="24"/>
  <c r="N38" i="24"/>
  <c r="T38" i="24"/>
  <c r="E6" i="23"/>
  <c r="K6" i="23"/>
  <c r="H14" i="23"/>
  <c r="T14" i="23"/>
  <c r="Q22" i="23"/>
  <c r="B30" i="23"/>
  <c r="N30" i="23"/>
  <c r="T30" i="23"/>
  <c r="E38" i="23"/>
  <c r="B46" i="23"/>
  <c r="H46" i="23"/>
  <c r="Q6" i="22"/>
  <c r="B14" i="22"/>
  <c r="H14" i="22"/>
  <c r="N14" i="22"/>
  <c r="E22" i="22"/>
  <c r="B30" i="22"/>
  <c r="H30" i="22"/>
  <c r="N30" i="22"/>
  <c r="K38" i="22"/>
  <c r="B46" i="22"/>
  <c r="H46" i="22"/>
  <c r="E6" i="21"/>
  <c r="K6" i="21"/>
  <c r="H14" i="21"/>
  <c r="Q22" i="21"/>
  <c r="E38" i="21"/>
  <c r="Q38" i="21"/>
  <c r="B46" i="21"/>
  <c r="K6" i="20"/>
  <c r="Q6" i="20"/>
  <c r="E22" i="20"/>
  <c r="K22" i="20"/>
  <c r="N30" i="20"/>
  <c r="T30" i="20"/>
  <c r="Q38" i="20"/>
  <c r="B46" i="20"/>
  <c r="T6" i="19"/>
  <c r="K14" i="19"/>
  <c r="Q14" i="19"/>
  <c r="B22" i="19"/>
  <c r="H22" i="19"/>
  <c r="E30" i="19"/>
  <c r="K30" i="19"/>
  <c r="N38" i="19"/>
  <c r="K46" i="19"/>
  <c r="Q46" i="19"/>
  <c r="B14" i="19"/>
  <c r="H14" i="19"/>
  <c r="T14" i="19"/>
  <c r="E22" i="19"/>
  <c r="K22" i="19"/>
  <c r="H30" i="19"/>
  <c r="N30" i="19"/>
  <c r="E38" i="19"/>
  <c r="K38" i="19"/>
  <c r="Q38" i="19"/>
  <c r="H46" i="19"/>
  <c r="N46" i="19"/>
  <c r="K6" i="18"/>
  <c r="H14" i="18"/>
  <c r="N14" i="18"/>
  <c r="E22" i="18"/>
  <c r="Q22" i="18"/>
  <c r="B30" i="18"/>
  <c r="T30" i="18"/>
  <c r="E38" i="18"/>
  <c r="N46" i="18"/>
  <c r="E6" i="17"/>
  <c r="H14" i="17"/>
  <c r="N14" i="17"/>
  <c r="E22" i="17"/>
  <c r="K22" i="17"/>
  <c r="B30" i="17"/>
  <c r="T30" i="17"/>
  <c r="E38" i="17"/>
  <c r="K38" i="17"/>
  <c r="H46" i="17"/>
  <c r="N46" i="17"/>
  <c r="T46" i="17"/>
  <c r="B6" i="17"/>
  <c r="T6" i="17"/>
  <c r="B22" i="17"/>
  <c r="N22" i="17"/>
  <c r="T22" i="17"/>
  <c r="E30" i="17"/>
  <c r="H38" i="17"/>
  <c r="E46" i="17"/>
  <c r="K46" i="17"/>
  <c r="Q14" i="16"/>
  <c r="T22" i="16"/>
  <c r="H14" i="16"/>
  <c r="E22" i="16"/>
  <c r="E38" i="16"/>
  <c r="K38" i="16"/>
  <c r="Q38" i="16"/>
  <c r="N46" i="16"/>
  <c r="I9" i="26" l="1"/>
  <c r="C10" i="26"/>
  <c r="U7" i="26"/>
  <c r="O24" i="26"/>
  <c r="O27" i="26"/>
  <c r="F14" i="21"/>
  <c r="F18" i="21"/>
  <c r="L37" i="21"/>
  <c r="F17" i="21"/>
  <c r="F15" i="21"/>
  <c r="L31" i="21"/>
  <c r="F19" i="21"/>
  <c r="F20" i="21"/>
  <c r="L34" i="21"/>
  <c r="C13" i="21"/>
  <c r="C7" i="21"/>
  <c r="C10" i="21"/>
  <c r="I26" i="21"/>
  <c r="I29" i="21"/>
  <c r="U53" i="26"/>
  <c r="R52" i="25"/>
  <c r="L36" i="25"/>
  <c r="L47" i="26"/>
  <c r="L32" i="26"/>
  <c r="O38" i="26"/>
  <c r="R15" i="26"/>
  <c r="C40" i="26"/>
  <c r="I8" i="26"/>
  <c r="C12" i="26"/>
  <c r="O39" i="26"/>
  <c r="L17" i="26"/>
  <c r="I13" i="26"/>
  <c r="R48" i="26"/>
  <c r="L14" i="26"/>
  <c r="U43" i="26"/>
  <c r="U27" i="26"/>
  <c r="C7" i="26"/>
  <c r="R51" i="26"/>
  <c r="C44" i="26"/>
  <c r="U52" i="26"/>
  <c r="U44" i="26"/>
  <c r="U45" i="26"/>
  <c r="R52" i="26"/>
  <c r="R53" i="26"/>
  <c r="O42" i="26"/>
  <c r="O41" i="26"/>
  <c r="L21" i="26"/>
  <c r="L16" i="26"/>
  <c r="U46" i="26"/>
  <c r="U47" i="26"/>
  <c r="U38" i="26"/>
  <c r="U39" i="26"/>
  <c r="I38" i="26"/>
  <c r="I24" i="26"/>
  <c r="R46" i="26"/>
  <c r="R47" i="26"/>
  <c r="F48" i="26"/>
  <c r="O40" i="26"/>
  <c r="O43" i="26"/>
  <c r="L15" i="26"/>
  <c r="L18" i="26"/>
  <c r="U50" i="26"/>
  <c r="U49" i="26"/>
  <c r="U42" i="26"/>
  <c r="I39" i="26"/>
  <c r="U28" i="26"/>
  <c r="I27" i="26"/>
  <c r="C11" i="26"/>
  <c r="R50" i="26"/>
  <c r="F51" i="26"/>
  <c r="O44" i="26"/>
  <c r="C45" i="26"/>
  <c r="L19" i="26"/>
  <c r="I6" i="26"/>
  <c r="U48" i="26"/>
  <c r="L52" i="26"/>
  <c r="L53" i="26"/>
  <c r="I44" i="26"/>
  <c r="I45" i="26"/>
  <c r="U24" i="26"/>
  <c r="U25" i="26"/>
  <c r="I26" i="26"/>
  <c r="I25" i="26"/>
  <c r="R21" i="26"/>
  <c r="R16" i="26"/>
  <c r="C13" i="26"/>
  <c r="C8" i="26"/>
  <c r="F50" i="26"/>
  <c r="F49" i="26"/>
  <c r="C42" i="26"/>
  <c r="C41" i="26"/>
  <c r="U10" i="26"/>
  <c r="I11" i="26"/>
  <c r="I12" i="26"/>
  <c r="L50" i="26"/>
  <c r="L49" i="26"/>
  <c r="I42" i="26"/>
  <c r="I41" i="26"/>
  <c r="I28" i="26"/>
  <c r="I29" i="26"/>
  <c r="R19" i="26"/>
  <c r="R20" i="26"/>
  <c r="F52" i="26"/>
  <c r="F53" i="26"/>
  <c r="L48" i="26"/>
  <c r="I40" i="26"/>
  <c r="U22" i="26"/>
  <c r="I22" i="26"/>
  <c r="R17" i="26"/>
  <c r="C9" i="26"/>
  <c r="F46" i="26"/>
  <c r="C38" i="26"/>
  <c r="I7" i="26"/>
  <c r="F20" i="25"/>
  <c r="F21" i="25"/>
  <c r="O40" i="25"/>
  <c r="O43" i="25"/>
  <c r="F14" i="25"/>
  <c r="F15" i="25"/>
  <c r="O44" i="25"/>
  <c r="F16" i="25"/>
  <c r="R50" i="24"/>
  <c r="R49" i="24"/>
  <c r="R48" i="24"/>
  <c r="I39" i="23"/>
  <c r="I42" i="23"/>
  <c r="F15" i="23"/>
  <c r="F18" i="23"/>
  <c r="R37" i="23"/>
  <c r="R32" i="23"/>
  <c r="C27" i="23"/>
  <c r="F50" i="23"/>
  <c r="I27" i="23"/>
  <c r="I43" i="23"/>
  <c r="I44" i="23"/>
  <c r="F19" i="23"/>
  <c r="F20" i="23"/>
  <c r="R49" i="23"/>
  <c r="U39" i="23"/>
  <c r="R31" i="23"/>
  <c r="L47" i="23"/>
  <c r="O41" i="23"/>
  <c r="C39" i="23"/>
  <c r="U22" i="23"/>
  <c r="R16" i="23"/>
  <c r="U49" i="23"/>
  <c r="I41" i="23"/>
  <c r="O24" i="23"/>
  <c r="F17" i="23"/>
  <c r="O26" i="22"/>
  <c r="I7" i="22"/>
  <c r="I6" i="22"/>
  <c r="R33" i="22"/>
  <c r="I9" i="22"/>
  <c r="R34" i="22"/>
  <c r="I24" i="21"/>
  <c r="I23" i="21"/>
  <c r="R53" i="21"/>
  <c r="R48" i="21"/>
  <c r="I28" i="21"/>
  <c r="I25" i="21"/>
  <c r="R47" i="21"/>
  <c r="I22" i="21"/>
  <c r="I26" i="20"/>
  <c r="I25" i="20"/>
  <c r="F48" i="20"/>
  <c r="F51" i="20"/>
  <c r="I24" i="20"/>
  <c r="I27" i="20"/>
  <c r="C8" i="20"/>
  <c r="C11" i="20"/>
  <c r="F52" i="20"/>
  <c r="C44" i="20"/>
  <c r="I28" i="20"/>
  <c r="F20" i="20"/>
  <c r="C12" i="20"/>
  <c r="O10" i="18"/>
  <c r="O9" i="18"/>
  <c r="F16" i="18"/>
  <c r="F19" i="18"/>
  <c r="C8" i="18"/>
  <c r="C11" i="18"/>
  <c r="C39" i="18"/>
  <c r="C42" i="18"/>
  <c r="R16" i="18"/>
  <c r="R19" i="18"/>
  <c r="O8" i="18"/>
  <c r="O11" i="18"/>
  <c r="O43" i="18"/>
  <c r="L35" i="18"/>
  <c r="F20" i="18"/>
  <c r="C12" i="18"/>
  <c r="C43" i="18"/>
  <c r="R20" i="18"/>
  <c r="O12" i="18"/>
  <c r="S53" i="18"/>
  <c r="S49" i="18"/>
  <c r="S52" i="18"/>
  <c r="S48" i="18"/>
  <c r="S50" i="18"/>
  <c r="S47" i="18"/>
  <c r="S51" i="18"/>
  <c r="S46" i="18"/>
  <c r="R46" i="18"/>
  <c r="R49" i="18"/>
  <c r="R52" i="18"/>
  <c r="R51" i="18"/>
  <c r="R50" i="18"/>
  <c r="R47" i="18"/>
  <c r="R48" i="18"/>
  <c r="R53" i="18"/>
  <c r="J13" i="21"/>
  <c r="J9" i="21"/>
  <c r="J12" i="21"/>
  <c r="J8" i="21"/>
  <c r="J7" i="21"/>
  <c r="J6" i="21"/>
  <c r="J11" i="21"/>
  <c r="J10" i="21"/>
  <c r="M29" i="21"/>
  <c r="M25" i="21"/>
  <c r="M28" i="21"/>
  <c r="M24" i="21"/>
  <c r="M23" i="21"/>
  <c r="M22" i="21"/>
  <c r="M27" i="21"/>
  <c r="M26" i="21"/>
  <c r="M53" i="21"/>
  <c r="M49" i="21"/>
  <c r="M52" i="21"/>
  <c r="M48" i="21"/>
  <c r="M47" i="21"/>
  <c r="M46" i="21"/>
  <c r="M51" i="21"/>
  <c r="M50" i="21"/>
  <c r="L46" i="21"/>
  <c r="L49" i="21"/>
  <c r="L52" i="21"/>
  <c r="L51" i="21"/>
  <c r="L50" i="21"/>
  <c r="L47" i="21"/>
  <c r="L48" i="21"/>
  <c r="L53" i="21"/>
  <c r="D20" i="26"/>
  <c r="D16" i="26"/>
  <c r="D18" i="26"/>
  <c r="D19" i="26"/>
  <c r="D14" i="26"/>
  <c r="D17" i="26"/>
  <c r="C15" i="26"/>
  <c r="D15" i="26"/>
  <c r="D21" i="26"/>
  <c r="V12" i="24"/>
  <c r="V8" i="24"/>
  <c r="V9" i="24"/>
  <c r="V13" i="24"/>
  <c r="V7" i="24"/>
  <c r="V11" i="24"/>
  <c r="V6" i="24"/>
  <c r="V10" i="24"/>
  <c r="M44" i="24"/>
  <c r="M40" i="24"/>
  <c r="M43" i="24"/>
  <c r="M38" i="24"/>
  <c r="M42" i="24"/>
  <c r="M41" i="24"/>
  <c r="M45" i="24"/>
  <c r="M39" i="24"/>
  <c r="J36" i="24"/>
  <c r="J32" i="24"/>
  <c r="J35" i="24"/>
  <c r="J30" i="24"/>
  <c r="J34" i="24"/>
  <c r="J33" i="24"/>
  <c r="J37" i="24"/>
  <c r="J31" i="24"/>
  <c r="S20" i="24"/>
  <c r="S16" i="24"/>
  <c r="S17" i="24"/>
  <c r="S21" i="24"/>
  <c r="S15" i="24"/>
  <c r="S19" i="24"/>
  <c r="S14" i="24"/>
  <c r="S18" i="24"/>
  <c r="J44" i="24"/>
  <c r="J40" i="24"/>
  <c r="J41" i="24"/>
  <c r="J45" i="24"/>
  <c r="J39" i="24"/>
  <c r="J43" i="24"/>
  <c r="J38" i="24"/>
  <c r="J42" i="24"/>
  <c r="M53" i="25"/>
  <c r="M49" i="25"/>
  <c r="M50" i="25"/>
  <c r="M48" i="25"/>
  <c r="M52" i="25"/>
  <c r="M51" i="25"/>
  <c r="M47" i="25"/>
  <c r="M46" i="25"/>
  <c r="L47" i="25"/>
  <c r="L46" i="25"/>
  <c r="L51" i="25"/>
  <c r="L48" i="25"/>
  <c r="L53" i="25"/>
  <c r="L52" i="25"/>
  <c r="L49" i="25"/>
  <c r="L50" i="25"/>
  <c r="M29" i="25"/>
  <c r="M25" i="25"/>
  <c r="M28" i="25"/>
  <c r="M23" i="25"/>
  <c r="M26" i="25"/>
  <c r="M24" i="25"/>
  <c r="M22" i="25"/>
  <c r="M27" i="25"/>
  <c r="G53" i="25"/>
  <c r="G49" i="25"/>
  <c r="G50" i="25"/>
  <c r="G48" i="25"/>
  <c r="G47" i="25"/>
  <c r="G46" i="25"/>
  <c r="G52" i="25"/>
  <c r="G51" i="25"/>
  <c r="G13" i="19"/>
  <c r="G9" i="19"/>
  <c r="G12" i="19"/>
  <c r="G8" i="19"/>
  <c r="G10" i="19"/>
  <c r="G7" i="19"/>
  <c r="G6" i="19"/>
  <c r="G11" i="19"/>
  <c r="J13" i="19"/>
  <c r="J9" i="19"/>
  <c r="J12" i="19"/>
  <c r="J8" i="19"/>
  <c r="J10" i="19"/>
  <c r="J7" i="19"/>
  <c r="J11" i="19"/>
  <c r="J6" i="19"/>
  <c r="V29" i="19"/>
  <c r="V25" i="19"/>
  <c r="V28" i="19"/>
  <c r="V24" i="19"/>
  <c r="V26" i="19"/>
  <c r="V23" i="19"/>
  <c r="V27" i="19"/>
  <c r="V22" i="19"/>
  <c r="D29" i="18"/>
  <c r="D25" i="18"/>
  <c r="D28" i="18"/>
  <c r="D24" i="18"/>
  <c r="D26" i="18"/>
  <c r="D22" i="18"/>
  <c r="D27" i="18"/>
  <c r="D23" i="18"/>
  <c r="D53" i="18"/>
  <c r="D49" i="18"/>
  <c r="D52" i="18"/>
  <c r="D48" i="18"/>
  <c r="D50" i="18"/>
  <c r="D47" i="18"/>
  <c r="D46" i="18"/>
  <c r="D51" i="18"/>
  <c r="G13" i="18"/>
  <c r="G9" i="18"/>
  <c r="G12" i="18"/>
  <c r="G8" i="18"/>
  <c r="G10" i="18"/>
  <c r="G11" i="18"/>
  <c r="G7" i="18"/>
  <c r="G6" i="18"/>
  <c r="M29" i="18"/>
  <c r="M25" i="18"/>
  <c r="M28" i="18"/>
  <c r="M24" i="18"/>
  <c r="M26" i="18"/>
  <c r="M27" i="18"/>
  <c r="M23" i="18"/>
  <c r="M22" i="18"/>
  <c r="S45" i="18"/>
  <c r="S41" i="18"/>
  <c r="S44" i="18"/>
  <c r="S40" i="18"/>
  <c r="S42" i="18"/>
  <c r="S39" i="18"/>
  <c r="S38" i="18"/>
  <c r="S43" i="18"/>
  <c r="S52" i="17"/>
  <c r="S48" i="17"/>
  <c r="S51" i="17"/>
  <c r="S47" i="17"/>
  <c r="S49" i="17"/>
  <c r="S53" i="17"/>
  <c r="S50" i="17"/>
  <c r="S46" i="17"/>
  <c r="R46" i="17"/>
  <c r="R49" i="17"/>
  <c r="R52" i="17"/>
  <c r="R51" i="17"/>
  <c r="R50" i="17"/>
  <c r="R47" i="17"/>
  <c r="R48" i="17"/>
  <c r="R53" i="17"/>
  <c r="V45" i="20"/>
  <c r="V41" i="20"/>
  <c r="V44" i="20"/>
  <c r="V40" i="20"/>
  <c r="V42" i="20"/>
  <c r="V38" i="20"/>
  <c r="V39" i="20"/>
  <c r="V43" i="20"/>
  <c r="D29" i="20"/>
  <c r="D25" i="20"/>
  <c r="D28" i="20"/>
  <c r="D24" i="20"/>
  <c r="D26" i="20"/>
  <c r="D22" i="20"/>
  <c r="D23" i="20"/>
  <c r="D27" i="20"/>
  <c r="P21" i="20"/>
  <c r="P17" i="20"/>
  <c r="P20" i="20"/>
  <c r="P16" i="20"/>
  <c r="P18" i="20"/>
  <c r="P14" i="20"/>
  <c r="P19" i="20"/>
  <c r="P15" i="20"/>
  <c r="J21" i="20"/>
  <c r="J17" i="20"/>
  <c r="J20" i="20"/>
  <c r="J16" i="20"/>
  <c r="J18" i="20"/>
  <c r="J14" i="20"/>
  <c r="J19" i="20"/>
  <c r="J15" i="20"/>
  <c r="V53" i="20"/>
  <c r="V49" i="20"/>
  <c r="V52" i="20"/>
  <c r="V48" i="20"/>
  <c r="V50" i="20"/>
  <c r="V46" i="20"/>
  <c r="V51" i="20"/>
  <c r="V47" i="20"/>
  <c r="S12" i="26"/>
  <c r="S8" i="26"/>
  <c r="S10" i="26"/>
  <c r="S11" i="26"/>
  <c r="S6" i="26"/>
  <c r="S9" i="26"/>
  <c r="S7" i="26"/>
  <c r="S13" i="26"/>
  <c r="D36" i="26"/>
  <c r="D32" i="26"/>
  <c r="D33" i="26"/>
  <c r="D35" i="26"/>
  <c r="D37" i="26"/>
  <c r="D30" i="26"/>
  <c r="D34" i="26"/>
  <c r="D31" i="26"/>
  <c r="S53" i="22"/>
  <c r="S49" i="22"/>
  <c r="S52" i="22"/>
  <c r="S48" i="22"/>
  <c r="S51" i="22"/>
  <c r="S47" i="22"/>
  <c r="S50" i="22"/>
  <c r="S46" i="22"/>
  <c r="R46" i="22"/>
  <c r="R51" i="22"/>
  <c r="R52" i="22"/>
  <c r="R53" i="22"/>
  <c r="R50" i="22"/>
  <c r="R49" i="22"/>
  <c r="R48" i="22"/>
  <c r="R47" i="22"/>
  <c r="J29" i="22"/>
  <c r="J25" i="22"/>
  <c r="J28" i="22"/>
  <c r="J24" i="22"/>
  <c r="J27" i="22"/>
  <c r="J23" i="22"/>
  <c r="J26" i="22"/>
  <c r="J22" i="22"/>
  <c r="G53" i="22"/>
  <c r="G49" i="22"/>
  <c r="G52" i="22"/>
  <c r="G48" i="22"/>
  <c r="G51" i="22"/>
  <c r="G47" i="22"/>
  <c r="G50" i="22"/>
  <c r="G46" i="22"/>
  <c r="P53" i="22"/>
  <c r="P49" i="22"/>
  <c r="P52" i="22"/>
  <c r="P48" i="22"/>
  <c r="P51" i="22"/>
  <c r="P47" i="22"/>
  <c r="P50" i="22"/>
  <c r="P46" i="22"/>
  <c r="P36" i="17"/>
  <c r="P32" i="17"/>
  <c r="P35" i="17"/>
  <c r="P31" i="17"/>
  <c r="P33" i="17"/>
  <c r="P34" i="17"/>
  <c r="P37" i="17"/>
  <c r="P30" i="17"/>
  <c r="M12" i="17"/>
  <c r="M8" i="17"/>
  <c r="M11" i="17"/>
  <c r="M7" i="17"/>
  <c r="M9" i="17"/>
  <c r="M10" i="17"/>
  <c r="M13" i="17"/>
  <c r="M6" i="17"/>
  <c r="S28" i="17"/>
  <c r="S24" i="17"/>
  <c r="S27" i="17"/>
  <c r="S23" i="17"/>
  <c r="S25" i="17"/>
  <c r="S26" i="17"/>
  <c r="S29" i="17"/>
  <c r="S22" i="17"/>
  <c r="D52" i="17"/>
  <c r="D48" i="17"/>
  <c r="D51" i="17"/>
  <c r="D47" i="17"/>
  <c r="D49" i="17"/>
  <c r="D46" i="17"/>
  <c r="D53" i="17"/>
  <c r="D50" i="17"/>
  <c r="S53" i="20"/>
  <c r="S49" i="20"/>
  <c r="S52" i="20"/>
  <c r="S48" i="20"/>
  <c r="S50" i="20"/>
  <c r="S46" i="20"/>
  <c r="S51" i="20"/>
  <c r="S47" i="20"/>
  <c r="R47" i="20"/>
  <c r="R46" i="20"/>
  <c r="R53" i="20"/>
  <c r="R52" i="20"/>
  <c r="R51" i="20"/>
  <c r="R48" i="20"/>
  <c r="R49" i="20"/>
  <c r="R50" i="20"/>
  <c r="V44" i="17"/>
  <c r="V40" i="17"/>
  <c r="V43" i="17"/>
  <c r="V39" i="17"/>
  <c r="V41" i="17"/>
  <c r="V38" i="17"/>
  <c r="V42" i="17"/>
  <c r="V45" i="17"/>
  <c r="J52" i="17"/>
  <c r="J48" i="17"/>
  <c r="J51" i="17"/>
  <c r="J47" i="17"/>
  <c r="J49" i="17"/>
  <c r="J50" i="17"/>
  <c r="J53" i="17"/>
  <c r="J46" i="17"/>
  <c r="D36" i="17"/>
  <c r="D32" i="17"/>
  <c r="D35" i="17"/>
  <c r="D31" i="17"/>
  <c r="D33" i="17"/>
  <c r="D34" i="17"/>
  <c r="D37" i="17"/>
  <c r="D30" i="17"/>
  <c r="J53" i="18"/>
  <c r="J49" i="18"/>
  <c r="J52" i="18"/>
  <c r="J48" i="18"/>
  <c r="J50" i="18"/>
  <c r="J47" i="18"/>
  <c r="J46" i="18"/>
  <c r="J51" i="18"/>
  <c r="D37" i="18"/>
  <c r="D33" i="18"/>
  <c r="D36" i="18"/>
  <c r="D32" i="18"/>
  <c r="D34" i="18"/>
  <c r="D31" i="18"/>
  <c r="D30" i="18"/>
  <c r="D35" i="18"/>
  <c r="J53" i="19"/>
  <c r="J49" i="19"/>
  <c r="J52" i="19"/>
  <c r="J48" i="19"/>
  <c r="J50" i="19"/>
  <c r="J47" i="19"/>
  <c r="J51" i="19"/>
  <c r="J46" i="19"/>
  <c r="D37" i="19"/>
  <c r="D33" i="19"/>
  <c r="D36" i="19"/>
  <c r="D32" i="19"/>
  <c r="D34" i="19"/>
  <c r="D31" i="19"/>
  <c r="D30" i="19"/>
  <c r="D35" i="19"/>
  <c r="S13" i="19"/>
  <c r="S9" i="19"/>
  <c r="S12" i="19"/>
  <c r="S8" i="19"/>
  <c r="S10" i="19"/>
  <c r="S7" i="19"/>
  <c r="S6" i="19"/>
  <c r="S11" i="19"/>
  <c r="J45" i="19"/>
  <c r="J41" i="19"/>
  <c r="J44" i="19"/>
  <c r="J40" i="19"/>
  <c r="J42" i="19"/>
  <c r="J39" i="19"/>
  <c r="J43" i="19"/>
  <c r="J38" i="19"/>
  <c r="D29" i="19"/>
  <c r="D25" i="19"/>
  <c r="D28" i="19"/>
  <c r="D24" i="19"/>
  <c r="D26" i="19"/>
  <c r="D23" i="19"/>
  <c r="D27" i="19"/>
  <c r="D22" i="19"/>
  <c r="P53" i="20"/>
  <c r="P49" i="20"/>
  <c r="P52" i="20"/>
  <c r="P48" i="20"/>
  <c r="P50" i="20"/>
  <c r="P46" i="20"/>
  <c r="P51" i="20"/>
  <c r="P47" i="20"/>
  <c r="V21" i="20"/>
  <c r="V17" i="20"/>
  <c r="V20" i="20"/>
  <c r="V16" i="20"/>
  <c r="V18" i="20"/>
  <c r="V14" i="20"/>
  <c r="V19" i="20"/>
  <c r="V15" i="20"/>
  <c r="J53" i="21"/>
  <c r="J49" i="21"/>
  <c r="J52" i="21"/>
  <c r="J48" i="21"/>
  <c r="J47" i="21"/>
  <c r="J46" i="21"/>
  <c r="J51" i="21"/>
  <c r="J50" i="21"/>
  <c r="M13" i="21"/>
  <c r="M9" i="21"/>
  <c r="M12" i="21"/>
  <c r="M8" i="21"/>
  <c r="M7" i="21"/>
  <c r="M6" i="21"/>
  <c r="M11" i="21"/>
  <c r="M10" i="21"/>
  <c r="V37" i="22"/>
  <c r="V33" i="22"/>
  <c r="V36" i="22"/>
  <c r="V32" i="22"/>
  <c r="V35" i="22"/>
  <c r="V31" i="22"/>
  <c r="V34" i="22"/>
  <c r="V30" i="22"/>
  <c r="V37" i="23"/>
  <c r="V33" i="23"/>
  <c r="V36" i="23"/>
  <c r="V32" i="23"/>
  <c r="V35" i="23"/>
  <c r="V31" i="23"/>
  <c r="V34" i="23"/>
  <c r="V30" i="23"/>
  <c r="G52" i="17"/>
  <c r="G48" i="17"/>
  <c r="G51" i="17"/>
  <c r="G47" i="17"/>
  <c r="G49" i="17"/>
  <c r="G53" i="17"/>
  <c r="G50" i="17"/>
  <c r="G46" i="17"/>
  <c r="D44" i="17"/>
  <c r="D40" i="17"/>
  <c r="D43" i="17"/>
  <c r="D39" i="17"/>
  <c r="D41" i="17"/>
  <c r="D45" i="17"/>
  <c r="D42" i="17"/>
  <c r="D38" i="17"/>
  <c r="V28" i="17"/>
  <c r="V24" i="17"/>
  <c r="V27" i="17"/>
  <c r="V23" i="17"/>
  <c r="V25" i="17"/>
  <c r="V29" i="17"/>
  <c r="V26" i="17"/>
  <c r="V22" i="17"/>
  <c r="S20" i="17"/>
  <c r="S16" i="17"/>
  <c r="S19" i="17"/>
  <c r="S15" i="17"/>
  <c r="S17" i="17"/>
  <c r="S21" i="17"/>
  <c r="S18" i="17"/>
  <c r="S14" i="17"/>
  <c r="P12" i="17"/>
  <c r="P8" i="17"/>
  <c r="P11" i="17"/>
  <c r="P7" i="17"/>
  <c r="P9" i="17"/>
  <c r="P13" i="17"/>
  <c r="P10" i="17"/>
  <c r="P6" i="17"/>
  <c r="P52" i="17"/>
  <c r="P48" i="17"/>
  <c r="P51" i="17"/>
  <c r="P47" i="17"/>
  <c r="P49" i="17"/>
  <c r="P46" i="17"/>
  <c r="P53" i="17"/>
  <c r="P50" i="17"/>
  <c r="M44" i="17"/>
  <c r="M40" i="17"/>
  <c r="M43" i="17"/>
  <c r="M39" i="17"/>
  <c r="M41" i="17"/>
  <c r="M42" i="17"/>
  <c r="M45" i="17"/>
  <c r="M38" i="17"/>
  <c r="J36" i="17"/>
  <c r="J32" i="17"/>
  <c r="J35" i="17"/>
  <c r="J31" i="17"/>
  <c r="J33" i="17"/>
  <c r="J30" i="17"/>
  <c r="J37" i="17"/>
  <c r="J34" i="17"/>
  <c r="G28" i="17"/>
  <c r="G24" i="17"/>
  <c r="G27" i="17"/>
  <c r="G23" i="17"/>
  <c r="G25" i="17"/>
  <c r="G26" i="17"/>
  <c r="G29" i="17"/>
  <c r="G22" i="17"/>
  <c r="D20" i="17"/>
  <c r="D16" i="17"/>
  <c r="D19" i="17"/>
  <c r="D15" i="17"/>
  <c r="D17" i="17"/>
  <c r="D14" i="17"/>
  <c r="D21" i="17"/>
  <c r="D18" i="17"/>
  <c r="P53" i="18"/>
  <c r="P49" i="18"/>
  <c r="P52" i="18"/>
  <c r="P48" i="18"/>
  <c r="P50" i="18"/>
  <c r="P47" i="18"/>
  <c r="P46" i="18"/>
  <c r="P51" i="18"/>
  <c r="M45" i="18"/>
  <c r="M41" i="18"/>
  <c r="M44" i="18"/>
  <c r="M40" i="18"/>
  <c r="M42" i="18"/>
  <c r="M39" i="18"/>
  <c r="M38" i="18"/>
  <c r="M43" i="18"/>
  <c r="J37" i="18"/>
  <c r="J33" i="18"/>
  <c r="J36" i="18"/>
  <c r="J32" i="18"/>
  <c r="J34" i="18"/>
  <c r="J31" i="18"/>
  <c r="J30" i="18"/>
  <c r="J35" i="18"/>
  <c r="G29" i="18"/>
  <c r="G25" i="18"/>
  <c r="G28" i="18"/>
  <c r="G24" i="18"/>
  <c r="G26" i="18"/>
  <c r="G22" i="18"/>
  <c r="G23" i="18"/>
  <c r="G27" i="18"/>
  <c r="D21" i="18"/>
  <c r="D17" i="18"/>
  <c r="D20" i="18"/>
  <c r="D16" i="18"/>
  <c r="D18" i="18"/>
  <c r="D19" i="18"/>
  <c r="D15" i="18"/>
  <c r="D14" i="18"/>
  <c r="P53" i="19"/>
  <c r="P49" i="19"/>
  <c r="P52" i="19"/>
  <c r="P48" i="19"/>
  <c r="P50" i="19"/>
  <c r="P47" i="19"/>
  <c r="P51" i="19"/>
  <c r="P46" i="19"/>
  <c r="M45" i="19"/>
  <c r="M41" i="19"/>
  <c r="M44" i="19"/>
  <c r="M40" i="19"/>
  <c r="M42" i="19"/>
  <c r="M39" i="19"/>
  <c r="M38" i="19"/>
  <c r="M43" i="19"/>
  <c r="J37" i="19"/>
  <c r="J33" i="19"/>
  <c r="J36" i="19"/>
  <c r="J32" i="19"/>
  <c r="J34" i="19"/>
  <c r="J31" i="19"/>
  <c r="J30" i="19"/>
  <c r="J35" i="19"/>
  <c r="G29" i="19"/>
  <c r="G25" i="19"/>
  <c r="G28" i="19"/>
  <c r="G24" i="19"/>
  <c r="G26" i="19"/>
  <c r="G23" i="19"/>
  <c r="G22" i="19"/>
  <c r="G27" i="19"/>
  <c r="D21" i="19"/>
  <c r="D17" i="19"/>
  <c r="D20" i="19"/>
  <c r="D16" i="19"/>
  <c r="D18" i="19"/>
  <c r="D15" i="19"/>
  <c r="D14" i="19"/>
  <c r="D19" i="19"/>
  <c r="S53" i="19"/>
  <c r="S49" i="19"/>
  <c r="S52" i="19"/>
  <c r="S48" i="19"/>
  <c r="S50" i="19"/>
  <c r="S47" i="19"/>
  <c r="S46" i="19"/>
  <c r="S51" i="19"/>
  <c r="M37" i="19"/>
  <c r="M33" i="19"/>
  <c r="M36" i="19"/>
  <c r="M32" i="19"/>
  <c r="M34" i="19"/>
  <c r="M31" i="19"/>
  <c r="M35" i="19"/>
  <c r="M30" i="19"/>
  <c r="J29" i="19"/>
  <c r="J25" i="19"/>
  <c r="J28" i="19"/>
  <c r="J24" i="19"/>
  <c r="J26" i="19"/>
  <c r="J23" i="19"/>
  <c r="J27" i="19"/>
  <c r="J22" i="19"/>
  <c r="G21" i="19"/>
  <c r="G17" i="19"/>
  <c r="G20" i="19"/>
  <c r="G16" i="19"/>
  <c r="G18" i="19"/>
  <c r="G15" i="19"/>
  <c r="G19" i="19"/>
  <c r="G14" i="19"/>
  <c r="D13" i="19"/>
  <c r="D9" i="19"/>
  <c r="D12" i="19"/>
  <c r="D8" i="19"/>
  <c r="D10" i="19"/>
  <c r="D7" i="19"/>
  <c r="D11" i="19"/>
  <c r="D6" i="19"/>
  <c r="S45" i="20"/>
  <c r="S41" i="20"/>
  <c r="S44" i="20"/>
  <c r="S40" i="20"/>
  <c r="S42" i="20"/>
  <c r="S38" i="20"/>
  <c r="S43" i="20"/>
  <c r="S39" i="20"/>
  <c r="P37" i="20"/>
  <c r="P33" i="20"/>
  <c r="P36" i="20"/>
  <c r="P32" i="20"/>
  <c r="P34" i="20"/>
  <c r="P30" i="20"/>
  <c r="P35" i="20"/>
  <c r="P31" i="20"/>
  <c r="G29" i="20"/>
  <c r="G25" i="20"/>
  <c r="G28" i="20"/>
  <c r="G24" i="20"/>
  <c r="G26" i="20"/>
  <c r="G22" i="20"/>
  <c r="G27" i="20"/>
  <c r="G23" i="20"/>
  <c r="D21" i="20"/>
  <c r="D17" i="20"/>
  <c r="D20" i="20"/>
  <c r="D16" i="20"/>
  <c r="D18" i="20"/>
  <c r="D14" i="20"/>
  <c r="D19" i="20"/>
  <c r="D15" i="20"/>
  <c r="P53" i="21"/>
  <c r="P49" i="21"/>
  <c r="P52" i="21"/>
  <c r="P48" i="21"/>
  <c r="P47" i="21"/>
  <c r="P46" i="21"/>
  <c r="P51" i="21"/>
  <c r="P50" i="21"/>
  <c r="M45" i="21"/>
  <c r="M41" i="21"/>
  <c r="M44" i="21"/>
  <c r="M40" i="21"/>
  <c r="M39" i="21"/>
  <c r="M38" i="21"/>
  <c r="M43" i="21"/>
  <c r="M42" i="21"/>
  <c r="J37" i="21"/>
  <c r="J33" i="21"/>
  <c r="J36" i="21"/>
  <c r="J32" i="21"/>
  <c r="J31" i="21"/>
  <c r="J30" i="21"/>
  <c r="J35" i="21"/>
  <c r="J34" i="21"/>
  <c r="G29" i="21"/>
  <c r="G25" i="21"/>
  <c r="G28" i="21"/>
  <c r="G24" i="21"/>
  <c r="G23" i="21"/>
  <c r="G22" i="21"/>
  <c r="G27" i="21"/>
  <c r="G26" i="21"/>
  <c r="D21" i="21"/>
  <c r="D17" i="21"/>
  <c r="D20" i="21"/>
  <c r="D16" i="21"/>
  <c r="D15" i="21"/>
  <c r="D14" i="21"/>
  <c r="D19" i="21"/>
  <c r="D18" i="21"/>
  <c r="J53" i="22"/>
  <c r="J49" i="22"/>
  <c r="J52" i="22"/>
  <c r="J48" i="22"/>
  <c r="J51" i="22"/>
  <c r="J47" i="22"/>
  <c r="J50" i="22"/>
  <c r="J46" i="22"/>
  <c r="G45" i="22"/>
  <c r="G41" i="22"/>
  <c r="G44" i="22"/>
  <c r="G40" i="22"/>
  <c r="G43" i="22"/>
  <c r="G39" i="22"/>
  <c r="G42" i="22"/>
  <c r="G38" i="22"/>
  <c r="D37" i="22"/>
  <c r="D33" i="22"/>
  <c r="D36" i="22"/>
  <c r="D32" i="22"/>
  <c r="D35" i="22"/>
  <c r="D31" i="22"/>
  <c r="D34" i="22"/>
  <c r="D30" i="22"/>
  <c r="V21" i="22"/>
  <c r="V17" i="22"/>
  <c r="V20" i="22"/>
  <c r="V16" i="22"/>
  <c r="V19" i="22"/>
  <c r="V15" i="22"/>
  <c r="V18" i="22"/>
  <c r="V14" i="22"/>
  <c r="S13" i="22"/>
  <c r="S9" i="22"/>
  <c r="S12" i="22"/>
  <c r="S8" i="22"/>
  <c r="S11" i="22"/>
  <c r="S7" i="22"/>
  <c r="S10" i="22"/>
  <c r="S6" i="22"/>
  <c r="J53" i="23"/>
  <c r="J49" i="23"/>
  <c r="J52" i="23"/>
  <c r="J48" i="23"/>
  <c r="J51" i="23"/>
  <c r="J47" i="23"/>
  <c r="J50" i="23"/>
  <c r="J46" i="23"/>
  <c r="G45" i="23"/>
  <c r="G41" i="23"/>
  <c r="G44" i="23"/>
  <c r="G40" i="23"/>
  <c r="G43" i="23"/>
  <c r="G39" i="23"/>
  <c r="G42" i="23"/>
  <c r="G38" i="23"/>
  <c r="D37" i="23"/>
  <c r="D33" i="23"/>
  <c r="D36" i="23"/>
  <c r="D32" i="23"/>
  <c r="D35" i="23"/>
  <c r="D31" i="23"/>
  <c r="D34" i="23"/>
  <c r="D30" i="23"/>
  <c r="V21" i="23"/>
  <c r="V17" i="23"/>
  <c r="V20" i="23"/>
  <c r="V16" i="23"/>
  <c r="V19" i="23"/>
  <c r="V15" i="23"/>
  <c r="V18" i="23"/>
  <c r="V14" i="23"/>
  <c r="M13" i="23"/>
  <c r="M9" i="23"/>
  <c r="M12" i="23"/>
  <c r="M8" i="23"/>
  <c r="M11" i="23"/>
  <c r="M7" i="23"/>
  <c r="M10" i="23"/>
  <c r="M6" i="23"/>
  <c r="V44" i="24"/>
  <c r="V40" i="24"/>
  <c r="V41" i="24"/>
  <c r="V45" i="24"/>
  <c r="V39" i="24"/>
  <c r="V43" i="24"/>
  <c r="V38" i="24"/>
  <c r="V42" i="24"/>
  <c r="S36" i="24"/>
  <c r="S32" i="24"/>
  <c r="S33" i="24"/>
  <c r="S37" i="24"/>
  <c r="S31" i="24"/>
  <c r="S35" i="24"/>
  <c r="S30" i="24"/>
  <c r="S34" i="24"/>
  <c r="P28" i="24"/>
  <c r="P24" i="24"/>
  <c r="P25" i="24"/>
  <c r="P29" i="24"/>
  <c r="P23" i="24"/>
  <c r="P27" i="24"/>
  <c r="P22" i="24"/>
  <c r="P26" i="24"/>
  <c r="M20" i="24"/>
  <c r="M16" i="24"/>
  <c r="M17" i="24"/>
  <c r="M21" i="24"/>
  <c r="M15" i="24"/>
  <c r="M19" i="24"/>
  <c r="M14" i="24"/>
  <c r="M18" i="24"/>
  <c r="J12" i="24"/>
  <c r="J8" i="24"/>
  <c r="J9" i="24"/>
  <c r="J13" i="24"/>
  <c r="J7" i="24"/>
  <c r="J11" i="24"/>
  <c r="J6" i="24"/>
  <c r="J10" i="24"/>
  <c r="J52" i="24"/>
  <c r="J48" i="24"/>
  <c r="J51" i="24"/>
  <c r="J46" i="24"/>
  <c r="J50" i="24"/>
  <c r="J49" i="24"/>
  <c r="J53" i="24"/>
  <c r="J47" i="24"/>
  <c r="G44" i="24"/>
  <c r="G40" i="24"/>
  <c r="G43" i="24"/>
  <c r="G38" i="24"/>
  <c r="G42" i="24"/>
  <c r="G41" i="24"/>
  <c r="G45" i="24"/>
  <c r="G39" i="24"/>
  <c r="D36" i="24"/>
  <c r="D32" i="24"/>
  <c r="D35" i="24"/>
  <c r="D30" i="24"/>
  <c r="D34" i="24"/>
  <c r="D33" i="24"/>
  <c r="D31" i="24"/>
  <c r="D37" i="24"/>
  <c r="V20" i="24"/>
  <c r="V16" i="24"/>
  <c r="V19" i="24"/>
  <c r="V14" i="24"/>
  <c r="V18" i="24"/>
  <c r="V17" i="24"/>
  <c r="V21" i="24"/>
  <c r="V15" i="24"/>
  <c r="S7" i="24"/>
  <c r="S11" i="24"/>
  <c r="S8" i="24"/>
  <c r="S13" i="24"/>
  <c r="S9" i="24"/>
  <c r="S10" i="24"/>
  <c r="S6" i="24"/>
  <c r="S12" i="24"/>
  <c r="J53" i="25"/>
  <c r="J49" i="25"/>
  <c r="J52" i="25"/>
  <c r="J47" i="25"/>
  <c r="J51" i="25"/>
  <c r="J46" i="25"/>
  <c r="J50" i="25"/>
  <c r="J48" i="25"/>
  <c r="G45" i="25"/>
  <c r="G41" i="25"/>
  <c r="G44" i="25"/>
  <c r="G39" i="25"/>
  <c r="G43" i="25"/>
  <c r="G38" i="25"/>
  <c r="G42" i="25"/>
  <c r="G40" i="25"/>
  <c r="D37" i="25"/>
  <c r="D33" i="25"/>
  <c r="D36" i="25"/>
  <c r="D31" i="25"/>
  <c r="D35" i="25"/>
  <c r="D30" i="25"/>
  <c r="D34" i="25"/>
  <c r="D32" i="25"/>
  <c r="C36" i="25"/>
  <c r="C33" i="25"/>
  <c r="C35" i="25"/>
  <c r="C34" i="25"/>
  <c r="V21" i="25"/>
  <c r="V17" i="25"/>
  <c r="V20" i="25"/>
  <c r="V15" i="25"/>
  <c r="V19" i="25"/>
  <c r="V18" i="25"/>
  <c r="V16" i="25"/>
  <c r="V14" i="25"/>
  <c r="S13" i="25"/>
  <c r="S9" i="25"/>
  <c r="S12" i="25"/>
  <c r="S7" i="25"/>
  <c r="S6" i="25"/>
  <c r="S11" i="25"/>
  <c r="S10" i="25"/>
  <c r="S8" i="25"/>
  <c r="J52" i="26"/>
  <c r="J48" i="26"/>
  <c r="J49" i="26"/>
  <c r="J47" i="26"/>
  <c r="J50" i="26"/>
  <c r="J46" i="26"/>
  <c r="J53" i="26"/>
  <c r="J51" i="26"/>
  <c r="G44" i="26"/>
  <c r="G40" i="26"/>
  <c r="G41" i="26"/>
  <c r="G42" i="26"/>
  <c r="G43" i="26"/>
  <c r="G45" i="26"/>
  <c r="G39" i="26"/>
  <c r="G38" i="26"/>
  <c r="S28" i="26"/>
  <c r="S24" i="26"/>
  <c r="S26" i="26"/>
  <c r="S27" i="26"/>
  <c r="S22" i="26"/>
  <c r="S29" i="26"/>
  <c r="S25" i="26"/>
  <c r="S23" i="26"/>
  <c r="P20" i="26"/>
  <c r="P16" i="26"/>
  <c r="P18" i="26"/>
  <c r="P19" i="26"/>
  <c r="P14" i="26"/>
  <c r="P17" i="26"/>
  <c r="P15" i="26"/>
  <c r="P21" i="26"/>
  <c r="M12" i="26"/>
  <c r="M8" i="26"/>
  <c r="M9" i="26"/>
  <c r="M13" i="26"/>
  <c r="M7" i="26"/>
  <c r="M11" i="26"/>
  <c r="M6" i="26"/>
  <c r="M10" i="26"/>
  <c r="J45" i="25"/>
  <c r="J41" i="25"/>
  <c r="J42" i="25"/>
  <c r="J40" i="25"/>
  <c r="J44" i="25"/>
  <c r="J43" i="25"/>
  <c r="J39" i="25"/>
  <c r="J38" i="25"/>
  <c r="D29" i="25"/>
  <c r="D25" i="25"/>
  <c r="D26" i="25"/>
  <c r="D28" i="25"/>
  <c r="D22" i="25"/>
  <c r="D27" i="25"/>
  <c r="D24" i="25"/>
  <c r="D23" i="25"/>
  <c r="C25" i="25"/>
  <c r="V53" i="25"/>
  <c r="V49" i="25"/>
  <c r="V52" i="25"/>
  <c r="V47" i="25"/>
  <c r="V51" i="25"/>
  <c r="V46" i="25"/>
  <c r="V50" i="25"/>
  <c r="V48" i="25"/>
  <c r="G37" i="18"/>
  <c r="G33" i="18"/>
  <c r="G36" i="18"/>
  <c r="G32" i="18"/>
  <c r="G34" i="18"/>
  <c r="G31" i="18"/>
  <c r="G35" i="18"/>
  <c r="G30" i="18"/>
  <c r="V13" i="18"/>
  <c r="V9" i="18"/>
  <c r="V12" i="18"/>
  <c r="V8" i="18"/>
  <c r="V10" i="18"/>
  <c r="V6" i="18"/>
  <c r="V11" i="18"/>
  <c r="V7" i="18"/>
  <c r="S37" i="20"/>
  <c r="S33" i="20"/>
  <c r="S36" i="20"/>
  <c r="S32" i="20"/>
  <c r="S34" i="20"/>
  <c r="S30" i="20"/>
  <c r="S31" i="20"/>
  <c r="S35" i="20"/>
  <c r="M21" i="20"/>
  <c r="M17" i="20"/>
  <c r="M20" i="20"/>
  <c r="M16" i="20"/>
  <c r="M18" i="20"/>
  <c r="M14" i="20"/>
  <c r="M15" i="20"/>
  <c r="M19" i="20"/>
  <c r="V45" i="21"/>
  <c r="V41" i="21"/>
  <c r="V44" i="21"/>
  <c r="V40" i="21"/>
  <c r="V39" i="21"/>
  <c r="V38" i="21"/>
  <c r="V43" i="21"/>
  <c r="V42" i="21"/>
  <c r="P29" i="21"/>
  <c r="P25" i="21"/>
  <c r="P28" i="21"/>
  <c r="P24" i="21"/>
  <c r="P23" i="21"/>
  <c r="P22" i="21"/>
  <c r="P27" i="21"/>
  <c r="P26" i="21"/>
  <c r="V53" i="21"/>
  <c r="V49" i="21"/>
  <c r="V52" i="21"/>
  <c r="V48" i="21"/>
  <c r="V47" i="21"/>
  <c r="V46" i="21"/>
  <c r="V51" i="21"/>
  <c r="V50" i="21"/>
  <c r="S21" i="21"/>
  <c r="S17" i="21"/>
  <c r="S20" i="21"/>
  <c r="S16" i="21"/>
  <c r="S15" i="21"/>
  <c r="S14" i="21"/>
  <c r="S19" i="21"/>
  <c r="S18" i="21"/>
  <c r="D45" i="22"/>
  <c r="D41" i="22"/>
  <c r="D44" i="22"/>
  <c r="D40" i="22"/>
  <c r="D43" i="22"/>
  <c r="D39" i="22"/>
  <c r="D42" i="22"/>
  <c r="D38" i="22"/>
  <c r="S21" i="22"/>
  <c r="S17" i="22"/>
  <c r="S20" i="22"/>
  <c r="S16" i="22"/>
  <c r="S19" i="22"/>
  <c r="S15" i="22"/>
  <c r="S18" i="22"/>
  <c r="S14" i="22"/>
  <c r="M53" i="22"/>
  <c r="M49" i="22"/>
  <c r="M52" i="22"/>
  <c r="M48" i="22"/>
  <c r="M51" i="22"/>
  <c r="M47" i="22"/>
  <c r="M50" i="22"/>
  <c r="M46" i="22"/>
  <c r="V13" i="22"/>
  <c r="V9" i="22"/>
  <c r="V12" i="22"/>
  <c r="V8" i="22"/>
  <c r="V11" i="22"/>
  <c r="V7" i="22"/>
  <c r="V10" i="22"/>
  <c r="V6" i="22"/>
  <c r="V29" i="25"/>
  <c r="V25" i="25"/>
  <c r="V26" i="25"/>
  <c r="V23" i="25"/>
  <c r="V28" i="25"/>
  <c r="V22" i="25"/>
  <c r="V27" i="25"/>
  <c r="V24" i="25"/>
  <c r="O27" i="22"/>
  <c r="R31" i="22"/>
  <c r="U45" i="23"/>
  <c r="C28" i="23"/>
  <c r="C25" i="23"/>
  <c r="L53" i="23"/>
  <c r="L48" i="23"/>
  <c r="F53" i="23"/>
  <c r="C45" i="23"/>
  <c r="I28" i="23"/>
  <c r="I25" i="23"/>
  <c r="I25" i="25"/>
  <c r="I24" i="25"/>
  <c r="R34" i="26"/>
  <c r="R33" i="26"/>
  <c r="F21" i="26"/>
  <c r="O13" i="26"/>
  <c r="O8" i="26"/>
  <c r="L34" i="26"/>
  <c r="L33" i="26"/>
  <c r="O26" i="26"/>
  <c r="U13" i="26"/>
  <c r="U8" i="26"/>
  <c r="D12" i="26"/>
  <c r="D8" i="26"/>
  <c r="D11" i="26"/>
  <c r="D6" i="26"/>
  <c r="D10" i="26"/>
  <c r="D13" i="26"/>
  <c r="D7" i="26"/>
  <c r="D9" i="26"/>
  <c r="G36" i="26"/>
  <c r="G32" i="26"/>
  <c r="G37" i="26"/>
  <c r="G31" i="26"/>
  <c r="G33" i="26"/>
  <c r="G35" i="26"/>
  <c r="G34" i="26"/>
  <c r="G30" i="26"/>
  <c r="F37" i="26"/>
  <c r="F36" i="26"/>
  <c r="F35" i="26"/>
  <c r="F32" i="26"/>
  <c r="F34" i="26"/>
  <c r="F31" i="26"/>
  <c r="F30" i="26"/>
  <c r="F33" i="26"/>
  <c r="J12" i="26"/>
  <c r="J8" i="26"/>
  <c r="J11" i="26"/>
  <c r="J6" i="26"/>
  <c r="J10" i="26"/>
  <c r="J9" i="26"/>
  <c r="J13" i="26"/>
  <c r="J7" i="26"/>
  <c r="D28" i="26"/>
  <c r="D24" i="26"/>
  <c r="C26" i="26"/>
  <c r="C22" i="26"/>
  <c r="D29" i="26"/>
  <c r="D23" i="26"/>
  <c r="D25" i="26"/>
  <c r="D27" i="26"/>
  <c r="C25" i="26"/>
  <c r="D26" i="26"/>
  <c r="C24" i="26"/>
  <c r="C29" i="26"/>
  <c r="D22" i="26"/>
  <c r="C28" i="26"/>
  <c r="C27" i="26"/>
  <c r="C23" i="26"/>
  <c r="D44" i="26"/>
  <c r="D40" i="26"/>
  <c r="D43" i="26"/>
  <c r="D38" i="26"/>
  <c r="D42" i="26"/>
  <c r="D45" i="26"/>
  <c r="D41" i="26"/>
  <c r="D39" i="26"/>
  <c r="V28" i="26"/>
  <c r="V24" i="26"/>
  <c r="V29" i="26"/>
  <c r="V23" i="26"/>
  <c r="V25" i="26"/>
  <c r="V22" i="26"/>
  <c r="V27" i="26"/>
  <c r="V26" i="26"/>
  <c r="M21" i="22"/>
  <c r="M17" i="22"/>
  <c r="M20" i="22"/>
  <c r="M16" i="22"/>
  <c r="M19" i="22"/>
  <c r="M15" i="22"/>
  <c r="M18" i="22"/>
  <c r="M14" i="22"/>
  <c r="V45" i="22"/>
  <c r="V41" i="22"/>
  <c r="V44" i="22"/>
  <c r="V40" i="22"/>
  <c r="V43" i="22"/>
  <c r="V39" i="22"/>
  <c r="V42" i="22"/>
  <c r="V38" i="22"/>
  <c r="P45" i="18"/>
  <c r="P41" i="18"/>
  <c r="P44" i="18"/>
  <c r="P40" i="18"/>
  <c r="P42" i="18"/>
  <c r="P39" i="18"/>
  <c r="P43" i="18"/>
  <c r="P38" i="18"/>
  <c r="M37" i="18"/>
  <c r="M33" i="18"/>
  <c r="M36" i="18"/>
  <c r="M32" i="18"/>
  <c r="M34" i="18"/>
  <c r="M31" i="18"/>
  <c r="M35" i="18"/>
  <c r="M30" i="18"/>
  <c r="P45" i="25"/>
  <c r="P41" i="25"/>
  <c r="P42" i="25"/>
  <c r="P40" i="25"/>
  <c r="P39" i="25"/>
  <c r="P38" i="25"/>
  <c r="P44" i="25"/>
  <c r="P43" i="25"/>
  <c r="S53" i="21"/>
  <c r="S49" i="21"/>
  <c r="S52" i="21"/>
  <c r="S48" i="21"/>
  <c r="S47" i="21"/>
  <c r="S46" i="21"/>
  <c r="S51" i="21"/>
  <c r="S50" i="21"/>
  <c r="S13" i="21"/>
  <c r="S9" i="21"/>
  <c r="S12" i="21"/>
  <c r="S8" i="21"/>
  <c r="S7" i="21"/>
  <c r="S6" i="21"/>
  <c r="S11" i="21"/>
  <c r="S10" i="21"/>
  <c r="R13" i="21"/>
  <c r="R8" i="21"/>
  <c r="R10" i="21"/>
  <c r="R11" i="21"/>
  <c r="R12" i="21"/>
  <c r="R9" i="21"/>
  <c r="R7" i="21"/>
  <c r="R6" i="21"/>
  <c r="G21" i="20"/>
  <c r="G17" i="20"/>
  <c r="G20" i="20"/>
  <c r="G16" i="20"/>
  <c r="G18" i="20"/>
  <c r="G14" i="20"/>
  <c r="G19" i="20"/>
  <c r="G15" i="20"/>
  <c r="D45" i="20"/>
  <c r="D41" i="20"/>
  <c r="D44" i="20"/>
  <c r="D40" i="20"/>
  <c r="D42" i="20"/>
  <c r="D38" i="20"/>
  <c r="D43" i="20"/>
  <c r="D39" i="20"/>
  <c r="V29" i="20"/>
  <c r="V25" i="20"/>
  <c r="V28" i="20"/>
  <c r="V24" i="20"/>
  <c r="V26" i="20"/>
  <c r="V22" i="20"/>
  <c r="V27" i="20"/>
  <c r="V23" i="20"/>
  <c r="U23" i="20"/>
  <c r="U28" i="20"/>
  <c r="U27" i="20"/>
  <c r="U26" i="20"/>
  <c r="U25" i="20"/>
  <c r="U24" i="20"/>
  <c r="U29" i="20"/>
  <c r="U22" i="20"/>
  <c r="J45" i="23"/>
  <c r="J41" i="23"/>
  <c r="J44" i="23"/>
  <c r="J40" i="23"/>
  <c r="J43" i="23"/>
  <c r="J39" i="23"/>
  <c r="J42" i="23"/>
  <c r="J38" i="23"/>
  <c r="S37" i="23"/>
  <c r="S33" i="23"/>
  <c r="S36" i="23"/>
  <c r="S32" i="23"/>
  <c r="S35" i="23"/>
  <c r="S31" i="23"/>
  <c r="S34" i="23"/>
  <c r="S30" i="23"/>
  <c r="G21" i="23"/>
  <c r="G17" i="23"/>
  <c r="G20" i="23"/>
  <c r="G16" i="23"/>
  <c r="G19" i="23"/>
  <c r="G15" i="23"/>
  <c r="G18" i="23"/>
  <c r="G14" i="23"/>
  <c r="S36" i="17"/>
  <c r="S32" i="17"/>
  <c r="S35" i="17"/>
  <c r="S31" i="17"/>
  <c r="S33" i="17"/>
  <c r="S30" i="17"/>
  <c r="S34" i="17"/>
  <c r="S37" i="17"/>
  <c r="P28" i="17"/>
  <c r="P24" i="17"/>
  <c r="P27" i="17"/>
  <c r="P23" i="17"/>
  <c r="P25" i="17"/>
  <c r="P22" i="17"/>
  <c r="P26" i="17"/>
  <c r="P29" i="17"/>
  <c r="M20" i="17"/>
  <c r="M16" i="17"/>
  <c r="M19" i="17"/>
  <c r="M15" i="17"/>
  <c r="M17" i="17"/>
  <c r="M14" i="17"/>
  <c r="M18" i="17"/>
  <c r="M21" i="17"/>
  <c r="J12" i="17"/>
  <c r="J8" i="17"/>
  <c r="J11" i="17"/>
  <c r="J7" i="17"/>
  <c r="J9" i="17"/>
  <c r="J6" i="17"/>
  <c r="J10" i="17"/>
  <c r="J13" i="17"/>
  <c r="G44" i="17"/>
  <c r="G40" i="17"/>
  <c r="G43" i="17"/>
  <c r="G39" i="17"/>
  <c r="G41" i="17"/>
  <c r="G38" i="17"/>
  <c r="G45" i="17"/>
  <c r="G42" i="17"/>
  <c r="V20" i="17"/>
  <c r="V16" i="17"/>
  <c r="V19" i="17"/>
  <c r="V15" i="17"/>
  <c r="V17" i="17"/>
  <c r="V18" i="17"/>
  <c r="V21" i="17"/>
  <c r="V14" i="17"/>
  <c r="S12" i="17"/>
  <c r="S8" i="17"/>
  <c r="S11" i="17"/>
  <c r="S7" i="17"/>
  <c r="S9" i="17"/>
  <c r="S6" i="17"/>
  <c r="S13" i="17"/>
  <c r="S10" i="17"/>
  <c r="G45" i="18"/>
  <c r="G41" i="18"/>
  <c r="G44" i="18"/>
  <c r="G40" i="18"/>
  <c r="G42" i="18"/>
  <c r="G39" i="18"/>
  <c r="G38" i="18"/>
  <c r="G43" i="18"/>
  <c r="V21" i="18"/>
  <c r="V17" i="18"/>
  <c r="V20" i="18"/>
  <c r="V16" i="18"/>
  <c r="V18" i="18"/>
  <c r="V14" i="18"/>
  <c r="V15" i="18"/>
  <c r="V19" i="18"/>
  <c r="S13" i="18"/>
  <c r="S9" i="18"/>
  <c r="S12" i="18"/>
  <c r="S8" i="18"/>
  <c r="S10" i="18"/>
  <c r="S11" i="18"/>
  <c r="S7" i="18"/>
  <c r="S6" i="18"/>
  <c r="G45" i="19"/>
  <c r="G41" i="19"/>
  <c r="G44" i="19"/>
  <c r="G40" i="19"/>
  <c r="G42" i="19"/>
  <c r="G39" i="19"/>
  <c r="G38" i="19"/>
  <c r="G43" i="19"/>
  <c r="V21" i="19"/>
  <c r="V17" i="19"/>
  <c r="V20" i="19"/>
  <c r="V16" i="19"/>
  <c r="V18" i="19"/>
  <c r="V15" i="19"/>
  <c r="V14" i="19"/>
  <c r="V19" i="19"/>
  <c r="M53" i="19"/>
  <c r="M49" i="19"/>
  <c r="M52" i="19"/>
  <c r="M48" i="19"/>
  <c r="M50" i="19"/>
  <c r="M47" i="19"/>
  <c r="M46" i="19"/>
  <c r="M51" i="19"/>
  <c r="G37" i="19"/>
  <c r="G33" i="19"/>
  <c r="G36" i="19"/>
  <c r="G32" i="19"/>
  <c r="G34" i="19"/>
  <c r="G31" i="19"/>
  <c r="G35" i="19"/>
  <c r="G30" i="19"/>
  <c r="V13" i="19"/>
  <c r="V9" i="19"/>
  <c r="V12" i="19"/>
  <c r="V8" i="19"/>
  <c r="V10" i="19"/>
  <c r="V7" i="19"/>
  <c r="V11" i="19"/>
  <c r="V6" i="19"/>
  <c r="M45" i="20"/>
  <c r="M41" i="20"/>
  <c r="M44" i="20"/>
  <c r="M40" i="20"/>
  <c r="M42" i="20"/>
  <c r="M38" i="20"/>
  <c r="M43" i="20"/>
  <c r="M39" i="20"/>
  <c r="J37" i="20"/>
  <c r="J33" i="20"/>
  <c r="J36" i="20"/>
  <c r="J32" i="20"/>
  <c r="J34" i="20"/>
  <c r="J30" i="20"/>
  <c r="J35" i="20"/>
  <c r="J31" i="20"/>
  <c r="S13" i="20"/>
  <c r="S9" i="20"/>
  <c r="S12" i="20"/>
  <c r="S8" i="20"/>
  <c r="S10" i="20"/>
  <c r="S6" i="20"/>
  <c r="S11" i="20"/>
  <c r="S7" i="20"/>
  <c r="G45" i="21"/>
  <c r="G41" i="21"/>
  <c r="G44" i="21"/>
  <c r="G40" i="21"/>
  <c r="G39" i="21"/>
  <c r="G38" i="21"/>
  <c r="G43" i="21"/>
  <c r="G42" i="21"/>
  <c r="D37" i="21"/>
  <c r="D33" i="21"/>
  <c r="D36" i="21"/>
  <c r="D32" i="21"/>
  <c r="D31" i="21"/>
  <c r="D30" i="21"/>
  <c r="D35" i="21"/>
  <c r="D34" i="21"/>
  <c r="V21" i="21"/>
  <c r="V17" i="21"/>
  <c r="V20" i="21"/>
  <c r="V16" i="21"/>
  <c r="V15" i="21"/>
  <c r="V14" i="21"/>
  <c r="V19" i="21"/>
  <c r="V18" i="21"/>
  <c r="D53" i="22"/>
  <c r="D49" i="22"/>
  <c r="D52" i="22"/>
  <c r="D48" i="22"/>
  <c r="D51" i="22"/>
  <c r="D47" i="22"/>
  <c r="D50" i="22"/>
  <c r="D46" i="22"/>
  <c r="S29" i="22"/>
  <c r="S25" i="22"/>
  <c r="S28" i="22"/>
  <c r="S24" i="22"/>
  <c r="S27" i="22"/>
  <c r="S23" i="22"/>
  <c r="S26" i="22"/>
  <c r="S22" i="22"/>
  <c r="P21" i="22"/>
  <c r="P17" i="22"/>
  <c r="P20" i="22"/>
  <c r="P16" i="22"/>
  <c r="P19" i="22"/>
  <c r="P15" i="22"/>
  <c r="P18" i="22"/>
  <c r="P14" i="22"/>
  <c r="M13" i="22"/>
  <c r="M9" i="22"/>
  <c r="M12" i="22"/>
  <c r="M8" i="22"/>
  <c r="M11" i="22"/>
  <c r="M7" i="22"/>
  <c r="M10" i="22"/>
  <c r="M6" i="22"/>
  <c r="D53" i="23"/>
  <c r="D49" i="23"/>
  <c r="D52" i="23"/>
  <c r="D48" i="23"/>
  <c r="D51" i="23"/>
  <c r="D47" i="23"/>
  <c r="D50" i="23"/>
  <c r="D46" i="23"/>
  <c r="S29" i="23"/>
  <c r="S25" i="23"/>
  <c r="S28" i="23"/>
  <c r="S24" i="23"/>
  <c r="S27" i="23"/>
  <c r="S23" i="23"/>
  <c r="S26" i="23"/>
  <c r="S22" i="23"/>
  <c r="J21" i="23"/>
  <c r="J17" i="23"/>
  <c r="J20" i="23"/>
  <c r="J16" i="23"/>
  <c r="J19" i="23"/>
  <c r="J15" i="23"/>
  <c r="J18" i="23"/>
  <c r="J14" i="23"/>
  <c r="G13" i="23"/>
  <c r="G9" i="23"/>
  <c r="G12" i="23"/>
  <c r="G8" i="23"/>
  <c r="G11" i="23"/>
  <c r="G7" i="23"/>
  <c r="G10" i="23"/>
  <c r="G6" i="23"/>
  <c r="P44" i="24"/>
  <c r="P40" i="24"/>
  <c r="P41" i="24"/>
  <c r="P45" i="24"/>
  <c r="P39" i="24"/>
  <c r="P43" i="24"/>
  <c r="P38" i="24"/>
  <c r="P42" i="24"/>
  <c r="M36" i="24"/>
  <c r="M32" i="24"/>
  <c r="M33" i="24"/>
  <c r="M37" i="24"/>
  <c r="M31" i="24"/>
  <c r="M35" i="24"/>
  <c r="M30" i="24"/>
  <c r="M34" i="24"/>
  <c r="J28" i="24"/>
  <c r="J24" i="24"/>
  <c r="J25" i="24"/>
  <c r="J29" i="24"/>
  <c r="J23" i="24"/>
  <c r="J27" i="24"/>
  <c r="J22" i="24"/>
  <c r="J26" i="24"/>
  <c r="G20" i="24"/>
  <c r="G16" i="24"/>
  <c r="G17" i="24"/>
  <c r="G21" i="24"/>
  <c r="G15" i="24"/>
  <c r="G19" i="24"/>
  <c r="G14" i="24"/>
  <c r="G18" i="24"/>
  <c r="D13" i="24"/>
  <c r="D9" i="24"/>
  <c r="D12" i="24"/>
  <c r="D8" i="24"/>
  <c r="D11" i="24"/>
  <c r="D7" i="24"/>
  <c r="D10" i="24"/>
  <c r="D6" i="24"/>
  <c r="D53" i="24"/>
  <c r="D52" i="24"/>
  <c r="D48" i="24"/>
  <c r="D51" i="24"/>
  <c r="D46" i="24"/>
  <c r="D50" i="24"/>
  <c r="D49" i="24"/>
  <c r="D47" i="24"/>
  <c r="V36" i="24"/>
  <c r="V32" i="24"/>
  <c r="V35" i="24"/>
  <c r="V30" i="24"/>
  <c r="V34" i="24"/>
  <c r="V33" i="24"/>
  <c r="V37" i="24"/>
  <c r="V31" i="24"/>
  <c r="S28" i="24"/>
  <c r="S24" i="24"/>
  <c r="S27" i="24"/>
  <c r="S22" i="24"/>
  <c r="S26" i="24"/>
  <c r="S25" i="24"/>
  <c r="S23" i="24"/>
  <c r="S29" i="24"/>
  <c r="P20" i="24"/>
  <c r="P16" i="24"/>
  <c r="P19" i="24"/>
  <c r="P14" i="24"/>
  <c r="P18" i="24"/>
  <c r="P17" i="24"/>
  <c r="P21" i="24"/>
  <c r="P15" i="24"/>
  <c r="M12" i="24"/>
  <c r="M8" i="24"/>
  <c r="M11" i="24"/>
  <c r="M6" i="24"/>
  <c r="M10" i="24"/>
  <c r="M9" i="24"/>
  <c r="M7" i="24"/>
  <c r="M13" i="24"/>
  <c r="D53" i="25"/>
  <c r="D49" i="25"/>
  <c r="D52" i="25"/>
  <c r="D47" i="25"/>
  <c r="D51" i="25"/>
  <c r="D46" i="25"/>
  <c r="D50" i="25"/>
  <c r="D48" i="25"/>
  <c r="V37" i="25"/>
  <c r="V33" i="25"/>
  <c r="V36" i="25"/>
  <c r="V31" i="25"/>
  <c r="V30" i="25"/>
  <c r="V35" i="25"/>
  <c r="V34" i="25"/>
  <c r="V32" i="25"/>
  <c r="S29" i="25"/>
  <c r="S25" i="25"/>
  <c r="S28" i="25"/>
  <c r="S23" i="25"/>
  <c r="S24" i="25"/>
  <c r="S22" i="25"/>
  <c r="S27" i="25"/>
  <c r="S26" i="25"/>
  <c r="P21" i="25"/>
  <c r="P17" i="25"/>
  <c r="P20" i="25"/>
  <c r="P15" i="25"/>
  <c r="P18" i="25"/>
  <c r="P16" i="25"/>
  <c r="P14" i="25"/>
  <c r="P19" i="25"/>
  <c r="M13" i="25"/>
  <c r="M9" i="25"/>
  <c r="M12" i="25"/>
  <c r="M7" i="25"/>
  <c r="M8" i="25"/>
  <c r="M6" i="25"/>
  <c r="M11" i="25"/>
  <c r="M10" i="25"/>
  <c r="D52" i="26"/>
  <c r="D48" i="26"/>
  <c r="D51" i="26"/>
  <c r="D49" i="26"/>
  <c r="D46" i="26"/>
  <c r="D47" i="26"/>
  <c r="D53" i="26"/>
  <c r="D50" i="26"/>
  <c r="V36" i="26"/>
  <c r="V32" i="26"/>
  <c r="V34" i="26"/>
  <c r="V35" i="26"/>
  <c r="V30" i="26"/>
  <c r="V33" i="26"/>
  <c r="V31" i="26"/>
  <c r="V37" i="26"/>
  <c r="M28" i="26"/>
  <c r="M24" i="26"/>
  <c r="M26" i="26"/>
  <c r="M27" i="26"/>
  <c r="M22" i="26"/>
  <c r="M25" i="26"/>
  <c r="M23" i="26"/>
  <c r="M29" i="26"/>
  <c r="J20" i="26"/>
  <c r="J16" i="26"/>
  <c r="J18" i="26"/>
  <c r="J19" i="26"/>
  <c r="J14" i="26"/>
  <c r="J21" i="26"/>
  <c r="J17" i="26"/>
  <c r="J15" i="26"/>
  <c r="G12" i="26"/>
  <c r="G8" i="26"/>
  <c r="G9" i="26"/>
  <c r="G13" i="26"/>
  <c r="G7" i="26"/>
  <c r="G6" i="26"/>
  <c r="G11" i="26"/>
  <c r="G10" i="26"/>
  <c r="S37" i="25"/>
  <c r="S33" i="25"/>
  <c r="S34" i="25"/>
  <c r="S36" i="25"/>
  <c r="S30" i="25"/>
  <c r="S35" i="25"/>
  <c r="S32" i="25"/>
  <c r="S31" i="25"/>
  <c r="M21" i="25"/>
  <c r="M17" i="25"/>
  <c r="M18" i="25"/>
  <c r="M16" i="25"/>
  <c r="M15" i="25"/>
  <c r="M20" i="25"/>
  <c r="M14" i="25"/>
  <c r="M19" i="25"/>
  <c r="V45" i="18"/>
  <c r="V41" i="18"/>
  <c r="V44" i="18"/>
  <c r="V40" i="18"/>
  <c r="V42" i="18"/>
  <c r="V39" i="18"/>
  <c r="V43" i="18"/>
  <c r="V38" i="18"/>
  <c r="P29" i="18"/>
  <c r="P25" i="18"/>
  <c r="P28" i="18"/>
  <c r="P24" i="18"/>
  <c r="P26" i="18"/>
  <c r="P22" i="18"/>
  <c r="P27" i="18"/>
  <c r="P23" i="18"/>
  <c r="J13" i="18"/>
  <c r="J9" i="18"/>
  <c r="J12" i="18"/>
  <c r="J8" i="18"/>
  <c r="J10" i="18"/>
  <c r="J6" i="18"/>
  <c r="J11" i="18"/>
  <c r="J7" i="18"/>
  <c r="M53" i="20"/>
  <c r="M49" i="20"/>
  <c r="M52" i="20"/>
  <c r="M48" i="20"/>
  <c r="M50" i="20"/>
  <c r="M46" i="20"/>
  <c r="M47" i="20"/>
  <c r="M51" i="20"/>
  <c r="G37" i="20"/>
  <c r="G33" i="20"/>
  <c r="G36" i="20"/>
  <c r="G32" i="20"/>
  <c r="G34" i="20"/>
  <c r="G30" i="20"/>
  <c r="G31" i="20"/>
  <c r="G35" i="20"/>
  <c r="V13" i="20"/>
  <c r="V9" i="20"/>
  <c r="V12" i="20"/>
  <c r="V8" i="20"/>
  <c r="V10" i="20"/>
  <c r="V6" i="20"/>
  <c r="V7" i="20"/>
  <c r="V11" i="20"/>
  <c r="J45" i="21"/>
  <c r="J41" i="21"/>
  <c r="J44" i="21"/>
  <c r="J40" i="21"/>
  <c r="J39" i="21"/>
  <c r="J38" i="21"/>
  <c r="J43" i="21"/>
  <c r="J42" i="21"/>
  <c r="D29" i="21"/>
  <c r="D25" i="21"/>
  <c r="D28" i="21"/>
  <c r="D24" i="21"/>
  <c r="D23" i="21"/>
  <c r="D22" i="21"/>
  <c r="D27" i="21"/>
  <c r="D26" i="21"/>
  <c r="G53" i="21"/>
  <c r="G49" i="21"/>
  <c r="G52" i="21"/>
  <c r="G48" i="21"/>
  <c r="G51" i="21"/>
  <c r="G47" i="21"/>
  <c r="G50" i="21"/>
  <c r="G46" i="21"/>
  <c r="P13" i="21"/>
  <c r="P9" i="21"/>
  <c r="P12" i="21"/>
  <c r="P8" i="21"/>
  <c r="P7" i="21"/>
  <c r="P6" i="21"/>
  <c r="P11" i="21"/>
  <c r="P10" i="21"/>
  <c r="M37" i="22"/>
  <c r="M33" i="22"/>
  <c r="M36" i="22"/>
  <c r="M32" i="22"/>
  <c r="M35" i="22"/>
  <c r="M31" i="22"/>
  <c r="M34" i="22"/>
  <c r="M30" i="22"/>
  <c r="G21" i="22"/>
  <c r="G17" i="22"/>
  <c r="G20" i="22"/>
  <c r="G16" i="22"/>
  <c r="G19" i="22"/>
  <c r="G15" i="22"/>
  <c r="G18" i="22"/>
  <c r="G14" i="22"/>
  <c r="J45" i="22"/>
  <c r="J41" i="22"/>
  <c r="J44" i="22"/>
  <c r="J40" i="22"/>
  <c r="J43" i="22"/>
  <c r="J39" i="22"/>
  <c r="J42" i="22"/>
  <c r="J38" i="22"/>
  <c r="V53" i="22"/>
  <c r="V49" i="22"/>
  <c r="V52" i="22"/>
  <c r="V48" i="22"/>
  <c r="V51" i="22"/>
  <c r="V47" i="22"/>
  <c r="V50" i="22"/>
  <c r="V46" i="22"/>
  <c r="S21" i="25"/>
  <c r="S17" i="25"/>
  <c r="S18" i="25"/>
  <c r="S19" i="25"/>
  <c r="S16" i="25"/>
  <c r="S15" i="25"/>
  <c r="S20" i="25"/>
  <c r="S14" i="25"/>
  <c r="P28" i="26"/>
  <c r="P24" i="26"/>
  <c r="P29" i="26"/>
  <c r="P23" i="26"/>
  <c r="P25" i="26"/>
  <c r="P27" i="26"/>
  <c r="P26" i="26"/>
  <c r="P22" i="26"/>
  <c r="G20" i="26"/>
  <c r="G16" i="26"/>
  <c r="G21" i="26"/>
  <c r="G15" i="26"/>
  <c r="G17" i="26"/>
  <c r="G14" i="26"/>
  <c r="G19" i="26"/>
  <c r="G18" i="26"/>
  <c r="S37" i="22"/>
  <c r="S33" i="22"/>
  <c r="S36" i="22"/>
  <c r="S32" i="22"/>
  <c r="S35" i="22"/>
  <c r="S31" i="22"/>
  <c r="S34" i="22"/>
  <c r="S30" i="22"/>
  <c r="M37" i="21"/>
  <c r="M33" i="21"/>
  <c r="M36" i="21"/>
  <c r="M32" i="21"/>
  <c r="M31" i="21"/>
  <c r="M30" i="21"/>
  <c r="M35" i="21"/>
  <c r="M34" i="21"/>
  <c r="D13" i="21"/>
  <c r="D9" i="21"/>
  <c r="D12" i="21"/>
  <c r="D8" i="21"/>
  <c r="D7" i="21"/>
  <c r="D6" i="21"/>
  <c r="D11" i="21"/>
  <c r="D10" i="21"/>
  <c r="M37" i="20"/>
  <c r="M33" i="20"/>
  <c r="M36" i="20"/>
  <c r="M32" i="20"/>
  <c r="M34" i="20"/>
  <c r="M30" i="20"/>
  <c r="M35" i="20"/>
  <c r="M31" i="20"/>
  <c r="P13" i="20"/>
  <c r="P9" i="20"/>
  <c r="P12" i="20"/>
  <c r="P8" i="20"/>
  <c r="P10" i="20"/>
  <c r="P6" i="20"/>
  <c r="P11" i="20"/>
  <c r="P7" i="20"/>
  <c r="G53" i="23"/>
  <c r="G49" i="23"/>
  <c r="G52" i="23"/>
  <c r="G48" i="23"/>
  <c r="G51" i="23"/>
  <c r="G47" i="23"/>
  <c r="G50" i="23"/>
  <c r="G46" i="23"/>
  <c r="D45" i="23"/>
  <c r="D41" i="23"/>
  <c r="D44" i="23"/>
  <c r="D40" i="23"/>
  <c r="D43" i="23"/>
  <c r="D39" i="23"/>
  <c r="D42" i="23"/>
  <c r="D38" i="23"/>
  <c r="P21" i="23"/>
  <c r="P17" i="23"/>
  <c r="P20" i="23"/>
  <c r="P16" i="23"/>
  <c r="P19" i="23"/>
  <c r="P15" i="23"/>
  <c r="P18" i="23"/>
  <c r="P14" i="23"/>
  <c r="O16" i="23"/>
  <c r="O20" i="23"/>
  <c r="O21" i="23"/>
  <c r="O14" i="23"/>
  <c r="O19" i="23"/>
  <c r="O17" i="23"/>
  <c r="O15" i="23"/>
  <c r="O18" i="23"/>
  <c r="G20" i="17"/>
  <c r="G16" i="17"/>
  <c r="G19" i="17"/>
  <c r="G15" i="17"/>
  <c r="G17" i="17"/>
  <c r="G21" i="17"/>
  <c r="G18" i="17"/>
  <c r="G14" i="17"/>
  <c r="P20" i="17"/>
  <c r="P16" i="17"/>
  <c r="P19" i="17"/>
  <c r="P15" i="17"/>
  <c r="P17" i="17"/>
  <c r="P14" i="17"/>
  <c r="P21" i="17"/>
  <c r="P18" i="17"/>
  <c r="P21" i="18"/>
  <c r="P17" i="18"/>
  <c r="P20" i="18"/>
  <c r="P16" i="18"/>
  <c r="P18" i="18"/>
  <c r="P19" i="18"/>
  <c r="P15" i="18"/>
  <c r="P14" i="18"/>
  <c r="D53" i="19"/>
  <c r="D49" i="19"/>
  <c r="D52" i="19"/>
  <c r="D48" i="19"/>
  <c r="D50" i="19"/>
  <c r="D51" i="19"/>
  <c r="D47" i="19"/>
  <c r="D46" i="19"/>
  <c r="P21" i="19"/>
  <c r="P17" i="19"/>
  <c r="P20" i="19"/>
  <c r="P16" i="19"/>
  <c r="P18" i="19"/>
  <c r="P15" i="19"/>
  <c r="P14" i="19"/>
  <c r="P19" i="19"/>
  <c r="G53" i="19"/>
  <c r="G49" i="19"/>
  <c r="G52" i="19"/>
  <c r="G48" i="19"/>
  <c r="G50" i="19"/>
  <c r="G47" i="19"/>
  <c r="G46" i="19"/>
  <c r="G51" i="19"/>
  <c r="P13" i="19"/>
  <c r="P9" i="19"/>
  <c r="P12" i="19"/>
  <c r="P8" i="19"/>
  <c r="P10" i="19"/>
  <c r="P7" i="19"/>
  <c r="P11" i="19"/>
  <c r="P6" i="19"/>
  <c r="G45" i="20"/>
  <c r="G41" i="20"/>
  <c r="G44" i="20"/>
  <c r="G40" i="20"/>
  <c r="G42" i="20"/>
  <c r="G38" i="20"/>
  <c r="G43" i="20"/>
  <c r="G39" i="20"/>
  <c r="M13" i="20"/>
  <c r="M9" i="20"/>
  <c r="M12" i="20"/>
  <c r="M8" i="20"/>
  <c r="M10" i="20"/>
  <c r="M6" i="20"/>
  <c r="M11" i="20"/>
  <c r="M7" i="20"/>
  <c r="V37" i="21"/>
  <c r="V33" i="21"/>
  <c r="V36" i="21"/>
  <c r="V32" i="21"/>
  <c r="V31" i="21"/>
  <c r="V30" i="21"/>
  <c r="V35" i="21"/>
  <c r="V34" i="21"/>
  <c r="G13" i="21"/>
  <c r="G9" i="21"/>
  <c r="G12" i="21"/>
  <c r="G8" i="21"/>
  <c r="G7" i="21"/>
  <c r="G6" i="21"/>
  <c r="G11" i="21"/>
  <c r="G10" i="21"/>
  <c r="M29" i="22"/>
  <c r="M25" i="22"/>
  <c r="M28" i="22"/>
  <c r="M24" i="22"/>
  <c r="M27" i="22"/>
  <c r="M23" i="22"/>
  <c r="M26" i="22"/>
  <c r="M22" i="22"/>
  <c r="S45" i="23"/>
  <c r="S41" i="23"/>
  <c r="S44" i="23"/>
  <c r="S40" i="23"/>
  <c r="S43" i="23"/>
  <c r="S39" i="23"/>
  <c r="S42" i="23"/>
  <c r="S38" i="23"/>
  <c r="D21" i="23"/>
  <c r="D17" i="23"/>
  <c r="D20" i="23"/>
  <c r="D16" i="23"/>
  <c r="D19" i="23"/>
  <c r="D15" i="23"/>
  <c r="D18" i="23"/>
  <c r="D14" i="23"/>
  <c r="V52" i="24"/>
  <c r="V48" i="24"/>
  <c r="V51" i="24"/>
  <c r="V46" i="24"/>
  <c r="V50" i="24"/>
  <c r="V49" i="24"/>
  <c r="V47" i="24"/>
  <c r="V53" i="24"/>
  <c r="P36" i="24"/>
  <c r="P32" i="24"/>
  <c r="P35" i="24"/>
  <c r="P30" i="24"/>
  <c r="P34" i="24"/>
  <c r="P33" i="24"/>
  <c r="P37" i="24"/>
  <c r="P31" i="24"/>
  <c r="J20" i="24"/>
  <c r="J16" i="24"/>
  <c r="J19" i="24"/>
  <c r="J14" i="24"/>
  <c r="J18" i="24"/>
  <c r="J17" i="24"/>
  <c r="J15" i="24"/>
  <c r="J21" i="24"/>
  <c r="P37" i="25"/>
  <c r="P33" i="25"/>
  <c r="P36" i="25"/>
  <c r="P31" i="25"/>
  <c r="P35" i="25"/>
  <c r="P34" i="25"/>
  <c r="P32" i="25"/>
  <c r="P30" i="25"/>
  <c r="G13" i="25"/>
  <c r="G9" i="25"/>
  <c r="G12" i="25"/>
  <c r="G7" i="25"/>
  <c r="G10" i="25"/>
  <c r="G8" i="25"/>
  <c r="G6" i="25"/>
  <c r="G11" i="25"/>
  <c r="G28" i="26"/>
  <c r="G24" i="26"/>
  <c r="F25" i="26"/>
  <c r="G26" i="26"/>
  <c r="G27" i="26"/>
  <c r="G22" i="26"/>
  <c r="F27" i="26"/>
  <c r="G29" i="26"/>
  <c r="F26" i="26"/>
  <c r="G25" i="26"/>
  <c r="F24" i="26"/>
  <c r="G23" i="26"/>
  <c r="F28" i="26"/>
  <c r="F23" i="26"/>
  <c r="G53" i="18"/>
  <c r="G49" i="18"/>
  <c r="G52" i="18"/>
  <c r="G48" i="18"/>
  <c r="G50" i="18"/>
  <c r="G47" i="18"/>
  <c r="G51" i="18"/>
  <c r="G46" i="18"/>
  <c r="V13" i="25"/>
  <c r="V9" i="25"/>
  <c r="V10" i="25"/>
  <c r="V12" i="25"/>
  <c r="V6" i="25"/>
  <c r="V11" i="25"/>
  <c r="V8" i="25"/>
  <c r="V7" i="25"/>
  <c r="J45" i="18"/>
  <c r="J41" i="18"/>
  <c r="J44" i="18"/>
  <c r="J40" i="18"/>
  <c r="J42" i="18"/>
  <c r="J39" i="18"/>
  <c r="J43" i="18"/>
  <c r="J38" i="18"/>
  <c r="V53" i="18"/>
  <c r="V49" i="18"/>
  <c r="V52" i="18"/>
  <c r="V48" i="18"/>
  <c r="V50" i="18"/>
  <c r="V47" i="18"/>
  <c r="V46" i="18"/>
  <c r="V51" i="18"/>
  <c r="P29" i="20"/>
  <c r="P25" i="20"/>
  <c r="P28" i="20"/>
  <c r="P24" i="20"/>
  <c r="P26" i="20"/>
  <c r="P22" i="20"/>
  <c r="P23" i="20"/>
  <c r="P27" i="20"/>
  <c r="S37" i="21"/>
  <c r="S33" i="21"/>
  <c r="S36" i="21"/>
  <c r="S32" i="21"/>
  <c r="S31" i="21"/>
  <c r="S30" i="21"/>
  <c r="S35" i="21"/>
  <c r="S34" i="21"/>
  <c r="M21" i="21"/>
  <c r="M17" i="21"/>
  <c r="M20" i="21"/>
  <c r="M16" i="21"/>
  <c r="M15" i="21"/>
  <c r="M14" i="21"/>
  <c r="M19" i="21"/>
  <c r="M18" i="21"/>
  <c r="D45" i="21"/>
  <c r="D41" i="21"/>
  <c r="D44" i="21"/>
  <c r="D40" i="21"/>
  <c r="D39" i="21"/>
  <c r="D38" i="21"/>
  <c r="D43" i="21"/>
  <c r="D42" i="21"/>
  <c r="V29" i="22"/>
  <c r="V25" i="22"/>
  <c r="V28" i="22"/>
  <c r="V24" i="22"/>
  <c r="V27" i="22"/>
  <c r="V23" i="22"/>
  <c r="V26" i="22"/>
  <c r="V22" i="22"/>
  <c r="P13" i="22"/>
  <c r="P9" i="22"/>
  <c r="P12" i="22"/>
  <c r="P8" i="22"/>
  <c r="P11" i="22"/>
  <c r="P7" i="22"/>
  <c r="P10" i="22"/>
  <c r="P6" i="22"/>
  <c r="G37" i="22"/>
  <c r="G33" i="22"/>
  <c r="G36" i="22"/>
  <c r="G32" i="22"/>
  <c r="G35" i="22"/>
  <c r="G31" i="22"/>
  <c r="G34" i="22"/>
  <c r="G30" i="22"/>
  <c r="P13" i="25"/>
  <c r="P9" i="25"/>
  <c r="P10" i="25"/>
  <c r="P7" i="25"/>
  <c r="P12" i="25"/>
  <c r="P6" i="25"/>
  <c r="P11" i="25"/>
  <c r="P8" i="25"/>
  <c r="U29" i="18"/>
  <c r="C26" i="23"/>
  <c r="L51" i="23"/>
  <c r="F51" i="23"/>
  <c r="F52" i="23"/>
  <c r="I26" i="23"/>
  <c r="I29" i="25"/>
  <c r="R36" i="26"/>
  <c r="F19" i="26"/>
  <c r="F20" i="26"/>
  <c r="O11" i="26"/>
  <c r="L36" i="26"/>
  <c r="O28" i="26"/>
  <c r="O29" i="26"/>
  <c r="U11" i="26"/>
  <c r="J36" i="26"/>
  <c r="J32" i="26"/>
  <c r="I34" i="26"/>
  <c r="J34" i="26"/>
  <c r="J35" i="26"/>
  <c r="J30" i="26"/>
  <c r="J33" i="26"/>
  <c r="I30" i="26"/>
  <c r="J31" i="26"/>
  <c r="J37" i="26"/>
  <c r="I37" i="26"/>
  <c r="I32" i="26"/>
  <c r="I33" i="26"/>
  <c r="I35" i="26"/>
  <c r="I36" i="26"/>
  <c r="I31" i="26"/>
  <c r="P44" i="26"/>
  <c r="P40" i="26"/>
  <c r="P43" i="26"/>
  <c r="P38" i="26"/>
  <c r="P39" i="26"/>
  <c r="P41" i="26"/>
  <c r="P45" i="26"/>
  <c r="P42" i="26"/>
  <c r="V44" i="26"/>
  <c r="V40" i="26"/>
  <c r="V43" i="26"/>
  <c r="V38" i="26"/>
  <c r="V45" i="26"/>
  <c r="V39" i="26"/>
  <c r="V42" i="26"/>
  <c r="V41" i="26"/>
  <c r="S52" i="26"/>
  <c r="S48" i="26"/>
  <c r="S51" i="26"/>
  <c r="S46" i="26"/>
  <c r="S50" i="26"/>
  <c r="S53" i="26"/>
  <c r="S49" i="26"/>
  <c r="S47" i="26"/>
  <c r="M20" i="26"/>
  <c r="M16" i="26"/>
  <c r="M21" i="26"/>
  <c r="M15" i="26"/>
  <c r="M17" i="26"/>
  <c r="M19" i="26"/>
  <c r="M18" i="26"/>
  <c r="M14" i="26"/>
  <c r="V52" i="26"/>
  <c r="V48" i="26"/>
  <c r="V49" i="26"/>
  <c r="V51" i="26"/>
  <c r="V53" i="26"/>
  <c r="V46" i="26"/>
  <c r="V50" i="26"/>
  <c r="V47" i="26"/>
  <c r="J13" i="22"/>
  <c r="J9" i="22"/>
  <c r="J12" i="22"/>
  <c r="J8" i="22"/>
  <c r="J11" i="22"/>
  <c r="J7" i="22"/>
  <c r="J10" i="22"/>
  <c r="J6" i="22"/>
  <c r="D13" i="18"/>
  <c r="D9" i="18"/>
  <c r="D12" i="18"/>
  <c r="D8" i="18"/>
  <c r="D10" i="18"/>
  <c r="D6" i="18"/>
  <c r="D11" i="18"/>
  <c r="G21" i="18"/>
  <c r="G17" i="18"/>
  <c r="G20" i="18"/>
  <c r="G16" i="18"/>
  <c r="G18" i="18"/>
  <c r="G15" i="18"/>
  <c r="G19" i="18"/>
  <c r="G14" i="18"/>
  <c r="P13" i="18"/>
  <c r="P9" i="18"/>
  <c r="P12" i="18"/>
  <c r="P8" i="18"/>
  <c r="P10" i="18"/>
  <c r="P7" i="18"/>
  <c r="P11" i="18"/>
  <c r="P6" i="18"/>
  <c r="D13" i="25"/>
  <c r="D9" i="25"/>
  <c r="D10" i="25"/>
  <c r="D11" i="25"/>
  <c r="D8" i="25"/>
  <c r="D7" i="25"/>
  <c r="D12" i="25"/>
  <c r="D6" i="25"/>
  <c r="M37" i="25"/>
  <c r="M33" i="25"/>
  <c r="M34" i="25"/>
  <c r="M35" i="25"/>
  <c r="M32" i="25"/>
  <c r="M31" i="25"/>
  <c r="M36" i="25"/>
  <c r="M30" i="25"/>
  <c r="S53" i="25"/>
  <c r="S49" i="25"/>
  <c r="S50" i="25"/>
  <c r="S48" i="25"/>
  <c r="S47" i="25"/>
  <c r="S46" i="25"/>
  <c r="S52" i="25"/>
  <c r="S51" i="25"/>
  <c r="G21" i="21"/>
  <c r="G17" i="21"/>
  <c r="G20" i="21"/>
  <c r="G16" i="21"/>
  <c r="G15" i="21"/>
  <c r="G14" i="21"/>
  <c r="G19" i="21"/>
  <c r="G18" i="21"/>
  <c r="P45" i="21"/>
  <c r="P41" i="21"/>
  <c r="P44" i="21"/>
  <c r="P40" i="21"/>
  <c r="P39" i="21"/>
  <c r="P38" i="21"/>
  <c r="P43" i="21"/>
  <c r="P42" i="21"/>
  <c r="G53" i="20"/>
  <c r="G49" i="20"/>
  <c r="G52" i="20"/>
  <c r="G48" i="20"/>
  <c r="G50" i="20"/>
  <c r="G46" i="20"/>
  <c r="G51" i="20"/>
  <c r="G47" i="20"/>
  <c r="J29" i="20"/>
  <c r="J25" i="20"/>
  <c r="J28" i="20"/>
  <c r="J24" i="20"/>
  <c r="J26" i="20"/>
  <c r="J22" i="20"/>
  <c r="J27" i="20"/>
  <c r="J23" i="20"/>
  <c r="V29" i="23"/>
  <c r="V25" i="23"/>
  <c r="V28" i="23"/>
  <c r="V24" i="23"/>
  <c r="V27" i="23"/>
  <c r="V23" i="23"/>
  <c r="V26" i="23"/>
  <c r="V22" i="23"/>
  <c r="V53" i="23"/>
  <c r="V49" i="23"/>
  <c r="V52" i="23"/>
  <c r="V48" i="23"/>
  <c r="V51" i="23"/>
  <c r="V47" i="23"/>
  <c r="V50" i="23"/>
  <c r="V46" i="23"/>
  <c r="S21" i="23"/>
  <c r="S17" i="23"/>
  <c r="S20" i="23"/>
  <c r="S16" i="23"/>
  <c r="S19" i="23"/>
  <c r="S15" i="23"/>
  <c r="S18" i="23"/>
  <c r="S14" i="23"/>
  <c r="P45" i="23"/>
  <c r="P41" i="23"/>
  <c r="P44" i="23"/>
  <c r="P40" i="23"/>
  <c r="P43" i="23"/>
  <c r="P39" i="23"/>
  <c r="P42" i="23"/>
  <c r="P38" i="23"/>
  <c r="P29" i="23"/>
  <c r="P25" i="23"/>
  <c r="P28" i="23"/>
  <c r="P24" i="23"/>
  <c r="P27" i="23"/>
  <c r="P23" i="23"/>
  <c r="P26" i="23"/>
  <c r="P22" i="23"/>
  <c r="S53" i="23"/>
  <c r="S49" i="23"/>
  <c r="S52" i="23"/>
  <c r="S48" i="23"/>
  <c r="S51" i="23"/>
  <c r="S47" i="23"/>
  <c r="S50" i="23"/>
  <c r="S46" i="23"/>
  <c r="V12" i="26"/>
  <c r="V8" i="26"/>
  <c r="V13" i="26"/>
  <c r="V7" i="26"/>
  <c r="V9" i="26"/>
  <c r="V11" i="26"/>
  <c r="V10" i="26"/>
  <c r="V6" i="26"/>
  <c r="M36" i="26"/>
  <c r="M32" i="26"/>
  <c r="M37" i="26"/>
  <c r="M31" i="26"/>
  <c r="M33" i="26"/>
  <c r="M30" i="26"/>
  <c r="M35" i="26"/>
  <c r="M34" i="26"/>
  <c r="P12" i="26"/>
  <c r="P8" i="26"/>
  <c r="P13" i="26"/>
  <c r="P7" i="26"/>
  <c r="P9" i="26"/>
  <c r="P6" i="26"/>
  <c r="P10" i="26"/>
  <c r="P11" i="26"/>
  <c r="S36" i="26"/>
  <c r="S32" i="26"/>
  <c r="S37" i="26"/>
  <c r="S31" i="26"/>
  <c r="S33" i="26"/>
  <c r="S35" i="26"/>
  <c r="S34" i="26"/>
  <c r="S30" i="26"/>
  <c r="P29" i="22"/>
  <c r="P25" i="22"/>
  <c r="P28" i="22"/>
  <c r="P24" i="22"/>
  <c r="P27" i="22"/>
  <c r="P23" i="22"/>
  <c r="P26" i="22"/>
  <c r="P22" i="22"/>
  <c r="J29" i="18"/>
  <c r="J25" i="18"/>
  <c r="J28" i="18"/>
  <c r="J24" i="18"/>
  <c r="J26" i="18"/>
  <c r="J23" i="18"/>
  <c r="J27" i="18"/>
  <c r="J22" i="18"/>
  <c r="M53" i="18"/>
  <c r="M49" i="18"/>
  <c r="M52" i="18"/>
  <c r="M48" i="18"/>
  <c r="M50" i="18"/>
  <c r="M47" i="18"/>
  <c r="M51" i="18"/>
  <c r="M46" i="18"/>
  <c r="V29" i="18"/>
  <c r="V25" i="18"/>
  <c r="V28" i="18"/>
  <c r="V24" i="18"/>
  <c r="V26" i="18"/>
  <c r="V23" i="18"/>
  <c r="V27" i="18"/>
  <c r="V22" i="18"/>
  <c r="J29" i="25"/>
  <c r="J25" i="25"/>
  <c r="J26" i="25"/>
  <c r="J27" i="25"/>
  <c r="J24" i="25"/>
  <c r="J23" i="25"/>
  <c r="J28" i="25"/>
  <c r="J22" i="25"/>
  <c r="S21" i="20"/>
  <c r="S17" i="20"/>
  <c r="S20" i="20"/>
  <c r="S16" i="20"/>
  <c r="S18" i="20"/>
  <c r="S14" i="20"/>
  <c r="S19" i="20"/>
  <c r="S15" i="20"/>
  <c r="P45" i="20"/>
  <c r="P41" i="20"/>
  <c r="P44" i="20"/>
  <c r="P40" i="20"/>
  <c r="P42" i="20"/>
  <c r="P38" i="20"/>
  <c r="P43" i="20"/>
  <c r="P39" i="20"/>
  <c r="D29" i="23"/>
  <c r="D25" i="23"/>
  <c r="D28" i="23"/>
  <c r="D24" i="23"/>
  <c r="D27" i="23"/>
  <c r="D23" i="23"/>
  <c r="D26" i="23"/>
  <c r="D22" i="23"/>
  <c r="J29" i="23"/>
  <c r="J25" i="23"/>
  <c r="J28" i="23"/>
  <c r="J24" i="23"/>
  <c r="J27" i="23"/>
  <c r="J23" i="23"/>
  <c r="J26" i="23"/>
  <c r="J22" i="23"/>
  <c r="V45" i="23"/>
  <c r="V41" i="23"/>
  <c r="V44" i="23"/>
  <c r="V40" i="23"/>
  <c r="V43" i="23"/>
  <c r="V39" i="23"/>
  <c r="V42" i="23"/>
  <c r="V38" i="23"/>
  <c r="M53" i="23"/>
  <c r="M49" i="23"/>
  <c r="M52" i="23"/>
  <c r="M48" i="23"/>
  <c r="M51" i="23"/>
  <c r="M47" i="23"/>
  <c r="M50" i="23"/>
  <c r="M46" i="23"/>
  <c r="V53" i="19"/>
  <c r="V49" i="19"/>
  <c r="V52" i="19"/>
  <c r="V48" i="19"/>
  <c r="V50" i="19"/>
  <c r="V47" i="19"/>
  <c r="V51" i="19"/>
  <c r="V46" i="19"/>
  <c r="P44" i="17"/>
  <c r="P40" i="17"/>
  <c r="P43" i="17"/>
  <c r="P39" i="17"/>
  <c r="P41" i="17"/>
  <c r="P45" i="17"/>
  <c r="P42" i="17"/>
  <c r="P38" i="17"/>
  <c r="M36" i="17"/>
  <c r="M32" i="17"/>
  <c r="M35" i="17"/>
  <c r="M31" i="17"/>
  <c r="M33" i="17"/>
  <c r="M37" i="17"/>
  <c r="M34" i="17"/>
  <c r="M30" i="17"/>
  <c r="J28" i="17"/>
  <c r="J24" i="17"/>
  <c r="J27" i="17"/>
  <c r="J23" i="17"/>
  <c r="J25" i="17"/>
  <c r="J29" i="17"/>
  <c r="J26" i="17"/>
  <c r="J22" i="17"/>
  <c r="D10" i="17"/>
  <c r="D9" i="17"/>
  <c r="D13" i="17"/>
  <c r="D8" i="17"/>
  <c r="D11" i="17"/>
  <c r="D7" i="17"/>
  <c r="D12" i="17"/>
  <c r="D6" i="17"/>
  <c r="V36" i="17"/>
  <c r="V32" i="17"/>
  <c r="V35" i="17"/>
  <c r="V31" i="17"/>
  <c r="V33" i="17"/>
  <c r="V30" i="17"/>
  <c r="V37" i="17"/>
  <c r="V34" i="17"/>
  <c r="V37" i="18"/>
  <c r="V33" i="18"/>
  <c r="V36" i="18"/>
  <c r="V32" i="18"/>
  <c r="V34" i="18"/>
  <c r="V31" i="18"/>
  <c r="V30" i="18"/>
  <c r="V35" i="18"/>
  <c r="S29" i="18"/>
  <c r="S25" i="18"/>
  <c r="S28" i="18"/>
  <c r="S24" i="18"/>
  <c r="S26" i="18"/>
  <c r="S23" i="18"/>
  <c r="S22" i="18"/>
  <c r="S27" i="18"/>
  <c r="M13" i="18"/>
  <c r="M9" i="18"/>
  <c r="M12" i="18"/>
  <c r="M8" i="18"/>
  <c r="M10" i="18"/>
  <c r="M6" i="18"/>
  <c r="M7" i="18"/>
  <c r="M11" i="18"/>
  <c r="V37" i="19"/>
  <c r="V33" i="19"/>
  <c r="V36" i="19"/>
  <c r="V32" i="19"/>
  <c r="V34" i="19"/>
  <c r="V31" i="19"/>
  <c r="V30" i="19"/>
  <c r="V35" i="19"/>
  <c r="S29" i="19"/>
  <c r="S25" i="19"/>
  <c r="S28" i="19"/>
  <c r="S24" i="19"/>
  <c r="S26" i="19"/>
  <c r="S23" i="19"/>
  <c r="S22" i="19"/>
  <c r="S27" i="19"/>
  <c r="M13" i="19"/>
  <c r="M9" i="19"/>
  <c r="M12" i="19"/>
  <c r="M8" i="19"/>
  <c r="M10" i="19"/>
  <c r="M7" i="19"/>
  <c r="M6" i="19"/>
  <c r="M11" i="19"/>
  <c r="D45" i="19"/>
  <c r="D41" i="19"/>
  <c r="D44" i="19"/>
  <c r="D40" i="19"/>
  <c r="D42" i="19"/>
  <c r="D39" i="19"/>
  <c r="D43" i="19"/>
  <c r="D38" i="19"/>
  <c r="S21" i="19"/>
  <c r="S17" i="19"/>
  <c r="S20" i="19"/>
  <c r="S16" i="19"/>
  <c r="S18" i="19"/>
  <c r="S15" i="19"/>
  <c r="S19" i="19"/>
  <c r="S14" i="19"/>
  <c r="J53" i="20"/>
  <c r="J49" i="20"/>
  <c r="J52" i="20"/>
  <c r="J48" i="20"/>
  <c r="J50" i="20"/>
  <c r="J46" i="20"/>
  <c r="J51" i="20"/>
  <c r="J47" i="20"/>
  <c r="D37" i="20"/>
  <c r="D33" i="20"/>
  <c r="D36" i="20"/>
  <c r="D32" i="20"/>
  <c r="D34" i="20"/>
  <c r="D30" i="20"/>
  <c r="D35" i="20"/>
  <c r="D31" i="20"/>
  <c r="D53" i="21"/>
  <c r="D49" i="21"/>
  <c r="D52" i="21"/>
  <c r="D48" i="21"/>
  <c r="D51" i="21"/>
  <c r="D47" i="21"/>
  <c r="D50" i="21"/>
  <c r="D46" i="21"/>
  <c r="S29" i="21"/>
  <c r="S25" i="21"/>
  <c r="S28" i="21"/>
  <c r="S24" i="21"/>
  <c r="S23" i="21"/>
  <c r="S22" i="21"/>
  <c r="S27" i="21"/>
  <c r="S26" i="21"/>
  <c r="P21" i="21"/>
  <c r="P17" i="21"/>
  <c r="P20" i="21"/>
  <c r="P16" i="21"/>
  <c r="P15" i="21"/>
  <c r="P14" i="21"/>
  <c r="P19" i="21"/>
  <c r="P18" i="21"/>
  <c r="S45" i="22"/>
  <c r="S41" i="22"/>
  <c r="S44" i="22"/>
  <c r="S40" i="22"/>
  <c r="S43" i="22"/>
  <c r="S39" i="22"/>
  <c r="S42" i="22"/>
  <c r="S38" i="22"/>
  <c r="P37" i="22"/>
  <c r="P33" i="22"/>
  <c r="P36" i="22"/>
  <c r="P32" i="22"/>
  <c r="P35" i="22"/>
  <c r="P31" i="22"/>
  <c r="P34" i="22"/>
  <c r="P30" i="22"/>
  <c r="J21" i="22"/>
  <c r="J17" i="22"/>
  <c r="J20" i="22"/>
  <c r="J16" i="22"/>
  <c r="J19" i="22"/>
  <c r="J15" i="22"/>
  <c r="J18" i="22"/>
  <c r="J14" i="22"/>
  <c r="G13" i="22"/>
  <c r="G9" i="22"/>
  <c r="G12" i="22"/>
  <c r="G8" i="22"/>
  <c r="G11" i="22"/>
  <c r="G7" i="22"/>
  <c r="G10" i="22"/>
  <c r="G6" i="22"/>
  <c r="P37" i="23"/>
  <c r="P33" i="23"/>
  <c r="P36" i="23"/>
  <c r="P32" i="23"/>
  <c r="P35" i="23"/>
  <c r="P31" i="23"/>
  <c r="P34" i="23"/>
  <c r="P30" i="23"/>
  <c r="M29" i="23"/>
  <c r="M25" i="23"/>
  <c r="M28" i="23"/>
  <c r="M24" i="23"/>
  <c r="M27" i="23"/>
  <c r="M23" i="23"/>
  <c r="M26" i="23"/>
  <c r="M22" i="23"/>
  <c r="M52" i="24"/>
  <c r="M48" i="24"/>
  <c r="M49" i="24"/>
  <c r="M53" i="24"/>
  <c r="M47" i="24"/>
  <c r="M51" i="24"/>
  <c r="M46" i="24"/>
  <c r="M50" i="24"/>
  <c r="G36" i="24"/>
  <c r="G32" i="24"/>
  <c r="G33" i="24"/>
  <c r="G37" i="24"/>
  <c r="G31" i="24"/>
  <c r="G35" i="24"/>
  <c r="G30" i="24"/>
  <c r="G34" i="24"/>
  <c r="D28" i="24"/>
  <c r="D24" i="24"/>
  <c r="D25" i="24"/>
  <c r="D29" i="24"/>
  <c r="D23" i="24"/>
  <c r="D27" i="24"/>
  <c r="D22" i="24"/>
  <c r="D26" i="24"/>
  <c r="S44" i="24"/>
  <c r="S40" i="24"/>
  <c r="S43" i="24"/>
  <c r="S38" i="24"/>
  <c r="S42" i="24"/>
  <c r="S41" i="24"/>
  <c r="S45" i="24"/>
  <c r="S39" i="24"/>
  <c r="M28" i="24"/>
  <c r="M24" i="24"/>
  <c r="M27" i="24"/>
  <c r="M22" i="24"/>
  <c r="M26" i="24"/>
  <c r="M25" i="24"/>
  <c r="M29" i="24"/>
  <c r="M23" i="24"/>
  <c r="G12" i="24"/>
  <c r="G8" i="24"/>
  <c r="G11" i="24"/>
  <c r="G6" i="24"/>
  <c r="G10" i="24"/>
  <c r="G9" i="24"/>
  <c r="G13" i="24"/>
  <c r="G7" i="24"/>
  <c r="S45" i="25"/>
  <c r="S41" i="25"/>
  <c r="S44" i="25"/>
  <c r="S39" i="25"/>
  <c r="S43" i="25"/>
  <c r="S38" i="25"/>
  <c r="S42" i="25"/>
  <c r="S40" i="25"/>
  <c r="J21" i="25"/>
  <c r="J17" i="25"/>
  <c r="J20" i="25"/>
  <c r="J15" i="25"/>
  <c r="J16" i="25"/>
  <c r="J14" i="25"/>
  <c r="J19" i="25"/>
  <c r="J18" i="25"/>
  <c r="S44" i="26"/>
  <c r="S40" i="26"/>
  <c r="S41" i="26"/>
  <c r="S45" i="26"/>
  <c r="S38" i="26"/>
  <c r="S39" i="26"/>
  <c r="S43" i="26"/>
  <c r="S42" i="26"/>
  <c r="R45" i="26"/>
  <c r="P36" i="26"/>
  <c r="P32" i="26"/>
  <c r="P34" i="26"/>
  <c r="P35" i="26"/>
  <c r="P30" i="26"/>
  <c r="P37" i="26"/>
  <c r="P33" i="26"/>
  <c r="P31" i="26"/>
  <c r="G37" i="25"/>
  <c r="G33" i="25"/>
  <c r="G34" i="25"/>
  <c r="G32" i="25"/>
  <c r="G36" i="25"/>
  <c r="G35" i="25"/>
  <c r="G31" i="25"/>
  <c r="G30" i="25"/>
  <c r="J13" i="20"/>
  <c r="J9" i="20"/>
  <c r="J12" i="20"/>
  <c r="J8" i="20"/>
  <c r="J10" i="20"/>
  <c r="J6" i="20"/>
  <c r="J7" i="20"/>
  <c r="J11" i="20"/>
  <c r="I28" i="18"/>
  <c r="I29" i="18"/>
  <c r="L51" i="18"/>
  <c r="L52" i="18"/>
  <c r="U51" i="19"/>
  <c r="U52" i="19"/>
  <c r="O44" i="20"/>
  <c r="O45" i="20"/>
  <c r="L36" i="20"/>
  <c r="L37" i="20"/>
  <c r="R20" i="20"/>
  <c r="R21" i="20"/>
  <c r="O12" i="20"/>
  <c r="O13" i="20"/>
  <c r="L35" i="21"/>
  <c r="L36" i="21"/>
  <c r="C11" i="21"/>
  <c r="C12" i="21"/>
  <c r="O29" i="22"/>
  <c r="O28" i="22"/>
  <c r="R37" i="22"/>
  <c r="R36" i="22"/>
  <c r="U43" i="23"/>
  <c r="U44" i="23"/>
  <c r="C43" i="23"/>
  <c r="C44" i="23"/>
  <c r="M52" i="17"/>
  <c r="M48" i="17"/>
  <c r="M51" i="17"/>
  <c r="M47" i="17"/>
  <c r="M49" i="17"/>
  <c r="M46" i="17"/>
  <c r="M50" i="17"/>
  <c r="M53" i="17"/>
  <c r="J44" i="17"/>
  <c r="J40" i="17"/>
  <c r="J43" i="17"/>
  <c r="J39" i="17"/>
  <c r="J41" i="17"/>
  <c r="J38" i="17"/>
  <c r="J42" i="17"/>
  <c r="J45" i="17"/>
  <c r="G36" i="17"/>
  <c r="G32" i="17"/>
  <c r="G35" i="17"/>
  <c r="G31" i="17"/>
  <c r="G33" i="17"/>
  <c r="G30" i="17"/>
  <c r="G34" i="17"/>
  <c r="G37" i="17"/>
  <c r="D28" i="17"/>
  <c r="D24" i="17"/>
  <c r="D27" i="17"/>
  <c r="D23" i="17"/>
  <c r="D25" i="17"/>
  <c r="D22" i="17"/>
  <c r="D26" i="17"/>
  <c r="D29" i="17"/>
  <c r="V12" i="17"/>
  <c r="V8" i="17"/>
  <c r="V11" i="17"/>
  <c r="V7" i="17"/>
  <c r="V9" i="17"/>
  <c r="V6" i="17"/>
  <c r="V10" i="17"/>
  <c r="V13" i="17"/>
  <c r="V52" i="17"/>
  <c r="V48" i="17"/>
  <c r="V51" i="17"/>
  <c r="V47" i="17"/>
  <c r="V49" i="17"/>
  <c r="V50" i="17"/>
  <c r="V53" i="17"/>
  <c r="V46" i="17"/>
  <c r="S44" i="17"/>
  <c r="S40" i="17"/>
  <c r="S43" i="17"/>
  <c r="S39" i="17"/>
  <c r="S41" i="17"/>
  <c r="S38" i="17"/>
  <c r="S45" i="17"/>
  <c r="S42" i="17"/>
  <c r="M28" i="17"/>
  <c r="M24" i="17"/>
  <c r="M27" i="17"/>
  <c r="M23" i="17"/>
  <c r="M25" i="17"/>
  <c r="M22" i="17"/>
  <c r="M29" i="17"/>
  <c r="M26" i="17"/>
  <c r="J20" i="17"/>
  <c r="J16" i="17"/>
  <c r="J19" i="17"/>
  <c r="J15" i="17"/>
  <c r="J17" i="17"/>
  <c r="J18" i="17"/>
  <c r="J21" i="17"/>
  <c r="J14" i="17"/>
  <c r="G12" i="17"/>
  <c r="G8" i="17"/>
  <c r="G11" i="17"/>
  <c r="G7" i="17"/>
  <c r="G9" i="17"/>
  <c r="G6" i="17"/>
  <c r="G13" i="17"/>
  <c r="G10" i="17"/>
  <c r="P37" i="18"/>
  <c r="P33" i="18"/>
  <c r="P36" i="18"/>
  <c r="P32" i="18"/>
  <c r="P34" i="18"/>
  <c r="P31" i="18"/>
  <c r="P30" i="18"/>
  <c r="P35" i="18"/>
  <c r="J21" i="18"/>
  <c r="J17" i="18"/>
  <c r="J20" i="18"/>
  <c r="J16" i="18"/>
  <c r="J18" i="18"/>
  <c r="J14" i="18"/>
  <c r="J15" i="18"/>
  <c r="J19" i="18"/>
  <c r="S45" i="19"/>
  <c r="S41" i="19"/>
  <c r="S44" i="19"/>
  <c r="S40" i="19"/>
  <c r="S42" i="19"/>
  <c r="S39" i="19"/>
  <c r="S43" i="19"/>
  <c r="S38" i="19"/>
  <c r="P37" i="19"/>
  <c r="P33" i="19"/>
  <c r="P36" i="19"/>
  <c r="P32" i="19"/>
  <c r="P34" i="19"/>
  <c r="P31" i="19"/>
  <c r="P30" i="19"/>
  <c r="P35" i="19"/>
  <c r="M29" i="19"/>
  <c r="M25" i="19"/>
  <c r="M28" i="19"/>
  <c r="M24" i="19"/>
  <c r="M26" i="19"/>
  <c r="M23" i="19"/>
  <c r="M22" i="19"/>
  <c r="M27" i="19"/>
  <c r="J21" i="19"/>
  <c r="J17" i="19"/>
  <c r="J20" i="19"/>
  <c r="J16" i="19"/>
  <c r="J18" i="19"/>
  <c r="J15" i="19"/>
  <c r="J14" i="19"/>
  <c r="J19" i="19"/>
  <c r="V45" i="19"/>
  <c r="V41" i="19"/>
  <c r="V44" i="19"/>
  <c r="V40" i="19"/>
  <c r="V42" i="19"/>
  <c r="V39" i="19"/>
  <c r="V38" i="19"/>
  <c r="V43" i="19"/>
  <c r="S37" i="19"/>
  <c r="S33" i="19"/>
  <c r="S36" i="19"/>
  <c r="S32" i="19"/>
  <c r="S34" i="19"/>
  <c r="S31" i="19"/>
  <c r="S35" i="19"/>
  <c r="S30" i="19"/>
  <c r="P29" i="19"/>
  <c r="P25" i="19"/>
  <c r="P28" i="19"/>
  <c r="P24" i="19"/>
  <c r="P26" i="19"/>
  <c r="P23" i="19"/>
  <c r="P27" i="19"/>
  <c r="P22" i="19"/>
  <c r="M21" i="19"/>
  <c r="M17" i="19"/>
  <c r="M20" i="19"/>
  <c r="M16" i="19"/>
  <c r="M18" i="19"/>
  <c r="M15" i="19"/>
  <c r="M19" i="19"/>
  <c r="M14" i="19"/>
  <c r="D53" i="20"/>
  <c r="D49" i="20"/>
  <c r="D52" i="20"/>
  <c r="D48" i="20"/>
  <c r="D50" i="20"/>
  <c r="D46" i="20"/>
  <c r="D51" i="20"/>
  <c r="D47" i="20"/>
  <c r="V37" i="20"/>
  <c r="V33" i="20"/>
  <c r="V36" i="20"/>
  <c r="V32" i="20"/>
  <c r="V34" i="20"/>
  <c r="V30" i="20"/>
  <c r="V35" i="20"/>
  <c r="V31" i="20"/>
  <c r="M29" i="20"/>
  <c r="M25" i="20"/>
  <c r="M28" i="20"/>
  <c r="M24" i="20"/>
  <c r="M26" i="20"/>
  <c r="M22" i="20"/>
  <c r="M27" i="20"/>
  <c r="M23" i="20"/>
  <c r="G13" i="20"/>
  <c r="G9" i="20"/>
  <c r="G12" i="20"/>
  <c r="G8" i="20"/>
  <c r="G10" i="20"/>
  <c r="G6" i="20"/>
  <c r="G11" i="20"/>
  <c r="G7" i="20"/>
  <c r="S45" i="21"/>
  <c r="S41" i="21"/>
  <c r="S44" i="21"/>
  <c r="S40" i="21"/>
  <c r="S39" i="21"/>
  <c r="S38" i="21"/>
  <c r="S43" i="21"/>
  <c r="S42" i="21"/>
  <c r="P37" i="21"/>
  <c r="P33" i="21"/>
  <c r="P36" i="21"/>
  <c r="P32" i="21"/>
  <c r="P31" i="21"/>
  <c r="P30" i="21"/>
  <c r="P35" i="21"/>
  <c r="P34" i="21"/>
  <c r="J21" i="21"/>
  <c r="J17" i="21"/>
  <c r="J20" i="21"/>
  <c r="J16" i="21"/>
  <c r="J15" i="21"/>
  <c r="J14" i="21"/>
  <c r="J19" i="21"/>
  <c r="J18" i="21"/>
  <c r="M45" i="22"/>
  <c r="M41" i="22"/>
  <c r="M44" i="22"/>
  <c r="M40" i="22"/>
  <c r="M43" i="22"/>
  <c r="M39" i="22"/>
  <c r="M42" i="22"/>
  <c r="M38" i="22"/>
  <c r="J37" i="22"/>
  <c r="J33" i="22"/>
  <c r="J36" i="22"/>
  <c r="J32" i="22"/>
  <c r="J35" i="22"/>
  <c r="J31" i="22"/>
  <c r="J34" i="22"/>
  <c r="J30" i="22"/>
  <c r="G29" i="22"/>
  <c r="G25" i="22"/>
  <c r="G28" i="22"/>
  <c r="G24" i="22"/>
  <c r="G27" i="22"/>
  <c r="G23" i="22"/>
  <c r="G26" i="22"/>
  <c r="G22" i="22"/>
  <c r="D21" i="22"/>
  <c r="D17" i="22"/>
  <c r="D20" i="22"/>
  <c r="D16" i="22"/>
  <c r="D19" i="22"/>
  <c r="D15" i="22"/>
  <c r="D18" i="22"/>
  <c r="D14" i="22"/>
  <c r="P53" i="23"/>
  <c r="P49" i="23"/>
  <c r="P52" i="23"/>
  <c r="P48" i="23"/>
  <c r="P51" i="23"/>
  <c r="P47" i="23"/>
  <c r="P50" i="23"/>
  <c r="P46" i="23"/>
  <c r="M45" i="23"/>
  <c r="M41" i="23"/>
  <c r="M44" i="23"/>
  <c r="M40" i="23"/>
  <c r="M43" i="23"/>
  <c r="M39" i="23"/>
  <c r="M42" i="23"/>
  <c r="M38" i="23"/>
  <c r="J37" i="23"/>
  <c r="J33" i="23"/>
  <c r="J36" i="23"/>
  <c r="J32" i="23"/>
  <c r="J35" i="23"/>
  <c r="J31" i="23"/>
  <c r="J34" i="23"/>
  <c r="J30" i="23"/>
  <c r="G29" i="23"/>
  <c r="G25" i="23"/>
  <c r="G28" i="23"/>
  <c r="G24" i="23"/>
  <c r="G27" i="23"/>
  <c r="G23" i="23"/>
  <c r="G26" i="23"/>
  <c r="G22" i="23"/>
  <c r="S13" i="23"/>
  <c r="S9" i="23"/>
  <c r="S12" i="23"/>
  <c r="S8" i="23"/>
  <c r="S11" i="23"/>
  <c r="S7" i="23"/>
  <c r="S10" i="23"/>
  <c r="S6" i="23"/>
  <c r="G52" i="24"/>
  <c r="G48" i="24"/>
  <c r="G49" i="24"/>
  <c r="G53" i="24"/>
  <c r="G47" i="24"/>
  <c r="G51" i="24"/>
  <c r="G46" i="24"/>
  <c r="G50" i="24"/>
  <c r="D44" i="24"/>
  <c r="D40" i="24"/>
  <c r="D41" i="24"/>
  <c r="D45" i="24"/>
  <c r="D39" i="24"/>
  <c r="D43" i="24"/>
  <c r="D38" i="24"/>
  <c r="D42" i="24"/>
  <c r="V28" i="24"/>
  <c r="V24" i="24"/>
  <c r="V25" i="24"/>
  <c r="V29" i="24"/>
  <c r="V23" i="24"/>
  <c r="V27" i="24"/>
  <c r="V22" i="24"/>
  <c r="V26" i="24"/>
  <c r="P12" i="24"/>
  <c r="P8" i="24"/>
  <c r="P9" i="24"/>
  <c r="P13" i="24"/>
  <c r="P7" i="24"/>
  <c r="P11" i="24"/>
  <c r="P6" i="24"/>
  <c r="P10" i="24"/>
  <c r="P52" i="24"/>
  <c r="P48" i="24"/>
  <c r="P51" i="24"/>
  <c r="P46" i="24"/>
  <c r="P50" i="24"/>
  <c r="P49" i="24"/>
  <c r="P53" i="24"/>
  <c r="P47" i="24"/>
  <c r="G28" i="24"/>
  <c r="G24" i="24"/>
  <c r="G27" i="24"/>
  <c r="G22" i="24"/>
  <c r="G26" i="24"/>
  <c r="G25" i="24"/>
  <c r="G29" i="24"/>
  <c r="G23" i="24"/>
  <c r="D20" i="24"/>
  <c r="D16" i="24"/>
  <c r="D19" i="24"/>
  <c r="D14" i="24"/>
  <c r="D18" i="24"/>
  <c r="D17" i="24"/>
  <c r="D21" i="24"/>
  <c r="D15" i="24"/>
  <c r="P53" i="25"/>
  <c r="P49" i="25"/>
  <c r="P52" i="25"/>
  <c r="P47" i="25"/>
  <c r="P51" i="25"/>
  <c r="P46" i="25"/>
  <c r="P50" i="25"/>
  <c r="P48" i="25"/>
  <c r="M45" i="25"/>
  <c r="M41" i="25"/>
  <c r="M44" i="25"/>
  <c r="M39" i="25"/>
  <c r="M43" i="25"/>
  <c r="M38" i="25"/>
  <c r="M42" i="25"/>
  <c r="M40" i="25"/>
  <c r="J37" i="25"/>
  <c r="J33" i="25"/>
  <c r="J36" i="25"/>
  <c r="J31" i="25"/>
  <c r="J35" i="25"/>
  <c r="J34" i="25"/>
  <c r="J32" i="25"/>
  <c r="J30" i="25"/>
  <c r="G29" i="25"/>
  <c r="G25" i="25"/>
  <c r="G28" i="25"/>
  <c r="G23" i="25"/>
  <c r="G27" i="25"/>
  <c r="G26" i="25"/>
  <c r="G24" i="25"/>
  <c r="G22" i="25"/>
  <c r="D21" i="25"/>
  <c r="D17" i="25"/>
  <c r="D20" i="25"/>
  <c r="D15" i="25"/>
  <c r="D14" i="25"/>
  <c r="D19" i="25"/>
  <c r="D18" i="25"/>
  <c r="D16" i="25"/>
  <c r="P52" i="26"/>
  <c r="P48" i="26"/>
  <c r="P49" i="26"/>
  <c r="P50" i="26"/>
  <c r="P51" i="26"/>
  <c r="P47" i="26"/>
  <c r="P46" i="26"/>
  <c r="P53" i="26"/>
  <c r="M44" i="26"/>
  <c r="M40" i="26"/>
  <c r="M41" i="26"/>
  <c r="M39" i="26"/>
  <c r="M42" i="26"/>
  <c r="M45" i="26"/>
  <c r="M43" i="26"/>
  <c r="M38" i="26"/>
  <c r="V20" i="26"/>
  <c r="V16" i="26"/>
  <c r="V18" i="26"/>
  <c r="V19" i="26"/>
  <c r="V14" i="26"/>
  <c r="V21" i="26"/>
  <c r="V17" i="26"/>
  <c r="V15" i="26"/>
  <c r="V45" i="25"/>
  <c r="V41" i="25"/>
  <c r="V42" i="25"/>
  <c r="V40" i="25"/>
  <c r="V44" i="25"/>
  <c r="V43" i="25"/>
  <c r="V39" i="25"/>
  <c r="V38" i="25"/>
  <c r="P29" i="25"/>
  <c r="P25" i="25"/>
  <c r="P26" i="25"/>
  <c r="P24" i="25"/>
  <c r="P23" i="25"/>
  <c r="P28" i="25"/>
  <c r="P22" i="25"/>
  <c r="P27" i="25"/>
  <c r="J13" i="25"/>
  <c r="J9" i="25"/>
  <c r="J10" i="25"/>
  <c r="J8" i="25"/>
  <c r="J7" i="25"/>
  <c r="J12" i="25"/>
  <c r="J6" i="25"/>
  <c r="J11" i="25"/>
  <c r="S37" i="18"/>
  <c r="S33" i="18"/>
  <c r="S36" i="18"/>
  <c r="S32" i="18"/>
  <c r="S34" i="18"/>
  <c r="S31" i="18"/>
  <c r="S35" i="18"/>
  <c r="S30" i="18"/>
  <c r="M21" i="18"/>
  <c r="M17" i="18"/>
  <c r="M20" i="18"/>
  <c r="M16" i="18"/>
  <c r="M18" i="18"/>
  <c r="M14" i="18"/>
  <c r="M19" i="18"/>
  <c r="M15" i="18"/>
  <c r="J45" i="20"/>
  <c r="J41" i="20"/>
  <c r="J44" i="20"/>
  <c r="J40" i="20"/>
  <c r="J42" i="20"/>
  <c r="J38" i="20"/>
  <c r="J39" i="20"/>
  <c r="J43" i="20"/>
  <c r="G37" i="21"/>
  <c r="G33" i="21"/>
  <c r="G36" i="21"/>
  <c r="G32" i="21"/>
  <c r="G31" i="21"/>
  <c r="G30" i="21"/>
  <c r="G35" i="21"/>
  <c r="G34" i="21"/>
  <c r="V29" i="21"/>
  <c r="V25" i="21"/>
  <c r="V28" i="21"/>
  <c r="V24" i="21"/>
  <c r="V23" i="21"/>
  <c r="V22" i="21"/>
  <c r="V27" i="21"/>
  <c r="V26" i="21"/>
  <c r="P45" i="22"/>
  <c r="P41" i="22"/>
  <c r="P44" i="22"/>
  <c r="P40" i="22"/>
  <c r="P43" i="22"/>
  <c r="P39" i="22"/>
  <c r="P42" i="22"/>
  <c r="P38" i="22"/>
  <c r="D13" i="22"/>
  <c r="D9" i="22"/>
  <c r="D12" i="22"/>
  <c r="D8" i="22"/>
  <c r="D11" i="22"/>
  <c r="D7" i="22"/>
  <c r="D10" i="22"/>
  <c r="D6" i="22"/>
  <c r="D29" i="22"/>
  <c r="D25" i="22"/>
  <c r="D28" i="22"/>
  <c r="D24" i="22"/>
  <c r="D27" i="22"/>
  <c r="D23" i="22"/>
  <c r="D26" i="22"/>
  <c r="D22" i="22"/>
  <c r="D45" i="25"/>
  <c r="D41" i="25"/>
  <c r="D42" i="25"/>
  <c r="D40" i="25"/>
  <c r="D39" i="25"/>
  <c r="D38" i="25"/>
  <c r="D44" i="25"/>
  <c r="D43" i="25"/>
  <c r="I22" i="18"/>
  <c r="I23" i="18"/>
  <c r="L49" i="18"/>
  <c r="L46" i="18"/>
  <c r="U22" i="18"/>
  <c r="W27" i="18" s="1"/>
  <c r="U23" i="18"/>
  <c r="U49" i="19"/>
  <c r="U46" i="19"/>
  <c r="O38" i="20"/>
  <c r="O39" i="20"/>
  <c r="L30" i="20"/>
  <c r="L31" i="20"/>
  <c r="R14" i="20"/>
  <c r="R15" i="20"/>
  <c r="O6" i="20"/>
  <c r="O7" i="20"/>
  <c r="L33" i="21"/>
  <c r="L30" i="21"/>
  <c r="C9" i="21"/>
  <c r="C6" i="21"/>
  <c r="O23" i="22"/>
  <c r="O22" i="22"/>
  <c r="R35" i="22"/>
  <c r="R30" i="22"/>
  <c r="U41" i="23"/>
  <c r="U38" i="23"/>
  <c r="C24" i="23"/>
  <c r="C23" i="23"/>
  <c r="L49" i="23"/>
  <c r="L46" i="23"/>
  <c r="F49" i="23"/>
  <c r="F46" i="23"/>
  <c r="C41" i="23"/>
  <c r="C38" i="23"/>
  <c r="I24" i="23"/>
  <c r="I23" i="23"/>
  <c r="I23" i="25"/>
  <c r="I22" i="25"/>
  <c r="R30" i="26"/>
  <c r="R31" i="26"/>
  <c r="F17" i="26"/>
  <c r="F14" i="26"/>
  <c r="O9" i="26"/>
  <c r="O6" i="26"/>
  <c r="L30" i="26"/>
  <c r="L31" i="26"/>
  <c r="O22" i="26"/>
  <c r="O23" i="26"/>
  <c r="U9" i="26"/>
  <c r="U6" i="26"/>
  <c r="J28" i="26"/>
  <c r="J24" i="26"/>
  <c r="J29" i="26"/>
  <c r="J23" i="26"/>
  <c r="J25" i="26"/>
  <c r="J22" i="26"/>
  <c r="J26" i="26"/>
  <c r="J27" i="26"/>
  <c r="M52" i="26"/>
  <c r="M48" i="26"/>
  <c r="M51" i="26"/>
  <c r="M46" i="26"/>
  <c r="M49" i="26"/>
  <c r="M50" i="26"/>
  <c r="M53" i="26"/>
  <c r="M47" i="26"/>
  <c r="S20" i="26"/>
  <c r="S16" i="26"/>
  <c r="S21" i="26"/>
  <c r="S15" i="26"/>
  <c r="S17" i="26"/>
  <c r="S14" i="26"/>
  <c r="S19" i="26"/>
  <c r="S18" i="26"/>
  <c r="J44" i="26"/>
  <c r="J40" i="26"/>
  <c r="J43" i="26"/>
  <c r="J38" i="26"/>
  <c r="J41" i="26"/>
  <c r="J42" i="26"/>
  <c r="J39" i="26"/>
  <c r="J45" i="26"/>
  <c r="G52" i="26"/>
  <c r="G48" i="26"/>
  <c r="G51" i="26"/>
  <c r="G46" i="26"/>
  <c r="G47" i="26"/>
  <c r="G49" i="26"/>
  <c r="G53" i="26"/>
  <c r="G50" i="26"/>
  <c r="S21" i="18"/>
  <c r="S17" i="18"/>
  <c r="S20" i="18"/>
  <c r="S16" i="18"/>
  <c r="S18" i="18"/>
  <c r="S15" i="18"/>
  <c r="S19" i="18"/>
  <c r="S14" i="18"/>
  <c r="D45" i="18"/>
  <c r="D41" i="18"/>
  <c r="D44" i="18"/>
  <c r="D40" i="18"/>
  <c r="D42" i="18"/>
  <c r="D39" i="18"/>
  <c r="D43" i="18"/>
  <c r="D38" i="18"/>
  <c r="S52" i="24"/>
  <c r="S48" i="24"/>
  <c r="S49" i="24"/>
  <c r="S53" i="24"/>
  <c r="S47" i="24"/>
  <c r="S51" i="24"/>
  <c r="S46" i="24"/>
  <c r="S50" i="24"/>
  <c r="G21" i="25"/>
  <c r="G17" i="25"/>
  <c r="G18" i="25"/>
  <c r="G15" i="25"/>
  <c r="G20" i="25"/>
  <c r="G14" i="25"/>
  <c r="G19" i="25"/>
  <c r="G16" i="25"/>
  <c r="J29" i="21"/>
  <c r="J25" i="21"/>
  <c r="J28" i="21"/>
  <c r="J24" i="21"/>
  <c r="J23" i="21"/>
  <c r="J22" i="21"/>
  <c r="J27" i="21"/>
  <c r="J26" i="21"/>
  <c r="U12" i="21"/>
  <c r="V13" i="21"/>
  <c r="V9" i="21"/>
  <c r="V12" i="21"/>
  <c r="V8" i="21"/>
  <c r="V7" i="21"/>
  <c r="V6" i="21"/>
  <c r="V11" i="21"/>
  <c r="V10" i="21"/>
  <c r="U11" i="21"/>
  <c r="U7" i="21"/>
  <c r="U9" i="21"/>
  <c r="U6" i="21"/>
  <c r="U13" i="21"/>
  <c r="U8" i="21"/>
  <c r="U10" i="21"/>
  <c r="R28" i="20"/>
  <c r="S29" i="20"/>
  <c r="S25" i="20"/>
  <c r="R25" i="20"/>
  <c r="S28" i="20"/>
  <c r="S24" i="20"/>
  <c r="S26" i="20"/>
  <c r="S22" i="20"/>
  <c r="S27" i="20"/>
  <c r="S23" i="20"/>
  <c r="R27" i="20"/>
  <c r="R23" i="20"/>
  <c r="R29" i="20"/>
  <c r="R26" i="20"/>
  <c r="R22" i="20"/>
  <c r="R24" i="20"/>
  <c r="D13" i="20"/>
  <c r="D9" i="20"/>
  <c r="D12" i="20"/>
  <c r="D8" i="20"/>
  <c r="D10" i="20"/>
  <c r="D6" i="20"/>
  <c r="D11" i="20"/>
  <c r="D7" i="20"/>
  <c r="D13" i="23"/>
  <c r="D9" i="23"/>
  <c r="D12" i="23"/>
  <c r="D8" i="23"/>
  <c r="D11" i="23"/>
  <c r="D7" i="23"/>
  <c r="D10" i="23"/>
  <c r="D6" i="23"/>
  <c r="P13" i="23"/>
  <c r="P9" i="23"/>
  <c r="P12" i="23"/>
  <c r="P8" i="23"/>
  <c r="P11" i="23"/>
  <c r="P7" i="23"/>
  <c r="P10" i="23"/>
  <c r="P6" i="23"/>
  <c r="M21" i="23"/>
  <c r="M17" i="23"/>
  <c r="M20" i="23"/>
  <c r="M16" i="23"/>
  <c r="M19" i="23"/>
  <c r="M15" i="23"/>
  <c r="M18" i="23"/>
  <c r="M14" i="23"/>
  <c r="L17" i="23"/>
  <c r="L14" i="23"/>
  <c r="L15" i="23"/>
  <c r="L18" i="23"/>
  <c r="L21" i="23"/>
  <c r="L19" i="23"/>
  <c r="L20" i="23"/>
  <c r="L16" i="23"/>
  <c r="G37" i="23"/>
  <c r="G33" i="23"/>
  <c r="G36" i="23"/>
  <c r="G32" i="23"/>
  <c r="G35" i="23"/>
  <c r="G31" i="23"/>
  <c r="G34" i="23"/>
  <c r="G30" i="23"/>
  <c r="V13" i="23"/>
  <c r="V9" i="23"/>
  <c r="V12" i="23"/>
  <c r="V8" i="23"/>
  <c r="V11" i="23"/>
  <c r="V7" i="23"/>
  <c r="V10" i="23"/>
  <c r="V6" i="23"/>
  <c r="J13" i="23"/>
  <c r="J9" i="23"/>
  <c r="J12" i="23"/>
  <c r="J8" i="23"/>
  <c r="J11" i="23"/>
  <c r="J7" i="23"/>
  <c r="J10" i="23"/>
  <c r="J6" i="23"/>
  <c r="M37" i="23"/>
  <c r="M33" i="23"/>
  <c r="M36" i="23"/>
  <c r="M32" i="23"/>
  <c r="M35" i="23"/>
  <c r="M31" i="23"/>
  <c r="M34" i="23"/>
  <c r="M30" i="23"/>
  <c r="D12" i="16"/>
  <c r="D10" i="16"/>
  <c r="D8" i="16"/>
  <c r="D6" i="16"/>
  <c r="D13" i="16"/>
  <c r="D9" i="16"/>
  <c r="D11" i="16"/>
  <c r="D7" i="16"/>
  <c r="G20" i="16"/>
  <c r="G18" i="16"/>
  <c r="G16" i="16"/>
  <c r="G14" i="16"/>
  <c r="G21" i="16"/>
  <c r="G17" i="16"/>
  <c r="G19" i="16"/>
  <c r="G15" i="16"/>
  <c r="J28" i="16"/>
  <c r="J26" i="16"/>
  <c r="J24" i="16"/>
  <c r="J22" i="16"/>
  <c r="J29" i="16"/>
  <c r="J25" i="16"/>
  <c r="J27" i="16"/>
  <c r="J23" i="16"/>
  <c r="J53" i="16"/>
  <c r="J51" i="16"/>
  <c r="J49" i="16"/>
  <c r="J47" i="16"/>
  <c r="J52" i="16"/>
  <c r="J48" i="16"/>
  <c r="J50" i="16"/>
  <c r="J46" i="16"/>
  <c r="S45" i="16"/>
  <c r="S43" i="16"/>
  <c r="S41" i="16"/>
  <c r="S39" i="16"/>
  <c r="S44" i="16"/>
  <c r="S40" i="16"/>
  <c r="S42" i="16"/>
  <c r="S38" i="16"/>
  <c r="G45" i="16"/>
  <c r="G43" i="16"/>
  <c r="G41" i="16"/>
  <c r="G39" i="16"/>
  <c r="G44" i="16"/>
  <c r="G40" i="16"/>
  <c r="G38" i="16"/>
  <c r="G42" i="16"/>
  <c r="P37" i="16"/>
  <c r="P35" i="16"/>
  <c r="P33" i="16"/>
  <c r="P31" i="16"/>
  <c r="P36" i="16"/>
  <c r="P32" i="16"/>
  <c r="P30" i="16"/>
  <c r="P34" i="16"/>
  <c r="D37" i="16"/>
  <c r="D35" i="16"/>
  <c r="D33" i="16"/>
  <c r="D31" i="16"/>
  <c r="D36" i="16"/>
  <c r="D32" i="16"/>
  <c r="D30" i="16"/>
  <c r="D34" i="16"/>
  <c r="M28" i="16"/>
  <c r="M26" i="16"/>
  <c r="M24" i="16"/>
  <c r="M22" i="16"/>
  <c r="M29" i="16"/>
  <c r="M25" i="16"/>
  <c r="M27" i="16"/>
  <c r="M23" i="16"/>
  <c r="V20" i="16"/>
  <c r="V18" i="16"/>
  <c r="V16" i="16"/>
  <c r="V14" i="16"/>
  <c r="V21" i="16"/>
  <c r="V17" i="16"/>
  <c r="V19" i="16"/>
  <c r="V15" i="16"/>
  <c r="J20" i="16"/>
  <c r="J18" i="16"/>
  <c r="J16" i="16"/>
  <c r="J14" i="16"/>
  <c r="J21" i="16"/>
  <c r="J17" i="16"/>
  <c r="J19" i="16"/>
  <c r="J15" i="16"/>
  <c r="S12" i="16"/>
  <c r="S10" i="16"/>
  <c r="S8" i="16"/>
  <c r="S6" i="16"/>
  <c r="S13" i="16"/>
  <c r="S9" i="16"/>
  <c r="S11" i="16"/>
  <c r="S7" i="16"/>
  <c r="G12" i="16"/>
  <c r="G10" i="16"/>
  <c r="G8" i="16"/>
  <c r="G6" i="16"/>
  <c r="G13" i="16"/>
  <c r="G9" i="16"/>
  <c r="G11" i="16"/>
  <c r="G7" i="16"/>
  <c r="M53" i="16"/>
  <c r="M51" i="16"/>
  <c r="M49" i="16"/>
  <c r="M47" i="16"/>
  <c r="M52" i="16"/>
  <c r="M48" i="16"/>
  <c r="M50" i="16"/>
  <c r="M46" i="16"/>
  <c r="V45" i="16"/>
  <c r="V43" i="16"/>
  <c r="V41" i="16"/>
  <c r="V39" i="16"/>
  <c r="V44" i="16"/>
  <c r="V40" i="16"/>
  <c r="V42" i="16"/>
  <c r="V38" i="16"/>
  <c r="J45" i="16"/>
  <c r="J43" i="16"/>
  <c r="J41" i="16"/>
  <c r="J39" i="16"/>
  <c r="J44" i="16"/>
  <c r="J40" i="16"/>
  <c r="J42" i="16"/>
  <c r="J38" i="16"/>
  <c r="S37" i="16"/>
  <c r="S35" i="16"/>
  <c r="S33" i="16"/>
  <c r="S31" i="16"/>
  <c r="S36" i="16"/>
  <c r="S32" i="16"/>
  <c r="S30" i="16"/>
  <c r="S34" i="16"/>
  <c r="G37" i="16"/>
  <c r="G35" i="16"/>
  <c r="G33" i="16"/>
  <c r="G31" i="16"/>
  <c r="G36" i="16"/>
  <c r="G32" i="16"/>
  <c r="G30" i="16"/>
  <c r="G34" i="16"/>
  <c r="P28" i="16"/>
  <c r="P26" i="16"/>
  <c r="P24" i="16"/>
  <c r="P22" i="16"/>
  <c r="P29" i="16"/>
  <c r="P25" i="16"/>
  <c r="P27" i="16"/>
  <c r="P23" i="16"/>
  <c r="D28" i="16"/>
  <c r="D26" i="16"/>
  <c r="D24" i="16"/>
  <c r="D22" i="16"/>
  <c r="D29" i="16"/>
  <c r="D25" i="16"/>
  <c r="D27" i="16"/>
  <c r="D23" i="16"/>
  <c r="M20" i="16"/>
  <c r="M18" i="16"/>
  <c r="M16" i="16"/>
  <c r="M14" i="16"/>
  <c r="M21" i="16"/>
  <c r="M17" i="16"/>
  <c r="M19" i="16"/>
  <c r="M15" i="16"/>
  <c r="V12" i="16"/>
  <c r="V10" i="16"/>
  <c r="V8" i="16"/>
  <c r="V6" i="16"/>
  <c r="V13" i="16"/>
  <c r="V9" i="16"/>
  <c r="V11" i="16"/>
  <c r="V7" i="16"/>
  <c r="J12" i="16"/>
  <c r="J10" i="16"/>
  <c r="J8" i="16"/>
  <c r="J6" i="16"/>
  <c r="J13" i="16"/>
  <c r="J9" i="16"/>
  <c r="J11" i="16"/>
  <c r="J7" i="16"/>
  <c r="P53" i="16"/>
  <c r="P51" i="16"/>
  <c r="P49" i="16"/>
  <c r="P47" i="16"/>
  <c r="P52" i="16"/>
  <c r="P48" i="16"/>
  <c r="P50" i="16"/>
  <c r="P46" i="16"/>
  <c r="D53" i="16"/>
  <c r="D51" i="16"/>
  <c r="D49" i="16"/>
  <c r="D47" i="16"/>
  <c r="D52" i="16"/>
  <c r="D48" i="16"/>
  <c r="D50" i="16"/>
  <c r="D46" i="16"/>
  <c r="M45" i="16"/>
  <c r="M43" i="16"/>
  <c r="M41" i="16"/>
  <c r="M39" i="16"/>
  <c r="M44" i="16"/>
  <c r="M40" i="16"/>
  <c r="M42" i="16"/>
  <c r="M38" i="16"/>
  <c r="V37" i="16"/>
  <c r="V35" i="16"/>
  <c r="V33" i="16"/>
  <c r="V31" i="16"/>
  <c r="V36" i="16"/>
  <c r="V32" i="16"/>
  <c r="V30" i="16"/>
  <c r="V34" i="16"/>
  <c r="J37" i="16"/>
  <c r="J35" i="16"/>
  <c r="J33" i="16"/>
  <c r="J31" i="16"/>
  <c r="J36" i="16"/>
  <c r="J32" i="16"/>
  <c r="J30" i="16"/>
  <c r="J34" i="16"/>
  <c r="S28" i="16"/>
  <c r="S26" i="16"/>
  <c r="S24" i="16"/>
  <c r="S22" i="16"/>
  <c r="S29" i="16"/>
  <c r="S25" i="16"/>
  <c r="S27" i="16"/>
  <c r="S23" i="16"/>
  <c r="G28" i="16"/>
  <c r="G26" i="16"/>
  <c r="G24" i="16"/>
  <c r="G22" i="16"/>
  <c r="G29" i="16"/>
  <c r="G25" i="16"/>
  <c r="G27" i="16"/>
  <c r="G23" i="16"/>
  <c r="P20" i="16"/>
  <c r="P18" i="16"/>
  <c r="P16" i="16"/>
  <c r="P14" i="16"/>
  <c r="P21" i="16"/>
  <c r="P17" i="16"/>
  <c r="P19" i="16"/>
  <c r="P15" i="16"/>
  <c r="D20" i="16"/>
  <c r="D18" i="16"/>
  <c r="D16" i="16"/>
  <c r="D14" i="16"/>
  <c r="D21" i="16"/>
  <c r="D17" i="16"/>
  <c r="D19" i="16"/>
  <c r="D15" i="16"/>
  <c r="M12" i="16"/>
  <c r="M10" i="16"/>
  <c r="M8" i="16"/>
  <c r="M6" i="16"/>
  <c r="M13" i="16"/>
  <c r="M9" i="16"/>
  <c r="M11" i="16"/>
  <c r="M7" i="16"/>
  <c r="S53" i="16"/>
  <c r="S51" i="16"/>
  <c r="S49" i="16"/>
  <c r="S47" i="16"/>
  <c r="S52" i="16"/>
  <c r="S48" i="16"/>
  <c r="S50" i="16"/>
  <c r="S46" i="16"/>
  <c r="G53" i="16"/>
  <c r="G51" i="16"/>
  <c r="G49" i="16"/>
  <c r="G47" i="16"/>
  <c r="G52" i="16"/>
  <c r="G48" i="16"/>
  <c r="G50" i="16"/>
  <c r="G46" i="16"/>
  <c r="P45" i="16"/>
  <c r="P43" i="16"/>
  <c r="P41" i="16"/>
  <c r="P39" i="16"/>
  <c r="P44" i="16"/>
  <c r="P40" i="16"/>
  <c r="P42" i="16"/>
  <c r="P38" i="16"/>
  <c r="D45" i="16"/>
  <c r="D43" i="16"/>
  <c r="D41" i="16"/>
  <c r="D39" i="16"/>
  <c r="D44" i="16"/>
  <c r="D40" i="16"/>
  <c r="D38" i="16"/>
  <c r="D42" i="16"/>
  <c r="M37" i="16"/>
  <c r="M35" i="16"/>
  <c r="M33" i="16"/>
  <c r="M31" i="16"/>
  <c r="M36" i="16"/>
  <c r="M32" i="16"/>
  <c r="M30" i="16"/>
  <c r="M34" i="16"/>
  <c r="V29" i="16"/>
  <c r="V28" i="16"/>
  <c r="V26" i="16"/>
  <c r="V24" i="16"/>
  <c r="V22" i="16"/>
  <c r="V25" i="16"/>
  <c r="V27" i="16"/>
  <c r="V23" i="16"/>
  <c r="S20" i="16"/>
  <c r="S18" i="16"/>
  <c r="S16" i="16"/>
  <c r="S14" i="16"/>
  <c r="S21" i="16"/>
  <c r="S17" i="16"/>
  <c r="S19" i="16"/>
  <c r="S15" i="16"/>
  <c r="P12" i="16"/>
  <c r="P10" i="16"/>
  <c r="P8" i="16"/>
  <c r="P6" i="16"/>
  <c r="P13" i="16"/>
  <c r="P9" i="16"/>
  <c r="P11" i="16"/>
  <c r="P7" i="16"/>
  <c r="V53" i="16"/>
  <c r="V51" i="16"/>
  <c r="V49" i="16"/>
  <c r="V47" i="16"/>
  <c r="V52" i="16"/>
  <c r="V48" i="16"/>
  <c r="V50" i="16"/>
  <c r="V46" i="16"/>
  <c r="I53" i="26"/>
  <c r="I51" i="26"/>
  <c r="I49" i="26"/>
  <c r="I47" i="26"/>
  <c r="I52" i="26"/>
  <c r="I48" i="26"/>
  <c r="I50" i="26"/>
  <c r="I46" i="26"/>
  <c r="R43" i="26"/>
  <c r="R41" i="26"/>
  <c r="R39" i="26"/>
  <c r="R44" i="26"/>
  <c r="R40" i="26"/>
  <c r="R42" i="26"/>
  <c r="R38" i="26"/>
  <c r="F45" i="26"/>
  <c r="F43" i="26"/>
  <c r="F41" i="26"/>
  <c r="F39" i="26"/>
  <c r="F44" i="26"/>
  <c r="F40" i="26"/>
  <c r="F42" i="26"/>
  <c r="F38" i="26"/>
  <c r="O37" i="26"/>
  <c r="O35" i="26"/>
  <c r="O33" i="26"/>
  <c r="O31" i="26"/>
  <c r="O36" i="26"/>
  <c r="O32" i="26"/>
  <c r="O34" i="26"/>
  <c r="O30" i="26"/>
  <c r="R29" i="26"/>
  <c r="R27" i="26"/>
  <c r="R25" i="26"/>
  <c r="R23" i="26"/>
  <c r="R28" i="26"/>
  <c r="R26" i="26"/>
  <c r="R24" i="26"/>
  <c r="R22" i="26"/>
  <c r="F29" i="26"/>
  <c r="F22" i="26"/>
  <c r="O20" i="26"/>
  <c r="O18" i="26"/>
  <c r="O16" i="26"/>
  <c r="O14" i="26"/>
  <c r="O19" i="26"/>
  <c r="O15" i="26"/>
  <c r="O21" i="26"/>
  <c r="O17" i="26"/>
  <c r="C20" i="26"/>
  <c r="C18" i="26"/>
  <c r="C16" i="26"/>
  <c r="C14" i="26"/>
  <c r="C19" i="26"/>
  <c r="C21" i="26"/>
  <c r="C17" i="26"/>
  <c r="L12" i="26"/>
  <c r="L10" i="26"/>
  <c r="L8" i="26"/>
  <c r="L6" i="26"/>
  <c r="L11" i="26"/>
  <c r="L7" i="26"/>
  <c r="L13" i="26"/>
  <c r="L9" i="26"/>
  <c r="O53" i="26"/>
  <c r="O51" i="26"/>
  <c r="O49" i="26"/>
  <c r="O47" i="26"/>
  <c r="O52" i="26"/>
  <c r="O48" i="26"/>
  <c r="O50" i="26"/>
  <c r="O46" i="26"/>
  <c r="C53" i="26"/>
  <c r="C51" i="26"/>
  <c r="C49" i="26"/>
  <c r="C47" i="26"/>
  <c r="C52" i="26"/>
  <c r="C48" i="26"/>
  <c r="C50" i="26"/>
  <c r="C46" i="26"/>
  <c r="L45" i="26"/>
  <c r="L43" i="26"/>
  <c r="L41" i="26"/>
  <c r="L39" i="26"/>
  <c r="L44" i="26"/>
  <c r="L40" i="26"/>
  <c r="L42" i="26"/>
  <c r="L38" i="26"/>
  <c r="U37" i="26"/>
  <c r="U35" i="26"/>
  <c r="U33" i="26"/>
  <c r="U31" i="26"/>
  <c r="U36" i="26"/>
  <c r="U32" i="26"/>
  <c r="U34" i="26"/>
  <c r="U30" i="26"/>
  <c r="C37" i="26"/>
  <c r="C35" i="26"/>
  <c r="C33" i="26"/>
  <c r="C31" i="26"/>
  <c r="C36" i="26"/>
  <c r="C32" i="26"/>
  <c r="C34" i="26"/>
  <c r="C30" i="26"/>
  <c r="L29" i="26"/>
  <c r="L27" i="26"/>
  <c r="L25" i="26"/>
  <c r="L23" i="26"/>
  <c r="L28" i="26"/>
  <c r="L24" i="26"/>
  <c r="L26" i="26"/>
  <c r="L22" i="26"/>
  <c r="U20" i="26"/>
  <c r="U18" i="26"/>
  <c r="U16" i="26"/>
  <c r="U14" i="26"/>
  <c r="U19" i="26"/>
  <c r="U15" i="26"/>
  <c r="U21" i="26"/>
  <c r="U17" i="26"/>
  <c r="I20" i="26"/>
  <c r="I18" i="26"/>
  <c r="I16" i="26"/>
  <c r="I14" i="26"/>
  <c r="I19" i="26"/>
  <c r="I15" i="26"/>
  <c r="I21" i="26"/>
  <c r="I17" i="26"/>
  <c r="R12" i="26"/>
  <c r="R10" i="26"/>
  <c r="R8" i="26"/>
  <c r="R6" i="26"/>
  <c r="R11" i="26"/>
  <c r="R7" i="26"/>
  <c r="R13" i="26"/>
  <c r="R9" i="26"/>
  <c r="F12" i="26"/>
  <c r="F10" i="26"/>
  <c r="F8" i="26"/>
  <c r="F6" i="26"/>
  <c r="F11" i="26"/>
  <c r="F7" i="26"/>
  <c r="F13" i="26"/>
  <c r="F9" i="26"/>
  <c r="O53" i="25"/>
  <c r="O51" i="25"/>
  <c r="O49" i="25"/>
  <c r="O47" i="25"/>
  <c r="O52" i="25"/>
  <c r="O48" i="25"/>
  <c r="O50" i="25"/>
  <c r="O46" i="25"/>
  <c r="C53" i="25"/>
  <c r="C51" i="25"/>
  <c r="C49" i="25"/>
  <c r="C47" i="25"/>
  <c r="C52" i="25"/>
  <c r="C48" i="25"/>
  <c r="C50" i="25"/>
  <c r="C46" i="25"/>
  <c r="L45" i="25"/>
  <c r="L43" i="25"/>
  <c r="L41" i="25"/>
  <c r="L39" i="25"/>
  <c r="L44" i="25"/>
  <c r="L40" i="25"/>
  <c r="L42" i="25"/>
  <c r="L38" i="25"/>
  <c r="U37" i="25"/>
  <c r="U35" i="25"/>
  <c r="U33" i="25"/>
  <c r="U31" i="25"/>
  <c r="U36" i="25"/>
  <c r="U32" i="25"/>
  <c r="U34" i="25"/>
  <c r="U30" i="25"/>
  <c r="I37" i="25"/>
  <c r="I35" i="25"/>
  <c r="I33" i="25"/>
  <c r="I31" i="25"/>
  <c r="I36" i="25"/>
  <c r="I32" i="25"/>
  <c r="I34" i="25"/>
  <c r="I30" i="25"/>
  <c r="R28" i="25"/>
  <c r="R26" i="25"/>
  <c r="R24" i="25"/>
  <c r="R22" i="25"/>
  <c r="R29" i="25"/>
  <c r="R27" i="25"/>
  <c r="R25" i="25"/>
  <c r="R23" i="25"/>
  <c r="F28" i="25"/>
  <c r="F26" i="25"/>
  <c r="F24" i="25"/>
  <c r="F22" i="25"/>
  <c r="F29" i="25"/>
  <c r="F27" i="25"/>
  <c r="F25" i="25"/>
  <c r="F23" i="25"/>
  <c r="O20" i="25"/>
  <c r="O18" i="25"/>
  <c r="O16" i="25"/>
  <c r="O14" i="25"/>
  <c r="O21" i="25"/>
  <c r="O19" i="25"/>
  <c r="O17" i="25"/>
  <c r="O15" i="25"/>
  <c r="C21" i="25"/>
  <c r="C19" i="25"/>
  <c r="C17" i="25"/>
  <c r="C15" i="25"/>
  <c r="C20" i="25"/>
  <c r="C18" i="25"/>
  <c r="C16" i="25"/>
  <c r="C14" i="25"/>
  <c r="L13" i="25"/>
  <c r="L11" i="25"/>
  <c r="L9" i="25"/>
  <c r="L7" i="25"/>
  <c r="L12" i="25"/>
  <c r="L10" i="25"/>
  <c r="L8" i="25"/>
  <c r="L6" i="25"/>
  <c r="I45" i="25"/>
  <c r="I43" i="25"/>
  <c r="I41" i="25"/>
  <c r="I39" i="25"/>
  <c r="I44" i="25"/>
  <c r="I40" i="25"/>
  <c r="I42" i="25"/>
  <c r="I38" i="25"/>
  <c r="F37" i="25"/>
  <c r="F35" i="25"/>
  <c r="F33" i="25"/>
  <c r="F31" i="25"/>
  <c r="F36" i="25"/>
  <c r="F32" i="25"/>
  <c r="F34" i="25"/>
  <c r="F30" i="25"/>
  <c r="C28" i="25"/>
  <c r="C26" i="25"/>
  <c r="C24" i="25"/>
  <c r="C22" i="25"/>
  <c r="C29" i="25"/>
  <c r="C27" i="25"/>
  <c r="C23" i="25"/>
  <c r="U13" i="25"/>
  <c r="U11" i="25"/>
  <c r="U9" i="25"/>
  <c r="U7" i="25"/>
  <c r="U12" i="25"/>
  <c r="U10" i="25"/>
  <c r="U8" i="25"/>
  <c r="U6" i="25"/>
  <c r="U53" i="25"/>
  <c r="U51" i="25"/>
  <c r="U49" i="25"/>
  <c r="U47" i="25"/>
  <c r="U52" i="25"/>
  <c r="U48" i="25"/>
  <c r="U50" i="25"/>
  <c r="U46" i="25"/>
  <c r="C45" i="25"/>
  <c r="C43" i="25"/>
  <c r="C41" i="25"/>
  <c r="C39" i="25"/>
  <c r="C44" i="25"/>
  <c r="C40" i="25"/>
  <c r="C42" i="25"/>
  <c r="C38" i="25"/>
  <c r="R20" i="25"/>
  <c r="R18" i="25"/>
  <c r="R16" i="25"/>
  <c r="R14" i="25"/>
  <c r="R21" i="25"/>
  <c r="R19" i="25"/>
  <c r="R17" i="25"/>
  <c r="R15" i="25"/>
  <c r="I53" i="25"/>
  <c r="I51" i="25"/>
  <c r="I49" i="25"/>
  <c r="I47" i="25"/>
  <c r="I52" i="25"/>
  <c r="I48" i="25"/>
  <c r="I50" i="25"/>
  <c r="I46" i="25"/>
  <c r="R45" i="25"/>
  <c r="R43" i="25"/>
  <c r="R41" i="25"/>
  <c r="R39" i="25"/>
  <c r="R44" i="25"/>
  <c r="R40" i="25"/>
  <c r="R42" i="25"/>
  <c r="R38" i="25"/>
  <c r="F45" i="25"/>
  <c r="F43" i="25"/>
  <c r="F41" i="25"/>
  <c r="F39" i="25"/>
  <c r="F44" i="25"/>
  <c r="F40" i="25"/>
  <c r="F42" i="25"/>
  <c r="F38" i="25"/>
  <c r="O37" i="25"/>
  <c r="O35" i="25"/>
  <c r="O33" i="25"/>
  <c r="O31" i="25"/>
  <c r="O36" i="25"/>
  <c r="O32" i="25"/>
  <c r="O34" i="25"/>
  <c r="O30" i="25"/>
  <c r="C37" i="25"/>
  <c r="C31" i="25"/>
  <c r="C32" i="25"/>
  <c r="C30" i="25"/>
  <c r="L28" i="25"/>
  <c r="L26" i="25"/>
  <c r="L24" i="25"/>
  <c r="L22" i="25"/>
  <c r="L29" i="25"/>
  <c r="L27" i="25"/>
  <c r="L25" i="25"/>
  <c r="L23" i="25"/>
  <c r="U20" i="25"/>
  <c r="U18" i="25"/>
  <c r="U16" i="25"/>
  <c r="U14" i="25"/>
  <c r="U21" i="25"/>
  <c r="U19" i="25"/>
  <c r="U17" i="25"/>
  <c r="U15" i="25"/>
  <c r="I21" i="25"/>
  <c r="I19" i="25"/>
  <c r="I17" i="25"/>
  <c r="I15" i="25"/>
  <c r="I20" i="25"/>
  <c r="I18" i="25"/>
  <c r="I16" i="25"/>
  <c r="I14" i="25"/>
  <c r="R13" i="25"/>
  <c r="R11" i="25"/>
  <c r="R9" i="25"/>
  <c r="R7" i="25"/>
  <c r="R12" i="25"/>
  <c r="R10" i="25"/>
  <c r="R8" i="25"/>
  <c r="R6" i="25"/>
  <c r="F13" i="25"/>
  <c r="F11" i="25"/>
  <c r="F9" i="25"/>
  <c r="F7" i="25"/>
  <c r="F12" i="25"/>
  <c r="F10" i="25"/>
  <c r="F8" i="25"/>
  <c r="F6" i="25"/>
  <c r="U45" i="25"/>
  <c r="U43" i="25"/>
  <c r="U41" i="25"/>
  <c r="U39" i="25"/>
  <c r="U44" i="25"/>
  <c r="U40" i="25"/>
  <c r="U42" i="25"/>
  <c r="U38" i="25"/>
  <c r="R37" i="25"/>
  <c r="R35" i="25"/>
  <c r="R33" i="25"/>
  <c r="R31" i="25"/>
  <c r="R36" i="25"/>
  <c r="R32" i="25"/>
  <c r="R34" i="25"/>
  <c r="R30" i="25"/>
  <c r="O28" i="25"/>
  <c r="O26" i="25"/>
  <c r="O24" i="25"/>
  <c r="O22" i="25"/>
  <c r="O29" i="25"/>
  <c r="O27" i="25"/>
  <c r="O25" i="25"/>
  <c r="O23" i="25"/>
  <c r="L20" i="25"/>
  <c r="L18" i="25"/>
  <c r="L16" i="25"/>
  <c r="L14" i="25"/>
  <c r="L21" i="25"/>
  <c r="L19" i="25"/>
  <c r="L17" i="25"/>
  <c r="L15" i="25"/>
  <c r="I13" i="25"/>
  <c r="I11" i="25"/>
  <c r="I9" i="25"/>
  <c r="I7" i="25"/>
  <c r="I12" i="25"/>
  <c r="I10" i="25"/>
  <c r="I8" i="25"/>
  <c r="I6" i="25"/>
  <c r="F53" i="25"/>
  <c r="F51" i="25"/>
  <c r="F49" i="25"/>
  <c r="F47" i="25"/>
  <c r="F52" i="25"/>
  <c r="F48" i="25"/>
  <c r="F50" i="25"/>
  <c r="F46" i="25"/>
  <c r="U29" i="25"/>
  <c r="U28" i="25"/>
  <c r="U26" i="25"/>
  <c r="U24" i="25"/>
  <c r="U22" i="25"/>
  <c r="U27" i="25"/>
  <c r="U25" i="25"/>
  <c r="U23" i="25"/>
  <c r="O13" i="25"/>
  <c r="O11" i="25"/>
  <c r="O9" i="25"/>
  <c r="O7" i="25"/>
  <c r="O12" i="25"/>
  <c r="O10" i="25"/>
  <c r="O8" i="25"/>
  <c r="O6" i="25"/>
  <c r="F53" i="24"/>
  <c r="F51" i="24"/>
  <c r="F49" i="24"/>
  <c r="F47" i="24"/>
  <c r="F52" i="24"/>
  <c r="F48" i="24"/>
  <c r="F50" i="24"/>
  <c r="F46" i="24"/>
  <c r="O45" i="24"/>
  <c r="O43" i="24"/>
  <c r="O41" i="24"/>
  <c r="O39" i="24"/>
  <c r="O44" i="24"/>
  <c r="O40" i="24"/>
  <c r="O42" i="24"/>
  <c r="O38" i="24"/>
  <c r="C45" i="24"/>
  <c r="C43" i="24"/>
  <c r="C41" i="24"/>
  <c r="C39" i="24"/>
  <c r="C44" i="24"/>
  <c r="C40" i="24"/>
  <c r="C42" i="24"/>
  <c r="C38" i="24"/>
  <c r="L37" i="24"/>
  <c r="L35" i="24"/>
  <c r="L33" i="24"/>
  <c r="L31" i="24"/>
  <c r="L36" i="24"/>
  <c r="L32" i="24"/>
  <c r="L34" i="24"/>
  <c r="L30" i="24"/>
  <c r="U29" i="24"/>
  <c r="U28" i="24"/>
  <c r="U26" i="24"/>
  <c r="U24" i="24"/>
  <c r="U22" i="24"/>
  <c r="U27" i="24"/>
  <c r="U25" i="24"/>
  <c r="U23" i="24"/>
  <c r="I28" i="24"/>
  <c r="I26" i="24"/>
  <c r="I24" i="24"/>
  <c r="I22" i="24"/>
  <c r="I27" i="24"/>
  <c r="I23" i="24"/>
  <c r="I29" i="24"/>
  <c r="I25" i="24"/>
  <c r="R20" i="24"/>
  <c r="R18" i="24"/>
  <c r="R16" i="24"/>
  <c r="R14" i="24"/>
  <c r="R19" i="24"/>
  <c r="R15" i="24"/>
  <c r="R21" i="24"/>
  <c r="R17" i="24"/>
  <c r="F20" i="24"/>
  <c r="F18" i="24"/>
  <c r="F16" i="24"/>
  <c r="F14" i="24"/>
  <c r="F19" i="24"/>
  <c r="F15" i="24"/>
  <c r="F21" i="24"/>
  <c r="F17" i="24"/>
  <c r="O12" i="24"/>
  <c r="O10" i="24"/>
  <c r="O8" i="24"/>
  <c r="O6" i="24"/>
  <c r="O11" i="24"/>
  <c r="O7" i="24"/>
  <c r="O13" i="24"/>
  <c r="O9" i="24"/>
  <c r="C12" i="24"/>
  <c r="C10" i="24"/>
  <c r="C8" i="24"/>
  <c r="C6" i="24"/>
  <c r="C11" i="24"/>
  <c r="C7" i="24"/>
  <c r="C13" i="24"/>
  <c r="C9" i="24"/>
  <c r="O53" i="24"/>
  <c r="O51" i="24"/>
  <c r="O49" i="24"/>
  <c r="O47" i="24"/>
  <c r="O52" i="24"/>
  <c r="O48" i="24"/>
  <c r="O50" i="24"/>
  <c r="O46" i="24"/>
  <c r="C53" i="24"/>
  <c r="C51" i="24"/>
  <c r="C49" i="24"/>
  <c r="C47" i="24"/>
  <c r="C52" i="24"/>
  <c r="C48" i="24"/>
  <c r="C50" i="24"/>
  <c r="C46" i="24"/>
  <c r="L45" i="24"/>
  <c r="L43" i="24"/>
  <c r="L41" i="24"/>
  <c r="L39" i="24"/>
  <c r="L44" i="24"/>
  <c r="L40" i="24"/>
  <c r="L42" i="24"/>
  <c r="L38" i="24"/>
  <c r="U37" i="24"/>
  <c r="U35" i="24"/>
  <c r="U33" i="24"/>
  <c r="U31" i="24"/>
  <c r="U36" i="24"/>
  <c r="U32" i="24"/>
  <c r="U34" i="24"/>
  <c r="U30" i="24"/>
  <c r="I37" i="24"/>
  <c r="I35" i="24"/>
  <c r="I33" i="24"/>
  <c r="I31" i="24"/>
  <c r="I36" i="24"/>
  <c r="I32" i="24"/>
  <c r="I34" i="24"/>
  <c r="I30" i="24"/>
  <c r="R28" i="24"/>
  <c r="R26" i="24"/>
  <c r="R24" i="24"/>
  <c r="R22" i="24"/>
  <c r="R27" i="24"/>
  <c r="R23" i="24"/>
  <c r="R29" i="24"/>
  <c r="R25" i="24"/>
  <c r="F28" i="24"/>
  <c r="F26" i="24"/>
  <c r="F24" i="24"/>
  <c r="F22" i="24"/>
  <c r="F27" i="24"/>
  <c r="F23" i="24"/>
  <c r="F29" i="24"/>
  <c r="F25" i="24"/>
  <c r="O20" i="24"/>
  <c r="O18" i="24"/>
  <c r="O16" i="24"/>
  <c r="O14" i="24"/>
  <c r="O19" i="24"/>
  <c r="O15" i="24"/>
  <c r="O21" i="24"/>
  <c r="O17" i="24"/>
  <c r="C20" i="24"/>
  <c r="C18" i="24"/>
  <c r="C16" i="24"/>
  <c r="C14" i="24"/>
  <c r="C19" i="24"/>
  <c r="C15" i="24"/>
  <c r="C21" i="24"/>
  <c r="C17" i="24"/>
  <c r="L12" i="24"/>
  <c r="L10" i="24"/>
  <c r="L8" i="24"/>
  <c r="L6" i="24"/>
  <c r="L11" i="24"/>
  <c r="L7" i="24"/>
  <c r="L13" i="24"/>
  <c r="L9" i="24"/>
  <c r="L53" i="24"/>
  <c r="L51" i="24"/>
  <c r="L49" i="24"/>
  <c r="L47" i="24"/>
  <c r="L52" i="24"/>
  <c r="L48" i="24"/>
  <c r="L50" i="24"/>
  <c r="L46" i="24"/>
  <c r="U45" i="24"/>
  <c r="U43" i="24"/>
  <c r="U41" i="24"/>
  <c r="U39" i="24"/>
  <c r="U44" i="24"/>
  <c r="U40" i="24"/>
  <c r="U42" i="24"/>
  <c r="U38" i="24"/>
  <c r="I45" i="24"/>
  <c r="I43" i="24"/>
  <c r="I41" i="24"/>
  <c r="I39" i="24"/>
  <c r="I44" i="24"/>
  <c r="I40" i="24"/>
  <c r="I42" i="24"/>
  <c r="I38" i="24"/>
  <c r="R37" i="24"/>
  <c r="R35" i="24"/>
  <c r="R33" i="24"/>
  <c r="R31" i="24"/>
  <c r="R36" i="24"/>
  <c r="R32" i="24"/>
  <c r="R34" i="24"/>
  <c r="R30" i="24"/>
  <c r="F37" i="24"/>
  <c r="F35" i="24"/>
  <c r="F33" i="24"/>
  <c r="F31" i="24"/>
  <c r="F36" i="24"/>
  <c r="F32" i="24"/>
  <c r="F34" i="24"/>
  <c r="F30" i="24"/>
  <c r="O28" i="24"/>
  <c r="O26" i="24"/>
  <c r="O24" i="24"/>
  <c r="O22" i="24"/>
  <c r="O27" i="24"/>
  <c r="O23" i="24"/>
  <c r="O29" i="24"/>
  <c r="O25" i="24"/>
  <c r="C28" i="24"/>
  <c r="C26" i="24"/>
  <c r="C24" i="24"/>
  <c r="C22" i="24"/>
  <c r="C27" i="24"/>
  <c r="C23" i="24"/>
  <c r="C29" i="24"/>
  <c r="C25" i="24"/>
  <c r="L20" i="24"/>
  <c r="L18" i="24"/>
  <c r="L16" i="24"/>
  <c r="L14" i="24"/>
  <c r="L19" i="24"/>
  <c r="L15" i="24"/>
  <c r="L21" i="24"/>
  <c r="L17" i="24"/>
  <c r="U12" i="24"/>
  <c r="U10" i="24"/>
  <c r="U8" i="24"/>
  <c r="U6" i="24"/>
  <c r="U11" i="24"/>
  <c r="U7" i="24"/>
  <c r="U13" i="24"/>
  <c r="U9" i="24"/>
  <c r="I12" i="24"/>
  <c r="I10" i="24"/>
  <c r="I8" i="24"/>
  <c r="I6" i="24"/>
  <c r="I11" i="24"/>
  <c r="I7" i="24"/>
  <c r="I13" i="24"/>
  <c r="I9" i="24"/>
  <c r="U53" i="24"/>
  <c r="U51" i="24"/>
  <c r="U49" i="24"/>
  <c r="U47" i="24"/>
  <c r="U52" i="24"/>
  <c r="U48" i="24"/>
  <c r="U50" i="24"/>
  <c r="U46" i="24"/>
  <c r="I53" i="24"/>
  <c r="I51" i="24"/>
  <c r="I49" i="24"/>
  <c r="I47" i="24"/>
  <c r="I52" i="24"/>
  <c r="I48" i="24"/>
  <c r="I50" i="24"/>
  <c r="I46" i="24"/>
  <c r="R45" i="24"/>
  <c r="R43" i="24"/>
  <c r="R41" i="24"/>
  <c r="R39" i="24"/>
  <c r="R44" i="24"/>
  <c r="R40" i="24"/>
  <c r="R42" i="24"/>
  <c r="R38" i="24"/>
  <c r="F45" i="24"/>
  <c r="F43" i="24"/>
  <c r="F41" i="24"/>
  <c r="F39" i="24"/>
  <c r="F44" i="24"/>
  <c r="F40" i="24"/>
  <c r="F42" i="24"/>
  <c r="F38" i="24"/>
  <c r="O37" i="24"/>
  <c r="O35" i="24"/>
  <c r="O33" i="24"/>
  <c r="O31" i="24"/>
  <c r="O36" i="24"/>
  <c r="O32" i="24"/>
  <c r="O34" i="24"/>
  <c r="O30" i="24"/>
  <c r="C37" i="24"/>
  <c r="C35" i="24"/>
  <c r="C33" i="24"/>
  <c r="C31" i="24"/>
  <c r="C36" i="24"/>
  <c r="C32" i="24"/>
  <c r="C34" i="24"/>
  <c r="C30" i="24"/>
  <c r="L28" i="24"/>
  <c r="L26" i="24"/>
  <c r="L24" i="24"/>
  <c r="L22" i="24"/>
  <c r="L27" i="24"/>
  <c r="L23" i="24"/>
  <c r="L29" i="24"/>
  <c r="L25" i="24"/>
  <c r="U20" i="24"/>
  <c r="U18" i="24"/>
  <c r="U16" i="24"/>
  <c r="U14" i="24"/>
  <c r="U19" i="24"/>
  <c r="U15" i="24"/>
  <c r="U21" i="24"/>
  <c r="U17" i="24"/>
  <c r="I20" i="24"/>
  <c r="I18" i="24"/>
  <c r="I16" i="24"/>
  <c r="I14" i="24"/>
  <c r="I19" i="24"/>
  <c r="I15" i="24"/>
  <c r="I21" i="24"/>
  <c r="I17" i="24"/>
  <c r="R12" i="24"/>
  <c r="R10" i="24"/>
  <c r="R8" i="24"/>
  <c r="R6" i="24"/>
  <c r="R11" i="24"/>
  <c r="R7" i="24"/>
  <c r="R13" i="24"/>
  <c r="R9" i="24"/>
  <c r="F12" i="24"/>
  <c r="F10" i="24"/>
  <c r="F8" i="24"/>
  <c r="F6" i="24"/>
  <c r="F11" i="24"/>
  <c r="F7" i="24"/>
  <c r="F13" i="24"/>
  <c r="F9" i="24"/>
  <c r="O52" i="23"/>
  <c r="O50" i="23"/>
  <c r="O48" i="23"/>
  <c r="O46" i="23"/>
  <c r="O51" i="23"/>
  <c r="O47" i="23"/>
  <c r="O53" i="23"/>
  <c r="O49" i="23"/>
  <c r="C52" i="23"/>
  <c r="C50" i="23"/>
  <c r="C48" i="23"/>
  <c r="C46" i="23"/>
  <c r="C51" i="23"/>
  <c r="C47" i="23"/>
  <c r="C53" i="23"/>
  <c r="C49" i="23"/>
  <c r="L44" i="23"/>
  <c r="L42" i="23"/>
  <c r="L40" i="23"/>
  <c r="L38" i="23"/>
  <c r="L43" i="23"/>
  <c r="L39" i="23"/>
  <c r="L45" i="23"/>
  <c r="L41" i="23"/>
  <c r="U36" i="23"/>
  <c r="U34" i="23"/>
  <c r="U32" i="23"/>
  <c r="U30" i="23"/>
  <c r="U35" i="23"/>
  <c r="U31" i="23"/>
  <c r="U37" i="23"/>
  <c r="U33" i="23"/>
  <c r="I36" i="23"/>
  <c r="I34" i="23"/>
  <c r="I32" i="23"/>
  <c r="I30" i="23"/>
  <c r="I35" i="23"/>
  <c r="I31" i="23"/>
  <c r="I37" i="23"/>
  <c r="I33" i="23"/>
  <c r="R29" i="23"/>
  <c r="R27" i="23"/>
  <c r="R25" i="23"/>
  <c r="R23" i="23"/>
  <c r="R26" i="23"/>
  <c r="R22" i="23"/>
  <c r="R28" i="23"/>
  <c r="R24" i="23"/>
  <c r="F29" i="23"/>
  <c r="F27" i="23"/>
  <c r="F25" i="23"/>
  <c r="F23" i="23"/>
  <c r="F26" i="23"/>
  <c r="F22" i="23"/>
  <c r="F28" i="23"/>
  <c r="F24" i="23"/>
  <c r="I21" i="23"/>
  <c r="I19" i="23"/>
  <c r="I17" i="23"/>
  <c r="I15" i="23"/>
  <c r="I18" i="23"/>
  <c r="I14" i="23"/>
  <c r="I20" i="23"/>
  <c r="I16" i="23"/>
  <c r="R12" i="23"/>
  <c r="R10" i="23"/>
  <c r="R8" i="23"/>
  <c r="R6" i="23"/>
  <c r="R11" i="23"/>
  <c r="R7" i="23"/>
  <c r="R13" i="23"/>
  <c r="R9" i="23"/>
  <c r="F12" i="23"/>
  <c r="F10" i="23"/>
  <c r="F8" i="23"/>
  <c r="F6" i="23"/>
  <c r="F11" i="23"/>
  <c r="F7" i="23"/>
  <c r="F13" i="23"/>
  <c r="F9" i="23"/>
  <c r="I52" i="23"/>
  <c r="I50" i="23"/>
  <c r="I48" i="23"/>
  <c r="I46" i="23"/>
  <c r="I51" i="23"/>
  <c r="I47" i="23"/>
  <c r="I53" i="23"/>
  <c r="I49" i="23"/>
  <c r="R44" i="23"/>
  <c r="R42" i="23"/>
  <c r="R40" i="23"/>
  <c r="R38" i="23"/>
  <c r="R43" i="23"/>
  <c r="R39" i="23"/>
  <c r="R45" i="23"/>
  <c r="R41" i="23"/>
  <c r="F44" i="23"/>
  <c r="F42" i="23"/>
  <c r="F40" i="23"/>
  <c r="F38" i="23"/>
  <c r="F43" i="23"/>
  <c r="F39" i="23"/>
  <c r="F45" i="23"/>
  <c r="F41" i="23"/>
  <c r="O36" i="23"/>
  <c r="O34" i="23"/>
  <c r="O32" i="23"/>
  <c r="O30" i="23"/>
  <c r="O35" i="23"/>
  <c r="O31" i="23"/>
  <c r="O37" i="23"/>
  <c r="O33" i="23"/>
  <c r="C36" i="23"/>
  <c r="C34" i="23"/>
  <c r="C32" i="23"/>
  <c r="C30" i="23"/>
  <c r="C35" i="23"/>
  <c r="C31" i="23"/>
  <c r="C37" i="23"/>
  <c r="C33" i="23"/>
  <c r="L29" i="23"/>
  <c r="L27" i="23"/>
  <c r="L25" i="23"/>
  <c r="L23" i="23"/>
  <c r="L26" i="23"/>
  <c r="L22" i="23"/>
  <c r="L28" i="23"/>
  <c r="L24" i="23"/>
  <c r="U21" i="23"/>
  <c r="U19" i="23"/>
  <c r="U17" i="23"/>
  <c r="U15" i="23"/>
  <c r="U18" i="23"/>
  <c r="U14" i="23"/>
  <c r="U20" i="23"/>
  <c r="U16" i="23"/>
  <c r="C20" i="23"/>
  <c r="C18" i="23"/>
  <c r="C16" i="23"/>
  <c r="C14" i="23"/>
  <c r="C19" i="23"/>
  <c r="C15" i="23"/>
  <c r="C21" i="23"/>
  <c r="C17" i="23"/>
  <c r="L12" i="23"/>
  <c r="L10" i="23"/>
  <c r="L8" i="23"/>
  <c r="L6" i="23"/>
  <c r="L11" i="23"/>
  <c r="L7" i="23"/>
  <c r="L13" i="23"/>
  <c r="L9" i="23"/>
  <c r="I52" i="22"/>
  <c r="I50" i="22"/>
  <c r="I48" i="22"/>
  <c r="I46" i="22"/>
  <c r="I53" i="22"/>
  <c r="I49" i="22"/>
  <c r="I47" i="22"/>
  <c r="I51" i="22"/>
  <c r="R44" i="22"/>
  <c r="R42" i="22"/>
  <c r="R40" i="22"/>
  <c r="R38" i="22"/>
  <c r="R45" i="22"/>
  <c r="R41" i="22"/>
  <c r="R39" i="22"/>
  <c r="R43" i="22"/>
  <c r="F44" i="22"/>
  <c r="F42" i="22"/>
  <c r="F40" i="22"/>
  <c r="F38" i="22"/>
  <c r="F45" i="22"/>
  <c r="F41" i="22"/>
  <c r="F39" i="22"/>
  <c r="F43" i="22"/>
  <c r="O36" i="22"/>
  <c r="O34" i="22"/>
  <c r="O32" i="22"/>
  <c r="O30" i="22"/>
  <c r="O37" i="22"/>
  <c r="O33" i="22"/>
  <c r="O31" i="22"/>
  <c r="O35" i="22"/>
  <c r="C36" i="22"/>
  <c r="C34" i="22"/>
  <c r="C32" i="22"/>
  <c r="C30" i="22"/>
  <c r="C37" i="22"/>
  <c r="C33" i="22"/>
  <c r="C31" i="22"/>
  <c r="C35" i="22"/>
  <c r="L28" i="22"/>
  <c r="L26" i="22"/>
  <c r="L24" i="22"/>
  <c r="L22" i="22"/>
  <c r="L29" i="22"/>
  <c r="L25" i="22"/>
  <c r="L27" i="22"/>
  <c r="L23" i="22"/>
  <c r="U20" i="22"/>
  <c r="U18" i="22"/>
  <c r="U16" i="22"/>
  <c r="U14" i="22"/>
  <c r="U21" i="22"/>
  <c r="U17" i="22"/>
  <c r="U19" i="22"/>
  <c r="U15" i="22"/>
  <c r="I20" i="22"/>
  <c r="I18" i="22"/>
  <c r="I16" i="22"/>
  <c r="I14" i="22"/>
  <c r="I21" i="22"/>
  <c r="I19" i="22"/>
  <c r="I17" i="22"/>
  <c r="I15" i="22"/>
  <c r="R12" i="22"/>
  <c r="R10" i="22"/>
  <c r="R8" i="22"/>
  <c r="R6" i="22"/>
  <c r="R13" i="22"/>
  <c r="R11" i="22"/>
  <c r="R9" i="22"/>
  <c r="R7" i="22"/>
  <c r="F12" i="22"/>
  <c r="F10" i="22"/>
  <c r="F8" i="22"/>
  <c r="F6" i="22"/>
  <c r="F13" i="22"/>
  <c r="F11" i="22"/>
  <c r="F9" i="22"/>
  <c r="F7" i="22"/>
  <c r="F52" i="22"/>
  <c r="F50" i="22"/>
  <c r="F48" i="22"/>
  <c r="F46" i="22"/>
  <c r="F53" i="22"/>
  <c r="F49" i="22"/>
  <c r="F47" i="22"/>
  <c r="F51" i="22"/>
  <c r="C44" i="22"/>
  <c r="C42" i="22"/>
  <c r="C40" i="22"/>
  <c r="C38" i="22"/>
  <c r="C45" i="22"/>
  <c r="C41" i="22"/>
  <c r="C39" i="22"/>
  <c r="C43" i="22"/>
  <c r="U28" i="22"/>
  <c r="U29" i="22"/>
  <c r="U26" i="22"/>
  <c r="U24" i="22"/>
  <c r="U22" i="22"/>
  <c r="U25" i="22"/>
  <c r="U27" i="22"/>
  <c r="U23" i="22"/>
  <c r="R20" i="22"/>
  <c r="R18" i="22"/>
  <c r="R16" i="22"/>
  <c r="R14" i="22"/>
  <c r="R21" i="22"/>
  <c r="R17" i="22"/>
  <c r="R19" i="22"/>
  <c r="R15" i="22"/>
  <c r="O12" i="22"/>
  <c r="O10" i="22"/>
  <c r="O8" i="22"/>
  <c r="O6" i="22"/>
  <c r="O13" i="22"/>
  <c r="O11" i="22"/>
  <c r="O9" i="22"/>
  <c r="O7" i="22"/>
  <c r="L52" i="22"/>
  <c r="L50" i="22"/>
  <c r="L48" i="22"/>
  <c r="L46" i="22"/>
  <c r="L53" i="22"/>
  <c r="L49" i="22"/>
  <c r="L47" i="22"/>
  <c r="L51" i="22"/>
  <c r="F36" i="22"/>
  <c r="F34" i="22"/>
  <c r="F32" i="22"/>
  <c r="F30" i="22"/>
  <c r="F37" i="22"/>
  <c r="F33" i="22"/>
  <c r="F31" i="22"/>
  <c r="F35" i="22"/>
  <c r="U12" i="22"/>
  <c r="U10" i="22"/>
  <c r="U8" i="22"/>
  <c r="U6" i="22"/>
  <c r="U13" i="22"/>
  <c r="U11" i="22"/>
  <c r="U9" i="22"/>
  <c r="U7" i="22"/>
  <c r="O52" i="22"/>
  <c r="O50" i="22"/>
  <c r="O48" i="22"/>
  <c r="O46" i="22"/>
  <c r="O53" i="22"/>
  <c r="O49" i="22"/>
  <c r="O47" i="22"/>
  <c r="O51" i="22"/>
  <c r="C52" i="22"/>
  <c r="C50" i="22"/>
  <c r="C48" i="22"/>
  <c r="C46" i="22"/>
  <c r="C53" i="22"/>
  <c r="C49" i="22"/>
  <c r="C47" i="22"/>
  <c r="C51" i="22"/>
  <c r="L44" i="22"/>
  <c r="L42" i="22"/>
  <c r="L40" i="22"/>
  <c r="L38" i="22"/>
  <c r="L45" i="22"/>
  <c r="L41" i="22"/>
  <c r="L39" i="22"/>
  <c r="L43" i="22"/>
  <c r="U36" i="22"/>
  <c r="U34" i="22"/>
  <c r="U32" i="22"/>
  <c r="U30" i="22"/>
  <c r="U37" i="22"/>
  <c r="U33" i="22"/>
  <c r="U31" i="22"/>
  <c r="U35" i="22"/>
  <c r="I36" i="22"/>
  <c r="I34" i="22"/>
  <c r="I32" i="22"/>
  <c r="I30" i="22"/>
  <c r="I37" i="22"/>
  <c r="I33" i="22"/>
  <c r="I31" i="22"/>
  <c r="I35" i="22"/>
  <c r="R28" i="22"/>
  <c r="R26" i="22"/>
  <c r="R24" i="22"/>
  <c r="R22" i="22"/>
  <c r="R29" i="22"/>
  <c r="R25" i="22"/>
  <c r="R27" i="22"/>
  <c r="R23" i="22"/>
  <c r="F28" i="22"/>
  <c r="F26" i="22"/>
  <c r="F24" i="22"/>
  <c r="F22" i="22"/>
  <c r="F29" i="22"/>
  <c r="F25" i="22"/>
  <c r="F27" i="22"/>
  <c r="F23" i="22"/>
  <c r="O20" i="22"/>
  <c r="O18" i="22"/>
  <c r="O16" i="22"/>
  <c r="O14" i="22"/>
  <c r="O21" i="22"/>
  <c r="O17" i="22"/>
  <c r="O19" i="22"/>
  <c r="O15" i="22"/>
  <c r="C20" i="22"/>
  <c r="C18" i="22"/>
  <c r="C16" i="22"/>
  <c r="C14" i="22"/>
  <c r="C21" i="22"/>
  <c r="C19" i="22"/>
  <c r="C17" i="22"/>
  <c r="C15" i="22"/>
  <c r="L12" i="22"/>
  <c r="L10" i="22"/>
  <c r="L8" i="22"/>
  <c r="L6" i="22"/>
  <c r="L13" i="22"/>
  <c r="L11" i="22"/>
  <c r="L9" i="22"/>
  <c r="L7" i="22"/>
  <c r="O44" i="22"/>
  <c r="O42" i="22"/>
  <c r="O40" i="22"/>
  <c r="O38" i="22"/>
  <c r="O45" i="22"/>
  <c r="O41" i="22"/>
  <c r="O39" i="22"/>
  <c r="O43" i="22"/>
  <c r="L36" i="22"/>
  <c r="L34" i="22"/>
  <c r="L32" i="22"/>
  <c r="L30" i="22"/>
  <c r="L37" i="22"/>
  <c r="L33" i="22"/>
  <c r="L31" i="22"/>
  <c r="L35" i="22"/>
  <c r="I28" i="22"/>
  <c r="I26" i="22"/>
  <c r="I24" i="22"/>
  <c r="I22" i="22"/>
  <c r="I29" i="22"/>
  <c r="I25" i="22"/>
  <c r="I27" i="22"/>
  <c r="I23" i="22"/>
  <c r="F20" i="22"/>
  <c r="F18" i="22"/>
  <c r="F16" i="22"/>
  <c r="F14" i="22"/>
  <c r="F21" i="22"/>
  <c r="F19" i="22"/>
  <c r="F17" i="22"/>
  <c r="F15" i="22"/>
  <c r="C12" i="22"/>
  <c r="C10" i="22"/>
  <c r="C8" i="22"/>
  <c r="C6" i="22"/>
  <c r="C13" i="22"/>
  <c r="C11" i="22"/>
  <c r="C9" i="22"/>
  <c r="C7" i="22"/>
  <c r="I44" i="22"/>
  <c r="I42" i="22"/>
  <c r="I40" i="22"/>
  <c r="I38" i="22"/>
  <c r="I45" i="22"/>
  <c r="I41" i="22"/>
  <c r="I39" i="22"/>
  <c r="I43" i="22"/>
  <c r="C28" i="22"/>
  <c r="C26" i="22"/>
  <c r="C24" i="22"/>
  <c r="C22" i="22"/>
  <c r="C29" i="22"/>
  <c r="C25" i="22"/>
  <c r="C27" i="22"/>
  <c r="C23" i="22"/>
  <c r="U52" i="22"/>
  <c r="U50" i="22"/>
  <c r="U48" i="22"/>
  <c r="U46" i="22"/>
  <c r="U53" i="22"/>
  <c r="U49" i="22"/>
  <c r="U47" i="22"/>
  <c r="U51" i="22"/>
  <c r="O52" i="21"/>
  <c r="O50" i="21"/>
  <c r="O48" i="21"/>
  <c r="O46" i="21"/>
  <c r="O51" i="21"/>
  <c r="O47" i="21"/>
  <c r="O53" i="21"/>
  <c r="O49" i="21"/>
  <c r="C52" i="21"/>
  <c r="C50" i="21"/>
  <c r="C48" i="21"/>
  <c r="C46" i="21"/>
  <c r="C51" i="21"/>
  <c r="C47" i="21"/>
  <c r="C53" i="21"/>
  <c r="C49" i="21"/>
  <c r="L44" i="21"/>
  <c r="L42" i="21"/>
  <c r="L40" i="21"/>
  <c r="L38" i="21"/>
  <c r="L43" i="21"/>
  <c r="L39" i="21"/>
  <c r="L45" i="21"/>
  <c r="L41" i="21"/>
  <c r="U36" i="21"/>
  <c r="U34" i="21"/>
  <c r="U32" i="21"/>
  <c r="U30" i="21"/>
  <c r="U35" i="21"/>
  <c r="U31" i="21"/>
  <c r="U37" i="21"/>
  <c r="U33" i="21"/>
  <c r="I36" i="21"/>
  <c r="I34" i="21"/>
  <c r="I32" i="21"/>
  <c r="I30" i="21"/>
  <c r="I35" i="21"/>
  <c r="I31" i="21"/>
  <c r="I37" i="21"/>
  <c r="I33" i="21"/>
  <c r="R29" i="21"/>
  <c r="R27" i="21"/>
  <c r="R25" i="21"/>
  <c r="R23" i="21"/>
  <c r="R26" i="21"/>
  <c r="R22" i="21"/>
  <c r="R28" i="21"/>
  <c r="R24" i="21"/>
  <c r="F29" i="21"/>
  <c r="F27" i="21"/>
  <c r="F25" i="21"/>
  <c r="F23" i="21"/>
  <c r="F26" i="21"/>
  <c r="F22" i="21"/>
  <c r="F28" i="21"/>
  <c r="F24" i="21"/>
  <c r="O21" i="21"/>
  <c r="O19" i="21"/>
  <c r="O17" i="21"/>
  <c r="O15" i="21"/>
  <c r="O18" i="21"/>
  <c r="O14" i="21"/>
  <c r="O20" i="21"/>
  <c r="O16" i="21"/>
  <c r="C21" i="21"/>
  <c r="C19" i="21"/>
  <c r="C17" i="21"/>
  <c r="C15" i="21"/>
  <c r="C18" i="21"/>
  <c r="C14" i="21"/>
  <c r="C20" i="21"/>
  <c r="C16" i="21"/>
  <c r="F12" i="21"/>
  <c r="F10" i="21"/>
  <c r="F8" i="21"/>
  <c r="F6" i="21"/>
  <c r="F11" i="21"/>
  <c r="F7" i="21"/>
  <c r="F13" i="21"/>
  <c r="F9" i="21"/>
  <c r="I44" i="21"/>
  <c r="I42" i="21"/>
  <c r="I40" i="21"/>
  <c r="I38" i="21"/>
  <c r="I43" i="21"/>
  <c r="I39" i="21"/>
  <c r="I45" i="21"/>
  <c r="I41" i="21"/>
  <c r="F36" i="21"/>
  <c r="F34" i="21"/>
  <c r="F32" i="21"/>
  <c r="F30" i="21"/>
  <c r="F35" i="21"/>
  <c r="F31" i="21"/>
  <c r="F37" i="21"/>
  <c r="F33" i="21"/>
  <c r="C29" i="21"/>
  <c r="C27" i="21"/>
  <c r="C25" i="21"/>
  <c r="C23" i="21"/>
  <c r="C26" i="21"/>
  <c r="C22" i="21"/>
  <c r="C28" i="21"/>
  <c r="C24" i="21"/>
  <c r="I12" i="21"/>
  <c r="I10" i="21"/>
  <c r="I8" i="21"/>
  <c r="I6" i="21"/>
  <c r="I11" i="21"/>
  <c r="I7" i="21"/>
  <c r="I13" i="21"/>
  <c r="I9" i="21"/>
  <c r="C44" i="21"/>
  <c r="C42" i="21"/>
  <c r="C40" i="21"/>
  <c r="C38" i="21"/>
  <c r="C43" i="21"/>
  <c r="C39" i="21"/>
  <c r="C45" i="21"/>
  <c r="C41" i="21"/>
  <c r="R21" i="21"/>
  <c r="R19" i="21"/>
  <c r="R17" i="21"/>
  <c r="R15" i="21"/>
  <c r="R18" i="21"/>
  <c r="R14" i="21"/>
  <c r="R20" i="21"/>
  <c r="R16" i="21"/>
  <c r="I52" i="21"/>
  <c r="I50" i="21"/>
  <c r="I48" i="21"/>
  <c r="I46" i="21"/>
  <c r="I51" i="21"/>
  <c r="I47" i="21"/>
  <c r="I53" i="21"/>
  <c r="I49" i="21"/>
  <c r="R44" i="21"/>
  <c r="R42" i="21"/>
  <c r="R40" i="21"/>
  <c r="R38" i="21"/>
  <c r="R43" i="21"/>
  <c r="R39" i="21"/>
  <c r="R45" i="21"/>
  <c r="R41" i="21"/>
  <c r="F44" i="21"/>
  <c r="F42" i="21"/>
  <c r="F40" i="21"/>
  <c r="F38" i="21"/>
  <c r="F43" i="21"/>
  <c r="F39" i="21"/>
  <c r="F45" i="21"/>
  <c r="F41" i="21"/>
  <c r="O36" i="21"/>
  <c r="O34" i="21"/>
  <c r="O32" i="21"/>
  <c r="O30" i="21"/>
  <c r="O35" i="21"/>
  <c r="O31" i="21"/>
  <c r="O37" i="21"/>
  <c r="O33" i="21"/>
  <c r="C36" i="21"/>
  <c r="C34" i="21"/>
  <c r="C32" i="21"/>
  <c r="C30" i="21"/>
  <c r="C35" i="21"/>
  <c r="C31" i="21"/>
  <c r="C37" i="21"/>
  <c r="C33" i="21"/>
  <c r="L29" i="21"/>
  <c r="L27" i="21"/>
  <c r="L25" i="21"/>
  <c r="L23" i="21"/>
  <c r="L26" i="21"/>
  <c r="L22" i="21"/>
  <c r="L28" i="21"/>
  <c r="L24" i="21"/>
  <c r="U21" i="21"/>
  <c r="U19" i="21"/>
  <c r="U17" i="21"/>
  <c r="U15" i="21"/>
  <c r="U18" i="21"/>
  <c r="U14" i="21"/>
  <c r="U20" i="21"/>
  <c r="U16" i="21"/>
  <c r="I21" i="21"/>
  <c r="I19" i="21"/>
  <c r="I17" i="21"/>
  <c r="I15" i="21"/>
  <c r="I18" i="21"/>
  <c r="I14" i="21"/>
  <c r="I20" i="21"/>
  <c r="I16" i="21"/>
  <c r="L12" i="21"/>
  <c r="L10" i="21"/>
  <c r="L8" i="21"/>
  <c r="L6" i="21"/>
  <c r="L11" i="21"/>
  <c r="L7" i="21"/>
  <c r="L13" i="21"/>
  <c r="L9" i="21"/>
  <c r="U44" i="21"/>
  <c r="U42" i="21"/>
  <c r="U40" i="21"/>
  <c r="U38" i="21"/>
  <c r="U43" i="21"/>
  <c r="U39" i="21"/>
  <c r="U45" i="21"/>
  <c r="U41" i="21"/>
  <c r="R36" i="21"/>
  <c r="R34" i="21"/>
  <c r="R32" i="21"/>
  <c r="R30" i="21"/>
  <c r="R35" i="21"/>
  <c r="R31" i="21"/>
  <c r="R37" i="21"/>
  <c r="R33" i="21"/>
  <c r="O29" i="21"/>
  <c r="O27" i="21"/>
  <c r="O25" i="21"/>
  <c r="O23" i="21"/>
  <c r="O26" i="21"/>
  <c r="O22" i="21"/>
  <c r="O28" i="21"/>
  <c r="O24" i="21"/>
  <c r="L21" i="21"/>
  <c r="L19" i="21"/>
  <c r="L17" i="21"/>
  <c r="L15" i="21"/>
  <c r="L18" i="21"/>
  <c r="L14" i="21"/>
  <c r="L20" i="21"/>
  <c r="L16" i="21"/>
  <c r="U52" i="21"/>
  <c r="U50" i="21"/>
  <c r="U48" i="21"/>
  <c r="U46" i="21"/>
  <c r="U51" i="21"/>
  <c r="U47" i="21"/>
  <c r="U53" i="21"/>
  <c r="U49" i="21"/>
  <c r="F52" i="21"/>
  <c r="F50" i="21"/>
  <c r="F48" i="21"/>
  <c r="F46" i="21"/>
  <c r="F51" i="21"/>
  <c r="F47" i="21"/>
  <c r="F53" i="21"/>
  <c r="F49" i="21"/>
  <c r="U28" i="21"/>
  <c r="U27" i="21"/>
  <c r="U25" i="21"/>
  <c r="U23" i="21"/>
  <c r="U26" i="21"/>
  <c r="U22" i="21"/>
  <c r="U29" i="21"/>
  <c r="U24" i="21"/>
  <c r="O13" i="21"/>
  <c r="O11" i="21"/>
  <c r="O9" i="21"/>
  <c r="O7" i="21"/>
  <c r="O10" i="21"/>
  <c r="O6" i="21"/>
  <c r="O12" i="21"/>
  <c r="O8" i="21"/>
  <c r="I53" i="20"/>
  <c r="I51" i="20"/>
  <c r="I49" i="20"/>
  <c r="I47" i="20"/>
  <c r="I52" i="20"/>
  <c r="I48" i="20"/>
  <c r="I50" i="20"/>
  <c r="I46" i="20"/>
  <c r="R45" i="20"/>
  <c r="R43" i="20"/>
  <c r="R41" i="20"/>
  <c r="R39" i="20"/>
  <c r="R44" i="20"/>
  <c r="R40" i="20"/>
  <c r="R42" i="20"/>
  <c r="R38" i="20"/>
  <c r="F45" i="20"/>
  <c r="F43" i="20"/>
  <c r="F41" i="20"/>
  <c r="F39" i="20"/>
  <c r="F44" i="20"/>
  <c r="F40" i="20"/>
  <c r="F42" i="20"/>
  <c r="F38" i="20"/>
  <c r="O37" i="20"/>
  <c r="O35" i="20"/>
  <c r="O33" i="20"/>
  <c r="O31" i="20"/>
  <c r="O36" i="20"/>
  <c r="O32" i="20"/>
  <c r="O34" i="20"/>
  <c r="O30" i="20"/>
  <c r="C37" i="20"/>
  <c r="C35" i="20"/>
  <c r="C33" i="20"/>
  <c r="C31" i="20"/>
  <c r="C36" i="20"/>
  <c r="C32" i="20"/>
  <c r="C34" i="20"/>
  <c r="C30" i="20"/>
  <c r="F29" i="20"/>
  <c r="F27" i="20"/>
  <c r="F25" i="20"/>
  <c r="F23" i="20"/>
  <c r="F28" i="20"/>
  <c r="F24" i="20"/>
  <c r="F26" i="20"/>
  <c r="F22" i="20"/>
  <c r="O21" i="20"/>
  <c r="O19" i="20"/>
  <c r="O17" i="20"/>
  <c r="O15" i="20"/>
  <c r="O20" i="20"/>
  <c r="O16" i="20"/>
  <c r="O18" i="20"/>
  <c r="O14" i="20"/>
  <c r="L13" i="20"/>
  <c r="L11" i="20"/>
  <c r="L9" i="20"/>
  <c r="L7" i="20"/>
  <c r="L12" i="20"/>
  <c r="L8" i="20"/>
  <c r="L10" i="20"/>
  <c r="L6" i="20"/>
  <c r="U45" i="20"/>
  <c r="U43" i="20"/>
  <c r="U41" i="20"/>
  <c r="U39" i="20"/>
  <c r="U44" i="20"/>
  <c r="U40" i="20"/>
  <c r="U42" i="20"/>
  <c r="U38" i="20"/>
  <c r="O28" i="20"/>
  <c r="O26" i="20"/>
  <c r="O24" i="20"/>
  <c r="O22" i="20"/>
  <c r="O29" i="20"/>
  <c r="O25" i="20"/>
  <c r="O27" i="20"/>
  <c r="O23" i="20"/>
  <c r="L21" i="20"/>
  <c r="L19" i="20"/>
  <c r="L17" i="20"/>
  <c r="L15" i="20"/>
  <c r="L20" i="20"/>
  <c r="L16" i="20"/>
  <c r="L18" i="20"/>
  <c r="L14" i="20"/>
  <c r="C21" i="20"/>
  <c r="C19" i="20"/>
  <c r="C17" i="20"/>
  <c r="C15" i="20"/>
  <c r="C20" i="20"/>
  <c r="C16" i="20"/>
  <c r="C18" i="20"/>
  <c r="C14" i="20"/>
  <c r="R37" i="20"/>
  <c r="R35" i="20"/>
  <c r="R33" i="20"/>
  <c r="R31" i="20"/>
  <c r="R36" i="20"/>
  <c r="R32" i="20"/>
  <c r="R34" i="20"/>
  <c r="R30" i="20"/>
  <c r="I13" i="20"/>
  <c r="I11" i="20"/>
  <c r="I9" i="20"/>
  <c r="I7" i="20"/>
  <c r="I12" i="20"/>
  <c r="I8" i="20"/>
  <c r="I10" i="20"/>
  <c r="I6" i="20"/>
  <c r="O53" i="20"/>
  <c r="O51" i="20"/>
  <c r="O49" i="20"/>
  <c r="O47" i="20"/>
  <c r="O52" i="20"/>
  <c r="O48" i="20"/>
  <c r="O50" i="20"/>
  <c r="O46" i="20"/>
  <c r="C53" i="20"/>
  <c r="C51" i="20"/>
  <c r="C49" i="20"/>
  <c r="C47" i="20"/>
  <c r="C52" i="20"/>
  <c r="C48" i="20"/>
  <c r="C50" i="20"/>
  <c r="C46" i="20"/>
  <c r="L45" i="20"/>
  <c r="L43" i="20"/>
  <c r="L41" i="20"/>
  <c r="L39" i="20"/>
  <c r="L44" i="20"/>
  <c r="L40" i="20"/>
  <c r="L42" i="20"/>
  <c r="L38" i="20"/>
  <c r="U37" i="20"/>
  <c r="U35" i="20"/>
  <c r="U33" i="20"/>
  <c r="U31" i="20"/>
  <c r="U36" i="20"/>
  <c r="U32" i="20"/>
  <c r="U34" i="20"/>
  <c r="U30" i="20"/>
  <c r="I37" i="20"/>
  <c r="I35" i="20"/>
  <c r="I33" i="20"/>
  <c r="I31" i="20"/>
  <c r="I36" i="20"/>
  <c r="I32" i="20"/>
  <c r="I34" i="20"/>
  <c r="I30" i="20"/>
  <c r="L29" i="20"/>
  <c r="L27" i="20"/>
  <c r="L25" i="20"/>
  <c r="L23" i="20"/>
  <c r="L28" i="20"/>
  <c r="L24" i="20"/>
  <c r="L26" i="20"/>
  <c r="L22" i="20"/>
  <c r="U21" i="20"/>
  <c r="U19" i="20"/>
  <c r="U17" i="20"/>
  <c r="U15" i="20"/>
  <c r="U20" i="20"/>
  <c r="U16" i="20"/>
  <c r="U18" i="20"/>
  <c r="U14" i="20"/>
  <c r="I21" i="20"/>
  <c r="I19" i="20"/>
  <c r="I17" i="20"/>
  <c r="I15" i="20"/>
  <c r="I20" i="20"/>
  <c r="I16" i="20"/>
  <c r="I18" i="20"/>
  <c r="I14" i="20"/>
  <c r="R13" i="20"/>
  <c r="R11" i="20"/>
  <c r="R9" i="20"/>
  <c r="R7" i="20"/>
  <c r="R12" i="20"/>
  <c r="R8" i="20"/>
  <c r="R10" i="20"/>
  <c r="R6" i="20"/>
  <c r="F13" i="20"/>
  <c r="F11" i="20"/>
  <c r="F9" i="20"/>
  <c r="F7" i="20"/>
  <c r="F12" i="20"/>
  <c r="F8" i="20"/>
  <c r="F10" i="20"/>
  <c r="F6" i="20"/>
  <c r="L53" i="20"/>
  <c r="L51" i="20"/>
  <c r="L49" i="20"/>
  <c r="L47" i="20"/>
  <c r="L52" i="20"/>
  <c r="L48" i="20"/>
  <c r="L50" i="20"/>
  <c r="L46" i="20"/>
  <c r="I45" i="20"/>
  <c r="I43" i="20"/>
  <c r="I41" i="20"/>
  <c r="I39" i="20"/>
  <c r="I44" i="20"/>
  <c r="I40" i="20"/>
  <c r="I42" i="20"/>
  <c r="I38" i="20"/>
  <c r="F37" i="20"/>
  <c r="F35" i="20"/>
  <c r="F33" i="20"/>
  <c r="F31" i="20"/>
  <c r="F36" i="20"/>
  <c r="F32" i="20"/>
  <c r="F34" i="20"/>
  <c r="F30" i="20"/>
  <c r="C29" i="20"/>
  <c r="C27" i="20"/>
  <c r="C25" i="20"/>
  <c r="C23" i="20"/>
  <c r="C28" i="20"/>
  <c r="C24" i="20"/>
  <c r="C26" i="20"/>
  <c r="C22" i="20"/>
  <c r="U13" i="20"/>
  <c r="U11" i="20"/>
  <c r="U9" i="20"/>
  <c r="U7" i="20"/>
  <c r="U12" i="20"/>
  <c r="U8" i="20"/>
  <c r="U10" i="20"/>
  <c r="U6" i="20"/>
  <c r="U53" i="20"/>
  <c r="U51" i="20"/>
  <c r="U49" i="20"/>
  <c r="U47" i="20"/>
  <c r="U52" i="20"/>
  <c r="U48" i="20"/>
  <c r="U50" i="20"/>
  <c r="U46" i="20"/>
  <c r="I52" i="19"/>
  <c r="I50" i="19"/>
  <c r="I48" i="19"/>
  <c r="I46" i="19"/>
  <c r="I51" i="19"/>
  <c r="I47" i="19"/>
  <c r="I53" i="19"/>
  <c r="I49" i="19"/>
  <c r="R44" i="19"/>
  <c r="R42" i="19"/>
  <c r="R40" i="19"/>
  <c r="R38" i="19"/>
  <c r="R43" i="19"/>
  <c r="R39" i="19"/>
  <c r="R45" i="19"/>
  <c r="R41" i="19"/>
  <c r="F44" i="19"/>
  <c r="F42" i="19"/>
  <c r="F40" i="19"/>
  <c r="F38" i="19"/>
  <c r="F43" i="19"/>
  <c r="F39" i="19"/>
  <c r="F45" i="19"/>
  <c r="F41" i="19"/>
  <c r="O36" i="19"/>
  <c r="O34" i="19"/>
  <c r="O32" i="19"/>
  <c r="O30" i="19"/>
  <c r="O35" i="19"/>
  <c r="O31" i="19"/>
  <c r="O37" i="19"/>
  <c r="O33" i="19"/>
  <c r="C36" i="19"/>
  <c r="C34" i="19"/>
  <c r="C32" i="19"/>
  <c r="C30" i="19"/>
  <c r="C35" i="19"/>
  <c r="C31" i="19"/>
  <c r="C37" i="19"/>
  <c r="C33" i="19"/>
  <c r="L29" i="19"/>
  <c r="L27" i="19"/>
  <c r="L25" i="19"/>
  <c r="L23" i="19"/>
  <c r="L28" i="19"/>
  <c r="L26" i="19"/>
  <c r="L24" i="19"/>
  <c r="L22" i="19"/>
  <c r="R13" i="19"/>
  <c r="R11" i="19"/>
  <c r="R9" i="19"/>
  <c r="R7" i="19"/>
  <c r="R12" i="19"/>
  <c r="R8" i="19"/>
  <c r="R10" i="19"/>
  <c r="R6" i="19"/>
  <c r="F13" i="19"/>
  <c r="F11" i="19"/>
  <c r="F9" i="19"/>
  <c r="F7" i="19"/>
  <c r="F12" i="19"/>
  <c r="F8" i="19"/>
  <c r="F10" i="19"/>
  <c r="F6" i="19"/>
  <c r="L52" i="19"/>
  <c r="L50" i="19"/>
  <c r="L48" i="19"/>
  <c r="L46" i="19"/>
  <c r="L51" i="19"/>
  <c r="L47" i="19"/>
  <c r="L53" i="19"/>
  <c r="L49" i="19"/>
  <c r="U44" i="19"/>
  <c r="U42" i="19"/>
  <c r="U40" i="19"/>
  <c r="U38" i="19"/>
  <c r="U43" i="19"/>
  <c r="U39" i="19"/>
  <c r="U45" i="19"/>
  <c r="U41" i="19"/>
  <c r="I44" i="19"/>
  <c r="I42" i="19"/>
  <c r="I40" i="19"/>
  <c r="I38" i="19"/>
  <c r="I43" i="19"/>
  <c r="I39" i="19"/>
  <c r="I45" i="19"/>
  <c r="I41" i="19"/>
  <c r="R36" i="19"/>
  <c r="R34" i="19"/>
  <c r="R32" i="19"/>
  <c r="R30" i="19"/>
  <c r="R35" i="19"/>
  <c r="R31" i="19"/>
  <c r="R37" i="19"/>
  <c r="R33" i="19"/>
  <c r="F36" i="19"/>
  <c r="F34" i="19"/>
  <c r="F32" i="19"/>
  <c r="F30" i="19"/>
  <c r="F35" i="19"/>
  <c r="F31" i="19"/>
  <c r="F37" i="19"/>
  <c r="F33" i="19"/>
  <c r="O29" i="19"/>
  <c r="O27" i="19"/>
  <c r="O25" i="19"/>
  <c r="O23" i="19"/>
  <c r="O28" i="19"/>
  <c r="O26" i="19"/>
  <c r="O24" i="19"/>
  <c r="O22" i="19"/>
  <c r="C29" i="19"/>
  <c r="C27" i="19"/>
  <c r="C25" i="19"/>
  <c r="C23" i="19"/>
  <c r="C28" i="19"/>
  <c r="C26" i="19"/>
  <c r="C24" i="19"/>
  <c r="C22" i="19"/>
  <c r="U13" i="19"/>
  <c r="U11" i="19"/>
  <c r="U9" i="19"/>
  <c r="U7" i="19"/>
  <c r="U12" i="19"/>
  <c r="U10" i="19"/>
  <c r="U8" i="19"/>
  <c r="U6" i="19"/>
  <c r="I13" i="19"/>
  <c r="I11" i="19"/>
  <c r="I9" i="19"/>
  <c r="I7" i="19"/>
  <c r="I12" i="19"/>
  <c r="I8" i="19"/>
  <c r="I10" i="19"/>
  <c r="I6" i="19"/>
  <c r="O52" i="19"/>
  <c r="O50" i="19"/>
  <c r="O48" i="19"/>
  <c r="O46" i="19"/>
  <c r="O51" i="19"/>
  <c r="O47" i="19"/>
  <c r="O53" i="19"/>
  <c r="O49" i="19"/>
  <c r="C52" i="19"/>
  <c r="C50" i="19"/>
  <c r="C48" i="19"/>
  <c r="C46" i="19"/>
  <c r="C51" i="19"/>
  <c r="C47" i="19"/>
  <c r="C53" i="19"/>
  <c r="C49" i="19"/>
  <c r="L44" i="19"/>
  <c r="L42" i="19"/>
  <c r="L40" i="19"/>
  <c r="L38" i="19"/>
  <c r="L43" i="19"/>
  <c r="L39" i="19"/>
  <c r="L45" i="19"/>
  <c r="L41" i="19"/>
  <c r="U36" i="19"/>
  <c r="U34" i="19"/>
  <c r="U32" i="19"/>
  <c r="U30" i="19"/>
  <c r="U35" i="19"/>
  <c r="U31" i="19"/>
  <c r="U37" i="19"/>
  <c r="U33" i="19"/>
  <c r="I36" i="19"/>
  <c r="I34" i="19"/>
  <c r="I32" i="19"/>
  <c r="I30" i="19"/>
  <c r="I35" i="19"/>
  <c r="I31" i="19"/>
  <c r="I37" i="19"/>
  <c r="I33" i="19"/>
  <c r="R29" i="19"/>
  <c r="R27" i="19"/>
  <c r="R25" i="19"/>
  <c r="R23" i="19"/>
  <c r="R28" i="19"/>
  <c r="R26" i="19"/>
  <c r="R24" i="19"/>
  <c r="R22" i="19"/>
  <c r="F29" i="19"/>
  <c r="F27" i="19"/>
  <c r="F25" i="19"/>
  <c r="F23" i="19"/>
  <c r="F28" i="19"/>
  <c r="F26" i="19"/>
  <c r="F24" i="19"/>
  <c r="F22" i="19"/>
  <c r="L13" i="19"/>
  <c r="L11" i="19"/>
  <c r="L9" i="19"/>
  <c r="L7" i="19"/>
  <c r="L12" i="19"/>
  <c r="L8" i="19"/>
  <c r="L10" i="19"/>
  <c r="L6" i="19"/>
  <c r="R52" i="19"/>
  <c r="R50" i="19"/>
  <c r="R48" i="19"/>
  <c r="R46" i="19"/>
  <c r="R51" i="19"/>
  <c r="R47" i="19"/>
  <c r="R53" i="19"/>
  <c r="R49" i="19"/>
  <c r="F52" i="19"/>
  <c r="F50" i="19"/>
  <c r="F48" i="19"/>
  <c r="F46" i="19"/>
  <c r="F51" i="19"/>
  <c r="F47" i="19"/>
  <c r="F53" i="19"/>
  <c r="F49" i="19"/>
  <c r="O44" i="19"/>
  <c r="O42" i="19"/>
  <c r="O40" i="19"/>
  <c r="O38" i="19"/>
  <c r="O43" i="19"/>
  <c r="O39" i="19"/>
  <c r="O45" i="19"/>
  <c r="O41" i="19"/>
  <c r="C44" i="19"/>
  <c r="C42" i="19"/>
  <c r="C40" i="19"/>
  <c r="C38" i="19"/>
  <c r="C43" i="19"/>
  <c r="C39" i="19"/>
  <c r="C45" i="19"/>
  <c r="C41" i="19"/>
  <c r="L36" i="19"/>
  <c r="L34" i="19"/>
  <c r="L32" i="19"/>
  <c r="L30" i="19"/>
  <c r="L35" i="19"/>
  <c r="L31" i="19"/>
  <c r="L37" i="19"/>
  <c r="L33" i="19"/>
  <c r="U28" i="19"/>
  <c r="U27" i="19"/>
  <c r="U25" i="19"/>
  <c r="U23" i="19"/>
  <c r="U29" i="19"/>
  <c r="U26" i="19"/>
  <c r="U24" i="19"/>
  <c r="U22" i="19"/>
  <c r="I29" i="19"/>
  <c r="I27" i="19"/>
  <c r="I25" i="19"/>
  <c r="I23" i="19"/>
  <c r="I28" i="19"/>
  <c r="I26" i="19"/>
  <c r="I24" i="19"/>
  <c r="I22" i="19"/>
  <c r="O13" i="19"/>
  <c r="O11" i="19"/>
  <c r="O9" i="19"/>
  <c r="O7" i="19"/>
  <c r="O12" i="19"/>
  <c r="O8" i="19"/>
  <c r="O10" i="19"/>
  <c r="O6" i="19"/>
  <c r="C13" i="19"/>
  <c r="C11" i="19"/>
  <c r="C9" i="19"/>
  <c r="C7" i="19"/>
  <c r="C12" i="19"/>
  <c r="C8" i="19"/>
  <c r="C10" i="19"/>
  <c r="C6" i="19"/>
  <c r="I52" i="18"/>
  <c r="I50" i="18"/>
  <c r="I48" i="18"/>
  <c r="I46" i="18"/>
  <c r="I51" i="18"/>
  <c r="I47" i="18"/>
  <c r="I53" i="18"/>
  <c r="I49" i="18"/>
  <c r="R44" i="18"/>
  <c r="R42" i="18"/>
  <c r="R40" i="18"/>
  <c r="R38" i="18"/>
  <c r="R43" i="18"/>
  <c r="R39" i="18"/>
  <c r="R45" i="18"/>
  <c r="R41" i="18"/>
  <c r="F44" i="18"/>
  <c r="F42" i="18"/>
  <c r="F40" i="18"/>
  <c r="F38" i="18"/>
  <c r="F43" i="18"/>
  <c r="F39" i="18"/>
  <c r="F45" i="18"/>
  <c r="F41" i="18"/>
  <c r="O36" i="18"/>
  <c r="O34" i="18"/>
  <c r="O32" i="18"/>
  <c r="O30" i="18"/>
  <c r="O35" i="18"/>
  <c r="O31" i="18"/>
  <c r="O37" i="18"/>
  <c r="O33" i="18"/>
  <c r="C36" i="18"/>
  <c r="C34" i="18"/>
  <c r="C32" i="18"/>
  <c r="C30" i="18"/>
  <c r="C35" i="18"/>
  <c r="C31" i="18"/>
  <c r="C37" i="18"/>
  <c r="C33" i="18"/>
  <c r="L29" i="18"/>
  <c r="L27" i="18"/>
  <c r="L25" i="18"/>
  <c r="L23" i="18"/>
  <c r="L28" i="18"/>
  <c r="L24" i="18"/>
  <c r="L26" i="18"/>
  <c r="L22" i="18"/>
  <c r="F13" i="18"/>
  <c r="F11" i="18"/>
  <c r="F9" i="18"/>
  <c r="F7" i="18"/>
  <c r="F12" i="18"/>
  <c r="F8" i="18"/>
  <c r="F10" i="18"/>
  <c r="F6" i="18"/>
  <c r="U21" i="18"/>
  <c r="U19" i="18"/>
  <c r="U17" i="18"/>
  <c r="U15" i="18"/>
  <c r="U20" i="18"/>
  <c r="U16" i="18"/>
  <c r="U18" i="18"/>
  <c r="U14" i="18"/>
  <c r="I21" i="18"/>
  <c r="I19" i="18"/>
  <c r="I17" i="18"/>
  <c r="I15" i="18"/>
  <c r="I20" i="18"/>
  <c r="I16" i="18"/>
  <c r="I18" i="18"/>
  <c r="I14" i="18"/>
  <c r="R13" i="18"/>
  <c r="R11" i="18"/>
  <c r="R9" i="18"/>
  <c r="R7" i="18"/>
  <c r="R12" i="18"/>
  <c r="R8" i="18"/>
  <c r="R10" i="18"/>
  <c r="R6" i="18"/>
  <c r="U44" i="18"/>
  <c r="U42" i="18"/>
  <c r="U40" i="18"/>
  <c r="U38" i="18"/>
  <c r="U43" i="18"/>
  <c r="U39" i="18"/>
  <c r="U45" i="18"/>
  <c r="U41" i="18"/>
  <c r="R36" i="18"/>
  <c r="R34" i="18"/>
  <c r="R32" i="18"/>
  <c r="R30" i="18"/>
  <c r="R35" i="18"/>
  <c r="R31" i="18"/>
  <c r="R37" i="18"/>
  <c r="R33" i="18"/>
  <c r="O29" i="18"/>
  <c r="O27" i="18"/>
  <c r="O25" i="18"/>
  <c r="O23" i="18"/>
  <c r="O28" i="18"/>
  <c r="O24" i="18"/>
  <c r="O26" i="18"/>
  <c r="O22" i="18"/>
  <c r="L21" i="18"/>
  <c r="L19" i="18"/>
  <c r="L17" i="18"/>
  <c r="L15" i="18"/>
  <c r="L20" i="18"/>
  <c r="L16" i="18"/>
  <c r="L18" i="18"/>
  <c r="L14" i="18"/>
  <c r="I13" i="18"/>
  <c r="I11" i="18"/>
  <c r="I9" i="18"/>
  <c r="I7" i="18"/>
  <c r="I12" i="18"/>
  <c r="I8" i="18"/>
  <c r="I10" i="18"/>
  <c r="I6" i="18"/>
  <c r="O52" i="18"/>
  <c r="O50" i="18"/>
  <c r="O48" i="18"/>
  <c r="O46" i="18"/>
  <c r="O51" i="18"/>
  <c r="O47" i="18"/>
  <c r="O53" i="18"/>
  <c r="O49" i="18"/>
  <c r="C52" i="18"/>
  <c r="C50" i="18"/>
  <c r="C48" i="18"/>
  <c r="C46" i="18"/>
  <c r="C51" i="18"/>
  <c r="C47" i="18"/>
  <c r="C53" i="18"/>
  <c r="C49" i="18"/>
  <c r="L44" i="18"/>
  <c r="L42" i="18"/>
  <c r="L40" i="18"/>
  <c r="L38" i="18"/>
  <c r="L43" i="18"/>
  <c r="L39" i="18"/>
  <c r="L45" i="18"/>
  <c r="L41" i="18"/>
  <c r="U36" i="18"/>
  <c r="U34" i="18"/>
  <c r="U32" i="18"/>
  <c r="U30" i="18"/>
  <c r="U35" i="18"/>
  <c r="U31" i="18"/>
  <c r="U37" i="18"/>
  <c r="U33" i="18"/>
  <c r="I36" i="18"/>
  <c r="I34" i="18"/>
  <c r="I32" i="18"/>
  <c r="I30" i="18"/>
  <c r="I35" i="18"/>
  <c r="I31" i="18"/>
  <c r="I37" i="18"/>
  <c r="I33" i="18"/>
  <c r="R29" i="18"/>
  <c r="R27" i="18"/>
  <c r="R25" i="18"/>
  <c r="R23" i="18"/>
  <c r="R28" i="18"/>
  <c r="R24" i="18"/>
  <c r="R26" i="18"/>
  <c r="R22" i="18"/>
  <c r="F29" i="18"/>
  <c r="F27" i="18"/>
  <c r="F25" i="18"/>
  <c r="F23" i="18"/>
  <c r="F28" i="18"/>
  <c r="F24" i="18"/>
  <c r="F26" i="18"/>
  <c r="F22" i="18"/>
  <c r="O21" i="18"/>
  <c r="O19" i="18"/>
  <c r="O17" i="18"/>
  <c r="O15" i="18"/>
  <c r="O20" i="18"/>
  <c r="O16" i="18"/>
  <c r="O18" i="18"/>
  <c r="O14" i="18"/>
  <c r="C21" i="18"/>
  <c r="C19" i="18"/>
  <c r="C17" i="18"/>
  <c r="C15" i="18"/>
  <c r="C20" i="18"/>
  <c r="C16" i="18"/>
  <c r="C18" i="18"/>
  <c r="C14" i="18"/>
  <c r="L13" i="18"/>
  <c r="L11" i="18"/>
  <c r="L9" i="18"/>
  <c r="L7" i="18"/>
  <c r="L12" i="18"/>
  <c r="L8" i="18"/>
  <c r="L10" i="18"/>
  <c r="L6" i="18"/>
  <c r="F52" i="18"/>
  <c r="F50" i="18"/>
  <c r="F48" i="18"/>
  <c r="F46" i="18"/>
  <c r="F51" i="18"/>
  <c r="F47" i="18"/>
  <c r="F53" i="18"/>
  <c r="F49" i="18"/>
  <c r="I44" i="18"/>
  <c r="I42" i="18"/>
  <c r="I40" i="18"/>
  <c r="I38" i="18"/>
  <c r="I43" i="18"/>
  <c r="I39" i="18"/>
  <c r="I45" i="18"/>
  <c r="I41" i="18"/>
  <c r="F36" i="18"/>
  <c r="F34" i="18"/>
  <c r="F32" i="18"/>
  <c r="F30" i="18"/>
  <c r="F35" i="18"/>
  <c r="F31" i="18"/>
  <c r="F37" i="18"/>
  <c r="F33" i="18"/>
  <c r="C29" i="18"/>
  <c r="C27" i="18"/>
  <c r="C25" i="18"/>
  <c r="C23" i="18"/>
  <c r="C28" i="18"/>
  <c r="C24" i="18"/>
  <c r="C26" i="18"/>
  <c r="C22" i="18"/>
  <c r="U13" i="18"/>
  <c r="U11" i="18"/>
  <c r="U9" i="18"/>
  <c r="U7" i="18"/>
  <c r="U12" i="18"/>
  <c r="U8" i="18"/>
  <c r="U10" i="18"/>
  <c r="U6" i="18"/>
  <c r="U52" i="18"/>
  <c r="U50" i="18"/>
  <c r="U48" i="18"/>
  <c r="U46" i="18"/>
  <c r="U51" i="18"/>
  <c r="U47" i="18"/>
  <c r="U53" i="18"/>
  <c r="U49" i="18"/>
  <c r="F52" i="17"/>
  <c r="F50" i="17"/>
  <c r="F48" i="17"/>
  <c r="F46" i="17"/>
  <c r="F51" i="17"/>
  <c r="F47" i="17"/>
  <c r="F53" i="17"/>
  <c r="F49" i="17"/>
  <c r="O44" i="17"/>
  <c r="O42" i="17"/>
  <c r="O40" i="17"/>
  <c r="O38" i="17"/>
  <c r="O43" i="17"/>
  <c r="O39" i="17"/>
  <c r="O45" i="17"/>
  <c r="O41" i="17"/>
  <c r="C44" i="17"/>
  <c r="C42" i="17"/>
  <c r="C40" i="17"/>
  <c r="C38" i="17"/>
  <c r="C43" i="17"/>
  <c r="C39" i="17"/>
  <c r="C45" i="17"/>
  <c r="C41" i="17"/>
  <c r="L36" i="17"/>
  <c r="L34" i="17"/>
  <c r="L32" i="17"/>
  <c r="L30" i="17"/>
  <c r="L35" i="17"/>
  <c r="L31" i="17"/>
  <c r="L37" i="17"/>
  <c r="L33" i="17"/>
  <c r="U28" i="17"/>
  <c r="U27" i="17"/>
  <c r="U25" i="17"/>
  <c r="U23" i="17"/>
  <c r="U29" i="17"/>
  <c r="U26" i="17"/>
  <c r="U24" i="17"/>
  <c r="U22" i="17"/>
  <c r="I29" i="17"/>
  <c r="I27" i="17"/>
  <c r="I25" i="17"/>
  <c r="I23" i="17"/>
  <c r="I28" i="17"/>
  <c r="I24" i="17"/>
  <c r="I26" i="17"/>
  <c r="I22" i="17"/>
  <c r="R21" i="17"/>
  <c r="R19" i="17"/>
  <c r="R17" i="17"/>
  <c r="R15" i="17"/>
  <c r="R20" i="17"/>
  <c r="R16" i="17"/>
  <c r="R18" i="17"/>
  <c r="R14" i="17"/>
  <c r="F21" i="17"/>
  <c r="F19" i="17"/>
  <c r="F17" i="17"/>
  <c r="F15" i="17"/>
  <c r="F20" i="17"/>
  <c r="F16" i="17"/>
  <c r="F18" i="17"/>
  <c r="F14" i="17"/>
  <c r="O13" i="17"/>
  <c r="O11" i="17"/>
  <c r="O9" i="17"/>
  <c r="O7" i="17"/>
  <c r="O12" i="17"/>
  <c r="O8" i="17"/>
  <c r="O10" i="17"/>
  <c r="O6" i="17"/>
  <c r="C13" i="17"/>
  <c r="C11" i="17"/>
  <c r="C9" i="17"/>
  <c r="C7" i="17"/>
  <c r="C12" i="17"/>
  <c r="C8" i="17"/>
  <c r="C10" i="17"/>
  <c r="C6" i="17"/>
  <c r="O52" i="17"/>
  <c r="O50" i="17"/>
  <c r="O48" i="17"/>
  <c r="O46" i="17"/>
  <c r="O51" i="17"/>
  <c r="O47" i="17"/>
  <c r="O53" i="17"/>
  <c r="O49" i="17"/>
  <c r="C52" i="17"/>
  <c r="C50" i="17"/>
  <c r="C48" i="17"/>
  <c r="C46" i="17"/>
  <c r="C51" i="17"/>
  <c r="C47" i="17"/>
  <c r="C53" i="17"/>
  <c r="C49" i="17"/>
  <c r="L44" i="17"/>
  <c r="L42" i="17"/>
  <c r="L40" i="17"/>
  <c r="L38" i="17"/>
  <c r="L43" i="17"/>
  <c r="L39" i="17"/>
  <c r="L45" i="17"/>
  <c r="L41" i="17"/>
  <c r="U36" i="17"/>
  <c r="U34" i="17"/>
  <c r="U32" i="17"/>
  <c r="U30" i="17"/>
  <c r="U35" i="17"/>
  <c r="U31" i="17"/>
  <c r="U37" i="17"/>
  <c r="U33" i="17"/>
  <c r="I36" i="17"/>
  <c r="I34" i="17"/>
  <c r="I32" i="17"/>
  <c r="I30" i="17"/>
  <c r="I35" i="17"/>
  <c r="I31" i="17"/>
  <c r="I37" i="17"/>
  <c r="I33" i="17"/>
  <c r="R29" i="17"/>
  <c r="R27" i="17"/>
  <c r="R25" i="17"/>
  <c r="R23" i="17"/>
  <c r="R28" i="17"/>
  <c r="R24" i="17"/>
  <c r="R26" i="17"/>
  <c r="R22" i="17"/>
  <c r="F29" i="17"/>
  <c r="F27" i="17"/>
  <c r="F25" i="17"/>
  <c r="F23" i="17"/>
  <c r="F28" i="17"/>
  <c r="F24" i="17"/>
  <c r="F26" i="17"/>
  <c r="F22" i="17"/>
  <c r="O21" i="17"/>
  <c r="O19" i="17"/>
  <c r="O17" i="17"/>
  <c r="O15" i="17"/>
  <c r="O20" i="17"/>
  <c r="O16" i="17"/>
  <c r="O18" i="17"/>
  <c r="O14" i="17"/>
  <c r="C21" i="17"/>
  <c r="C19" i="17"/>
  <c r="C17" i="17"/>
  <c r="C15" i="17"/>
  <c r="C20" i="17"/>
  <c r="C16" i="17"/>
  <c r="C18" i="17"/>
  <c r="C14" i="17"/>
  <c r="L13" i="17"/>
  <c r="L11" i="17"/>
  <c r="L9" i="17"/>
  <c r="L7" i="17"/>
  <c r="L12" i="17"/>
  <c r="L8" i="17"/>
  <c r="L10" i="17"/>
  <c r="L6" i="17"/>
  <c r="L52" i="17"/>
  <c r="L50" i="17"/>
  <c r="L48" i="17"/>
  <c r="L46" i="17"/>
  <c r="L51" i="17"/>
  <c r="L47" i="17"/>
  <c r="L53" i="17"/>
  <c r="L49" i="17"/>
  <c r="U44" i="17"/>
  <c r="U42" i="17"/>
  <c r="U40" i="17"/>
  <c r="U38" i="17"/>
  <c r="U43" i="17"/>
  <c r="U39" i="17"/>
  <c r="U45" i="17"/>
  <c r="U41" i="17"/>
  <c r="I44" i="17"/>
  <c r="I42" i="17"/>
  <c r="I40" i="17"/>
  <c r="I38" i="17"/>
  <c r="I43" i="17"/>
  <c r="I39" i="17"/>
  <c r="I45" i="17"/>
  <c r="I41" i="17"/>
  <c r="R36" i="17"/>
  <c r="R34" i="17"/>
  <c r="R32" i="17"/>
  <c r="R30" i="17"/>
  <c r="R35" i="17"/>
  <c r="R31" i="17"/>
  <c r="R37" i="17"/>
  <c r="R33" i="17"/>
  <c r="F36" i="17"/>
  <c r="F34" i="17"/>
  <c r="F32" i="17"/>
  <c r="F30" i="17"/>
  <c r="F35" i="17"/>
  <c r="F31" i="17"/>
  <c r="F37" i="17"/>
  <c r="F33" i="17"/>
  <c r="O29" i="17"/>
  <c r="O27" i="17"/>
  <c r="O25" i="17"/>
  <c r="O23" i="17"/>
  <c r="O28" i="17"/>
  <c r="O24" i="17"/>
  <c r="O26" i="17"/>
  <c r="O22" i="17"/>
  <c r="C29" i="17"/>
  <c r="C27" i="17"/>
  <c r="C25" i="17"/>
  <c r="C23" i="17"/>
  <c r="C28" i="17"/>
  <c r="C24" i="17"/>
  <c r="C26" i="17"/>
  <c r="C22" i="17"/>
  <c r="L21" i="17"/>
  <c r="L19" i="17"/>
  <c r="L17" i="17"/>
  <c r="L15" i="17"/>
  <c r="L20" i="17"/>
  <c r="L16" i="17"/>
  <c r="L18" i="17"/>
  <c r="L14" i="17"/>
  <c r="U13" i="17"/>
  <c r="U11" i="17"/>
  <c r="U9" i="17"/>
  <c r="U7" i="17"/>
  <c r="U12" i="17"/>
  <c r="U8" i="17"/>
  <c r="U10" i="17"/>
  <c r="U6" i="17"/>
  <c r="I13" i="17"/>
  <c r="I11" i="17"/>
  <c r="I9" i="17"/>
  <c r="I7" i="17"/>
  <c r="I12" i="17"/>
  <c r="I8" i="17"/>
  <c r="I10" i="17"/>
  <c r="I6" i="17"/>
  <c r="U52" i="17"/>
  <c r="U50" i="17"/>
  <c r="U48" i="17"/>
  <c r="U46" i="17"/>
  <c r="U51" i="17"/>
  <c r="U47" i="17"/>
  <c r="U53" i="17"/>
  <c r="U49" i="17"/>
  <c r="I52" i="17"/>
  <c r="I50" i="17"/>
  <c r="I48" i="17"/>
  <c r="I46" i="17"/>
  <c r="I51" i="17"/>
  <c r="I47" i="17"/>
  <c r="I53" i="17"/>
  <c r="I49" i="17"/>
  <c r="R44" i="17"/>
  <c r="R42" i="17"/>
  <c r="R40" i="17"/>
  <c r="R38" i="17"/>
  <c r="R43" i="17"/>
  <c r="R39" i="17"/>
  <c r="R45" i="17"/>
  <c r="R41" i="17"/>
  <c r="F44" i="17"/>
  <c r="F42" i="17"/>
  <c r="F40" i="17"/>
  <c r="F38" i="17"/>
  <c r="F43" i="17"/>
  <c r="F39" i="17"/>
  <c r="F45" i="17"/>
  <c r="F41" i="17"/>
  <c r="O36" i="17"/>
  <c r="O34" i="17"/>
  <c r="O32" i="17"/>
  <c r="O30" i="17"/>
  <c r="O35" i="17"/>
  <c r="O31" i="17"/>
  <c r="O37" i="17"/>
  <c r="O33" i="17"/>
  <c r="C36" i="17"/>
  <c r="C34" i="17"/>
  <c r="C32" i="17"/>
  <c r="C30" i="17"/>
  <c r="C35" i="17"/>
  <c r="C31" i="17"/>
  <c r="C37" i="17"/>
  <c r="C33" i="17"/>
  <c r="L29" i="17"/>
  <c r="L27" i="17"/>
  <c r="L25" i="17"/>
  <c r="L23" i="17"/>
  <c r="L28" i="17"/>
  <c r="L24" i="17"/>
  <c r="L26" i="17"/>
  <c r="L22" i="17"/>
  <c r="U21" i="17"/>
  <c r="U19" i="17"/>
  <c r="U17" i="17"/>
  <c r="U15" i="17"/>
  <c r="U20" i="17"/>
  <c r="U16" i="17"/>
  <c r="U18" i="17"/>
  <c r="U14" i="17"/>
  <c r="I21" i="17"/>
  <c r="I19" i="17"/>
  <c r="I17" i="17"/>
  <c r="I15" i="17"/>
  <c r="I20" i="17"/>
  <c r="I16" i="17"/>
  <c r="I18" i="17"/>
  <c r="I14" i="17"/>
  <c r="R13" i="17"/>
  <c r="R11" i="17"/>
  <c r="R9" i="17"/>
  <c r="R7" i="17"/>
  <c r="R12" i="17"/>
  <c r="R8" i="17"/>
  <c r="R10" i="17"/>
  <c r="R6" i="17"/>
  <c r="F13" i="17"/>
  <c r="F11" i="17"/>
  <c r="F9" i="17"/>
  <c r="F7" i="17"/>
  <c r="F12" i="17"/>
  <c r="F8" i="17"/>
  <c r="F10" i="17"/>
  <c r="F6" i="17"/>
  <c r="I52" i="16"/>
  <c r="I50" i="16"/>
  <c r="I48" i="16"/>
  <c r="I46" i="16"/>
  <c r="I51" i="16"/>
  <c r="I47" i="16"/>
  <c r="I53" i="16"/>
  <c r="I49" i="16"/>
  <c r="R44" i="16"/>
  <c r="R42" i="16"/>
  <c r="R40" i="16"/>
  <c r="R38" i="16"/>
  <c r="R43" i="16"/>
  <c r="R39" i="16"/>
  <c r="R45" i="16"/>
  <c r="R41" i="16"/>
  <c r="F44" i="16"/>
  <c r="F42" i="16"/>
  <c r="F40" i="16"/>
  <c r="F38" i="16"/>
  <c r="F43" i="16"/>
  <c r="F39" i="16"/>
  <c r="F45" i="16"/>
  <c r="F41" i="16"/>
  <c r="O36" i="16"/>
  <c r="O34" i="16"/>
  <c r="O32" i="16"/>
  <c r="O30" i="16"/>
  <c r="O35" i="16"/>
  <c r="O31" i="16"/>
  <c r="O37" i="16"/>
  <c r="O33" i="16"/>
  <c r="C36" i="16"/>
  <c r="C34" i="16"/>
  <c r="C32" i="16"/>
  <c r="C30" i="16"/>
  <c r="C35" i="16"/>
  <c r="C31" i="16"/>
  <c r="C37" i="16"/>
  <c r="C33" i="16"/>
  <c r="L29" i="16"/>
  <c r="L27" i="16"/>
  <c r="L25" i="16"/>
  <c r="L23" i="16"/>
  <c r="L28" i="16"/>
  <c r="L24" i="16"/>
  <c r="L26" i="16"/>
  <c r="L22" i="16"/>
  <c r="U21" i="16"/>
  <c r="U19" i="16"/>
  <c r="U17" i="16"/>
  <c r="U15" i="16"/>
  <c r="U20" i="16"/>
  <c r="U16" i="16"/>
  <c r="U18" i="16"/>
  <c r="U14" i="16"/>
  <c r="I21" i="16"/>
  <c r="I19" i="16"/>
  <c r="I17" i="16"/>
  <c r="I15" i="16"/>
  <c r="I20" i="16"/>
  <c r="I16" i="16"/>
  <c r="I18" i="16"/>
  <c r="I14" i="16"/>
  <c r="R13" i="16"/>
  <c r="R11" i="16"/>
  <c r="R9" i="16"/>
  <c r="R7" i="16"/>
  <c r="R12" i="16"/>
  <c r="R8" i="16"/>
  <c r="R10" i="16"/>
  <c r="R6" i="16"/>
  <c r="F13" i="16"/>
  <c r="F11" i="16"/>
  <c r="F9" i="16"/>
  <c r="F7" i="16"/>
  <c r="F12" i="16"/>
  <c r="F8" i="16"/>
  <c r="F10" i="16"/>
  <c r="F6" i="16"/>
  <c r="L52" i="16"/>
  <c r="L50" i="16"/>
  <c r="L48" i="16"/>
  <c r="L46" i="16"/>
  <c r="L51" i="16"/>
  <c r="L47" i="16"/>
  <c r="L53" i="16"/>
  <c r="L49" i="16"/>
  <c r="U44" i="16"/>
  <c r="U42" i="16"/>
  <c r="U40" i="16"/>
  <c r="U38" i="16"/>
  <c r="U43" i="16"/>
  <c r="U39" i="16"/>
  <c r="U45" i="16"/>
  <c r="U41" i="16"/>
  <c r="I44" i="16"/>
  <c r="I42" i="16"/>
  <c r="I40" i="16"/>
  <c r="I38" i="16"/>
  <c r="I43" i="16"/>
  <c r="I39" i="16"/>
  <c r="I45" i="16"/>
  <c r="I41" i="16"/>
  <c r="R36" i="16"/>
  <c r="R34" i="16"/>
  <c r="R32" i="16"/>
  <c r="R30" i="16"/>
  <c r="R35" i="16"/>
  <c r="R31" i="16"/>
  <c r="R37" i="16"/>
  <c r="R33" i="16"/>
  <c r="F36" i="16"/>
  <c r="F34" i="16"/>
  <c r="F32" i="16"/>
  <c r="F30" i="16"/>
  <c r="F35" i="16"/>
  <c r="F31" i="16"/>
  <c r="F37" i="16"/>
  <c r="F33" i="16"/>
  <c r="O29" i="16"/>
  <c r="O27" i="16"/>
  <c r="O25" i="16"/>
  <c r="O23" i="16"/>
  <c r="O28" i="16"/>
  <c r="O24" i="16"/>
  <c r="O26" i="16"/>
  <c r="O22" i="16"/>
  <c r="C29" i="16"/>
  <c r="C27" i="16"/>
  <c r="C25" i="16"/>
  <c r="C23" i="16"/>
  <c r="C28" i="16"/>
  <c r="C24" i="16"/>
  <c r="C26" i="16"/>
  <c r="C22" i="16"/>
  <c r="L21" i="16"/>
  <c r="L19" i="16"/>
  <c r="L17" i="16"/>
  <c r="L15" i="16"/>
  <c r="L20" i="16"/>
  <c r="L16" i="16"/>
  <c r="L18" i="16"/>
  <c r="L14" i="16"/>
  <c r="U13" i="16"/>
  <c r="U11" i="16"/>
  <c r="U9" i="16"/>
  <c r="U7" i="16"/>
  <c r="U12" i="16"/>
  <c r="U8" i="16"/>
  <c r="U10" i="16"/>
  <c r="U6" i="16"/>
  <c r="I13" i="16"/>
  <c r="I11" i="16"/>
  <c r="I9" i="16"/>
  <c r="I7" i="16"/>
  <c r="I12" i="16"/>
  <c r="I8" i="16"/>
  <c r="I10" i="16"/>
  <c r="I6" i="16"/>
  <c r="O52" i="16"/>
  <c r="O50" i="16"/>
  <c r="O48" i="16"/>
  <c r="O46" i="16"/>
  <c r="O51" i="16"/>
  <c r="O47" i="16"/>
  <c r="O53" i="16"/>
  <c r="O49" i="16"/>
  <c r="C52" i="16"/>
  <c r="C50" i="16"/>
  <c r="C48" i="16"/>
  <c r="C46" i="16"/>
  <c r="C51" i="16"/>
  <c r="C47" i="16"/>
  <c r="C53" i="16"/>
  <c r="C49" i="16"/>
  <c r="L44" i="16"/>
  <c r="L42" i="16"/>
  <c r="L40" i="16"/>
  <c r="L38" i="16"/>
  <c r="L43" i="16"/>
  <c r="L39" i="16"/>
  <c r="L45" i="16"/>
  <c r="L41" i="16"/>
  <c r="U36" i="16"/>
  <c r="U34" i="16"/>
  <c r="U32" i="16"/>
  <c r="U30" i="16"/>
  <c r="U35" i="16"/>
  <c r="U31" i="16"/>
  <c r="U37" i="16"/>
  <c r="U33" i="16"/>
  <c r="I36" i="16"/>
  <c r="I34" i="16"/>
  <c r="I32" i="16"/>
  <c r="I30" i="16"/>
  <c r="I35" i="16"/>
  <c r="I31" i="16"/>
  <c r="I37" i="16"/>
  <c r="I33" i="16"/>
  <c r="R29" i="16"/>
  <c r="R27" i="16"/>
  <c r="R25" i="16"/>
  <c r="R23" i="16"/>
  <c r="R28" i="16"/>
  <c r="R24" i="16"/>
  <c r="R26" i="16"/>
  <c r="R22" i="16"/>
  <c r="F29" i="16"/>
  <c r="F27" i="16"/>
  <c r="F25" i="16"/>
  <c r="F23" i="16"/>
  <c r="F28" i="16"/>
  <c r="F24" i="16"/>
  <c r="F26" i="16"/>
  <c r="F22" i="16"/>
  <c r="O21" i="16"/>
  <c r="O19" i="16"/>
  <c r="O17" i="16"/>
  <c r="O15" i="16"/>
  <c r="O20" i="16"/>
  <c r="O16" i="16"/>
  <c r="O18" i="16"/>
  <c r="O14" i="16"/>
  <c r="C21" i="16"/>
  <c r="C19" i="16"/>
  <c r="C17" i="16"/>
  <c r="C15" i="16"/>
  <c r="C20" i="16"/>
  <c r="C16" i="16"/>
  <c r="C18" i="16"/>
  <c r="C14" i="16"/>
  <c r="L13" i="16"/>
  <c r="L11" i="16"/>
  <c r="L9" i="16"/>
  <c r="L7" i="16"/>
  <c r="L12" i="16"/>
  <c r="L8" i="16"/>
  <c r="L10" i="16"/>
  <c r="L6" i="16"/>
  <c r="R52" i="16"/>
  <c r="R50" i="16"/>
  <c r="R48" i="16"/>
  <c r="R46" i="16"/>
  <c r="R51" i="16"/>
  <c r="R47" i="16"/>
  <c r="R53" i="16"/>
  <c r="R49" i="16"/>
  <c r="F52" i="16"/>
  <c r="F50" i="16"/>
  <c r="F48" i="16"/>
  <c r="F46" i="16"/>
  <c r="F51" i="16"/>
  <c r="F47" i="16"/>
  <c r="F53" i="16"/>
  <c r="F49" i="16"/>
  <c r="O44" i="16"/>
  <c r="O42" i="16"/>
  <c r="O40" i="16"/>
  <c r="O38" i="16"/>
  <c r="O43" i="16"/>
  <c r="O39" i="16"/>
  <c r="O45" i="16"/>
  <c r="O41" i="16"/>
  <c r="C44" i="16"/>
  <c r="C42" i="16"/>
  <c r="C40" i="16"/>
  <c r="C38" i="16"/>
  <c r="C43" i="16"/>
  <c r="C39" i="16"/>
  <c r="C45" i="16"/>
  <c r="C41" i="16"/>
  <c r="L36" i="16"/>
  <c r="L34" i="16"/>
  <c r="L32" i="16"/>
  <c r="L30" i="16"/>
  <c r="L35" i="16"/>
  <c r="L31" i="16"/>
  <c r="L37" i="16"/>
  <c r="L33" i="16"/>
  <c r="U28" i="16"/>
  <c r="U27" i="16"/>
  <c r="U25" i="16"/>
  <c r="U23" i="16"/>
  <c r="U29" i="16"/>
  <c r="U26" i="16"/>
  <c r="U24" i="16"/>
  <c r="U22" i="16"/>
  <c r="I29" i="16"/>
  <c r="I27" i="16"/>
  <c r="I25" i="16"/>
  <c r="I23" i="16"/>
  <c r="I28" i="16"/>
  <c r="I24" i="16"/>
  <c r="I26" i="16"/>
  <c r="I22" i="16"/>
  <c r="R21" i="16"/>
  <c r="R19" i="16"/>
  <c r="R17" i="16"/>
  <c r="R15" i="16"/>
  <c r="R20" i="16"/>
  <c r="R16" i="16"/>
  <c r="R18" i="16"/>
  <c r="R14" i="16"/>
  <c r="F21" i="16"/>
  <c r="F19" i="16"/>
  <c r="F17" i="16"/>
  <c r="F15" i="16"/>
  <c r="F20" i="16"/>
  <c r="F16" i="16"/>
  <c r="F18" i="16"/>
  <c r="F14" i="16"/>
  <c r="O13" i="16"/>
  <c r="O11" i="16"/>
  <c r="O9" i="16"/>
  <c r="O7" i="16"/>
  <c r="O12" i="16"/>
  <c r="O8" i="16"/>
  <c r="O10" i="16"/>
  <c r="O6" i="16"/>
  <c r="C13" i="16"/>
  <c r="C11" i="16"/>
  <c r="C9" i="16"/>
  <c r="C7" i="16"/>
  <c r="C12" i="16"/>
  <c r="C8" i="16"/>
  <c r="C10" i="16"/>
  <c r="C6" i="16"/>
  <c r="U52" i="16"/>
  <c r="U50" i="16"/>
  <c r="U48" i="16"/>
  <c r="U46" i="16"/>
  <c r="U51" i="16"/>
  <c r="U47" i="16"/>
  <c r="U53" i="16"/>
  <c r="U49" i="16"/>
  <c r="O21" i="19"/>
  <c r="O20" i="19"/>
  <c r="O19" i="19"/>
  <c r="O18" i="19"/>
  <c r="O17" i="19"/>
  <c r="O16" i="19"/>
  <c r="O15" i="19"/>
  <c r="O14" i="19"/>
  <c r="P45" i="19"/>
  <c r="P44" i="19"/>
  <c r="P43" i="19"/>
  <c r="P42" i="19"/>
  <c r="P41" i="19"/>
  <c r="P40" i="19"/>
  <c r="P39" i="19"/>
  <c r="P38" i="19"/>
  <c r="R21" i="19"/>
  <c r="R20" i="19"/>
  <c r="R19" i="19"/>
  <c r="R18" i="19"/>
  <c r="R17" i="19"/>
  <c r="R16" i="19"/>
  <c r="R15" i="19"/>
  <c r="R14" i="19"/>
  <c r="F21" i="19"/>
  <c r="F20" i="19"/>
  <c r="F19" i="19"/>
  <c r="F18" i="19"/>
  <c r="F17" i="19"/>
  <c r="F16" i="19"/>
  <c r="F15" i="19"/>
  <c r="F14" i="19"/>
  <c r="U21" i="19"/>
  <c r="U20" i="19"/>
  <c r="U19" i="19"/>
  <c r="U18" i="19"/>
  <c r="U17" i="19"/>
  <c r="U16" i="19"/>
  <c r="U15" i="19"/>
  <c r="U14" i="19"/>
  <c r="I21" i="19"/>
  <c r="I20" i="19"/>
  <c r="I19" i="19"/>
  <c r="I18" i="19"/>
  <c r="I17" i="19"/>
  <c r="I16" i="19"/>
  <c r="I15" i="19"/>
  <c r="I14" i="19"/>
  <c r="L21" i="19"/>
  <c r="L20" i="19"/>
  <c r="L19" i="19"/>
  <c r="L18" i="19"/>
  <c r="L17" i="19"/>
  <c r="L16" i="19"/>
  <c r="L15" i="19"/>
  <c r="L14" i="19"/>
  <c r="W22" i="18"/>
  <c r="C21" i="19"/>
  <c r="C20" i="19"/>
  <c r="C19" i="19"/>
  <c r="C18" i="19"/>
  <c r="C17" i="19"/>
  <c r="C16" i="19"/>
  <c r="C15" i="19"/>
  <c r="C14" i="19"/>
  <c r="H5" i="1"/>
  <c r="W23" i="18" l="1"/>
  <c r="W26" i="18"/>
  <c r="W29" i="18"/>
  <c r="W24" i="18"/>
  <c r="W28" i="18"/>
  <c r="W25" i="18"/>
  <c r="W53" i="18"/>
  <c r="W50" i="18"/>
  <c r="W51" i="18"/>
  <c r="W48" i="18"/>
  <c r="W52" i="18"/>
  <c r="W49" i="18"/>
  <c r="W46" i="18"/>
  <c r="W47" i="18"/>
  <c r="W10" i="18"/>
  <c r="W9" i="18"/>
  <c r="W6" i="18"/>
  <c r="W8" i="18"/>
  <c r="W7" i="18"/>
  <c r="W11" i="18"/>
  <c r="W13" i="18"/>
  <c r="W12" i="18"/>
  <c r="W45" i="18"/>
  <c r="W42" i="18"/>
  <c r="W41" i="18"/>
  <c r="W44" i="18"/>
  <c r="W40" i="18"/>
  <c r="W39" i="18"/>
  <c r="W43" i="18"/>
  <c r="W38" i="18"/>
  <c r="W37" i="18"/>
  <c r="W34" i="18"/>
  <c r="W35" i="18"/>
  <c r="W32" i="18"/>
  <c r="W36" i="18"/>
  <c r="W33" i="18"/>
  <c r="W30" i="18"/>
  <c r="W31" i="18"/>
  <c r="W21" i="18"/>
  <c r="W14" i="18"/>
  <c r="W18" i="18"/>
  <c r="W15" i="18"/>
  <c r="W19" i="18"/>
  <c r="W16" i="18"/>
  <c r="W20" i="18"/>
  <c r="W17" i="18"/>
  <c r="I8" i="1"/>
  <c r="E14" i="4" s="1"/>
  <c r="M7" i="1"/>
  <c r="Q6" i="4" s="1"/>
  <c r="M8" i="1"/>
  <c r="Q14" i="4" s="1"/>
  <c r="M12" i="1"/>
  <c r="Q46" i="4" s="1"/>
  <c r="H7" i="1"/>
  <c r="B6" i="4" s="1"/>
  <c r="L11" i="1"/>
  <c r="N38" i="4" s="1"/>
  <c r="K7" i="1"/>
  <c r="K6" i="4" s="1"/>
  <c r="I12" i="1"/>
  <c r="E46" i="4" s="1"/>
  <c r="I7" i="1"/>
  <c r="E6" i="4" s="1"/>
  <c r="K12" i="1"/>
  <c r="K46" i="4" s="1"/>
  <c r="N11" i="1"/>
  <c r="T38" i="4" s="1"/>
  <c r="J11" i="1"/>
  <c r="H38" i="4" s="1"/>
  <c r="M10" i="1"/>
  <c r="Q30" i="4" s="1"/>
  <c r="I10" i="1"/>
  <c r="E30" i="4" s="1"/>
  <c r="L9" i="1"/>
  <c r="N22" i="4" s="1"/>
  <c r="H9" i="1"/>
  <c r="B22" i="4" s="1"/>
  <c r="K8" i="1"/>
  <c r="K14" i="4" s="1"/>
  <c r="H8" i="1"/>
  <c r="H11" i="1"/>
  <c r="B38" i="4" s="1"/>
  <c r="K10" i="1"/>
  <c r="K30" i="4" s="1"/>
  <c r="N9" i="1"/>
  <c r="T22" i="4" s="1"/>
  <c r="J9" i="1"/>
  <c r="H22" i="4" s="1"/>
  <c r="N7" i="1"/>
  <c r="T6" i="4" s="1"/>
  <c r="L7" i="1"/>
  <c r="N6" i="4" s="1"/>
  <c r="J7" i="1"/>
  <c r="H6" i="4" s="1"/>
  <c r="N12" i="1"/>
  <c r="T46" i="4" s="1"/>
  <c r="L12" i="1"/>
  <c r="N46" i="4" s="1"/>
  <c r="J12" i="1"/>
  <c r="H46" i="4" s="1"/>
  <c r="H12" i="1"/>
  <c r="B46" i="4" s="1"/>
  <c r="M11" i="1"/>
  <c r="Q38" i="4" s="1"/>
  <c r="K11" i="1"/>
  <c r="K38" i="4" s="1"/>
  <c r="I11" i="1"/>
  <c r="E38" i="4" s="1"/>
  <c r="N10" i="1"/>
  <c r="T30" i="4" s="1"/>
  <c r="L10" i="1"/>
  <c r="N30" i="4" s="1"/>
  <c r="J10" i="1"/>
  <c r="H30" i="4" s="1"/>
  <c r="H10" i="1"/>
  <c r="B30" i="4" s="1"/>
  <c r="M9" i="1"/>
  <c r="Q22" i="4" s="1"/>
  <c r="K9" i="1"/>
  <c r="K22" i="4" s="1"/>
  <c r="I9" i="1"/>
  <c r="E22" i="4" s="1"/>
  <c r="N8" i="1"/>
  <c r="T14" i="4" s="1"/>
  <c r="L8" i="1"/>
  <c r="N14" i="4" s="1"/>
  <c r="J8" i="1"/>
  <c r="H14" i="4" s="1"/>
  <c r="J36" i="4" l="1"/>
  <c r="J32" i="4"/>
  <c r="I36" i="4"/>
  <c r="I32" i="4"/>
  <c r="J35" i="4"/>
  <c r="J31" i="4"/>
  <c r="J33" i="4"/>
  <c r="J34" i="4"/>
  <c r="J37" i="4"/>
  <c r="J30" i="4"/>
  <c r="I35" i="4"/>
  <c r="I30" i="4"/>
  <c r="I34" i="4"/>
  <c r="I37" i="4"/>
  <c r="I31" i="4"/>
  <c r="I33" i="4"/>
  <c r="M44" i="4"/>
  <c r="M40" i="4"/>
  <c r="L44" i="4"/>
  <c r="L40" i="4"/>
  <c r="M43" i="4"/>
  <c r="M39" i="4"/>
  <c r="M41" i="4"/>
  <c r="M38" i="4"/>
  <c r="L43" i="4"/>
  <c r="L38" i="4"/>
  <c r="L42" i="4"/>
  <c r="M45" i="4"/>
  <c r="M42" i="4"/>
  <c r="L45" i="4"/>
  <c r="L39" i="4"/>
  <c r="L41" i="4"/>
  <c r="P52" i="4"/>
  <c r="P48" i="4"/>
  <c r="O52" i="4"/>
  <c r="O48" i="4"/>
  <c r="P51" i="4"/>
  <c r="P47" i="4"/>
  <c r="P49" i="4"/>
  <c r="P50" i="4"/>
  <c r="P53" i="4"/>
  <c r="O51" i="4"/>
  <c r="O46" i="4"/>
  <c r="O50" i="4"/>
  <c r="P46" i="4"/>
  <c r="O53" i="4"/>
  <c r="O47" i="4"/>
  <c r="O49" i="4"/>
  <c r="V12" i="4"/>
  <c r="V8" i="4"/>
  <c r="U12" i="4"/>
  <c r="U8" i="4"/>
  <c r="V11" i="4"/>
  <c r="V7" i="4"/>
  <c r="V9" i="4"/>
  <c r="V13" i="4"/>
  <c r="V10" i="4"/>
  <c r="U9" i="4"/>
  <c r="V6" i="4"/>
  <c r="U13" i="4"/>
  <c r="U7" i="4"/>
  <c r="U6" i="4"/>
  <c r="U10" i="4"/>
  <c r="U11" i="4"/>
  <c r="D44" i="4"/>
  <c r="D40" i="4"/>
  <c r="C44" i="4"/>
  <c r="C40" i="4"/>
  <c r="D43" i="4"/>
  <c r="D39" i="4"/>
  <c r="D41" i="4"/>
  <c r="D38" i="4"/>
  <c r="D42" i="4"/>
  <c r="C41" i="4"/>
  <c r="C45" i="4"/>
  <c r="C39" i="4"/>
  <c r="D45" i="4"/>
  <c r="C42" i="4"/>
  <c r="C43" i="4"/>
  <c r="C38" i="4"/>
  <c r="P28" i="4"/>
  <c r="P24" i="4"/>
  <c r="O28" i="4"/>
  <c r="O24" i="4"/>
  <c r="P27" i="4"/>
  <c r="P23" i="4"/>
  <c r="P25" i="4"/>
  <c r="P29" i="4"/>
  <c r="O25" i="4"/>
  <c r="O29" i="4"/>
  <c r="O23" i="4"/>
  <c r="P26" i="4"/>
  <c r="P22" i="4"/>
  <c r="O26" i="4"/>
  <c r="O27" i="4"/>
  <c r="O22" i="4"/>
  <c r="V44" i="4"/>
  <c r="V40" i="4"/>
  <c r="U44" i="4"/>
  <c r="U40" i="4"/>
  <c r="V43" i="4"/>
  <c r="V39" i="4"/>
  <c r="V41" i="4"/>
  <c r="V45" i="4"/>
  <c r="U41" i="4"/>
  <c r="U45" i="4"/>
  <c r="U39" i="4"/>
  <c r="V42" i="4"/>
  <c r="V38" i="4"/>
  <c r="U42" i="4"/>
  <c r="U43" i="4"/>
  <c r="U38" i="4"/>
  <c r="M12" i="4"/>
  <c r="M8" i="4"/>
  <c r="L12" i="4"/>
  <c r="L8" i="4"/>
  <c r="M11" i="4"/>
  <c r="M7" i="4"/>
  <c r="M9" i="4"/>
  <c r="M6" i="4"/>
  <c r="M13" i="4"/>
  <c r="L11" i="4"/>
  <c r="L6" i="4"/>
  <c r="M10" i="4"/>
  <c r="L10" i="4"/>
  <c r="L9" i="4"/>
  <c r="L13" i="4"/>
  <c r="L7" i="4"/>
  <c r="S20" i="4"/>
  <c r="S16" i="4"/>
  <c r="R20" i="4"/>
  <c r="R16" i="4"/>
  <c r="S19" i="4"/>
  <c r="S15" i="4"/>
  <c r="S17" i="4"/>
  <c r="S14" i="4"/>
  <c r="S18" i="4"/>
  <c r="R17" i="4"/>
  <c r="S21" i="4"/>
  <c r="R21" i="4"/>
  <c r="R15" i="4"/>
  <c r="R19" i="4"/>
  <c r="R18" i="4"/>
  <c r="R14" i="4"/>
  <c r="S28" i="4"/>
  <c r="S24" i="4"/>
  <c r="R28" i="4"/>
  <c r="R24" i="4"/>
  <c r="S27" i="4"/>
  <c r="S23" i="4"/>
  <c r="S25" i="4"/>
  <c r="S22" i="4"/>
  <c r="S29" i="4"/>
  <c r="R27" i="4"/>
  <c r="R22" i="4"/>
  <c r="S26" i="4"/>
  <c r="R26" i="4"/>
  <c r="R29" i="4"/>
  <c r="R23" i="4"/>
  <c r="R25" i="4"/>
  <c r="D52" i="4"/>
  <c r="D48" i="4"/>
  <c r="C52" i="4"/>
  <c r="C48" i="4"/>
  <c r="D51" i="4"/>
  <c r="D47" i="4"/>
  <c r="D49" i="4"/>
  <c r="D50" i="4"/>
  <c r="D53" i="4"/>
  <c r="D46" i="4"/>
  <c r="C51" i="4"/>
  <c r="C46" i="4"/>
  <c r="C50" i="4"/>
  <c r="C53" i="4"/>
  <c r="C47" i="4"/>
  <c r="C49" i="4"/>
  <c r="V28" i="4"/>
  <c r="V24" i="4"/>
  <c r="U28" i="4"/>
  <c r="U24" i="4"/>
  <c r="V27" i="4"/>
  <c r="V23" i="4"/>
  <c r="V25" i="4"/>
  <c r="V22" i="4"/>
  <c r="V26" i="4"/>
  <c r="U25" i="4"/>
  <c r="U29" i="4"/>
  <c r="U23" i="4"/>
  <c r="V29" i="4"/>
  <c r="U26" i="4"/>
  <c r="U27" i="4"/>
  <c r="U22" i="4"/>
  <c r="G12" i="4"/>
  <c r="G8" i="4"/>
  <c r="F12" i="4"/>
  <c r="F8" i="4"/>
  <c r="G11" i="4"/>
  <c r="G7" i="4"/>
  <c r="G9" i="4"/>
  <c r="G10" i="4"/>
  <c r="G13" i="4"/>
  <c r="G6" i="4"/>
  <c r="F11" i="4"/>
  <c r="F6" i="4"/>
  <c r="F10" i="4"/>
  <c r="F13" i="4"/>
  <c r="F7" i="4"/>
  <c r="F9" i="4"/>
  <c r="G20" i="4"/>
  <c r="G16" i="4"/>
  <c r="F20" i="4"/>
  <c r="F16" i="4"/>
  <c r="G19" i="4"/>
  <c r="G15" i="4"/>
  <c r="G17" i="4"/>
  <c r="G14" i="4"/>
  <c r="G18" i="4"/>
  <c r="F17" i="4"/>
  <c r="F21" i="4"/>
  <c r="F15" i="4"/>
  <c r="F19" i="4"/>
  <c r="G21" i="4"/>
  <c r="F18" i="4"/>
  <c r="F14" i="4"/>
  <c r="V20" i="4"/>
  <c r="V16" i="4"/>
  <c r="U20" i="4"/>
  <c r="U16" i="4"/>
  <c r="V19" i="4"/>
  <c r="V15" i="4"/>
  <c r="V17" i="4"/>
  <c r="V14" i="4"/>
  <c r="U19" i="4"/>
  <c r="U14" i="4"/>
  <c r="U18" i="4"/>
  <c r="V21" i="4"/>
  <c r="V18" i="4"/>
  <c r="U21" i="4"/>
  <c r="U15" i="4"/>
  <c r="U17" i="4"/>
  <c r="D36" i="4"/>
  <c r="D32" i="4"/>
  <c r="C36" i="4"/>
  <c r="C32" i="4"/>
  <c r="D35" i="4"/>
  <c r="D31" i="4"/>
  <c r="D33" i="4"/>
  <c r="D30" i="4"/>
  <c r="D37" i="4"/>
  <c r="C35" i="4"/>
  <c r="C30" i="4"/>
  <c r="D34" i="4"/>
  <c r="C34" i="4"/>
  <c r="C37" i="4"/>
  <c r="C31" i="4"/>
  <c r="C33" i="4"/>
  <c r="G44" i="4"/>
  <c r="G40" i="4"/>
  <c r="F44" i="4"/>
  <c r="F40" i="4"/>
  <c r="G43" i="4"/>
  <c r="G39" i="4"/>
  <c r="G41" i="4"/>
  <c r="G42" i="4"/>
  <c r="G45" i="4"/>
  <c r="F43" i="4"/>
  <c r="F38" i="4"/>
  <c r="F42" i="4"/>
  <c r="G38" i="4"/>
  <c r="F45" i="4"/>
  <c r="F39" i="4"/>
  <c r="F41" i="4"/>
  <c r="J52" i="4"/>
  <c r="J48" i="4"/>
  <c r="I52" i="4"/>
  <c r="I48" i="4"/>
  <c r="J51" i="4"/>
  <c r="J47" i="4"/>
  <c r="J49" i="4"/>
  <c r="J46" i="4"/>
  <c r="I51" i="4"/>
  <c r="I46" i="4"/>
  <c r="I50" i="4"/>
  <c r="J53" i="4"/>
  <c r="J50" i="4"/>
  <c r="I53" i="4"/>
  <c r="I47" i="4"/>
  <c r="I49" i="4"/>
  <c r="P12" i="4"/>
  <c r="P8" i="4"/>
  <c r="O12" i="4"/>
  <c r="O8" i="4"/>
  <c r="P11" i="4"/>
  <c r="P7" i="4"/>
  <c r="P9" i="4"/>
  <c r="P6" i="4"/>
  <c r="P10" i="4"/>
  <c r="O9" i="4"/>
  <c r="O13" i="4"/>
  <c r="O7" i="4"/>
  <c r="O11" i="4"/>
  <c r="P13" i="4"/>
  <c r="O10" i="4"/>
  <c r="O6" i="4"/>
  <c r="M36" i="4"/>
  <c r="M32" i="4"/>
  <c r="L36" i="4"/>
  <c r="L32" i="4"/>
  <c r="M35" i="4"/>
  <c r="M31" i="4"/>
  <c r="M33" i="4"/>
  <c r="M30" i="4"/>
  <c r="M34" i="4"/>
  <c r="L33" i="4"/>
  <c r="M37" i="4"/>
  <c r="L37" i="4"/>
  <c r="L31" i="4"/>
  <c r="L30" i="4"/>
  <c r="L34" i="4"/>
  <c r="L35" i="4"/>
  <c r="D28" i="4"/>
  <c r="D24" i="4"/>
  <c r="C28" i="4"/>
  <c r="C24" i="4"/>
  <c r="D27" i="4"/>
  <c r="D23" i="4"/>
  <c r="D25" i="4"/>
  <c r="D29" i="4"/>
  <c r="D26" i="4"/>
  <c r="C25" i="4"/>
  <c r="D22" i="4"/>
  <c r="C29" i="4"/>
  <c r="C23" i="4"/>
  <c r="C22" i="4"/>
  <c r="C26" i="4"/>
  <c r="C27" i="4"/>
  <c r="J44" i="4"/>
  <c r="J40" i="4"/>
  <c r="I44" i="4"/>
  <c r="I40" i="4"/>
  <c r="J43" i="4"/>
  <c r="J39" i="4"/>
  <c r="J41" i="4"/>
  <c r="J45" i="4"/>
  <c r="J42" i="4"/>
  <c r="I41" i="4"/>
  <c r="J38" i="4"/>
  <c r="I45" i="4"/>
  <c r="I39" i="4"/>
  <c r="I38" i="4"/>
  <c r="I42" i="4"/>
  <c r="I43" i="4"/>
  <c r="G52" i="4"/>
  <c r="G48" i="4"/>
  <c r="F52" i="4"/>
  <c r="F48" i="4"/>
  <c r="G51" i="4"/>
  <c r="G47" i="4"/>
  <c r="G49" i="4"/>
  <c r="G46" i="4"/>
  <c r="G50" i="4"/>
  <c r="F49" i="4"/>
  <c r="G53" i="4"/>
  <c r="F53" i="4"/>
  <c r="F47" i="4"/>
  <c r="F50" i="4"/>
  <c r="F51" i="4"/>
  <c r="F46" i="4"/>
  <c r="S52" i="4"/>
  <c r="S48" i="4"/>
  <c r="R52" i="4"/>
  <c r="R48" i="4"/>
  <c r="S51" i="4"/>
  <c r="S47" i="4"/>
  <c r="S49" i="4"/>
  <c r="S46" i="4"/>
  <c r="S50" i="4"/>
  <c r="R49" i="4"/>
  <c r="R53" i="4"/>
  <c r="R47" i="4"/>
  <c r="S53" i="4"/>
  <c r="R50" i="4"/>
  <c r="R51" i="4"/>
  <c r="R46" i="4"/>
  <c r="G28" i="4"/>
  <c r="G24" i="4"/>
  <c r="F28" i="4"/>
  <c r="F24" i="4"/>
  <c r="G27" i="4"/>
  <c r="G23" i="4"/>
  <c r="G25" i="4"/>
  <c r="G22" i="4"/>
  <c r="F27" i="4"/>
  <c r="F22" i="4"/>
  <c r="F26" i="4"/>
  <c r="G29" i="4"/>
  <c r="G26" i="4"/>
  <c r="F29" i="4"/>
  <c r="F23" i="4"/>
  <c r="F25" i="4"/>
  <c r="J20" i="4"/>
  <c r="J16" i="4"/>
  <c r="I20" i="4"/>
  <c r="I16" i="4"/>
  <c r="J19" i="4"/>
  <c r="J15" i="4"/>
  <c r="J17" i="4"/>
  <c r="J14" i="4"/>
  <c r="J21" i="4"/>
  <c r="I19" i="4"/>
  <c r="I14" i="4"/>
  <c r="J18" i="4"/>
  <c r="I18" i="4"/>
  <c r="I21" i="4"/>
  <c r="I15" i="4"/>
  <c r="I17" i="4"/>
  <c r="M28" i="4"/>
  <c r="M24" i="4"/>
  <c r="L28" i="4"/>
  <c r="L24" i="4"/>
  <c r="M27" i="4"/>
  <c r="M23" i="4"/>
  <c r="M25" i="4"/>
  <c r="M26" i="4"/>
  <c r="M29" i="4"/>
  <c r="M22" i="4"/>
  <c r="L27" i="4"/>
  <c r="L22" i="4"/>
  <c r="L26" i="4"/>
  <c r="L25" i="4"/>
  <c r="L29" i="4"/>
  <c r="L23" i="4"/>
  <c r="P36" i="4"/>
  <c r="P32" i="4"/>
  <c r="O36" i="4"/>
  <c r="O32" i="4"/>
  <c r="P35" i="4"/>
  <c r="P31" i="4"/>
  <c r="P33" i="4"/>
  <c r="P30" i="4"/>
  <c r="O35" i="4"/>
  <c r="O30" i="4"/>
  <c r="O34" i="4"/>
  <c r="P37" i="4"/>
  <c r="P34" i="4"/>
  <c r="O37" i="4"/>
  <c r="O31" i="4"/>
  <c r="O33" i="4"/>
  <c r="S44" i="4"/>
  <c r="S40" i="4"/>
  <c r="R44" i="4"/>
  <c r="R40" i="4"/>
  <c r="S43" i="4"/>
  <c r="S39" i="4"/>
  <c r="S41" i="4"/>
  <c r="S42" i="4"/>
  <c r="S45" i="4"/>
  <c r="S38" i="4"/>
  <c r="R43" i="4"/>
  <c r="R38" i="4"/>
  <c r="R42" i="4"/>
  <c r="R45" i="4"/>
  <c r="R39" i="4"/>
  <c r="R41" i="4"/>
  <c r="V52" i="4"/>
  <c r="V48" i="4"/>
  <c r="U52" i="4"/>
  <c r="U48" i="4"/>
  <c r="V51" i="4"/>
  <c r="V47" i="4"/>
  <c r="V49" i="4"/>
  <c r="V46" i="4"/>
  <c r="V53" i="4"/>
  <c r="U51" i="4"/>
  <c r="U46" i="4"/>
  <c r="V50" i="4"/>
  <c r="U50" i="4"/>
  <c r="U53" i="4"/>
  <c r="U47" i="4"/>
  <c r="U49" i="4"/>
  <c r="J28" i="4"/>
  <c r="J24" i="4"/>
  <c r="I28" i="4"/>
  <c r="I24" i="4"/>
  <c r="J27" i="4"/>
  <c r="J23" i="4"/>
  <c r="J25" i="4"/>
  <c r="J22" i="4"/>
  <c r="J26" i="4"/>
  <c r="I25" i="4"/>
  <c r="J29" i="4"/>
  <c r="I29" i="4"/>
  <c r="I23" i="4"/>
  <c r="I22" i="4"/>
  <c r="I26" i="4"/>
  <c r="I27" i="4"/>
  <c r="G36" i="4"/>
  <c r="G32" i="4"/>
  <c r="F36" i="4"/>
  <c r="F32" i="4"/>
  <c r="G35" i="4"/>
  <c r="G31" i="4"/>
  <c r="G33" i="4"/>
  <c r="G37" i="4"/>
  <c r="F33" i="4"/>
  <c r="F37" i="4"/>
  <c r="F31" i="4"/>
  <c r="G34" i="4"/>
  <c r="F30" i="4"/>
  <c r="G30" i="4"/>
  <c r="F34" i="4"/>
  <c r="F35" i="4"/>
  <c r="M52" i="4"/>
  <c r="M48" i="4"/>
  <c r="L52" i="4"/>
  <c r="L48" i="4"/>
  <c r="M51" i="4"/>
  <c r="M47" i="4"/>
  <c r="M49" i="4"/>
  <c r="M53" i="4"/>
  <c r="M50" i="4"/>
  <c r="L49" i="4"/>
  <c r="M46" i="4"/>
  <c r="L53" i="4"/>
  <c r="L47" i="4"/>
  <c r="L50" i="4"/>
  <c r="L51" i="4"/>
  <c r="L46" i="4"/>
  <c r="P44" i="4"/>
  <c r="P40" i="4"/>
  <c r="O44" i="4"/>
  <c r="O40" i="4"/>
  <c r="P43" i="4"/>
  <c r="P39" i="4"/>
  <c r="P41" i="4"/>
  <c r="P38" i="4"/>
  <c r="P42" i="4"/>
  <c r="O41" i="4"/>
  <c r="P45" i="4"/>
  <c r="O45" i="4"/>
  <c r="O39" i="4"/>
  <c r="O42" i="4"/>
  <c r="O43" i="4"/>
  <c r="O38" i="4"/>
  <c r="S12" i="4"/>
  <c r="S8" i="4"/>
  <c r="R12" i="4"/>
  <c r="R8" i="4"/>
  <c r="S11" i="4"/>
  <c r="S7" i="4"/>
  <c r="S9" i="4"/>
  <c r="S10" i="4"/>
  <c r="S13" i="4"/>
  <c r="R11" i="4"/>
  <c r="R6" i="4"/>
  <c r="R10" i="4"/>
  <c r="S6" i="4"/>
  <c r="R13" i="4"/>
  <c r="R7" i="4"/>
  <c r="R9" i="4"/>
  <c r="P20" i="4"/>
  <c r="P16" i="4"/>
  <c r="O20" i="4"/>
  <c r="O16" i="4"/>
  <c r="P19" i="4"/>
  <c r="P15" i="4"/>
  <c r="P17" i="4"/>
  <c r="P18" i="4"/>
  <c r="P21" i="4"/>
  <c r="P14" i="4"/>
  <c r="O19" i="4"/>
  <c r="O14" i="4"/>
  <c r="O18" i="4"/>
  <c r="O17" i="4"/>
  <c r="O21" i="4"/>
  <c r="O15" i="4"/>
  <c r="V36" i="4"/>
  <c r="V32" i="4"/>
  <c r="U36" i="4"/>
  <c r="U32" i="4"/>
  <c r="V35" i="4"/>
  <c r="V31" i="4"/>
  <c r="V33" i="4"/>
  <c r="V34" i="4"/>
  <c r="V37" i="4"/>
  <c r="U35" i="4"/>
  <c r="U30" i="4"/>
  <c r="U34" i="4"/>
  <c r="V30" i="4"/>
  <c r="U37" i="4"/>
  <c r="U31" i="4"/>
  <c r="U33" i="4"/>
  <c r="J12" i="4"/>
  <c r="J8" i="4"/>
  <c r="I12" i="4"/>
  <c r="I8" i="4"/>
  <c r="J11" i="4"/>
  <c r="J7" i="4"/>
  <c r="J9" i="4"/>
  <c r="J13" i="4"/>
  <c r="I9" i="4"/>
  <c r="I7" i="4"/>
  <c r="I6" i="4"/>
  <c r="I13" i="4"/>
  <c r="J10" i="4"/>
  <c r="J6" i="4"/>
  <c r="I10" i="4"/>
  <c r="I11" i="4"/>
  <c r="M20" i="4"/>
  <c r="M16" i="4"/>
  <c r="L20" i="4"/>
  <c r="L16" i="4"/>
  <c r="M19" i="4"/>
  <c r="M15" i="4"/>
  <c r="M17" i="4"/>
  <c r="M21" i="4"/>
  <c r="L17" i="4"/>
  <c r="L21" i="4"/>
  <c r="L15" i="4"/>
  <c r="M18" i="4"/>
  <c r="L14" i="4"/>
  <c r="M14" i="4"/>
  <c r="L18" i="4"/>
  <c r="L19" i="4"/>
  <c r="S36" i="4"/>
  <c r="S32" i="4"/>
  <c r="R36" i="4"/>
  <c r="R32" i="4"/>
  <c r="S35" i="4"/>
  <c r="S31" i="4"/>
  <c r="S33" i="4"/>
  <c r="S37" i="4"/>
  <c r="S34" i="4"/>
  <c r="R33" i="4"/>
  <c r="S30" i="4"/>
  <c r="R37" i="4"/>
  <c r="R31" i="4"/>
  <c r="R34" i="4"/>
  <c r="R35" i="4"/>
  <c r="R30" i="4"/>
  <c r="D11" i="4"/>
  <c r="D8" i="4"/>
  <c r="C12" i="4"/>
  <c r="C8" i="4"/>
  <c r="D12" i="4"/>
  <c r="D7" i="4"/>
  <c r="D9" i="4"/>
  <c r="D6" i="4"/>
  <c r="D13" i="4"/>
  <c r="C9" i="4"/>
  <c r="D10" i="4"/>
  <c r="C13" i="4"/>
  <c r="C7" i="4"/>
  <c r="C11" i="4"/>
  <c r="C10" i="4"/>
  <c r="C6" i="4"/>
  <c r="B14" i="4"/>
  <c r="D20" i="4" l="1"/>
  <c r="D16" i="4"/>
  <c r="C20" i="4"/>
  <c r="C16" i="4"/>
  <c r="D19" i="4"/>
  <c r="D15" i="4"/>
  <c r="D17" i="4"/>
  <c r="D18" i="4"/>
  <c r="D21" i="4"/>
  <c r="C19" i="4"/>
  <c r="C14" i="4"/>
  <c r="C18" i="4"/>
  <c r="C17" i="4"/>
  <c r="D14" i="4"/>
  <c r="C21" i="4"/>
  <c r="C15" i="4"/>
</calcChain>
</file>

<file path=xl/sharedStrings.xml><?xml version="1.0" encoding="utf-8"?>
<sst xmlns="http://schemas.openxmlformats.org/spreadsheetml/2006/main" count="1449" uniqueCount="122">
  <si>
    <t>Data</t>
  </si>
  <si>
    <t>Disciplina</t>
  </si>
  <si>
    <t>Assunto</t>
  </si>
  <si>
    <t>Tempo de Estudo</t>
  </si>
  <si>
    <t>Status</t>
  </si>
  <si>
    <t>Janeiro</t>
  </si>
  <si>
    <t>Disciplinas</t>
  </si>
  <si>
    <t>Domingo</t>
  </si>
  <si>
    <t>Segunda-feira</t>
  </si>
  <si>
    <t>Terça-feira</t>
  </si>
  <si>
    <t>Quarta-feira</t>
  </si>
  <si>
    <t>Quinta-feira</t>
  </si>
  <si>
    <t>Sexta-feira</t>
  </si>
  <si>
    <t>Sábado</t>
  </si>
  <si>
    <t>Ano:</t>
  </si>
  <si>
    <t>Dom</t>
  </si>
  <si>
    <t>Seg</t>
  </si>
  <si>
    <t>Ter</t>
  </si>
  <si>
    <t>Qua</t>
  </si>
  <si>
    <t>Qui</t>
  </si>
  <si>
    <t>Sex</t>
  </si>
  <si>
    <t>Sab</t>
  </si>
  <si>
    <t>Março</t>
  </si>
  <si>
    <t>Agosto</t>
  </si>
  <si>
    <t>Fevereiro</t>
  </si>
  <si>
    <t>Abril</t>
  </si>
  <si>
    <t>Maio</t>
  </si>
  <si>
    <t>Junho</t>
  </si>
  <si>
    <t>Julho</t>
  </si>
  <si>
    <t>Setembro</t>
  </si>
  <si>
    <t>Outubro</t>
  </si>
  <si>
    <t>Novembro</t>
  </si>
  <si>
    <t>Dezembro</t>
  </si>
  <si>
    <t>Crase</t>
  </si>
  <si>
    <t>Anotações</t>
  </si>
  <si>
    <t>Estudado</t>
  </si>
  <si>
    <t>Estudando</t>
  </si>
  <si>
    <t>Funções 2 grau</t>
  </si>
  <si>
    <t>Literatura internacional</t>
  </si>
  <si>
    <t>Números inteiros</t>
  </si>
  <si>
    <t>Reações Quimicas</t>
  </si>
  <si>
    <t>A Estudar</t>
  </si>
  <si>
    <t>Jan</t>
  </si>
  <si>
    <t>Fev</t>
  </si>
  <si>
    <t>Mar</t>
  </si>
  <si>
    <t>Abr</t>
  </si>
  <si>
    <t>Mai</t>
  </si>
  <si>
    <t>Jun</t>
  </si>
  <si>
    <t>Jul</t>
  </si>
  <si>
    <t>Ago</t>
  </si>
  <si>
    <t>Set</t>
  </si>
  <si>
    <t>Out</t>
  </si>
  <si>
    <t>Nov</t>
  </si>
  <si>
    <t>Dez</t>
  </si>
  <si>
    <t>Total</t>
  </si>
  <si>
    <t>Mês</t>
  </si>
  <si>
    <t>TOTAL DE REGISTROS MENSAIS</t>
  </si>
  <si>
    <t>HORAS DE ESTUDO</t>
  </si>
  <si>
    <t>% de Estudo</t>
  </si>
  <si>
    <t>Registros de compromissos mensais por disciplina</t>
  </si>
  <si>
    <t>Horas de Estudo por disciplina</t>
  </si>
  <si>
    <t>RESUMO ANUAL - HORAS DE ESTUDO POR DISCIPLINA</t>
  </si>
  <si>
    <t>% percentual estudado</t>
  </si>
  <si>
    <t>% estudado por disciplina</t>
  </si>
  <si>
    <t>PLANILHA DE ESTUDOS</t>
  </si>
  <si>
    <t>Desenvolvido por: exceleasy.com.br</t>
  </si>
  <si>
    <t>INSTRUÇÕES DE USO (LEIA ANTES DE UTILIZAR A PLANILHA)</t>
  </si>
  <si>
    <t>A planilha contém fórmulas que não devem ser deletadas ou editadas. Qualquer alteração acidental nas fórmulas, recomendamos baixar a versão original em nosso site.</t>
  </si>
  <si>
    <r>
      <t xml:space="preserve">A Planilha é 100% editável e você poderá realizar qualquer alteração que desejar. Apenas é necessário conhecimentos nos recursos utilizados na criação da planilha como, por exemplo, fórmulas e gráficos.
</t>
    </r>
    <r>
      <rPr>
        <b/>
        <u/>
        <sz val="12"/>
        <rFont val="Calibri"/>
        <family val="2"/>
        <scheme val="minor"/>
      </rPr>
      <t>Importante: Não realizamos ajustes em nossas planilhas e, neste caso, qualquer alteração é de responsabilidade do usuário da planilha</t>
    </r>
    <r>
      <rPr>
        <b/>
        <sz val="12"/>
        <rFont val="Calibri"/>
        <family val="2"/>
        <scheme val="minor"/>
      </rPr>
      <t>.</t>
    </r>
  </si>
  <si>
    <t>Este modelo de planilha é comercializado exclusivamente no site oficial do desenvolvedor. A aquisição deste modelo não lhe garante o direito de comercializá-la ou distribuí-la em outros sites. Qualquer violação de direitos autorais, será respondida judicialmente.</t>
  </si>
  <si>
    <t xml:space="preserve">Ao abrir o arquivo pela primeira vez, certifique-se de ter habilitado a Planilha para edição. Caso contrário, o Excel não permitirá que seja feita alterações. </t>
  </si>
  <si>
    <t>Insira as disciplinas a serem estudadas. 
A planilha está configurada para 20 disciplinas</t>
  </si>
  <si>
    <t>https://www.youtube.com/watch?v=qTJxQFL-7eE</t>
  </si>
  <si>
    <t xml:space="preserve">Caso tenha alguma dúvida, basta nos contatar através do e-mail contato@exceleasy.com.br ou através do WhatsApp: +55 (19) 99735-8062	</t>
  </si>
  <si>
    <t>Selecione o ano na lista suspensa.</t>
  </si>
  <si>
    <t>COMPROMISSOS DO MÊS</t>
  </si>
  <si>
    <t>Matemática</t>
  </si>
  <si>
    <t>Português</t>
  </si>
  <si>
    <t>Numerais</t>
  </si>
  <si>
    <t>A estudar</t>
  </si>
  <si>
    <t>Gramática</t>
  </si>
  <si>
    <t>TEMPO DE ESTUDO MENSAL</t>
  </si>
  <si>
    <t>Tempo de Estudo Mensal para Dashboard</t>
  </si>
  <si>
    <t>Tempo de Estudo por disc para Dashboard</t>
  </si>
  <si>
    <t xml:space="preserve">   Mês:</t>
  </si>
  <si>
    <t>Disciplina:</t>
  </si>
  <si>
    <t>Química</t>
  </si>
  <si>
    <t>Tabela Periódica</t>
  </si>
  <si>
    <t>Numeros inteiros</t>
  </si>
  <si>
    <t>Frações</t>
  </si>
  <si>
    <t>Redação</t>
  </si>
  <si>
    <t>Plural</t>
  </si>
  <si>
    <t>Ligações de hidrogenio</t>
  </si>
  <si>
    <t>Produto</t>
  </si>
  <si>
    <t>Báskara</t>
  </si>
  <si>
    <t>Hifen</t>
  </si>
  <si>
    <t>Física</t>
  </si>
  <si>
    <t>Velocidade Média</t>
  </si>
  <si>
    <t>Quimica organica</t>
  </si>
  <si>
    <t>Vogais</t>
  </si>
  <si>
    <t>Função</t>
  </si>
  <si>
    <t>VM</t>
  </si>
  <si>
    <t>Teste 1</t>
  </si>
  <si>
    <t>Teste 2</t>
  </si>
  <si>
    <t>Teste 3</t>
  </si>
  <si>
    <t>Teste 4</t>
  </si>
  <si>
    <t>Teste 5</t>
  </si>
  <si>
    <t>Teste 6</t>
  </si>
  <si>
    <t>Teste 7</t>
  </si>
  <si>
    <t>Teste 8</t>
  </si>
  <si>
    <t>Teste 9</t>
  </si>
  <si>
    <t>Teste 10</t>
  </si>
  <si>
    <t>Teste 11</t>
  </si>
  <si>
    <t>x</t>
  </si>
  <si>
    <t>Clique em VER CALENDÁRIO DETALHADO para visualizar o calendário contendo até 8 compromissos por dia.</t>
  </si>
  <si>
    <t>INSTRUÇÕES</t>
  </si>
  <si>
    <t>Insira também o tempo de estudo desejado.</t>
  </si>
  <si>
    <r>
      <t xml:space="preserve">O primeiro passo para utilizar a planilha é acessar a guia </t>
    </r>
    <r>
      <rPr>
        <b/>
        <sz val="12"/>
        <rFont val="Calibri"/>
        <family val="2"/>
        <scheme val="minor"/>
      </rPr>
      <t>CONFIGURAÇÕES</t>
    </r>
    <r>
      <rPr>
        <sz val="12"/>
        <rFont val="Calibri"/>
        <family val="2"/>
        <scheme val="minor"/>
      </rPr>
      <t xml:space="preserve"> e listar as disciplinas desejadas. A planilha já está configurada para até 20 disciplinas.
Nesta mesma guia você poderá alterar também os intervalos de estudo conforme a sua necessidade.</t>
    </r>
  </si>
  <si>
    <r>
      <t xml:space="preserve">Selecione um mês no menu inicial, para obter acesso a uma tabela mensal de estudos.
1. Insira a data (que esteja dentro do mês selecionado).
2. Selecione uma Disciplina na lista e preencha o assunto que será estudado.
3. Selecione o tempo de estudo na lista.
4. Caso necessário, utilize o campo de Anotações.
5. Selecione um status na lista (A estudar, Estudando, Estudado)
Ao lado da lista de tarefas você encontrará um calendário do mês selecionado, no qual destacará as datas que contém compromissos.
Clique no botão </t>
    </r>
    <r>
      <rPr>
        <b/>
        <sz val="12"/>
        <rFont val="Calibri"/>
        <family val="2"/>
        <scheme val="minor"/>
      </rPr>
      <t>VER CALENDÁRIO DETALHADO</t>
    </r>
    <r>
      <rPr>
        <sz val="12"/>
        <rFont val="Calibri"/>
        <family val="2"/>
        <scheme val="minor"/>
      </rPr>
      <t xml:space="preserve"> para obter acesso a um calendário contendo até 8 compromissos por dia.
O calendário é preenchido automaticamente e nele você poderá visualizar as tarefas com as cores que representa:
Vermelho: Assuntos com status A Estudar
Amarelo: Assuntos com status: Estudando
Verde: Assuntos com status Estudado
</t>
    </r>
    <r>
      <rPr>
        <b/>
        <sz val="12"/>
        <rFont val="Calibri"/>
        <family val="2"/>
        <scheme val="minor"/>
      </rPr>
      <t xml:space="preserve">Importante: Não faça alterações diretamente no calendário. Qualquer alteração deve ser feita na tabela de estudos do mês desejado.	</t>
    </r>
  </si>
  <si>
    <t>Ao acessar o DASHBOARD você terá uma visão geral do seu desempenho ao longo dos meses. Selecione um mês na lista para saber:
-Total de assuntos registrados para estudo
-Total de assuntos já estudado no mês
-Total de assuntos com status Estudando
-Total de assuntos com status A Estudar
A Planilha também conta com total mensal de horas de estudo, além de uma visão detalhada de cada disciplina ao longo do mês selecionado.</t>
  </si>
  <si>
    <t xml:space="preserve">Este modelo de Planilha foi desenvolvido e testado no Microsoft Excel para Windows. Não garantimos a compatibilidade com o Excel para MAC, Google Sheets, Excel para celular ou tablet, ou qualquer outro software de Planilhas que não seja o Microsoft Excel para Windows.	</t>
  </si>
  <si>
    <t>Para o correto uso da planilha, recomendamos que assista o vídeo &gt;&gt;&gt;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</si>
</sst>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F400]h:mm:ss\ AM/PM"/>
    <numFmt numFmtId="165" formatCode="mmmm/yyyy"/>
    <numFmt numFmtId="166" formatCode="d"/>
    <numFmt numFmtId="167" formatCode="[h]:mm:ss;@"/>
  </numFmts>
  <fonts count="32" x14ac:knownFonts="1">
    <font>
      <sz val="11"/>
      <color theme="1"/>
      <name val="Calibri"/>
      <family val="2"/>
      <scheme val="minor"/>
    </font>
    <font>
      <b/>
      <sz val="11"/>
      <color theme="0"/>
      <name val="Calibri"/>
      <family val="2"/>
      <scheme val="minor"/>
    </font>
    <font>
      <sz val="11"/>
      <color theme="0"/>
      <name val="Calibri"/>
      <family val="2"/>
      <scheme val="minor"/>
    </font>
    <font>
      <sz val="11"/>
      <name val="Calibri"/>
      <family val="2"/>
      <scheme val="minor"/>
    </font>
    <font>
      <b/>
      <sz val="12"/>
      <color theme="0"/>
      <name val="Calibri"/>
      <family val="2"/>
      <scheme val="minor"/>
    </font>
    <font>
      <sz val="12"/>
      <name val="Arial"/>
      <family val="2"/>
    </font>
    <font>
      <b/>
      <sz val="14"/>
      <color rgb="FF555666"/>
      <name val="Arial"/>
      <family val="2"/>
    </font>
    <font>
      <b/>
      <sz val="12"/>
      <color theme="2" tint="-0.499984740745262"/>
      <name val="Arial"/>
      <family val="2"/>
    </font>
    <font>
      <b/>
      <sz val="18"/>
      <color theme="0"/>
      <name val="Calibri"/>
      <family val="2"/>
      <scheme val="minor"/>
    </font>
    <font>
      <sz val="12"/>
      <color theme="0"/>
      <name val="Calibri"/>
      <family val="2"/>
      <scheme val="minor"/>
    </font>
    <font>
      <b/>
      <sz val="11"/>
      <color theme="2" tint="-0.499984740745262"/>
      <name val="Calibri"/>
      <family val="2"/>
      <scheme val="minor"/>
    </font>
    <font>
      <b/>
      <sz val="16"/>
      <color theme="0"/>
      <name val="Calibri"/>
      <family val="2"/>
      <scheme val="minor"/>
    </font>
    <font>
      <b/>
      <sz val="12"/>
      <color theme="1" tint="0.249977111117893"/>
      <name val="Calibri"/>
      <family val="2"/>
      <scheme val="minor"/>
    </font>
    <font>
      <sz val="11"/>
      <color rgb="FFFF0000"/>
      <name val="Calibri"/>
      <family val="2"/>
      <scheme val="minor"/>
    </font>
    <font>
      <sz val="11"/>
      <color theme="1"/>
      <name val="Calibri"/>
      <family val="2"/>
      <scheme val="minor"/>
    </font>
    <font>
      <b/>
      <sz val="11"/>
      <color theme="1"/>
      <name val="Calibri"/>
      <family val="2"/>
      <scheme val="minor"/>
    </font>
    <font>
      <b/>
      <sz val="11"/>
      <name val="Calibri"/>
      <family val="2"/>
      <scheme val="minor"/>
    </font>
    <font>
      <sz val="8"/>
      <name val="Calibri"/>
      <family val="2"/>
      <scheme val="minor"/>
    </font>
    <font>
      <b/>
      <sz val="11"/>
      <color rgb="FF008080"/>
      <name val="Calibri"/>
      <family val="2"/>
      <scheme val="minor"/>
    </font>
    <font>
      <sz val="11"/>
      <color rgb="FF008080"/>
      <name val="Calibri"/>
      <family val="2"/>
      <scheme val="minor"/>
    </font>
    <font>
      <sz val="11"/>
      <color rgb="FFFFFFFF"/>
      <name val="Calibri"/>
      <family val="2"/>
      <scheme val="minor"/>
    </font>
    <font>
      <i/>
      <sz val="11"/>
      <color rgb="FF008080"/>
      <name val="Calibri"/>
      <family val="2"/>
      <scheme val="minor"/>
    </font>
    <font>
      <sz val="12"/>
      <color theme="1"/>
      <name val="Calibri"/>
      <family val="2"/>
      <scheme val="minor"/>
    </font>
    <font>
      <sz val="12"/>
      <name val="Calibri"/>
      <family val="2"/>
      <scheme val="minor"/>
    </font>
    <font>
      <b/>
      <u/>
      <sz val="12"/>
      <name val="Calibri"/>
      <family val="2"/>
      <scheme val="minor"/>
    </font>
    <font>
      <b/>
      <sz val="12"/>
      <name val="Calibri"/>
      <family val="2"/>
      <scheme val="minor"/>
    </font>
    <font>
      <u/>
      <sz val="11"/>
      <color theme="10"/>
      <name val="Calibri"/>
      <family val="2"/>
      <scheme val="minor"/>
    </font>
    <font>
      <b/>
      <sz val="14"/>
      <color rgb="FF008080"/>
      <name val="Calibri"/>
      <family val="2"/>
      <scheme val="minor"/>
    </font>
    <font>
      <b/>
      <sz val="12"/>
      <color theme="1"/>
      <name val="Calibri"/>
      <family val="2"/>
      <scheme val="minor"/>
    </font>
    <font>
      <u/>
      <sz val="12"/>
      <color theme="10"/>
      <name val="Calibri"/>
      <family val="2"/>
      <scheme val="minor"/>
    </font>
    <font>
      <b/>
      <sz val="20"/>
      <color theme="0"/>
      <name val="Calibri"/>
      <family val="2"/>
      <scheme val="minor"/>
    </font>
    <font>
      <b/>
      <sz val="24"/>
      <color rgb="FF008080"/>
      <name val="Calibri"/>
      <family val="2"/>
      <scheme val="minor"/>
    </font>
  </fonts>
  <fills count="11">
    <fill>
      <patternFill patternType="none"/>
    </fill>
    <fill>
      <patternFill patternType="gray125"/>
    </fill>
    <fill>
      <patternFill patternType="solid">
        <fgColor theme="4" tint="-0.249977111117893"/>
        <bgColor indexed="64"/>
      </patternFill>
    </fill>
    <fill>
      <patternFill patternType="solid">
        <fgColor rgb="FFE6EBEB"/>
        <bgColor indexed="64"/>
      </patternFill>
    </fill>
    <fill>
      <patternFill patternType="solid">
        <fgColor theme="0"/>
        <bgColor indexed="64"/>
      </patternFill>
    </fill>
    <fill>
      <patternFill patternType="solid">
        <fgColor rgb="FF008080"/>
        <bgColor indexed="64"/>
      </patternFill>
    </fill>
    <fill>
      <patternFill patternType="solid">
        <fgColor rgb="FF0070C0"/>
        <bgColor indexed="64"/>
      </patternFill>
    </fill>
    <fill>
      <patternFill patternType="solid">
        <fgColor theme="0" tint="-4.9989318521683403E-2"/>
        <bgColor indexed="64"/>
      </patternFill>
    </fill>
    <fill>
      <patternFill patternType="solid">
        <fgColor rgb="FFFF5050"/>
        <bgColor indexed="64"/>
      </patternFill>
    </fill>
    <fill>
      <patternFill patternType="solid">
        <fgColor rgb="FF00C176"/>
        <bgColor indexed="64"/>
      </patternFill>
    </fill>
    <fill>
      <patternFill patternType="solid">
        <fgColor rgb="FFFF9900"/>
        <bgColor indexed="64"/>
      </patternFill>
    </fill>
  </fills>
  <borders count="82">
    <border>
      <left/>
      <right/>
      <top/>
      <bottom/>
      <diagonal/>
    </border>
    <border>
      <left style="hair">
        <color theme="2" tint="-0.249977111117893"/>
      </left>
      <right style="hair">
        <color theme="2" tint="-0.249977111117893"/>
      </right>
      <top style="hair">
        <color theme="2" tint="-0.249977111117893"/>
      </top>
      <bottom style="hair">
        <color theme="2" tint="-0.249977111117893"/>
      </bottom>
      <diagonal/>
    </border>
    <border>
      <left style="hair">
        <color theme="2" tint="-0.249977111117893"/>
      </left>
      <right style="hair">
        <color theme="2" tint="-0.249977111117893"/>
      </right>
      <top/>
      <bottom style="hair">
        <color theme="2" tint="-0.249977111117893"/>
      </bottom>
      <diagonal/>
    </border>
    <border>
      <left style="medium">
        <color theme="0"/>
      </left>
      <right style="medium">
        <color theme="0"/>
      </right>
      <top style="medium">
        <color theme="0"/>
      </top>
      <bottom style="medium">
        <color theme="0"/>
      </bottom>
      <diagonal/>
    </border>
    <border>
      <left style="medium">
        <color theme="0"/>
      </left>
      <right/>
      <top style="medium">
        <color theme="0"/>
      </top>
      <bottom style="medium">
        <color theme="0"/>
      </bottom>
      <diagonal/>
    </border>
    <border>
      <left/>
      <right/>
      <top style="medium">
        <color theme="0"/>
      </top>
      <bottom style="medium">
        <color theme="0"/>
      </bottom>
      <diagonal/>
    </border>
    <border>
      <left/>
      <right style="medium">
        <color theme="0"/>
      </right>
      <top style="medium">
        <color theme="0"/>
      </top>
      <bottom style="medium">
        <color theme="0"/>
      </bottom>
      <diagonal/>
    </border>
    <border>
      <left/>
      <right style="thin">
        <color theme="2" tint="-0.249977111117893"/>
      </right>
      <top/>
      <bottom/>
      <diagonal/>
    </border>
    <border>
      <left style="hair">
        <color theme="2" tint="-0.249977111117893"/>
      </left>
      <right style="hair">
        <color theme="2" tint="-0.249977111117893"/>
      </right>
      <top style="hair">
        <color theme="2" tint="-0.249977111117893"/>
      </top>
      <bottom/>
      <diagonal/>
    </border>
    <border>
      <left style="hair">
        <color theme="2" tint="-0.249977111117893"/>
      </left>
      <right/>
      <top style="hair">
        <color theme="2" tint="-0.249977111117893"/>
      </top>
      <bottom/>
      <diagonal/>
    </border>
    <border>
      <left style="hair">
        <color theme="2" tint="-0.499984740745262"/>
      </left>
      <right style="hair">
        <color theme="2" tint="-0.499984740745262"/>
      </right>
      <top style="hair">
        <color theme="2" tint="-0.499984740745262"/>
      </top>
      <bottom style="hair">
        <color theme="2" tint="-0.499984740745262"/>
      </bottom>
      <diagonal/>
    </border>
    <border>
      <left style="medium">
        <color theme="1" tint="0.249977111117893"/>
      </left>
      <right/>
      <top style="medium">
        <color theme="1" tint="0.249977111117893"/>
      </top>
      <bottom/>
      <diagonal/>
    </border>
    <border>
      <left/>
      <right style="medium">
        <color theme="1" tint="0.249977111117893"/>
      </right>
      <top style="medium">
        <color theme="1" tint="0.249977111117893"/>
      </top>
      <bottom/>
      <diagonal/>
    </border>
    <border>
      <left style="medium">
        <color theme="1" tint="0.249977111117893"/>
      </left>
      <right/>
      <top/>
      <bottom/>
      <diagonal/>
    </border>
    <border>
      <left/>
      <right style="medium">
        <color theme="1" tint="0.249977111117893"/>
      </right>
      <top/>
      <bottom/>
      <diagonal/>
    </border>
    <border>
      <left style="medium">
        <color theme="1" tint="0.249977111117893"/>
      </left>
      <right/>
      <top/>
      <bottom style="medium">
        <color theme="1" tint="0.249977111117893"/>
      </bottom>
      <diagonal/>
    </border>
    <border>
      <left/>
      <right style="medium">
        <color theme="1" tint="0.249977111117893"/>
      </right>
      <top/>
      <bottom style="medium">
        <color theme="1" tint="0.249977111117893"/>
      </bottom>
      <diagonal/>
    </border>
    <border>
      <left style="thin">
        <color theme="1" tint="0.249977111117893"/>
      </left>
      <right/>
      <top style="thin">
        <color theme="1" tint="0.249977111117893"/>
      </top>
      <bottom/>
      <diagonal/>
    </border>
    <border>
      <left/>
      <right style="thin">
        <color theme="1" tint="0.249977111117893"/>
      </right>
      <top style="thin">
        <color theme="1" tint="0.249977111117893"/>
      </top>
      <bottom/>
      <diagonal/>
    </border>
    <border>
      <left style="thin">
        <color theme="1" tint="0.249977111117893"/>
      </left>
      <right/>
      <top/>
      <bottom/>
      <diagonal/>
    </border>
    <border>
      <left/>
      <right style="thin">
        <color theme="1" tint="0.249977111117893"/>
      </right>
      <top/>
      <bottom/>
      <diagonal/>
    </border>
    <border>
      <left style="thin">
        <color theme="1" tint="0.249977111117893"/>
      </left>
      <right/>
      <top/>
      <bottom style="thin">
        <color theme="1" tint="0.249977111117893"/>
      </bottom>
      <diagonal/>
    </border>
    <border>
      <left/>
      <right style="thin">
        <color theme="1" tint="0.249977111117893"/>
      </right>
      <top/>
      <bottom style="thin">
        <color theme="1" tint="0.249977111117893"/>
      </bottom>
      <diagonal/>
    </border>
    <border>
      <left/>
      <right/>
      <top style="medium">
        <color theme="1" tint="0.249977111117893"/>
      </top>
      <bottom/>
      <diagonal/>
    </border>
    <border>
      <left style="medium">
        <color theme="1" tint="0.249977111117893"/>
      </left>
      <right/>
      <top/>
      <bottom style="thin">
        <color theme="1" tint="0.249977111117893"/>
      </bottom>
      <diagonal/>
    </border>
    <border>
      <left/>
      <right style="medium">
        <color theme="1" tint="0.249977111117893"/>
      </right>
      <top/>
      <bottom style="thin">
        <color theme="1" tint="0.249977111117893"/>
      </bottom>
      <diagonal/>
    </border>
    <border>
      <left style="medium">
        <color theme="1" tint="0.249977111117893"/>
      </left>
      <right/>
      <top style="thin">
        <color theme="1" tint="0.249977111117893"/>
      </top>
      <bottom/>
      <diagonal/>
    </border>
    <border>
      <left/>
      <right style="medium">
        <color theme="1" tint="0.249977111117893"/>
      </right>
      <top style="thin">
        <color theme="1" tint="0.249977111117893"/>
      </top>
      <bottom/>
      <diagonal/>
    </border>
    <border>
      <left/>
      <right style="thin">
        <color theme="1" tint="0.249977111117893"/>
      </right>
      <top/>
      <bottom style="medium">
        <color theme="1" tint="0.249977111117893"/>
      </bottom>
      <diagonal/>
    </border>
    <border>
      <left/>
      <right/>
      <top/>
      <bottom style="medium">
        <color theme="1" tint="0.249977111117893"/>
      </bottom>
      <diagonal/>
    </border>
    <border>
      <left style="thin">
        <color theme="1" tint="0.249977111117893"/>
      </left>
      <right/>
      <top/>
      <bottom style="medium">
        <color theme="1" tint="0.249977111117893"/>
      </bottom>
      <diagonal/>
    </border>
    <border>
      <left/>
      <right style="thin">
        <color theme="1" tint="0.249977111117893"/>
      </right>
      <top style="medium">
        <color theme="1" tint="0.249977111117893"/>
      </top>
      <bottom/>
      <diagonal/>
    </border>
    <border>
      <left style="thin">
        <color theme="1" tint="0.249977111117893"/>
      </left>
      <right/>
      <top style="medium">
        <color theme="1" tint="0.249977111117893"/>
      </top>
      <bottom/>
      <diagonal/>
    </border>
    <border>
      <left/>
      <right style="thin">
        <color theme="1" tint="0.249977111117893"/>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theme="1" tint="0.249977111117893"/>
      </bottom>
      <diagonal/>
    </border>
    <border>
      <left/>
      <right style="medium">
        <color indexed="64"/>
      </right>
      <top/>
      <bottom style="medium">
        <color theme="1" tint="0.249977111117893"/>
      </bottom>
      <diagonal/>
    </border>
    <border>
      <left style="medium">
        <color indexed="64"/>
      </left>
      <right/>
      <top/>
      <bottom/>
      <diagonal/>
    </border>
    <border>
      <left/>
      <right style="medium">
        <color indexed="64"/>
      </right>
      <top/>
      <bottom/>
      <diagonal/>
    </border>
    <border>
      <left style="medium">
        <color indexed="64"/>
      </left>
      <right/>
      <top/>
      <bottom style="thin">
        <color theme="1" tint="0.249977111117893"/>
      </bottom>
      <diagonal/>
    </border>
    <border>
      <left style="medium">
        <color indexed="64"/>
      </left>
      <right/>
      <top style="thin">
        <color theme="1" tint="0.249977111117893"/>
      </top>
      <bottom/>
      <diagonal/>
    </border>
    <border>
      <left/>
      <right style="medium">
        <color indexed="64"/>
      </right>
      <top/>
      <bottom style="thin">
        <color indexed="64"/>
      </bottom>
      <diagonal/>
    </border>
    <border>
      <left style="medium">
        <color indexed="64"/>
      </left>
      <right/>
      <top/>
      <bottom style="medium">
        <color indexed="64"/>
      </bottom>
      <diagonal/>
    </border>
    <border>
      <left/>
      <right style="thin">
        <color theme="1" tint="0.249977111117893"/>
      </right>
      <top/>
      <bottom style="medium">
        <color indexed="64"/>
      </bottom>
      <diagonal/>
    </border>
    <border>
      <left/>
      <right/>
      <top/>
      <bottom style="medium">
        <color indexed="64"/>
      </bottom>
      <diagonal/>
    </border>
    <border>
      <left style="thin">
        <color theme="1" tint="0.249977111117893"/>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rgb="FF008080"/>
      </left>
      <right style="thin">
        <color rgb="FF008080"/>
      </right>
      <top style="thin">
        <color rgb="FF008080"/>
      </top>
      <bottom style="thin">
        <color rgb="FF008080"/>
      </bottom>
      <diagonal/>
    </border>
    <border>
      <left style="thin">
        <color rgb="FF005C51"/>
      </left>
      <right/>
      <top style="thin">
        <color rgb="FF005C51"/>
      </top>
      <bottom/>
      <diagonal/>
    </border>
    <border>
      <left/>
      <right/>
      <top style="thin">
        <color rgb="FF005C51"/>
      </top>
      <bottom/>
      <diagonal/>
    </border>
    <border>
      <left/>
      <right style="thin">
        <color rgb="FF005C51"/>
      </right>
      <top style="thin">
        <color rgb="FF005C51"/>
      </top>
      <bottom/>
      <diagonal/>
    </border>
    <border>
      <left style="thin">
        <color rgb="FF005C51"/>
      </left>
      <right/>
      <top/>
      <bottom style="thin">
        <color rgb="FF005C51"/>
      </bottom>
      <diagonal/>
    </border>
    <border>
      <left/>
      <right/>
      <top/>
      <bottom style="thin">
        <color rgb="FF005C51"/>
      </bottom>
      <diagonal/>
    </border>
    <border>
      <left/>
      <right style="thin">
        <color rgb="FF005C51"/>
      </right>
      <top/>
      <bottom style="thin">
        <color rgb="FF005C51"/>
      </bottom>
      <diagonal/>
    </border>
    <border>
      <left style="thin">
        <color rgb="FF005C51"/>
      </left>
      <right/>
      <top/>
      <bottom/>
      <diagonal/>
    </border>
    <border>
      <left/>
      <right style="thin">
        <color rgb="FF005C51"/>
      </right>
      <top/>
      <bottom/>
      <diagonal/>
    </border>
    <border>
      <left style="thin">
        <color rgb="FF005C51"/>
      </left>
      <right style="thin">
        <color rgb="FF005C51"/>
      </right>
      <top style="thin">
        <color rgb="FF005C51"/>
      </top>
      <bottom style="thin">
        <color rgb="FF005C5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rgb="FF008080"/>
      </left>
      <right/>
      <top style="thin">
        <color rgb="FF008080"/>
      </top>
      <bottom style="thin">
        <color rgb="FF008080"/>
      </bottom>
      <diagonal/>
    </border>
    <border>
      <left/>
      <right/>
      <top style="thin">
        <color rgb="FF008080"/>
      </top>
      <bottom style="thin">
        <color rgb="FF008080"/>
      </bottom>
      <diagonal/>
    </border>
    <border>
      <left/>
      <right style="thin">
        <color rgb="FF008080"/>
      </right>
      <top style="thin">
        <color rgb="FF008080"/>
      </top>
      <bottom style="thin">
        <color rgb="FF008080"/>
      </bottom>
      <diagonal/>
    </border>
    <border>
      <left/>
      <right/>
      <top/>
      <bottom style="thin">
        <color rgb="FF008080"/>
      </bottom>
      <diagonal/>
    </border>
    <border>
      <left style="thin">
        <color rgb="FF008080"/>
      </left>
      <right style="thin">
        <color rgb="FF008080"/>
      </right>
      <top style="thin">
        <color rgb="FF008080"/>
      </top>
      <bottom/>
      <diagonal/>
    </border>
    <border>
      <left style="thin">
        <color rgb="FF008080"/>
      </left>
      <right style="thin">
        <color rgb="FF008080"/>
      </right>
      <top/>
      <bottom style="thin">
        <color rgb="FF008080"/>
      </bottom>
      <diagonal/>
    </border>
    <border>
      <left style="thin">
        <color rgb="FF008080"/>
      </left>
      <right/>
      <top style="thin">
        <color rgb="FF008080"/>
      </top>
      <bottom/>
      <diagonal/>
    </border>
    <border>
      <left/>
      <right/>
      <top style="thin">
        <color rgb="FF008080"/>
      </top>
      <bottom/>
      <diagonal/>
    </border>
    <border>
      <left/>
      <right style="thin">
        <color rgb="FF008080"/>
      </right>
      <top style="thin">
        <color rgb="FF008080"/>
      </top>
      <bottom/>
      <diagonal/>
    </border>
    <border>
      <left style="thin">
        <color rgb="FF008080"/>
      </left>
      <right/>
      <top/>
      <bottom style="thin">
        <color rgb="FF008080"/>
      </bottom>
      <diagonal/>
    </border>
    <border>
      <left/>
      <right style="thin">
        <color rgb="FF008080"/>
      </right>
      <top/>
      <bottom style="thin">
        <color rgb="FF008080"/>
      </bottom>
      <diagonal/>
    </border>
    <border>
      <left style="thin">
        <color rgb="FF008080"/>
      </left>
      <right/>
      <top/>
      <bottom/>
      <diagonal/>
    </border>
    <border>
      <left/>
      <right style="thin">
        <color rgb="FF008080"/>
      </right>
      <top/>
      <bottom/>
      <diagonal/>
    </border>
  </borders>
  <cellStyleXfs count="3">
    <xf numFmtId="0" fontId="0" fillId="0" borderId="0"/>
    <xf numFmtId="9" fontId="14" fillId="0" borderId="0" applyFont="0" applyFill="0" applyBorder="0" applyAlignment="0" applyProtection="0"/>
    <xf numFmtId="0" fontId="26" fillId="0" borderId="0" applyNumberFormat="0" applyFill="0" applyBorder="0" applyAlignment="0" applyProtection="0"/>
  </cellStyleXfs>
  <cellXfs count="228">
    <xf numFmtId="0" fontId="0" fillId="0" borderId="0" xfId="0"/>
    <xf numFmtId="0" fontId="0" fillId="0" borderId="0" xfId="0" applyAlignment="1">
      <alignment horizontal="center"/>
    </xf>
    <xf numFmtId="16" fontId="0" fillId="0" borderId="0" xfId="0" applyNumberFormat="1"/>
    <xf numFmtId="14" fontId="0" fillId="0" borderId="0" xfId="0" applyNumberFormat="1" applyAlignment="1">
      <alignment horizontal="center"/>
    </xf>
    <xf numFmtId="14" fontId="0" fillId="0" borderId="2" xfId="0" applyNumberFormat="1" applyBorder="1" applyAlignment="1">
      <alignment horizontal="center"/>
    </xf>
    <xf numFmtId="0" fontId="0" fillId="0" borderId="2" xfId="0" applyBorder="1" applyAlignment="1">
      <alignment horizontal="center"/>
    </xf>
    <xf numFmtId="166" fontId="5" fillId="3" borderId="3" xfId="0" applyNumberFormat="1" applyFont="1" applyFill="1" applyBorder="1" applyAlignment="1">
      <alignment horizontal="center" vertical="center"/>
    </xf>
    <xf numFmtId="0" fontId="7" fillId="3" borderId="3" xfId="0" applyFont="1" applyFill="1" applyBorder="1" applyAlignment="1">
      <alignment horizontal="center" vertical="center"/>
    </xf>
    <xf numFmtId="0" fontId="3" fillId="0" borderId="7" xfId="0" applyFont="1" applyBorder="1" applyAlignment="1">
      <alignment horizontal="center"/>
    </xf>
    <xf numFmtId="0" fontId="9" fillId="0" borderId="0" xfId="0" applyFont="1" applyAlignment="1">
      <alignment horizontal="center"/>
    </xf>
    <xf numFmtId="0" fontId="10" fillId="0" borderId="0" xfId="0" applyFont="1" applyAlignment="1">
      <alignment horizontal="center"/>
    </xf>
    <xf numFmtId="0" fontId="3" fillId="4" borderId="2" xfId="0" applyFont="1" applyFill="1" applyBorder="1" applyAlignment="1">
      <alignment horizontal="center"/>
    </xf>
    <xf numFmtId="164" fontId="3" fillId="4" borderId="2" xfId="0" applyNumberFormat="1" applyFont="1" applyFill="1" applyBorder="1" applyAlignment="1">
      <alignment horizontal="center"/>
    </xf>
    <xf numFmtId="0" fontId="3" fillId="4" borderId="1" xfId="0" applyFont="1" applyFill="1" applyBorder="1" applyAlignment="1">
      <alignment horizontal="center"/>
    </xf>
    <xf numFmtId="0" fontId="3" fillId="4" borderId="8" xfId="0" applyFont="1" applyFill="1" applyBorder="1" applyAlignment="1">
      <alignment horizontal="center"/>
    </xf>
    <xf numFmtId="0" fontId="3" fillId="0" borderId="1" xfId="0" applyFont="1" applyBorder="1" applyAlignment="1">
      <alignment horizontal="center"/>
    </xf>
    <xf numFmtId="0" fontId="3" fillId="0" borderId="0" xfId="0" applyFont="1" applyAlignment="1">
      <alignment horizontal="center"/>
    </xf>
    <xf numFmtId="0" fontId="3" fillId="0" borderId="14" xfId="0" applyFont="1" applyBorder="1" applyAlignment="1">
      <alignment horizontal="center"/>
    </xf>
    <xf numFmtId="0" fontId="3" fillId="0" borderId="16" xfId="0" applyFont="1" applyBorder="1" applyAlignment="1">
      <alignment horizontal="center"/>
    </xf>
    <xf numFmtId="0" fontId="3" fillId="0" borderId="18" xfId="0" applyFont="1" applyBorder="1" applyAlignment="1">
      <alignment horizontal="center"/>
    </xf>
    <xf numFmtId="0" fontId="3" fillId="0" borderId="20" xfId="0" applyFont="1" applyBorder="1" applyAlignment="1">
      <alignment horizontal="center"/>
    </xf>
    <xf numFmtId="0" fontId="3" fillId="0" borderId="22" xfId="0" applyFont="1" applyBorder="1" applyAlignment="1">
      <alignment horizontal="center"/>
    </xf>
    <xf numFmtId="0" fontId="3" fillId="0" borderId="25" xfId="0" applyFont="1" applyBorder="1" applyAlignment="1">
      <alignment horizontal="center"/>
    </xf>
    <xf numFmtId="0" fontId="3" fillId="0" borderId="27" xfId="0" applyFont="1" applyBorder="1" applyAlignment="1">
      <alignment horizontal="center"/>
    </xf>
    <xf numFmtId="0" fontId="3" fillId="0" borderId="28" xfId="0" applyFont="1" applyBorder="1" applyAlignment="1">
      <alignment horizontal="center"/>
    </xf>
    <xf numFmtId="0" fontId="3" fillId="0" borderId="29" xfId="0" applyFont="1" applyBorder="1" applyAlignment="1">
      <alignment horizontal="center"/>
    </xf>
    <xf numFmtId="166" fontId="12" fillId="0" borderId="19" xfId="0" applyNumberFormat="1" applyFont="1" applyBorder="1" applyAlignment="1">
      <alignment horizontal="center"/>
    </xf>
    <xf numFmtId="0" fontId="12" fillId="0" borderId="0" xfId="0" applyFont="1" applyAlignment="1">
      <alignment horizontal="center"/>
    </xf>
    <xf numFmtId="166" fontId="12" fillId="0" borderId="13" xfId="0" applyNumberFormat="1" applyFont="1" applyBorder="1" applyAlignment="1">
      <alignment horizontal="center"/>
    </xf>
    <xf numFmtId="0" fontId="12" fillId="0" borderId="13" xfId="0" applyFont="1" applyBorder="1" applyAlignment="1">
      <alignment horizontal="center"/>
    </xf>
    <xf numFmtId="166" fontId="12" fillId="0" borderId="24" xfId="0" applyNumberFormat="1" applyFont="1" applyBorder="1" applyAlignment="1">
      <alignment horizontal="center"/>
    </xf>
    <xf numFmtId="166" fontId="12" fillId="0" borderId="26" xfId="0" applyNumberFormat="1" applyFont="1" applyBorder="1" applyAlignment="1">
      <alignment horizontal="center"/>
    </xf>
    <xf numFmtId="0" fontId="12" fillId="0" borderId="24" xfId="0" applyFont="1" applyBorder="1" applyAlignment="1">
      <alignment horizontal="center"/>
    </xf>
    <xf numFmtId="0" fontId="12" fillId="0" borderId="15" xfId="0" applyFont="1" applyBorder="1" applyAlignment="1">
      <alignment horizontal="center"/>
    </xf>
    <xf numFmtId="0" fontId="12" fillId="0" borderId="19" xfId="0" applyFont="1" applyBorder="1" applyAlignment="1">
      <alignment horizontal="center"/>
    </xf>
    <xf numFmtId="0" fontId="12" fillId="0" borderId="21" xfId="0" applyFont="1" applyBorder="1" applyAlignment="1">
      <alignment horizontal="center"/>
    </xf>
    <xf numFmtId="166" fontId="12" fillId="0" borderId="17" xfId="0" applyNumberFormat="1" applyFont="1" applyBorder="1" applyAlignment="1">
      <alignment horizontal="center"/>
    </xf>
    <xf numFmtId="0" fontId="12" fillId="0" borderId="30" xfId="0" applyFont="1" applyBorder="1" applyAlignment="1">
      <alignment horizontal="center"/>
    </xf>
    <xf numFmtId="166" fontId="12" fillId="0" borderId="11" xfId="0" applyNumberFormat="1" applyFont="1" applyBorder="1" applyAlignment="1">
      <alignment horizontal="center"/>
    </xf>
    <xf numFmtId="0" fontId="3" fillId="0" borderId="31" xfId="0" applyFont="1" applyBorder="1" applyAlignment="1">
      <alignment horizontal="center"/>
    </xf>
    <xf numFmtId="0" fontId="3" fillId="0" borderId="23" xfId="0" applyFont="1" applyBorder="1" applyAlignment="1">
      <alignment horizontal="center"/>
    </xf>
    <xf numFmtId="166" fontId="12" fillId="0" borderId="32" xfId="0" applyNumberFormat="1" applyFont="1" applyBorder="1" applyAlignment="1">
      <alignment horizontal="center"/>
    </xf>
    <xf numFmtId="0" fontId="3" fillId="0" borderId="12" xfId="0" applyFont="1" applyBorder="1" applyAlignment="1">
      <alignment horizontal="center"/>
    </xf>
    <xf numFmtId="0" fontId="13" fillId="0" borderId="0" xfId="0" applyFont="1" applyAlignment="1">
      <alignment horizontal="center"/>
    </xf>
    <xf numFmtId="0" fontId="3" fillId="0" borderId="33" xfId="0" applyFont="1" applyBorder="1" applyAlignment="1">
      <alignment horizontal="center"/>
    </xf>
    <xf numFmtId="166" fontId="12" fillId="0" borderId="39" xfId="0" applyNumberFormat="1" applyFont="1" applyBorder="1" applyAlignment="1">
      <alignment horizontal="center"/>
    </xf>
    <xf numFmtId="0" fontId="3" fillId="0" borderId="40" xfId="0" applyFont="1" applyBorder="1" applyAlignment="1">
      <alignment horizontal="center"/>
    </xf>
    <xf numFmtId="0" fontId="12" fillId="0" borderId="39" xfId="0" applyFont="1" applyBorder="1" applyAlignment="1">
      <alignment horizontal="center"/>
    </xf>
    <xf numFmtId="166" fontId="12" fillId="0" borderId="41" xfId="0" applyNumberFormat="1" applyFont="1" applyBorder="1" applyAlignment="1">
      <alignment horizontal="center"/>
    </xf>
    <xf numFmtId="166" fontId="12" fillId="0" borderId="42" xfId="0" applyNumberFormat="1" applyFont="1" applyBorder="1" applyAlignment="1">
      <alignment horizontal="center"/>
    </xf>
    <xf numFmtId="0" fontId="12" fillId="0" borderId="41" xfId="0" applyFont="1" applyBorder="1" applyAlignment="1">
      <alignment horizontal="center"/>
    </xf>
    <xf numFmtId="0" fontId="3" fillId="0" borderId="43" xfId="0" applyFont="1" applyBorder="1" applyAlignment="1">
      <alignment horizontal="center"/>
    </xf>
    <xf numFmtId="0" fontId="12" fillId="0" borderId="44" xfId="0" applyFont="1" applyBorder="1" applyAlignment="1">
      <alignment horizontal="center"/>
    </xf>
    <xf numFmtId="0" fontId="3" fillId="0" borderId="45" xfId="0" applyFont="1" applyBorder="1" applyAlignment="1">
      <alignment horizontal="center"/>
    </xf>
    <xf numFmtId="0" fontId="3" fillId="0" borderId="46" xfId="0" applyFont="1" applyBorder="1" applyAlignment="1">
      <alignment horizontal="center"/>
    </xf>
    <xf numFmtId="0" fontId="12" fillId="0" borderId="47" xfId="0" applyFont="1" applyBorder="1" applyAlignment="1">
      <alignment horizontal="center"/>
    </xf>
    <xf numFmtId="0" fontId="3" fillId="0" borderId="48" xfId="0" applyFont="1" applyBorder="1" applyAlignment="1">
      <alignment horizontal="center"/>
    </xf>
    <xf numFmtId="0" fontId="3" fillId="0" borderId="35" xfId="0" applyFont="1" applyBorder="1" applyAlignment="1">
      <alignment horizontal="center"/>
    </xf>
    <xf numFmtId="0" fontId="0" fillId="0" borderId="49" xfId="0" applyBorder="1" applyAlignment="1">
      <alignment horizontal="center"/>
    </xf>
    <xf numFmtId="0" fontId="1" fillId="2" borderId="49" xfId="0" applyFont="1" applyFill="1" applyBorder="1" applyAlignment="1">
      <alignment horizontal="center"/>
    </xf>
    <xf numFmtId="0" fontId="16" fillId="0" borderId="0" xfId="0" applyFont="1" applyAlignment="1">
      <alignment horizontal="center"/>
    </xf>
    <xf numFmtId="0" fontId="2" fillId="0" borderId="0" xfId="0" applyFont="1"/>
    <xf numFmtId="167" fontId="0" fillId="0" borderId="49" xfId="1" applyNumberFormat="1" applyFont="1" applyBorder="1" applyAlignment="1">
      <alignment horizontal="center"/>
    </xf>
    <xf numFmtId="9" fontId="0" fillId="0" borderId="49" xfId="1" applyFont="1" applyBorder="1" applyAlignment="1">
      <alignment horizontal="center"/>
    </xf>
    <xf numFmtId="0" fontId="1" fillId="5" borderId="0" xfId="0" applyFont="1" applyFill="1" applyAlignment="1">
      <alignment horizontal="center"/>
    </xf>
    <xf numFmtId="0" fontId="1" fillId="5" borderId="0" xfId="0" applyFont="1" applyFill="1" applyAlignment="1">
      <alignment horizontal="left"/>
    </xf>
    <xf numFmtId="167" fontId="2" fillId="0" borderId="0" xfId="0" applyNumberFormat="1" applyFont="1"/>
    <xf numFmtId="167" fontId="0" fillId="0" borderId="0" xfId="1" applyNumberFormat="1" applyFont="1" applyBorder="1" applyAlignment="1">
      <alignment horizontal="center"/>
    </xf>
    <xf numFmtId="167" fontId="0" fillId="0" borderId="49" xfId="0" applyNumberFormat="1" applyBorder="1" applyAlignment="1">
      <alignment horizontal="center"/>
    </xf>
    <xf numFmtId="0" fontId="3" fillId="0" borderId="0" xfId="0" applyFont="1"/>
    <xf numFmtId="167" fontId="3" fillId="0" borderId="0" xfId="0" applyNumberFormat="1" applyFont="1"/>
    <xf numFmtId="0" fontId="0" fillId="0" borderId="51" xfId="0" applyBorder="1" applyAlignment="1">
      <alignment horizontal="center"/>
    </xf>
    <xf numFmtId="0" fontId="1" fillId="6" borderId="0" xfId="0" applyFont="1" applyFill="1" applyAlignment="1">
      <alignment horizontal="center"/>
    </xf>
    <xf numFmtId="0" fontId="1" fillId="6" borderId="49" xfId="0" applyFont="1" applyFill="1" applyBorder="1" applyAlignment="1">
      <alignment horizontal="center"/>
    </xf>
    <xf numFmtId="167" fontId="3" fillId="0" borderId="0" xfId="0" applyNumberFormat="1" applyFont="1" applyAlignment="1">
      <alignment horizontal="center"/>
    </xf>
    <xf numFmtId="0" fontId="18" fillId="0" borderId="52" xfId="0" applyFont="1" applyBorder="1" applyAlignment="1">
      <alignment horizontal="center"/>
    </xf>
    <xf numFmtId="167" fontId="19" fillId="0" borderId="52" xfId="0" applyNumberFormat="1" applyFont="1" applyBorder="1" applyAlignment="1">
      <alignment horizontal="center"/>
    </xf>
    <xf numFmtId="9" fontId="0" fillId="0" borderId="49" xfId="1" applyFont="1" applyBorder="1"/>
    <xf numFmtId="0" fontId="16" fillId="5" borderId="0" xfId="0" applyFont="1" applyFill="1" applyAlignment="1">
      <alignment horizontal="center"/>
    </xf>
    <xf numFmtId="0" fontId="16" fillId="0" borderId="49" xfId="0" applyFont="1" applyBorder="1" applyAlignment="1">
      <alignment horizontal="center"/>
    </xf>
    <xf numFmtId="20" fontId="0" fillId="0" borderId="49" xfId="0" applyNumberFormat="1" applyBorder="1" applyAlignment="1">
      <alignment horizontal="center"/>
    </xf>
    <xf numFmtId="0" fontId="15" fillId="0" borderId="0" xfId="0" applyFont="1"/>
    <xf numFmtId="0" fontId="20" fillId="0" borderId="0" xfId="0" applyFont="1" applyAlignment="1">
      <alignment horizontal="left" vertical="center"/>
    </xf>
    <xf numFmtId="14" fontId="4" fillId="5" borderId="10" xfId="0" applyNumberFormat="1" applyFont="1" applyFill="1" applyBorder="1" applyAlignment="1">
      <alignment horizontal="center" vertical="center" wrapText="1"/>
    </xf>
    <xf numFmtId="0" fontId="4" fillId="5" borderId="10" xfId="0" applyFont="1" applyFill="1" applyBorder="1" applyAlignment="1">
      <alignment horizontal="center" vertical="center" wrapText="1"/>
    </xf>
    <xf numFmtId="0" fontId="12" fillId="5" borderId="15" xfId="0" applyFont="1" applyFill="1" applyBorder="1" applyAlignment="1">
      <alignment horizontal="center"/>
    </xf>
    <xf numFmtId="0" fontId="4" fillId="5" borderId="28" xfId="0" applyFont="1" applyFill="1" applyBorder="1" applyAlignment="1">
      <alignment horizontal="center"/>
    </xf>
    <xf numFmtId="0" fontId="4" fillId="5" borderId="29" xfId="0" applyFont="1" applyFill="1" applyBorder="1" applyAlignment="1">
      <alignment horizontal="center"/>
    </xf>
    <xf numFmtId="0" fontId="12" fillId="5" borderId="30" xfId="0" applyFont="1" applyFill="1" applyBorder="1" applyAlignment="1">
      <alignment horizontal="center"/>
    </xf>
    <xf numFmtId="0" fontId="4" fillId="5" borderId="16" xfId="0" applyFont="1" applyFill="1" applyBorder="1" applyAlignment="1">
      <alignment horizontal="center"/>
    </xf>
    <xf numFmtId="0" fontId="12" fillId="5" borderId="13" xfId="0" applyFont="1" applyFill="1" applyBorder="1" applyAlignment="1">
      <alignment horizontal="center"/>
    </xf>
    <xf numFmtId="0" fontId="4" fillId="5" borderId="20" xfId="0" applyFont="1" applyFill="1" applyBorder="1" applyAlignment="1">
      <alignment horizontal="center"/>
    </xf>
    <xf numFmtId="0" fontId="4" fillId="5" borderId="0" xfId="0" applyFont="1" applyFill="1" applyAlignment="1">
      <alignment horizontal="center"/>
    </xf>
    <xf numFmtId="0" fontId="12" fillId="5" borderId="19" xfId="0" applyFont="1" applyFill="1" applyBorder="1" applyAlignment="1">
      <alignment horizontal="center"/>
    </xf>
    <xf numFmtId="0" fontId="4" fillId="5" borderId="14" xfId="0" applyFont="1" applyFill="1" applyBorder="1" applyAlignment="1">
      <alignment horizontal="center"/>
    </xf>
    <xf numFmtId="0" fontId="12" fillId="5" borderId="37" xfId="0" applyFont="1" applyFill="1" applyBorder="1" applyAlignment="1">
      <alignment horizontal="center"/>
    </xf>
    <xf numFmtId="0" fontId="4" fillId="5" borderId="38" xfId="0" applyFont="1" applyFill="1" applyBorder="1" applyAlignment="1">
      <alignment horizontal="center"/>
    </xf>
    <xf numFmtId="0" fontId="2" fillId="0" borderId="0" xfId="0" applyFont="1" applyAlignment="1">
      <alignment horizontal="center"/>
    </xf>
    <xf numFmtId="0" fontId="0" fillId="7" borderId="0" xfId="0" applyFill="1"/>
    <xf numFmtId="0" fontId="21" fillId="0" borderId="0" xfId="0" applyFont="1"/>
    <xf numFmtId="0" fontId="21" fillId="7" borderId="0" xfId="0" applyFont="1" applyFill="1" applyAlignment="1">
      <alignment horizontal="left"/>
    </xf>
    <xf numFmtId="0" fontId="4" fillId="0" borderId="0" xfId="0" applyFont="1" applyAlignment="1">
      <alignment horizontal="center" vertical="center"/>
    </xf>
    <xf numFmtId="0" fontId="22" fillId="0" borderId="0" xfId="0" applyFont="1" applyAlignment="1">
      <alignment vertical="center"/>
    </xf>
    <xf numFmtId="0" fontId="23" fillId="0" borderId="0" xfId="0" applyFont="1" applyAlignment="1">
      <alignment vertical="center"/>
    </xf>
    <xf numFmtId="0" fontId="4" fillId="5" borderId="61" xfId="0" applyFont="1" applyFill="1" applyBorder="1" applyAlignment="1">
      <alignment horizontal="center" vertical="center"/>
    </xf>
    <xf numFmtId="0" fontId="4" fillId="0" borderId="59" xfId="0" applyFont="1" applyBorder="1" applyAlignment="1">
      <alignment horizontal="center" vertical="center"/>
    </xf>
    <xf numFmtId="0" fontId="23" fillId="0" borderId="0" xfId="0" applyFont="1" applyAlignment="1">
      <alignment horizontal="left" vertical="center" wrapText="1"/>
    </xf>
    <xf numFmtId="0" fontId="0" fillId="0" borderId="67" xfId="0" applyBorder="1"/>
    <xf numFmtId="0" fontId="2" fillId="0" borderId="0" xfId="0" applyFont="1" applyAlignment="1">
      <alignment wrapText="1"/>
    </xf>
    <xf numFmtId="0" fontId="1" fillId="0" borderId="0" xfId="0" applyFont="1" applyAlignment="1">
      <alignment horizontal="left"/>
    </xf>
    <xf numFmtId="0" fontId="23" fillId="0" borderId="0" xfId="0" applyFont="1"/>
    <xf numFmtId="0" fontId="4" fillId="9" borderId="0" xfId="0" applyFont="1" applyFill="1" applyAlignment="1">
      <alignment horizontal="center"/>
    </xf>
    <xf numFmtId="0" fontId="4" fillId="0" borderId="0" xfId="0" applyFont="1" applyAlignment="1">
      <alignment horizontal="center"/>
    </xf>
    <xf numFmtId="0" fontId="4" fillId="8" borderId="0" xfId="0" applyFont="1" applyFill="1" applyAlignment="1">
      <alignment horizontal="center"/>
    </xf>
    <xf numFmtId="0" fontId="22" fillId="0" borderId="0" xfId="0" applyFont="1"/>
    <xf numFmtId="0" fontId="23" fillId="0" borderId="0" xfId="0" applyFont="1" applyAlignment="1">
      <alignment horizontal="center"/>
    </xf>
    <xf numFmtId="0" fontId="18" fillId="0" borderId="0" xfId="0" applyFont="1" applyAlignment="1">
      <alignment horizontal="center"/>
    </xf>
    <xf numFmtId="0" fontId="19" fillId="0" borderId="0" xfId="0" applyFont="1"/>
    <xf numFmtId="0" fontId="18" fillId="0" borderId="0" xfId="0" applyFont="1"/>
    <xf numFmtId="9" fontId="18" fillId="0" borderId="0" xfId="1" applyFont="1"/>
    <xf numFmtId="9" fontId="18" fillId="0" borderId="0" xfId="1" applyFont="1" applyFill="1"/>
    <xf numFmtId="0" fontId="3" fillId="0" borderId="0" xfId="0" applyFont="1" applyAlignment="1">
      <alignment horizontal="left"/>
    </xf>
    <xf numFmtId="0" fontId="3" fillId="0" borderId="80" xfId="0" applyFont="1" applyBorder="1"/>
    <xf numFmtId="0" fontId="0" fillId="0" borderId="81" xfId="0" applyBorder="1" applyAlignment="1">
      <alignment horizontal="center"/>
    </xf>
    <xf numFmtId="0" fontId="0" fillId="0" borderId="80" xfId="0" applyBorder="1"/>
    <xf numFmtId="0" fontId="0" fillId="0" borderId="78" xfId="0" applyBorder="1"/>
    <xf numFmtId="0" fontId="0" fillId="0" borderId="72" xfId="0" applyBorder="1" applyAlignment="1">
      <alignment horizontal="center"/>
    </xf>
    <xf numFmtId="0" fontId="0" fillId="0" borderId="79" xfId="0" applyBorder="1" applyAlignment="1">
      <alignment horizontal="center"/>
    </xf>
    <xf numFmtId="164" fontId="4" fillId="0" borderId="0" xfId="0" applyNumberFormat="1" applyFont="1" applyAlignment="1">
      <alignment horizontal="center"/>
    </xf>
    <xf numFmtId="164" fontId="22" fillId="0" borderId="0" xfId="0" applyNumberFormat="1" applyFont="1"/>
    <xf numFmtId="164" fontId="23" fillId="0" borderId="0" xfId="0" applyNumberFormat="1" applyFont="1"/>
    <xf numFmtId="0" fontId="4" fillId="10" borderId="0" xfId="0" applyFont="1" applyFill="1" applyAlignment="1">
      <alignment horizontal="center"/>
    </xf>
    <xf numFmtId="0" fontId="1" fillId="5" borderId="49" xfId="0" applyFont="1" applyFill="1" applyBorder="1" applyAlignment="1">
      <alignment horizontal="center"/>
    </xf>
    <xf numFmtId="0" fontId="0" fillId="0" borderId="0" xfId="0" applyAlignment="1">
      <alignment vertical="center"/>
    </xf>
    <xf numFmtId="0" fontId="1" fillId="5" borderId="0" xfId="0" applyFont="1" applyFill="1" applyAlignment="1">
      <alignment horizontal="center" vertical="center"/>
    </xf>
    <xf numFmtId="0" fontId="31" fillId="7" borderId="0" xfId="0" applyFont="1" applyFill="1" applyAlignment="1">
      <alignment horizontal="center" vertical="center"/>
    </xf>
    <xf numFmtId="0" fontId="23" fillId="7" borderId="61" xfId="0" applyFont="1" applyFill="1" applyBorder="1" applyAlignment="1">
      <alignment horizontal="left" vertical="center"/>
    </xf>
    <xf numFmtId="0" fontId="23" fillId="7" borderId="63" xfId="0" applyFont="1" applyFill="1" applyBorder="1" applyAlignment="1">
      <alignment horizontal="left" vertical="center" wrapText="1"/>
    </xf>
    <xf numFmtId="0" fontId="23" fillId="7" borderId="64" xfId="0" applyFont="1" applyFill="1" applyBorder="1" applyAlignment="1">
      <alignment horizontal="left" vertical="center" wrapText="1"/>
    </xf>
    <xf numFmtId="0" fontId="23" fillId="7" borderId="62" xfId="0" applyFont="1" applyFill="1" applyBorder="1" applyAlignment="1">
      <alignment horizontal="left" vertical="center" wrapText="1"/>
    </xf>
    <xf numFmtId="0" fontId="23" fillId="7" borderId="67" xfId="0" applyFont="1" applyFill="1" applyBorder="1" applyAlignment="1">
      <alignment horizontal="left" vertical="center" wrapText="1"/>
    </xf>
    <xf numFmtId="0" fontId="23" fillId="7" borderId="0" xfId="0" applyFont="1" applyFill="1" applyAlignment="1">
      <alignment horizontal="left" vertical="center" wrapText="1"/>
    </xf>
    <xf numFmtId="0" fontId="23" fillId="7" borderId="68" xfId="0" applyFont="1" applyFill="1" applyBorder="1" applyAlignment="1">
      <alignment horizontal="left" vertical="center" wrapText="1"/>
    </xf>
    <xf numFmtId="0" fontId="23" fillId="7" borderId="65" xfId="0" applyFont="1" applyFill="1" applyBorder="1" applyAlignment="1">
      <alignment horizontal="left" vertical="center" wrapText="1"/>
    </xf>
    <xf numFmtId="0" fontId="23" fillId="7" borderId="50" xfId="0" applyFont="1" applyFill="1" applyBorder="1" applyAlignment="1">
      <alignment horizontal="left" vertical="center" wrapText="1"/>
    </xf>
    <xf numFmtId="0" fontId="23" fillId="7" borderId="66" xfId="0" applyFont="1" applyFill="1" applyBorder="1" applyAlignment="1">
      <alignment horizontal="left" vertical="center" wrapText="1"/>
    </xf>
    <xf numFmtId="0" fontId="4" fillId="5" borderId="53" xfId="0" applyFont="1" applyFill="1" applyBorder="1" applyAlignment="1">
      <alignment horizontal="center" vertical="center"/>
    </xf>
    <xf numFmtId="0" fontId="4" fillId="5" borderId="59" xfId="0" applyFont="1" applyFill="1" applyBorder="1" applyAlignment="1">
      <alignment horizontal="center" vertical="center"/>
    </xf>
    <xf numFmtId="0" fontId="4" fillId="5" borderId="56" xfId="0" applyFont="1" applyFill="1" applyBorder="1" applyAlignment="1">
      <alignment horizontal="center" vertical="center"/>
    </xf>
    <xf numFmtId="0" fontId="23" fillId="7" borderId="54" xfId="0" applyFont="1" applyFill="1" applyBorder="1" applyAlignment="1">
      <alignment horizontal="left" vertical="center" wrapText="1"/>
    </xf>
    <xf numFmtId="0" fontId="23" fillId="7" borderId="54" xfId="0" applyFont="1" applyFill="1" applyBorder="1" applyAlignment="1">
      <alignment horizontal="left" vertical="center"/>
    </xf>
    <xf numFmtId="0" fontId="23" fillId="7" borderId="55" xfId="0" applyFont="1" applyFill="1" applyBorder="1" applyAlignment="1">
      <alignment horizontal="left" vertical="center"/>
    </xf>
    <xf numFmtId="0" fontId="23" fillId="7" borderId="0" xfId="0" applyFont="1" applyFill="1" applyAlignment="1">
      <alignment horizontal="left" vertical="center"/>
    </xf>
    <xf numFmtId="0" fontId="23" fillId="7" borderId="60" xfId="0" applyFont="1" applyFill="1" applyBorder="1" applyAlignment="1">
      <alignment horizontal="left" vertical="center"/>
    </xf>
    <xf numFmtId="0" fontId="23" fillId="7" borderId="57" xfId="0" applyFont="1" applyFill="1" applyBorder="1" applyAlignment="1">
      <alignment horizontal="left" vertical="center"/>
    </xf>
    <xf numFmtId="0" fontId="23" fillId="7" borderId="58" xfId="0" applyFont="1" applyFill="1" applyBorder="1" applyAlignment="1">
      <alignment horizontal="left" vertical="center"/>
    </xf>
    <xf numFmtId="0" fontId="23" fillId="7" borderId="55" xfId="0" applyFont="1" applyFill="1" applyBorder="1" applyAlignment="1">
      <alignment horizontal="left" vertical="center" wrapText="1"/>
    </xf>
    <xf numFmtId="0" fontId="23" fillId="7" borderId="60" xfId="0" applyFont="1" applyFill="1" applyBorder="1" applyAlignment="1">
      <alignment horizontal="left" vertical="center" wrapText="1"/>
    </xf>
    <xf numFmtId="0" fontId="23" fillId="7" borderId="57" xfId="0" applyFont="1" applyFill="1" applyBorder="1" applyAlignment="1">
      <alignment horizontal="left" vertical="center" wrapText="1"/>
    </xf>
    <xf numFmtId="0" fontId="23" fillId="7" borderId="58" xfId="0" applyFont="1" applyFill="1" applyBorder="1" applyAlignment="1">
      <alignment horizontal="left" vertical="center" wrapText="1"/>
    </xf>
    <xf numFmtId="0" fontId="30" fillId="5" borderId="0" xfId="0" applyFont="1" applyFill="1" applyAlignment="1">
      <alignment horizontal="center" vertical="center"/>
    </xf>
    <xf numFmtId="0" fontId="4" fillId="5" borderId="62" xfId="0" applyFont="1" applyFill="1" applyBorder="1" applyAlignment="1">
      <alignment horizontal="center" vertical="center"/>
    </xf>
    <xf numFmtId="0" fontId="4" fillId="5" borderId="65" xfId="0" applyFont="1" applyFill="1" applyBorder="1" applyAlignment="1">
      <alignment horizontal="center" vertical="center"/>
    </xf>
    <xf numFmtId="0" fontId="4" fillId="5" borderId="67" xfId="0" applyFont="1" applyFill="1" applyBorder="1" applyAlignment="1">
      <alignment horizontal="center" vertical="center"/>
    </xf>
    <xf numFmtId="0" fontId="29" fillId="7" borderId="50" xfId="2" applyFont="1" applyFill="1" applyBorder="1" applyAlignment="1">
      <alignment horizontal="left" vertical="center" wrapText="1"/>
    </xf>
    <xf numFmtId="0" fontId="29" fillId="7" borderId="66" xfId="2" applyFont="1" applyFill="1" applyBorder="1" applyAlignment="1">
      <alignment horizontal="left" vertical="center" wrapText="1"/>
    </xf>
    <xf numFmtId="0" fontId="2" fillId="5" borderId="0" xfId="0" applyFont="1" applyFill="1" applyAlignment="1">
      <alignment horizontal="left" vertical="top" wrapText="1"/>
    </xf>
    <xf numFmtId="0" fontId="1" fillId="5" borderId="0" xfId="0" applyFont="1" applyFill="1" applyAlignment="1">
      <alignment horizontal="left"/>
    </xf>
    <xf numFmtId="0" fontId="2" fillId="5" borderId="0" xfId="0" applyFont="1" applyFill="1" applyAlignment="1">
      <alignment horizontal="left"/>
    </xf>
    <xf numFmtId="0" fontId="2" fillId="5" borderId="0" xfId="0" applyFont="1" applyFill="1" applyAlignment="1">
      <alignment horizontal="center" vertical="center" wrapText="1"/>
    </xf>
    <xf numFmtId="0" fontId="11" fillId="5" borderId="8" xfId="0" applyFont="1" applyFill="1" applyBorder="1" applyAlignment="1">
      <alignment horizontal="center" vertical="center"/>
    </xf>
    <xf numFmtId="0" fontId="11" fillId="5" borderId="9" xfId="0" applyFont="1" applyFill="1" applyBorder="1" applyAlignment="1">
      <alignment horizontal="center" vertical="center"/>
    </xf>
    <xf numFmtId="165" fontId="6" fillId="3" borderId="4" xfId="0" applyNumberFormat="1" applyFont="1" applyFill="1" applyBorder="1" applyAlignment="1">
      <alignment horizontal="center" vertical="center"/>
    </xf>
    <xf numFmtId="165" fontId="6" fillId="3" borderId="5" xfId="0" applyNumberFormat="1" applyFont="1" applyFill="1" applyBorder="1" applyAlignment="1">
      <alignment horizontal="center" vertical="center"/>
    </xf>
    <xf numFmtId="165" fontId="6" fillId="3" borderId="6" xfId="0" applyNumberFormat="1" applyFont="1" applyFill="1" applyBorder="1" applyAlignment="1">
      <alignment horizontal="center" vertical="center"/>
    </xf>
    <xf numFmtId="0" fontId="1" fillId="5" borderId="10" xfId="0" applyFont="1" applyFill="1" applyBorder="1" applyAlignment="1">
      <alignment horizontal="center" vertical="center"/>
    </xf>
    <xf numFmtId="0" fontId="0" fillId="0" borderId="10" xfId="0" applyBorder="1" applyAlignment="1">
      <alignment horizontal="center" vertical="center"/>
    </xf>
    <xf numFmtId="0" fontId="2" fillId="5" borderId="0" xfId="0" applyFont="1" applyFill="1" applyAlignment="1">
      <alignment horizontal="center" vertical="center"/>
    </xf>
    <xf numFmtId="0" fontId="2" fillId="0" borderId="0" xfId="0" applyFont="1" applyAlignment="1">
      <alignment horizontal="left" wrapText="1"/>
    </xf>
    <xf numFmtId="0" fontId="2" fillId="0" borderId="0" xfId="0" applyFont="1" applyAlignment="1">
      <alignment horizontal="left" vertical="center" wrapText="1"/>
    </xf>
    <xf numFmtId="0" fontId="11" fillId="5" borderId="8" xfId="0" applyFont="1" applyFill="1" applyBorder="1" applyAlignment="1">
      <alignment horizontal="center"/>
    </xf>
    <xf numFmtId="0" fontId="11" fillId="5" borderId="9" xfId="0" applyFont="1" applyFill="1" applyBorder="1" applyAlignment="1">
      <alignment horizontal="center"/>
    </xf>
    <xf numFmtId="167" fontId="4" fillId="5" borderId="0" xfId="0" applyNumberFormat="1" applyFont="1" applyFill="1" applyAlignment="1">
      <alignment horizontal="center" vertical="center"/>
    </xf>
    <xf numFmtId="167" fontId="4" fillId="9" borderId="0" xfId="0" applyNumberFormat="1" applyFont="1" applyFill="1" applyAlignment="1">
      <alignment horizontal="center" vertical="center"/>
    </xf>
    <xf numFmtId="167" fontId="4" fillId="10" borderId="0" xfId="0" applyNumberFormat="1" applyFont="1" applyFill="1" applyAlignment="1">
      <alignment horizontal="center" vertical="center"/>
    </xf>
    <xf numFmtId="167" fontId="4" fillId="8" borderId="0" xfId="0" applyNumberFormat="1" applyFont="1" applyFill="1" applyAlignment="1">
      <alignment horizontal="center" vertical="center"/>
    </xf>
    <xf numFmtId="0" fontId="18" fillId="7" borderId="0" xfId="0" applyFont="1" applyFill="1" applyAlignment="1">
      <alignment horizontal="center"/>
    </xf>
    <xf numFmtId="0" fontId="4" fillId="8" borderId="0" xfId="0" applyFont="1" applyFill="1" applyAlignment="1">
      <alignment horizontal="center" vertical="center"/>
    </xf>
    <xf numFmtId="0" fontId="4" fillId="10" borderId="0" xfId="0" applyFont="1" applyFill="1" applyAlignment="1">
      <alignment horizontal="center" vertical="center"/>
    </xf>
    <xf numFmtId="0" fontId="4" fillId="9" borderId="0" xfId="0" applyFont="1" applyFill="1" applyAlignment="1">
      <alignment horizontal="center" vertical="center"/>
    </xf>
    <xf numFmtId="0" fontId="4" fillId="5" borderId="0" xfId="0" applyFont="1" applyFill="1" applyAlignment="1">
      <alignment horizontal="center" vertical="center"/>
    </xf>
    <xf numFmtId="0" fontId="28" fillId="0" borderId="69" xfId="0" applyFont="1" applyBorder="1" applyAlignment="1">
      <alignment horizontal="center" vertical="center"/>
    </xf>
    <xf numFmtId="0" fontId="28" fillId="0" borderId="70" xfId="0" applyFont="1" applyBorder="1" applyAlignment="1">
      <alignment horizontal="center" vertical="center"/>
    </xf>
    <xf numFmtId="0" fontId="28" fillId="0" borderId="71" xfId="0" applyFont="1" applyBorder="1" applyAlignment="1">
      <alignment horizontal="center" vertical="center"/>
    </xf>
    <xf numFmtId="0" fontId="27" fillId="7" borderId="0" xfId="0" applyFont="1" applyFill="1" applyAlignment="1">
      <alignment horizontal="center" vertical="center"/>
    </xf>
    <xf numFmtId="0" fontId="25" fillId="0" borderId="69" xfId="0" applyFont="1" applyBorder="1" applyAlignment="1">
      <alignment horizontal="center" vertical="center"/>
    </xf>
    <xf numFmtId="0" fontId="25" fillId="0" borderId="70" xfId="0" applyFont="1" applyBorder="1" applyAlignment="1">
      <alignment horizontal="center" vertical="center"/>
    </xf>
    <xf numFmtId="0" fontId="25" fillId="0" borderId="71" xfId="0" applyFont="1" applyBorder="1" applyAlignment="1">
      <alignment horizontal="center" vertical="center"/>
    </xf>
    <xf numFmtId="0" fontId="18" fillId="0" borderId="76" xfId="0" applyFont="1" applyBorder="1" applyAlignment="1">
      <alignment horizontal="center" vertical="center"/>
    </xf>
    <xf numFmtId="0" fontId="18" fillId="0" borderId="72" xfId="0" applyFont="1" applyBorder="1" applyAlignment="1">
      <alignment horizontal="center" vertical="center"/>
    </xf>
    <xf numFmtId="0" fontId="18" fillId="0" borderId="73" xfId="0" applyFont="1" applyBorder="1" applyAlignment="1">
      <alignment horizontal="center" vertical="center"/>
    </xf>
    <xf numFmtId="0" fontId="18" fillId="0" borderId="74" xfId="0" applyFont="1" applyBorder="1" applyAlignment="1">
      <alignment horizontal="center" vertical="center"/>
    </xf>
    <xf numFmtId="0" fontId="18" fillId="0" borderId="75" xfId="0" applyFont="1" applyBorder="1" applyAlignment="1">
      <alignment horizontal="center" vertical="center"/>
    </xf>
    <xf numFmtId="0" fontId="18" fillId="0" borderId="78" xfId="0" applyFont="1" applyBorder="1" applyAlignment="1">
      <alignment horizontal="center" vertical="center"/>
    </xf>
    <xf numFmtId="0" fontId="27" fillId="7" borderId="0" xfId="0" applyFont="1" applyFill="1" applyAlignment="1">
      <alignment horizontal="center"/>
    </xf>
    <xf numFmtId="0" fontId="18" fillId="0" borderId="0" xfId="0" applyFont="1" applyAlignment="1">
      <alignment horizontal="center"/>
    </xf>
    <xf numFmtId="0" fontId="2" fillId="0" borderId="0" xfId="0" applyFont="1" applyAlignment="1">
      <alignment horizontal="center"/>
    </xf>
    <xf numFmtId="0" fontId="9" fillId="0" borderId="0" xfId="0" applyFont="1" applyAlignment="1">
      <alignment horizontal="right"/>
    </xf>
    <xf numFmtId="0" fontId="10" fillId="0" borderId="0" xfId="0" applyFont="1" applyAlignment="1">
      <alignment horizontal="center"/>
    </xf>
    <xf numFmtId="165" fontId="8" fillId="5" borderId="11" xfId="0" applyNumberFormat="1" applyFont="1" applyFill="1" applyBorder="1" applyAlignment="1">
      <alignment horizontal="center" vertical="center"/>
    </xf>
    <xf numFmtId="165" fontId="8" fillId="5" borderId="23" xfId="0" applyNumberFormat="1" applyFont="1" applyFill="1" applyBorder="1" applyAlignment="1">
      <alignment horizontal="center" vertical="center"/>
    </xf>
    <xf numFmtId="165" fontId="8" fillId="5" borderId="12" xfId="0" applyNumberFormat="1" applyFont="1" applyFill="1" applyBorder="1" applyAlignment="1">
      <alignment horizontal="center" vertical="center"/>
    </xf>
    <xf numFmtId="165" fontId="8" fillId="5" borderId="15" xfId="0" applyNumberFormat="1" applyFont="1" applyFill="1" applyBorder="1" applyAlignment="1">
      <alignment horizontal="center" vertical="center"/>
    </xf>
    <xf numFmtId="165" fontId="8" fillId="5" borderId="29" xfId="0" applyNumberFormat="1" applyFont="1" applyFill="1" applyBorder="1" applyAlignment="1">
      <alignment horizontal="center" vertical="center"/>
    </xf>
    <xf numFmtId="165" fontId="8" fillId="5" borderId="16" xfId="0" applyNumberFormat="1" applyFont="1" applyFill="1" applyBorder="1" applyAlignment="1">
      <alignment horizontal="center" vertical="center"/>
    </xf>
    <xf numFmtId="165" fontId="8" fillId="5" borderId="34" xfId="0" applyNumberFormat="1" applyFont="1" applyFill="1" applyBorder="1" applyAlignment="1">
      <alignment horizontal="center" vertical="center"/>
    </xf>
    <xf numFmtId="165" fontId="8" fillId="5" borderId="35" xfId="0" applyNumberFormat="1" applyFont="1" applyFill="1" applyBorder="1" applyAlignment="1">
      <alignment horizontal="center" vertical="center"/>
    </xf>
    <xf numFmtId="165" fontId="8" fillId="5" borderId="36" xfId="0" applyNumberFormat="1" applyFont="1" applyFill="1" applyBorder="1" applyAlignment="1">
      <alignment horizontal="center" vertical="center"/>
    </xf>
    <xf numFmtId="165" fontId="8" fillId="5" borderId="37" xfId="0" applyNumberFormat="1" applyFont="1" applyFill="1" applyBorder="1" applyAlignment="1">
      <alignment horizontal="center" vertical="center"/>
    </xf>
    <xf numFmtId="165" fontId="8" fillId="5" borderId="38" xfId="0" applyNumberFormat="1" applyFont="1" applyFill="1" applyBorder="1" applyAlignment="1">
      <alignment horizontal="center" vertical="center"/>
    </xf>
    <xf numFmtId="0" fontId="1" fillId="6" borderId="75" xfId="0" applyFont="1" applyFill="1" applyBorder="1" applyAlignment="1">
      <alignment horizontal="center"/>
    </xf>
    <xf numFmtId="0" fontId="1" fillId="6" borderId="76" xfId="0" applyFont="1" applyFill="1" applyBorder="1" applyAlignment="1">
      <alignment horizontal="center"/>
    </xf>
    <xf numFmtId="0" fontId="1" fillId="6" borderId="77" xfId="0" applyFont="1" applyFill="1" applyBorder="1" applyAlignment="1">
      <alignment horizontal="center"/>
    </xf>
    <xf numFmtId="0" fontId="15" fillId="0" borderId="0" xfId="0" applyFont="1" applyAlignment="1">
      <alignment horizontal="center"/>
    </xf>
    <xf numFmtId="0" fontId="15" fillId="0" borderId="50" xfId="0" applyFont="1" applyBorder="1" applyAlignment="1">
      <alignment horizontal="center"/>
    </xf>
    <xf numFmtId="0" fontId="2" fillId="6" borderId="49" xfId="0" applyFont="1" applyFill="1" applyBorder="1" applyAlignment="1">
      <alignment horizontal="center"/>
    </xf>
    <xf numFmtId="16" fontId="15" fillId="0" borderId="50" xfId="0" applyNumberFormat="1" applyFont="1" applyBorder="1" applyAlignment="1">
      <alignment horizontal="center"/>
    </xf>
    <xf numFmtId="16" fontId="0" fillId="0" borderId="0" xfId="0" applyNumberFormat="1" applyAlignment="1">
      <alignment horizontal="center"/>
    </xf>
  </cellXfs>
  <cellStyles count="3">
    <cellStyle name="Hiperlink" xfId="2" builtinId="8"/>
    <cellStyle name="Normal" xfId="0" builtinId="0"/>
    <cellStyle name="Porcentagem" xfId="1" builtinId="5"/>
  </cellStyles>
  <dxfs count="432">
    <dxf>
      <font>
        <b/>
        <i val="0"/>
        <color theme="0"/>
      </font>
      <fill>
        <patternFill>
          <bgColor rgb="FF00C176"/>
        </patternFill>
      </fill>
    </dxf>
    <dxf>
      <font>
        <b/>
        <i val="0"/>
        <color theme="2" tint="-0.749961851863155"/>
      </font>
      <fill>
        <patternFill>
          <bgColor rgb="FFFFFF00"/>
        </patternFill>
      </fill>
    </dxf>
    <dxf>
      <font>
        <b/>
        <i val="0"/>
        <color theme="0"/>
      </font>
      <fill>
        <patternFill>
          <bgColor rgb="FFFF7764"/>
        </patternFill>
      </fill>
    </dxf>
    <dxf>
      <fill>
        <patternFill>
          <bgColor theme="0"/>
        </patternFill>
      </fill>
    </dxf>
    <dxf>
      <font>
        <b/>
        <i val="0"/>
        <color theme="0"/>
      </font>
      <fill>
        <patternFill>
          <bgColor rgb="FF00C176"/>
        </patternFill>
      </fill>
    </dxf>
    <dxf>
      <font>
        <b/>
        <i val="0"/>
        <color theme="2" tint="-0.749961851863155"/>
      </font>
      <fill>
        <patternFill>
          <bgColor rgb="FFFFFF00"/>
        </patternFill>
      </fill>
    </dxf>
    <dxf>
      <font>
        <b/>
        <i val="0"/>
        <color theme="0"/>
      </font>
      <fill>
        <patternFill>
          <bgColor rgb="FFFF7764"/>
        </patternFill>
      </fill>
    </dxf>
    <dxf>
      <fill>
        <patternFill>
          <bgColor theme="0"/>
        </patternFill>
      </fill>
    </dxf>
    <dxf>
      <font>
        <b/>
        <i val="0"/>
        <color theme="0"/>
      </font>
      <fill>
        <patternFill>
          <bgColor rgb="FF00C176"/>
        </patternFill>
      </fill>
    </dxf>
    <dxf>
      <font>
        <b/>
        <i val="0"/>
        <color theme="2" tint="-0.749961851863155"/>
      </font>
      <fill>
        <patternFill>
          <bgColor rgb="FFFFFF00"/>
        </patternFill>
      </fill>
    </dxf>
    <dxf>
      <font>
        <b/>
        <i val="0"/>
        <color theme="0"/>
      </font>
      <fill>
        <patternFill>
          <bgColor rgb="FFFF7764"/>
        </patternFill>
      </fill>
    </dxf>
    <dxf>
      <fill>
        <patternFill>
          <bgColor theme="0"/>
        </patternFill>
      </fill>
    </dxf>
    <dxf>
      <font>
        <b/>
        <i val="0"/>
        <color theme="0"/>
      </font>
      <fill>
        <patternFill>
          <bgColor rgb="FF00C176"/>
        </patternFill>
      </fill>
    </dxf>
    <dxf>
      <font>
        <b/>
        <i val="0"/>
        <color theme="2" tint="-0.749961851863155"/>
      </font>
      <fill>
        <patternFill>
          <bgColor rgb="FFFFFF00"/>
        </patternFill>
      </fill>
    </dxf>
    <dxf>
      <font>
        <b/>
        <i val="0"/>
        <color theme="0"/>
      </font>
      <fill>
        <patternFill>
          <bgColor rgb="FFFF7764"/>
        </patternFill>
      </fill>
    </dxf>
    <dxf>
      <fill>
        <patternFill>
          <bgColor theme="0"/>
        </patternFill>
      </fill>
    </dxf>
    <dxf>
      <font>
        <b/>
        <i val="0"/>
        <color theme="0"/>
      </font>
      <fill>
        <patternFill>
          <bgColor rgb="FF00C176"/>
        </patternFill>
      </fill>
    </dxf>
    <dxf>
      <font>
        <b/>
        <i val="0"/>
        <color theme="2" tint="-0.749961851863155"/>
      </font>
      <fill>
        <patternFill>
          <bgColor rgb="FFFFFF00"/>
        </patternFill>
      </fill>
    </dxf>
    <dxf>
      <font>
        <b/>
        <i val="0"/>
        <color theme="0"/>
      </font>
      <fill>
        <patternFill>
          <bgColor rgb="FFFF7764"/>
        </patternFill>
      </fill>
    </dxf>
    <dxf>
      <fill>
        <patternFill>
          <bgColor theme="0"/>
        </patternFill>
      </fill>
    </dxf>
    <dxf>
      <font>
        <b/>
        <i val="0"/>
        <color theme="0"/>
      </font>
      <fill>
        <patternFill>
          <bgColor rgb="FF00C176"/>
        </patternFill>
      </fill>
    </dxf>
    <dxf>
      <font>
        <b/>
        <i val="0"/>
        <color theme="2" tint="-0.749961851863155"/>
      </font>
      <fill>
        <patternFill>
          <bgColor rgb="FFFFFF00"/>
        </patternFill>
      </fill>
    </dxf>
    <dxf>
      <font>
        <b/>
        <i val="0"/>
        <color theme="0"/>
      </font>
      <fill>
        <patternFill>
          <bgColor rgb="FFFF7764"/>
        </patternFill>
      </fill>
    </dxf>
    <dxf>
      <fill>
        <patternFill>
          <bgColor theme="0"/>
        </patternFill>
      </fill>
    </dxf>
    <dxf>
      <font>
        <b/>
        <i val="0"/>
        <color theme="0"/>
      </font>
      <fill>
        <patternFill>
          <bgColor rgb="FF00C176"/>
        </patternFill>
      </fill>
    </dxf>
    <dxf>
      <font>
        <b/>
        <i val="0"/>
        <color theme="2" tint="-0.749961851863155"/>
      </font>
      <fill>
        <patternFill>
          <bgColor rgb="FFFFFF00"/>
        </patternFill>
      </fill>
    </dxf>
    <dxf>
      <font>
        <b/>
        <i val="0"/>
        <color theme="0"/>
      </font>
      <fill>
        <patternFill>
          <bgColor rgb="FFFF7764"/>
        </patternFill>
      </fill>
    </dxf>
    <dxf>
      <fill>
        <patternFill>
          <bgColor theme="0"/>
        </patternFill>
      </fill>
    </dxf>
    <dxf>
      <font>
        <b/>
        <i val="0"/>
        <color theme="0"/>
      </font>
      <fill>
        <patternFill>
          <bgColor rgb="FF00C176"/>
        </patternFill>
      </fill>
    </dxf>
    <dxf>
      <font>
        <b/>
        <i val="0"/>
        <color theme="2" tint="-0.749961851863155"/>
      </font>
      <fill>
        <patternFill>
          <bgColor rgb="FFFFFF00"/>
        </patternFill>
      </fill>
    </dxf>
    <dxf>
      <font>
        <b/>
        <i val="0"/>
        <color theme="0"/>
      </font>
      <fill>
        <patternFill>
          <bgColor rgb="FFFF7764"/>
        </patternFill>
      </fill>
    </dxf>
    <dxf>
      <fill>
        <patternFill>
          <bgColor theme="0"/>
        </patternFill>
      </fill>
    </dxf>
    <dxf>
      <font>
        <b/>
        <i val="0"/>
        <color theme="0"/>
      </font>
      <fill>
        <patternFill>
          <bgColor rgb="FF00C176"/>
        </patternFill>
      </fill>
    </dxf>
    <dxf>
      <font>
        <b/>
        <i val="0"/>
        <color theme="2" tint="-0.749961851863155"/>
      </font>
      <fill>
        <patternFill>
          <bgColor rgb="FFFFFF00"/>
        </patternFill>
      </fill>
    </dxf>
    <dxf>
      <font>
        <b/>
        <i val="0"/>
        <color theme="0"/>
      </font>
      <fill>
        <patternFill>
          <bgColor rgb="FFFF7764"/>
        </patternFill>
      </fill>
    </dxf>
    <dxf>
      <fill>
        <patternFill>
          <bgColor theme="0"/>
        </patternFill>
      </fill>
    </dxf>
    <dxf>
      <font>
        <b/>
        <i val="0"/>
        <color theme="0"/>
      </font>
      <fill>
        <patternFill>
          <bgColor rgb="FF00C176"/>
        </patternFill>
      </fill>
    </dxf>
    <dxf>
      <font>
        <b/>
        <i val="0"/>
        <color theme="2" tint="-0.749961851863155"/>
      </font>
      <fill>
        <patternFill>
          <bgColor rgb="FFFFFF00"/>
        </patternFill>
      </fill>
    </dxf>
    <dxf>
      <font>
        <b/>
        <i val="0"/>
        <color theme="0"/>
      </font>
      <fill>
        <patternFill>
          <bgColor rgb="FFFF7764"/>
        </patternFill>
      </fill>
    </dxf>
    <dxf>
      <fill>
        <patternFill>
          <bgColor theme="0"/>
        </patternFill>
      </fill>
    </dxf>
    <dxf>
      <font>
        <b/>
        <i val="0"/>
        <color theme="0"/>
      </font>
      <fill>
        <patternFill>
          <bgColor rgb="FF00C176"/>
        </patternFill>
      </fill>
    </dxf>
    <dxf>
      <font>
        <b/>
        <i val="0"/>
        <color theme="2" tint="-0.749961851863155"/>
      </font>
      <fill>
        <patternFill>
          <bgColor rgb="FFFFFF00"/>
        </patternFill>
      </fill>
    </dxf>
    <dxf>
      <font>
        <b/>
        <i val="0"/>
        <color theme="0"/>
      </font>
      <fill>
        <patternFill>
          <bgColor rgb="FFFF7764"/>
        </patternFill>
      </fill>
    </dxf>
    <dxf>
      <fill>
        <patternFill>
          <bgColor theme="0"/>
        </patternFill>
      </fill>
    </dxf>
    <dxf>
      <font>
        <b/>
        <i val="0"/>
        <color theme="0"/>
      </font>
      <fill>
        <patternFill>
          <bgColor rgb="FF00C176"/>
        </patternFill>
      </fill>
    </dxf>
    <dxf>
      <font>
        <b/>
        <i val="0"/>
        <color theme="2" tint="-0.749961851863155"/>
      </font>
      <fill>
        <patternFill>
          <bgColor rgb="FFFFFF00"/>
        </patternFill>
      </fill>
    </dxf>
    <dxf>
      <font>
        <b/>
        <i val="0"/>
        <color theme="0"/>
      </font>
      <fill>
        <patternFill>
          <bgColor rgb="FFFF7764"/>
        </patternFill>
      </fill>
    </dxf>
    <dxf>
      <fill>
        <patternFill>
          <bgColor theme="0"/>
        </patternFill>
      </fill>
    </dxf>
    <dxf>
      <font>
        <b/>
        <i val="0"/>
        <color theme="0"/>
      </font>
      <fill>
        <patternFill>
          <bgColor rgb="FF00C176"/>
        </patternFill>
      </fill>
    </dxf>
    <dxf>
      <font>
        <b/>
        <i val="0"/>
        <color theme="2" tint="-0.749961851863155"/>
      </font>
      <fill>
        <patternFill>
          <bgColor rgb="FFFFFF00"/>
        </patternFill>
      </fill>
    </dxf>
    <dxf>
      <font>
        <b/>
        <i val="0"/>
        <color theme="0"/>
      </font>
      <fill>
        <patternFill>
          <bgColor rgb="FFFF7764"/>
        </patternFill>
      </fill>
    </dxf>
    <dxf>
      <fill>
        <patternFill>
          <bgColor theme="0"/>
        </patternFill>
      </fill>
    </dxf>
    <dxf>
      <font>
        <b/>
        <i val="0"/>
        <color theme="0"/>
      </font>
      <fill>
        <patternFill>
          <bgColor rgb="FF00C176"/>
        </patternFill>
      </fill>
    </dxf>
    <dxf>
      <font>
        <b/>
        <i val="0"/>
        <color theme="2" tint="-0.749961851863155"/>
      </font>
      <fill>
        <patternFill>
          <bgColor rgb="FFFFFF00"/>
        </patternFill>
      </fill>
    </dxf>
    <dxf>
      <font>
        <b/>
        <i val="0"/>
        <color theme="0"/>
      </font>
      <fill>
        <patternFill>
          <bgColor rgb="FFFF7764"/>
        </patternFill>
      </fill>
    </dxf>
    <dxf>
      <fill>
        <patternFill>
          <bgColor theme="0"/>
        </patternFill>
      </fill>
    </dxf>
    <dxf>
      <font>
        <b/>
        <i val="0"/>
        <color theme="0"/>
      </font>
      <fill>
        <patternFill>
          <bgColor rgb="FF00C176"/>
        </patternFill>
      </fill>
    </dxf>
    <dxf>
      <font>
        <b/>
        <i val="0"/>
        <color theme="2" tint="-0.749961851863155"/>
      </font>
      <fill>
        <patternFill>
          <bgColor rgb="FFFFFF00"/>
        </patternFill>
      </fill>
    </dxf>
    <dxf>
      <font>
        <b/>
        <i val="0"/>
        <color theme="0"/>
      </font>
      <fill>
        <patternFill>
          <bgColor rgb="FFFF7764"/>
        </patternFill>
      </fill>
    </dxf>
    <dxf>
      <fill>
        <patternFill>
          <bgColor theme="0"/>
        </patternFill>
      </fill>
    </dxf>
    <dxf>
      <font>
        <b/>
        <i val="0"/>
        <color theme="0"/>
      </font>
      <fill>
        <patternFill>
          <bgColor rgb="FF00C176"/>
        </patternFill>
      </fill>
    </dxf>
    <dxf>
      <font>
        <b/>
        <i val="0"/>
        <color theme="2" tint="-0.749961851863155"/>
      </font>
      <fill>
        <patternFill>
          <bgColor rgb="FFFFFF00"/>
        </patternFill>
      </fill>
    </dxf>
    <dxf>
      <font>
        <b/>
        <i val="0"/>
        <color theme="0"/>
      </font>
      <fill>
        <patternFill>
          <bgColor rgb="FFFF7764"/>
        </patternFill>
      </fill>
    </dxf>
    <dxf>
      <fill>
        <patternFill>
          <bgColor theme="0"/>
        </patternFill>
      </fill>
    </dxf>
    <dxf>
      <font>
        <b/>
        <i val="0"/>
        <color theme="0"/>
      </font>
      <fill>
        <patternFill>
          <bgColor rgb="FF00C176"/>
        </patternFill>
      </fill>
    </dxf>
    <dxf>
      <font>
        <b/>
        <i val="0"/>
        <color theme="2" tint="-0.749961851863155"/>
      </font>
      <fill>
        <patternFill>
          <bgColor rgb="FFFFFF00"/>
        </patternFill>
      </fill>
    </dxf>
    <dxf>
      <font>
        <b/>
        <i val="0"/>
        <color theme="0"/>
      </font>
      <fill>
        <patternFill>
          <bgColor rgb="FFFF7764"/>
        </patternFill>
      </fill>
    </dxf>
    <dxf>
      <fill>
        <patternFill>
          <bgColor theme="0"/>
        </patternFill>
      </fill>
    </dxf>
    <dxf>
      <font>
        <b/>
        <i val="0"/>
        <color theme="0"/>
      </font>
      <fill>
        <patternFill>
          <bgColor rgb="FF00C176"/>
        </patternFill>
      </fill>
    </dxf>
    <dxf>
      <font>
        <b/>
        <i val="0"/>
        <color theme="2" tint="-0.749961851863155"/>
      </font>
      <fill>
        <patternFill>
          <bgColor rgb="FFFFFF00"/>
        </patternFill>
      </fill>
    </dxf>
    <dxf>
      <font>
        <b/>
        <i val="0"/>
        <color theme="0"/>
      </font>
      <fill>
        <patternFill>
          <bgColor rgb="FFFF7764"/>
        </patternFill>
      </fill>
    </dxf>
    <dxf>
      <fill>
        <patternFill>
          <bgColor theme="0"/>
        </patternFill>
      </fill>
    </dxf>
    <dxf>
      <font>
        <b/>
        <i val="0"/>
        <color theme="0"/>
      </font>
      <fill>
        <patternFill>
          <bgColor rgb="FF00C176"/>
        </patternFill>
      </fill>
    </dxf>
    <dxf>
      <font>
        <b/>
        <i val="0"/>
        <color theme="2" tint="-0.749961851863155"/>
      </font>
      <fill>
        <patternFill>
          <bgColor rgb="FFFFFF00"/>
        </patternFill>
      </fill>
    </dxf>
    <dxf>
      <font>
        <b/>
        <i val="0"/>
        <color theme="0"/>
      </font>
      <fill>
        <patternFill>
          <bgColor rgb="FFFF7764"/>
        </patternFill>
      </fill>
    </dxf>
    <dxf>
      <fill>
        <patternFill>
          <bgColor theme="0"/>
        </patternFill>
      </fill>
    </dxf>
    <dxf>
      <font>
        <b/>
        <i val="0"/>
        <color theme="0"/>
      </font>
      <fill>
        <patternFill>
          <bgColor rgb="FF00C176"/>
        </patternFill>
      </fill>
    </dxf>
    <dxf>
      <font>
        <b/>
        <i val="0"/>
        <color theme="2" tint="-0.749961851863155"/>
      </font>
      <fill>
        <patternFill>
          <bgColor rgb="FFFFFF00"/>
        </patternFill>
      </fill>
    </dxf>
    <dxf>
      <font>
        <b/>
        <i val="0"/>
        <color theme="0"/>
      </font>
      <fill>
        <patternFill>
          <bgColor rgb="FFFF7764"/>
        </patternFill>
      </fill>
    </dxf>
    <dxf>
      <fill>
        <patternFill>
          <bgColor theme="0"/>
        </patternFill>
      </fill>
    </dxf>
    <dxf>
      <font>
        <b/>
        <i val="0"/>
        <color theme="0"/>
      </font>
      <fill>
        <patternFill>
          <bgColor rgb="FF00C176"/>
        </patternFill>
      </fill>
    </dxf>
    <dxf>
      <font>
        <b/>
        <i val="0"/>
        <color theme="2" tint="-0.749961851863155"/>
      </font>
      <fill>
        <patternFill>
          <bgColor rgb="FFFFFF00"/>
        </patternFill>
      </fill>
    </dxf>
    <dxf>
      <font>
        <b/>
        <i val="0"/>
        <color theme="0"/>
      </font>
      <fill>
        <patternFill>
          <bgColor rgb="FFFF7764"/>
        </patternFill>
      </fill>
    </dxf>
    <dxf>
      <fill>
        <patternFill>
          <bgColor theme="0"/>
        </patternFill>
      </fill>
    </dxf>
    <dxf>
      <font>
        <b/>
        <i val="0"/>
        <color theme="0"/>
      </font>
      <fill>
        <patternFill>
          <bgColor rgb="FF00C176"/>
        </patternFill>
      </fill>
    </dxf>
    <dxf>
      <font>
        <b/>
        <i val="0"/>
        <color theme="2" tint="-0.749961851863155"/>
      </font>
      <fill>
        <patternFill>
          <bgColor rgb="FFFFFF00"/>
        </patternFill>
      </fill>
    </dxf>
    <dxf>
      <font>
        <b/>
        <i val="0"/>
        <color theme="0"/>
      </font>
      <fill>
        <patternFill>
          <bgColor rgb="FFFF7764"/>
        </patternFill>
      </fill>
    </dxf>
    <dxf>
      <fill>
        <patternFill>
          <bgColor theme="0"/>
        </patternFill>
      </fill>
    </dxf>
    <dxf>
      <font>
        <b/>
        <i val="0"/>
        <color theme="0"/>
      </font>
      <fill>
        <patternFill>
          <bgColor rgb="FF00C176"/>
        </patternFill>
      </fill>
    </dxf>
    <dxf>
      <font>
        <b/>
        <i val="0"/>
        <color theme="2" tint="-0.749961851863155"/>
      </font>
      <fill>
        <patternFill>
          <bgColor rgb="FFFFFF00"/>
        </patternFill>
      </fill>
    </dxf>
    <dxf>
      <font>
        <b/>
        <i val="0"/>
        <color theme="0"/>
      </font>
      <fill>
        <patternFill>
          <bgColor rgb="FFFF7764"/>
        </patternFill>
      </fill>
    </dxf>
    <dxf>
      <fill>
        <patternFill>
          <bgColor theme="0"/>
        </patternFill>
      </fill>
    </dxf>
    <dxf>
      <font>
        <b/>
        <i val="0"/>
        <color theme="0"/>
      </font>
      <fill>
        <patternFill>
          <bgColor rgb="FF00C176"/>
        </patternFill>
      </fill>
    </dxf>
    <dxf>
      <font>
        <b/>
        <i val="0"/>
        <color theme="2" tint="-0.749961851863155"/>
      </font>
      <fill>
        <patternFill>
          <bgColor rgb="FFFFFF00"/>
        </patternFill>
      </fill>
    </dxf>
    <dxf>
      <font>
        <b/>
        <i val="0"/>
        <color theme="0"/>
      </font>
      <fill>
        <patternFill>
          <bgColor rgb="FFFF7764"/>
        </patternFill>
      </fill>
    </dxf>
    <dxf>
      <fill>
        <patternFill>
          <bgColor theme="0"/>
        </patternFill>
      </fill>
    </dxf>
    <dxf>
      <font>
        <b/>
        <i val="0"/>
        <color theme="0"/>
      </font>
      <fill>
        <patternFill>
          <bgColor rgb="FF00C176"/>
        </patternFill>
      </fill>
    </dxf>
    <dxf>
      <font>
        <b/>
        <i val="0"/>
        <color theme="2" tint="-0.749961851863155"/>
      </font>
      <fill>
        <patternFill>
          <bgColor rgb="FFFFFF00"/>
        </patternFill>
      </fill>
    </dxf>
    <dxf>
      <font>
        <b/>
        <i val="0"/>
        <color theme="0"/>
      </font>
      <fill>
        <patternFill>
          <bgColor rgb="FFFF7764"/>
        </patternFill>
      </fill>
    </dxf>
    <dxf>
      <fill>
        <patternFill>
          <bgColor theme="0"/>
        </patternFill>
      </fill>
    </dxf>
    <dxf>
      <font>
        <b/>
        <i val="0"/>
        <color theme="0"/>
      </font>
      <fill>
        <patternFill>
          <bgColor rgb="FF00C176"/>
        </patternFill>
      </fill>
    </dxf>
    <dxf>
      <font>
        <b/>
        <i val="0"/>
        <color theme="2" tint="-0.749961851863155"/>
      </font>
      <fill>
        <patternFill>
          <bgColor rgb="FFFFFF00"/>
        </patternFill>
      </fill>
    </dxf>
    <dxf>
      <font>
        <b/>
        <i val="0"/>
        <color theme="0"/>
      </font>
      <fill>
        <patternFill>
          <bgColor rgb="FFFF7764"/>
        </patternFill>
      </fill>
    </dxf>
    <dxf>
      <fill>
        <patternFill>
          <bgColor theme="0"/>
        </patternFill>
      </fill>
    </dxf>
    <dxf>
      <font>
        <b/>
        <i val="0"/>
        <color theme="0"/>
      </font>
      <fill>
        <patternFill>
          <bgColor rgb="FF00C176"/>
        </patternFill>
      </fill>
    </dxf>
    <dxf>
      <font>
        <b/>
        <i val="0"/>
        <color theme="2" tint="-0.749961851863155"/>
      </font>
      <fill>
        <patternFill>
          <bgColor rgb="FFFFFF00"/>
        </patternFill>
      </fill>
    </dxf>
    <dxf>
      <font>
        <b/>
        <i val="0"/>
        <color theme="0"/>
      </font>
      <fill>
        <patternFill>
          <bgColor rgb="FFFF7764"/>
        </patternFill>
      </fill>
    </dxf>
    <dxf>
      <fill>
        <patternFill>
          <bgColor theme="0"/>
        </patternFill>
      </fill>
    </dxf>
    <dxf>
      <font>
        <b/>
        <i val="0"/>
        <color theme="0"/>
      </font>
      <fill>
        <patternFill>
          <bgColor rgb="FF00C176"/>
        </patternFill>
      </fill>
    </dxf>
    <dxf>
      <font>
        <b/>
        <i val="0"/>
        <color theme="2" tint="-0.749961851863155"/>
      </font>
      <fill>
        <patternFill>
          <bgColor rgb="FFFFFF00"/>
        </patternFill>
      </fill>
    </dxf>
    <dxf>
      <font>
        <b/>
        <i val="0"/>
        <color theme="0"/>
      </font>
      <fill>
        <patternFill>
          <bgColor rgb="FFFF7764"/>
        </patternFill>
      </fill>
    </dxf>
    <dxf>
      <fill>
        <patternFill>
          <bgColor theme="0"/>
        </patternFill>
      </fill>
    </dxf>
    <dxf>
      <font>
        <b/>
        <i val="0"/>
        <color theme="0"/>
      </font>
      <fill>
        <patternFill>
          <bgColor rgb="FF00C176"/>
        </patternFill>
      </fill>
    </dxf>
    <dxf>
      <font>
        <b/>
        <i val="0"/>
        <color theme="2" tint="-0.749961851863155"/>
      </font>
      <fill>
        <patternFill>
          <bgColor rgb="FFFFFF00"/>
        </patternFill>
      </fill>
    </dxf>
    <dxf>
      <font>
        <b/>
        <i val="0"/>
        <color theme="0"/>
      </font>
      <fill>
        <patternFill>
          <bgColor rgb="FFFF7764"/>
        </patternFill>
      </fill>
    </dxf>
    <dxf>
      <fill>
        <patternFill>
          <bgColor theme="0"/>
        </patternFill>
      </fill>
    </dxf>
    <dxf>
      <font>
        <b/>
        <i val="0"/>
        <color theme="0"/>
      </font>
      <fill>
        <patternFill>
          <bgColor rgb="FF00C176"/>
        </patternFill>
      </fill>
    </dxf>
    <dxf>
      <font>
        <b/>
        <i val="0"/>
        <color theme="2" tint="-0.749961851863155"/>
      </font>
      <fill>
        <patternFill>
          <bgColor rgb="FFFFFF00"/>
        </patternFill>
      </fill>
    </dxf>
    <dxf>
      <font>
        <b/>
        <i val="0"/>
        <color theme="0"/>
      </font>
      <fill>
        <patternFill>
          <bgColor rgb="FFFF7764"/>
        </patternFill>
      </fill>
    </dxf>
    <dxf>
      <fill>
        <patternFill>
          <bgColor theme="0"/>
        </patternFill>
      </fill>
    </dxf>
    <dxf>
      <font>
        <b/>
        <i val="0"/>
        <color theme="0"/>
      </font>
      <fill>
        <patternFill>
          <bgColor rgb="FF00C176"/>
        </patternFill>
      </fill>
    </dxf>
    <dxf>
      <font>
        <b/>
        <i val="0"/>
        <color theme="2" tint="-0.749961851863155"/>
      </font>
      <fill>
        <patternFill>
          <bgColor rgb="FFFFFF00"/>
        </patternFill>
      </fill>
    </dxf>
    <dxf>
      <font>
        <b/>
        <i val="0"/>
        <color theme="0"/>
      </font>
      <fill>
        <patternFill>
          <bgColor rgb="FFFF7764"/>
        </patternFill>
      </fill>
    </dxf>
    <dxf>
      <fill>
        <patternFill>
          <bgColor theme="0"/>
        </patternFill>
      </fill>
    </dxf>
    <dxf>
      <font>
        <b/>
        <i val="0"/>
        <color theme="0"/>
      </font>
      <fill>
        <patternFill>
          <bgColor rgb="FF00C176"/>
        </patternFill>
      </fill>
    </dxf>
    <dxf>
      <font>
        <b/>
        <i val="0"/>
        <color theme="2" tint="-0.749961851863155"/>
      </font>
      <fill>
        <patternFill>
          <bgColor rgb="FFFFFF00"/>
        </patternFill>
      </fill>
    </dxf>
    <dxf>
      <font>
        <b/>
        <i val="0"/>
        <color theme="0"/>
      </font>
      <fill>
        <patternFill>
          <bgColor rgb="FFFF7764"/>
        </patternFill>
      </fill>
    </dxf>
    <dxf>
      <fill>
        <patternFill>
          <bgColor theme="0"/>
        </patternFill>
      </fill>
    </dxf>
    <dxf>
      <font>
        <b/>
        <i val="0"/>
        <color theme="0"/>
      </font>
      <fill>
        <patternFill>
          <bgColor rgb="FF00C176"/>
        </patternFill>
      </fill>
    </dxf>
    <dxf>
      <font>
        <b/>
        <i val="0"/>
        <color theme="2" tint="-0.749961851863155"/>
      </font>
      <fill>
        <patternFill>
          <bgColor rgb="FFFFFF00"/>
        </patternFill>
      </fill>
    </dxf>
    <dxf>
      <font>
        <b/>
        <i val="0"/>
        <color theme="0"/>
      </font>
      <fill>
        <patternFill>
          <bgColor rgb="FFFF7764"/>
        </patternFill>
      </fill>
    </dxf>
    <dxf>
      <fill>
        <patternFill>
          <bgColor theme="0"/>
        </patternFill>
      </fill>
    </dxf>
    <dxf>
      <font>
        <b/>
        <i val="0"/>
        <color theme="0"/>
      </font>
      <fill>
        <patternFill>
          <bgColor rgb="FF00C176"/>
        </patternFill>
      </fill>
    </dxf>
    <dxf>
      <font>
        <b/>
        <i val="0"/>
        <color theme="2" tint="-0.749961851863155"/>
      </font>
      <fill>
        <patternFill>
          <bgColor rgb="FFFFFF00"/>
        </patternFill>
      </fill>
    </dxf>
    <dxf>
      <font>
        <b/>
        <i val="0"/>
        <color theme="0"/>
      </font>
      <fill>
        <patternFill>
          <bgColor rgb="FFFF7764"/>
        </patternFill>
      </fill>
    </dxf>
    <dxf>
      <fill>
        <patternFill>
          <bgColor theme="0"/>
        </patternFill>
      </fill>
    </dxf>
    <dxf>
      <font>
        <b/>
        <i val="0"/>
        <color theme="0"/>
      </font>
      <fill>
        <patternFill>
          <bgColor rgb="FF00C176"/>
        </patternFill>
      </fill>
    </dxf>
    <dxf>
      <font>
        <b/>
        <i val="0"/>
        <color theme="2" tint="-0.749961851863155"/>
      </font>
      <fill>
        <patternFill>
          <bgColor rgb="FFFFFF00"/>
        </patternFill>
      </fill>
    </dxf>
    <dxf>
      <font>
        <b/>
        <i val="0"/>
        <color theme="0"/>
      </font>
      <fill>
        <patternFill>
          <bgColor rgb="FFFF7764"/>
        </patternFill>
      </fill>
    </dxf>
    <dxf>
      <fill>
        <patternFill>
          <bgColor theme="0"/>
        </patternFill>
      </fill>
    </dxf>
    <dxf>
      <font>
        <b/>
        <i val="0"/>
        <color theme="0"/>
      </font>
      <fill>
        <patternFill>
          <bgColor rgb="FF00C176"/>
        </patternFill>
      </fill>
    </dxf>
    <dxf>
      <font>
        <b/>
        <i val="0"/>
        <color theme="2" tint="-0.749961851863155"/>
      </font>
      <fill>
        <patternFill>
          <bgColor rgb="FFFFFF00"/>
        </patternFill>
      </fill>
    </dxf>
    <dxf>
      <font>
        <b/>
        <i val="0"/>
        <color theme="0"/>
      </font>
      <fill>
        <patternFill>
          <bgColor rgb="FFFF7764"/>
        </patternFill>
      </fill>
    </dxf>
    <dxf>
      <fill>
        <patternFill>
          <bgColor theme="0"/>
        </patternFill>
      </fill>
    </dxf>
    <dxf>
      <font>
        <b/>
        <i val="0"/>
        <color theme="0"/>
      </font>
      <fill>
        <patternFill>
          <bgColor rgb="FF00C176"/>
        </patternFill>
      </fill>
    </dxf>
    <dxf>
      <font>
        <b/>
        <i val="0"/>
        <color theme="2" tint="-0.749961851863155"/>
      </font>
      <fill>
        <patternFill>
          <bgColor rgb="FFFFFF00"/>
        </patternFill>
      </fill>
    </dxf>
    <dxf>
      <font>
        <b/>
        <i val="0"/>
        <color theme="0"/>
      </font>
      <fill>
        <patternFill>
          <bgColor rgb="FFFF7764"/>
        </patternFill>
      </fill>
    </dxf>
    <dxf>
      <fill>
        <patternFill>
          <bgColor theme="0"/>
        </patternFill>
      </fill>
    </dxf>
    <dxf>
      <font>
        <b/>
        <i val="0"/>
        <color theme="0"/>
      </font>
      <fill>
        <patternFill>
          <bgColor rgb="FF00C176"/>
        </patternFill>
      </fill>
    </dxf>
    <dxf>
      <font>
        <b/>
        <i val="0"/>
        <color theme="2" tint="-0.749961851863155"/>
      </font>
      <fill>
        <patternFill>
          <bgColor rgb="FFFFFF00"/>
        </patternFill>
      </fill>
    </dxf>
    <dxf>
      <font>
        <b/>
        <i val="0"/>
        <color theme="0"/>
      </font>
      <fill>
        <patternFill>
          <bgColor rgb="FFFF7764"/>
        </patternFill>
      </fill>
    </dxf>
    <dxf>
      <fill>
        <patternFill>
          <bgColor theme="0"/>
        </patternFill>
      </fill>
    </dxf>
    <dxf>
      <font>
        <b/>
        <i val="0"/>
        <color theme="0"/>
      </font>
      <fill>
        <patternFill>
          <bgColor rgb="FF00C176"/>
        </patternFill>
      </fill>
    </dxf>
    <dxf>
      <font>
        <b/>
        <i val="0"/>
        <color theme="2" tint="-0.749961851863155"/>
      </font>
      <fill>
        <patternFill>
          <bgColor rgb="FFFFFF00"/>
        </patternFill>
      </fill>
    </dxf>
    <dxf>
      <font>
        <b/>
        <i val="0"/>
        <color theme="0"/>
      </font>
      <fill>
        <patternFill>
          <bgColor rgb="FFFF7764"/>
        </patternFill>
      </fill>
    </dxf>
    <dxf>
      <fill>
        <patternFill>
          <bgColor theme="0"/>
        </patternFill>
      </fill>
    </dxf>
    <dxf>
      <font>
        <b/>
        <i val="0"/>
        <color theme="0"/>
      </font>
      <fill>
        <patternFill>
          <bgColor rgb="FF00C176"/>
        </patternFill>
      </fill>
    </dxf>
    <dxf>
      <font>
        <b/>
        <i val="0"/>
        <color theme="2" tint="-0.749961851863155"/>
      </font>
      <fill>
        <patternFill>
          <bgColor rgb="FFFFFF00"/>
        </patternFill>
      </fill>
    </dxf>
    <dxf>
      <font>
        <b/>
        <i val="0"/>
        <color theme="0"/>
      </font>
      <fill>
        <patternFill>
          <bgColor rgb="FFFF7764"/>
        </patternFill>
      </fill>
    </dxf>
    <dxf>
      <fill>
        <patternFill>
          <bgColor theme="0"/>
        </patternFill>
      </fill>
    </dxf>
    <dxf>
      <font>
        <b/>
        <i val="0"/>
        <color theme="0"/>
      </font>
      <fill>
        <patternFill>
          <bgColor rgb="FF00C176"/>
        </patternFill>
      </fill>
    </dxf>
    <dxf>
      <font>
        <b/>
        <i val="0"/>
        <color theme="2" tint="-0.749961851863155"/>
      </font>
      <fill>
        <patternFill>
          <bgColor rgb="FFFFFF00"/>
        </patternFill>
      </fill>
    </dxf>
    <dxf>
      <font>
        <b/>
        <i val="0"/>
        <color theme="0"/>
      </font>
      <fill>
        <patternFill>
          <bgColor rgb="FFFF7764"/>
        </patternFill>
      </fill>
    </dxf>
    <dxf>
      <fill>
        <patternFill>
          <bgColor theme="0"/>
        </patternFill>
      </fill>
    </dxf>
    <dxf>
      <font>
        <b/>
        <i val="0"/>
        <color theme="0"/>
      </font>
      <fill>
        <patternFill>
          <bgColor rgb="FF00C176"/>
        </patternFill>
      </fill>
    </dxf>
    <dxf>
      <font>
        <b/>
        <i val="0"/>
        <color theme="2" tint="-0.749961851863155"/>
      </font>
      <fill>
        <patternFill>
          <bgColor rgb="FFFFFF00"/>
        </patternFill>
      </fill>
    </dxf>
    <dxf>
      <font>
        <b/>
        <i val="0"/>
        <color theme="0"/>
      </font>
      <fill>
        <patternFill>
          <bgColor rgb="FFFF7764"/>
        </patternFill>
      </fill>
    </dxf>
    <dxf>
      <fill>
        <patternFill>
          <bgColor theme="0"/>
        </patternFill>
      </fill>
    </dxf>
    <dxf>
      <font>
        <b/>
        <i val="0"/>
        <color theme="0"/>
      </font>
      <fill>
        <patternFill>
          <bgColor rgb="FF00C176"/>
        </patternFill>
      </fill>
    </dxf>
    <dxf>
      <font>
        <b/>
        <i val="0"/>
        <color theme="2" tint="-0.749961851863155"/>
      </font>
      <fill>
        <patternFill>
          <bgColor rgb="FFFFFF00"/>
        </patternFill>
      </fill>
    </dxf>
    <dxf>
      <font>
        <b/>
        <i val="0"/>
        <color theme="0"/>
      </font>
      <fill>
        <patternFill>
          <bgColor rgb="FFFF7764"/>
        </patternFill>
      </fill>
    </dxf>
    <dxf>
      <fill>
        <patternFill>
          <bgColor theme="0"/>
        </patternFill>
      </fill>
    </dxf>
    <dxf>
      <font>
        <b/>
        <i val="0"/>
        <color theme="0"/>
      </font>
      <fill>
        <patternFill>
          <bgColor rgb="FF00C176"/>
        </patternFill>
      </fill>
    </dxf>
    <dxf>
      <font>
        <b/>
        <i val="0"/>
        <color theme="2" tint="-0.749961851863155"/>
      </font>
      <fill>
        <patternFill>
          <bgColor rgb="FFFFFF00"/>
        </patternFill>
      </fill>
    </dxf>
    <dxf>
      <font>
        <b/>
        <i val="0"/>
        <color theme="0"/>
      </font>
      <fill>
        <patternFill>
          <bgColor rgb="FFFF7764"/>
        </patternFill>
      </fill>
    </dxf>
    <dxf>
      <fill>
        <patternFill>
          <bgColor theme="0"/>
        </patternFill>
      </fill>
    </dxf>
    <dxf>
      <font>
        <b/>
        <i val="0"/>
        <color theme="0"/>
      </font>
      <fill>
        <patternFill>
          <bgColor rgb="FF00C176"/>
        </patternFill>
      </fill>
    </dxf>
    <dxf>
      <font>
        <b/>
        <i val="0"/>
        <color theme="2" tint="-0.749961851863155"/>
      </font>
      <fill>
        <patternFill>
          <bgColor rgb="FFFFFF00"/>
        </patternFill>
      </fill>
    </dxf>
    <dxf>
      <font>
        <b/>
        <i val="0"/>
        <color theme="0"/>
      </font>
      <fill>
        <patternFill>
          <bgColor rgb="FFFF7764"/>
        </patternFill>
      </fill>
    </dxf>
    <dxf>
      <fill>
        <patternFill>
          <bgColor theme="0"/>
        </patternFill>
      </fill>
    </dxf>
    <dxf>
      <font>
        <b/>
        <i val="0"/>
        <color theme="0"/>
      </font>
      <fill>
        <patternFill>
          <bgColor rgb="FF00C176"/>
        </patternFill>
      </fill>
    </dxf>
    <dxf>
      <font>
        <b/>
        <i val="0"/>
        <color theme="2" tint="-0.749961851863155"/>
      </font>
      <fill>
        <patternFill>
          <bgColor rgb="FFFFFF00"/>
        </patternFill>
      </fill>
    </dxf>
    <dxf>
      <font>
        <b/>
        <i val="0"/>
        <color theme="0"/>
      </font>
      <fill>
        <patternFill>
          <bgColor rgb="FFFF7764"/>
        </patternFill>
      </fill>
    </dxf>
    <dxf>
      <fill>
        <patternFill>
          <bgColor theme="0"/>
        </patternFill>
      </fill>
    </dxf>
    <dxf>
      <font>
        <b/>
        <i val="0"/>
        <color theme="0"/>
      </font>
      <fill>
        <patternFill>
          <bgColor rgb="FF00C176"/>
        </patternFill>
      </fill>
    </dxf>
    <dxf>
      <font>
        <b/>
        <i val="0"/>
        <color theme="2" tint="-0.749961851863155"/>
      </font>
      <fill>
        <patternFill>
          <bgColor rgb="FFFFFF00"/>
        </patternFill>
      </fill>
    </dxf>
    <dxf>
      <font>
        <b/>
        <i val="0"/>
        <color theme="0"/>
      </font>
      <fill>
        <patternFill>
          <bgColor rgb="FFFF7764"/>
        </patternFill>
      </fill>
    </dxf>
    <dxf>
      <fill>
        <patternFill>
          <bgColor theme="0"/>
        </patternFill>
      </fill>
    </dxf>
    <dxf>
      <font>
        <b/>
        <i val="0"/>
        <color theme="0"/>
      </font>
      <fill>
        <patternFill>
          <bgColor rgb="FF00C176"/>
        </patternFill>
      </fill>
    </dxf>
    <dxf>
      <font>
        <b/>
        <i val="0"/>
        <color theme="2" tint="-0.749961851863155"/>
      </font>
      <fill>
        <patternFill>
          <bgColor rgb="FFFFFF00"/>
        </patternFill>
      </fill>
    </dxf>
    <dxf>
      <font>
        <b/>
        <i val="0"/>
        <color theme="0"/>
      </font>
      <fill>
        <patternFill>
          <bgColor rgb="FFFF7764"/>
        </patternFill>
      </fill>
    </dxf>
    <dxf>
      <fill>
        <patternFill>
          <bgColor theme="0"/>
        </patternFill>
      </fill>
    </dxf>
    <dxf>
      <font>
        <b/>
        <i val="0"/>
        <color theme="0"/>
      </font>
      <fill>
        <patternFill>
          <bgColor rgb="FF00C176"/>
        </patternFill>
      </fill>
    </dxf>
    <dxf>
      <font>
        <b/>
        <i val="0"/>
        <color theme="2" tint="-0.749961851863155"/>
      </font>
      <fill>
        <patternFill>
          <bgColor rgb="FFFFFF00"/>
        </patternFill>
      </fill>
    </dxf>
    <dxf>
      <font>
        <b/>
        <i val="0"/>
        <color theme="0"/>
      </font>
      <fill>
        <patternFill>
          <bgColor rgb="FFFF7764"/>
        </patternFill>
      </fill>
    </dxf>
    <dxf>
      <fill>
        <patternFill>
          <bgColor theme="0"/>
        </patternFill>
      </fill>
    </dxf>
    <dxf>
      <font>
        <b/>
        <i val="0"/>
        <color theme="0"/>
      </font>
      <fill>
        <patternFill>
          <bgColor rgb="FF00C176"/>
        </patternFill>
      </fill>
    </dxf>
    <dxf>
      <font>
        <b/>
        <i val="0"/>
        <color theme="2" tint="-0.749961851863155"/>
      </font>
      <fill>
        <patternFill>
          <bgColor rgb="FFFFFF00"/>
        </patternFill>
      </fill>
    </dxf>
    <dxf>
      <font>
        <b/>
        <i val="0"/>
        <color theme="0"/>
      </font>
      <fill>
        <patternFill>
          <bgColor rgb="FFFF7764"/>
        </patternFill>
      </fill>
    </dxf>
    <dxf>
      <fill>
        <patternFill>
          <bgColor theme="0"/>
        </patternFill>
      </fill>
    </dxf>
    <dxf>
      <font>
        <b/>
        <i val="0"/>
        <color theme="0"/>
      </font>
      <fill>
        <patternFill>
          <bgColor rgb="FF00C176"/>
        </patternFill>
      </fill>
    </dxf>
    <dxf>
      <font>
        <b/>
        <i val="0"/>
        <color theme="2" tint="-0.749961851863155"/>
      </font>
      <fill>
        <patternFill>
          <bgColor rgb="FFFFFF00"/>
        </patternFill>
      </fill>
    </dxf>
    <dxf>
      <font>
        <b/>
        <i val="0"/>
        <color theme="0"/>
      </font>
      <fill>
        <patternFill>
          <bgColor rgb="FFFF7764"/>
        </patternFill>
      </fill>
    </dxf>
    <dxf>
      <fill>
        <patternFill>
          <bgColor theme="0"/>
        </patternFill>
      </fill>
    </dxf>
    <dxf>
      <font>
        <b/>
        <i val="0"/>
        <color theme="0"/>
      </font>
      <fill>
        <patternFill>
          <bgColor rgb="FF00C176"/>
        </patternFill>
      </fill>
    </dxf>
    <dxf>
      <font>
        <b/>
        <i val="0"/>
        <color theme="2" tint="-0.749961851863155"/>
      </font>
      <fill>
        <patternFill>
          <bgColor rgb="FFFFFF00"/>
        </patternFill>
      </fill>
    </dxf>
    <dxf>
      <font>
        <b/>
        <i val="0"/>
        <color theme="0"/>
      </font>
      <fill>
        <patternFill>
          <bgColor rgb="FFFF7764"/>
        </patternFill>
      </fill>
    </dxf>
    <dxf>
      <fill>
        <patternFill>
          <bgColor theme="0"/>
        </patternFill>
      </fill>
    </dxf>
    <dxf>
      <font>
        <b/>
        <i val="0"/>
        <color theme="0"/>
      </font>
      <fill>
        <patternFill>
          <bgColor rgb="FF00C176"/>
        </patternFill>
      </fill>
    </dxf>
    <dxf>
      <font>
        <b/>
        <i val="0"/>
        <color theme="2" tint="-0.749961851863155"/>
      </font>
      <fill>
        <patternFill>
          <bgColor rgb="FFFFFF00"/>
        </patternFill>
      </fill>
    </dxf>
    <dxf>
      <font>
        <b/>
        <i val="0"/>
        <color theme="0"/>
      </font>
      <fill>
        <patternFill>
          <bgColor rgb="FFFF7764"/>
        </patternFill>
      </fill>
    </dxf>
    <dxf>
      <fill>
        <patternFill>
          <bgColor theme="0"/>
        </patternFill>
      </fill>
    </dxf>
    <dxf>
      <font>
        <b/>
        <i val="0"/>
        <color theme="0"/>
      </font>
      <fill>
        <patternFill>
          <bgColor rgb="FF00C176"/>
        </patternFill>
      </fill>
    </dxf>
    <dxf>
      <font>
        <b/>
        <i val="0"/>
        <color theme="2" tint="-0.749961851863155"/>
      </font>
      <fill>
        <patternFill>
          <bgColor rgb="FFFFFF00"/>
        </patternFill>
      </fill>
    </dxf>
    <dxf>
      <font>
        <b/>
        <i val="0"/>
        <color theme="0"/>
      </font>
      <fill>
        <patternFill>
          <bgColor rgb="FFFF7764"/>
        </patternFill>
      </fill>
    </dxf>
    <dxf>
      <fill>
        <patternFill>
          <bgColor theme="0"/>
        </patternFill>
      </fill>
    </dxf>
    <dxf>
      <font>
        <b/>
        <i val="0"/>
        <color theme="0"/>
      </font>
      <fill>
        <patternFill>
          <bgColor rgb="FF00C176"/>
        </patternFill>
      </fill>
    </dxf>
    <dxf>
      <font>
        <b/>
        <i val="0"/>
        <color theme="2" tint="-0.749961851863155"/>
      </font>
      <fill>
        <patternFill>
          <bgColor rgb="FFFFFF00"/>
        </patternFill>
      </fill>
    </dxf>
    <dxf>
      <font>
        <b/>
        <i val="0"/>
        <color theme="0"/>
      </font>
      <fill>
        <patternFill>
          <bgColor rgb="FFFF7764"/>
        </patternFill>
      </fill>
    </dxf>
    <dxf>
      <fill>
        <patternFill>
          <bgColor theme="0"/>
        </patternFill>
      </fill>
    </dxf>
    <dxf>
      <font>
        <b/>
        <i val="0"/>
        <color theme="0"/>
      </font>
      <fill>
        <patternFill>
          <bgColor rgb="FF00C176"/>
        </patternFill>
      </fill>
    </dxf>
    <dxf>
      <font>
        <b/>
        <i val="0"/>
        <color theme="2" tint="-0.749961851863155"/>
      </font>
      <fill>
        <patternFill>
          <bgColor rgb="FFFFFF00"/>
        </patternFill>
      </fill>
    </dxf>
    <dxf>
      <font>
        <b/>
        <i val="0"/>
        <color theme="0"/>
      </font>
      <fill>
        <patternFill>
          <bgColor rgb="FFFF7764"/>
        </patternFill>
      </fill>
    </dxf>
    <dxf>
      <fill>
        <patternFill>
          <bgColor theme="0"/>
        </patternFill>
      </fill>
    </dxf>
    <dxf>
      <font>
        <b/>
        <i val="0"/>
        <color theme="0"/>
      </font>
      <fill>
        <patternFill>
          <bgColor rgb="FF00C176"/>
        </patternFill>
      </fill>
    </dxf>
    <dxf>
      <font>
        <b/>
        <i val="0"/>
        <color theme="2" tint="-0.749961851863155"/>
      </font>
      <fill>
        <patternFill>
          <bgColor rgb="FFFFFF00"/>
        </patternFill>
      </fill>
    </dxf>
    <dxf>
      <font>
        <b/>
        <i val="0"/>
        <color theme="0"/>
      </font>
      <fill>
        <patternFill>
          <bgColor rgb="FFFF7764"/>
        </patternFill>
      </fill>
    </dxf>
    <dxf>
      <fill>
        <patternFill>
          <bgColor theme="0"/>
        </patternFill>
      </fill>
    </dxf>
    <dxf>
      <font>
        <b/>
        <i val="0"/>
        <color theme="0"/>
      </font>
      <fill>
        <patternFill>
          <bgColor rgb="FF00C176"/>
        </patternFill>
      </fill>
    </dxf>
    <dxf>
      <font>
        <b/>
        <i val="0"/>
        <color theme="2" tint="-0.749961851863155"/>
      </font>
      <fill>
        <patternFill>
          <bgColor rgb="FFFFFF00"/>
        </patternFill>
      </fill>
    </dxf>
    <dxf>
      <font>
        <b/>
        <i val="0"/>
        <color theme="0"/>
      </font>
      <fill>
        <patternFill>
          <bgColor rgb="FFFF7764"/>
        </patternFill>
      </fill>
    </dxf>
    <dxf>
      <fill>
        <patternFill>
          <bgColor theme="0"/>
        </patternFill>
      </fill>
    </dxf>
    <dxf>
      <font>
        <b/>
        <i val="0"/>
        <color theme="0"/>
      </font>
      <fill>
        <patternFill>
          <bgColor rgb="FF00C176"/>
        </patternFill>
      </fill>
    </dxf>
    <dxf>
      <font>
        <b/>
        <i val="0"/>
        <color theme="2" tint="-0.749961851863155"/>
      </font>
      <fill>
        <patternFill>
          <bgColor rgb="FFFFFF00"/>
        </patternFill>
      </fill>
    </dxf>
    <dxf>
      <font>
        <b/>
        <i val="0"/>
        <color theme="0"/>
      </font>
      <fill>
        <patternFill>
          <bgColor rgb="FFFF7764"/>
        </patternFill>
      </fill>
    </dxf>
    <dxf>
      <fill>
        <patternFill>
          <bgColor theme="0"/>
        </patternFill>
      </fill>
    </dxf>
    <dxf>
      <font>
        <b/>
        <i val="0"/>
        <color theme="0"/>
      </font>
      <fill>
        <patternFill>
          <bgColor rgb="FF00C176"/>
        </patternFill>
      </fill>
    </dxf>
    <dxf>
      <font>
        <b/>
        <i val="0"/>
        <color theme="2" tint="-0.749961851863155"/>
      </font>
      <fill>
        <patternFill>
          <bgColor rgb="FFFFFF00"/>
        </patternFill>
      </fill>
    </dxf>
    <dxf>
      <font>
        <b/>
        <i val="0"/>
        <color theme="0"/>
      </font>
      <fill>
        <patternFill>
          <bgColor rgb="FFFF7764"/>
        </patternFill>
      </fill>
    </dxf>
    <dxf>
      <fill>
        <patternFill>
          <bgColor theme="0"/>
        </patternFill>
      </fill>
    </dxf>
    <dxf>
      <font>
        <b/>
        <i val="0"/>
        <color theme="0"/>
      </font>
      <fill>
        <patternFill>
          <bgColor rgb="FF00C176"/>
        </patternFill>
      </fill>
    </dxf>
    <dxf>
      <font>
        <b/>
        <i val="0"/>
        <color theme="2" tint="-0.749961851863155"/>
      </font>
      <fill>
        <patternFill>
          <bgColor rgb="FFFFFF00"/>
        </patternFill>
      </fill>
    </dxf>
    <dxf>
      <font>
        <b/>
        <i val="0"/>
        <color theme="0"/>
      </font>
      <fill>
        <patternFill>
          <bgColor rgb="FFFF7764"/>
        </patternFill>
      </fill>
    </dxf>
    <dxf>
      <fill>
        <patternFill>
          <bgColor theme="0"/>
        </patternFill>
      </fill>
    </dxf>
    <dxf>
      <font>
        <b/>
        <i val="0"/>
        <color theme="0"/>
      </font>
      <fill>
        <patternFill>
          <bgColor rgb="FF00C176"/>
        </patternFill>
      </fill>
    </dxf>
    <dxf>
      <font>
        <b/>
        <i val="0"/>
        <color theme="2" tint="-0.749961851863155"/>
      </font>
      <fill>
        <patternFill>
          <bgColor rgb="FFFFFF00"/>
        </patternFill>
      </fill>
    </dxf>
    <dxf>
      <font>
        <b/>
        <i val="0"/>
        <color theme="0"/>
      </font>
      <fill>
        <patternFill>
          <bgColor rgb="FFFF7764"/>
        </patternFill>
      </fill>
    </dxf>
    <dxf>
      <fill>
        <patternFill>
          <bgColor theme="0"/>
        </patternFill>
      </fill>
    </dxf>
    <dxf>
      <font>
        <b/>
        <i val="0"/>
        <color theme="0"/>
      </font>
      <fill>
        <patternFill>
          <bgColor rgb="FF00C176"/>
        </patternFill>
      </fill>
    </dxf>
    <dxf>
      <font>
        <b/>
        <i val="0"/>
        <color theme="2" tint="-0.749961851863155"/>
      </font>
      <fill>
        <patternFill>
          <bgColor rgb="FFFFFF00"/>
        </patternFill>
      </fill>
    </dxf>
    <dxf>
      <font>
        <b/>
        <i val="0"/>
        <color theme="0"/>
      </font>
      <fill>
        <patternFill>
          <bgColor rgb="FFFF7764"/>
        </patternFill>
      </fill>
    </dxf>
    <dxf>
      <fill>
        <patternFill>
          <bgColor theme="0"/>
        </patternFill>
      </fill>
    </dxf>
    <dxf>
      <font>
        <b/>
        <i val="0"/>
        <color theme="0"/>
      </font>
      <fill>
        <patternFill>
          <bgColor rgb="FF00C176"/>
        </patternFill>
      </fill>
    </dxf>
    <dxf>
      <font>
        <b/>
        <i val="0"/>
        <color theme="2" tint="-0.749961851863155"/>
      </font>
      <fill>
        <patternFill>
          <bgColor rgb="FFFFFF00"/>
        </patternFill>
      </fill>
    </dxf>
    <dxf>
      <font>
        <b/>
        <i val="0"/>
        <color theme="0"/>
      </font>
      <fill>
        <patternFill>
          <bgColor rgb="FFFF7764"/>
        </patternFill>
      </fill>
    </dxf>
    <dxf>
      <fill>
        <patternFill>
          <bgColor theme="0"/>
        </patternFill>
      </fill>
    </dxf>
    <dxf>
      <font>
        <b/>
        <i val="0"/>
        <color theme="0"/>
      </font>
      <fill>
        <patternFill>
          <bgColor rgb="FF00C176"/>
        </patternFill>
      </fill>
    </dxf>
    <dxf>
      <font>
        <b/>
        <i val="0"/>
        <color theme="2" tint="-0.749961851863155"/>
      </font>
      <fill>
        <patternFill>
          <bgColor rgb="FFFFFF00"/>
        </patternFill>
      </fill>
    </dxf>
    <dxf>
      <font>
        <b/>
        <i val="0"/>
        <color theme="0"/>
      </font>
      <fill>
        <patternFill>
          <bgColor rgb="FFFF7764"/>
        </patternFill>
      </fill>
    </dxf>
    <dxf>
      <fill>
        <patternFill>
          <bgColor theme="0"/>
        </patternFill>
      </fill>
    </dxf>
    <dxf>
      <font>
        <b/>
        <i val="0"/>
        <color theme="0"/>
      </font>
      <fill>
        <patternFill>
          <bgColor rgb="FF00C176"/>
        </patternFill>
      </fill>
    </dxf>
    <dxf>
      <font>
        <b/>
        <i val="0"/>
        <color theme="2" tint="-0.749961851863155"/>
      </font>
      <fill>
        <patternFill>
          <bgColor rgb="FFFFFF00"/>
        </patternFill>
      </fill>
    </dxf>
    <dxf>
      <font>
        <b/>
        <i val="0"/>
        <color theme="0"/>
      </font>
      <fill>
        <patternFill>
          <bgColor rgb="FFFF7764"/>
        </patternFill>
      </fill>
    </dxf>
    <dxf>
      <fill>
        <patternFill>
          <bgColor theme="0"/>
        </patternFill>
      </fill>
    </dxf>
    <dxf>
      <font>
        <b/>
        <i val="0"/>
        <color theme="0"/>
      </font>
      <fill>
        <patternFill>
          <bgColor rgb="FF00C176"/>
        </patternFill>
      </fill>
    </dxf>
    <dxf>
      <font>
        <b/>
        <i val="0"/>
        <color theme="2" tint="-0.749961851863155"/>
      </font>
      <fill>
        <patternFill>
          <bgColor rgb="FFFFFF00"/>
        </patternFill>
      </fill>
    </dxf>
    <dxf>
      <font>
        <b/>
        <i val="0"/>
        <color theme="0"/>
      </font>
      <fill>
        <patternFill>
          <bgColor rgb="FFFF7764"/>
        </patternFill>
      </fill>
    </dxf>
    <dxf>
      <fill>
        <patternFill>
          <bgColor theme="0"/>
        </patternFill>
      </fill>
    </dxf>
    <dxf>
      <font>
        <b/>
        <i val="0"/>
        <color theme="0"/>
      </font>
      <fill>
        <patternFill>
          <bgColor rgb="FF00C176"/>
        </patternFill>
      </fill>
    </dxf>
    <dxf>
      <font>
        <b/>
        <i val="0"/>
        <color theme="2" tint="-0.749961851863155"/>
      </font>
      <fill>
        <patternFill>
          <bgColor rgb="FFFFFF00"/>
        </patternFill>
      </fill>
    </dxf>
    <dxf>
      <font>
        <b/>
        <i val="0"/>
        <color theme="0"/>
      </font>
      <fill>
        <patternFill>
          <bgColor rgb="FFFF7764"/>
        </patternFill>
      </fill>
    </dxf>
    <dxf>
      <fill>
        <patternFill>
          <bgColor theme="0"/>
        </patternFill>
      </fill>
    </dxf>
    <dxf>
      <font>
        <b/>
        <i val="0"/>
        <color theme="0"/>
      </font>
      <fill>
        <patternFill>
          <bgColor rgb="FF00C176"/>
        </patternFill>
      </fill>
    </dxf>
    <dxf>
      <font>
        <b/>
        <i val="0"/>
        <color theme="2" tint="-0.749961851863155"/>
      </font>
      <fill>
        <patternFill>
          <bgColor rgb="FFFFFF00"/>
        </patternFill>
      </fill>
    </dxf>
    <dxf>
      <font>
        <b/>
        <i val="0"/>
        <color theme="0"/>
      </font>
      <fill>
        <patternFill>
          <bgColor rgb="FFFF7764"/>
        </patternFill>
      </fill>
    </dxf>
    <dxf>
      <fill>
        <patternFill>
          <bgColor theme="0"/>
        </patternFill>
      </fill>
    </dxf>
    <dxf>
      <font>
        <b/>
        <i val="0"/>
        <color theme="0"/>
      </font>
      <fill>
        <patternFill>
          <bgColor rgb="FF00C176"/>
        </patternFill>
      </fill>
    </dxf>
    <dxf>
      <font>
        <b/>
        <i val="0"/>
        <color theme="2" tint="-0.749961851863155"/>
      </font>
      <fill>
        <patternFill>
          <bgColor rgb="FFFFFF00"/>
        </patternFill>
      </fill>
    </dxf>
    <dxf>
      <font>
        <b/>
        <i val="0"/>
        <color theme="0"/>
      </font>
      <fill>
        <patternFill>
          <bgColor rgb="FFFF7764"/>
        </patternFill>
      </fill>
    </dxf>
    <dxf>
      <fill>
        <patternFill>
          <bgColor theme="0"/>
        </patternFill>
      </fill>
    </dxf>
    <dxf>
      <font>
        <b/>
        <i val="0"/>
        <color theme="0"/>
      </font>
      <fill>
        <patternFill>
          <bgColor rgb="FF00C176"/>
        </patternFill>
      </fill>
    </dxf>
    <dxf>
      <font>
        <b/>
        <i val="0"/>
        <color theme="2" tint="-0.749961851863155"/>
      </font>
      <fill>
        <patternFill>
          <bgColor rgb="FFFFFF00"/>
        </patternFill>
      </fill>
    </dxf>
    <dxf>
      <font>
        <b/>
        <i val="0"/>
        <color theme="0"/>
      </font>
      <fill>
        <patternFill>
          <bgColor rgb="FFFF7764"/>
        </patternFill>
      </fill>
    </dxf>
    <dxf>
      <fill>
        <patternFill>
          <bgColor theme="0"/>
        </patternFill>
      </fill>
    </dxf>
    <dxf>
      <font>
        <b/>
        <i val="0"/>
        <color theme="0"/>
      </font>
      <fill>
        <patternFill>
          <bgColor rgb="FF00C176"/>
        </patternFill>
      </fill>
    </dxf>
    <dxf>
      <font>
        <b/>
        <i val="0"/>
        <color theme="2" tint="-0.749961851863155"/>
      </font>
      <fill>
        <patternFill>
          <bgColor rgb="FFFFFF00"/>
        </patternFill>
      </fill>
    </dxf>
    <dxf>
      <font>
        <b/>
        <i val="0"/>
        <color theme="0"/>
      </font>
      <fill>
        <patternFill>
          <bgColor rgb="FFFF7764"/>
        </patternFill>
      </fill>
    </dxf>
    <dxf>
      <fill>
        <patternFill>
          <bgColor theme="0"/>
        </patternFill>
      </fill>
    </dxf>
    <dxf>
      <font>
        <b/>
        <i val="0"/>
        <color theme="0"/>
      </font>
      <fill>
        <patternFill>
          <bgColor rgb="FF00C176"/>
        </patternFill>
      </fill>
    </dxf>
    <dxf>
      <font>
        <b/>
        <i val="0"/>
        <color theme="2" tint="-0.749961851863155"/>
      </font>
      <fill>
        <patternFill>
          <bgColor rgb="FFFFFF00"/>
        </patternFill>
      </fill>
    </dxf>
    <dxf>
      <font>
        <b/>
        <i val="0"/>
        <color theme="0"/>
      </font>
      <fill>
        <patternFill>
          <bgColor rgb="FFFF7764"/>
        </patternFill>
      </fill>
    </dxf>
    <dxf>
      <fill>
        <patternFill>
          <bgColor theme="0"/>
        </patternFill>
      </fill>
    </dxf>
    <dxf>
      <font>
        <b/>
        <i val="0"/>
        <color theme="0"/>
      </font>
      <fill>
        <patternFill>
          <bgColor rgb="FF00C176"/>
        </patternFill>
      </fill>
    </dxf>
    <dxf>
      <font>
        <b/>
        <i val="0"/>
        <color theme="2" tint="-0.749961851863155"/>
      </font>
      <fill>
        <patternFill>
          <bgColor rgb="FFFFFF00"/>
        </patternFill>
      </fill>
    </dxf>
    <dxf>
      <font>
        <b/>
        <i val="0"/>
        <color theme="0"/>
      </font>
      <fill>
        <patternFill>
          <bgColor rgb="FFFF7764"/>
        </patternFill>
      </fill>
    </dxf>
    <dxf>
      <fill>
        <patternFill>
          <bgColor theme="0"/>
        </patternFill>
      </fill>
    </dxf>
    <dxf>
      <font>
        <b/>
        <i val="0"/>
        <color theme="0"/>
      </font>
      <fill>
        <patternFill>
          <bgColor rgb="FF00C176"/>
        </patternFill>
      </fill>
    </dxf>
    <dxf>
      <font>
        <b/>
        <i val="0"/>
        <color theme="2" tint="-0.749961851863155"/>
      </font>
      <fill>
        <patternFill>
          <bgColor rgb="FFFFFF00"/>
        </patternFill>
      </fill>
    </dxf>
    <dxf>
      <font>
        <b/>
        <i val="0"/>
        <color theme="0"/>
      </font>
      <fill>
        <patternFill>
          <bgColor rgb="FFFF7764"/>
        </patternFill>
      </fill>
    </dxf>
    <dxf>
      <fill>
        <patternFill>
          <bgColor theme="0"/>
        </patternFill>
      </fill>
    </dxf>
    <dxf>
      <font>
        <b/>
        <i val="0"/>
        <color theme="0"/>
      </font>
      <fill>
        <patternFill>
          <bgColor rgb="FF00C176"/>
        </patternFill>
      </fill>
    </dxf>
    <dxf>
      <font>
        <b/>
        <i val="0"/>
        <color theme="2" tint="-0.749961851863155"/>
      </font>
      <fill>
        <patternFill>
          <bgColor rgb="FFFFFF00"/>
        </patternFill>
      </fill>
    </dxf>
    <dxf>
      <font>
        <b/>
        <i val="0"/>
        <color theme="0"/>
      </font>
      <fill>
        <patternFill>
          <bgColor rgb="FFFF7764"/>
        </patternFill>
      </fill>
    </dxf>
    <dxf>
      <fill>
        <patternFill>
          <bgColor theme="0"/>
        </patternFill>
      </fill>
    </dxf>
    <dxf>
      <font>
        <b/>
        <i val="0"/>
        <color theme="0"/>
      </font>
      <fill>
        <patternFill>
          <bgColor rgb="FF00C176"/>
        </patternFill>
      </fill>
    </dxf>
    <dxf>
      <font>
        <b/>
        <i val="0"/>
        <color theme="2" tint="-0.749961851863155"/>
      </font>
      <fill>
        <patternFill>
          <bgColor rgb="FFFFFF00"/>
        </patternFill>
      </fill>
    </dxf>
    <dxf>
      <font>
        <b/>
        <i val="0"/>
        <color theme="0"/>
      </font>
      <fill>
        <patternFill>
          <bgColor rgb="FFFF7764"/>
        </patternFill>
      </fill>
    </dxf>
    <dxf>
      <fill>
        <patternFill>
          <bgColor theme="0"/>
        </patternFill>
      </fill>
    </dxf>
    <dxf>
      <font>
        <b/>
        <i val="0"/>
        <color theme="0"/>
      </font>
      <fill>
        <patternFill>
          <bgColor rgb="FF00C176"/>
        </patternFill>
      </fill>
    </dxf>
    <dxf>
      <font>
        <b/>
        <i val="0"/>
        <color theme="2" tint="-0.749961851863155"/>
      </font>
      <fill>
        <patternFill>
          <bgColor rgb="FFFFFF00"/>
        </patternFill>
      </fill>
    </dxf>
    <dxf>
      <font>
        <b/>
        <i val="0"/>
        <color theme="0"/>
      </font>
      <fill>
        <patternFill>
          <bgColor rgb="FFFF7764"/>
        </patternFill>
      </fill>
    </dxf>
    <dxf>
      <fill>
        <patternFill>
          <bgColor theme="0"/>
        </patternFill>
      </fill>
    </dxf>
    <dxf>
      <font>
        <b/>
        <i val="0"/>
        <color theme="0"/>
      </font>
      <fill>
        <patternFill>
          <bgColor rgb="FF00C176"/>
        </patternFill>
      </fill>
    </dxf>
    <dxf>
      <font>
        <b/>
        <i val="0"/>
        <color theme="2" tint="-0.749961851863155"/>
      </font>
      <fill>
        <patternFill>
          <bgColor rgb="FFFFFF00"/>
        </patternFill>
      </fill>
    </dxf>
    <dxf>
      <font>
        <b/>
        <i val="0"/>
        <color theme="0"/>
      </font>
      <fill>
        <patternFill>
          <bgColor rgb="FFFF7764"/>
        </patternFill>
      </fill>
    </dxf>
    <dxf>
      <fill>
        <patternFill>
          <bgColor theme="0"/>
        </patternFill>
      </fill>
    </dxf>
    <dxf>
      <font>
        <b/>
        <i val="0"/>
        <color theme="0"/>
      </font>
      <fill>
        <patternFill>
          <bgColor rgb="FF00C176"/>
        </patternFill>
      </fill>
    </dxf>
    <dxf>
      <font>
        <b/>
        <i val="0"/>
        <color theme="2" tint="-0.749961851863155"/>
      </font>
      <fill>
        <patternFill>
          <bgColor rgb="FFFFFF00"/>
        </patternFill>
      </fill>
    </dxf>
    <dxf>
      <font>
        <b/>
        <i val="0"/>
        <color theme="0"/>
      </font>
      <fill>
        <patternFill>
          <bgColor rgb="FFFF7764"/>
        </patternFill>
      </fill>
    </dxf>
    <dxf>
      <fill>
        <patternFill>
          <bgColor theme="0"/>
        </patternFill>
      </fill>
    </dxf>
    <dxf>
      <font>
        <b/>
        <i val="0"/>
        <color theme="0"/>
      </font>
      <fill>
        <patternFill>
          <bgColor rgb="FF00C176"/>
        </patternFill>
      </fill>
    </dxf>
    <dxf>
      <font>
        <b/>
        <i val="0"/>
        <color theme="2" tint="-0.749961851863155"/>
      </font>
      <fill>
        <patternFill>
          <bgColor rgb="FFFFFF00"/>
        </patternFill>
      </fill>
    </dxf>
    <dxf>
      <font>
        <b/>
        <i val="0"/>
        <color theme="0"/>
      </font>
      <fill>
        <patternFill>
          <bgColor rgb="FFFF7764"/>
        </patternFill>
      </fill>
    </dxf>
    <dxf>
      <fill>
        <patternFill>
          <bgColor theme="0"/>
        </patternFill>
      </fill>
    </dxf>
    <dxf>
      <fill>
        <patternFill>
          <bgColor theme="0"/>
        </patternFill>
      </fill>
    </dxf>
    <dxf>
      <font>
        <b/>
        <i val="0"/>
        <color theme="0"/>
      </font>
      <fill>
        <patternFill>
          <bgColor rgb="FF00C176"/>
        </patternFill>
      </fill>
    </dxf>
    <dxf>
      <font>
        <b/>
        <i val="0"/>
        <color theme="2" tint="-0.749961851863155"/>
      </font>
      <fill>
        <patternFill>
          <bgColor rgb="FFFFFF00"/>
        </patternFill>
      </fill>
    </dxf>
    <dxf>
      <font>
        <b/>
        <i val="0"/>
        <color theme="0"/>
      </font>
      <fill>
        <patternFill>
          <bgColor rgb="FFFF7764"/>
        </patternFill>
      </fill>
    </dxf>
    <dxf>
      <font>
        <b/>
        <i val="0"/>
        <color theme="0"/>
      </font>
      <fill>
        <patternFill>
          <bgColor rgb="FF00C176"/>
        </patternFill>
      </fill>
    </dxf>
    <dxf>
      <font>
        <b/>
        <i val="0"/>
        <color theme="2" tint="-0.749961851863155"/>
      </font>
      <fill>
        <patternFill>
          <bgColor rgb="FFFFFF00"/>
        </patternFill>
      </fill>
    </dxf>
    <dxf>
      <font>
        <b/>
        <i val="0"/>
        <color theme="0"/>
      </font>
      <fill>
        <patternFill>
          <bgColor rgb="FFFF7764"/>
        </patternFill>
      </fill>
    </dxf>
    <dxf>
      <fill>
        <patternFill>
          <bgColor theme="0"/>
        </patternFill>
      </fill>
    </dxf>
    <dxf>
      <font>
        <b/>
        <i val="0"/>
        <color theme="0"/>
      </font>
      <fill>
        <patternFill>
          <bgColor rgb="FFFF7764"/>
        </patternFill>
      </fill>
    </dxf>
    <dxf>
      <font>
        <b/>
        <i val="0"/>
        <color theme="2" tint="-0.749961851863155"/>
      </font>
      <fill>
        <patternFill>
          <bgColor rgb="FFFFFF00"/>
        </patternFill>
      </fill>
    </dxf>
    <dxf>
      <font>
        <b/>
        <i val="0"/>
        <color theme="0"/>
      </font>
      <fill>
        <patternFill>
          <bgColor rgb="FF00C176"/>
        </patternFill>
      </fill>
    </dxf>
    <dxf>
      <fill>
        <patternFill>
          <bgColor theme="0"/>
        </patternFill>
      </fill>
    </dxf>
    <dxf>
      <fill>
        <patternFill>
          <bgColor theme="0"/>
        </patternFill>
      </fill>
    </dxf>
    <dxf>
      <font>
        <b/>
        <i val="0"/>
        <color theme="0"/>
      </font>
      <fill>
        <patternFill>
          <bgColor rgb="FFFF7764"/>
        </patternFill>
      </fill>
    </dxf>
    <dxf>
      <font>
        <b/>
        <i val="0"/>
        <color theme="2" tint="-0.749961851863155"/>
      </font>
      <fill>
        <patternFill>
          <bgColor rgb="FFFFFF00"/>
        </patternFill>
      </fill>
    </dxf>
    <dxf>
      <font>
        <b/>
        <i val="0"/>
        <color theme="0"/>
      </font>
      <fill>
        <patternFill>
          <bgColor rgb="FF00C176"/>
        </patternFill>
      </fill>
    </dxf>
    <dxf>
      <fill>
        <patternFill>
          <bgColor theme="0"/>
        </patternFill>
      </fill>
    </dxf>
    <dxf>
      <font>
        <b/>
        <i val="0"/>
        <color theme="0"/>
      </font>
      <fill>
        <patternFill>
          <bgColor rgb="FFFF7764"/>
        </patternFill>
      </fill>
    </dxf>
    <dxf>
      <font>
        <b/>
        <i val="0"/>
        <color theme="2" tint="-0.749961851863155"/>
      </font>
      <fill>
        <patternFill>
          <bgColor rgb="FFFFFF00"/>
        </patternFill>
      </fill>
    </dxf>
    <dxf>
      <font>
        <b/>
        <i val="0"/>
        <color theme="0"/>
      </font>
      <fill>
        <patternFill>
          <bgColor rgb="FF00C176"/>
        </patternFill>
      </fill>
    </dxf>
    <dxf>
      <font>
        <b/>
        <i val="0"/>
        <color theme="0"/>
      </font>
      <fill>
        <patternFill>
          <bgColor rgb="FF00C176"/>
        </patternFill>
      </fill>
    </dxf>
    <dxf>
      <font>
        <b/>
        <i val="0"/>
        <color theme="2" tint="-0.749961851863155"/>
      </font>
      <fill>
        <patternFill>
          <bgColor rgb="FFFFFF00"/>
        </patternFill>
      </fill>
    </dxf>
    <dxf>
      <font>
        <b/>
        <i val="0"/>
        <color theme="0"/>
      </font>
      <fill>
        <patternFill>
          <bgColor rgb="FFFF7764"/>
        </patternFill>
      </fill>
    </dxf>
    <dxf>
      <fill>
        <patternFill>
          <bgColor theme="0"/>
        </patternFill>
      </fill>
    </dxf>
    <dxf>
      <fill>
        <patternFill>
          <bgColor theme="0"/>
        </patternFill>
      </fill>
    </dxf>
    <dxf>
      <font>
        <b/>
        <i val="0"/>
        <color theme="0"/>
      </font>
      <fill>
        <patternFill>
          <bgColor rgb="FFFF7764"/>
        </patternFill>
      </fill>
    </dxf>
    <dxf>
      <font>
        <b/>
        <i val="0"/>
        <color theme="2" tint="-0.749961851863155"/>
      </font>
      <fill>
        <patternFill>
          <bgColor rgb="FFFFFF00"/>
        </patternFill>
      </fill>
    </dxf>
    <dxf>
      <font>
        <b/>
        <i val="0"/>
        <color theme="0"/>
      </font>
      <fill>
        <patternFill>
          <bgColor rgb="FF00C176"/>
        </patternFill>
      </fill>
    </dxf>
    <dxf>
      <fill>
        <patternFill>
          <bgColor theme="0"/>
        </patternFill>
      </fill>
    </dxf>
    <dxf>
      <font>
        <b/>
        <i val="0"/>
        <color theme="0"/>
      </font>
      <fill>
        <patternFill>
          <bgColor rgb="FFFF7764"/>
        </patternFill>
      </fill>
    </dxf>
    <dxf>
      <font>
        <b/>
        <i val="0"/>
        <color theme="2" tint="-0.749961851863155"/>
      </font>
      <fill>
        <patternFill>
          <bgColor rgb="FFFFFF00"/>
        </patternFill>
      </fill>
    </dxf>
    <dxf>
      <font>
        <b/>
        <i val="0"/>
        <color theme="0"/>
      </font>
      <fill>
        <patternFill>
          <bgColor rgb="FF00C176"/>
        </patternFill>
      </fill>
    </dxf>
    <dxf>
      <fill>
        <patternFill>
          <bgColor theme="0"/>
        </patternFill>
      </fill>
    </dxf>
    <dxf>
      <font>
        <b/>
        <i val="0"/>
        <color theme="0"/>
      </font>
      <fill>
        <patternFill>
          <bgColor rgb="FFFF7764"/>
        </patternFill>
      </fill>
    </dxf>
    <dxf>
      <font>
        <b/>
        <i val="0"/>
        <color theme="2" tint="-0.749961851863155"/>
      </font>
      <fill>
        <patternFill>
          <bgColor rgb="FFFFFF00"/>
        </patternFill>
      </fill>
    </dxf>
    <dxf>
      <font>
        <b/>
        <i val="0"/>
        <color theme="0"/>
      </font>
      <fill>
        <patternFill>
          <bgColor rgb="FF00C176"/>
        </patternFill>
      </fill>
    </dxf>
    <dxf>
      <fill>
        <patternFill>
          <bgColor theme="0"/>
        </patternFill>
      </fill>
    </dxf>
    <dxf>
      <font>
        <b/>
        <i val="0"/>
        <color theme="0"/>
      </font>
      <fill>
        <patternFill>
          <bgColor rgb="FFFF7764"/>
        </patternFill>
      </fill>
    </dxf>
    <dxf>
      <font>
        <b/>
        <i val="0"/>
        <color theme="2" tint="-0.749961851863155"/>
      </font>
      <fill>
        <patternFill>
          <bgColor rgb="FFFFFF00"/>
        </patternFill>
      </fill>
    </dxf>
    <dxf>
      <font>
        <b/>
        <i val="0"/>
        <color theme="0"/>
      </font>
      <fill>
        <patternFill>
          <bgColor rgb="FF00C176"/>
        </patternFill>
      </fill>
    </dxf>
    <dxf>
      <fill>
        <patternFill>
          <bgColor theme="0"/>
        </patternFill>
      </fill>
    </dxf>
    <dxf>
      <font>
        <b/>
        <i val="0"/>
        <color theme="0"/>
      </font>
      <fill>
        <patternFill>
          <bgColor rgb="FF00C176"/>
        </patternFill>
      </fill>
    </dxf>
    <dxf>
      <font>
        <b/>
        <i val="0"/>
        <color theme="2" tint="-0.749961851863155"/>
      </font>
      <fill>
        <patternFill>
          <bgColor rgb="FFFFFF00"/>
        </patternFill>
      </fill>
    </dxf>
    <dxf>
      <font>
        <b/>
        <i val="0"/>
        <color theme="0"/>
      </font>
      <fill>
        <patternFill>
          <bgColor rgb="FFFF7764"/>
        </patternFill>
      </fill>
    </dxf>
    <dxf>
      <font>
        <b/>
        <i val="0"/>
        <color theme="0"/>
      </font>
      <fill>
        <patternFill>
          <bgColor rgb="FF00C176"/>
        </patternFill>
      </fill>
    </dxf>
    <dxf>
      <font>
        <b/>
        <i val="0"/>
        <color theme="0"/>
      </font>
      <fill>
        <patternFill>
          <bgColor rgb="FFFF7764"/>
        </patternFill>
      </fill>
    </dxf>
    <dxf>
      <font>
        <b/>
        <i val="0"/>
        <color theme="2" tint="-0.749961851863155"/>
      </font>
      <fill>
        <patternFill>
          <bgColor rgb="FFFFFF00"/>
        </patternFill>
      </fill>
    </dxf>
    <dxf>
      <fill>
        <patternFill>
          <bgColor theme="0"/>
        </patternFill>
      </fill>
    </dxf>
    <dxf>
      <font>
        <b/>
        <i val="0"/>
        <color theme="2" tint="-0.749961851863155"/>
      </font>
      <fill>
        <patternFill>
          <bgColor rgb="FFFFFF00"/>
        </patternFill>
      </fill>
    </dxf>
    <dxf>
      <font>
        <b/>
        <i val="0"/>
        <color theme="0"/>
      </font>
      <fill>
        <patternFill>
          <bgColor rgb="FFFF7764"/>
        </patternFill>
      </fill>
    </dxf>
    <dxf>
      <font>
        <b/>
        <i val="0"/>
        <color theme="0"/>
      </font>
      <fill>
        <patternFill>
          <bgColor rgb="FF00C176"/>
        </patternFill>
      </fill>
    </dxf>
    <dxf>
      <fill>
        <patternFill>
          <bgColor theme="0"/>
        </patternFill>
      </fill>
    </dxf>
    <dxf>
      <font>
        <b/>
        <i val="0"/>
        <color theme="0"/>
      </font>
      <fill>
        <patternFill>
          <bgColor rgb="FFFF7764"/>
        </patternFill>
      </fill>
    </dxf>
    <dxf>
      <font>
        <b/>
        <i val="0"/>
        <color theme="2" tint="-0.749961851863155"/>
      </font>
      <fill>
        <patternFill>
          <bgColor rgb="FFFFFF00"/>
        </patternFill>
      </fill>
    </dxf>
    <dxf>
      <font>
        <b/>
        <i val="0"/>
        <color theme="0"/>
      </font>
      <fill>
        <patternFill>
          <bgColor rgb="FF00C176"/>
        </patternFill>
      </fill>
    </dxf>
    <dxf>
      <fill>
        <patternFill>
          <bgColor theme="0"/>
        </patternFill>
      </fill>
    </dxf>
    <dxf>
      <font>
        <b/>
        <i val="0"/>
        <color theme="0"/>
      </font>
      <fill>
        <patternFill>
          <bgColor rgb="FF00C176"/>
        </patternFill>
      </fill>
    </dxf>
    <dxf>
      <font>
        <b/>
        <i val="0"/>
        <color theme="0"/>
      </font>
      <fill>
        <patternFill>
          <bgColor rgb="FFFF7764"/>
        </patternFill>
      </fill>
    </dxf>
    <dxf>
      <fill>
        <patternFill>
          <bgColor theme="0"/>
        </patternFill>
      </fill>
    </dxf>
    <dxf>
      <font>
        <b/>
        <i val="0"/>
        <color theme="2" tint="-0.749961851863155"/>
      </font>
      <fill>
        <patternFill>
          <bgColor rgb="FFFFFF00"/>
        </patternFill>
      </fill>
    </dxf>
    <dxf>
      <font>
        <b/>
        <i val="0"/>
        <color theme="0"/>
      </font>
      <fill>
        <patternFill>
          <bgColor rgb="FF00C176"/>
        </patternFill>
      </fill>
    </dxf>
    <dxf>
      <font>
        <b/>
        <i val="0"/>
        <color theme="2" tint="-0.749961851863155"/>
      </font>
      <fill>
        <patternFill>
          <bgColor rgb="FFFFFF00"/>
        </patternFill>
      </fill>
    </dxf>
    <dxf>
      <font>
        <b/>
        <i val="0"/>
        <color theme="0"/>
      </font>
      <fill>
        <patternFill>
          <bgColor rgb="FFFF7764"/>
        </patternFill>
      </fill>
    </dxf>
    <dxf>
      <fill>
        <patternFill>
          <bgColor theme="0"/>
        </patternFill>
      </fill>
    </dxf>
    <dxf>
      <fill>
        <patternFill>
          <bgColor theme="0"/>
        </patternFill>
      </fill>
    </dxf>
    <dxf>
      <font>
        <b/>
        <i val="0"/>
        <color theme="0"/>
      </font>
      <fill>
        <patternFill>
          <bgColor rgb="FF00C176"/>
        </patternFill>
      </fill>
    </dxf>
    <dxf>
      <font>
        <b/>
        <i val="0"/>
        <color theme="2" tint="-0.749961851863155"/>
      </font>
      <fill>
        <patternFill>
          <bgColor rgb="FFFFFF00"/>
        </patternFill>
      </fill>
    </dxf>
    <dxf>
      <font>
        <b/>
        <i val="0"/>
        <color theme="0"/>
      </font>
      <fill>
        <patternFill>
          <bgColor rgb="FFFF7764"/>
        </patternFill>
      </fill>
    </dxf>
    <dxf>
      <font>
        <b/>
        <i val="0"/>
        <color theme="0"/>
      </font>
      <fill>
        <patternFill>
          <bgColor rgb="FF00C176"/>
        </patternFill>
      </fill>
    </dxf>
    <dxf>
      <font>
        <b/>
        <i val="0"/>
        <color theme="2" tint="-0.749961851863155"/>
      </font>
      <fill>
        <patternFill>
          <bgColor rgb="FFFFFF00"/>
        </patternFill>
      </fill>
    </dxf>
    <dxf>
      <font>
        <b/>
        <i val="0"/>
        <color theme="0"/>
      </font>
      <fill>
        <patternFill>
          <bgColor rgb="FFFF7764"/>
        </patternFill>
      </fill>
    </dxf>
    <dxf>
      <fill>
        <patternFill>
          <bgColor theme="0"/>
        </patternFill>
      </fill>
    </dxf>
    <dxf>
      <font>
        <b/>
        <i val="0"/>
        <color theme="2" tint="-0.749961851863155"/>
      </font>
      <fill>
        <patternFill>
          <bgColor rgb="FFFFFF00"/>
        </patternFill>
      </fill>
    </dxf>
    <dxf>
      <font>
        <b/>
        <i val="0"/>
        <color theme="0"/>
      </font>
      <fill>
        <patternFill>
          <bgColor rgb="FF00C176"/>
        </patternFill>
      </fill>
    </dxf>
    <dxf>
      <font>
        <b/>
        <i val="0"/>
        <color theme="0"/>
      </font>
      <fill>
        <patternFill>
          <bgColor rgb="FFFF7764"/>
        </patternFill>
      </fill>
    </dxf>
    <dxf>
      <fill>
        <patternFill>
          <bgColor theme="0"/>
        </patternFill>
      </fill>
    </dxf>
    <dxf>
      <font>
        <b/>
        <i val="0"/>
        <color theme="0"/>
      </font>
      <fill>
        <patternFill>
          <bgColor rgb="FF00C176"/>
        </patternFill>
      </fill>
    </dxf>
    <dxf>
      <font>
        <b/>
        <i val="0"/>
        <color theme="2" tint="-0.749961851863155"/>
      </font>
      <fill>
        <patternFill>
          <bgColor rgb="FFFFFF00"/>
        </patternFill>
      </fill>
    </dxf>
    <dxf>
      <font>
        <b/>
        <i val="0"/>
        <color theme="0"/>
      </font>
      <fill>
        <patternFill>
          <bgColor rgb="FFFF7764"/>
        </patternFill>
      </fill>
    </dxf>
    <dxf>
      <fill>
        <patternFill>
          <bgColor theme="0"/>
        </patternFill>
      </fill>
    </dxf>
    <dxf>
      <font>
        <b/>
        <i val="0"/>
        <color theme="0"/>
      </font>
      <fill>
        <patternFill>
          <bgColor rgb="FF00C176"/>
        </patternFill>
      </fill>
    </dxf>
    <dxf>
      <font>
        <b/>
        <i val="0"/>
        <color theme="2" tint="-0.749961851863155"/>
      </font>
      <fill>
        <patternFill>
          <bgColor rgb="FFFFFF00"/>
        </patternFill>
      </fill>
    </dxf>
    <dxf>
      <font>
        <b/>
        <i val="0"/>
        <color theme="0"/>
      </font>
      <fill>
        <patternFill>
          <bgColor rgb="FFFF7764"/>
        </patternFill>
      </fill>
    </dxf>
    <dxf>
      <fill>
        <patternFill>
          <bgColor theme="0"/>
        </patternFill>
      </fill>
    </dxf>
    <dxf>
      <font>
        <b/>
        <i val="0"/>
        <color theme="0"/>
      </font>
      <fill>
        <patternFill>
          <bgColor rgb="FFFF7764"/>
        </patternFill>
      </fill>
    </dxf>
    <dxf>
      <fill>
        <patternFill>
          <bgColor theme="0"/>
        </patternFill>
      </fill>
    </dxf>
    <dxf>
      <font>
        <b/>
        <i val="0"/>
        <color theme="2" tint="-0.749961851863155"/>
      </font>
      <fill>
        <patternFill>
          <bgColor rgb="FFFFFF00"/>
        </patternFill>
      </fill>
    </dxf>
    <dxf>
      <font>
        <b/>
        <i val="0"/>
        <color theme="0"/>
      </font>
      <fill>
        <patternFill>
          <bgColor rgb="FF00C176"/>
        </patternFill>
      </fill>
    </dxf>
    <dxf>
      <font>
        <b/>
        <i val="0"/>
        <color theme="0"/>
      </font>
      <fill>
        <patternFill>
          <bgColor rgb="FF00C176"/>
        </patternFill>
      </fill>
    </dxf>
    <dxf>
      <fill>
        <patternFill>
          <bgColor theme="0"/>
        </patternFill>
      </fill>
    </dxf>
    <dxf>
      <font>
        <b/>
        <i val="0"/>
        <color theme="0"/>
      </font>
      <fill>
        <patternFill>
          <bgColor rgb="FFFF7764"/>
        </patternFill>
      </fill>
    </dxf>
    <dxf>
      <font>
        <b/>
        <i val="0"/>
        <color theme="2" tint="-0.749961851863155"/>
      </font>
      <fill>
        <patternFill>
          <bgColor rgb="FFFFFF00"/>
        </patternFill>
      </fill>
    </dxf>
    <dxf>
      <font>
        <color theme="0"/>
      </font>
      <fill>
        <patternFill>
          <bgColor rgb="FFFF7764"/>
        </patternFill>
      </fill>
    </dxf>
    <dxf>
      <font>
        <color theme="0"/>
      </font>
      <fill>
        <patternFill>
          <bgColor rgb="FFFF7764"/>
        </patternFill>
      </fill>
    </dxf>
    <dxf>
      <font>
        <color theme="0"/>
      </font>
      <fill>
        <patternFill>
          <bgColor rgb="FFFF7764"/>
        </patternFill>
      </fill>
    </dxf>
    <dxf>
      <font>
        <color theme="0"/>
      </font>
      <fill>
        <patternFill>
          <bgColor rgb="FFFF7764"/>
        </patternFill>
      </fill>
    </dxf>
    <dxf>
      <font>
        <color theme="0"/>
      </font>
      <fill>
        <patternFill>
          <bgColor rgb="FFFF7764"/>
        </patternFill>
      </fill>
    </dxf>
    <dxf>
      <font>
        <color theme="0"/>
      </font>
      <fill>
        <patternFill>
          <bgColor rgb="FFFF7764"/>
        </patternFill>
      </fill>
    </dxf>
    <dxf>
      <font>
        <color theme="0"/>
      </font>
      <fill>
        <patternFill>
          <bgColor rgb="FFFF7764"/>
        </patternFill>
      </fill>
    </dxf>
    <dxf>
      <font>
        <color theme="0"/>
      </font>
      <fill>
        <patternFill>
          <bgColor rgb="FFFF7764"/>
        </patternFill>
      </fill>
    </dxf>
    <dxf>
      <font>
        <color theme="0"/>
      </font>
      <fill>
        <patternFill>
          <bgColor rgb="FFFF7764"/>
        </patternFill>
      </fill>
    </dxf>
    <dxf>
      <font>
        <color theme="0"/>
      </font>
      <fill>
        <patternFill>
          <bgColor rgb="FFFF7764"/>
        </patternFill>
      </fill>
    </dxf>
    <dxf>
      <font>
        <color theme="0"/>
      </font>
      <fill>
        <patternFill>
          <bgColor rgb="FFFF7764"/>
        </patternFill>
      </fill>
    </dxf>
    <dxf>
      <font>
        <color rgb="FF9C0006"/>
      </font>
      <fill>
        <patternFill>
          <bgColor rgb="FFFFC7CE"/>
        </patternFill>
      </fill>
    </dxf>
    <dxf>
      <font>
        <color theme="0"/>
      </font>
      <fill>
        <patternFill>
          <bgColor rgb="FFFF7764"/>
        </patternFill>
      </fill>
    </dxf>
    <dxf>
      <font>
        <color theme="0"/>
      </font>
      <fill>
        <patternFill>
          <bgColor rgb="FFFF7764"/>
        </patternFill>
      </fill>
    </dxf>
    <dxf>
      <font>
        <color theme="0"/>
      </font>
      <fill>
        <patternFill>
          <bgColor rgb="FFFF7764"/>
        </patternFill>
      </fill>
    </dxf>
    <dxf>
      <font>
        <color theme="0"/>
      </font>
      <fill>
        <patternFill>
          <bgColor rgb="FFFF7764"/>
        </patternFill>
      </fill>
    </dxf>
  </dxfs>
  <tableStyles count="0" defaultTableStyle="TableStyleMedium2" defaultPivotStyle="PivotStyleLight16"/>
  <colors>
    <mruColors>
      <color rgb="FF008080"/>
      <color rgb="FFFF9900"/>
      <color rgb="FF00C176"/>
      <color rgb="FFFA6800"/>
      <color rgb="FFFF5050"/>
      <color rgb="FFDFDB1F"/>
      <color rgb="FFFF7764"/>
      <color rgb="FFFFFF00"/>
      <color rgb="FF0BF332"/>
      <color rgb="FF71545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4.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3.xml"/><Relationship Id="rId37"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externalLink" Target="externalLinks/externalLink1.xml"/><Relationship Id="rId35"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rgbClr val="008080"/>
                </a:solidFill>
                <a:latin typeface="+mn-lt"/>
                <a:ea typeface="+mn-ea"/>
                <a:cs typeface="+mn-cs"/>
              </a:defRPr>
            </a:pPr>
            <a:r>
              <a:rPr lang="pt-BR" b="1">
                <a:solidFill>
                  <a:srgbClr val="008080"/>
                </a:solidFill>
              </a:rPr>
              <a:t>% de Estudo Mensal</a:t>
            </a:r>
          </a:p>
        </c:rich>
      </c:tx>
      <c:layout>
        <c:manualLayout>
          <c:xMode val="edge"/>
          <c:yMode val="edge"/>
          <c:x val="0.25862849513752983"/>
          <c:y val="3.0947914143298443E-2"/>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rgbClr val="008080"/>
              </a:solidFill>
              <a:latin typeface="+mn-lt"/>
              <a:ea typeface="+mn-ea"/>
              <a:cs typeface="+mn-cs"/>
            </a:defRPr>
          </a:pPr>
          <a:endParaRPr lang="pt-BR"/>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3D27-4CFF-B44B-BFA9C6E42B1A}"/>
              </c:ext>
            </c:extLst>
          </c:dPt>
          <c:dPt>
            <c:idx val="1"/>
            <c:bubble3D val="0"/>
            <c:spPr>
              <a:solidFill>
                <a:srgbClr val="00C176"/>
              </a:solidFill>
              <a:ln w="19050">
                <a:solidFill>
                  <a:schemeClr val="lt1"/>
                </a:solidFill>
              </a:ln>
              <a:effectLst/>
            </c:spPr>
            <c:extLst>
              <c:ext xmlns:c16="http://schemas.microsoft.com/office/drawing/2014/chart" uri="{C3380CC4-5D6E-409C-BE32-E72D297353CC}">
                <c16:uniqueId val="{00000001-FB82-4BFD-B977-AC1C85EE574C}"/>
              </c:ext>
            </c:extLst>
          </c:dPt>
          <c:dPt>
            <c:idx val="2"/>
            <c:bubble3D val="0"/>
            <c:spPr>
              <a:solidFill>
                <a:srgbClr val="FF5050"/>
              </a:solidFill>
              <a:ln w="19050">
                <a:solidFill>
                  <a:schemeClr val="lt1"/>
                </a:solidFill>
              </a:ln>
              <a:effectLst/>
            </c:spPr>
            <c:extLst>
              <c:ext xmlns:c16="http://schemas.microsoft.com/office/drawing/2014/chart" uri="{C3380CC4-5D6E-409C-BE32-E72D297353CC}">
                <c16:uniqueId val="{00000002-FB82-4BFD-B977-AC1C85EE574C}"/>
              </c:ext>
            </c:extLst>
          </c:dPt>
          <c:dPt>
            <c:idx val="3"/>
            <c:bubble3D val="0"/>
            <c:spPr>
              <a:solidFill>
                <a:srgbClr val="FF9900"/>
              </a:solidFill>
              <a:ln w="19050">
                <a:solidFill>
                  <a:schemeClr val="lt1"/>
                </a:solidFill>
              </a:ln>
              <a:effectLst/>
            </c:spPr>
            <c:extLst>
              <c:ext xmlns:c16="http://schemas.microsoft.com/office/drawing/2014/chart" uri="{C3380CC4-5D6E-409C-BE32-E72D297353CC}">
                <c16:uniqueId val="{00000003-FB82-4BFD-B977-AC1C85EE574C}"/>
              </c:ext>
            </c:extLst>
          </c:dPt>
          <c:dLbls>
            <c:spPr>
              <a:solidFill>
                <a:schemeClr val="bg1"/>
              </a:solid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ysClr val="windowText" lastClr="000000"/>
                    </a:solidFill>
                    <a:latin typeface="+mn-lt"/>
                    <a:ea typeface="+mn-ea"/>
                    <a:cs typeface="+mn-cs"/>
                  </a:defRPr>
                </a:pPr>
                <a:endParaRPr lang="pt-BR"/>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Dashboard!$B$12:$B$15</c:f>
              <c:strCache>
                <c:ptCount val="4"/>
                <c:pt idx="0">
                  <c:v>% de Estudo </c:v>
                </c:pt>
                <c:pt idx="1">
                  <c:v>Estudado</c:v>
                </c:pt>
                <c:pt idx="2">
                  <c:v>A Estudar</c:v>
                </c:pt>
                <c:pt idx="3">
                  <c:v>Estudando</c:v>
                </c:pt>
              </c:strCache>
            </c:strRef>
          </c:cat>
          <c:val>
            <c:numRef>
              <c:f>Dashboard!$D$12:$D$15</c:f>
              <c:numCache>
                <c:formatCode>0%</c:formatCode>
                <c:ptCount val="4"/>
                <c:pt idx="1">
                  <c:v>0.18518518518518517</c:v>
                </c:pt>
                <c:pt idx="2">
                  <c:v>0.55555555555555558</c:v>
                </c:pt>
                <c:pt idx="3">
                  <c:v>0.25925925925925924</c:v>
                </c:pt>
              </c:numCache>
            </c:numRef>
          </c:val>
          <c:extLst>
            <c:ext xmlns:c16="http://schemas.microsoft.com/office/drawing/2014/chart" uri="{C3380CC4-5D6E-409C-BE32-E72D297353CC}">
              <c16:uniqueId val="{00000000-FB82-4BFD-B977-AC1C85EE574C}"/>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egendEntry>
        <c:idx val="0"/>
        <c:delete val="1"/>
      </c:legendEntry>
      <c:overlay val="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pt-B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defRPr>
      </a:pPr>
      <a:endParaRPr lang="pt-BR"/>
    </a:p>
  </c:txPr>
  <c:printSettings>
    <c:headerFooter/>
    <c:pageMargins b="0.78740157499999996" l="0.511811024" r="0.511811024" t="0.78740157499999996" header="0.31496062000000002" footer="0.3149606200000000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1" i="0">
                <a:solidFill>
                  <a:srgbClr val="008080"/>
                </a:solidFill>
              </a:rPr>
              <a:t>%</a:t>
            </a:r>
            <a:r>
              <a:rPr lang="en-US" b="1" i="0" baseline="0">
                <a:solidFill>
                  <a:srgbClr val="008080"/>
                </a:solidFill>
              </a:rPr>
              <a:t> de Estudo Mensal por Disciplina</a:t>
            </a:r>
            <a:endParaRPr lang="en-US" b="1" i="0">
              <a:solidFill>
                <a:srgbClr val="008080"/>
              </a:solidFill>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pt-BR"/>
        </a:p>
      </c:txPr>
    </c:title>
    <c:autoTitleDeleted val="0"/>
    <c:plotArea>
      <c:layout/>
      <c:pieChart>
        <c:varyColors val="1"/>
        <c:ser>
          <c:idx val="0"/>
          <c:order val="0"/>
          <c:cat>
            <c:strRef>
              <c:f>Apoio!$L$47:$L$49</c:f>
              <c:strCache>
                <c:ptCount val="3"/>
                <c:pt idx="0">
                  <c:v>Estudado</c:v>
                </c:pt>
                <c:pt idx="1">
                  <c:v>A Estudar</c:v>
                </c:pt>
                <c:pt idx="2">
                  <c:v>Estudando</c:v>
                </c:pt>
              </c:strCache>
            </c:strRef>
          </c:cat>
          <c:val>
            <c:numRef>
              <c:f>Dashboard!$J$21:$O$21</c:f>
            </c:numRef>
          </c:val>
          <c:extLst>
            <c:ext xmlns:c16="http://schemas.microsoft.com/office/drawing/2014/chart" uri="{C3380CC4-5D6E-409C-BE32-E72D297353CC}">
              <c16:uniqueId val="{00000000-C42A-4061-A0C8-1652BBEEC130}"/>
            </c:ext>
          </c:extLst>
        </c:ser>
        <c:ser>
          <c:idx val="1"/>
          <c:order val="1"/>
          <c:tx>
            <c:strRef>
              <c:f>Apoio!$L$47</c:f>
              <c:strCache>
                <c:ptCount val="1"/>
                <c:pt idx="0">
                  <c:v>Estudado</c:v>
                </c:pt>
              </c:strCache>
            </c:strRef>
          </c:tx>
          <c:dPt>
            <c:idx val="0"/>
            <c:bubble3D val="0"/>
            <c:spPr>
              <a:solidFill>
                <a:srgbClr val="00C176"/>
              </a:solidFill>
              <a:ln w="19050">
                <a:solidFill>
                  <a:schemeClr val="lt1"/>
                </a:solidFill>
              </a:ln>
              <a:effectLst/>
            </c:spPr>
            <c:extLst>
              <c:ext xmlns:c16="http://schemas.microsoft.com/office/drawing/2014/chart" uri="{C3380CC4-5D6E-409C-BE32-E72D297353CC}">
                <c16:uniqueId val="{0000000F-C42A-4061-A0C8-1652BBEEC130}"/>
              </c:ext>
            </c:extLst>
          </c:dPt>
          <c:dPt>
            <c:idx val="1"/>
            <c:bubble3D val="0"/>
            <c:spPr>
              <a:solidFill>
                <a:srgbClr val="FF5050"/>
              </a:solidFill>
              <a:ln w="19050">
                <a:solidFill>
                  <a:schemeClr val="lt1"/>
                </a:solidFill>
              </a:ln>
              <a:effectLst/>
            </c:spPr>
            <c:extLst>
              <c:ext xmlns:c16="http://schemas.microsoft.com/office/drawing/2014/chart" uri="{C3380CC4-5D6E-409C-BE32-E72D297353CC}">
                <c16:uniqueId val="{0000000E-C42A-4061-A0C8-1652BBEEC130}"/>
              </c:ext>
            </c:extLst>
          </c:dPt>
          <c:dPt>
            <c:idx val="2"/>
            <c:bubble3D val="0"/>
            <c:spPr>
              <a:solidFill>
                <a:srgbClr val="FF9900"/>
              </a:solidFill>
              <a:ln w="19050">
                <a:solidFill>
                  <a:schemeClr val="lt1"/>
                </a:solidFill>
              </a:ln>
              <a:effectLst/>
            </c:spPr>
            <c:extLst>
              <c:ext xmlns:c16="http://schemas.microsoft.com/office/drawing/2014/chart" uri="{C3380CC4-5D6E-409C-BE32-E72D297353CC}">
                <c16:uniqueId val="{0000000D-C42A-4061-A0C8-1652BBEEC130}"/>
              </c:ext>
            </c:extLst>
          </c:dPt>
          <c:dLbls>
            <c:spPr>
              <a:solidFill>
                <a:schemeClr val="bg1"/>
              </a:solid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ysClr val="windowText" lastClr="000000"/>
                    </a:solidFill>
                    <a:latin typeface="+mn-lt"/>
                    <a:ea typeface="+mn-ea"/>
                    <a:cs typeface="+mn-cs"/>
                  </a:defRPr>
                </a:pPr>
                <a:endParaRPr lang="pt-BR"/>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Apoio!$L$47:$L$49</c:f>
              <c:strCache>
                <c:ptCount val="3"/>
                <c:pt idx="0">
                  <c:v>Estudado</c:v>
                </c:pt>
                <c:pt idx="1">
                  <c:v>A Estudar</c:v>
                </c:pt>
                <c:pt idx="2">
                  <c:v>Estudando</c:v>
                </c:pt>
              </c:strCache>
            </c:strRef>
          </c:cat>
          <c:val>
            <c:numRef>
              <c:f>Apoio!$M$47:$M$49</c:f>
              <c:numCache>
                <c:formatCode>0%</c:formatCode>
                <c:ptCount val="3"/>
                <c:pt idx="0">
                  <c:v>0</c:v>
                </c:pt>
                <c:pt idx="1">
                  <c:v>1</c:v>
                </c:pt>
                <c:pt idx="2">
                  <c:v>0</c:v>
                </c:pt>
              </c:numCache>
            </c:numRef>
          </c:val>
          <c:extLst>
            <c:ext xmlns:c16="http://schemas.microsoft.com/office/drawing/2014/chart" uri="{C3380CC4-5D6E-409C-BE32-E72D297353CC}">
              <c16:uniqueId val="{0000000C-C42A-4061-A0C8-1652BBEEC130}"/>
            </c:ext>
          </c:extLst>
        </c:ser>
        <c:dLbls>
          <c:showLegendKey val="0"/>
          <c:showVal val="0"/>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rtl="0">
            <a:defRPr sz="1200" b="0" i="0" u="none" strike="noStrike" kern="1200" baseline="0">
              <a:solidFill>
                <a:schemeClr val="tx1">
                  <a:lumMod val="65000"/>
                  <a:lumOff val="35000"/>
                </a:schemeClr>
              </a:solidFill>
              <a:latin typeface="+mn-lt"/>
              <a:ea typeface="+mn-ea"/>
              <a:cs typeface="+mn-cs"/>
            </a:defRPr>
          </a:pPr>
          <a:endParaRPr lang="pt-B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Scroll" dx="22" fmlaLink="$W$6" horiz="1" max="9" min="1" noThreeD="1" page="3"/>
</file>

<file path=xl/drawings/_rels/drawing1.xml.rels><?xml version="1.0" encoding="UTF-8" standalone="yes"?>
<Relationships xmlns="http://schemas.openxmlformats.org/package/2006/relationships"><Relationship Id="rId8" Type="http://schemas.openxmlformats.org/officeDocument/2006/relationships/hyperlink" Target="#Agosto!A1"/><Relationship Id="rId13" Type="http://schemas.openxmlformats.org/officeDocument/2006/relationships/image" Target="../media/image1.png"/><Relationship Id="rId3" Type="http://schemas.openxmlformats.org/officeDocument/2006/relationships/hyperlink" Target="#Mar&#231;o!A1"/><Relationship Id="rId7" Type="http://schemas.openxmlformats.org/officeDocument/2006/relationships/hyperlink" Target="#Julho!A1"/><Relationship Id="rId12" Type="http://schemas.openxmlformats.org/officeDocument/2006/relationships/hyperlink" Target="#Dezembro!A1"/><Relationship Id="rId2" Type="http://schemas.openxmlformats.org/officeDocument/2006/relationships/hyperlink" Target="#Fevereiro!A1"/><Relationship Id="rId16" Type="http://schemas.openxmlformats.org/officeDocument/2006/relationships/hyperlink" Target="#Instru&#231;&#245;es!A1"/><Relationship Id="rId1" Type="http://schemas.openxmlformats.org/officeDocument/2006/relationships/hyperlink" Target="#Janeiro!A1"/><Relationship Id="rId6" Type="http://schemas.openxmlformats.org/officeDocument/2006/relationships/hyperlink" Target="#Junho!A1"/><Relationship Id="rId11" Type="http://schemas.openxmlformats.org/officeDocument/2006/relationships/hyperlink" Target="#Novembro!A1"/><Relationship Id="rId5" Type="http://schemas.openxmlformats.org/officeDocument/2006/relationships/hyperlink" Target="#Maio!A1"/><Relationship Id="rId15" Type="http://schemas.openxmlformats.org/officeDocument/2006/relationships/hyperlink" Target="#Dashboard!A1"/><Relationship Id="rId10" Type="http://schemas.openxmlformats.org/officeDocument/2006/relationships/hyperlink" Target="#Outubro!A1"/><Relationship Id="rId4" Type="http://schemas.openxmlformats.org/officeDocument/2006/relationships/hyperlink" Target="#Abril!A1"/><Relationship Id="rId9" Type="http://schemas.openxmlformats.org/officeDocument/2006/relationships/hyperlink" Target="#Setembro!A1"/><Relationship Id="rId14" Type="http://schemas.openxmlformats.org/officeDocument/2006/relationships/hyperlink" Target="#Configura&#231;&#245;es!A1"/></Relationships>
</file>

<file path=xl/drawings/_rels/drawing10.xml.rels><?xml version="1.0" encoding="UTF-8" standalone="yes"?>
<Relationships xmlns="http://schemas.openxmlformats.org/package/2006/relationships"><Relationship Id="rId2" Type="http://schemas.openxmlformats.org/officeDocument/2006/relationships/hyperlink" Target="#Menu!A1"/><Relationship Id="rId1" Type="http://schemas.openxmlformats.org/officeDocument/2006/relationships/hyperlink" Target="#'Calend&#225;rio Jul'!A1"/></Relationships>
</file>

<file path=xl/drawings/_rels/drawing11.xml.rels><?xml version="1.0" encoding="UTF-8" standalone="yes"?>
<Relationships xmlns="http://schemas.openxmlformats.org/package/2006/relationships"><Relationship Id="rId2" Type="http://schemas.openxmlformats.org/officeDocument/2006/relationships/hyperlink" Target="#Menu!A1"/><Relationship Id="rId1" Type="http://schemas.openxmlformats.org/officeDocument/2006/relationships/hyperlink" Target="#'Calend&#225;rio Ago'!A1"/></Relationships>
</file>

<file path=xl/drawings/_rels/drawing12.xml.rels><?xml version="1.0" encoding="UTF-8" standalone="yes"?>
<Relationships xmlns="http://schemas.openxmlformats.org/package/2006/relationships"><Relationship Id="rId2" Type="http://schemas.openxmlformats.org/officeDocument/2006/relationships/hyperlink" Target="#Menu!A1"/><Relationship Id="rId1" Type="http://schemas.openxmlformats.org/officeDocument/2006/relationships/hyperlink" Target="#'Calend&#225;rio Set'!A1"/></Relationships>
</file>

<file path=xl/drawings/_rels/drawing13.xml.rels><?xml version="1.0" encoding="UTF-8" standalone="yes"?>
<Relationships xmlns="http://schemas.openxmlformats.org/package/2006/relationships"><Relationship Id="rId2" Type="http://schemas.openxmlformats.org/officeDocument/2006/relationships/hyperlink" Target="#Menu!A1"/><Relationship Id="rId1" Type="http://schemas.openxmlformats.org/officeDocument/2006/relationships/hyperlink" Target="#'Calend&#225;rio Out'!A1"/></Relationships>
</file>

<file path=xl/drawings/_rels/drawing14.xml.rels><?xml version="1.0" encoding="UTF-8" standalone="yes"?>
<Relationships xmlns="http://schemas.openxmlformats.org/package/2006/relationships"><Relationship Id="rId2" Type="http://schemas.openxmlformats.org/officeDocument/2006/relationships/hyperlink" Target="#Menu!A1"/><Relationship Id="rId1" Type="http://schemas.openxmlformats.org/officeDocument/2006/relationships/hyperlink" Target="#'Calend&#225;rio Nov'!A1"/></Relationships>
</file>

<file path=xl/drawings/_rels/drawing15.xml.rels><?xml version="1.0" encoding="UTF-8" standalone="yes"?>
<Relationships xmlns="http://schemas.openxmlformats.org/package/2006/relationships"><Relationship Id="rId2" Type="http://schemas.openxmlformats.org/officeDocument/2006/relationships/hyperlink" Target="#Menu!A1"/><Relationship Id="rId1" Type="http://schemas.openxmlformats.org/officeDocument/2006/relationships/hyperlink" Target="#'Calend&#225;rio Dez'!A1"/></Relationships>
</file>

<file path=xl/drawings/_rels/drawing16.xml.rels><?xml version="1.0" encoding="UTF-8" standalone="yes"?>
<Relationships xmlns="http://schemas.openxmlformats.org/package/2006/relationships"><Relationship Id="rId3" Type="http://schemas.openxmlformats.org/officeDocument/2006/relationships/hyperlink" Target="#Menu!A1"/><Relationship Id="rId2" Type="http://schemas.openxmlformats.org/officeDocument/2006/relationships/chart" Target="../charts/chart2.xml"/><Relationship Id="rId1" Type="http://schemas.openxmlformats.org/officeDocument/2006/relationships/chart" Target="../charts/chart1.xml"/></Relationships>
</file>

<file path=xl/drawings/_rels/drawing17.xml.rels><?xml version="1.0" encoding="UTF-8" standalone="yes"?>
<Relationships xmlns="http://schemas.openxmlformats.org/package/2006/relationships"><Relationship Id="rId1" Type="http://schemas.openxmlformats.org/officeDocument/2006/relationships/hyperlink" Target="#Janeiro!A1"/></Relationships>
</file>

<file path=xl/drawings/_rels/drawing18.xml.rels><?xml version="1.0" encoding="UTF-8" standalone="yes"?>
<Relationships xmlns="http://schemas.openxmlformats.org/package/2006/relationships"><Relationship Id="rId1" Type="http://schemas.openxmlformats.org/officeDocument/2006/relationships/hyperlink" Target="#Fevereiro!A1"/></Relationships>
</file>

<file path=xl/drawings/_rels/drawing19.xml.rels><?xml version="1.0" encoding="UTF-8" standalone="yes"?>
<Relationships xmlns="http://schemas.openxmlformats.org/package/2006/relationships"><Relationship Id="rId1" Type="http://schemas.openxmlformats.org/officeDocument/2006/relationships/hyperlink" Target="#Mar&#231;o!A1"/></Relationships>
</file>

<file path=xl/drawings/_rels/drawing2.xml.rels><?xml version="1.0" encoding="UTF-8" standalone="yes"?>
<Relationships xmlns="http://schemas.openxmlformats.org/package/2006/relationships"><Relationship Id="rId1" Type="http://schemas.openxmlformats.org/officeDocument/2006/relationships/hyperlink" Target="#Menu!A1"/></Relationships>
</file>

<file path=xl/drawings/_rels/drawing20.xml.rels><?xml version="1.0" encoding="UTF-8" standalone="yes"?>
<Relationships xmlns="http://schemas.openxmlformats.org/package/2006/relationships"><Relationship Id="rId1" Type="http://schemas.openxmlformats.org/officeDocument/2006/relationships/hyperlink" Target="#Abril!A1"/></Relationships>
</file>

<file path=xl/drawings/_rels/drawing21.xml.rels><?xml version="1.0" encoding="UTF-8" standalone="yes"?>
<Relationships xmlns="http://schemas.openxmlformats.org/package/2006/relationships"><Relationship Id="rId1" Type="http://schemas.openxmlformats.org/officeDocument/2006/relationships/hyperlink" Target="#Maio!A1"/></Relationships>
</file>

<file path=xl/drawings/_rels/drawing22.xml.rels><?xml version="1.0" encoding="UTF-8" standalone="yes"?>
<Relationships xmlns="http://schemas.openxmlformats.org/package/2006/relationships"><Relationship Id="rId1" Type="http://schemas.openxmlformats.org/officeDocument/2006/relationships/hyperlink" Target="#Junho!A1"/></Relationships>
</file>

<file path=xl/drawings/_rels/drawing23.xml.rels><?xml version="1.0" encoding="UTF-8" standalone="yes"?>
<Relationships xmlns="http://schemas.openxmlformats.org/package/2006/relationships"><Relationship Id="rId1" Type="http://schemas.openxmlformats.org/officeDocument/2006/relationships/hyperlink" Target="#Julho!A1"/></Relationships>
</file>

<file path=xl/drawings/_rels/drawing24.xml.rels><?xml version="1.0" encoding="UTF-8" standalone="yes"?>
<Relationships xmlns="http://schemas.openxmlformats.org/package/2006/relationships"><Relationship Id="rId1" Type="http://schemas.openxmlformats.org/officeDocument/2006/relationships/hyperlink" Target="#Agosto!A1"/></Relationships>
</file>

<file path=xl/drawings/_rels/drawing25.xml.rels><?xml version="1.0" encoding="UTF-8" standalone="yes"?>
<Relationships xmlns="http://schemas.openxmlformats.org/package/2006/relationships"><Relationship Id="rId1" Type="http://schemas.openxmlformats.org/officeDocument/2006/relationships/hyperlink" Target="#Setembro!A1"/></Relationships>
</file>

<file path=xl/drawings/_rels/drawing26.xml.rels><?xml version="1.0" encoding="UTF-8" standalone="yes"?>
<Relationships xmlns="http://schemas.openxmlformats.org/package/2006/relationships"><Relationship Id="rId1" Type="http://schemas.openxmlformats.org/officeDocument/2006/relationships/hyperlink" Target="#Outubro!A1"/></Relationships>
</file>

<file path=xl/drawings/_rels/drawing27.xml.rels><?xml version="1.0" encoding="UTF-8" standalone="yes"?>
<Relationships xmlns="http://schemas.openxmlformats.org/package/2006/relationships"><Relationship Id="rId1" Type="http://schemas.openxmlformats.org/officeDocument/2006/relationships/hyperlink" Target="#Novembro!A1"/></Relationships>
</file>

<file path=xl/drawings/_rels/drawing28.xml.rels><?xml version="1.0" encoding="UTF-8" standalone="yes"?>
<Relationships xmlns="http://schemas.openxmlformats.org/package/2006/relationships"><Relationship Id="rId1" Type="http://schemas.openxmlformats.org/officeDocument/2006/relationships/hyperlink" Target="#Dezembro!A1"/></Relationships>
</file>

<file path=xl/drawings/_rels/drawing3.xml.rels><?xml version="1.0" encoding="UTF-8" standalone="yes"?>
<Relationships xmlns="http://schemas.openxmlformats.org/package/2006/relationships"><Relationship Id="rId1" Type="http://schemas.openxmlformats.org/officeDocument/2006/relationships/hyperlink" Target="#Menu!A1"/></Relationships>
</file>

<file path=xl/drawings/_rels/drawing4.xml.rels><?xml version="1.0" encoding="UTF-8" standalone="yes"?>
<Relationships xmlns="http://schemas.openxmlformats.org/package/2006/relationships"><Relationship Id="rId2" Type="http://schemas.openxmlformats.org/officeDocument/2006/relationships/hyperlink" Target="#Menu!A1"/><Relationship Id="rId1" Type="http://schemas.openxmlformats.org/officeDocument/2006/relationships/hyperlink" Target="#'Calend&#225;rio Jan'!A1"/></Relationships>
</file>

<file path=xl/drawings/_rels/drawing5.xml.rels><?xml version="1.0" encoding="UTF-8" standalone="yes"?>
<Relationships xmlns="http://schemas.openxmlformats.org/package/2006/relationships"><Relationship Id="rId2" Type="http://schemas.openxmlformats.org/officeDocument/2006/relationships/hyperlink" Target="#Menu!A1"/><Relationship Id="rId1" Type="http://schemas.openxmlformats.org/officeDocument/2006/relationships/hyperlink" Target="#'Calend&#225;rio Fev'!A1"/></Relationships>
</file>

<file path=xl/drawings/_rels/drawing6.xml.rels><?xml version="1.0" encoding="UTF-8" standalone="yes"?>
<Relationships xmlns="http://schemas.openxmlformats.org/package/2006/relationships"><Relationship Id="rId2" Type="http://schemas.openxmlformats.org/officeDocument/2006/relationships/hyperlink" Target="#Menu!A1"/><Relationship Id="rId1" Type="http://schemas.openxmlformats.org/officeDocument/2006/relationships/hyperlink" Target="#'Calend&#225;rio Mar'!A1"/></Relationships>
</file>

<file path=xl/drawings/_rels/drawing7.xml.rels><?xml version="1.0" encoding="UTF-8" standalone="yes"?>
<Relationships xmlns="http://schemas.openxmlformats.org/package/2006/relationships"><Relationship Id="rId2" Type="http://schemas.openxmlformats.org/officeDocument/2006/relationships/hyperlink" Target="#Menu!A1"/><Relationship Id="rId1" Type="http://schemas.openxmlformats.org/officeDocument/2006/relationships/hyperlink" Target="#'Calend&#225;rio Abr'!A1"/></Relationships>
</file>

<file path=xl/drawings/_rels/drawing8.xml.rels><?xml version="1.0" encoding="UTF-8" standalone="yes"?>
<Relationships xmlns="http://schemas.openxmlformats.org/package/2006/relationships"><Relationship Id="rId2" Type="http://schemas.openxmlformats.org/officeDocument/2006/relationships/hyperlink" Target="#Menu!A1"/><Relationship Id="rId1" Type="http://schemas.openxmlformats.org/officeDocument/2006/relationships/hyperlink" Target="#'Calend&#225;rio Mai'!A1"/></Relationships>
</file>

<file path=xl/drawings/_rels/drawing9.xml.rels><?xml version="1.0" encoding="UTF-8" standalone="yes"?>
<Relationships xmlns="http://schemas.openxmlformats.org/package/2006/relationships"><Relationship Id="rId2" Type="http://schemas.openxmlformats.org/officeDocument/2006/relationships/hyperlink" Target="#Menu!A1"/><Relationship Id="rId1" Type="http://schemas.openxmlformats.org/officeDocument/2006/relationships/hyperlink" Target="#'Calend&#225;rio Jun'!A1"/></Relationships>
</file>

<file path=xl/drawings/drawing1.xml><?xml version="1.0" encoding="utf-8"?>
<xdr:wsDr xmlns:xdr="http://schemas.openxmlformats.org/drawingml/2006/spreadsheetDrawing" xmlns:a="http://schemas.openxmlformats.org/drawingml/2006/main">
  <xdr:twoCellAnchor>
    <xdr:from>
      <xdr:col>1</xdr:col>
      <xdr:colOff>412060</xdr:colOff>
      <xdr:row>3</xdr:row>
      <xdr:rowOff>173935</xdr:rowOff>
    </xdr:from>
    <xdr:to>
      <xdr:col>3</xdr:col>
      <xdr:colOff>560860</xdr:colOff>
      <xdr:row>5</xdr:row>
      <xdr:rowOff>107260</xdr:rowOff>
    </xdr:to>
    <xdr:sp macro="" textlink="">
      <xdr:nvSpPr>
        <xdr:cNvPr id="3" name="Retângulo 2">
          <a:hlinkClick xmlns:r="http://schemas.openxmlformats.org/officeDocument/2006/relationships" r:id="rId1"/>
          <a:extLst>
            <a:ext uri="{FF2B5EF4-FFF2-40B4-BE49-F238E27FC236}">
              <a16:creationId xmlns:a16="http://schemas.microsoft.com/office/drawing/2014/main" id="{00000000-0008-0000-0000-000003000000}"/>
            </a:ext>
          </a:extLst>
        </xdr:cNvPr>
        <xdr:cNvSpPr/>
      </xdr:nvSpPr>
      <xdr:spPr>
        <a:xfrm>
          <a:off x="1024973" y="554935"/>
          <a:ext cx="1374626" cy="314325"/>
        </a:xfrm>
        <a:prstGeom prst="rect">
          <a:avLst/>
        </a:prstGeom>
        <a:solidFill>
          <a:srgbClr val="00808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1400" b="1"/>
            <a:t>JANEIRO</a:t>
          </a:r>
        </a:p>
      </xdr:txBody>
    </xdr:sp>
    <xdr:clientData/>
  </xdr:twoCellAnchor>
  <xdr:twoCellAnchor>
    <xdr:from>
      <xdr:col>1</xdr:col>
      <xdr:colOff>412060</xdr:colOff>
      <xdr:row>5</xdr:row>
      <xdr:rowOff>135835</xdr:rowOff>
    </xdr:from>
    <xdr:to>
      <xdr:col>3</xdr:col>
      <xdr:colOff>560860</xdr:colOff>
      <xdr:row>7</xdr:row>
      <xdr:rowOff>69160</xdr:rowOff>
    </xdr:to>
    <xdr:sp macro="" textlink="">
      <xdr:nvSpPr>
        <xdr:cNvPr id="4" name="Retângulo 3">
          <a:hlinkClick xmlns:r="http://schemas.openxmlformats.org/officeDocument/2006/relationships" r:id="rId2"/>
          <a:extLst>
            <a:ext uri="{FF2B5EF4-FFF2-40B4-BE49-F238E27FC236}">
              <a16:creationId xmlns:a16="http://schemas.microsoft.com/office/drawing/2014/main" id="{00000000-0008-0000-0000-000004000000}"/>
            </a:ext>
          </a:extLst>
        </xdr:cNvPr>
        <xdr:cNvSpPr/>
      </xdr:nvSpPr>
      <xdr:spPr>
        <a:xfrm>
          <a:off x="1024973" y="897835"/>
          <a:ext cx="1374626" cy="314325"/>
        </a:xfrm>
        <a:prstGeom prst="rect">
          <a:avLst/>
        </a:prstGeom>
        <a:solidFill>
          <a:srgbClr val="00808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1400" b="1"/>
            <a:t>FEVEREIRO</a:t>
          </a:r>
        </a:p>
      </xdr:txBody>
    </xdr:sp>
    <xdr:clientData/>
  </xdr:twoCellAnchor>
  <xdr:twoCellAnchor>
    <xdr:from>
      <xdr:col>1</xdr:col>
      <xdr:colOff>412060</xdr:colOff>
      <xdr:row>7</xdr:row>
      <xdr:rowOff>97735</xdr:rowOff>
    </xdr:from>
    <xdr:to>
      <xdr:col>3</xdr:col>
      <xdr:colOff>560860</xdr:colOff>
      <xdr:row>9</xdr:row>
      <xdr:rowOff>31060</xdr:rowOff>
    </xdr:to>
    <xdr:sp macro="" textlink="">
      <xdr:nvSpPr>
        <xdr:cNvPr id="5" name="Retângulo 4">
          <a:hlinkClick xmlns:r="http://schemas.openxmlformats.org/officeDocument/2006/relationships" r:id="rId3"/>
          <a:extLst>
            <a:ext uri="{FF2B5EF4-FFF2-40B4-BE49-F238E27FC236}">
              <a16:creationId xmlns:a16="http://schemas.microsoft.com/office/drawing/2014/main" id="{00000000-0008-0000-0000-000005000000}"/>
            </a:ext>
          </a:extLst>
        </xdr:cNvPr>
        <xdr:cNvSpPr/>
      </xdr:nvSpPr>
      <xdr:spPr>
        <a:xfrm>
          <a:off x="1024973" y="1240735"/>
          <a:ext cx="1374626" cy="314325"/>
        </a:xfrm>
        <a:prstGeom prst="rect">
          <a:avLst/>
        </a:prstGeom>
        <a:solidFill>
          <a:srgbClr val="00808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1400" b="1"/>
            <a:t>MARÇO</a:t>
          </a:r>
        </a:p>
      </xdr:txBody>
    </xdr:sp>
    <xdr:clientData/>
  </xdr:twoCellAnchor>
  <xdr:twoCellAnchor>
    <xdr:from>
      <xdr:col>1</xdr:col>
      <xdr:colOff>412060</xdr:colOff>
      <xdr:row>9</xdr:row>
      <xdr:rowOff>59635</xdr:rowOff>
    </xdr:from>
    <xdr:to>
      <xdr:col>3</xdr:col>
      <xdr:colOff>560860</xdr:colOff>
      <xdr:row>10</xdr:row>
      <xdr:rowOff>183460</xdr:rowOff>
    </xdr:to>
    <xdr:sp macro="" textlink="">
      <xdr:nvSpPr>
        <xdr:cNvPr id="6" name="Retângulo 5">
          <a:hlinkClick xmlns:r="http://schemas.openxmlformats.org/officeDocument/2006/relationships" r:id="rId4"/>
          <a:extLst>
            <a:ext uri="{FF2B5EF4-FFF2-40B4-BE49-F238E27FC236}">
              <a16:creationId xmlns:a16="http://schemas.microsoft.com/office/drawing/2014/main" id="{00000000-0008-0000-0000-000006000000}"/>
            </a:ext>
          </a:extLst>
        </xdr:cNvPr>
        <xdr:cNvSpPr/>
      </xdr:nvSpPr>
      <xdr:spPr>
        <a:xfrm>
          <a:off x="1024973" y="1583635"/>
          <a:ext cx="1374626" cy="314325"/>
        </a:xfrm>
        <a:prstGeom prst="rect">
          <a:avLst/>
        </a:prstGeom>
        <a:solidFill>
          <a:srgbClr val="00808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1400" b="1"/>
            <a:t>ABRIL</a:t>
          </a:r>
        </a:p>
      </xdr:txBody>
    </xdr:sp>
    <xdr:clientData/>
  </xdr:twoCellAnchor>
  <xdr:twoCellAnchor>
    <xdr:from>
      <xdr:col>1</xdr:col>
      <xdr:colOff>412060</xdr:colOff>
      <xdr:row>11</xdr:row>
      <xdr:rowOff>21535</xdr:rowOff>
    </xdr:from>
    <xdr:to>
      <xdr:col>3</xdr:col>
      <xdr:colOff>560860</xdr:colOff>
      <xdr:row>12</xdr:row>
      <xdr:rowOff>145360</xdr:rowOff>
    </xdr:to>
    <xdr:sp macro="" textlink="">
      <xdr:nvSpPr>
        <xdr:cNvPr id="7" name="Retângulo 6">
          <a:hlinkClick xmlns:r="http://schemas.openxmlformats.org/officeDocument/2006/relationships" r:id="rId5"/>
          <a:extLst>
            <a:ext uri="{FF2B5EF4-FFF2-40B4-BE49-F238E27FC236}">
              <a16:creationId xmlns:a16="http://schemas.microsoft.com/office/drawing/2014/main" id="{00000000-0008-0000-0000-000007000000}"/>
            </a:ext>
          </a:extLst>
        </xdr:cNvPr>
        <xdr:cNvSpPr/>
      </xdr:nvSpPr>
      <xdr:spPr>
        <a:xfrm>
          <a:off x="1024973" y="1926535"/>
          <a:ext cx="1374626" cy="314325"/>
        </a:xfrm>
        <a:prstGeom prst="rect">
          <a:avLst/>
        </a:prstGeom>
        <a:solidFill>
          <a:srgbClr val="00808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1400" b="1"/>
            <a:t>MAIO</a:t>
          </a:r>
        </a:p>
      </xdr:txBody>
    </xdr:sp>
    <xdr:clientData/>
  </xdr:twoCellAnchor>
  <xdr:twoCellAnchor>
    <xdr:from>
      <xdr:col>1</xdr:col>
      <xdr:colOff>412060</xdr:colOff>
      <xdr:row>12</xdr:row>
      <xdr:rowOff>173935</xdr:rowOff>
    </xdr:from>
    <xdr:to>
      <xdr:col>3</xdr:col>
      <xdr:colOff>560860</xdr:colOff>
      <xdr:row>14</xdr:row>
      <xdr:rowOff>107260</xdr:rowOff>
    </xdr:to>
    <xdr:sp macro="" textlink="">
      <xdr:nvSpPr>
        <xdr:cNvPr id="8" name="Retângulo 7">
          <a:hlinkClick xmlns:r="http://schemas.openxmlformats.org/officeDocument/2006/relationships" r:id="rId6"/>
          <a:extLst>
            <a:ext uri="{FF2B5EF4-FFF2-40B4-BE49-F238E27FC236}">
              <a16:creationId xmlns:a16="http://schemas.microsoft.com/office/drawing/2014/main" id="{00000000-0008-0000-0000-000008000000}"/>
            </a:ext>
          </a:extLst>
        </xdr:cNvPr>
        <xdr:cNvSpPr/>
      </xdr:nvSpPr>
      <xdr:spPr>
        <a:xfrm>
          <a:off x="1024973" y="2269435"/>
          <a:ext cx="1374626" cy="314325"/>
        </a:xfrm>
        <a:prstGeom prst="rect">
          <a:avLst/>
        </a:prstGeom>
        <a:solidFill>
          <a:srgbClr val="00808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1400" b="1"/>
            <a:t>JUNHO</a:t>
          </a:r>
        </a:p>
      </xdr:txBody>
    </xdr:sp>
    <xdr:clientData/>
  </xdr:twoCellAnchor>
  <xdr:twoCellAnchor>
    <xdr:from>
      <xdr:col>4</xdr:col>
      <xdr:colOff>2485</xdr:colOff>
      <xdr:row>3</xdr:row>
      <xdr:rowOff>173935</xdr:rowOff>
    </xdr:from>
    <xdr:to>
      <xdr:col>6</xdr:col>
      <xdr:colOff>151285</xdr:colOff>
      <xdr:row>5</xdr:row>
      <xdr:rowOff>107260</xdr:rowOff>
    </xdr:to>
    <xdr:sp macro="" textlink="">
      <xdr:nvSpPr>
        <xdr:cNvPr id="9" name="Retângulo 8">
          <a:hlinkClick xmlns:r="http://schemas.openxmlformats.org/officeDocument/2006/relationships" r:id="rId7"/>
          <a:extLst>
            <a:ext uri="{FF2B5EF4-FFF2-40B4-BE49-F238E27FC236}">
              <a16:creationId xmlns:a16="http://schemas.microsoft.com/office/drawing/2014/main" id="{00000000-0008-0000-0000-000009000000}"/>
            </a:ext>
          </a:extLst>
        </xdr:cNvPr>
        <xdr:cNvSpPr/>
      </xdr:nvSpPr>
      <xdr:spPr>
        <a:xfrm>
          <a:off x="2454137" y="554935"/>
          <a:ext cx="1374626" cy="314325"/>
        </a:xfrm>
        <a:prstGeom prst="rect">
          <a:avLst/>
        </a:prstGeom>
        <a:solidFill>
          <a:srgbClr val="00808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1400" b="1"/>
            <a:t>JULHO</a:t>
          </a:r>
        </a:p>
      </xdr:txBody>
    </xdr:sp>
    <xdr:clientData/>
  </xdr:twoCellAnchor>
  <xdr:twoCellAnchor>
    <xdr:from>
      <xdr:col>4</xdr:col>
      <xdr:colOff>2485</xdr:colOff>
      <xdr:row>5</xdr:row>
      <xdr:rowOff>135835</xdr:rowOff>
    </xdr:from>
    <xdr:to>
      <xdr:col>6</xdr:col>
      <xdr:colOff>151285</xdr:colOff>
      <xdr:row>7</xdr:row>
      <xdr:rowOff>69160</xdr:rowOff>
    </xdr:to>
    <xdr:sp macro="" textlink="">
      <xdr:nvSpPr>
        <xdr:cNvPr id="10" name="Retângulo 9">
          <a:hlinkClick xmlns:r="http://schemas.openxmlformats.org/officeDocument/2006/relationships" r:id="rId8"/>
          <a:extLst>
            <a:ext uri="{FF2B5EF4-FFF2-40B4-BE49-F238E27FC236}">
              <a16:creationId xmlns:a16="http://schemas.microsoft.com/office/drawing/2014/main" id="{00000000-0008-0000-0000-00000A000000}"/>
            </a:ext>
          </a:extLst>
        </xdr:cNvPr>
        <xdr:cNvSpPr/>
      </xdr:nvSpPr>
      <xdr:spPr>
        <a:xfrm>
          <a:off x="2454137" y="897835"/>
          <a:ext cx="1374626" cy="314325"/>
        </a:xfrm>
        <a:prstGeom prst="rect">
          <a:avLst/>
        </a:prstGeom>
        <a:solidFill>
          <a:srgbClr val="00808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1400" b="1"/>
            <a:t>AGOSTO</a:t>
          </a:r>
        </a:p>
      </xdr:txBody>
    </xdr:sp>
    <xdr:clientData/>
  </xdr:twoCellAnchor>
  <xdr:twoCellAnchor>
    <xdr:from>
      <xdr:col>4</xdr:col>
      <xdr:colOff>2485</xdr:colOff>
      <xdr:row>7</xdr:row>
      <xdr:rowOff>97735</xdr:rowOff>
    </xdr:from>
    <xdr:to>
      <xdr:col>6</xdr:col>
      <xdr:colOff>151285</xdr:colOff>
      <xdr:row>9</xdr:row>
      <xdr:rowOff>31060</xdr:rowOff>
    </xdr:to>
    <xdr:sp macro="" textlink="">
      <xdr:nvSpPr>
        <xdr:cNvPr id="11" name="Retângulo 10">
          <a:hlinkClick xmlns:r="http://schemas.openxmlformats.org/officeDocument/2006/relationships" r:id="rId9"/>
          <a:extLst>
            <a:ext uri="{FF2B5EF4-FFF2-40B4-BE49-F238E27FC236}">
              <a16:creationId xmlns:a16="http://schemas.microsoft.com/office/drawing/2014/main" id="{00000000-0008-0000-0000-00000B000000}"/>
            </a:ext>
          </a:extLst>
        </xdr:cNvPr>
        <xdr:cNvSpPr/>
      </xdr:nvSpPr>
      <xdr:spPr>
        <a:xfrm>
          <a:off x="2454137" y="1240735"/>
          <a:ext cx="1374626" cy="314325"/>
        </a:xfrm>
        <a:prstGeom prst="rect">
          <a:avLst/>
        </a:prstGeom>
        <a:solidFill>
          <a:srgbClr val="00808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1400" b="1"/>
            <a:t>SETEMBRO</a:t>
          </a:r>
        </a:p>
      </xdr:txBody>
    </xdr:sp>
    <xdr:clientData/>
  </xdr:twoCellAnchor>
  <xdr:twoCellAnchor>
    <xdr:from>
      <xdr:col>4</xdr:col>
      <xdr:colOff>2485</xdr:colOff>
      <xdr:row>9</xdr:row>
      <xdr:rowOff>59635</xdr:rowOff>
    </xdr:from>
    <xdr:to>
      <xdr:col>6</xdr:col>
      <xdr:colOff>151285</xdr:colOff>
      <xdr:row>10</xdr:row>
      <xdr:rowOff>183460</xdr:rowOff>
    </xdr:to>
    <xdr:sp macro="" textlink="">
      <xdr:nvSpPr>
        <xdr:cNvPr id="12" name="Retângulo 11">
          <a:hlinkClick xmlns:r="http://schemas.openxmlformats.org/officeDocument/2006/relationships" r:id="rId10"/>
          <a:extLst>
            <a:ext uri="{FF2B5EF4-FFF2-40B4-BE49-F238E27FC236}">
              <a16:creationId xmlns:a16="http://schemas.microsoft.com/office/drawing/2014/main" id="{00000000-0008-0000-0000-00000C000000}"/>
            </a:ext>
          </a:extLst>
        </xdr:cNvPr>
        <xdr:cNvSpPr/>
      </xdr:nvSpPr>
      <xdr:spPr>
        <a:xfrm>
          <a:off x="2454137" y="1583635"/>
          <a:ext cx="1374626" cy="314325"/>
        </a:xfrm>
        <a:prstGeom prst="rect">
          <a:avLst/>
        </a:prstGeom>
        <a:solidFill>
          <a:srgbClr val="00808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1400" b="1"/>
            <a:t>OUTUBRO</a:t>
          </a:r>
        </a:p>
      </xdr:txBody>
    </xdr:sp>
    <xdr:clientData/>
  </xdr:twoCellAnchor>
  <xdr:twoCellAnchor>
    <xdr:from>
      <xdr:col>4</xdr:col>
      <xdr:colOff>2485</xdr:colOff>
      <xdr:row>11</xdr:row>
      <xdr:rowOff>21535</xdr:rowOff>
    </xdr:from>
    <xdr:to>
      <xdr:col>6</xdr:col>
      <xdr:colOff>151285</xdr:colOff>
      <xdr:row>12</xdr:row>
      <xdr:rowOff>145360</xdr:rowOff>
    </xdr:to>
    <xdr:sp macro="" textlink="">
      <xdr:nvSpPr>
        <xdr:cNvPr id="13" name="Retângulo 12">
          <a:hlinkClick xmlns:r="http://schemas.openxmlformats.org/officeDocument/2006/relationships" r:id="rId11"/>
          <a:extLst>
            <a:ext uri="{FF2B5EF4-FFF2-40B4-BE49-F238E27FC236}">
              <a16:creationId xmlns:a16="http://schemas.microsoft.com/office/drawing/2014/main" id="{00000000-0008-0000-0000-00000D000000}"/>
            </a:ext>
          </a:extLst>
        </xdr:cNvPr>
        <xdr:cNvSpPr/>
      </xdr:nvSpPr>
      <xdr:spPr>
        <a:xfrm>
          <a:off x="2454137" y="1926535"/>
          <a:ext cx="1374626" cy="314325"/>
        </a:xfrm>
        <a:prstGeom prst="rect">
          <a:avLst/>
        </a:prstGeom>
        <a:solidFill>
          <a:srgbClr val="00808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1400" b="1"/>
            <a:t>NOVEMBRO</a:t>
          </a:r>
        </a:p>
      </xdr:txBody>
    </xdr:sp>
    <xdr:clientData/>
  </xdr:twoCellAnchor>
  <xdr:twoCellAnchor>
    <xdr:from>
      <xdr:col>4</xdr:col>
      <xdr:colOff>2485</xdr:colOff>
      <xdr:row>12</xdr:row>
      <xdr:rowOff>173935</xdr:rowOff>
    </xdr:from>
    <xdr:to>
      <xdr:col>6</xdr:col>
      <xdr:colOff>151285</xdr:colOff>
      <xdr:row>14</xdr:row>
      <xdr:rowOff>107260</xdr:rowOff>
    </xdr:to>
    <xdr:sp macro="" textlink="">
      <xdr:nvSpPr>
        <xdr:cNvPr id="14" name="Retângulo 13">
          <a:hlinkClick xmlns:r="http://schemas.openxmlformats.org/officeDocument/2006/relationships" r:id="rId12"/>
          <a:extLst>
            <a:ext uri="{FF2B5EF4-FFF2-40B4-BE49-F238E27FC236}">
              <a16:creationId xmlns:a16="http://schemas.microsoft.com/office/drawing/2014/main" id="{00000000-0008-0000-0000-00000E000000}"/>
            </a:ext>
          </a:extLst>
        </xdr:cNvPr>
        <xdr:cNvSpPr/>
      </xdr:nvSpPr>
      <xdr:spPr>
        <a:xfrm>
          <a:off x="2454137" y="2269435"/>
          <a:ext cx="1374626" cy="314325"/>
        </a:xfrm>
        <a:prstGeom prst="rect">
          <a:avLst/>
        </a:prstGeom>
        <a:solidFill>
          <a:srgbClr val="00808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1400" b="1"/>
            <a:t>DEZEMBRO</a:t>
          </a:r>
        </a:p>
      </xdr:txBody>
    </xdr:sp>
    <xdr:clientData/>
  </xdr:twoCellAnchor>
  <xdr:twoCellAnchor editAs="oneCell">
    <xdr:from>
      <xdr:col>6</xdr:col>
      <xdr:colOff>489539</xdr:colOff>
      <xdr:row>5</xdr:row>
      <xdr:rowOff>66260</xdr:rowOff>
    </xdr:from>
    <xdr:to>
      <xdr:col>11</xdr:col>
      <xdr:colOff>119201</xdr:colOff>
      <xdr:row>16</xdr:row>
      <xdr:rowOff>135005</xdr:rowOff>
    </xdr:to>
    <xdr:pic>
      <xdr:nvPicPr>
        <xdr:cNvPr id="15" name="Imagem 14">
          <a:extLst>
            <a:ext uri="{FF2B5EF4-FFF2-40B4-BE49-F238E27FC236}">
              <a16:creationId xmlns:a16="http://schemas.microsoft.com/office/drawing/2014/main" id="{00000000-0008-0000-0000-00000F000000}"/>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tretch>
          <a:fillRect/>
        </a:stretch>
      </xdr:blipFill>
      <xdr:spPr>
        <a:xfrm>
          <a:off x="4147139" y="1060173"/>
          <a:ext cx="2677662" cy="2109580"/>
        </a:xfrm>
        <a:prstGeom prst="rect">
          <a:avLst/>
        </a:prstGeom>
      </xdr:spPr>
    </xdr:pic>
    <xdr:clientData/>
  </xdr:twoCellAnchor>
  <xdr:twoCellAnchor>
    <xdr:from>
      <xdr:col>1</xdr:col>
      <xdr:colOff>412060</xdr:colOff>
      <xdr:row>14</xdr:row>
      <xdr:rowOff>135835</xdr:rowOff>
    </xdr:from>
    <xdr:to>
      <xdr:col>3</xdr:col>
      <xdr:colOff>560860</xdr:colOff>
      <xdr:row>16</xdr:row>
      <xdr:rowOff>69160</xdr:rowOff>
    </xdr:to>
    <xdr:sp macro="" textlink="">
      <xdr:nvSpPr>
        <xdr:cNvPr id="18" name="Retângulo 17">
          <a:hlinkClick xmlns:r="http://schemas.openxmlformats.org/officeDocument/2006/relationships" r:id="rId14"/>
          <a:extLst>
            <a:ext uri="{FF2B5EF4-FFF2-40B4-BE49-F238E27FC236}">
              <a16:creationId xmlns:a16="http://schemas.microsoft.com/office/drawing/2014/main" id="{00000000-0008-0000-0000-000012000000}"/>
            </a:ext>
          </a:extLst>
        </xdr:cNvPr>
        <xdr:cNvSpPr/>
      </xdr:nvSpPr>
      <xdr:spPr>
        <a:xfrm>
          <a:off x="1024973" y="2612335"/>
          <a:ext cx="1374626" cy="314325"/>
        </a:xfrm>
        <a:prstGeom prst="rect">
          <a:avLst/>
        </a:prstGeom>
        <a:solidFill>
          <a:srgbClr val="00808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1200" b="1"/>
            <a:t>CONFIGURAÇÕES</a:t>
          </a:r>
        </a:p>
      </xdr:txBody>
    </xdr:sp>
    <xdr:clientData/>
  </xdr:twoCellAnchor>
  <xdr:twoCellAnchor>
    <xdr:from>
      <xdr:col>4</xdr:col>
      <xdr:colOff>2485</xdr:colOff>
      <xdr:row>14</xdr:row>
      <xdr:rowOff>135835</xdr:rowOff>
    </xdr:from>
    <xdr:to>
      <xdr:col>6</xdr:col>
      <xdr:colOff>151285</xdr:colOff>
      <xdr:row>16</xdr:row>
      <xdr:rowOff>69160</xdr:rowOff>
    </xdr:to>
    <xdr:sp macro="" textlink="">
      <xdr:nvSpPr>
        <xdr:cNvPr id="19" name="Retângulo 18">
          <a:hlinkClick xmlns:r="http://schemas.openxmlformats.org/officeDocument/2006/relationships" r:id="rId15"/>
          <a:extLst>
            <a:ext uri="{FF2B5EF4-FFF2-40B4-BE49-F238E27FC236}">
              <a16:creationId xmlns:a16="http://schemas.microsoft.com/office/drawing/2014/main" id="{00000000-0008-0000-0000-000013000000}"/>
            </a:ext>
          </a:extLst>
        </xdr:cNvPr>
        <xdr:cNvSpPr/>
      </xdr:nvSpPr>
      <xdr:spPr>
        <a:xfrm>
          <a:off x="2454137" y="2612335"/>
          <a:ext cx="1374626" cy="314325"/>
        </a:xfrm>
        <a:prstGeom prst="rect">
          <a:avLst/>
        </a:prstGeom>
        <a:solidFill>
          <a:srgbClr val="00808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1200" b="1"/>
            <a:t>DASHBOARD</a:t>
          </a:r>
        </a:p>
      </xdr:txBody>
    </xdr:sp>
    <xdr:clientData/>
  </xdr:twoCellAnchor>
  <xdr:twoCellAnchor>
    <xdr:from>
      <xdr:col>1</xdr:col>
      <xdr:colOff>408746</xdr:colOff>
      <xdr:row>16</xdr:row>
      <xdr:rowOff>94422</xdr:rowOff>
    </xdr:from>
    <xdr:to>
      <xdr:col>6</xdr:col>
      <xdr:colOff>152399</xdr:colOff>
      <xdr:row>18</xdr:row>
      <xdr:rowOff>27747</xdr:rowOff>
    </xdr:to>
    <xdr:sp macro="" textlink="">
      <xdr:nvSpPr>
        <xdr:cNvPr id="17" name="Retângulo 16">
          <a:hlinkClick xmlns:r="http://schemas.openxmlformats.org/officeDocument/2006/relationships" r:id="rId16"/>
          <a:extLst>
            <a:ext uri="{FF2B5EF4-FFF2-40B4-BE49-F238E27FC236}">
              <a16:creationId xmlns:a16="http://schemas.microsoft.com/office/drawing/2014/main" id="{00000000-0008-0000-0000-000011000000}"/>
            </a:ext>
          </a:extLst>
        </xdr:cNvPr>
        <xdr:cNvSpPr/>
      </xdr:nvSpPr>
      <xdr:spPr>
        <a:xfrm>
          <a:off x="1018346" y="3129170"/>
          <a:ext cx="2791653" cy="304386"/>
        </a:xfrm>
        <a:prstGeom prst="rect">
          <a:avLst/>
        </a:prstGeom>
        <a:solidFill>
          <a:srgbClr val="00808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1200" b="1"/>
            <a:t>INSTRUÇÕES</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6</xdr:col>
      <xdr:colOff>238125</xdr:colOff>
      <xdr:row>16</xdr:row>
      <xdr:rowOff>74295</xdr:rowOff>
    </xdr:from>
    <xdr:to>
      <xdr:col>14</xdr:col>
      <xdr:colOff>3811</xdr:colOff>
      <xdr:row>18</xdr:row>
      <xdr:rowOff>34290</xdr:rowOff>
    </xdr:to>
    <xdr:sp macro="" textlink="">
      <xdr:nvSpPr>
        <xdr:cNvPr id="2" name="CaixaDeTexto 1">
          <a:hlinkClick xmlns:r="http://schemas.openxmlformats.org/officeDocument/2006/relationships" r:id="rId1"/>
          <a:extLst>
            <a:ext uri="{FF2B5EF4-FFF2-40B4-BE49-F238E27FC236}">
              <a16:creationId xmlns:a16="http://schemas.microsoft.com/office/drawing/2014/main" id="{00000000-0008-0000-0900-000002000000}"/>
            </a:ext>
          </a:extLst>
        </xdr:cNvPr>
        <xdr:cNvSpPr txBox="1"/>
      </xdr:nvSpPr>
      <xdr:spPr>
        <a:xfrm>
          <a:off x="9900285" y="3358515"/>
          <a:ext cx="2409826" cy="325755"/>
        </a:xfrm>
        <a:prstGeom prst="rect">
          <a:avLst/>
        </a:prstGeom>
        <a:solidFill>
          <a:srgbClr val="00808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pt-BR" sz="1100" b="1">
              <a:solidFill>
                <a:schemeClr val="bg1"/>
              </a:solidFill>
            </a:rPr>
            <a:t>VER CALENDÁRIO</a:t>
          </a:r>
          <a:r>
            <a:rPr lang="pt-BR" sz="1100" b="1" baseline="0">
              <a:solidFill>
                <a:schemeClr val="bg1"/>
              </a:solidFill>
            </a:rPr>
            <a:t> DETALHADO</a:t>
          </a:r>
          <a:endParaRPr lang="pt-BR" sz="1100" b="1">
            <a:solidFill>
              <a:schemeClr val="bg1"/>
            </a:solidFill>
          </a:endParaRPr>
        </a:p>
      </xdr:txBody>
    </xdr:sp>
    <xdr:clientData/>
  </xdr:twoCellAnchor>
  <xdr:twoCellAnchor>
    <xdr:from>
      <xdr:col>6</xdr:col>
      <xdr:colOff>238125</xdr:colOff>
      <xdr:row>18</xdr:row>
      <xdr:rowOff>91439</xdr:rowOff>
    </xdr:from>
    <xdr:to>
      <xdr:col>14</xdr:col>
      <xdr:colOff>2385</xdr:colOff>
      <xdr:row>20</xdr:row>
      <xdr:rowOff>53279</xdr:rowOff>
    </xdr:to>
    <xdr:sp macro="" textlink="">
      <xdr:nvSpPr>
        <xdr:cNvPr id="3" name="CaixaDeTexto 2">
          <a:hlinkClick xmlns:r="http://schemas.openxmlformats.org/officeDocument/2006/relationships" r:id="rId2"/>
          <a:extLst>
            <a:ext uri="{FF2B5EF4-FFF2-40B4-BE49-F238E27FC236}">
              <a16:creationId xmlns:a16="http://schemas.microsoft.com/office/drawing/2014/main" id="{00000000-0008-0000-0900-000003000000}"/>
            </a:ext>
          </a:extLst>
        </xdr:cNvPr>
        <xdr:cNvSpPr txBox="1"/>
      </xdr:nvSpPr>
      <xdr:spPr>
        <a:xfrm>
          <a:off x="9900285" y="3741419"/>
          <a:ext cx="2408400" cy="327600"/>
        </a:xfrm>
        <a:prstGeom prst="rect">
          <a:avLst/>
        </a:prstGeom>
        <a:solidFill>
          <a:srgbClr val="00808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pt-BR" sz="1100" b="1">
              <a:solidFill>
                <a:schemeClr val="bg1"/>
              </a:solidFill>
            </a:rPr>
            <a:t>&lt; MENU</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7</xdr:col>
      <xdr:colOff>3809</xdr:colOff>
      <xdr:row>16</xdr:row>
      <xdr:rowOff>81915</xdr:rowOff>
    </xdr:from>
    <xdr:to>
      <xdr:col>14</xdr:col>
      <xdr:colOff>13335</xdr:colOff>
      <xdr:row>18</xdr:row>
      <xdr:rowOff>41910</xdr:rowOff>
    </xdr:to>
    <xdr:sp macro="" textlink="">
      <xdr:nvSpPr>
        <xdr:cNvPr id="2" name="CaixaDeTexto 1">
          <a:hlinkClick xmlns:r="http://schemas.openxmlformats.org/officeDocument/2006/relationships" r:id="rId1"/>
          <a:extLst>
            <a:ext uri="{FF2B5EF4-FFF2-40B4-BE49-F238E27FC236}">
              <a16:creationId xmlns:a16="http://schemas.microsoft.com/office/drawing/2014/main" id="{00000000-0008-0000-0A00-000002000000}"/>
            </a:ext>
          </a:extLst>
        </xdr:cNvPr>
        <xdr:cNvSpPr txBox="1"/>
      </xdr:nvSpPr>
      <xdr:spPr>
        <a:xfrm>
          <a:off x="9909809" y="3366135"/>
          <a:ext cx="2409826" cy="325755"/>
        </a:xfrm>
        <a:prstGeom prst="rect">
          <a:avLst/>
        </a:prstGeom>
        <a:solidFill>
          <a:srgbClr val="00808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pt-BR" sz="1100" b="1">
              <a:solidFill>
                <a:schemeClr val="bg1"/>
              </a:solidFill>
            </a:rPr>
            <a:t>VER CALENDÁRIO</a:t>
          </a:r>
          <a:r>
            <a:rPr lang="pt-BR" sz="1100" b="1" baseline="0">
              <a:solidFill>
                <a:schemeClr val="bg1"/>
              </a:solidFill>
            </a:rPr>
            <a:t> DETALHADO</a:t>
          </a:r>
          <a:endParaRPr lang="pt-BR" sz="1100" b="1">
            <a:solidFill>
              <a:schemeClr val="bg1"/>
            </a:solidFill>
          </a:endParaRPr>
        </a:p>
      </xdr:txBody>
    </xdr:sp>
    <xdr:clientData/>
  </xdr:twoCellAnchor>
  <xdr:twoCellAnchor>
    <xdr:from>
      <xdr:col>7</xdr:col>
      <xdr:colOff>3809</xdr:colOff>
      <xdr:row>18</xdr:row>
      <xdr:rowOff>106680</xdr:rowOff>
    </xdr:from>
    <xdr:to>
      <xdr:col>14</xdr:col>
      <xdr:colOff>11909</xdr:colOff>
      <xdr:row>20</xdr:row>
      <xdr:rowOff>47625</xdr:rowOff>
    </xdr:to>
    <xdr:sp macro="" textlink="">
      <xdr:nvSpPr>
        <xdr:cNvPr id="3" name="CaixaDeTexto 2">
          <a:hlinkClick xmlns:r="http://schemas.openxmlformats.org/officeDocument/2006/relationships" r:id="rId2"/>
          <a:extLst>
            <a:ext uri="{FF2B5EF4-FFF2-40B4-BE49-F238E27FC236}">
              <a16:creationId xmlns:a16="http://schemas.microsoft.com/office/drawing/2014/main" id="{00000000-0008-0000-0A00-000003000000}"/>
            </a:ext>
          </a:extLst>
        </xdr:cNvPr>
        <xdr:cNvSpPr txBox="1"/>
      </xdr:nvSpPr>
      <xdr:spPr>
        <a:xfrm>
          <a:off x="9909809" y="3756660"/>
          <a:ext cx="2408400" cy="306705"/>
        </a:xfrm>
        <a:prstGeom prst="rect">
          <a:avLst/>
        </a:prstGeom>
        <a:solidFill>
          <a:srgbClr val="00808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pt-BR" sz="1100" b="1">
              <a:solidFill>
                <a:schemeClr val="bg1"/>
              </a:solidFill>
            </a:rPr>
            <a:t>&lt; MENU</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7</xdr:col>
      <xdr:colOff>3809</xdr:colOff>
      <xdr:row>16</xdr:row>
      <xdr:rowOff>89535</xdr:rowOff>
    </xdr:from>
    <xdr:to>
      <xdr:col>14</xdr:col>
      <xdr:colOff>13335</xdr:colOff>
      <xdr:row>18</xdr:row>
      <xdr:rowOff>49530</xdr:rowOff>
    </xdr:to>
    <xdr:sp macro="" textlink="">
      <xdr:nvSpPr>
        <xdr:cNvPr id="2" name="CaixaDeTexto 1">
          <a:hlinkClick xmlns:r="http://schemas.openxmlformats.org/officeDocument/2006/relationships" r:id="rId1"/>
          <a:extLst>
            <a:ext uri="{FF2B5EF4-FFF2-40B4-BE49-F238E27FC236}">
              <a16:creationId xmlns:a16="http://schemas.microsoft.com/office/drawing/2014/main" id="{00000000-0008-0000-0B00-000002000000}"/>
            </a:ext>
          </a:extLst>
        </xdr:cNvPr>
        <xdr:cNvSpPr txBox="1"/>
      </xdr:nvSpPr>
      <xdr:spPr>
        <a:xfrm>
          <a:off x="9909809" y="3373755"/>
          <a:ext cx="2409826" cy="325755"/>
        </a:xfrm>
        <a:prstGeom prst="rect">
          <a:avLst/>
        </a:prstGeom>
        <a:solidFill>
          <a:srgbClr val="00808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pt-BR" sz="1100" b="1">
              <a:solidFill>
                <a:schemeClr val="bg1"/>
              </a:solidFill>
            </a:rPr>
            <a:t>VER CALENDÁRIO</a:t>
          </a:r>
          <a:r>
            <a:rPr lang="pt-BR" sz="1100" b="1" baseline="0">
              <a:solidFill>
                <a:schemeClr val="bg1"/>
              </a:solidFill>
            </a:rPr>
            <a:t> DETALHADO</a:t>
          </a:r>
          <a:endParaRPr lang="pt-BR" sz="1100" b="1">
            <a:solidFill>
              <a:schemeClr val="bg1"/>
            </a:solidFill>
          </a:endParaRPr>
        </a:p>
      </xdr:txBody>
    </xdr:sp>
    <xdr:clientData/>
  </xdr:twoCellAnchor>
  <xdr:twoCellAnchor>
    <xdr:from>
      <xdr:col>7</xdr:col>
      <xdr:colOff>3809</xdr:colOff>
      <xdr:row>18</xdr:row>
      <xdr:rowOff>99060</xdr:rowOff>
    </xdr:from>
    <xdr:to>
      <xdr:col>14</xdr:col>
      <xdr:colOff>11909</xdr:colOff>
      <xdr:row>20</xdr:row>
      <xdr:rowOff>40005</xdr:rowOff>
    </xdr:to>
    <xdr:sp macro="" textlink="">
      <xdr:nvSpPr>
        <xdr:cNvPr id="3" name="CaixaDeTexto 2">
          <a:hlinkClick xmlns:r="http://schemas.openxmlformats.org/officeDocument/2006/relationships" r:id="rId2"/>
          <a:extLst>
            <a:ext uri="{FF2B5EF4-FFF2-40B4-BE49-F238E27FC236}">
              <a16:creationId xmlns:a16="http://schemas.microsoft.com/office/drawing/2014/main" id="{00000000-0008-0000-0B00-000003000000}"/>
            </a:ext>
          </a:extLst>
        </xdr:cNvPr>
        <xdr:cNvSpPr txBox="1"/>
      </xdr:nvSpPr>
      <xdr:spPr>
        <a:xfrm>
          <a:off x="9909809" y="3749040"/>
          <a:ext cx="2408400" cy="306705"/>
        </a:xfrm>
        <a:prstGeom prst="rect">
          <a:avLst/>
        </a:prstGeom>
        <a:solidFill>
          <a:srgbClr val="00808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pt-BR" sz="1100" b="1">
              <a:solidFill>
                <a:schemeClr val="bg1"/>
              </a:solidFill>
            </a:rPr>
            <a:t>&lt; MENU</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7</xdr:col>
      <xdr:colOff>3809</xdr:colOff>
      <xdr:row>16</xdr:row>
      <xdr:rowOff>104775</xdr:rowOff>
    </xdr:from>
    <xdr:to>
      <xdr:col>14</xdr:col>
      <xdr:colOff>13335</xdr:colOff>
      <xdr:row>18</xdr:row>
      <xdr:rowOff>64770</xdr:rowOff>
    </xdr:to>
    <xdr:sp macro="" textlink="">
      <xdr:nvSpPr>
        <xdr:cNvPr id="2" name="CaixaDeTexto 1">
          <a:hlinkClick xmlns:r="http://schemas.openxmlformats.org/officeDocument/2006/relationships" r:id="rId1"/>
          <a:extLst>
            <a:ext uri="{FF2B5EF4-FFF2-40B4-BE49-F238E27FC236}">
              <a16:creationId xmlns:a16="http://schemas.microsoft.com/office/drawing/2014/main" id="{00000000-0008-0000-0C00-000002000000}"/>
            </a:ext>
          </a:extLst>
        </xdr:cNvPr>
        <xdr:cNvSpPr txBox="1"/>
      </xdr:nvSpPr>
      <xdr:spPr>
        <a:xfrm>
          <a:off x="9909809" y="3388995"/>
          <a:ext cx="2409826" cy="325755"/>
        </a:xfrm>
        <a:prstGeom prst="rect">
          <a:avLst/>
        </a:prstGeom>
        <a:solidFill>
          <a:srgbClr val="00808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pt-BR" sz="1100" b="1">
              <a:solidFill>
                <a:schemeClr val="bg1"/>
              </a:solidFill>
            </a:rPr>
            <a:t>VER CALENDÁRIO</a:t>
          </a:r>
          <a:r>
            <a:rPr lang="pt-BR" sz="1100" b="1" baseline="0">
              <a:solidFill>
                <a:schemeClr val="bg1"/>
              </a:solidFill>
            </a:rPr>
            <a:t> DETALHADO</a:t>
          </a:r>
          <a:endParaRPr lang="pt-BR" sz="1100" b="1">
            <a:solidFill>
              <a:schemeClr val="bg1"/>
            </a:solidFill>
          </a:endParaRPr>
        </a:p>
      </xdr:txBody>
    </xdr:sp>
    <xdr:clientData/>
  </xdr:twoCellAnchor>
  <xdr:twoCellAnchor>
    <xdr:from>
      <xdr:col>7</xdr:col>
      <xdr:colOff>3809</xdr:colOff>
      <xdr:row>18</xdr:row>
      <xdr:rowOff>114300</xdr:rowOff>
    </xdr:from>
    <xdr:to>
      <xdr:col>14</xdr:col>
      <xdr:colOff>11909</xdr:colOff>
      <xdr:row>20</xdr:row>
      <xdr:rowOff>55245</xdr:rowOff>
    </xdr:to>
    <xdr:sp macro="" textlink="">
      <xdr:nvSpPr>
        <xdr:cNvPr id="3" name="CaixaDeTexto 2">
          <a:hlinkClick xmlns:r="http://schemas.openxmlformats.org/officeDocument/2006/relationships" r:id="rId2"/>
          <a:extLst>
            <a:ext uri="{FF2B5EF4-FFF2-40B4-BE49-F238E27FC236}">
              <a16:creationId xmlns:a16="http://schemas.microsoft.com/office/drawing/2014/main" id="{00000000-0008-0000-0C00-000003000000}"/>
            </a:ext>
          </a:extLst>
        </xdr:cNvPr>
        <xdr:cNvSpPr txBox="1"/>
      </xdr:nvSpPr>
      <xdr:spPr>
        <a:xfrm>
          <a:off x="9909809" y="3764280"/>
          <a:ext cx="2408400" cy="306705"/>
        </a:xfrm>
        <a:prstGeom prst="rect">
          <a:avLst/>
        </a:prstGeom>
        <a:solidFill>
          <a:srgbClr val="00808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pt-BR" sz="1100" b="1">
              <a:solidFill>
                <a:schemeClr val="bg1"/>
              </a:solidFill>
            </a:rPr>
            <a:t>&lt; MENU</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7</xdr:col>
      <xdr:colOff>3809</xdr:colOff>
      <xdr:row>16</xdr:row>
      <xdr:rowOff>89535</xdr:rowOff>
    </xdr:from>
    <xdr:to>
      <xdr:col>14</xdr:col>
      <xdr:colOff>13335</xdr:colOff>
      <xdr:row>18</xdr:row>
      <xdr:rowOff>49530</xdr:rowOff>
    </xdr:to>
    <xdr:sp macro="" textlink="">
      <xdr:nvSpPr>
        <xdr:cNvPr id="2" name="CaixaDeTexto 1">
          <a:hlinkClick xmlns:r="http://schemas.openxmlformats.org/officeDocument/2006/relationships" r:id="rId1"/>
          <a:extLst>
            <a:ext uri="{FF2B5EF4-FFF2-40B4-BE49-F238E27FC236}">
              <a16:creationId xmlns:a16="http://schemas.microsoft.com/office/drawing/2014/main" id="{00000000-0008-0000-0D00-000002000000}"/>
            </a:ext>
          </a:extLst>
        </xdr:cNvPr>
        <xdr:cNvSpPr txBox="1"/>
      </xdr:nvSpPr>
      <xdr:spPr>
        <a:xfrm>
          <a:off x="9909809" y="3373755"/>
          <a:ext cx="2409826" cy="325755"/>
        </a:xfrm>
        <a:prstGeom prst="rect">
          <a:avLst/>
        </a:prstGeom>
        <a:solidFill>
          <a:srgbClr val="00808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pt-BR" sz="1100" b="1">
              <a:solidFill>
                <a:schemeClr val="bg1"/>
              </a:solidFill>
            </a:rPr>
            <a:t>VER CALENDÁRIO</a:t>
          </a:r>
          <a:r>
            <a:rPr lang="pt-BR" sz="1100" b="1" baseline="0">
              <a:solidFill>
                <a:schemeClr val="bg1"/>
              </a:solidFill>
            </a:rPr>
            <a:t> DETALHADO</a:t>
          </a:r>
          <a:endParaRPr lang="pt-BR" sz="1100" b="1">
            <a:solidFill>
              <a:schemeClr val="bg1"/>
            </a:solidFill>
          </a:endParaRPr>
        </a:p>
      </xdr:txBody>
    </xdr:sp>
    <xdr:clientData/>
  </xdr:twoCellAnchor>
  <xdr:twoCellAnchor>
    <xdr:from>
      <xdr:col>7</xdr:col>
      <xdr:colOff>3809</xdr:colOff>
      <xdr:row>18</xdr:row>
      <xdr:rowOff>97155</xdr:rowOff>
    </xdr:from>
    <xdr:to>
      <xdr:col>14</xdr:col>
      <xdr:colOff>11909</xdr:colOff>
      <xdr:row>20</xdr:row>
      <xdr:rowOff>38100</xdr:rowOff>
    </xdr:to>
    <xdr:sp macro="" textlink="">
      <xdr:nvSpPr>
        <xdr:cNvPr id="3" name="CaixaDeTexto 2">
          <a:hlinkClick xmlns:r="http://schemas.openxmlformats.org/officeDocument/2006/relationships" r:id="rId2"/>
          <a:extLst>
            <a:ext uri="{FF2B5EF4-FFF2-40B4-BE49-F238E27FC236}">
              <a16:creationId xmlns:a16="http://schemas.microsoft.com/office/drawing/2014/main" id="{00000000-0008-0000-0D00-000003000000}"/>
            </a:ext>
          </a:extLst>
        </xdr:cNvPr>
        <xdr:cNvSpPr txBox="1"/>
      </xdr:nvSpPr>
      <xdr:spPr>
        <a:xfrm>
          <a:off x="9909809" y="3747135"/>
          <a:ext cx="2408400" cy="306705"/>
        </a:xfrm>
        <a:prstGeom prst="rect">
          <a:avLst/>
        </a:prstGeom>
        <a:solidFill>
          <a:srgbClr val="00808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pt-BR" sz="1100" b="1">
              <a:solidFill>
                <a:schemeClr val="bg1"/>
              </a:solidFill>
            </a:rPr>
            <a:t>&lt; MENU</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7</xdr:col>
      <xdr:colOff>3809</xdr:colOff>
      <xdr:row>16</xdr:row>
      <xdr:rowOff>81915</xdr:rowOff>
    </xdr:from>
    <xdr:to>
      <xdr:col>14</xdr:col>
      <xdr:colOff>13335</xdr:colOff>
      <xdr:row>18</xdr:row>
      <xdr:rowOff>41910</xdr:rowOff>
    </xdr:to>
    <xdr:sp macro="" textlink="">
      <xdr:nvSpPr>
        <xdr:cNvPr id="2" name="CaixaDeTexto 1">
          <a:hlinkClick xmlns:r="http://schemas.openxmlformats.org/officeDocument/2006/relationships" r:id="rId1"/>
          <a:extLst>
            <a:ext uri="{FF2B5EF4-FFF2-40B4-BE49-F238E27FC236}">
              <a16:creationId xmlns:a16="http://schemas.microsoft.com/office/drawing/2014/main" id="{00000000-0008-0000-0E00-000002000000}"/>
            </a:ext>
          </a:extLst>
        </xdr:cNvPr>
        <xdr:cNvSpPr txBox="1"/>
      </xdr:nvSpPr>
      <xdr:spPr>
        <a:xfrm>
          <a:off x="9909809" y="3366135"/>
          <a:ext cx="2409826" cy="325755"/>
        </a:xfrm>
        <a:prstGeom prst="rect">
          <a:avLst/>
        </a:prstGeom>
        <a:solidFill>
          <a:srgbClr val="00808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pt-BR" sz="1100" b="1">
              <a:solidFill>
                <a:schemeClr val="bg1"/>
              </a:solidFill>
            </a:rPr>
            <a:t>VER CALENDÁRIO</a:t>
          </a:r>
          <a:r>
            <a:rPr lang="pt-BR" sz="1100" b="1" baseline="0">
              <a:solidFill>
                <a:schemeClr val="bg1"/>
              </a:solidFill>
            </a:rPr>
            <a:t> DETALHADO</a:t>
          </a:r>
          <a:endParaRPr lang="pt-BR" sz="1100" b="1">
            <a:solidFill>
              <a:schemeClr val="bg1"/>
            </a:solidFill>
          </a:endParaRPr>
        </a:p>
      </xdr:txBody>
    </xdr:sp>
    <xdr:clientData/>
  </xdr:twoCellAnchor>
  <xdr:twoCellAnchor>
    <xdr:from>
      <xdr:col>7</xdr:col>
      <xdr:colOff>3809</xdr:colOff>
      <xdr:row>18</xdr:row>
      <xdr:rowOff>99060</xdr:rowOff>
    </xdr:from>
    <xdr:to>
      <xdr:col>14</xdr:col>
      <xdr:colOff>11909</xdr:colOff>
      <xdr:row>20</xdr:row>
      <xdr:rowOff>40005</xdr:rowOff>
    </xdr:to>
    <xdr:sp macro="" textlink="">
      <xdr:nvSpPr>
        <xdr:cNvPr id="3" name="CaixaDeTexto 2">
          <a:hlinkClick xmlns:r="http://schemas.openxmlformats.org/officeDocument/2006/relationships" r:id="rId2"/>
          <a:extLst>
            <a:ext uri="{FF2B5EF4-FFF2-40B4-BE49-F238E27FC236}">
              <a16:creationId xmlns:a16="http://schemas.microsoft.com/office/drawing/2014/main" id="{00000000-0008-0000-0E00-000003000000}"/>
            </a:ext>
          </a:extLst>
        </xdr:cNvPr>
        <xdr:cNvSpPr txBox="1"/>
      </xdr:nvSpPr>
      <xdr:spPr>
        <a:xfrm>
          <a:off x="9909809" y="3749040"/>
          <a:ext cx="2408400" cy="306705"/>
        </a:xfrm>
        <a:prstGeom prst="rect">
          <a:avLst/>
        </a:prstGeom>
        <a:solidFill>
          <a:srgbClr val="00808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pt-BR" sz="1100" b="1">
              <a:solidFill>
                <a:schemeClr val="bg1"/>
              </a:solidFill>
            </a:rPr>
            <a:t>&lt; MENU</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120017</xdr:colOff>
      <xdr:row>9</xdr:row>
      <xdr:rowOff>126683</xdr:rowOff>
    </xdr:from>
    <xdr:to>
      <xdr:col>7</xdr:col>
      <xdr:colOff>838200</xdr:colOff>
      <xdr:row>24</xdr:row>
      <xdr:rowOff>121921</xdr:rowOff>
    </xdr:to>
    <xdr:graphicFrame macro="">
      <xdr:nvGraphicFramePr>
        <xdr:cNvPr id="2" name="Gráfico 1">
          <a:extLst>
            <a:ext uri="{FF2B5EF4-FFF2-40B4-BE49-F238E27FC236}">
              <a16:creationId xmlns:a16="http://schemas.microsoft.com/office/drawing/2014/main" id="{00000000-0008-0000-0F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mc:AlternateContent xmlns:mc="http://schemas.openxmlformats.org/markup-compatibility/2006">
    <mc:Choice xmlns:a14="http://schemas.microsoft.com/office/drawing/2010/main" Requires="a14">
      <xdr:twoCellAnchor editAs="oneCell">
        <xdr:from>
          <xdr:col>17</xdr:col>
          <xdr:colOff>0</xdr:colOff>
          <xdr:row>26</xdr:row>
          <xdr:rowOff>7620</xdr:rowOff>
        </xdr:from>
        <xdr:to>
          <xdr:col>22</xdr:col>
          <xdr:colOff>0</xdr:colOff>
          <xdr:row>28</xdr:row>
          <xdr:rowOff>7620</xdr:rowOff>
        </xdr:to>
        <xdr:sp macro="" textlink="">
          <xdr:nvSpPr>
            <xdr:cNvPr id="28676" name="Scroll Bar 4" hidden="1">
              <a:extLst>
                <a:ext uri="{63B3BB69-23CF-44E3-9099-C40C66FF867C}">
                  <a14:compatExt spid="_x0000_s28676"/>
                </a:ext>
                <a:ext uri="{FF2B5EF4-FFF2-40B4-BE49-F238E27FC236}">
                  <a16:creationId xmlns:a16="http://schemas.microsoft.com/office/drawing/2014/main" id="{00000000-0008-0000-0F00-0000047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twoCellAnchor>
    <xdr:from>
      <xdr:col>8</xdr:col>
      <xdr:colOff>316230</xdr:colOff>
      <xdr:row>9</xdr:row>
      <xdr:rowOff>131445</xdr:rowOff>
    </xdr:from>
    <xdr:to>
      <xdr:col>16</xdr:col>
      <xdr:colOff>0</xdr:colOff>
      <xdr:row>24</xdr:row>
      <xdr:rowOff>121920</xdr:rowOff>
    </xdr:to>
    <xdr:graphicFrame macro="">
      <xdr:nvGraphicFramePr>
        <xdr:cNvPr id="21" name="Gráfico 20">
          <a:extLst>
            <a:ext uri="{FF2B5EF4-FFF2-40B4-BE49-F238E27FC236}">
              <a16:creationId xmlns:a16="http://schemas.microsoft.com/office/drawing/2014/main" id="{00000000-0008-0000-0F00-00001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0</xdr:row>
      <xdr:rowOff>38100</xdr:rowOff>
    </xdr:from>
    <xdr:to>
      <xdr:col>1</xdr:col>
      <xdr:colOff>962025</xdr:colOff>
      <xdr:row>1</xdr:row>
      <xdr:rowOff>66675</xdr:rowOff>
    </xdr:to>
    <xdr:sp macro="" textlink="">
      <xdr:nvSpPr>
        <xdr:cNvPr id="71" name="CaixaDeTexto 70">
          <a:hlinkClick xmlns:r="http://schemas.openxmlformats.org/officeDocument/2006/relationships" r:id="rId3"/>
          <a:extLst>
            <a:ext uri="{FF2B5EF4-FFF2-40B4-BE49-F238E27FC236}">
              <a16:creationId xmlns:a16="http://schemas.microsoft.com/office/drawing/2014/main" id="{00000000-0008-0000-0F00-000047000000}"/>
            </a:ext>
          </a:extLst>
        </xdr:cNvPr>
        <xdr:cNvSpPr txBox="1"/>
      </xdr:nvSpPr>
      <xdr:spPr>
        <a:xfrm>
          <a:off x="161925" y="38100"/>
          <a:ext cx="962025" cy="200025"/>
        </a:xfrm>
        <a:prstGeom prst="rect">
          <a:avLst/>
        </a:prstGeom>
        <a:solidFill>
          <a:srgbClr val="00808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pt-BR" sz="1100" b="1">
              <a:solidFill>
                <a:schemeClr val="bg1"/>
              </a:solidFill>
            </a:rPr>
            <a:t>&lt; MENU</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0</xdr:col>
      <xdr:colOff>116416</xdr:colOff>
      <xdr:row>0</xdr:row>
      <xdr:rowOff>84667</xdr:rowOff>
    </xdr:from>
    <xdr:to>
      <xdr:col>2</xdr:col>
      <xdr:colOff>306917</xdr:colOff>
      <xdr:row>1</xdr:row>
      <xdr:rowOff>127001</xdr:rowOff>
    </xdr:to>
    <xdr:sp macro="" textlink="">
      <xdr:nvSpPr>
        <xdr:cNvPr id="2" name="CaixaDeTexto 1">
          <a:hlinkClick xmlns:r="http://schemas.openxmlformats.org/officeDocument/2006/relationships" r:id="rId1"/>
          <a:extLst>
            <a:ext uri="{FF2B5EF4-FFF2-40B4-BE49-F238E27FC236}">
              <a16:creationId xmlns:a16="http://schemas.microsoft.com/office/drawing/2014/main" id="{00000000-0008-0000-1000-000002000000}"/>
            </a:ext>
          </a:extLst>
        </xdr:cNvPr>
        <xdr:cNvSpPr txBox="1"/>
      </xdr:nvSpPr>
      <xdr:spPr>
        <a:xfrm>
          <a:off x="116416" y="84667"/>
          <a:ext cx="550334" cy="243417"/>
        </a:xfrm>
        <a:prstGeom prst="rect">
          <a:avLst/>
        </a:prstGeom>
        <a:solidFill>
          <a:srgbClr val="00808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pt-BR" sz="1100" b="1">
              <a:solidFill>
                <a:schemeClr val="bg1"/>
              </a:solidFill>
            </a:rPr>
            <a:t>Voltar</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1</xdr:col>
      <xdr:colOff>31751</xdr:colOff>
      <xdr:row>0</xdr:row>
      <xdr:rowOff>52917</xdr:rowOff>
    </xdr:from>
    <xdr:to>
      <xdr:col>2</xdr:col>
      <xdr:colOff>349252</xdr:colOff>
      <xdr:row>1</xdr:row>
      <xdr:rowOff>95251</xdr:rowOff>
    </xdr:to>
    <xdr:sp macro="" textlink="">
      <xdr:nvSpPr>
        <xdr:cNvPr id="2" name="CaixaDeTexto 1">
          <a:hlinkClick xmlns:r="http://schemas.openxmlformats.org/officeDocument/2006/relationships" r:id="rId1"/>
          <a:extLst>
            <a:ext uri="{FF2B5EF4-FFF2-40B4-BE49-F238E27FC236}">
              <a16:creationId xmlns:a16="http://schemas.microsoft.com/office/drawing/2014/main" id="{00000000-0008-0000-1100-000002000000}"/>
            </a:ext>
          </a:extLst>
        </xdr:cNvPr>
        <xdr:cNvSpPr txBox="1"/>
      </xdr:nvSpPr>
      <xdr:spPr>
        <a:xfrm>
          <a:off x="158751" y="52917"/>
          <a:ext cx="550334" cy="243417"/>
        </a:xfrm>
        <a:prstGeom prst="rect">
          <a:avLst/>
        </a:prstGeom>
        <a:solidFill>
          <a:srgbClr val="00808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pt-BR" sz="1100" b="1">
              <a:solidFill>
                <a:schemeClr val="bg1"/>
              </a:solidFill>
            </a:rPr>
            <a:t>Voltar</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1</xdr:col>
      <xdr:colOff>52917</xdr:colOff>
      <xdr:row>0</xdr:row>
      <xdr:rowOff>52916</xdr:rowOff>
    </xdr:from>
    <xdr:to>
      <xdr:col>2</xdr:col>
      <xdr:colOff>370418</xdr:colOff>
      <xdr:row>1</xdr:row>
      <xdr:rowOff>95250</xdr:rowOff>
    </xdr:to>
    <xdr:sp macro="" textlink="">
      <xdr:nvSpPr>
        <xdr:cNvPr id="2" name="CaixaDeTexto 1">
          <a:hlinkClick xmlns:r="http://schemas.openxmlformats.org/officeDocument/2006/relationships" r:id="rId1"/>
          <a:extLst>
            <a:ext uri="{FF2B5EF4-FFF2-40B4-BE49-F238E27FC236}">
              <a16:creationId xmlns:a16="http://schemas.microsoft.com/office/drawing/2014/main" id="{00000000-0008-0000-1200-000002000000}"/>
            </a:ext>
          </a:extLst>
        </xdr:cNvPr>
        <xdr:cNvSpPr txBox="1"/>
      </xdr:nvSpPr>
      <xdr:spPr>
        <a:xfrm>
          <a:off x="179917" y="52916"/>
          <a:ext cx="550334" cy="243417"/>
        </a:xfrm>
        <a:prstGeom prst="rect">
          <a:avLst/>
        </a:prstGeom>
        <a:solidFill>
          <a:srgbClr val="00808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pt-BR" sz="1100" b="1">
              <a:solidFill>
                <a:schemeClr val="bg1"/>
              </a:solidFill>
            </a:rPr>
            <a:t>Voltar</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30480</xdr:colOff>
      <xdr:row>0</xdr:row>
      <xdr:rowOff>30480</xdr:rowOff>
    </xdr:from>
    <xdr:to>
      <xdr:col>2</xdr:col>
      <xdr:colOff>314325</xdr:colOff>
      <xdr:row>0</xdr:row>
      <xdr:rowOff>329565</xdr:rowOff>
    </xdr:to>
    <xdr:sp macro="" textlink="">
      <xdr:nvSpPr>
        <xdr:cNvPr id="3" name="CaixaDeTexto 2">
          <a:hlinkClick xmlns:r="http://schemas.openxmlformats.org/officeDocument/2006/relationships" r:id="rId1"/>
          <a:extLst>
            <a:ext uri="{FF2B5EF4-FFF2-40B4-BE49-F238E27FC236}">
              <a16:creationId xmlns:a16="http://schemas.microsoft.com/office/drawing/2014/main" id="{00000000-0008-0000-0100-000003000000}"/>
            </a:ext>
          </a:extLst>
        </xdr:cNvPr>
        <xdr:cNvSpPr txBox="1"/>
      </xdr:nvSpPr>
      <xdr:spPr>
        <a:xfrm>
          <a:off x="30480" y="30480"/>
          <a:ext cx="1137285" cy="299085"/>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pt-BR" sz="1100" b="1">
              <a:solidFill>
                <a:srgbClr val="008080"/>
              </a:solidFill>
            </a:rPr>
            <a:t>&lt; MENU</a:t>
          </a: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1</xdr:col>
      <xdr:colOff>21167</xdr:colOff>
      <xdr:row>0</xdr:row>
      <xdr:rowOff>74083</xdr:rowOff>
    </xdr:from>
    <xdr:to>
      <xdr:col>2</xdr:col>
      <xdr:colOff>338668</xdr:colOff>
      <xdr:row>1</xdr:row>
      <xdr:rowOff>116417</xdr:rowOff>
    </xdr:to>
    <xdr:sp macro="" textlink="">
      <xdr:nvSpPr>
        <xdr:cNvPr id="2" name="CaixaDeTexto 1">
          <a:hlinkClick xmlns:r="http://schemas.openxmlformats.org/officeDocument/2006/relationships" r:id="rId1"/>
          <a:extLst>
            <a:ext uri="{FF2B5EF4-FFF2-40B4-BE49-F238E27FC236}">
              <a16:creationId xmlns:a16="http://schemas.microsoft.com/office/drawing/2014/main" id="{00000000-0008-0000-1300-000002000000}"/>
            </a:ext>
          </a:extLst>
        </xdr:cNvPr>
        <xdr:cNvSpPr txBox="1"/>
      </xdr:nvSpPr>
      <xdr:spPr>
        <a:xfrm>
          <a:off x="148167" y="74083"/>
          <a:ext cx="550334" cy="243417"/>
        </a:xfrm>
        <a:prstGeom prst="rect">
          <a:avLst/>
        </a:prstGeom>
        <a:solidFill>
          <a:srgbClr val="00808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pt-BR" sz="1100" b="1">
              <a:solidFill>
                <a:schemeClr val="bg1"/>
              </a:solidFill>
            </a:rPr>
            <a:t>Voltar</a:t>
          </a: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1</xdr:col>
      <xdr:colOff>21166</xdr:colOff>
      <xdr:row>0</xdr:row>
      <xdr:rowOff>74083</xdr:rowOff>
    </xdr:from>
    <xdr:to>
      <xdr:col>2</xdr:col>
      <xdr:colOff>338667</xdr:colOff>
      <xdr:row>1</xdr:row>
      <xdr:rowOff>116417</xdr:rowOff>
    </xdr:to>
    <xdr:sp macro="" textlink="">
      <xdr:nvSpPr>
        <xdr:cNvPr id="2" name="CaixaDeTexto 1">
          <a:hlinkClick xmlns:r="http://schemas.openxmlformats.org/officeDocument/2006/relationships" r:id="rId1"/>
          <a:extLst>
            <a:ext uri="{FF2B5EF4-FFF2-40B4-BE49-F238E27FC236}">
              <a16:creationId xmlns:a16="http://schemas.microsoft.com/office/drawing/2014/main" id="{00000000-0008-0000-1400-000002000000}"/>
            </a:ext>
          </a:extLst>
        </xdr:cNvPr>
        <xdr:cNvSpPr txBox="1"/>
      </xdr:nvSpPr>
      <xdr:spPr>
        <a:xfrm>
          <a:off x="148166" y="74083"/>
          <a:ext cx="550334" cy="243417"/>
        </a:xfrm>
        <a:prstGeom prst="rect">
          <a:avLst/>
        </a:prstGeom>
        <a:solidFill>
          <a:srgbClr val="00808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pt-BR" sz="1100" b="1">
              <a:solidFill>
                <a:schemeClr val="bg1"/>
              </a:solidFill>
            </a:rPr>
            <a:t>Voltar</a:t>
          </a: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1</xdr:col>
      <xdr:colOff>42333</xdr:colOff>
      <xdr:row>0</xdr:row>
      <xdr:rowOff>84666</xdr:rowOff>
    </xdr:from>
    <xdr:to>
      <xdr:col>2</xdr:col>
      <xdr:colOff>359834</xdr:colOff>
      <xdr:row>1</xdr:row>
      <xdr:rowOff>127000</xdr:rowOff>
    </xdr:to>
    <xdr:sp macro="" textlink="">
      <xdr:nvSpPr>
        <xdr:cNvPr id="2" name="CaixaDeTexto 1">
          <a:hlinkClick xmlns:r="http://schemas.openxmlformats.org/officeDocument/2006/relationships" r:id="rId1"/>
          <a:extLst>
            <a:ext uri="{FF2B5EF4-FFF2-40B4-BE49-F238E27FC236}">
              <a16:creationId xmlns:a16="http://schemas.microsoft.com/office/drawing/2014/main" id="{00000000-0008-0000-1500-000002000000}"/>
            </a:ext>
          </a:extLst>
        </xdr:cNvPr>
        <xdr:cNvSpPr txBox="1"/>
      </xdr:nvSpPr>
      <xdr:spPr>
        <a:xfrm>
          <a:off x="169333" y="84666"/>
          <a:ext cx="550334" cy="243417"/>
        </a:xfrm>
        <a:prstGeom prst="rect">
          <a:avLst/>
        </a:prstGeom>
        <a:solidFill>
          <a:srgbClr val="00808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pt-BR" sz="1100" b="1">
              <a:solidFill>
                <a:schemeClr val="bg1"/>
              </a:solidFill>
            </a:rPr>
            <a:t>Voltar</a:t>
          </a: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1</xdr:col>
      <xdr:colOff>0</xdr:colOff>
      <xdr:row>0</xdr:row>
      <xdr:rowOff>63500</xdr:rowOff>
    </xdr:from>
    <xdr:to>
      <xdr:col>2</xdr:col>
      <xdr:colOff>317501</xdr:colOff>
      <xdr:row>1</xdr:row>
      <xdr:rowOff>105834</xdr:rowOff>
    </xdr:to>
    <xdr:sp macro="" textlink="">
      <xdr:nvSpPr>
        <xdr:cNvPr id="2" name="CaixaDeTexto 1">
          <a:hlinkClick xmlns:r="http://schemas.openxmlformats.org/officeDocument/2006/relationships" r:id="rId1"/>
          <a:extLst>
            <a:ext uri="{FF2B5EF4-FFF2-40B4-BE49-F238E27FC236}">
              <a16:creationId xmlns:a16="http://schemas.microsoft.com/office/drawing/2014/main" id="{00000000-0008-0000-1600-000002000000}"/>
            </a:ext>
          </a:extLst>
        </xdr:cNvPr>
        <xdr:cNvSpPr txBox="1"/>
      </xdr:nvSpPr>
      <xdr:spPr>
        <a:xfrm>
          <a:off x="127000" y="63500"/>
          <a:ext cx="550334" cy="243417"/>
        </a:xfrm>
        <a:prstGeom prst="rect">
          <a:avLst/>
        </a:prstGeom>
        <a:solidFill>
          <a:srgbClr val="00808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pt-BR" sz="1100" b="1">
              <a:solidFill>
                <a:schemeClr val="bg1"/>
              </a:solidFill>
            </a:rPr>
            <a:t>Voltar</a:t>
          </a: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0</xdr:col>
      <xdr:colOff>126999</xdr:colOff>
      <xdr:row>0</xdr:row>
      <xdr:rowOff>74083</xdr:rowOff>
    </xdr:from>
    <xdr:to>
      <xdr:col>2</xdr:col>
      <xdr:colOff>317500</xdr:colOff>
      <xdr:row>1</xdr:row>
      <xdr:rowOff>116417</xdr:rowOff>
    </xdr:to>
    <xdr:sp macro="" textlink="">
      <xdr:nvSpPr>
        <xdr:cNvPr id="2" name="CaixaDeTexto 1">
          <a:hlinkClick xmlns:r="http://schemas.openxmlformats.org/officeDocument/2006/relationships" r:id="rId1"/>
          <a:extLst>
            <a:ext uri="{FF2B5EF4-FFF2-40B4-BE49-F238E27FC236}">
              <a16:creationId xmlns:a16="http://schemas.microsoft.com/office/drawing/2014/main" id="{00000000-0008-0000-1700-000002000000}"/>
            </a:ext>
          </a:extLst>
        </xdr:cNvPr>
        <xdr:cNvSpPr txBox="1"/>
      </xdr:nvSpPr>
      <xdr:spPr>
        <a:xfrm>
          <a:off x="126999" y="74083"/>
          <a:ext cx="550334" cy="243417"/>
        </a:xfrm>
        <a:prstGeom prst="rect">
          <a:avLst/>
        </a:prstGeom>
        <a:solidFill>
          <a:srgbClr val="00808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pt-BR" sz="1100" b="1">
              <a:solidFill>
                <a:schemeClr val="bg1"/>
              </a:solidFill>
            </a:rPr>
            <a:t>Voltar</a:t>
          </a: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1</xdr:col>
      <xdr:colOff>31750</xdr:colOff>
      <xdr:row>0</xdr:row>
      <xdr:rowOff>42334</xdr:rowOff>
    </xdr:from>
    <xdr:to>
      <xdr:col>2</xdr:col>
      <xdr:colOff>349251</xdr:colOff>
      <xdr:row>1</xdr:row>
      <xdr:rowOff>84668</xdr:rowOff>
    </xdr:to>
    <xdr:sp macro="" textlink="">
      <xdr:nvSpPr>
        <xdr:cNvPr id="2" name="CaixaDeTexto 1">
          <a:hlinkClick xmlns:r="http://schemas.openxmlformats.org/officeDocument/2006/relationships" r:id="rId1"/>
          <a:extLst>
            <a:ext uri="{FF2B5EF4-FFF2-40B4-BE49-F238E27FC236}">
              <a16:creationId xmlns:a16="http://schemas.microsoft.com/office/drawing/2014/main" id="{00000000-0008-0000-1800-000002000000}"/>
            </a:ext>
          </a:extLst>
        </xdr:cNvPr>
        <xdr:cNvSpPr txBox="1"/>
      </xdr:nvSpPr>
      <xdr:spPr>
        <a:xfrm>
          <a:off x="158750" y="42334"/>
          <a:ext cx="550334" cy="243417"/>
        </a:xfrm>
        <a:prstGeom prst="rect">
          <a:avLst/>
        </a:prstGeom>
        <a:solidFill>
          <a:srgbClr val="00808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pt-BR" sz="1100" b="1">
              <a:solidFill>
                <a:schemeClr val="bg1"/>
              </a:solidFill>
            </a:rPr>
            <a:t>Voltar</a:t>
          </a:r>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1</xdr:col>
      <xdr:colOff>0</xdr:colOff>
      <xdr:row>0</xdr:row>
      <xdr:rowOff>52917</xdr:rowOff>
    </xdr:from>
    <xdr:to>
      <xdr:col>2</xdr:col>
      <xdr:colOff>317501</xdr:colOff>
      <xdr:row>1</xdr:row>
      <xdr:rowOff>95251</xdr:rowOff>
    </xdr:to>
    <xdr:sp macro="" textlink="">
      <xdr:nvSpPr>
        <xdr:cNvPr id="2" name="CaixaDeTexto 1">
          <a:hlinkClick xmlns:r="http://schemas.openxmlformats.org/officeDocument/2006/relationships" r:id="rId1"/>
          <a:extLst>
            <a:ext uri="{FF2B5EF4-FFF2-40B4-BE49-F238E27FC236}">
              <a16:creationId xmlns:a16="http://schemas.microsoft.com/office/drawing/2014/main" id="{00000000-0008-0000-1900-000002000000}"/>
            </a:ext>
          </a:extLst>
        </xdr:cNvPr>
        <xdr:cNvSpPr txBox="1"/>
      </xdr:nvSpPr>
      <xdr:spPr>
        <a:xfrm>
          <a:off x="127000" y="52917"/>
          <a:ext cx="550334" cy="243417"/>
        </a:xfrm>
        <a:prstGeom prst="rect">
          <a:avLst/>
        </a:prstGeom>
        <a:solidFill>
          <a:srgbClr val="00808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pt-BR" sz="1100" b="1">
              <a:solidFill>
                <a:schemeClr val="bg1"/>
              </a:solidFill>
            </a:rPr>
            <a:t>Voltar</a:t>
          </a:r>
        </a:p>
      </xdr:txBody>
    </xdr:sp>
    <xdr:clientData/>
  </xdr:twoCellAnchor>
</xdr:wsDr>
</file>

<file path=xl/drawings/drawing27.xml><?xml version="1.0" encoding="utf-8"?>
<xdr:wsDr xmlns:xdr="http://schemas.openxmlformats.org/drawingml/2006/spreadsheetDrawing" xmlns:a="http://schemas.openxmlformats.org/drawingml/2006/main">
  <xdr:twoCellAnchor>
    <xdr:from>
      <xdr:col>0</xdr:col>
      <xdr:colOff>105833</xdr:colOff>
      <xdr:row>0</xdr:row>
      <xdr:rowOff>63500</xdr:rowOff>
    </xdr:from>
    <xdr:to>
      <xdr:col>2</xdr:col>
      <xdr:colOff>296334</xdr:colOff>
      <xdr:row>1</xdr:row>
      <xdr:rowOff>105834</xdr:rowOff>
    </xdr:to>
    <xdr:sp macro="" textlink="">
      <xdr:nvSpPr>
        <xdr:cNvPr id="2" name="CaixaDeTexto 1">
          <a:hlinkClick xmlns:r="http://schemas.openxmlformats.org/officeDocument/2006/relationships" r:id="rId1"/>
          <a:extLst>
            <a:ext uri="{FF2B5EF4-FFF2-40B4-BE49-F238E27FC236}">
              <a16:creationId xmlns:a16="http://schemas.microsoft.com/office/drawing/2014/main" id="{00000000-0008-0000-1A00-000002000000}"/>
            </a:ext>
          </a:extLst>
        </xdr:cNvPr>
        <xdr:cNvSpPr txBox="1"/>
      </xdr:nvSpPr>
      <xdr:spPr>
        <a:xfrm>
          <a:off x="105833" y="63500"/>
          <a:ext cx="550334" cy="243417"/>
        </a:xfrm>
        <a:prstGeom prst="rect">
          <a:avLst/>
        </a:prstGeom>
        <a:solidFill>
          <a:srgbClr val="00808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pt-BR" sz="1100" b="1">
              <a:solidFill>
                <a:schemeClr val="bg1"/>
              </a:solidFill>
            </a:rPr>
            <a:t>Voltar</a:t>
          </a:r>
        </a:p>
      </xdr:txBody>
    </xdr:sp>
    <xdr:clientData/>
  </xdr:twoCellAnchor>
</xdr:wsDr>
</file>

<file path=xl/drawings/drawing28.xml><?xml version="1.0" encoding="utf-8"?>
<xdr:wsDr xmlns:xdr="http://schemas.openxmlformats.org/drawingml/2006/spreadsheetDrawing" xmlns:a="http://schemas.openxmlformats.org/drawingml/2006/main">
  <xdr:twoCellAnchor>
    <xdr:from>
      <xdr:col>0</xdr:col>
      <xdr:colOff>116416</xdr:colOff>
      <xdr:row>0</xdr:row>
      <xdr:rowOff>84666</xdr:rowOff>
    </xdr:from>
    <xdr:to>
      <xdr:col>2</xdr:col>
      <xdr:colOff>306917</xdr:colOff>
      <xdr:row>1</xdr:row>
      <xdr:rowOff>127000</xdr:rowOff>
    </xdr:to>
    <xdr:sp macro="" textlink="">
      <xdr:nvSpPr>
        <xdr:cNvPr id="2" name="CaixaDeTexto 1">
          <a:hlinkClick xmlns:r="http://schemas.openxmlformats.org/officeDocument/2006/relationships" r:id="rId1"/>
          <a:extLst>
            <a:ext uri="{FF2B5EF4-FFF2-40B4-BE49-F238E27FC236}">
              <a16:creationId xmlns:a16="http://schemas.microsoft.com/office/drawing/2014/main" id="{00000000-0008-0000-1B00-000002000000}"/>
            </a:ext>
          </a:extLst>
        </xdr:cNvPr>
        <xdr:cNvSpPr txBox="1"/>
      </xdr:nvSpPr>
      <xdr:spPr>
        <a:xfrm>
          <a:off x="116416" y="84666"/>
          <a:ext cx="550334" cy="243417"/>
        </a:xfrm>
        <a:prstGeom prst="rect">
          <a:avLst/>
        </a:prstGeom>
        <a:solidFill>
          <a:srgbClr val="00808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pt-BR" sz="1100" b="1">
              <a:solidFill>
                <a:schemeClr val="bg1"/>
              </a:solidFill>
            </a:rPr>
            <a:t>Voltar</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0</xdr:colOff>
      <xdr:row>13</xdr:row>
      <xdr:rowOff>76200</xdr:rowOff>
    </xdr:from>
    <xdr:to>
      <xdr:col>3</xdr:col>
      <xdr:colOff>9525</xdr:colOff>
      <xdr:row>15</xdr:row>
      <xdr:rowOff>9525</xdr:rowOff>
    </xdr:to>
    <xdr:sp macro="" textlink="">
      <xdr:nvSpPr>
        <xdr:cNvPr id="2" name="CaixaDeTexto 1">
          <a:hlinkClick xmlns:r="http://schemas.openxmlformats.org/officeDocument/2006/relationships" r:id="rId1"/>
          <a:extLst>
            <a:ext uri="{FF2B5EF4-FFF2-40B4-BE49-F238E27FC236}">
              <a16:creationId xmlns:a16="http://schemas.microsoft.com/office/drawing/2014/main" id="{00000000-0008-0000-0200-000002000000}"/>
            </a:ext>
          </a:extLst>
        </xdr:cNvPr>
        <xdr:cNvSpPr txBox="1"/>
      </xdr:nvSpPr>
      <xdr:spPr>
        <a:xfrm>
          <a:off x="1514475" y="2552700"/>
          <a:ext cx="1104900" cy="314325"/>
        </a:xfrm>
        <a:prstGeom prst="rect">
          <a:avLst/>
        </a:prstGeom>
        <a:solidFill>
          <a:srgbClr val="00808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pt-BR" sz="1100" b="1">
              <a:solidFill>
                <a:schemeClr val="bg1"/>
              </a:solidFill>
            </a:rPr>
            <a:t>&lt; MENU</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7</xdr:col>
      <xdr:colOff>3809</xdr:colOff>
      <xdr:row>16</xdr:row>
      <xdr:rowOff>74295</xdr:rowOff>
    </xdr:from>
    <xdr:to>
      <xdr:col>14</xdr:col>
      <xdr:colOff>13335</xdr:colOff>
      <xdr:row>18</xdr:row>
      <xdr:rowOff>34290</xdr:rowOff>
    </xdr:to>
    <xdr:sp macro="" textlink="">
      <xdr:nvSpPr>
        <xdr:cNvPr id="2" name="CaixaDeTexto 1">
          <a:hlinkClick xmlns:r="http://schemas.openxmlformats.org/officeDocument/2006/relationships" r:id="rId1"/>
          <a:extLst>
            <a:ext uri="{FF2B5EF4-FFF2-40B4-BE49-F238E27FC236}">
              <a16:creationId xmlns:a16="http://schemas.microsoft.com/office/drawing/2014/main" id="{00000000-0008-0000-0300-000002000000}"/>
            </a:ext>
          </a:extLst>
        </xdr:cNvPr>
        <xdr:cNvSpPr txBox="1"/>
      </xdr:nvSpPr>
      <xdr:spPr>
        <a:xfrm>
          <a:off x="9909809" y="3358515"/>
          <a:ext cx="2409826" cy="325755"/>
        </a:xfrm>
        <a:prstGeom prst="rect">
          <a:avLst/>
        </a:prstGeom>
        <a:solidFill>
          <a:srgbClr val="00808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pt-BR" sz="1100" b="1">
              <a:solidFill>
                <a:schemeClr val="bg1"/>
              </a:solidFill>
            </a:rPr>
            <a:t>VER CALENDÁRIO</a:t>
          </a:r>
          <a:r>
            <a:rPr lang="pt-BR" sz="1100" b="1" baseline="0">
              <a:solidFill>
                <a:schemeClr val="bg1"/>
              </a:solidFill>
            </a:rPr>
            <a:t> DETALHADO</a:t>
          </a:r>
          <a:endParaRPr lang="pt-BR" sz="1100" b="1">
            <a:solidFill>
              <a:schemeClr val="bg1"/>
            </a:solidFill>
          </a:endParaRPr>
        </a:p>
      </xdr:txBody>
    </xdr:sp>
    <xdr:clientData/>
  </xdr:twoCellAnchor>
  <xdr:twoCellAnchor>
    <xdr:from>
      <xdr:col>7</xdr:col>
      <xdr:colOff>3809</xdr:colOff>
      <xdr:row>18</xdr:row>
      <xdr:rowOff>112395</xdr:rowOff>
    </xdr:from>
    <xdr:to>
      <xdr:col>14</xdr:col>
      <xdr:colOff>11909</xdr:colOff>
      <xdr:row>20</xdr:row>
      <xdr:rowOff>45720</xdr:rowOff>
    </xdr:to>
    <xdr:sp macro="" textlink="">
      <xdr:nvSpPr>
        <xdr:cNvPr id="3" name="CaixaDeTexto 2">
          <a:hlinkClick xmlns:r="http://schemas.openxmlformats.org/officeDocument/2006/relationships" r:id="rId2"/>
          <a:extLst>
            <a:ext uri="{FF2B5EF4-FFF2-40B4-BE49-F238E27FC236}">
              <a16:creationId xmlns:a16="http://schemas.microsoft.com/office/drawing/2014/main" id="{00000000-0008-0000-0300-000003000000}"/>
            </a:ext>
          </a:extLst>
        </xdr:cNvPr>
        <xdr:cNvSpPr txBox="1"/>
      </xdr:nvSpPr>
      <xdr:spPr>
        <a:xfrm>
          <a:off x="9909809" y="3762375"/>
          <a:ext cx="2408400" cy="299085"/>
        </a:xfrm>
        <a:prstGeom prst="rect">
          <a:avLst/>
        </a:prstGeom>
        <a:solidFill>
          <a:srgbClr val="00808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pt-BR" sz="1100" b="1">
              <a:solidFill>
                <a:schemeClr val="bg1"/>
              </a:solidFill>
            </a:rPr>
            <a:t>&lt; MENU</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7</xdr:col>
      <xdr:colOff>3809</xdr:colOff>
      <xdr:row>16</xdr:row>
      <xdr:rowOff>89535</xdr:rowOff>
    </xdr:from>
    <xdr:to>
      <xdr:col>14</xdr:col>
      <xdr:colOff>13335</xdr:colOff>
      <xdr:row>18</xdr:row>
      <xdr:rowOff>49530</xdr:rowOff>
    </xdr:to>
    <xdr:sp macro="" textlink="">
      <xdr:nvSpPr>
        <xdr:cNvPr id="2" name="CaixaDeTexto 1">
          <a:hlinkClick xmlns:r="http://schemas.openxmlformats.org/officeDocument/2006/relationships" r:id="rId1"/>
          <a:extLst>
            <a:ext uri="{FF2B5EF4-FFF2-40B4-BE49-F238E27FC236}">
              <a16:creationId xmlns:a16="http://schemas.microsoft.com/office/drawing/2014/main" id="{00000000-0008-0000-0400-000002000000}"/>
            </a:ext>
          </a:extLst>
        </xdr:cNvPr>
        <xdr:cNvSpPr txBox="1"/>
      </xdr:nvSpPr>
      <xdr:spPr>
        <a:xfrm>
          <a:off x="9909809" y="3373755"/>
          <a:ext cx="2409826" cy="325755"/>
        </a:xfrm>
        <a:prstGeom prst="rect">
          <a:avLst/>
        </a:prstGeom>
        <a:solidFill>
          <a:srgbClr val="00808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pt-BR" sz="1100" b="1">
              <a:solidFill>
                <a:schemeClr val="bg1"/>
              </a:solidFill>
            </a:rPr>
            <a:t>VER CALENDÁRIO</a:t>
          </a:r>
          <a:r>
            <a:rPr lang="pt-BR" sz="1100" b="1" baseline="0">
              <a:solidFill>
                <a:schemeClr val="bg1"/>
              </a:solidFill>
            </a:rPr>
            <a:t> DETALHADO</a:t>
          </a:r>
          <a:endParaRPr lang="pt-BR" sz="1100" b="1">
            <a:solidFill>
              <a:schemeClr val="bg1"/>
            </a:solidFill>
          </a:endParaRPr>
        </a:p>
      </xdr:txBody>
    </xdr:sp>
    <xdr:clientData/>
  </xdr:twoCellAnchor>
  <xdr:twoCellAnchor>
    <xdr:from>
      <xdr:col>7</xdr:col>
      <xdr:colOff>3809</xdr:colOff>
      <xdr:row>18</xdr:row>
      <xdr:rowOff>108585</xdr:rowOff>
    </xdr:from>
    <xdr:to>
      <xdr:col>14</xdr:col>
      <xdr:colOff>11909</xdr:colOff>
      <xdr:row>20</xdr:row>
      <xdr:rowOff>49530</xdr:rowOff>
    </xdr:to>
    <xdr:sp macro="" textlink="">
      <xdr:nvSpPr>
        <xdr:cNvPr id="3" name="CaixaDeTexto 2">
          <a:hlinkClick xmlns:r="http://schemas.openxmlformats.org/officeDocument/2006/relationships" r:id="rId2"/>
          <a:extLst>
            <a:ext uri="{FF2B5EF4-FFF2-40B4-BE49-F238E27FC236}">
              <a16:creationId xmlns:a16="http://schemas.microsoft.com/office/drawing/2014/main" id="{00000000-0008-0000-0400-000003000000}"/>
            </a:ext>
          </a:extLst>
        </xdr:cNvPr>
        <xdr:cNvSpPr txBox="1"/>
      </xdr:nvSpPr>
      <xdr:spPr>
        <a:xfrm>
          <a:off x="9909809" y="3758565"/>
          <a:ext cx="2408400" cy="306705"/>
        </a:xfrm>
        <a:prstGeom prst="rect">
          <a:avLst/>
        </a:prstGeom>
        <a:solidFill>
          <a:srgbClr val="00808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pt-BR" sz="1100" b="1">
              <a:solidFill>
                <a:schemeClr val="bg1"/>
              </a:solidFill>
            </a:rPr>
            <a:t>&lt; MENU</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7</xdr:col>
      <xdr:colOff>3809</xdr:colOff>
      <xdr:row>16</xdr:row>
      <xdr:rowOff>66675</xdr:rowOff>
    </xdr:from>
    <xdr:to>
      <xdr:col>14</xdr:col>
      <xdr:colOff>13335</xdr:colOff>
      <xdr:row>18</xdr:row>
      <xdr:rowOff>26670</xdr:rowOff>
    </xdr:to>
    <xdr:sp macro="" textlink="">
      <xdr:nvSpPr>
        <xdr:cNvPr id="2" name="CaixaDeTexto 1">
          <a:hlinkClick xmlns:r="http://schemas.openxmlformats.org/officeDocument/2006/relationships" r:id="rId1"/>
          <a:extLst>
            <a:ext uri="{FF2B5EF4-FFF2-40B4-BE49-F238E27FC236}">
              <a16:creationId xmlns:a16="http://schemas.microsoft.com/office/drawing/2014/main" id="{00000000-0008-0000-0500-000002000000}"/>
            </a:ext>
          </a:extLst>
        </xdr:cNvPr>
        <xdr:cNvSpPr txBox="1"/>
      </xdr:nvSpPr>
      <xdr:spPr>
        <a:xfrm>
          <a:off x="9909809" y="3350895"/>
          <a:ext cx="2409826" cy="325755"/>
        </a:xfrm>
        <a:prstGeom prst="rect">
          <a:avLst/>
        </a:prstGeom>
        <a:solidFill>
          <a:srgbClr val="00808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pt-BR" sz="1100" b="1">
              <a:solidFill>
                <a:schemeClr val="bg1"/>
              </a:solidFill>
            </a:rPr>
            <a:t>VER CALENDÁRIO</a:t>
          </a:r>
          <a:r>
            <a:rPr lang="pt-BR" sz="1100" b="1" baseline="0">
              <a:solidFill>
                <a:schemeClr val="bg1"/>
              </a:solidFill>
            </a:rPr>
            <a:t> DETALHADO</a:t>
          </a:r>
          <a:endParaRPr lang="pt-BR" sz="1100" b="1">
            <a:solidFill>
              <a:schemeClr val="bg1"/>
            </a:solidFill>
          </a:endParaRPr>
        </a:p>
      </xdr:txBody>
    </xdr:sp>
    <xdr:clientData/>
  </xdr:twoCellAnchor>
  <xdr:twoCellAnchor>
    <xdr:from>
      <xdr:col>7</xdr:col>
      <xdr:colOff>3809</xdr:colOff>
      <xdr:row>18</xdr:row>
      <xdr:rowOff>95250</xdr:rowOff>
    </xdr:from>
    <xdr:to>
      <xdr:col>14</xdr:col>
      <xdr:colOff>11909</xdr:colOff>
      <xdr:row>20</xdr:row>
      <xdr:rowOff>36195</xdr:rowOff>
    </xdr:to>
    <xdr:sp macro="" textlink="">
      <xdr:nvSpPr>
        <xdr:cNvPr id="3" name="CaixaDeTexto 2">
          <a:hlinkClick xmlns:r="http://schemas.openxmlformats.org/officeDocument/2006/relationships" r:id="rId2"/>
          <a:extLst>
            <a:ext uri="{FF2B5EF4-FFF2-40B4-BE49-F238E27FC236}">
              <a16:creationId xmlns:a16="http://schemas.microsoft.com/office/drawing/2014/main" id="{00000000-0008-0000-0500-000003000000}"/>
            </a:ext>
          </a:extLst>
        </xdr:cNvPr>
        <xdr:cNvSpPr txBox="1"/>
      </xdr:nvSpPr>
      <xdr:spPr>
        <a:xfrm>
          <a:off x="9909809" y="3745230"/>
          <a:ext cx="2408400" cy="306705"/>
        </a:xfrm>
        <a:prstGeom prst="rect">
          <a:avLst/>
        </a:prstGeom>
        <a:solidFill>
          <a:srgbClr val="00808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pt-BR" sz="1100" b="1">
              <a:solidFill>
                <a:schemeClr val="bg1"/>
              </a:solidFill>
            </a:rPr>
            <a:t>&lt; MENU</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7</xdr:col>
      <xdr:colOff>3809</xdr:colOff>
      <xdr:row>16</xdr:row>
      <xdr:rowOff>81915</xdr:rowOff>
    </xdr:from>
    <xdr:to>
      <xdr:col>14</xdr:col>
      <xdr:colOff>13335</xdr:colOff>
      <xdr:row>18</xdr:row>
      <xdr:rowOff>41910</xdr:rowOff>
    </xdr:to>
    <xdr:sp macro="" textlink="">
      <xdr:nvSpPr>
        <xdr:cNvPr id="2" name="CaixaDeTexto 1">
          <a:hlinkClick xmlns:r="http://schemas.openxmlformats.org/officeDocument/2006/relationships" r:id="rId1"/>
          <a:extLst>
            <a:ext uri="{FF2B5EF4-FFF2-40B4-BE49-F238E27FC236}">
              <a16:creationId xmlns:a16="http://schemas.microsoft.com/office/drawing/2014/main" id="{00000000-0008-0000-0600-000002000000}"/>
            </a:ext>
          </a:extLst>
        </xdr:cNvPr>
        <xdr:cNvSpPr txBox="1"/>
      </xdr:nvSpPr>
      <xdr:spPr>
        <a:xfrm>
          <a:off x="9909809" y="3366135"/>
          <a:ext cx="2409826" cy="325755"/>
        </a:xfrm>
        <a:prstGeom prst="rect">
          <a:avLst/>
        </a:prstGeom>
        <a:solidFill>
          <a:srgbClr val="00808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pt-BR" sz="1100" b="1">
              <a:solidFill>
                <a:schemeClr val="bg1"/>
              </a:solidFill>
            </a:rPr>
            <a:t>VER CALENDÁRIO</a:t>
          </a:r>
          <a:r>
            <a:rPr lang="pt-BR" sz="1100" b="1" baseline="0">
              <a:solidFill>
                <a:schemeClr val="bg1"/>
              </a:solidFill>
            </a:rPr>
            <a:t> DETALHADO</a:t>
          </a:r>
          <a:endParaRPr lang="pt-BR" sz="1100" b="1">
            <a:solidFill>
              <a:schemeClr val="bg1"/>
            </a:solidFill>
          </a:endParaRPr>
        </a:p>
      </xdr:txBody>
    </xdr:sp>
    <xdr:clientData/>
  </xdr:twoCellAnchor>
  <xdr:twoCellAnchor>
    <xdr:from>
      <xdr:col>7</xdr:col>
      <xdr:colOff>3809</xdr:colOff>
      <xdr:row>18</xdr:row>
      <xdr:rowOff>100965</xdr:rowOff>
    </xdr:from>
    <xdr:to>
      <xdr:col>14</xdr:col>
      <xdr:colOff>11909</xdr:colOff>
      <xdr:row>20</xdr:row>
      <xdr:rowOff>41910</xdr:rowOff>
    </xdr:to>
    <xdr:sp macro="" textlink="">
      <xdr:nvSpPr>
        <xdr:cNvPr id="3" name="CaixaDeTexto 2">
          <a:hlinkClick xmlns:r="http://schemas.openxmlformats.org/officeDocument/2006/relationships" r:id="rId2"/>
          <a:extLst>
            <a:ext uri="{FF2B5EF4-FFF2-40B4-BE49-F238E27FC236}">
              <a16:creationId xmlns:a16="http://schemas.microsoft.com/office/drawing/2014/main" id="{00000000-0008-0000-0600-000003000000}"/>
            </a:ext>
          </a:extLst>
        </xdr:cNvPr>
        <xdr:cNvSpPr txBox="1"/>
      </xdr:nvSpPr>
      <xdr:spPr>
        <a:xfrm>
          <a:off x="9909809" y="3750945"/>
          <a:ext cx="2408400" cy="306705"/>
        </a:xfrm>
        <a:prstGeom prst="rect">
          <a:avLst/>
        </a:prstGeom>
        <a:solidFill>
          <a:srgbClr val="00808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pt-BR" sz="1100" b="1">
              <a:solidFill>
                <a:schemeClr val="bg1"/>
              </a:solidFill>
            </a:rPr>
            <a:t>&lt; MENU</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6</xdr:col>
      <xdr:colOff>240029</xdr:colOff>
      <xdr:row>16</xdr:row>
      <xdr:rowOff>81915</xdr:rowOff>
    </xdr:from>
    <xdr:to>
      <xdr:col>14</xdr:col>
      <xdr:colOff>5715</xdr:colOff>
      <xdr:row>18</xdr:row>
      <xdr:rowOff>41910</xdr:rowOff>
    </xdr:to>
    <xdr:sp macro="" textlink="">
      <xdr:nvSpPr>
        <xdr:cNvPr id="2" name="CaixaDeTexto 1">
          <a:hlinkClick xmlns:r="http://schemas.openxmlformats.org/officeDocument/2006/relationships" r:id="rId1"/>
          <a:extLst>
            <a:ext uri="{FF2B5EF4-FFF2-40B4-BE49-F238E27FC236}">
              <a16:creationId xmlns:a16="http://schemas.microsoft.com/office/drawing/2014/main" id="{00000000-0008-0000-0700-000002000000}"/>
            </a:ext>
          </a:extLst>
        </xdr:cNvPr>
        <xdr:cNvSpPr txBox="1"/>
      </xdr:nvSpPr>
      <xdr:spPr>
        <a:xfrm>
          <a:off x="9902189" y="3366135"/>
          <a:ext cx="2409826" cy="325755"/>
        </a:xfrm>
        <a:prstGeom prst="rect">
          <a:avLst/>
        </a:prstGeom>
        <a:solidFill>
          <a:srgbClr val="00808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pt-BR" sz="1100" b="1">
              <a:solidFill>
                <a:schemeClr val="bg1"/>
              </a:solidFill>
            </a:rPr>
            <a:t>VER CALENDÁRIO</a:t>
          </a:r>
          <a:r>
            <a:rPr lang="pt-BR" sz="1100" b="1" baseline="0">
              <a:solidFill>
                <a:schemeClr val="bg1"/>
              </a:solidFill>
            </a:rPr>
            <a:t> DETALHADO</a:t>
          </a:r>
          <a:endParaRPr lang="pt-BR" sz="1100" b="1">
            <a:solidFill>
              <a:schemeClr val="bg1"/>
            </a:solidFill>
          </a:endParaRPr>
        </a:p>
      </xdr:txBody>
    </xdr:sp>
    <xdr:clientData/>
  </xdr:twoCellAnchor>
  <xdr:twoCellAnchor>
    <xdr:from>
      <xdr:col>6</xdr:col>
      <xdr:colOff>240029</xdr:colOff>
      <xdr:row>18</xdr:row>
      <xdr:rowOff>102870</xdr:rowOff>
    </xdr:from>
    <xdr:to>
      <xdr:col>14</xdr:col>
      <xdr:colOff>4289</xdr:colOff>
      <xdr:row>20</xdr:row>
      <xdr:rowOff>43815</xdr:rowOff>
    </xdr:to>
    <xdr:sp macro="" textlink="">
      <xdr:nvSpPr>
        <xdr:cNvPr id="3" name="CaixaDeTexto 2">
          <a:hlinkClick xmlns:r="http://schemas.openxmlformats.org/officeDocument/2006/relationships" r:id="rId2"/>
          <a:extLst>
            <a:ext uri="{FF2B5EF4-FFF2-40B4-BE49-F238E27FC236}">
              <a16:creationId xmlns:a16="http://schemas.microsoft.com/office/drawing/2014/main" id="{00000000-0008-0000-0700-000003000000}"/>
            </a:ext>
          </a:extLst>
        </xdr:cNvPr>
        <xdr:cNvSpPr txBox="1"/>
      </xdr:nvSpPr>
      <xdr:spPr>
        <a:xfrm>
          <a:off x="9902189" y="3752850"/>
          <a:ext cx="2408400" cy="306705"/>
        </a:xfrm>
        <a:prstGeom prst="rect">
          <a:avLst/>
        </a:prstGeom>
        <a:solidFill>
          <a:srgbClr val="00808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pt-BR" sz="1100" b="1">
              <a:solidFill>
                <a:schemeClr val="bg1"/>
              </a:solidFill>
            </a:rPr>
            <a:t>&lt; MENU</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7</xdr:col>
      <xdr:colOff>3809</xdr:colOff>
      <xdr:row>16</xdr:row>
      <xdr:rowOff>74295</xdr:rowOff>
    </xdr:from>
    <xdr:to>
      <xdr:col>14</xdr:col>
      <xdr:colOff>13335</xdr:colOff>
      <xdr:row>18</xdr:row>
      <xdr:rowOff>34290</xdr:rowOff>
    </xdr:to>
    <xdr:sp macro="" textlink="">
      <xdr:nvSpPr>
        <xdr:cNvPr id="2" name="CaixaDeTexto 1">
          <a:hlinkClick xmlns:r="http://schemas.openxmlformats.org/officeDocument/2006/relationships" r:id="rId1"/>
          <a:extLst>
            <a:ext uri="{FF2B5EF4-FFF2-40B4-BE49-F238E27FC236}">
              <a16:creationId xmlns:a16="http://schemas.microsoft.com/office/drawing/2014/main" id="{00000000-0008-0000-0800-000002000000}"/>
            </a:ext>
          </a:extLst>
        </xdr:cNvPr>
        <xdr:cNvSpPr txBox="1"/>
      </xdr:nvSpPr>
      <xdr:spPr>
        <a:xfrm>
          <a:off x="9909809" y="3358515"/>
          <a:ext cx="2409826" cy="325755"/>
        </a:xfrm>
        <a:prstGeom prst="rect">
          <a:avLst/>
        </a:prstGeom>
        <a:solidFill>
          <a:srgbClr val="00808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pt-BR" sz="1100" b="1">
              <a:solidFill>
                <a:schemeClr val="bg1"/>
              </a:solidFill>
            </a:rPr>
            <a:t>VER CALENDÁRIO</a:t>
          </a:r>
          <a:r>
            <a:rPr lang="pt-BR" sz="1100" b="1" baseline="0">
              <a:solidFill>
                <a:schemeClr val="bg1"/>
              </a:solidFill>
            </a:rPr>
            <a:t> DETALHADO</a:t>
          </a:r>
          <a:endParaRPr lang="pt-BR" sz="1100" b="1">
            <a:solidFill>
              <a:schemeClr val="bg1"/>
            </a:solidFill>
          </a:endParaRPr>
        </a:p>
      </xdr:txBody>
    </xdr:sp>
    <xdr:clientData/>
  </xdr:twoCellAnchor>
  <xdr:twoCellAnchor>
    <xdr:from>
      <xdr:col>7</xdr:col>
      <xdr:colOff>3809</xdr:colOff>
      <xdr:row>18</xdr:row>
      <xdr:rowOff>93345</xdr:rowOff>
    </xdr:from>
    <xdr:to>
      <xdr:col>14</xdr:col>
      <xdr:colOff>11909</xdr:colOff>
      <xdr:row>20</xdr:row>
      <xdr:rowOff>34290</xdr:rowOff>
    </xdr:to>
    <xdr:sp macro="" textlink="">
      <xdr:nvSpPr>
        <xdr:cNvPr id="3" name="CaixaDeTexto 2">
          <a:hlinkClick xmlns:r="http://schemas.openxmlformats.org/officeDocument/2006/relationships" r:id="rId2"/>
          <a:extLst>
            <a:ext uri="{FF2B5EF4-FFF2-40B4-BE49-F238E27FC236}">
              <a16:creationId xmlns:a16="http://schemas.microsoft.com/office/drawing/2014/main" id="{00000000-0008-0000-0800-000003000000}"/>
            </a:ext>
          </a:extLst>
        </xdr:cNvPr>
        <xdr:cNvSpPr txBox="1"/>
      </xdr:nvSpPr>
      <xdr:spPr>
        <a:xfrm>
          <a:off x="9909809" y="3743325"/>
          <a:ext cx="2408400" cy="306705"/>
        </a:xfrm>
        <a:prstGeom prst="rect">
          <a:avLst/>
        </a:prstGeom>
        <a:solidFill>
          <a:srgbClr val="00808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pt-BR" sz="1100" b="1">
              <a:solidFill>
                <a:schemeClr val="bg1"/>
              </a:solidFill>
            </a:rPr>
            <a:t>&lt; MENU</a:t>
          </a:r>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santo\OneDrive\&#193;rea%20de%20Trabalho\PLANILHAS\Planilhas%20Atualizadas\Planilha%20de%20Or&#231;amentos%20e%20Pedidos\Planilha%20de%20Or&#231;amentos%20e%20Pedidos%20Premium%203.0%20-%20Com%20Exemplos.xlsm" TargetMode="External"/><Relationship Id="rId1" Type="http://schemas.openxmlformats.org/officeDocument/2006/relationships/externalLinkPath" Target="file:///C:\Users\santo\OneDrive\&#193;rea%20de%20Trabalho\PLANILHAS\Planilhas%20Atualizadas\Planilha%20de%20Or&#231;amentos%20e%20Pedidos\Planilha%20de%20Or&#231;amentos%20e%20Pedidos%20Premium%203.0%20-%20Com%20Exemplos.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Claudia\Downloads\Controle%20de%20Vendas%20para%20Loja%20Virtual%20-%20Em%20branco.xlsx" TargetMode="External"/></Relationships>
</file>

<file path=xl/externalLinks/_rels/externalLink3.xml.rels><?xml version="1.0" encoding="UTF-8" standalone="yes"?>
<Relationships xmlns="http://schemas.openxmlformats.org/package/2006/relationships"><Relationship Id="rId2" Type="http://schemas.openxmlformats.org/officeDocument/2006/relationships/externalLinkPath" Target="file:///C:\Users\santo\OneDrive\&#193;rea%20de%20Trabalho\PLANILHAS\PLANILHAS%20LOJA\Planilha%20Bol&#227;o%20da%20Copa\PLANILHA%20BOL&#195;O%20DA%20COPA%202022.xlsx" TargetMode="External"/><Relationship Id="rId1" Type="http://schemas.openxmlformats.org/officeDocument/2006/relationships/externalLinkPath" Target="file:///C:\Users\santo\OneDrive\&#193;rea%20de%20Trabalho\PLANILHAS\PLANILHAS%20LOJA\Planilha%20Bol&#227;o%20da%20Copa\PLANILHA%20BOL&#195;O%20DA%20COPA%202022.xlsx" TargetMode="External"/></Relationships>
</file>

<file path=xl/externalLinks/_rels/externalLink4.xml.rels><?xml version="1.0" encoding="UTF-8" standalone="yes"?>
<Relationships xmlns="http://schemas.openxmlformats.org/package/2006/relationships"><Relationship Id="rId2" Type="http://schemas.openxmlformats.org/officeDocument/2006/relationships/externalLinkPath" Target="file:///C:\Users\claoh\Downloads\Planilha-de-Comissao-de-Vendas-2.0-Com-Exemplos%20(1).xlsx" TargetMode="External"/><Relationship Id="rId1" Type="http://schemas.openxmlformats.org/officeDocument/2006/relationships/externalLinkPath" Target="file:///C:\Users\claoh\Downloads\Planilha-de-Comissao-de-Vendas-2.0-Com-Exemplo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Menu"/>
      <sheetName val="Instruções"/>
      <sheetName val="Lista de produtos"/>
      <sheetName val="Clientes"/>
      <sheetName val="Gerar Pedido"/>
      <sheetName val="Sobre Nós"/>
    </sheetNames>
    <sheetDataSet>
      <sheetData sheetId="0" refreshError="1"/>
      <sheetData sheetId="1" refreshError="1"/>
      <sheetData sheetId="2" refreshError="1"/>
      <sheetData sheetId="3">
        <row r="3">
          <cell r="A3" t="str">
            <v>Cliente 1</v>
          </cell>
        </row>
        <row r="4">
          <cell r="A4" t="str">
            <v>Cliente 2</v>
          </cell>
        </row>
        <row r="5">
          <cell r="A5" t="str">
            <v>Cliente 3</v>
          </cell>
        </row>
        <row r="6">
          <cell r="A6" t="str">
            <v>Cliente 4</v>
          </cell>
        </row>
        <row r="7">
          <cell r="A7" t="str">
            <v>Cliente 5</v>
          </cell>
        </row>
        <row r="8">
          <cell r="A8" t="str">
            <v>Cliente 6</v>
          </cell>
        </row>
        <row r="9">
          <cell r="A9" t="str">
            <v>Cliente 7</v>
          </cell>
        </row>
        <row r="10">
          <cell r="A10" t="str">
            <v>Cliente 8</v>
          </cell>
        </row>
        <row r="11">
          <cell r="A11" t="str">
            <v>Cliente 9</v>
          </cell>
        </row>
        <row r="12">
          <cell r="A12" t="str">
            <v>Cliente 10</v>
          </cell>
        </row>
        <row r="13">
          <cell r="A13" t="str">
            <v>Cliente 11</v>
          </cell>
        </row>
        <row r="14">
          <cell r="A14" t="str">
            <v>Cliente 12</v>
          </cell>
        </row>
        <row r="15">
          <cell r="A15" t="str">
            <v>Cliente 13</v>
          </cell>
        </row>
        <row r="16">
          <cell r="A16" t="str">
            <v>Cliente 14</v>
          </cell>
        </row>
        <row r="17">
          <cell r="A17" t="str">
            <v>Cliente 15</v>
          </cell>
        </row>
        <row r="18">
          <cell r="A18" t="str">
            <v>Cliente 16</v>
          </cell>
        </row>
        <row r="19">
          <cell r="A19" t="str">
            <v>Cliente 17</v>
          </cell>
        </row>
        <row r="20">
          <cell r="A20" t="str">
            <v>Cliente 18</v>
          </cell>
        </row>
        <row r="21">
          <cell r="A21" t="str">
            <v>Cliente 19</v>
          </cell>
        </row>
        <row r="22">
          <cell r="A22" t="str">
            <v>Cliente 20</v>
          </cell>
        </row>
        <row r="23">
          <cell r="A23" t="str">
            <v>Cliente 21</v>
          </cell>
        </row>
        <row r="24">
          <cell r="A24" t="str">
            <v>Cliente 22</v>
          </cell>
        </row>
        <row r="25">
          <cell r="A25" t="str">
            <v>Cliente 23</v>
          </cell>
        </row>
        <row r="26">
          <cell r="A26" t="str">
            <v>Cliente 24</v>
          </cell>
        </row>
        <row r="27">
          <cell r="A27" t="str">
            <v>Cliente 25</v>
          </cell>
        </row>
        <row r="28">
          <cell r="A28" t="str">
            <v>Cliente 26</v>
          </cell>
        </row>
        <row r="29">
          <cell r="A29" t="str">
            <v>Cliente 27</v>
          </cell>
        </row>
        <row r="30">
          <cell r="A30" t="str">
            <v>Cliente 28</v>
          </cell>
        </row>
        <row r="31">
          <cell r="A31" t="str">
            <v>Cliente 29</v>
          </cell>
        </row>
        <row r="32">
          <cell r="A32" t="str">
            <v>Cliente 30</v>
          </cell>
        </row>
        <row r="33">
          <cell r="A33" t="str">
            <v>Cliente 31</v>
          </cell>
        </row>
        <row r="34">
          <cell r="A34" t="str">
            <v>Cliente 32</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ício"/>
      <sheetName val="Cadastro Cliente"/>
      <sheetName val="Entradas"/>
      <sheetName val="Estoque"/>
      <sheetName val="Vendas"/>
      <sheetName val="Unidade Medida"/>
      <sheetName val="Relatório Geral"/>
      <sheetName val="Sobre a Excel Easy"/>
    </sheetNames>
    <sheetDataSet>
      <sheetData sheetId="0" refreshError="1"/>
      <sheetData sheetId="1"/>
      <sheetData sheetId="2"/>
      <sheetData sheetId="3">
        <row r="3">
          <cell r="F3"/>
        </row>
        <row r="4">
          <cell r="F4"/>
        </row>
        <row r="5">
          <cell r="F5"/>
        </row>
        <row r="6">
          <cell r="F6"/>
        </row>
        <row r="7">
          <cell r="F7"/>
        </row>
        <row r="8">
          <cell r="F8"/>
        </row>
        <row r="9">
          <cell r="F9"/>
        </row>
        <row r="10">
          <cell r="F10"/>
        </row>
        <row r="11">
          <cell r="F11"/>
        </row>
        <row r="12">
          <cell r="F12"/>
        </row>
        <row r="13">
          <cell r="F13"/>
        </row>
        <row r="14">
          <cell r="F14"/>
        </row>
        <row r="15">
          <cell r="F15"/>
        </row>
        <row r="16">
          <cell r="F16"/>
        </row>
        <row r="17">
          <cell r="F17"/>
        </row>
        <row r="18">
          <cell r="F18"/>
        </row>
        <row r="19">
          <cell r="F19"/>
        </row>
        <row r="20">
          <cell r="F20"/>
        </row>
        <row r="21">
          <cell r="F21"/>
        </row>
        <row r="22">
          <cell r="F22"/>
        </row>
        <row r="23">
          <cell r="F23"/>
        </row>
        <row r="24">
          <cell r="F24"/>
        </row>
        <row r="25">
          <cell r="F25"/>
        </row>
        <row r="26">
          <cell r="F26"/>
        </row>
        <row r="27">
          <cell r="F27"/>
        </row>
        <row r="28">
          <cell r="F28"/>
        </row>
        <row r="29">
          <cell r="F29"/>
        </row>
        <row r="30">
          <cell r="F30"/>
        </row>
        <row r="31">
          <cell r="F31"/>
        </row>
        <row r="32">
          <cell r="F32"/>
        </row>
        <row r="33">
          <cell r="F33"/>
        </row>
        <row r="34">
          <cell r="F34"/>
        </row>
        <row r="35">
          <cell r="F35"/>
        </row>
        <row r="36">
          <cell r="F36"/>
        </row>
        <row r="37">
          <cell r="F37"/>
        </row>
        <row r="38">
          <cell r="F38"/>
        </row>
        <row r="39">
          <cell r="F39"/>
        </row>
        <row r="40">
          <cell r="F40"/>
        </row>
        <row r="41">
          <cell r="F41"/>
        </row>
        <row r="42">
          <cell r="F42"/>
        </row>
        <row r="43">
          <cell r="F43"/>
        </row>
        <row r="44">
          <cell r="F44"/>
        </row>
        <row r="45">
          <cell r="F45"/>
        </row>
        <row r="46">
          <cell r="F46"/>
        </row>
        <row r="47">
          <cell r="F47"/>
        </row>
        <row r="48">
          <cell r="F48"/>
        </row>
        <row r="49">
          <cell r="F49"/>
        </row>
        <row r="50">
          <cell r="F50"/>
        </row>
        <row r="51">
          <cell r="F51"/>
        </row>
        <row r="52">
          <cell r="F52"/>
        </row>
        <row r="53">
          <cell r="F53"/>
        </row>
        <row r="54">
          <cell r="F54"/>
        </row>
        <row r="55">
          <cell r="F55"/>
        </row>
        <row r="56">
          <cell r="F56"/>
        </row>
        <row r="57">
          <cell r="F57"/>
        </row>
        <row r="58">
          <cell r="F58"/>
        </row>
        <row r="59">
          <cell r="F59"/>
        </row>
        <row r="60">
          <cell r="F60"/>
        </row>
        <row r="61">
          <cell r="F61"/>
        </row>
        <row r="62">
          <cell r="F62"/>
        </row>
        <row r="63">
          <cell r="F63"/>
        </row>
        <row r="64">
          <cell r="F64"/>
        </row>
        <row r="65">
          <cell r="F65"/>
        </row>
        <row r="66">
          <cell r="F66"/>
        </row>
        <row r="67">
          <cell r="F67"/>
        </row>
        <row r="68">
          <cell r="F68"/>
        </row>
        <row r="69">
          <cell r="F69"/>
        </row>
        <row r="70">
          <cell r="F70"/>
        </row>
        <row r="71">
          <cell r="F71"/>
        </row>
        <row r="72">
          <cell r="F72"/>
        </row>
        <row r="73">
          <cell r="F73"/>
        </row>
        <row r="74">
          <cell r="F74"/>
        </row>
        <row r="75">
          <cell r="F75"/>
        </row>
        <row r="76">
          <cell r="F76"/>
        </row>
        <row r="77">
          <cell r="F77"/>
        </row>
        <row r="78">
          <cell r="F78"/>
        </row>
        <row r="79">
          <cell r="F79"/>
        </row>
        <row r="80">
          <cell r="F80"/>
        </row>
        <row r="81">
          <cell r="F81"/>
        </row>
        <row r="82">
          <cell r="F82"/>
        </row>
        <row r="83">
          <cell r="F83"/>
        </row>
        <row r="84">
          <cell r="F84"/>
        </row>
        <row r="85">
          <cell r="F85"/>
        </row>
        <row r="86">
          <cell r="F86"/>
        </row>
        <row r="87">
          <cell r="F87"/>
        </row>
        <row r="88">
          <cell r="F88"/>
        </row>
        <row r="89">
          <cell r="F89"/>
        </row>
        <row r="90">
          <cell r="F90"/>
        </row>
        <row r="91">
          <cell r="F91"/>
        </row>
        <row r="92">
          <cell r="F92"/>
        </row>
        <row r="93">
          <cell r="F93"/>
        </row>
        <row r="94">
          <cell r="F94"/>
        </row>
        <row r="95">
          <cell r="F95"/>
        </row>
        <row r="96">
          <cell r="F96"/>
        </row>
        <row r="97">
          <cell r="F97"/>
        </row>
        <row r="98">
          <cell r="F98"/>
        </row>
        <row r="99">
          <cell r="F99"/>
        </row>
        <row r="100">
          <cell r="F100"/>
        </row>
        <row r="101">
          <cell r="F101"/>
        </row>
        <row r="102">
          <cell r="F102"/>
        </row>
        <row r="103">
          <cell r="F103"/>
        </row>
        <row r="104">
          <cell r="F104"/>
        </row>
        <row r="105">
          <cell r="F105"/>
        </row>
        <row r="106">
          <cell r="F106"/>
        </row>
        <row r="107">
          <cell r="F107"/>
        </row>
        <row r="108">
          <cell r="F108"/>
        </row>
        <row r="109">
          <cell r="F109"/>
        </row>
        <row r="110">
          <cell r="F110"/>
        </row>
        <row r="111">
          <cell r="F111"/>
        </row>
        <row r="112">
          <cell r="F112"/>
        </row>
        <row r="113">
          <cell r="F113"/>
        </row>
        <row r="114">
          <cell r="F114"/>
        </row>
        <row r="115">
          <cell r="F115"/>
        </row>
        <row r="116">
          <cell r="F116"/>
        </row>
        <row r="117">
          <cell r="F117"/>
        </row>
        <row r="118">
          <cell r="F118"/>
        </row>
        <row r="119">
          <cell r="F119"/>
        </row>
        <row r="120">
          <cell r="F120"/>
        </row>
        <row r="121">
          <cell r="F121"/>
        </row>
        <row r="122">
          <cell r="F122"/>
        </row>
        <row r="123">
          <cell r="F123"/>
        </row>
        <row r="124">
          <cell r="F124"/>
        </row>
        <row r="125">
          <cell r="F125"/>
        </row>
        <row r="126">
          <cell r="F126"/>
        </row>
        <row r="127">
          <cell r="F127"/>
        </row>
        <row r="128">
          <cell r="F128"/>
        </row>
        <row r="129">
          <cell r="F129"/>
        </row>
        <row r="130">
          <cell r="F130"/>
        </row>
        <row r="131">
          <cell r="F131"/>
        </row>
        <row r="132">
          <cell r="F132"/>
        </row>
        <row r="133">
          <cell r="F133"/>
        </row>
        <row r="134">
          <cell r="F134"/>
        </row>
        <row r="135">
          <cell r="F135"/>
        </row>
        <row r="136">
          <cell r="F136"/>
        </row>
        <row r="137">
          <cell r="F137"/>
        </row>
        <row r="138">
          <cell r="F138"/>
        </row>
        <row r="139">
          <cell r="F139"/>
        </row>
        <row r="140">
          <cell r="F140"/>
        </row>
        <row r="141">
          <cell r="F141"/>
        </row>
        <row r="142">
          <cell r="F142"/>
        </row>
        <row r="143">
          <cell r="F143"/>
        </row>
        <row r="144">
          <cell r="F144"/>
        </row>
        <row r="145">
          <cell r="F145"/>
        </row>
        <row r="146">
          <cell r="F146"/>
        </row>
        <row r="147">
          <cell r="F147"/>
        </row>
        <row r="148">
          <cell r="F148"/>
        </row>
        <row r="149">
          <cell r="F149"/>
        </row>
        <row r="150">
          <cell r="F150"/>
        </row>
        <row r="151">
          <cell r="F151"/>
        </row>
        <row r="152">
          <cell r="F152"/>
        </row>
        <row r="153">
          <cell r="F153"/>
        </row>
        <row r="154">
          <cell r="F154"/>
        </row>
        <row r="155">
          <cell r="F155"/>
        </row>
        <row r="156">
          <cell r="F156"/>
        </row>
        <row r="157">
          <cell r="F157"/>
        </row>
        <row r="158">
          <cell r="F158"/>
        </row>
        <row r="159">
          <cell r="F159"/>
        </row>
        <row r="160">
          <cell r="F160"/>
        </row>
        <row r="161">
          <cell r="F161"/>
        </row>
        <row r="162">
          <cell r="F162"/>
        </row>
        <row r="163">
          <cell r="F163"/>
        </row>
        <row r="164">
          <cell r="F164"/>
        </row>
        <row r="165">
          <cell r="F165"/>
        </row>
        <row r="166">
          <cell r="F166"/>
        </row>
        <row r="167">
          <cell r="F167"/>
        </row>
        <row r="168">
          <cell r="F168"/>
        </row>
        <row r="169">
          <cell r="F169"/>
        </row>
        <row r="170">
          <cell r="F170"/>
        </row>
        <row r="171">
          <cell r="F171"/>
        </row>
        <row r="172">
          <cell r="F172"/>
        </row>
        <row r="173">
          <cell r="F173"/>
        </row>
        <row r="174">
          <cell r="F174"/>
        </row>
        <row r="175">
          <cell r="F175"/>
        </row>
        <row r="176">
          <cell r="F176"/>
        </row>
        <row r="177">
          <cell r="F177"/>
        </row>
        <row r="178">
          <cell r="F178"/>
        </row>
        <row r="179">
          <cell r="F179"/>
        </row>
        <row r="180">
          <cell r="F180"/>
        </row>
        <row r="181">
          <cell r="F181"/>
        </row>
        <row r="182">
          <cell r="F182"/>
        </row>
        <row r="183">
          <cell r="F183"/>
        </row>
        <row r="184">
          <cell r="F184"/>
        </row>
        <row r="185">
          <cell r="F185"/>
        </row>
        <row r="186">
          <cell r="F186"/>
        </row>
        <row r="187">
          <cell r="F187"/>
        </row>
        <row r="188">
          <cell r="F188"/>
        </row>
        <row r="189">
          <cell r="F189"/>
        </row>
        <row r="190">
          <cell r="F190"/>
        </row>
        <row r="191">
          <cell r="F191"/>
        </row>
        <row r="192">
          <cell r="F192"/>
        </row>
        <row r="193">
          <cell r="F193"/>
        </row>
        <row r="194">
          <cell r="F194"/>
        </row>
        <row r="195">
          <cell r="F195"/>
        </row>
        <row r="196">
          <cell r="F196"/>
        </row>
        <row r="197">
          <cell r="F197"/>
        </row>
        <row r="198">
          <cell r="F198"/>
        </row>
        <row r="199">
          <cell r="F199"/>
        </row>
        <row r="200">
          <cell r="F200"/>
        </row>
        <row r="201">
          <cell r="F201"/>
        </row>
        <row r="202">
          <cell r="F202"/>
        </row>
        <row r="203">
          <cell r="F203"/>
        </row>
        <row r="204">
          <cell r="F204"/>
        </row>
        <row r="205">
          <cell r="F205"/>
        </row>
        <row r="206">
          <cell r="F206"/>
        </row>
        <row r="207">
          <cell r="F207"/>
        </row>
        <row r="208">
          <cell r="F208"/>
        </row>
        <row r="209">
          <cell r="F209"/>
        </row>
        <row r="210">
          <cell r="F210"/>
        </row>
        <row r="211">
          <cell r="F211"/>
        </row>
        <row r="212">
          <cell r="F212"/>
        </row>
        <row r="213">
          <cell r="F213"/>
        </row>
        <row r="214">
          <cell r="F214"/>
        </row>
        <row r="215">
          <cell r="F215"/>
        </row>
        <row r="216">
          <cell r="F216"/>
        </row>
        <row r="217">
          <cell r="F217"/>
        </row>
        <row r="218">
          <cell r="F218"/>
        </row>
        <row r="219">
          <cell r="F219"/>
        </row>
        <row r="220">
          <cell r="F220"/>
        </row>
        <row r="221">
          <cell r="F221"/>
        </row>
        <row r="222">
          <cell r="F222"/>
        </row>
        <row r="223">
          <cell r="F223"/>
        </row>
        <row r="224">
          <cell r="F224"/>
        </row>
        <row r="225">
          <cell r="F225"/>
        </row>
        <row r="226">
          <cell r="F226"/>
        </row>
        <row r="227">
          <cell r="F227"/>
        </row>
        <row r="228">
          <cell r="F228"/>
        </row>
        <row r="229">
          <cell r="F229"/>
        </row>
        <row r="230">
          <cell r="F230"/>
        </row>
        <row r="231">
          <cell r="F231"/>
        </row>
        <row r="232">
          <cell r="F232"/>
        </row>
        <row r="233">
          <cell r="F233"/>
        </row>
        <row r="234">
          <cell r="F234"/>
        </row>
        <row r="235">
          <cell r="F235"/>
        </row>
        <row r="236">
          <cell r="F236"/>
        </row>
        <row r="237">
          <cell r="F237"/>
        </row>
        <row r="238">
          <cell r="F238"/>
        </row>
        <row r="239">
          <cell r="F239"/>
        </row>
        <row r="240">
          <cell r="F240"/>
        </row>
        <row r="241">
          <cell r="F241"/>
        </row>
        <row r="242">
          <cell r="F242"/>
        </row>
        <row r="243">
          <cell r="F243"/>
        </row>
        <row r="244">
          <cell r="F244"/>
        </row>
        <row r="245">
          <cell r="F245"/>
        </row>
        <row r="246">
          <cell r="F246"/>
        </row>
        <row r="247">
          <cell r="F247"/>
        </row>
        <row r="248">
          <cell r="F248"/>
        </row>
        <row r="249">
          <cell r="F249"/>
        </row>
        <row r="250">
          <cell r="F250"/>
        </row>
        <row r="251">
          <cell r="F251"/>
        </row>
        <row r="252">
          <cell r="F252"/>
        </row>
        <row r="253">
          <cell r="F253"/>
        </row>
        <row r="254">
          <cell r="F254"/>
        </row>
        <row r="255">
          <cell r="F255"/>
        </row>
        <row r="256">
          <cell r="F256"/>
        </row>
        <row r="257">
          <cell r="F257"/>
        </row>
        <row r="258">
          <cell r="F258"/>
        </row>
        <row r="259">
          <cell r="F259"/>
        </row>
        <row r="260">
          <cell r="F260"/>
        </row>
        <row r="261">
          <cell r="F261"/>
        </row>
        <row r="262">
          <cell r="F262"/>
        </row>
        <row r="263">
          <cell r="F263"/>
        </row>
        <row r="264">
          <cell r="F264"/>
        </row>
        <row r="265">
          <cell r="F265"/>
        </row>
        <row r="266">
          <cell r="F266"/>
        </row>
        <row r="267">
          <cell r="F267"/>
        </row>
        <row r="268">
          <cell r="F268"/>
        </row>
        <row r="269">
          <cell r="F269"/>
        </row>
        <row r="270">
          <cell r="F270"/>
        </row>
        <row r="271">
          <cell r="F271"/>
        </row>
        <row r="272">
          <cell r="F272"/>
        </row>
        <row r="273">
          <cell r="F273"/>
        </row>
        <row r="274">
          <cell r="F274"/>
        </row>
        <row r="275">
          <cell r="F275"/>
        </row>
        <row r="276">
          <cell r="F276"/>
        </row>
        <row r="277">
          <cell r="F277"/>
        </row>
        <row r="278">
          <cell r="F278"/>
        </row>
        <row r="279">
          <cell r="F279"/>
        </row>
        <row r="280">
          <cell r="F280"/>
        </row>
        <row r="281">
          <cell r="F281"/>
        </row>
        <row r="282">
          <cell r="F282"/>
        </row>
        <row r="283">
          <cell r="F283"/>
        </row>
        <row r="284">
          <cell r="F284"/>
        </row>
        <row r="285">
          <cell r="F285"/>
        </row>
        <row r="286">
          <cell r="F286"/>
        </row>
        <row r="287">
          <cell r="F287"/>
        </row>
        <row r="288">
          <cell r="F288"/>
        </row>
        <row r="289">
          <cell r="F289"/>
        </row>
        <row r="290">
          <cell r="F290"/>
        </row>
        <row r="291">
          <cell r="F291"/>
        </row>
        <row r="292">
          <cell r="F292"/>
        </row>
        <row r="293">
          <cell r="F293"/>
        </row>
        <row r="294">
          <cell r="F294"/>
        </row>
        <row r="295">
          <cell r="F295"/>
        </row>
        <row r="296">
          <cell r="F296"/>
        </row>
        <row r="297">
          <cell r="F297"/>
        </row>
        <row r="298">
          <cell r="F298"/>
        </row>
        <row r="299">
          <cell r="F299"/>
        </row>
        <row r="300">
          <cell r="F300"/>
        </row>
        <row r="301">
          <cell r="F301"/>
        </row>
        <row r="302">
          <cell r="F302"/>
        </row>
        <row r="303">
          <cell r="F303"/>
        </row>
        <row r="304">
          <cell r="F304"/>
        </row>
        <row r="305">
          <cell r="F305"/>
        </row>
        <row r="306">
          <cell r="F306"/>
        </row>
        <row r="307">
          <cell r="F307"/>
        </row>
        <row r="308">
          <cell r="F308"/>
        </row>
        <row r="309">
          <cell r="F309"/>
        </row>
        <row r="310">
          <cell r="F310"/>
        </row>
        <row r="311">
          <cell r="F311"/>
        </row>
        <row r="312">
          <cell r="F312"/>
        </row>
        <row r="313">
          <cell r="F313"/>
        </row>
        <row r="314">
          <cell r="F314"/>
        </row>
        <row r="315">
          <cell r="F315"/>
        </row>
        <row r="316">
          <cell r="F316"/>
        </row>
        <row r="317">
          <cell r="F317"/>
        </row>
        <row r="318">
          <cell r="F318"/>
        </row>
        <row r="319">
          <cell r="F319"/>
        </row>
        <row r="320">
          <cell r="F320"/>
        </row>
        <row r="321">
          <cell r="F321"/>
        </row>
        <row r="322">
          <cell r="F322"/>
        </row>
        <row r="323">
          <cell r="F323"/>
        </row>
        <row r="324">
          <cell r="F324"/>
        </row>
        <row r="325">
          <cell r="F325"/>
        </row>
        <row r="326">
          <cell r="F326"/>
        </row>
        <row r="327">
          <cell r="F327"/>
        </row>
        <row r="328">
          <cell r="F328"/>
        </row>
        <row r="329">
          <cell r="F329"/>
        </row>
        <row r="330">
          <cell r="F330"/>
        </row>
        <row r="331">
          <cell r="F331"/>
        </row>
        <row r="332">
          <cell r="F332"/>
        </row>
        <row r="333">
          <cell r="F333"/>
        </row>
        <row r="334">
          <cell r="F334"/>
        </row>
        <row r="335">
          <cell r="F335"/>
        </row>
        <row r="336">
          <cell r="F336"/>
        </row>
        <row r="337">
          <cell r="F337"/>
        </row>
        <row r="338">
          <cell r="F338"/>
        </row>
        <row r="339">
          <cell r="F339"/>
        </row>
        <row r="340">
          <cell r="F340"/>
        </row>
        <row r="341">
          <cell r="F341"/>
        </row>
        <row r="342">
          <cell r="F342"/>
        </row>
        <row r="343">
          <cell r="F343"/>
        </row>
        <row r="344">
          <cell r="F344"/>
        </row>
        <row r="345">
          <cell r="F345"/>
        </row>
        <row r="346">
          <cell r="F346"/>
        </row>
        <row r="347">
          <cell r="F347"/>
        </row>
        <row r="348">
          <cell r="F348"/>
        </row>
        <row r="349">
          <cell r="F349"/>
        </row>
        <row r="350">
          <cell r="F350"/>
        </row>
        <row r="351">
          <cell r="F351"/>
        </row>
        <row r="352">
          <cell r="F352"/>
        </row>
        <row r="353">
          <cell r="F353"/>
        </row>
        <row r="354">
          <cell r="F354"/>
        </row>
        <row r="355">
          <cell r="F355"/>
        </row>
        <row r="356">
          <cell r="F356"/>
        </row>
        <row r="357">
          <cell r="F357"/>
        </row>
        <row r="358">
          <cell r="F358"/>
        </row>
        <row r="359">
          <cell r="F359"/>
        </row>
        <row r="360">
          <cell r="F360"/>
        </row>
        <row r="361">
          <cell r="F361"/>
        </row>
        <row r="362">
          <cell r="F362"/>
        </row>
        <row r="363">
          <cell r="F363"/>
        </row>
        <row r="364">
          <cell r="F364"/>
        </row>
        <row r="365">
          <cell r="F365"/>
        </row>
        <row r="366">
          <cell r="F366"/>
        </row>
        <row r="367">
          <cell r="F367"/>
        </row>
        <row r="368">
          <cell r="F368"/>
        </row>
        <row r="369">
          <cell r="F369"/>
        </row>
        <row r="370">
          <cell r="F370"/>
        </row>
        <row r="371">
          <cell r="F371"/>
        </row>
        <row r="372">
          <cell r="F372"/>
        </row>
        <row r="373">
          <cell r="F373"/>
        </row>
        <row r="374">
          <cell r="F374"/>
        </row>
        <row r="375">
          <cell r="F375"/>
        </row>
        <row r="376">
          <cell r="F376"/>
        </row>
        <row r="377">
          <cell r="F377"/>
        </row>
        <row r="378">
          <cell r="F378"/>
        </row>
        <row r="379">
          <cell r="F379"/>
        </row>
        <row r="380">
          <cell r="F380"/>
        </row>
        <row r="381">
          <cell r="F381"/>
        </row>
        <row r="382">
          <cell r="F382"/>
        </row>
        <row r="383">
          <cell r="F383"/>
        </row>
        <row r="384">
          <cell r="F384"/>
        </row>
        <row r="385">
          <cell r="F385"/>
        </row>
        <row r="386">
          <cell r="F386"/>
        </row>
        <row r="387">
          <cell r="F387"/>
        </row>
        <row r="388">
          <cell r="F388"/>
        </row>
        <row r="389">
          <cell r="F389"/>
        </row>
        <row r="390">
          <cell r="F390"/>
        </row>
        <row r="391">
          <cell r="F391"/>
        </row>
        <row r="392">
          <cell r="F392"/>
        </row>
        <row r="393">
          <cell r="F393"/>
        </row>
        <row r="394">
          <cell r="F394"/>
        </row>
        <row r="395">
          <cell r="F395"/>
        </row>
        <row r="396">
          <cell r="F396"/>
        </row>
        <row r="397">
          <cell r="F397"/>
        </row>
        <row r="398">
          <cell r="F398"/>
        </row>
        <row r="399">
          <cell r="F399"/>
        </row>
        <row r="400">
          <cell r="F400"/>
        </row>
        <row r="401">
          <cell r="F401"/>
        </row>
        <row r="402">
          <cell r="F402"/>
        </row>
        <row r="403">
          <cell r="F403"/>
        </row>
        <row r="404">
          <cell r="F404"/>
        </row>
        <row r="405">
          <cell r="F405"/>
        </row>
        <row r="406">
          <cell r="F406"/>
        </row>
        <row r="407">
          <cell r="F407"/>
        </row>
        <row r="408">
          <cell r="F408"/>
        </row>
        <row r="409">
          <cell r="F409"/>
        </row>
        <row r="410">
          <cell r="F410"/>
        </row>
        <row r="411">
          <cell r="F411"/>
        </row>
        <row r="412">
          <cell r="F412"/>
        </row>
        <row r="413">
          <cell r="F413"/>
        </row>
        <row r="414">
          <cell r="F414"/>
        </row>
        <row r="415">
          <cell r="F415"/>
        </row>
        <row r="416">
          <cell r="F416"/>
        </row>
        <row r="417">
          <cell r="F417"/>
        </row>
        <row r="418">
          <cell r="F418"/>
        </row>
        <row r="419">
          <cell r="F419"/>
        </row>
        <row r="420">
          <cell r="F420"/>
        </row>
        <row r="421">
          <cell r="F421"/>
        </row>
        <row r="422">
          <cell r="F422"/>
        </row>
        <row r="423">
          <cell r="F423"/>
        </row>
        <row r="424">
          <cell r="F424"/>
        </row>
        <row r="425">
          <cell r="F425"/>
        </row>
        <row r="426">
          <cell r="F426"/>
        </row>
        <row r="427">
          <cell r="F427"/>
        </row>
        <row r="428">
          <cell r="F428"/>
        </row>
        <row r="429">
          <cell r="F429"/>
        </row>
        <row r="430">
          <cell r="F430"/>
        </row>
        <row r="431">
          <cell r="F431"/>
        </row>
        <row r="432">
          <cell r="F432"/>
        </row>
        <row r="433">
          <cell r="F433"/>
        </row>
        <row r="434">
          <cell r="F434"/>
        </row>
        <row r="435">
          <cell r="F435"/>
        </row>
        <row r="436">
          <cell r="F436"/>
        </row>
        <row r="437">
          <cell r="F437"/>
        </row>
        <row r="438">
          <cell r="F438"/>
        </row>
        <row r="439">
          <cell r="F439"/>
        </row>
        <row r="440">
          <cell r="F440"/>
        </row>
        <row r="441">
          <cell r="F441"/>
        </row>
        <row r="442">
          <cell r="F442"/>
        </row>
        <row r="443">
          <cell r="F443"/>
        </row>
        <row r="444">
          <cell r="F444"/>
        </row>
        <row r="445">
          <cell r="F445"/>
        </row>
        <row r="446">
          <cell r="F446"/>
        </row>
        <row r="447">
          <cell r="F447"/>
        </row>
        <row r="448">
          <cell r="F448"/>
        </row>
        <row r="449">
          <cell r="F449"/>
        </row>
        <row r="450">
          <cell r="F450"/>
        </row>
        <row r="451">
          <cell r="F451"/>
        </row>
        <row r="452">
          <cell r="F452"/>
        </row>
        <row r="453">
          <cell r="F453"/>
        </row>
        <row r="454">
          <cell r="F454"/>
        </row>
        <row r="455">
          <cell r="F455"/>
        </row>
        <row r="456">
          <cell r="F456"/>
        </row>
        <row r="457">
          <cell r="F457"/>
        </row>
        <row r="458">
          <cell r="F458"/>
        </row>
        <row r="459">
          <cell r="F459"/>
        </row>
        <row r="460">
          <cell r="F460"/>
        </row>
        <row r="461">
          <cell r="F461"/>
        </row>
        <row r="462">
          <cell r="F462"/>
        </row>
        <row r="463">
          <cell r="F463"/>
        </row>
        <row r="464">
          <cell r="F464"/>
        </row>
        <row r="465">
          <cell r="F465"/>
        </row>
        <row r="466">
          <cell r="F466"/>
        </row>
        <row r="467">
          <cell r="F467"/>
        </row>
        <row r="468">
          <cell r="F468"/>
        </row>
        <row r="469">
          <cell r="F469"/>
        </row>
        <row r="470">
          <cell r="F470"/>
        </row>
        <row r="471">
          <cell r="F471"/>
        </row>
        <row r="472">
          <cell r="F472"/>
        </row>
        <row r="473">
          <cell r="F473"/>
        </row>
        <row r="474">
          <cell r="F474"/>
        </row>
        <row r="475">
          <cell r="F475"/>
        </row>
        <row r="476">
          <cell r="F476"/>
        </row>
        <row r="477">
          <cell r="F477"/>
        </row>
        <row r="478">
          <cell r="F478"/>
        </row>
        <row r="479">
          <cell r="F479"/>
        </row>
        <row r="480">
          <cell r="F480"/>
        </row>
        <row r="481">
          <cell r="F481"/>
        </row>
        <row r="482">
          <cell r="F482"/>
        </row>
        <row r="483">
          <cell r="F483"/>
        </row>
        <row r="484">
          <cell r="F484"/>
        </row>
        <row r="485">
          <cell r="F485"/>
        </row>
        <row r="486">
          <cell r="F486"/>
        </row>
        <row r="487">
          <cell r="F487"/>
        </row>
        <row r="488">
          <cell r="F488"/>
        </row>
        <row r="489">
          <cell r="F489"/>
        </row>
        <row r="490">
          <cell r="F490"/>
        </row>
        <row r="491">
          <cell r="F491"/>
        </row>
        <row r="492">
          <cell r="F492"/>
        </row>
        <row r="493">
          <cell r="F493"/>
        </row>
        <row r="494">
          <cell r="F494"/>
        </row>
        <row r="495">
          <cell r="F495"/>
        </row>
        <row r="496">
          <cell r="F496"/>
        </row>
        <row r="497">
          <cell r="F497"/>
        </row>
        <row r="498">
          <cell r="F498"/>
        </row>
        <row r="499">
          <cell r="F499"/>
        </row>
        <row r="500">
          <cell r="F500"/>
        </row>
        <row r="501">
          <cell r="F501"/>
        </row>
        <row r="502">
          <cell r="F502"/>
        </row>
        <row r="503">
          <cell r="F503"/>
        </row>
        <row r="504">
          <cell r="F504"/>
        </row>
        <row r="505">
          <cell r="F505"/>
        </row>
        <row r="506">
          <cell r="F506"/>
        </row>
        <row r="507">
          <cell r="F507"/>
        </row>
        <row r="508">
          <cell r="F508"/>
        </row>
        <row r="509">
          <cell r="F509"/>
        </row>
        <row r="510">
          <cell r="F510"/>
        </row>
        <row r="511">
          <cell r="F511"/>
        </row>
        <row r="512">
          <cell r="F512"/>
        </row>
        <row r="513">
          <cell r="F513"/>
        </row>
        <row r="514">
          <cell r="F514"/>
        </row>
        <row r="515">
          <cell r="F515"/>
        </row>
        <row r="516">
          <cell r="F516"/>
        </row>
        <row r="517">
          <cell r="F517"/>
        </row>
        <row r="518">
          <cell r="F518"/>
        </row>
        <row r="519">
          <cell r="F519"/>
        </row>
        <row r="520">
          <cell r="F520"/>
        </row>
        <row r="521">
          <cell r="F521"/>
        </row>
        <row r="522">
          <cell r="F522"/>
        </row>
        <row r="523">
          <cell r="F523"/>
        </row>
        <row r="524">
          <cell r="F524"/>
        </row>
        <row r="525">
          <cell r="F525"/>
        </row>
        <row r="526">
          <cell r="F526"/>
        </row>
        <row r="527">
          <cell r="F527"/>
        </row>
        <row r="528">
          <cell r="F528"/>
        </row>
        <row r="529">
          <cell r="F529"/>
        </row>
        <row r="530">
          <cell r="F530"/>
        </row>
        <row r="531">
          <cell r="F531"/>
        </row>
        <row r="532">
          <cell r="F532"/>
        </row>
        <row r="533">
          <cell r="F533"/>
        </row>
        <row r="534">
          <cell r="F534"/>
        </row>
        <row r="535">
          <cell r="F535"/>
        </row>
        <row r="536">
          <cell r="F536"/>
        </row>
        <row r="537">
          <cell r="F537"/>
        </row>
        <row r="538">
          <cell r="F538"/>
        </row>
        <row r="539">
          <cell r="F539"/>
        </row>
        <row r="540">
          <cell r="F540"/>
        </row>
        <row r="541">
          <cell r="F541"/>
        </row>
        <row r="542">
          <cell r="F542"/>
        </row>
        <row r="543">
          <cell r="F543"/>
        </row>
        <row r="544">
          <cell r="F544"/>
        </row>
        <row r="545">
          <cell r="F545"/>
        </row>
        <row r="546">
          <cell r="F546"/>
        </row>
        <row r="547">
          <cell r="F547"/>
        </row>
        <row r="548">
          <cell r="F548"/>
        </row>
        <row r="549">
          <cell r="F549"/>
        </row>
        <row r="550">
          <cell r="F550"/>
        </row>
        <row r="551">
          <cell r="F551"/>
        </row>
        <row r="552">
          <cell r="F552"/>
        </row>
        <row r="553">
          <cell r="F553"/>
        </row>
        <row r="554">
          <cell r="F554"/>
        </row>
        <row r="555">
          <cell r="F555"/>
        </row>
        <row r="556">
          <cell r="F556"/>
        </row>
        <row r="557">
          <cell r="F557"/>
        </row>
        <row r="558">
          <cell r="F558"/>
        </row>
        <row r="559">
          <cell r="F559"/>
        </row>
        <row r="560">
          <cell r="F560"/>
        </row>
        <row r="561">
          <cell r="F561"/>
        </row>
        <row r="562">
          <cell r="F562"/>
        </row>
        <row r="563">
          <cell r="F563"/>
        </row>
        <row r="564">
          <cell r="F564"/>
        </row>
        <row r="565">
          <cell r="F565"/>
        </row>
        <row r="566">
          <cell r="F566"/>
        </row>
        <row r="567">
          <cell r="F567"/>
        </row>
        <row r="568">
          <cell r="F568"/>
        </row>
        <row r="569">
          <cell r="F569"/>
        </row>
        <row r="570">
          <cell r="F570"/>
        </row>
        <row r="571">
          <cell r="F571"/>
        </row>
        <row r="572">
          <cell r="F572"/>
        </row>
        <row r="573">
          <cell r="F573"/>
        </row>
        <row r="574">
          <cell r="F574"/>
        </row>
        <row r="575">
          <cell r="F575"/>
        </row>
        <row r="576">
          <cell r="F576"/>
        </row>
        <row r="577">
          <cell r="F577"/>
        </row>
        <row r="578">
          <cell r="F578"/>
        </row>
        <row r="579">
          <cell r="F579"/>
        </row>
        <row r="580">
          <cell r="F580"/>
        </row>
        <row r="581">
          <cell r="F581"/>
        </row>
        <row r="582">
          <cell r="F582"/>
        </row>
        <row r="583">
          <cell r="F583"/>
        </row>
        <row r="584">
          <cell r="F584"/>
        </row>
        <row r="585">
          <cell r="F585"/>
        </row>
        <row r="586">
          <cell r="F586"/>
        </row>
        <row r="587">
          <cell r="F587"/>
        </row>
        <row r="588">
          <cell r="F588"/>
        </row>
        <row r="589">
          <cell r="F589"/>
        </row>
        <row r="590">
          <cell r="F590"/>
        </row>
        <row r="591">
          <cell r="F591"/>
        </row>
        <row r="592">
          <cell r="F592"/>
        </row>
        <row r="593">
          <cell r="F593"/>
        </row>
        <row r="594">
          <cell r="F594"/>
        </row>
        <row r="595">
          <cell r="F595"/>
        </row>
        <row r="596">
          <cell r="F596"/>
        </row>
        <row r="597">
          <cell r="F597"/>
        </row>
        <row r="598">
          <cell r="F598"/>
        </row>
        <row r="599">
          <cell r="F599"/>
        </row>
        <row r="600">
          <cell r="F600"/>
        </row>
        <row r="601">
          <cell r="F601"/>
        </row>
        <row r="602">
          <cell r="F602"/>
        </row>
        <row r="603">
          <cell r="F603"/>
        </row>
        <row r="604">
          <cell r="F604"/>
        </row>
        <row r="605">
          <cell r="F605"/>
        </row>
        <row r="606">
          <cell r="F606"/>
        </row>
        <row r="607">
          <cell r="F607"/>
        </row>
        <row r="608">
          <cell r="F608"/>
        </row>
        <row r="609">
          <cell r="F609"/>
        </row>
        <row r="610">
          <cell r="F610"/>
        </row>
        <row r="611">
          <cell r="F611"/>
        </row>
        <row r="612">
          <cell r="F612"/>
        </row>
        <row r="613">
          <cell r="F613"/>
        </row>
        <row r="614">
          <cell r="F614"/>
        </row>
        <row r="615">
          <cell r="F615"/>
        </row>
        <row r="616">
          <cell r="F616"/>
        </row>
        <row r="617">
          <cell r="F617"/>
        </row>
        <row r="618">
          <cell r="F618"/>
        </row>
        <row r="619">
          <cell r="F619"/>
        </row>
        <row r="620">
          <cell r="F620"/>
        </row>
        <row r="621">
          <cell r="F621"/>
        </row>
        <row r="622">
          <cell r="F622"/>
        </row>
        <row r="623">
          <cell r="F623"/>
        </row>
        <row r="624">
          <cell r="F624"/>
        </row>
        <row r="625">
          <cell r="F625"/>
        </row>
        <row r="626">
          <cell r="F626"/>
        </row>
        <row r="627">
          <cell r="F627"/>
        </row>
        <row r="628">
          <cell r="F628"/>
        </row>
        <row r="629">
          <cell r="F629"/>
        </row>
        <row r="630">
          <cell r="F630"/>
        </row>
        <row r="631">
          <cell r="F631"/>
        </row>
        <row r="632">
          <cell r="F632"/>
        </row>
        <row r="633">
          <cell r="F633"/>
        </row>
        <row r="634">
          <cell r="F634"/>
        </row>
        <row r="635">
          <cell r="F635"/>
        </row>
        <row r="636">
          <cell r="F636"/>
        </row>
        <row r="637">
          <cell r="F637"/>
        </row>
        <row r="638">
          <cell r="F638"/>
        </row>
        <row r="639">
          <cell r="F639"/>
        </row>
        <row r="640">
          <cell r="F640"/>
        </row>
        <row r="641">
          <cell r="F641"/>
        </row>
        <row r="642">
          <cell r="F642"/>
        </row>
        <row r="643">
          <cell r="F643"/>
        </row>
        <row r="644">
          <cell r="F644"/>
        </row>
        <row r="645">
          <cell r="F645"/>
        </row>
        <row r="646">
          <cell r="F646"/>
        </row>
        <row r="647">
          <cell r="F647"/>
        </row>
        <row r="648">
          <cell r="F648"/>
        </row>
        <row r="649">
          <cell r="F649"/>
        </row>
        <row r="650">
          <cell r="F650"/>
        </row>
        <row r="651">
          <cell r="F651"/>
        </row>
        <row r="652">
          <cell r="F652"/>
        </row>
        <row r="653">
          <cell r="F653"/>
        </row>
        <row r="654">
          <cell r="F654"/>
        </row>
        <row r="655">
          <cell r="F655"/>
        </row>
        <row r="656">
          <cell r="F656"/>
        </row>
        <row r="657">
          <cell r="F657"/>
        </row>
        <row r="658">
          <cell r="F658"/>
        </row>
        <row r="659">
          <cell r="F659"/>
        </row>
        <row r="660">
          <cell r="F660"/>
        </row>
        <row r="661">
          <cell r="F661"/>
        </row>
        <row r="662">
          <cell r="F662"/>
        </row>
        <row r="663">
          <cell r="F663"/>
        </row>
        <row r="664">
          <cell r="F664"/>
        </row>
        <row r="665">
          <cell r="F665"/>
        </row>
        <row r="666">
          <cell r="F666"/>
        </row>
        <row r="667">
          <cell r="F667"/>
        </row>
        <row r="668">
          <cell r="F668"/>
        </row>
        <row r="669">
          <cell r="F669"/>
        </row>
        <row r="670">
          <cell r="F670"/>
        </row>
        <row r="671">
          <cell r="F671"/>
        </row>
        <row r="672">
          <cell r="F672"/>
        </row>
        <row r="673">
          <cell r="F673"/>
        </row>
        <row r="674">
          <cell r="F674"/>
        </row>
        <row r="675">
          <cell r="F675"/>
        </row>
        <row r="676">
          <cell r="F676"/>
        </row>
        <row r="677">
          <cell r="F677"/>
        </row>
        <row r="678">
          <cell r="F678"/>
        </row>
        <row r="679">
          <cell r="F679"/>
        </row>
        <row r="680">
          <cell r="F680"/>
        </row>
        <row r="681">
          <cell r="F681"/>
        </row>
        <row r="682">
          <cell r="F682"/>
        </row>
        <row r="683">
          <cell r="F683"/>
        </row>
        <row r="684">
          <cell r="F684"/>
        </row>
        <row r="685">
          <cell r="F685"/>
        </row>
        <row r="686">
          <cell r="F686"/>
        </row>
        <row r="687">
          <cell r="F687"/>
        </row>
        <row r="688">
          <cell r="F688"/>
        </row>
        <row r="689">
          <cell r="F689"/>
        </row>
        <row r="690">
          <cell r="F690"/>
        </row>
        <row r="691">
          <cell r="F691"/>
        </row>
        <row r="692">
          <cell r="F692"/>
        </row>
        <row r="693">
          <cell r="F693"/>
        </row>
        <row r="694">
          <cell r="F694"/>
        </row>
        <row r="695">
          <cell r="F695"/>
        </row>
        <row r="696">
          <cell r="F696"/>
        </row>
        <row r="697">
          <cell r="F697"/>
        </row>
        <row r="698">
          <cell r="F698"/>
        </row>
        <row r="699">
          <cell r="F699"/>
        </row>
        <row r="700">
          <cell r="F700"/>
        </row>
        <row r="701">
          <cell r="F701"/>
        </row>
        <row r="702">
          <cell r="F702"/>
        </row>
        <row r="703">
          <cell r="F703"/>
        </row>
        <row r="704">
          <cell r="F704"/>
        </row>
        <row r="705">
          <cell r="F705"/>
        </row>
        <row r="706">
          <cell r="F706"/>
        </row>
        <row r="707">
          <cell r="F707"/>
        </row>
        <row r="708">
          <cell r="F708"/>
        </row>
        <row r="709">
          <cell r="F709"/>
        </row>
        <row r="710">
          <cell r="F710"/>
        </row>
        <row r="711">
          <cell r="F711"/>
        </row>
        <row r="712">
          <cell r="F712"/>
        </row>
        <row r="713">
          <cell r="F713"/>
        </row>
        <row r="714">
          <cell r="F714"/>
        </row>
        <row r="715">
          <cell r="F715"/>
        </row>
        <row r="716">
          <cell r="F716"/>
        </row>
        <row r="717">
          <cell r="F717"/>
        </row>
        <row r="718">
          <cell r="F718"/>
        </row>
        <row r="719">
          <cell r="F719"/>
        </row>
        <row r="720">
          <cell r="F720"/>
        </row>
        <row r="721">
          <cell r="F721"/>
        </row>
        <row r="722">
          <cell r="F722"/>
        </row>
        <row r="723">
          <cell r="F723"/>
        </row>
        <row r="724">
          <cell r="F724"/>
        </row>
        <row r="725">
          <cell r="F725"/>
        </row>
        <row r="726">
          <cell r="F726"/>
        </row>
        <row r="727">
          <cell r="F727"/>
        </row>
        <row r="728">
          <cell r="F728"/>
        </row>
        <row r="729">
          <cell r="F729"/>
        </row>
        <row r="730">
          <cell r="F730"/>
        </row>
        <row r="731">
          <cell r="F731"/>
        </row>
        <row r="732">
          <cell r="F732"/>
        </row>
        <row r="733">
          <cell r="F733"/>
        </row>
        <row r="734">
          <cell r="F734"/>
        </row>
        <row r="735">
          <cell r="F735"/>
        </row>
        <row r="736">
          <cell r="F736"/>
        </row>
        <row r="737">
          <cell r="F737"/>
        </row>
        <row r="738">
          <cell r="F738"/>
        </row>
        <row r="739">
          <cell r="F739"/>
        </row>
        <row r="740">
          <cell r="F740"/>
        </row>
        <row r="741">
          <cell r="F741"/>
        </row>
        <row r="742">
          <cell r="F742"/>
        </row>
        <row r="743">
          <cell r="F743"/>
        </row>
        <row r="744">
          <cell r="F744"/>
        </row>
        <row r="745">
          <cell r="F745"/>
        </row>
        <row r="746">
          <cell r="F746"/>
        </row>
        <row r="747">
          <cell r="F747"/>
        </row>
        <row r="748">
          <cell r="F748"/>
        </row>
        <row r="749">
          <cell r="F749"/>
        </row>
        <row r="750">
          <cell r="F750"/>
        </row>
        <row r="751">
          <cell r="F751"/>
        </row>
        <row r="752">
          <cell r="F752"/>
        </row>
        <row r="753">
          <cell r="F753"/>
        </row>
        <row r="754">
          <cell r="F754"/>
        </row>
        <row r="755">
          <cell r="F755"/>
        </row>
        <row r="756">
          <cell r="F756"/>
        </row>
        <row r="757">
          <cell r="F757"/>
        </row>
        <row r="758">
          <cell r="F758"/>
        </row>
        <row r="759">
          <cell r="F759"/>
        </row>
        <row r="760">
          <cell r="F760"/>
        </row>
        <row r="761">
          <cell r="F761"/>
        </row>
        <row r="762">
          <cell r="F762"/>
        </row>
        <row r="763">
          <cell r="F763"/>
        </row>
        <row r="764">
          <cell r="F764"/>
        </row>
        <row r="765">
          <cell r="F765"/>
        </row>
        <row r="766">
          <cell r="F766"/>
        </row>
        <row r="767">
          <cell r="F767"/>
        </row>
        <row r="768">
          <cell r="F768"/>
        </row>
        <row r="769">
          <cell r="F769"/>
        </row>
        <row r="770">
          <cell r="F770"/>
        </row>
        <row r="771">
          <cell r="F771"/>
        </row>
        <row r="772">
          <cell r="F772"/>
        </row>
        <row r="773">
          <cell r="F773"/>
        </row>
        <row r="774">
          <cell r="F774"/>
        </row>
        <row r="775">
          <cell r="F775"/>
        </row>
        <row r="776">
          <cell r="F776"/>
        </row>
        <row r="777">
          <cell r="F777"/>
        </row>
        <row r="778">
          <cell r="F778"/>
        </row>
        <row r="779">
          <cell r="F779"/>
        </row>
        <row r="780">
          <cell r="F780"/>
        </row>
        <row r="781">
          <cell r="F781"/>
        </row>
        <row r="782">
          <cell r="F782"/>
        </row>
        <row r="783">
          <cell r="F783"/>
        </row>
        <row r="784">
          <cell r="F784"/>
        </row>
        <row r="785">
          <cell r="F785"/>
        </row>
        <row r="786">
          <cell r="F786"/>
        </row>
        <row r="787">
          <cell r="F787"/>
        </row>
        <row r="788">
          <cell r="F788"/>
        </row>
        <row r="789">
          <cell r="F789"/>
        </row>
        <row r="790">
          <cell r="F790"/>
        </row>
        <row r="791">
          <cell r="F791"/>
        </row>
        <row r="792">
          <cell r="F792"/>
        </row>
        <row r="793">
          <cell r="F793"/>
        </row>
        <row r="794">
          <cell r="F794"/>
        </row>
        <row r="795">
          <cell r="F795"/>
        </row>
        <row r="796">
          <cell r="F796"/>
        </row>
        <row r="797">
          <cell r="F797"/>
        </row>
        <row r="798">
          <cell r="F798"/>
        </row>
        <row r="799">
          <cell r="F799"/>
        </row>
        <row r="800">
          <cell r="F800"/>
        </row>
        <row r="801">
          <cell r="F801"/>
        </row>
        <row r="802">
          <cell r="F802"/>
        </row>
        <row r="803">
          <cell r="F803"/>
        </row>
        <row r="804">
          <cell r="F804"/>
        </row>
        <row r="805">
          <cell r="F805"/>
        </row>
        <row r="806">
          <cell r="F806"/>
        </row>
        <row r="807">
          <cell r="F807"/>
        </row>
        <row r="808">
          <cell r="F808"/>
        </row>
        <row r="809">
          <cell r="F809"/>
        </row>
        <row r="810">
          <cell r="F810"/>
        </row>
        <row r="811">
          <cell r="F811"/>
        </row>
        <row r="812">
          <cell r="F812"/>
        </row>
        <row r="813">
          <cell r="F813"/>
        </row>
        <row r="814">
          <cell r="F814"/>
        </row>
        <row r="815">
          <cell r="F815"/>
        </row>
        <row r="816">
          <cell r="F816"/>
        </row>
        <row r="817">
          <cell r="F817"/>
        </row>
        <row r="818">
          <cell r="F818"/>
        </row>
        <row r="819">
          <cell r="F819"/>
        </row>
        <row r="820">
          <cell r="F820"/>
        </row>
        <row r="821">
          <cell r="F821"/>
        </row>
        <row r="822">
          <cell r="F822"/>
        </row>
        <row r="823">
          <cell r="F823"/>
        </row>
        <row r="824">
          <cell r="F824"/>
        </row>
        <row r="825">
          <cell r="F825"/>
        </row>
        <row r="826">
          <cell r="F826"/>
        </row>
        <row r="827">
          <cell r="F827"/>
        </row>
        <row r="828">
          <cell r="F828"/>
        </row>
        <row r="829">
          <cell r="F829"/>
        </row>
        <row r="830">
          <cell r="F830"/>
        </row>
        <row r="831">
          <cell r="F831"/>
        </row>
        <row r="832">
          <cell r="F832"/>
        </row>
        <row r="833">
          <cell r="F833"/>
        </row>
        <row r="834">
          <cell r="F834"/>
        </row>
        <row r="835">
          <cell r="F835"/>
        </row>
        <row r="836">
          <cell r="F836"/>
        </row>
        <row r="837">
          <cell r="F837"/>
        </row>
        <row r="838">
          <cell r="F838"/>
        </row>
        <row r="839">
          <cell r="F839"/>
        </row>
        <row r="840">
          <cell r="F840"/>
        </row>
        <row r="841">
          <cell r="F841"/>
        </row>
        <row r="842">
          <cell r="F842"/>
        </row>
        <row r="843">
          <cell r="F843"/>
        </row>
        <row r="844">
          <cell r="F844"/>
        </row>
        <row r="845">
          <cell r="F845"/>
        </row>
        <row r="846">
          <cell r="F846"/>
        </row>
        <row r="847">
          <cell r="F847"/>
        </row>
        <row r="848">
          <cell r="F848"/>
        </row>
        <row r="849">
          <cell r="F849"/>
        </row>
        <row r="850">
          <cell r="F850"/>
        </row>
        <row r="851">
          <cell r="F851"/>
        </row>
        <row r="852">
          <cell r="F852"/>
        </row>
        <row r="853">
          <cell r="F853"/>
        </row>
        <row r="854">
          <cell r="F854"/>
        </row>
        <row r="855">
          <cell r="F855"/>
        </row>
        <row r="856">
          <cell r="F856"/>
        </row>
        <row r="857">
          <cell r="F857"/>
        </row>
        <row r="858">
          <cell r="F858"/>
        </row>
        <row r="859">
          <cell r="F859"/>
        </row>
        <row r="860">
          <cell r="F860"/>
        </row>
        <row r="861">
          <cell r="F861"/>
        </row>
        <row r="862">
          <cell r="F862"/>
        </row>
        <row r="863">
          <cell r="F863"/>
        </row>
        <row r="864">
          <cell r="F864"/>
        </row>
        <row r="865">
          <cell r="F865"/>
        </row>
        <row r="866">
          <cell r="F866"/>
        </row>
        <row r="867">
          <cell r="F867"/>
        </row>
        <row r="868">
          <cell r="F868"/>
        </row>
        <row r="869">
          <cell r="F869"/>
        </row>
        <row r="870">
          <cell r="F870"/>
        </row>
        <row r="871">
          <cell r="F871"/>
        </row>
        <row r="872">
          <cell r="F872"/>
        </row>
        <row r="873">
          <cell r="F873"/>
        </row>
        <row r="874">
          <cell r="F874"/>
        </row>
        <row r="875">
          <cell r="F875"/>
        </row>
        <row r="876">
          <cell r="F876"/>
        </row>
        <row r="877">
          <cell r="F877"/>
        </row>
        <row r="878">
          <cell r="F878"/>
        </row>
        <row r="879">
          <cell r="F879"/>
        </row>
        <row r="880">
          <cell r="F880"/>
        </row>
        <row r="881">
          <cell r="F881"/>
        </row>
        <row r="882">
          <cell r="F882"/>
        </row>
        <row r="883">
          <cell r="F883"/>
        </row>
        <row r="884">
          <cell r="F884"/>
        </row>
        <row r="885">
          <cell r="F885"/>
        </row>
        <row r="886">
          <cell r="F886"/>
        </row>
        <row r="887">
          <cell r="F887"/>
        </row>
        <row r="888">
          <cell r="F888"/>
        </row>
        <row r="889">
          <cell r="F889"/>
        </row>
        <row r="890">
          <cell r="F890"/>
        </row>
        <row r="891">
          <cell r="F891"/>
        </row>
        <row r="892">
          <cell r="F892"/>
        </row>
        <row r="893">
          <cell r="F893"/>
        </row>
        <row r="894">
          <cell r="F894"/>
        </row>
        <row r="895">
          <cell r="F895"/>
        </row>
        <row r="896">
          <cell r="F896"/>
        </row>
        <row r="897">
          <cell r="F897"/>
        </row>
        <row r="898">
          <cell r="F898"/>
        </row>
        <row r="899">
          <cell r="F899"/>
        </row>
        <row r="900">
          <cell r="F900"/>
        </row>
        <row r="901">
          <cell r="F901"/>
        </row>
        <row r="902">
          <cell r="F902"/>
        </row>
        <row r="903">
          <cell r="F903"/>
        </row>
        <row r="904">
          <cell r="F904"/>
        </row>
        <row r="905">
          <cell r="F905"/>
        </row>
        <row r="906">
          <cell r="F906"/>
        </row>
        <row r="907">
          <cell r="F907"/>
        </row>
        <row r="908">
          <cell r="F908"/>
        </row>
        <row r="909">
          <cell r="F909"/>
        </row>
        <row r="910">
          <cell r="F910"/>
        </row>
        <row r="911">
          <cell r="F911"/>
        </row>
        <row r="912">
          <cell r="F912"/>
        </row>
        <row r="913">
          <cell r="F913"/>
        </row>
        <row r="914">
          <cell r="F914"/>
        </row>
        <row r="915">
          <cell r="F915"/>
        </row>
        <row r="916">
          <cell r="F916"/>
        </row>
        <row r="917">
          <cell r="F917"/>
        </row>
        <row r="918">
          <cell r="F918"/>
        </row>
        <row r="919">
          <cell r="F919"/>
        </row>
        <row r="920">
          <cell r="F920"/>
        </row>
        <row r="921">
          <cell r="F921"/>
        </row>
        <row r="922">
          <cell r="F922"/>
        </row>
        <row r="923">
          <cell r="F923"/>
        </row>
        <row r="924">
          <cell r="F924"/>
        </row>
        <row r="925">
          <cell r="F925"/>
        </row>
        <row r="926">
          <cell r="F926"/>
        </row>
        <row r="927">
          <cell r="F927"/>
        </row>
        <row r="928">
          <cell r="F928"/>
        </row>
        <row r="929">
          <cell r="F929"/>
        </row>
        <row r="930">
          <cell r="F930"/>
        </row>
        <row r="931">
          <cell r="F931"/>
        </row>
        <row r="932">
          <cell r="F932"/>
        </row>
        <row r="933">
          <cell r="F933"/>
        </row>
        <row r="934">
          <cell r="F934"/>
        </row>
        <row r="935">
          <cell r="F935"/>
        </row>
        <row r="936">
          <cell r="F936"/>
        </row>
        <row r="937">
          <cell r="F937"/>
        </row>
        <row r="938">
          <cell r="F938"/>
        </row>
        <row r="939">
          <cell r="F939"/>
        </row>
        <row r="940">
          <cell r="F940"/>
        </row>
        <row r="941">
          <cell r="F941"/>
        </row>
        <row r="942">
          <cell r="F942"/>
        </row>
        <row r="943">
          <cell r="F943"/>
        </row>
        <row r="944">
          <cell r="F944"/>
        </row>
        <row r="945">
          <cell r="F945"/>
        </row>
        <row r="946">
          <cell r="F946"/>
        </row>
        <row r="947">
          <cell r="F947"/>
        </row>
        <row r="948">
          <cell r="F948"/>
        </row>
        <row r="949">
          <cell r="F949"/>
        </row>
        <row r="950">
          <cell r="F950"/>
        </row>
        <row r="951">
          <cell r="F951"/>
        </row>
        <row r="952">
          <cell r="F952"/>
        </row>
        <row r="953">
          <cell r="F953"/>
        </row>
        <row r="954">
          <cell r="F954"/>
        </row>
        <row r="955">
          <cell r="F955"/>
        </row>
        <row r="956">
          <cell r="F956"/>
        </row>
        <row r="957">
          <cell r="F957"/>
        </row>
        <row r="958">
          <cell r="F958"/>
        </row>
        <row r="959">
          <cell r="F959"/>
        </row>
        <row r="960">
          <cell r="F960"/>
        </row>
        <row r="961">
          <cell r="F961"/>
        </row>
        <row r="962">
          <cell r="F962"/>
        </row>
        <row r="963">
          <cell r="F963"/>
        </row>
        <row r="964">
          <cell r="F964"/>
        </row>
        <row r="965">
          <cell r="F965"/>
        </row>
        <row r="966">
          <cell r="F966"/>
        </row>
        <row r="967">
          <cell r="F967"/>
        </row>
        <row r="968">
          <cell r="F968"/>
        </row>
        <row r="969">
          <cell r="F969"/>
        </row>
        <row r="970">
          <cell r="F970"/>
        </row>
        <row r="971">
          <cell r="F971"/>
        </row>
        <row r="972">
          <cell r="F972"/>
        </row>
        <row r="973">
          <cell r="F973"/>
        </row>
        <row r="974">
          <cell r="F974"/>
        </row>
        <row r="975">
          <cell r="F975"/>
        </row>
        <row r="976">
          <cell r="F976"/>
        </row>
        <row r="977">
          <cell r="F977"/>
        </row>
        <row r="978">
          <cell r="F978"/>
        </row>
        <row r="979">
          <cell r="F979"/>
        </row>
        <row r="980">
          <cell r="F980"/>
        </row>
        <row r="981">
          <cell r="F981"/>
        </row>
        <row r="982">
          <cell r="F982"/>
        </row>
        <row r="983">
          <cell r="F983"/>
        </row>
        <row r="984">
          <cell r="F984"/>
        </row>
        <row r="985">
          <cell r="F985"/>
        </row>
        <row r="986">
          <cell r="F986"/>
        </row>
        <row r="987">
          <cell r="F987"/>
        </row>
        <row r="988">
          <cell r="F988"/>
        </row>
        <row r="989">
          <cell r="F989"/>
        </row>
        <row r="990">
          <cell r="F990"/>
        </row>
        <row r="991">
          <cell r="F991"/>
        </row>
        <row r="992">
          <cell r="F992"/>
        </row>
        <row r="993">
          <cell r="F993"/>
        </row>
        <row r="994">
          <cell r="F994"/>
        </row>
        <row r="995">
          <cell r="F995"/>
        </row>
        <row r="996">
          <cell r="F996"/>
        </row>
        <row r="997">
          <cell r="F997"/>
        </row>
        <row r="998">
          <cell r="F998"/>
        </row>
        <row r="999">
          <cell r="F999"/>
        </row>
        <row r="1000">
          <cell r="F1000"/>
        </row>
        <row r="1001">
          <cell r="F1001"/>
        </row>
        <row r="1002">
          <cell r="F1002"/>
        </row>
        <row r="1003">
          <cell r="F1003"/>
        </row>
        <row r="1004">
          <cell r="F1004"/>
        </row>
        <row r="1005">
          <cell r="F1005"/>
        </row>
        <row r="1006">
          <cell r="F1006"/>
        </row>
        <row r="1007">
          <cell r="F1007"/>
        </row>
        <row r="1008">
          <cell r="F1008"/>
        </row>
        <row r="1009">
          <cell r="F1009"/>
        </row>
        <row r="1010">
          <cell r="F1010"/>
        </row>
        <row r="1011">
          <cell r="F1011"/>
        </row>
        <row r="1012">
          <cell r="F1012"/>
        </row>
        <row r="1013">
          <cell r="F1013"/>
        </row>
        <row r="1014">
          <cell r="F1014"/>
        </row>
        <row r="1015">
          <cell r="F1015"/>
        </row>
        <row r="1016">
          <cell r="F1016"/>
        </row>
        <row r="1017">
          <cell r="F1017"/>
        </row>
        <row r="1018">
          <cell r="F1018"/>
        </row>
        <row r="1019">
          <cell r="F1019"/>
        </row>
        <row r="1020">
          <cell r="F1020"/>
        </row>
        <row r="1021">
          <cell r="F1021"/>
        </row>
        <row r="1022">
          <cell r="F1022"/>
        </row>
        <row r="1023">
          <cell r="F1023"/>
        </row>
        <row r="1024">
          <cell r="F1024"/>
        </row>
        <row r="1025">
          <cell r="F1025"/>
        </row>
        <row r="1026">
          <cell r="F1026"/>
        </row>
        <row r="1027">
          <cell r="F1027"/>
        </row>
        <row r="1028">
          <cell r="F1028"/>
        </row>
        <row r="1029">
          <cell r="F1029"/>
        </row>
        <row r="1030">
          <cell r="F1030"/>
        </row>
        <row r="1031">
          <cell r="F1031"/>
        </row>
        <row r="1032">
          <cell r="F1032"/>
        </row>
        <row r="1033">
          <cell r="F1033"/>
        </row>
        <row r="1034">
          <cell r="F1034"/>
        </row>
        <row r="1035">
          <cell r="F1035"/>
        </row>
        <row r="1036">
          <cell r="F1036"/>
        </row>
        <row r="1037">
          <cell r="F1037"/>
        </row>
        <row r="1038">
          <cell r="F1038"/>
        </row>
        <row r="1039">
          <cell r="F1039"/>
        </row>
        <row r="1040">
          <cell r="F1040"/>
        </row>
        <row r="1041">
          <cell r="F1041"/>
        </row>
        <row r="1042">
          <cell r="F1042"/>
        </row>
        <row r="1043">
          <cell r="F1043"/>
        </row>
        <row r="1044">
          <cell r="F1044"/>
        </row>
        <row r="1045">
          <cell r="F1045"/>
        </row>
        <row r="1046">
          <cell r="F1046"/>
        </row>
        <row r="1047">
          <cell r="F1047"/>
        </row>
        <row r="1048">
          <cell r="F1048"/>
        </row>
        <row r="1049">
          <cell r="F1049"/>
        </row>
        <row r="1050">
          <cell r="F1050"/>
        </row>
        <row r="1051">
          <cell r="F1051"/>
        </row>
        <row r="1052">
          <cell r="F1052"/>
        </row>
        <row r="1053">
          <cell r="F1053"/>
        </row>
        <row r="1054">
          <cell r="F1054"/>
        </row>
        <row r="1055">
          <cell r="F1055"/>
        </row>
        <row r="1056">
          <cell r="F1056"/>
        </row>
        <row r="1057">
          <cell r="F1057"/>
        </row>
        <row r="1058">
          <cell r="F1058"/>
        </row>
        <row r="1059">
          <cell r="F1059"/>
        </row>
        <row r="1060">
          <cell r="F1060"/>
        </row>
        <row r="1061">
          <cell r="F1061"/>
        </row>
        <row r="1062">
          <cell r="F1062"/>
        </row>
        <row r="1063">
          <cell r="F1063"/>
        </row>
        <row r="1064">
          <cell r="F1064"/>
        </row>
        <row r="1065">
          <cell r="F1065"/>
        </row>
        <row r="1066">
          <cell r="F1066"/>
        </row>
        <row r="1067">
          <cell r="F1067"/>
        </row>
        <row r="1068">
          <cell r="F1068"/>
        </row>
        <row r="1069">
          <cell r="F1069"/>
        </row>
        <row r="1070">
          <cell r="F1070"/>
        </row>
        <row r="1071">
          <cell r="F1071"/>
        </row>
        <row r="1072">
          <cell r="F1072"/>
        </row>
        <row r="1073">
          <cell r="F1073"/>
        </row>
        <row r="1074">
          <cell r="F1074"/>
        </row>
        <row r="1075">
          <cell r="F1075"/>
        </row>
        <row r="1076">
          <cell r="F1076"/>
        </row>
        <row r="1077">
          <cell r="F1077"/>
        </row>
        <row r="1078">
          <cell r="F1078"/>
        </row>
        <row r="1079">
          <cell r="F1079"/>
        </row>
        <row r="1080">
          <cell r="F1080"/>
        </row>
        <row r="1081">
          <cell r="F1081"/>
        </row>
        <row r="1082">
          <cell r="F1082"/>
        </row>
        <row r="1083">
          <cell r="F1083"/>
        </row>
        <row r="1084">
          <cell r="F1084"/>
        </row>
        <row r="1085">
          <cell r="F1085"/>
        </row>
        <row r="1086">
          <cell r="F1086"/>
        </row>
        <row r="1087">
          <cell r="F1087"/>
        </row>
        <row r="1088">
          <cell r="F1088"/>
        </row>
        <row r="1089">
          <cell r="F1089"/>
        </row>
        <row r="1090">
          <cell r="F1090"/>
        </row>
        <row r="1091">
          <cell r="F1091"/>
        </row>
        <row r="1092">
          <cell r="F1092"/>
        </row>
        <row r="1093">
          <cell r="F1093"/>
        </row>
        <row r="1094">
          <cell r="F1094"/>
        </row>
        <row r="1095">
          <cell r="F1095"/>
        </row>
        <row r="1096">
          <cell r="F1096"/>
        </row>
        <row r="1097">
          <cell r="F1097"/>
        </row>
        <row r="1098">
          <cell r="F1098"/>
        </row>
        <row r="1099">
          <cell r="F1099"/>
        </row>
        <row r="1100">
          <cell r="F1100"/>
        </row>
        <row r="1101">
          <cell r="F1101"/>
        </row>
        <row r="1102">
          <cell r="F1102"/>
        </row>
        <row r="1103">
          <cell r="F1103"/>
        </row>
        <row r="1104">
          <cell r="F1104"/>
        </row>
        <row r="1105">
          <cell r="F1105"/>
        </row>
        <row r="1106">
          <cell r="F1106"/>
        </row>
        <row r="1107">
          <cell r="F1107"/>
        </row>
        <row r="1108">
          <cell r="F1108"/>
        </row>
        <row r="1109">
          <cell r="F1109"/>
        </row>
        <row r="1110">
          <cell r="F1110"/>
        </row>
        <row r="1111">
          <cell r="F1111"/>
        </row>
        <row r="1112">
          <cell r="F1112"/>
        </row>
        <row r="1113">
          <cell r="F1113"/>
        </row>
        <row r="1114">
          <cell r="F1114"/>
        </row>
        <row r="1115">
          <cell r="F1115"/>
        </row>
        <row r="1116">
          <cell r="F1116"/>
        </row>
        <row r="1117">
          <cell r="F1117"/>
        </row>
        <row r="1118">
          <cell r="F1118"/>
        </row>
        <row r="1119">
          <cell r="F1119"/>
        </row>
        <row r="1120">
          <cell r="F1120"/>
        </row>
        <row r="1121">
          <cell r="F1121"/>
        </row>
        <row r="1122">
          <cell r="F1122"/>
        </row>
        <row r="1123">
          <cell r="F1123"/>
        </row>
        <row r="1124">
          <cell r="F1124"/>
        </row>
        <row r="1125">
          <cell r="F1125"/>
        </row>
        <row r="1126">
          <cell r="F1126"/>
        </row>
        <row r="1127">
          <cell r="F1127"/>
        </row>
        <row r="1128">
          <cell r="F1128"/>
        </row>
        <row r="1129">
          <cell r="F1129"/>
        </row>
        <row r="1130">
          <cell r="F1130"/>
        </row>
        <row r="1131">
          <cell r="F1131"/>
        </row>
        <row r="1132">
          <cell r="F1132"/>
        </row>
        <row r="1133">
          <cell r="F1133"/>
        </row>
        <row r="1134">
          <cell r="F1134"/>
        </row>
        <row r="1135">
          <cell r="F1135"/>
        </row>
        <row r="1136">
          <cell r="F1136"/>
        </row>
        <row r="1137">
          <cell r="F1137"/>
        </row>
        <row r="1138">
          <cell r="F1138"/>
        </row>
        <row r="1139">
          <cell r="F1139"/>
        </row>
        <row r="1140">
          <cell r="F1140"/>
        </row>
        <row r="1141">
          <cell r="F1141"/>
        </row>
        <row r="1142">
          <cell r="F1142"/>
        </row>
        <row r="1143">
          <cell r="F1143"/>
        </row>
        <row r="1144">
          <cell r="F1144"/>
        </row>
        <row r="1145">
          <cell r="F1145"/>
        </row>
        <row r="1146">
          <cell r="F1146"/>
        </row>
        <row r="1147">
          <cell r="F1147"/>
        </row>
        <row r="1148">
          <cell r="F1148"/>
        </row>
        <row r="1149">
          <cell r="F1149"/>
        </row>
        <row r="1150">
          <cell r="F1150"/>
        </row>
        <row r="1151">
          <cell r="F1151"/>
        </row>
        <row r="1152">
          <cell r="F1152"/>
        </row>
        <row r="1153">
          <cell r="F1153"/>
        </row>
        <row r="1154">
          <cell r="F1154"/>
        </row>
        <row r="1155">
          <cell r="F1155"/>
        </row>
        <row r="1156">
          <cell r="F1156"/>
        </row>
        <row r="1157">
          <cell r="F1157"/>
        </row>
        <row r="1158">
          <cell r="F1158"/>
        </row>
        <row r="1159">
          <cell r="F1159"/>
        </row>
        <row r="1160">
          <cell r="F1160"/>
        </row>
        <row r="1161">
          <cell r="F1161"/>
        </row>
        <row r="1162">
          <cell r="F1162"/>
        </row>
        <row r="1163">
          <cell r="F1163"/>
        </row>
        <row r="1164">
          <cell r="F1164"/>
        </row>
        <row r="1165">
          <cell r="F1165"/>
        </row>
        <row r="1166">
          <cell r="F1166"/>
        </row>
        <row r="1167">
          <cell r="F1167"/>
        </row>
        <row r="1168">
          <cell r="F1168"/>
        </row>
        <row r="1169">
          <cell r="F1169"/>
        </row>
        <row r="1170">
          <cell r="F1170"/>
        </row>
        <row r="1171">
          <cell r="F1171"/>
        </row>
        <row r="1172">
          <cell r="F1172"/>
        </row>
        <row r="1173">
          <cell r="F1173"/>
        </row>
        <row r="1174">
          <cell r="F1174"/>
        </row>
        <row r="1175">
          <cell r="F1175"/>
        </row>
        <row r="1176">
          <cell r="F1176"/>
        </row>
        <row r="1177">
          <cell r="F1177"/>
        </row>
        <row r="1178">
          <cell r="F1178"/>
        </row>
        <row r="1179">
          <cell r="F1179"/>
        </row>
        <row r="1180">
          <cell r="F1180"/>
        </row>
        <row r="1181">
          <cell r="F1181"/>
        </row>
        <row r="1182">
          <cell r="F1182"/>
        </row>
        <row r="1183">
          <cell r="F1183"/>
        </row>
        <row r="1184">
          <cell r="F1184"/>
        </row>
        <row r="1185">
          <cell r="F1185"/>
        </row>
        <row r="1186">
          <cell r="F1186"/>
        </row>
        <row r="1187">
          <cell r="F1187"/>
        </row>
        <row r="1188">
          <cell r="F1188"/>
        </row>
        <row r="1189">
          <cell r="F1189"/>
        </row>
        <row r="1190">
          <cell r="F1190"/>
        </row>
        <row r="1191">
          <cell r="F1191"/>
        </row>
        <row r="1192">
          <cell r="F1192"/>
        </row>
        <row r="1193">
          <cell r="F1193"/>
        </row>
        <row r="1194">
          <cell r="F1194"/>
        </row>
        <row r="1195">
          <cell r="F1195"/>
        </row>
        <row r="1196">
          <cell r="F1196"/>
        </row>
        <row r="1197">
          <cell r="F1197"/>
        </row>
        <row r="1198">
          <cell r="F1198"/>
        </row>
        <row r="1199">
          <cell r="F1199"/>
        </row>
        <row r="1200">
          <cell r="F1200"/>
        </row>
        <row r="1201">
          <cell r="F1201"/>
        </row>
        <row r="1202">
          <cell r="F1202"/>
        </row>
        <row r="1203">
          <cell r="F1203"/>
        </row>
        <row r="1204">
          <cell r="F1204"/>
        </row>
        <row r="1205">
          <cell r="F1205"/>
        </row>
        <row r="1206">
          <cell r="F1206"/>
        </row>
        <row r="1207">
          <cell r="F1207"/>
        </row>
        <row r="1208">
          <cell r="F1208"/>
        </row>
        <row r="1209">
          <cell r="F1209"/>
        </row>
        <row r="1210">
          <cell r="F1210"/>
        </row>
        <row r="1211">
          <cell r="F1211"/>
        </row>
        <row r="1212">
          <cell r="F1212"/>
        </row>
        <row r="1213">
          <cell r="F1213"/>
        </row>
        <row r="1214">
          <cell r="F1214"/>
        </row>
        <row r="1215">
          <cell r="F1215"/>
        </row>
        <row r="1216">
          <cell r="F1216"/>
        </row>
        <row r="1217">
          <cell r="F1217"/>
        </row>
        <row r="1218">
          <cell r="F1218"/>
        </row>
        <row r="1219">
          <cell r="F1219"/>
        </row>
        <row r="1220">
          <cell r="F1220"/>
        </row>
        <row r="1221">
          <cell r="F1221"/>
        </row>
        <row r="1222">
          <cell r="F1222"/>
        </row>
        <row r="1223">
          <cell r="F1223"/>
        </row>
        <row r="1224">
          <cell r="F1224"/>
        </row>
        <row r="1225">
          <cell r="F1225"/>
        </row>
        <row r="1226">
          <cell r="F1226"/>
        </row>
        <row r="1227">
          <cell r="F1227"/>
        </row>
        <row r="1228">
          <cell r="F1228"/>
        </row>
        <row r="1229">
          <cell r="F1229"/>
        </row>
        <row r="1230">
          <cell r="F1230"/>
        </row>
        <row r="1231">
          <cell r="F1231"/>
        </row>
        <row r="1232">
          <cell r="F1232"/>
        </row>
        <row r="1233">
          <cell r="F1233"/>
        </row>
        <row r="1234">
          <cell r="F1234"/>
        </row>
        <row r="1235">
          <cell r="F1235"/>
        </row>
        <row r="1236">
          <cell r="F1236"/>
        </row>
        <row r="1237">
          <cell r="F1237"/>
        </row>
        <row r="1238">
          <cell r="F1238"/>
        </row>
        <row r="1239">
          <cell r="F1239"/>
        </row>
        <row r="1240">
          <cell r="F1240"/>
        </row>
        <row r="1241">
          <cell r="F1241"/>
        </row>
        <row r="1242">
          <cell r="F1242"/>
        </row>
        <row r="1243">
          <cell r="F1243"/>
        </row>
        <row r="1244">
          <cell r="F1244"/>
        </row>
        <row r="1245">
          <cell r="F1245"/>
        </row>
        <row r="1246">
          <cell r="F1246"/>
        </row>
        <row r="1247">
          <cell r="F1247"/>
        </row>
        <row r="1248">
          <cell r="F1248"/>
        </row>
        <row r="1249">
          <cell r="F1249"/>
        </row>
        <row r="1250">
          <cell r="F1250"/>
        </row>
        <row r="1251">
          <cell r="F1251"/>
        </row>
        <row r="1252">
          <cell r="F1252"/>
        </row>
        <row r="1253">
          <cell r="F1253"/>
        </row>
        <row r="1254">
          <cell r="F1254"/>
        </row>
        <row r="1255">
          <cell r="F1255"/>
        </row>
        <row r="1256">
          <cell r="F1256"/>
        </row>
        <row r="1257">
          <cell r="F1257"/>
        </row>
        <row r="1258">
          <cell r="F1258"/>
        </row>
        <row r="1259">
          <cell r="F1259"/>
        </row>
        <row r="1260">
          <cell r="F1260"/>
        </row>
        <row r="1261">
          <cell r="F1261"/>
        </row>
        <row r="1262">
          <cell r="F1262"/>
        </row>
        <row r="1263">
          <cell r="F1263"/>
        </row>
        <row r="1264">
          <cell r="F1264"/>
        </row>
        <row r="1265">
          <cell r="F1265"/>
        </row>
        <row r="1266">
          <cell r="F1266"/>
        </row>
        <row r="1267">
          <cell r="F1267"/>
        </row>
        <row r="1268">
          <cell r="F1268"/>
        </row>
        <row r="1269">
          <cell r="F1269"/>
        </row>
        <row r="1270">
          <cell r="F1270"/>
        </row>
        <row r="1271">
          <cell r="F1271"/>
        </row>
        <row r="1272">
          <cell r="F1272"/>
        </row>
        <row r="1273">
          <cell r="F1273"/>
        </row>
        <row r="1274">
          <cell r="F1274"/>
        </row>
        <row r="1275">
          <cell r="F1275"/>
        </row>
        <row r="1276">
          <cell r="F1276"/>
        </row>
        <row r="1277">
          <cell r="F1277"/>
        </row>
        <row r="1278">
          <cell r="F1278"/>
        </row>
        <row r="1279">
          <cell r="F1279"/>
        </row>
        <row r="1280">
          <cell r="F1280"/>
        </row>
        <row r="1281">
          <cell r="F1281"/>
        </row>
        <row r="1282">
          <cell r="F1282"/>
        </row>
        <row r="1283">
          <cell r="F1283"/>
        </row>
        <row r="1284">
          <cell r="F1284"/>
        </row>
        <row r="1285">
          <cell r="F1285"/>
        </row>
        <row r="1286">
          <cell r="F1286"/>
        </row>
        <row r="1287">
          <cell r="F1287"/>
        </row>
        <row r="1288">
          <cell r="F1288"/>
        </row>
        <row r="1289">
          <cell r="F1289"/>
        </row>
        <row r="1290">
          <cell r="F1290"/>
        </row>
        <row r="1291">
          <cell r="F1291"/>
        </row>
        <row r="1292">
          <cell r="F1292"/>
        </row>
        <row r="1293">
          <cell r="F1293"/>
        </row>
        <row r="1294">
          <cell r="F1294"/>
        </row>
        <row r="1295">
          <cell r="F1295"/>
        </row>
        <row r="1296">
          <cell r="F1296"/>
        </row>
        <row r="1297">
          <cell r="F1297"/>
        </row>
        <row r="1298">
          <cell r="F1298"/>
        </row>
        <row r="1299">
          <cell r="F1299"/>
        </row>
        <row r="1300">
          <cell r="F1300"/>
        </row>
        <row r="1301">
          <cell r="F1301"/>
        </row>
        <row r="1302">
          <cell r="F1302"/>
        </row>
        <row r="1303">
          <cell r="F1303"/>
        </row>
        <row r="1304">
          <cell r="F1304"/>
        </row>
        <row r="1305">
          <cell r="F1305"/>
        </row>
        <row r="1306">
          <cell r="F1306"/>
        </row>
        <row r="1307">
          <cell r="F1307"/>
        </row>
        <row r="1308">
          <cell r="F1308"/>
        </row>
        <row r="1309">
          <cell r="F1309"/>
        </row>
        <row r="1310">
          <cell r="F1310"/>
        </row>
        <row r="1311">
          <cell r="F1311"/>
        </row>
        <row r="1312">
          <cell r="F1312"/>
        </row>
        <row r="1313">
          <cell r="F1313"/>
        </row>
        <row r="1314">
          <cell r="F1314"/>
        </row>
        <row r="1315">
          <cell r="F1315"/>
        </row>
        <row r="1316">
          <cell r="F1316"/>
        </row>
        <row r="1317">
          <cell r="F1317"/>
        </row>
        <row r="1318">
          <cell r="F1318"/>
        </row>
        <row r="1319">
          <cell r="F1319"/>
        </row>
        <row r="1320">
          <cell r="F1320"/>
        </row>
        <row r="1321">
          <cell r="F1321"/>
        </row>
        <row r="1322">
          <cell r="F1322"/>
        </row>
        <row r="1323">
          <cell r="F1323"/>
        </row>
        <row r="1324">
          <cell r="F1324"/>
        </row>
        <row r="1325">
          <cell r="F1325"/>
        </row>
        <row r="1326">
          <cell r="F1326"/>
        </row>
        <row r="1327">
          <cell r="F1327"/>
        </row>
        <row r="1328">
          <cell r="F1328"/>
        </row>
        <row r="1329">
          <cell r="F1329"/>
        </row>
        <row r="1330">
          <cell r="F1330"/>
        </row>
        <row r="1331">
          <cell r="F1331"/>
        </row>
        <row r="1332">
          <cell r="F1332"/>
        </row>
        <row r="1333">
          <cell r="F1333"/>
        </row>
        <row r="1334">
          <cell r="F1334"/>
        </row>
        <row r="1335">
          <cell r="F1335"/>
        </row>
        <row r="1336">
          <cell r="F1336"/>
        </row>
        <row r="1337">
          <cell r="F1337"/>
        </row>
        <row r="1338">
          <cell r="F1338"/>
        </row>
        <row r="1339">
          <cell r="F1339"/>
        </row>
        <row r="1340">
          <cell r="F1340"/>
        </row>
        <row r="1341">
          <cell r="F1341"/>
        </row>
        <row r="1342">
          <cell r="F1342"/>
        </row>
        <row r="1343">
          <cell r="F1343"/>
        </row>
        <row r="1344">
          <cell r="F1344"/>
        </row>
        <row r="1345">
          <cell r="F1345"/>
        </row>
        <row r="1346">
          <cell r="F1346"/>
        </row>
        <row r="1347">
          <cell r="F1347"/>
        </row>
        <row r="1348">
          <cell r="F1348"/>
        </row>
        <row r="1349">
          <cell r="F1349"/>
        </row>
        <row r="1350">
          <cell r="F1350"/>
        </row>
        <row r="1351">
          <cell r="F1351"/>
        </row>
        <row r="1352">
          <cell r="F1352"/>
        </row>
        <row r="1353">
          <cell r="F1353"/>
        </row>
        <row r="1354">
          <cell r="F1354"/>
        </row>
        <row r="1355">
          <cell r="F1355"/>
        </row>
        <row r="1356">
          <cell r="F1356"/>
        </row>
        <row r="1357">
          <cell r="F1357"/>
        </row>
        <row r="1358">
          <cell r="F1358"/>
        </row>
        <row r="1359">
          <cell r="F1359"/>
        </row>
        <row r="1360">
          <cell r="F1360"/>
        </row>
        <row r="1361">
          <cell r="F1361"/>
        </row>
        <row r="1362">
          <cell r="F1362"/>
        </row>
        <row r="1363">
          <cell r="F1363"/>
        </row>
        <row r="1364">
          <cell r="F1364"/>
        </row>
        <row r="1365">
          <cell r="F1365"/>
        </row>
        <row r="1366">
          <cell r="F1366"/>
        </row>
        <row r="1367">
          <cell r="F1367"/>
        </row>
        <row r="1368">
          <cell r="F1368"/>
        </row>
        <row r="1369">
          <cell r="F1369"/>
        </row>
        <row r="1370">
          <cell r="F1370"/>
        </row>
        <row r="1371">
          <cell r="F1371"/>
        </row>
        <row r="1372">
          <cell r="F1372"/>
        </row>
        <row r="1373">
          <cell r="F1373"/>
        </row>
        <row r="1374">
          <cell r="F1374"/>
        </row>
        <row r="1375">
          <cell r="F1375"/>
        </row>
        <row r="1376">
          <cell r="F1376"/>
        </row>
        <row r="1377">
          <cell r="F1377"/>
        </row>
        <row r="1378">
          <cell r="F1378"/>
        </row>
        <row r="1379">
          <cell r="F1379"/>
        </row>
        <row r="1380">
          <cell r="F1380"/>
        </row>
        <row r="1381">
          <cell r="F1381"/>
        </row>
        <row r="1382">
          <cell r="F1382"/>
        </row>
        <row r="1383">
          <cell r="F1383"/>
        </row>
        <row r="1384">
          <cell r="F1384"/>
        </row>
        <row r="1385">
          <cell r="F1385"/>
        </row>
        <row r="1386">
          <cell r="F1386"/>
        </row>
        <row r="1387">
          <cell r="F1387"/>
        </row>
        <row r="1388">
          <cell r="F1388"/>
        </row>
        <row r="1389">
          <cell r="F1389"/>
        </row>
        <row r="1390">
          <cell r="F1390"/>
        </row>
        <row r="1391">
          <cell r="F1391"/>
        </row>
        <row r="1392">
          <cell r="F1392"/>
        </row>
        <row r="1393">
          <cell r="F1393"/>
        </row>
        <row r="1394">
          <cell r="F1394"/>
        </row>
        <row r="1395">
          <cell r="F1395"/>
        </row>
        <row r="1396">
          <cell r="F1396"/>
        </row>
        <row r="1397">
          <cell r="F1397"/>
        </row>
        <row r="1398">
          <cell r="F1398"/>
        </row>
        <row r="1399">
          <cell r="F1399"/>
        </row>
        <row r="1400">
          <cell r="F1400"/>
        </row>
        <row r="1401">
          <cell r="F1401"/>
        </row>
        <row r="1402">
          <cell r="F1402"/>
        </row>
        <row r="1403">
          <cell r="F1403"/>
        </row>
        <row r="1404">
          <cell r="F1404"/>
        </row>
        <row r="1405">
          <cell r="F1405"/>
        </row>
        <row r="1406">
          <cell r="F1406"/>
        </row>
        <row r="1407">
          <cell r="F1407"/>
        </row>
        <row r="1408">
          <cell r="F1408"/>
        </row>
        <row r="1409">
          <cell r="F1409"/>
        </row>
        <row r="1410">
          <cell r="F1410"/>
        </row>
        <row r="1411">
          <cell r="F1411"/>
        </row>
        <row r="1412">
          <cell r="F1412"/>
        </row>
        <row r="1413">
          <cell r="F1413"/>
        </row>
        <row r="1414">
          <cell r="F1414"/>
        </row>
        <row r="1415">
          <cell r="F1415"/>
        </row>
        <row r="1416">
          <cell r="F1416"/>
        </row>
        <row r="1417">
          <cell r="F1417"/>
        </row>
        <row r="1418">
          <cell r="F1418"/>
        </row>
        <row r="1419">
          <cell r="F1419"/>
        </row>
        <row r="1420">
          <cell r="F1420"/>
        </row>
        <row r="1421">
          <cell r="F1421"/>
        </row>
        <row r="1422">
          <cell r="F1422"/>
        </row>
        <row r="1423">
          <cell r="F1423"/>
        </row>
        <row r="1424">
          <cell r="F1424"/>
        </row>
        <row r="1425">
          <cell r="F1425"/>
        </row>
        <row r="1426">
          <cell r="F1426"/>
        </row>
        <row r="1427">
          <cell r="F1427"/>
        </row>
        <row r="1428">
          <cell r="F1428"/>
        </row>
        <row r="1429">
          <cell r="F1429"/>
        </row>
        <row r="1430">
          <cell r="F1430"/>
        </row>
        <row r="1431">
          <cell r="F1431"/>
        </row>
        <row r="1432">
          <cell r="F1432"/>
        </row>
        <row r="1433">
          <cell r="F1433"/>
        </row>
        <row r="1434">
          <cell r="F1434"/>
        </row>
        <row r="1435">
          <cell r="F1435"/>
        </row>
        <row r="1436">
          <cell r="F1436"/>
        </row>
        <row r="1437">
          <cell r="F1437"/>
        </row>
        <row r="1438">
          <cell r="F1438"/>
        </row>
        <row r="1439">
          <cell r="F1439"/>
        </row>
        <row r="1440">
          <cell r="F1440"/>
        </row>
        <row r="1441">
          <cell r="F1441"/>
        </row>
        <row r="1442">
          <cell r="F1442"/>
        </row>
        <row r="1443">
          <cell r="F1443"/>
        </row>
        <row r="1444">
          <cell r="F1444"/>
        </row>
        <row r="1445">
          <cell r="F1445"/>
        </row>
        <row r="1446">
          <cell r="F1446"/>
        </row>
        <row r="1447">
          <cell r="F1447"/>
        </row>
        <row r="1448">
          <cell r="F1448"/>
        </row>
        <row r="1449">
          <cell r="F1449"/>
        </row>
        <row r="1450">
          <cell r="F1450"/>
        </row>
        <row r="1451">
          <cell r="F1451"/>
        </row>
        <row r="1452">
          <cell r="F1452"/>
        </row>
        <row r="1453">
          <cell r="F1453"/>
        </row>
        <row r="1454">
          <cell r="F1454"/>
        </row>
        <row r="1455">
          <cell r="F1455"/>
        </row>
        <row r="1456">
          <cell r="F1456"/>
        </row>
        <row r="1457">
          <cell r="F1457"/>
        </row>
        <row r="1458">
          <cell r="F1458"/>
        </row>
        <row r="1459">
          <cell r="F1459"/>
        </row>
        <row r="1460">
          <cell r="F1460"/>
        </row>
        <row r="1461">
          <cell r="F1461"/>
        </row>
        <row r="1462">
          <cell r="F1462"/>
        </row>
        <row r="1463">
          <cell r="F1463"/>
        </row>
        <row r="1464">
          <cell r="F1464"/>
        </row>
        <row r="1465">
          <cell r="F1465"/>
        </row>
        <row r="1466">
          <cell r="F1466"/>
        </row>
        <row r="1467">
          <cell r="F1467"/>
        </row>
        <row r="1468">
          <cell r="F1468"/>
        </row>
        <row r="1469">
          <cell r="F1469"/>
        </row>
        <row r="1470">
          <cell r="F1470"/>
        </row>
        <row r="1471">
          <cell r="F1471"/>
        </row>
        <row r="1472">
          <cell r="F1472"/>
        </row>
        <row r="1473">
          <cell r="F1473"/>
        </row>
        <row r="1474">
          <cell r="F1474"/>
        </row>
        <row r="1475">
          <cell r="F1475"/>
        </row>
        <row r="1476">
          <cell r="F1476"/>
        </row>
        <row r="1477">
          <cell r="F1477"/>
        </row>
        <row r="1478">
          <cell r="F1478"/>
        </row>
        <row r="1479">
          <cell r="F1479"/>
        </row>
        <row r="1480">
          <cell r="F1480"/>
        </row>
        <row r="1481">
          <cell r="F1481"/>
        </row>
        <row r="1482">
          <cell r="F1482"/>
        </row>
        <row r="1483">
          <cell r="F1483"/>
        </row>
        <row r="1484">
          <cell r="F1484"/>
        </row>
        <row r="1485">
          <cell r="F1485"/>
        </row>
        <row r="1486">
          <cell r="F1486"/>
        </row>
        <row r="1487">
          <cell r="F1487"/>
        </row>
        <row r="1488">
          <cell r="F1488"/>
        </row>
        <row r="1489">
          <cell r="F1489"/>
        </row>
        <row r="1490">
          <cell r="F1490"/>
        </row>
        <row r="1491">
          <cell r="F1491"/>
        </row>
        <row r="1492">
          <cell r="F1492"/>
        </row>
        <row r="1493">
          <cell r="F1493"/>
        </row>
        <row r="1494">
          <cell r="F1494"/>
        </row>
        <row r="1495">
          <cell r="F1495"/>
        </row>
        <row r="1496">
          <cell r="F1496"/>
        </row>
        <row r="1497">
          <cell r="F1497"/>
        </row>
        <row r="1498">
          <cell r="F1498"/>
        </row>
        <row r="1499">
          <cell r="F1499"/>
        </row>
        <row r="1500">
          <cell r="F1500"/>
        </row>
        <row r="1501">
          <cell r="F1501"/>
        </row>
        <row r="1502">
          <cell r="F1502"/>
        </row>
        <row r="1503">
          <cell r="F1503"/>
        </row>
        <row r="1504">
          <cell r="F1504"/>
        </row>
        <row r="1505">
          <cell r="F1505"/>
        </row>
        <row r="1506">
          <cell r="F1506"/>
        </row>
        <row r="1507">
          <cell r="F1507"/>
        </row>
        <row r="1508">
          <cell r="F1508"/>
        </row>
        <row r="1509">
          <cell r="F1509"/>
        </row>
        <row r="1510">
          <cell r="F1510"/>
        </row>
        <row r="1511">
          <cell r="F1511"/>
        </row>
        <row r="1512">
          <cell r="F1512"/>
        </row>
        <row r="1513">
          <cell r="F1513"/>
        </row>
        <row r="1514">
          <cell r="F1514"/>
        </row>
        <row r="1515">
          <cell r="F1515"/>
        </row>
        <row r="1516">
          <cell r="F1516"/>
        </row>
        <row r="1517">
          <cell r="F1517"/>
        </row>
        <row r="1518">
          <cell r="F1518"/>
        </row>
        <row r="1519">
          <cell r="F1519"/>
        </row>
        <row r="1520">
          <cell r="F1520"/>
        </row>
        <row r="1521">
          <cell r="F1521"/>
        </row>
        <row r="1522">
          <cell r="F1522"/>
        </row>
        <row r="1523">
          <cell r="F1523"/>
        </row>
        <row r="1524">
          <cell r="F1524"/>
        </row>
        <row r="1525">
          <cell r="F1525"/>
        </row>
        <row r="1526">
          <cell r="F1526"/>
        </row>
        <row r="1527">
          <cell r="F1527"/>
        </row>
        <row r="1528">
          <cell r="F1528"/>
        </row>
        <row r="1529">
          <cell r="F1529"/>
        </row>
        <row r="1530">
          <cell r="F1530"/>
        </row>
        <row r="1531">
          <cell r="F1531"/>
        </row>
        <row r="1532">
          <cell r="F1532"/>
        </row>
        <row r="1533">
          <cell r="F1533"/>
        </row>
        <row r="1534">
          <cell r="F1534"/>
        </row>
        <row r="1535">
          <cell r="F1535"/>
        </row>
        <row r="1536">
          <cell r="F1536"/>
        </row>
        <row r="1537">
          <cell r="F1537"/>
        </row>
        <row r="1538">
          <cell r="F1538"/>
        </row>
        <row r="1539">
          <cell r="F1539"/>
        </row>
        <row r="1540">
          <cell r="F1540"/>
        </row>
        <row r="1541">
          <cell r="F1541"/>
        </row>
        <row r="1542">
          <cell r="F1542"/>
        </row>
        <row r="1543">
          <cell r="F1543"/>
        </row>
        <row r="1544">
          <cell r="F1544"/>
        </row>
        <row r="1545">
          <cell r="F1545"/>
        </row>
        <row r="1546">
          <cell r="F1546"/>
        </row>
        <row r="1547">
          <cell r="F1547"/>
        </row>
        <row r="1548">
          <cell r="F1548"/>
        </row>
        <row r="1549">
          <cell r="F1549"/>
        </row>
        <row r="1550">
          <cell r="F1550"/>
        </row>
        <row r="1551">
          <cell r="F1551"/>
        </row>
        <row r="1552">
          <cell r="F1552"/>
        </row>
        <row r="1553">
          <cell r="F1553"/>
        </row>
        <row r="1554">
          <cell r="F1554"/>
        </row>
        <row r="1555">
          <cell r="F1555"/>
        </row>
        <row r="1556">
          <cell r="F1556"/>
        </row>
        <row r="1557">
          <cell r="F1557"/>
        </row>
        <row r="1558">
          <cell r="F1558"/>
        </row>
        <row r="1559">
          <cell r="F1559"/>
        </row>
        <row r="1560">
          <cell r="F1560"/>
        </row>
        <row r="1561">
          <cell r="F1561"/>
        </row>
        <row r="1562">
          <cell r="F1562"/>
        </row>
        <row r="1563">
          <cell r="F1563"/>
        </row>
        <row r="1564">
          <cell r="F1564"/>
        </row>
        <row r="1565">
          <cell r="F1565"/>
        </row>
        <row r="1566">
          <cell r="F1566"/>
        </row>
        <row r="1567">
          <cell r="F1567"/>
        </row>
        <row r="1568">
          <cell r="F1568"/>
        </row>
        <row r="1569">
          <cell r="F1569"/>
        </row>
        <row r="1570">
          <cell r="F1570"/>
        </row>
        <row r="1571">
          <cell r="F1571"/>
        </row>
        <row r="1572">
          <cell r="F1572"/>
        </row>
        <row r="1573">
          <cell r="F1573"/>
        </row>
        <row r="1574">
          <cell r="F1574"/>
        </row>
        <row r="1575">
          <cell r="F1575"/>
        </row>
        <row r="1576">
          <cell r="F1576"/>
        </row>
        <row r="1577">
          <cell r="F1577"/>
        </row>
        <row r="1578">
          <cell r="F1578"/>
        </row>
        <row r="1579">
          <cell r="F1579"/>
        </row>
        <row r="1580">
          <cell r="F1580"/>
        </row>
        <row r="1581">
          <cell r="F1581"/>
        </row>
        <row r="1582">
          <cell r="F1582"/>
        </row>
        <row r="1583">
          <cell r="F1583"/>
        </row>
        <row r="1584">
          <cell r="F1584"/>
        </row>
        <row r="1585">
          <cell r="F1585"/>
        </row>
        <row r="1586">
          <cell r="F1586"/>
        </row>
        <row r="1587">
          <cell r="F1587"/>
        </row>
        <row r="1588">
          <cell r="F1588"/>
        </row>
        <row r="1589">
          <cell r="F1589"/>
        </row>
        <row r="1590">
          <cell r="F1590"/>
        </row>
        <row r="1591">
          <cell r="F1591"/>
        </row>
        <row r="1592">
          <cell r="F1592"/>
        </row>
        <row r="1593">
          <cell r="F1593"/>
        </row>
        <row r="1594">
          <cell r="F1594"/>
        </row>
        <row r="1595">
          <cell r="F1595"/>
        </row>
        <row r="1596">
          <cell r="F1596"/>
        </row>
        <row r="1597">
          <cell r="F1597"/>
        </row>
        <row r="1598">
          <cell r="F1598"/>
        </row>
        <row r="1599">
          <cell r="F1599"/>
        </row>
        <row r="1600">
          <cell r="F1600"/>
        </row>
        <row r="1601">
          <cell r="F1601"/>
        </row>
        <row r="1602">
          <cell r="F1602"/>
        </row>
        <row r="1603">
          <cell r="F1603"/>
        </row>
        <row r="1604">
          <cell r="F1604"/>
        </row>
        <row r="1605">
          <cell r="F1605"/>
        </row>
        <row r="1606">
          <cell r="F1606"/>
        </row>
        <row r="1607">
          <cell r="F1607"/>
        </row>
        <row r="1608">
          <cell r="F1608"/>
        </row>
        <row r="1609">
          <cell r="F1609"/>
        </row>
        <row r="1610">
          <cell r="F1610"/>
        </row>
        <row r="1611">
          <cell r="F1611"/>
        </row>
        <row r="1612">
          <cell r="F1612"/>
        </row>
        <row r="1613">
          <cell r="F1613"/>
        </row>
        <row r="1614">
          <cell r="F1614"/>
        </row>
        <row r="1615">
          <cell r="F1615"/>
        </row>
        <row r="1616">
          <cell r="F1616"/>
        </row>
        <row r="1617">
          <cell r="F1617"/>
        </row>
        <row r="1618">
          <cell r="F1618"/>
        </row>
        <row r="1619">
          <cell r="F1619"/>
        </row>
        <row r="1620">
          <cell r="F1620"/>
        </row>
        <row r="1621">
          <cell r="F1621"/>
        </row>
        <row r="1622">
          <cell r="F1622"/>
        </row>
        <row r="1623">
          <cell r="F1623"/>
        </row>
        <row r="1624">
          <cell r="F1624"/>
        </row>
        <row r="1625">
          <cell r="F1625"/>
        </row>
        <row r="1626">
          <cell r="F1626"/>
        </row>
        <row r="1627">
          <cell r="F1627"/>
        </row>
        <row r="1628">
          <cell r="F1628"/>
        </row>
        <row r="1629">
          <cell r="F1629"/>
        </row>
        <row r="1630">
          <cell r="F1630"/>
        </row>
        <row r="1631">
          <cell r="F1631"/>
        </row>
        <row r="1632">
          <cell r="F1632"/>
        </row>
        <row r="1633">
          <cell r="F1633"/>
        </row>
        <row r="1634">
          <cell r="F1634"/>
        </row>
        <row r="1635">
          <cell r="F1635"/>
        </row>
        <row r="1636">
          <cell r="F1636"/>
        </row>
        <row r="1637">
          <cell r="F1637"/>
        </row>
        <row r="1638">
          <cell r="F1638"/>
        </row>
        <row r="1639">
          <cell r="F1639"/>
        </row>
        <row r="1640">
          <cell r="F1640"/>
        </row>
        <row r="1641">
          <cell r="F1641"/>
        </row>
        <row r="1642">
          <cell r="F1642"/>
        </row>
        <row r="1643">
          <cell r="F1643"/>
        </row>
        <row r="1644">
          <cell r="F1644"/>
        </row>
        <row r="1645">
          <cell r="F1645"/>
        </row>
        <row r="1646">
          <cell r="F1646"/>
        </row>
        <row r="1647">
          <cell r="F1647"/>
        </row>
        <row r="1648">
          <cell r="F1648"/>
        </row>
        <row r="1649">
          <cell r="F1649"/>
        </row>
        <row r="1650">
          <cell r="F1650"/>
        </row>
        <row r="1651">
          <cell r="F1651"/>
        </row>
        <row r="1652">
          <cell r="F1652"/>
        </row>
        <row r="1653">
          <cell r="F1653"/>
        </row>
        <row r="1654">
          <cell r="F1654"/>
        </row>
        <row r="1655">
          <cell r="F1655"/>
        </row>
        <row r="1656">
          <cell r="F1656"/>
        </row>
        <row r="1657">
          <cell r="F1657"/>
        </row>
        <row r="1658">
          <cell r="F1658"/>
        </row>
        <row r="1659">
          <cell r="F1659"/>
        </row>
        <row r="1660">
          <cell r="F1660"/>
        </row>
        <row r="1661">
          <cell r="F1661"/>
        </row>
        <row r="1662">
          <cell r="F1662"/>
        </row>
        <row r="1663">
          <cell r="F1663"/>
        </row>
        <row r="1664">
          <cell r="F1664"/>
        </row>
        <row r="1665">
          <cell r="F1665"/>
        </row>
        <row r="1666">
          <cell r="F1666"/>
        </row>
        <row r="1667">
          <cell r="F1667"/>
        </row>
        <row r="1668">
          <cell r="F1668"/>
        </row>
        <row r="1669">
          <cell r="F1669"/>
        </row>
        <row r="1670">
          <cell r="F1670"/>
        </row>
        <row r="1671">
          <cell r="F1671"/>
        </row>
        <row r="1672">
          <cell r="F1672"/>
        </row>
        <row r="1673">
          <cell r="F1673"/>
        </row>
        <row r="1674">
          <cell r="F1674"/>
        </row>
        <row r="1675">
          <cell r="F1675"/>
        </row>
        <row r="1676">
          <cell r="F1676"/>
        </row>
        <row r="1677">
          <cell r="F1677"/>
        </row>
        <row r="1678">
          <cell r="F1678"/>
        </row>
        <row r="1679">
          <cell r="F1679"/>
        </row>
        <row r="1680">
          <cell r="F1680"/>
        </row>
        <row r="1681">
          <cell r="F1681"/>
        </row>
        <row r="1682">
          <cell r="F1682"/>
        </row>
        <row r="1683">
          <cell r="F1683"/>
        </row>
        <row r="1684">
          <cell r="F1684"/>
        </row>
        <row r="1685">
          <cell r="F1685"/>
        </row>
        <row r="1686">
          <cell r="F1686"/>
        </row>
        <row r="1687">
          <cell r="F1687"/>
        </row>
        <row r="1688">
          <cell r="F1688"/>
        </row>
        <row r="1689">
          <cell r="F1689"/>
        </row>
        <row r="1690">
          <cell r="F1690"/>
        </row>
        <row r="1691">
          <cell r="F1691"/>
        </row>
        <row r="1692">
          <cell r="F1692"/>
        </row>
        <row r="1693">
          <cell r="F1693"/>
        </row>
        <row r="1694">
          <cell r="F1694"/>
        </row>
        <row r="1695">
          <cell r="F1695"/>
        </row>
        <row r="1696">
          <cell r="F1696"/>
        </row>
        <row r="1697">
          <cell r="F1697"/>
        </row>
        <row r="1698">
          <cell r="F1698"/>
        </row>
        <row r="1699">
          <cell r="F1699"/>
        </row>
        <row r="1700">
          <cell r="F1700"/>
        </row>
        <row r="1701">
          <cell r="F1701"/>
        </row>
        <row r="1702">
          <cell r="F1702"/>
        </row>
        <row r="1703">
          <cell r="F1703"/>
        </row>
        <row r="1704">
          <cell r="F1704"/>
        </row>
        <row r="1705">
          <cell r="F1705"/>
        </row>
        <row r="1706">
          <cell r="F1706"/>
        </row>
        <row r="1707">
          <cell r="F1707"/>
        </row>
        <row r="1708">
          <cell r="F1708"/>
        </row>
        <row r="1709">
          <cell r="F1709"/>
        </row>
        <row r="1710">
          <cell r="F1710"/>
        </row>
        <row r="1711">
          <cell r="F1711"/>
        </row>
        <row r="1712">
          <cell r="F1712"/>
        </row>
        <row r="1713">
          <cell r="F1713"/>
        </row>
        <row r="1714">
          <cell r="F1714"/>
        </row>
        <row r="1715">
          <cell r="F1715"/>
        </row>
        <row r="1716">
          <cell r="F1716"/>
        </row>
        <row r="1717">
          <cell r="F1717"/>
        </row>
        <row r="1718">
          <cell r="F1718"/>
        </row>
        <row r="1719">
          <cell r="F1719"/>
        </row>
        <row r="1720">
          <cell r="F1720"/>
        </row>
        <row r="1721">
          <cell r="F1721"/>
        </row>
        <row r="1722">
          <cell r="F1722"/>
        </row>
        <row r="1723">
          <cell r="F1723"/>
        </row>
        <row r="1724">
          <cell r="F1724"/>
        </row>
        <row r="1725">
          <cell r="F1725"/>
        </row>
        <row r="1726">
          <cell r="F1726"/>
        </row>
        <row r="1727">
          <cell r="F1727"/>
        </row>
        <row r="1728">
          <cell r="F1728"/>
        </row>
        <row r="1729">
          <cell r="F1729"/>
        </row>
        <row r="1730">
          <cell r="F1730"/>
        </row>
        <row r="1731">
          <cell r="F1731"/>
        </row>
        <row r="1732">
          <cell r="F1732"/>
        </row>
        <row r="1733">
          <cell r="F1733"/>
        </row>
        <row r="1734">
          <cell r="F1734"/>
        </row>
        <row r="1735">
          <cell r="F1735"/>
        </row>
        <row r="1736">
          <cell r="F1736"/>
        </row>
        <row r="1737">
          <cell r="F1737"/>
        </row>
        <row r="1738">
          <cell r="F1738"/>
        </row>
        <row r="1739">
          <cell r="F1739"/>
        </row>
        <row r="1740">
          <cell r="F1740"/>
        </row>
        <row r="1741">
          <cell r="F1741"/>
        </row>
        <row r="1742">
          <cell r="F1742"/>
        </row>
        <row r="1743">
          <cell r="F1743"/>
        </row>
        <row r="1744">
          <cell r="F1744"/>
        </row>
        <row r="1745">
          <cell r="F1745"/>
        </row>
        <row r="1746">
          <cell r="F1746"/>
        </row>
        <row r="1747">
          <cell r="F1747"/>
        </row>
        <row r="1748">
          <cell r="F1748"/>
        </row>
        <row r="1749">
          <cell r="F1749"/>
        </row>
        <row r="1750">
          <cell r="F1750"/>
        </row>
        <row r="1751">
          <cell r="F1751"/>
        </row>
        <row r="1752">
          <cell r="F1752"/>
        </row>
        <row r="1753">
          <cell r="F1753"/>
        </row>
        <row r="1754">
          <cell r="F1754"/>
        </row>
        <row r="1755">
          <cell r="F1755"/>
        </row>
        <row r="1756">
          <cell r="F1756"/>
        </row>
        <row r="1757">
          <cell r="F1757"/>
        </row>
        <row r="1758">
          <cell r="F1758"/>
        </row>
        <row r="1759">
          <cell r="F1759"/>
        </row>
        <row r="1760">
          <cell r="F1760"/>
        </row>
        <row r="1761">
          <cell r="F1761"/>
        </row>
        <row r="1762">
          <cell r="F1762"/>
        </row>
        <row r="1763">
          <cell r="F1763"/>
        </row>
        <row r="1764">
          <cell r="F1764"/>
        </row>
        <row r="1765">
          <cell r="F1765"/>
        </row>
        <row r="1766">
          <cell r="F1766"/>
        </row>
        <row r="1767">
          <cell r="F1767"/>
        </row>
        <row r="1768">
          <cell r="F1768"/>
        </row>
        <row r="1769">
          <cell r="F1769"/>
        </row>
        <row r="1770">
          <cell r="F1770"/>
        </row>
        <row r="1771">
          <cell r="F1771"/>
        </row>
        <row r="1772">
          <cell r="F1772"/>
        </row>
        <row r="1773">
          <cell r="F1773"/>
        </row>
        <row r="1774">
          <cell r="F1774"/>
        </row>
        <row r="1775">
          <cell r="F1775"/>
        </row>
        <row r="1776">
          <cell r="F1776"/>
        </row>
        <row r="1777">
          <cell r="F1777"/>
        </row>
        <row r="1778">
          <cell r="F1778"/>
        </row>
        <row r="1779">
          <cell r="F1779"/>
        </row>
        <row r="1780">
          <cell r="F1780"/>
        </row>
        <row r="1781">
          <cell r="F1781"/>
        </row>
        <row r="1782">
          <cell r="F1782"/>
        </row>
        <row r="1783">
          <cell r="F1783"/>
        </row>
        <row r="1784">
          <cell r="F1784"/>
        </row>
        <row r="1785">
          <cell r="F1785"/>
        </row>
        <row r="1786">
          <cell r="F1786"/>
        </row>
        <row r="1787">
          <cell r="F1787"/>
        </row>
        <row r="1788">
          <cell r="F1788"/>
        </row>
        <row r="1789">
          <cell r="F1789"/>
        </row>
        <row r="1790">
          <cell r="F1790"/>
        </row>
        <row r="1791">
          <cell r="F1791"/>
        </row>
        <row r="1792">
          <cell r="F1792"/>
        </row>
        <row r="1793">
          <cell r="F1793"/>
        </row>
        <row r="1794">
          <cell r="F1794"/>
        </row>
        <row r="1795">
          <cell r="F1795"/>
        </row>
        <row r="1796">
          <cell r="F1796"/>
        </row>
        <row r="1797">
          <cell r="F1797"/>
        </row>
        <row r="1798">
          <cell r="F1798"/>
        </row>
        <row r="1799">
          <cell r="F1799"/>
        </row>
        <row r="1800">
          <cell r="F1800"/>
        </row>
        <row r="1801">
          <cell r="F1801"/>
        </row>
        <row r="1802">
          <cell r="F1802"/>
        </row>
        <row r="1803">
          <cell r="F1803"/>
        </row>
        <row r="1804">
          <cell r="F1804"/>
        </row>
        <row r="1805">
          <cell r="F1805"/>
        </row>
        <row r="1806">
          <cell r="F1806"/>
        </row>
        <row r="1807">
          <cell r="F1807"/>
        </row>
        <row r="1808">
          <cell r="F1808"/>
        </row>
        <row r="1809">
          <cell r="F1809"/>
        </row>
        <row r="1810">
          <cell r="F1810"/>
        </row>
        <row r="1811">
          <cell r="F1811"/>
        </row>
        <row r="1812">
          <cell r="F1812"/>
        </row>
        <row r="1813">
          <cell r="F1813"/>
        </row>
        <row r="1814">
          <cell r="F1814"/>
        </row>
        <row r="1815">
          <cell r="F1815"/>
        </row>
        <row r="1816">
          <cell r="F1816"/>
        </row>
        <row r="1817">
          <cell r="F1817"/>
        </row>
        <row r="1818">
          <cell r="F1818"/>
        </row>
        <row r="1819">
          <cell r="F1819"/>
        </row>
        <row r="1820">
          <cell r="F1820"/>
        </row>
        <row r="1821">
          <cell r="F1821"/>
        </row>
        <row r="1822">
          <cell r="F1822"/>
        </row>
        <row r="1823">
          <cell r="F1823"/>
        </row>
        <row r="1824">
          <cell r="F1824"/>
        </row>
        <row r="1825">
          <cell r="F1825"/>
        </row>
        <row r="1826">
          <cell r="F1826"/>
        </row>
        <row r="1827">
          <cell r="F1827"/>
        </row>
        <row r="1828">
          <cell r="F1828"/>
        </row>
        <row r="1829">
          <cell r="F1829"/>
        </row>
        <row r="1830">
          <cell r="F1830"/>
        </row>
        <row r="1831">
          <cell r="F1831"/>
        </row>
        <row r="1832">
          <cell r="F1832"/>
        </row>
        <row r="1833">
          <cell r="F1833"/>
        </row>
        <row r="1834">
          <cell r="F1834"/>
        </row>
        <row r="1835">
          <cell r="F1835"/>
        </row>
        <row r="1836">
          <cell r="F1836"/>
        </row>
        <row r="1837">
          <cell r="F1837"/>
        </row>
        <row r="1838">
          <cell r="F1838"/>
        </row>
        <row r="1839">
          <cell r="F1839"/>
        </row>
        <row r="1840">
          <cell r="F1840"/>
        </row>
        <row r="1841">
          <cell r="F1841"/>
        </row>
        <row r="1842">
          <cell r="F1842"/>
        </row>
        <row r="1843">
          <cell r="F1843"/>
        </row>
        <row r="1844">
          <cell r="F1844"/>
        </row>
        <row r="1845">
          <cell r="F1845"/>
        </row>
        <row r="1846">
          <cell r="F1846"/>
        </row>
        <row r="1847">
          <cell r="F1847"/>
        </row>
        <row r="1848">
          <cell r="F1848"/>
        </row>
        <row r="1849">
          <cell r="F1849"/>
        </row>
        <row r="1850">
          <cell r="F1850"/>
        </row>
        <row r="1851">
          <cell r="F1851"/>
        </row>
        <row r="1852">
          <cell r="F1852"/>
        </row>
        <row r="1853">
          <cell r="F1853"/>
        </row>
        <row r="1854">
          <cell r="F1854"/>
        </row>
        <row r="1855">
          <cell r="F1855"/>
        </row>
        <row r="1856">
          <cell r="F1856"/>
        </row>
        <row r="1857">
          <cell r="F1857"/>
        </row>
        <row r="1858">
          <cell r="F1858"/>
        </row>
        <row r="1859">
          <cell r="F1859"/>
        </row>
        <row r="1860">
          <cell r="F1860"/>
        </row>
        <row r="1861">
          <cell r="F1861"/>
        </row>
        <row r="1862">
          <cell r="F1862"/>
        </row>
        <row r="1863">
          <cell r="F1863"/>
        </row>
        <row r="1864">
          <cell r="F1864"/>
        </row>
        <row r="1865">
          <cell r="F1865"/>
        </row>
        <row r="1866">
          <cell r="F1866"/>
        </row>
        <row r="1867">
          <cell r="F1867"/>
        </row>
        <row r="1868">
          <cell r="F1868"/>
        </row>
        <row r="1869">
          <cell r="F1869"/>
        </row>
        <row r="1870">
          <cell r="F1870"/>
        </row>
        <row r="1871">
          <cell r="F1871"/>
        </row>
        <row r="1872">
          <cell r="F1872"/>
        </row>
        <row r="1873">
          <cell r="F1873"/>
        </row>
        <row r="1874">
          <cell r="F1874"/>
        </row>
        <row r="1875">
          <cell r="F1875"/>
        </row>
        <row r="1876">
          <cell r="F1876"/>
        </row>
        <row r="1877">
          <cell r="F1877"/>
        </row>
        <row r="1878">
          <cell r="F1878"/>
        </row>
        <row r="1879">
          <cell r="F1879"/>
        </row>
        <row r="1880">
          <cell r="F1880"/>
        </row>
        <row r="1881">
          <cell r="F1881"/>
        </row>
        <row r="1882">
          <cell r="F1882"/>
        </row>
        <row r="1883">
          <cell r="F1883"/>
        </row>
        <row r="1884">
          <cell r="F1884"/>
        </row>
        <row r="1885">
          <cell r="F1885"/>
        </row>
        <row r="1886">
          <cell r="F1886"/>
        </row>
        <row r="1887">
          <cell r="F1887"/>
        </row>
        <row r="1888">
          <cell r="F1888"/>
        </row>
        <row r="1889">
          <cell r="F1889"/>
        </row>
        <row r="1890">
          <cell r="F1890"/>
        </row>
        <row r="1891">
          <cell r="F1891"/>
        </row>
        <row r="1892">
          <cell r="F1892"/>
        </row>
        <row r="1893">
          <cell r="F1893"/>
        </row>
        <row r="1894">
          <cell r="F1894"/>
        </row>
        <row r="1895">
          <cell r="F1895"/>
        </row>
        <row r="1896">
          <cell r="F1896"/>
        </row>
        <row r="1897">
          <cell r="F1897"/>
        </row>
        <row r="1898">
          <cell r="F1898"/>
        </row>
        <row r="1899">
          <cell r="F1899"/>
        </row>
        <row r="1900">
          <cell r="F1900"/>
        </row>
        <row r="1901">
          <cell r="F1901"/>
        </row>
        <row r="1902">
          <cell r="F1902"/>
        </row>
        <row r="1903">
          <cell r="F1903"/>
        </row>
        <row r="1904">
          <cell r="F1904"/>
        </row>
        <row r="1905">
          <cell r="F1905"/>
        </row>
        <row r="1906">
          <cell r="F1906"/>
        </row>
        <row r="1907">
          <cell r="F1907"/>
        </row>
        <row r="1908">
          <cell r="F1908"/>
        </row>
        <row r="1909">
          <cell r="F1909"/>
        </row>
        <row r="1910">
          <cell r="F1910"/>
        </row>
        <row r="1911">
          <cell r="F1911"/>
        </row>
        <row r="1912">
          <cell r="F1912"/>
        </row>
        <row r="1913">
          <cell r="F1913"/>
        </row>
        <row r="1914">
          <cell r="F1914"/>
        </row>
        <row r="1915">
          <cell r="F1915"/>
        </row>
        <row r="1916">
          <cell r="F1916"/>
        </row>
        <row r="1917">
          <cell r="F1917"/>
        </row>
        <row r="1918">
          <cell r="F1918"/>
        </row>
        <row r="1919">
          <cell r="F1919"/>
        </row>
        <row r="1920">
          <cell r="F1920"/>
        </row>
        <row r="1921">
          <cell r="F1921"/>
        </row>
        <row r="1922">
          <cell r="F1922"/>
        </row>
        <row r="1923">
          <cell r="F1923"/>
        </row>
        <row r="1924">
          <cell r="F1924"/>
        </row>
        <row r="1925">
          <cell r="F1925"/>
        </row>
        <row r="1926">
          <cell r="F1926"/>
        </row>
        <row r="1927">
          <cell r="F1927"/>
        </row>
        <row r="1928">
          <cell r="F1928"/>
        </row>
        <row r="1929">
          <cell r="F1929"/>
        </row>
        <row r="1930">
          <cell r="F1930"/>
        </row>
        <row r="1931">
          <cell r="F1931"/>
        </row>
        <row r="1932">
          <cell r="F1932"/>
        </row>
        <row r="1933">
          <cell r="F1933"/>
        </row>
        <row r="1934">
          <cell r="F1934"/>
        </row>
        <row r="1935">
          <cell r="F1935"/>
        </row>
        <row r="1936">
          <cell r="F1936"/>
        </row>
        <row r="1937">
          <cell r="F1937"/>
        </row>
        <row r="1938">
          <cell r="F1938"/>
        </row>
        <row r="1939">
          <cell r="F1939"/>
        </row>
        <row r="1940">
          <cell r="F1940"/>
        </row>
        <row r="1941">
          <cell r="F1941"/>
        </row>
        <row r="1942">
          <cell r="F1942"/>
        </row>
        <row r="1943">
          <cell r="F1943"/>
        </row>
        <row r="1944">
          <cell r="F1944"/>
        </row>
        <row r="1945">
          <cell r="F1945"/>
        </row>
        <row r="1946">
          <cell r="F1946"/>
        </row>
        <row r="1947">
          <cell r="F1947"/>
        </row>
        <row r="1948">
          <cell r="F1948"/>
        </row>
        <row r="1949">
          <cell r="F1949"/>
        </row>
        <row r="1950">
          <cell r="F1950"/>
        </row>
        <row r="1951">
          <cell r="F1951"/>
        </row>
        <row r="1952">
          <cell r="F1952"/>
        </row>
        <row r="1953">
          <cell r="F1953"/>
        </row>
        <row r="1954">
          <cell r="F1954"/>
        </row>
        <row r="1955">
          <cell r="F1955"/>
        </row>
        <row r="1956">
          <cell r="F1956"/>
        </row>
        <row r="1957">
          <cell r="F1957"/>
        </row>
        <row r="1958">
          <cell r="F1958"/>
        </row>
        <row r="1959">
          <cell r="F1959"/>
        </row>
        <row r="1960">
          <cell r="F1960"/>
        </row>
        <row r="1961">
          <cell r="F1961"/>
        </row>
        <row r="1962">
          <cell r="F1962"/>
        </row>
        <row r="1963">
          <cell r="F1963"/>
        </row>
        <row r="1964">
          <cell r="F1964"/>
        </row>
        <row r="1965">
          <cell r="F1965"/>
        </row>
        <row r="1966">
          <cell r="F1966"/>
        </row>
        <row r="1967">
          <cell r="F1967"/>
        </row>
        <row r="1968">
          <cell r="F1968"/>
        </row>
        <row r="1969">
          <cell r="F1969"/>
        </row>
        <row r="1970">
          <cell r="F1970"/>
        </row>
        <row r="1971">
          <cell r="F1971"/>
        </row>
        <row r="1972">
          <cell r="F1972"/>
        </row>
        <row r="1973">
          <cell r="F1973"/>
        </row>
        <row r="1974">
          <cell r="F1974"/>
        </row>
        <row r="1975">
          <cell r="F1975"/>
        </row>
        <row r="1976">
          <cell r="F1976"/>
        </row>
        <row r="1977">
          <cell r="F1977"/>
        </row>
        <row r="1978">
          <cell r="F1978"/>
        </row>
        <row r="1979">
          <cell r="F1979"/>
        </row>
        <row r="1980">
          <cell r="F1980"/>
        </row>
        <row r="1981">
          <cell r="F1981"/>
        </row>
        <row r="1982">
          <cell r="F1982"/>
        </row>
        <row r="1983">
          <cell r="F1983"/>
        </row>
        <row r="1984">
          <cell r="F1984"/>
        </row>
        <row r="1985">
          <cell r="F1985"/>
        </row>
        <row r="1986">
          <cell r="F1986"/>
        </row>
        <row r="1987">
          <cell r="F1987"/>
        </row>
        <row r="1988">
          <cell r="F1988"/>
        </row>
        <row r="1989">
          <cell r="F1989"/>
        </row>
        <row r="1990">
          <cell r="F1990"/>
        </row>
        <row r="1991">
          <cell r="F1991"/>
        </row>
        <row r="1992">
          <cell r="F1992"/>
        </row>
        <row r="1993">
          <cell r="F1993"/>
        </row>
        <row r="1994">
          <cell r="F1994"/>
        </row>
        <row r="1995">
          <cell r="F1995"/>
        </row>
        <row r="1996">
          <cell r="F1996"/>
        </row>
        <row r="1997">
          <cell r="F1997"/>
        </row>
        <row r="1998">
          <cell r="F1998"/>
        </row>
        <row r="1999">
          <cell r="F1999"/>
        </row>
        <row r="2000">
          <cell r="F2000"/>
        </row>
        <row r="2001">
          <cell r="F2001"/>
        </row>
        <row r="2002">
          <cell r="F2002"/>
        </row>
        <row r="2003">
          <cell r="F2003"/>
        </row>
        <row r="2004">
          <cell r="F2004"/>
        </row>
        <row r="2005">
          <cell r="F2005"/>
        </row>
        <row r="2006">
          <cell r="F2006"/>
        </row>
        <row r="2007">
          <cell r="F2007"/>
        </row>
        <row r="2008">
          <cell r="F2008"/>
        </row>
        <row r="2009">
          <cell r="F2009"/>
        </row>
        <row r="2010">
          <cell r="F2010"/>
        </row>
        <row r="2011">
          <cell r="F2011"/>
        </row>
        <row r="2012">
          <cell r="F2012"/>
        </row>
        <row r="2013">
          <cell r="F2013"/>
        </row>
        <row r="2014">
          <cell r="F2014"/>
        </row>
        <row r="2015">
          <cell r="F2015"/>
        </row>
        <row r="2016">
          <cell r="F2016"/>
        </row>
        <row r="2017">
          <cell r="F2017"/>
        </row>
        <row r="2018">
          <cell r="F2018"/>
        </row>
        <row r="2019">
          <cell r="F2019"/>
        </row>
        <row r="2020">
          <cell r="F2020"/>
        </row>
        <row r="2021">
          <cell r="F2021"/>
        </row>
        <row r="2022">
          <cell r="F2022"/>
        </row>
        <row r="2023">
          <cell r="F2023"/>
        </row>
        <row r="2024">
          <cell r="F2024"/>
        </row>
        <row r="2025">
          <cell r="F2025"/>
        </row>
        <row r="2026">
          <cell r="F2026"/>
        </row>
        <row r="2027">
          <cell r="F2027"/>
        </row>
        <row r="2028">
          <cell r="F2028"/>
        </row>
        <row r="2029">
          <cell r="F2029"/>
        </row>
        <row r="2030">
          <cell r="F2030"/>
        </row>
        <row r="2031">
          <cell r="F2031"/>
        </row>
        <row r="2032">
          <cell r="F2032"/>
        </row>
        <row r="2033">
          <cell r="F2033"/>
        </row>
        <row r="2034">
          <cell r="F2034"/>
        </row>
        <row r="2035">
          <cell r="F2035"/>
        </row>
        <row r="2036">
          <cell r="F2036"/>
        </row>
        <row r="2037">
          <cell r="F2037"/>
        </row>
        <row r="2038">
          <cell r="F2038"/>
        </row>
        <row r="2039">
          <cell r="F2039"/>
        </row>
        <row r="2040">
          <cell r="F2040"/>
        </row>
        <row r="2041">
          <cell r="F2041"/>
        </row>
        <row r="2042">
          <cell r="F2042"/>
        </row>
        <row r="2043">
          <cell r="F2043"/>
        </row>
        <row r="2044">
          <cell r="F2044"/>
        </row>
        <row r="2045">
          <cell r="F2045"/>
        </row>
        <row r="2046">
          <cell r="F2046"/>
        </row>
        <row r="2047">
          <cell r="F2047"/>
        </row>
        <row r="2048">
          <cell r="F2048"/>
        </row>
        <row r="2049">
          <cell r="F2049"/>
        </row>
        <row r="2050">
          <cell r="F2050"/>
        </row>
        <row r="2051">
          <cell r="F2051"/>
        </row>
        <row r="2052">
          <cell r="F2052"/>
        </row>
        <row r="2053">
          <cell r="F2053"/>
        </row>
        <row r="2054">
          <cell r="F2054"/>
        </row>
        <row r="2055">
          <cell r="F2055"/>
        </row>
        <row r="2056">
          <cell r="F2056"/>
        </row>
        <row r="2057">
          <cell r="F2057"/>
        </row>
        <row r="2058">
          <cell r="F2058"/>
        </row>
        <row r="2059">
          <cell r="F2059"/>
        </row>
        <row r="2060">
          <cell r="F2060"/>
        </row>
        <row r="2061">
          <cell r="F2061"/>
        </row>
        <row r="2062">
          <cell r="F2062"/>
        </row>
        <row r="2063">
          <cell r="F2063"/>
        </row>
        <row r="2064">
          <cell r="F2064"/>
        </row>
        <row r="2065">
          <cell r="F2065"/>
        </row>
        <row r="2066">
          <cell r="F2066"/>
        </row>
        <row r="2067">
          <cell r="F2067"/>
        </row>
        <row r="2068">
          <cell r="F2068"/>
        </row>
        <row r="2069">
          <cell r="F2069"/>
        </row>
        <row r="2070">
          <cell r="F2070"/>
        </row>
        <row r="2071">
          <cell r="F2071"/>
        </row>
        <row r="2072">
          <cell r="F2072"/>
        </row>
        <row r="2073">
          <cell r="F2073"/>
        </row>
        <row r="2074">
          <cell r="F2074"/>
        </row>
        <row r="2075">
          <cell r="F2075"/>
        </row>
        <row r="2076">
          <cell r="F2076"/>
        </row>
        <row r="2077">
          <cell r="F2077"/>
        </row>
        <row r="2078">
          <cell r="F2078"/>
        </row>
        <row r="2079">
          <cell r="F2079"/>
        </row>
        <row r="2080">
          <cell r="F2080"/>
        </row>
        <row r="2081">
          <cell r="F2081"/>
        </row>
        <row r="2082">
          <cell r="F2082"/>
        </row>
        <row r="2083">
          <cell r="F2083"/>
        </row>
        <row r="2084">
          <cell r="F2084"/>
        </row>
        <row r="2085">
          <cell r="F2085"/>
        </row>
        <row r="2086">
          <cell r="F2086"/>
        </row>
        <row r="2087">
          <cell r="F2087"/>
        </row>
        <row r="2088">
          <cell r="F2088"/>
        </row>
        <row r="2089">
          <cell r="F2089"/>
        </row>
        <row r="2090">
          <cell r="F2090"/>
        </row>
        <row r="2091">
          <cell r="F2091"/>
        </row>
        <row r="2092">
          <cell r="F2092"/>
        </row>
        <row r="2093">
          <cell r="F2093"/>
        </row>
        <row r="2094">
          <cell r="F2094"/>
        </row>
        <row r="2095">
          <cell r="F2095"/>
        </row>
        <row r="2096">
          <cell r="F2096"/>
        </row>
        <row r="2097">
          <cell r="F2097"/>
        </row>
        <row r="2098">
          <cell r="F2098"/>
        </row>
        <row r="2099">
          <cell r="F2099"/>
        </row>
        <row r="2100">
          <cell r="F2100"/>
        </row>
        <row r="2101">
          <cell r="F2101"/>
        </row>
        <row r="2102">
          <cell r="F2102"/>
        </row>
        <row r="2103">
          <cell r="F2103"/>
        </row>
        <row r="2104">
          <cell r="F2104"/>
        </row>
        <row r="2105">
          <cell r="F2105"/>
        </row>
        <row r="2106">
          <cell r="F2106"/>
        </row>
        <row r="2107">
          <cell r="F2107"/>
        </row>
        <row r="2108">
          <cell r="F2108"/>
        </row>
        <row r="2109">
          <cell r="F2109"/>
        </row>
        <row r="2110">
          <cell r="F2110"/>
        </row>
        <row r="2111">
          <cell r="F2111"/>
        </row>
        <row r="2112">
          <cell r="F2112"/>
        </row>
        <row r="2113">
          <cell r="F2113"/>
        </row>
        <row r="2114">
          <cell r="F2114"/>
        </row>
        <row r="2115">
          <cell r="F2115"/>
        </row>
        <row r="2116">
          <cell r="F2116"/>
        </row>
        <row r="2117">
          <cell r="F2117"/>
        </row>
        <row r="2118">
          <cell r="F2118"/>
        </row>
        <row r="2119">
          <cell r="F2119"/>
        </row>
        <row r="2120">
          <cell r="F2120"/>
        </row>
        <row r="2121">
          <cell r="F2121"/>
        </row>
        <row r="2122">
          <cell r="F2122"/>
        </row>
        <row r="2123">
          <cell r="F2123"/>
        </row>
        <row r="2124">
          <cell r="F2124"/>
        </row>
        <row r="2125">
          <cell r="F2125"/>
        </row>
        <row r="2126">
          <cell r="F2126"/>
        </row>
        <row r="2127">
          <cell r="F2127"/>
        </row>
        <row r="2128">
          <cell r="F2128"/>
        </row>
        <row r="2129">
          <cell r="F2129"/>
        </row>
        <row r="2130">
          <cell r="F2130"/>
        </row>
        <row r="2131">
          <cell r="F2131"/>
        </row>
        <row r="2132">
          <cell r="F2132"/>
        </row>
        <row r="2133">
          <cell r="F2133"/>
        </row>
        <row r="2134">
          <cell r="F2134"/>
        </row>
        <row r="2135">
          <cell r="F2135"/>
        </row>
        <row r="2136">
          <cell r="F2136"/>
        </row>
        <row r="2137">
          <cell r="F2137"/>
        </row>
        <row r="2138">
          <cell r="F2138"/>
        </row>
        <row r="2139">
          <cell r="F2139"/>
        </row>
        <row r="2140">
          <cell r="F2140"/>
        </row>
        <row r="2141">
          <cell r="F2141"/>
        </row>
        <row r="2142">
          <cell r="F2142"/>
        </row>
        <row r="2143">
          <cell r="F2143"/>
        </row>
        <row r="2144">
          <cell r="F2144"/>
        </row>
        <row r="2145">
          <cell r="F2145"/>
        </row>
        <row r="2146">
          <cell r="F2146"/>
        </row>
        <row r="2147">
          <cell r="F2147"/>
        </row>
        <row r="2148">
          <cell r="F2148"/>
        </row>
        <row r="2149">
          <cell r="F2149"/>
        </row>
        <row r="2150">
          <cell r="F2150"/>
        </row>
        <row r="2151">
          <cell r="F2151"/>
        </row>
        <row r="2152">
          <cell r="F2152"/>
        </row>
        <row r="2153">
          <cell r="F2153"/>
        </row>
        <row r="2154">
          <cell r="F2154"/>
        </row>
        <row r="2155">
          <cell r="F2155"/>
        </row>
        <row r="2156">
          <cell r="F2156"/>
        </row>
        <row r="2157">
          <cell r="F2157"/>
        </row>
        <row r="2158">
          <cell r="F2158"/>
        </row>
        <row r="2159">
          <cell r="F2159"/>
        </row>
        <row r="2160">
          <cell r="F2160"/>
        </row>
        <row r="2161">
          <cell r="F2161"/>
        </row>
        <row r="2162">
          <cell r="F2162"/>
        </row>
        <row r="2163">
          <cell r="F2163"/>
        </row>
        <row r="2164">
          <cell r="F2164"/>
        </row>
        <row r="2165">
          <cell r="F2165"/>
        </row>
        <row r="2166">
          <cell r="F2166"/>
        </row>
        <row r="2167">
          <cell r="F2167"/>
        </row>
        <row r="2168">
          <cell r="F2168"/>
        </row>
        <row r="2169">
          <cell r="F2169"/>
        </row>
        <row r="2170">
          <cell r="F2170"/>
        </row>
        <row r="2171">
          <cell r="F2171"/>
        </row>
        <row r="2172">
          <cell r="F2172"/>
        </row>
        <row r="2173">
          <cell r="F2173"/>
        </row>
        <row r="2174">
          <cell r="F2174"/>
        </row>
        <row r="2175">
          <cell r="F2175"/>
        </row>
        <row r="2176">
          <cell r="F2176"/>
        </row>
        <row r="2177">
          <cell r="F2177"/>
        </row>
        <row r="2178">
          <cell r="F2178"/>
        </row>
        <row r="2179">
          <cell r="F2179"/>
        </row>
        <row r="2180">
          <cell r="F2180"/>
        </row>
        <row r="2181">
          <cell r="F2181"/>
        </row>
        <row r="2182">
          <cell r="F2182"/>
        </row>
        <row r="2183">
          <cell r="F2183"/>
        </row>
        <row r="2184">
          <cell r="F2184"/>
        </row>
        <row r="2185">
          <cell r="F2185"/>
        </row>
        <row r="2186">
          <cell r="F2186"/>
        </row>
        <row r="2187">
          <cell r="F2187"/>
        </row>
        <row r="2188">
          <cell r="F2188"/>
        </row>
        <row r="2189">
          <cell r="F2189"/>
        </row>
        <row r="2190">
          <cell r="F2190"/>
        </row>
        <row r="2191">
          <cell r="F2191"/>
        </row>
        <row r="2192">
          <cell r="F2192"/>
        </row>
        <row r="2193">
          <cell r="F2193"/>
        </row>
        <row r="2194">
          <cell r="F2194"/>
        </row>
        <row r="2195">
          <cell r="F2195"/>
        </row>
        <row r="2196">
          <cell r="F2196"/>
        </row>
        <row r="2197">
          <cell r="F2197"/>
        </row>
        <row r="2198">
          <cell r="F2198"/>
        </row>
        <row r="2199">
          <cell r="F2199"/>
        </row>
        <row r="2200">
          <cell r="F2200"/>
        </row>
        <row r="2201">
          <cell r="F2201"/>
        </row>
        <row r="2202">
          <cell r="F2202"/>
        </row>
        <row r="2203">
          <cell r="F2203"/>
        </row>
        <row r="2204">
          <cell r="F2204"/>
        </row>
        <row r="2205">
          <cell r="F2205"/>
        </row>
        <row r="2206">
          <cell r="F2206"/>
        </row>
        <row r="2207">
          <cell r="F2207"/>
        </row>
        <row r="2208">
          <cell r="F2208"/>
        </row>
        <row r="2209">
          <cell r="F2209"/>
        </row>
        <row r="2210">
          <cell r="F2210"/>
        </row>
        <row r="2211">
          <cell r="F2211"/>
        </row>
        <row r="2212">
          <cell r="F2212"/>
        </row>
        <row r="2213">
          <cell r="F2213"/>
        </row>
        <row r="2214">
          <cell r="F2214"/>
        </row>
        <row r="2215">
          <cell r="F2215"/>
        </row>
        <row r="2216">
          <cell r="F2216"/>
        </row>
        <row r="2217">
          <cell r="F2217"/>
        </row>
        <row r="2218">
          <cell r="F2218"/>
        </row>
        <row r="2219">
          <cell r="F2219"/>
        </row>
        <row r="2220">
          <cell r="F2220"/>
        </row>
        <row r="2221">
          <cell r="F2221"/>
        </row>
        <row r="2222">
          <cell r="F2222"/>
        </row>
        <row r="2223">
          <cell r="F2223"/>
        </row>
        <row r="2224">
          <cell r="F2224"/>
        </row>
        <row r="2225">
          <cell r="F2225"/>
        </row>
        <row r="2226">
          <cell r="F2226"/>
        </row>
        <row r="2227">
          <cell r="F2227"/>
        </row>
        <row r="2228">
          <cell r="F2228"/>
        </row>
        <row r="2229">
          <cell r="F2229"/>
        </row>
        <row r="2230">
          <cell r="F2230"/>
        </row>
        <row r="2231">
          <cell r="F2231"/>
        </row>
        <row r="2232">
          <cell r="F2232"/>
        </row>
        <row r="2233">
          <cell r="F2233"/>
        </row>
        <row r="2234">
          <cell r="F2234"/>
        </row>
        <row r="2235">
          <cell r="F2235"/>
        </row>
        <row r="2236">
          <cell r="F2236"/>
        </row>
        <row r="2237">
          <cell r="F2237"/>
        </row>
        <row r="2238">
          <cell r="F2238"/>
        </row>
        <row r="2239">
          <cell r="F2239"/>
        </row>
        <row r="2240">
          <cell r="F2240"/>
        </row>
        <row r="2241">
          <cell r="F2241"/>
        </row>
        <row r="2242">
          <cell r="F2242"/>
        </row>
        <row r="2243">
          <cell r="F2243"/>
        </row>
        <row r="2244">
          <cell r="F2244"/>
        </row>
        <row r="2245">
          <cell r="F2245"/>
        </row>
        <row r="2246">
          <cell r="F2246"/>
        </row>
        <row r="2247">
          <cell r="F2247"/>
        </row>
        <row r="2248">
          <cell r="F2248"/>
        </row>
        <row r="2249">
          <cell r="F2249"/>
        </row>
        <row r="2250">
          <cell r="F2250"/>
        </row>
        <row r="2251">
          <cell r="F2251"/>
        </row>
        <row r="2252">
          <cell r="F2252"/>
        </row>
        <row r="2253">
          <cell r="F2253"/>
        </row>
        <row r="2254">
          <cell r="F2254"/>
        </row>
        <row r="2255">
          <cell r="F2255"/>
        </row>
        <row r="2256">
          <cell r="F2256"/>
        </row>
        <row r="2257">
          <cell r="F2257"/>
        </row>
        <row r="2258">
          <cell r="F2258"/>
        </row>
        <row r="2259">
          <cell r="F2259"/>
        </row>
        <row r="2260">
          <cell r="F2260"/>
        </row>
        <row r="2261">
          <cell r="F2261"/>
        </row>
        <row r="2262">
          <cell r="F2262"/>
        </row>
        <row r="2263">
          <cell r="F2263"/>
        </row>
        <row r="2264">
          <cell r="F2264"/>
        </row>
        <row r="2265">
          <cell r="F2265"/>
        </row>
        <row r="2266">
          <cell r="F2266"/>
        </row>
        <row r="2267">
          <cell r="F2267"/>
        </row>
        <row r="2268">
          <cell r="F2268"/>
        </row>
        <row r="2269">
          <cell r="F2269"/>
        </row>
        <row r="2270">
          <cell r="F2270"/>
        </row>
        <row r="2271">
          <cell r="F2271"/>
        </row>
        <row r="2272">
          <cell r="F2272"/>
        </row>
        <row r="2273">
          <cell r="F2273"/>
        </row>
        <row r="2274">
          <cell r="F2274"/>
        </row>
        <row r="2275">
          <cell r="F2275"/>
        </row>
        <row r="2276">
          <cell r="F2276"/>
        </row>
        <row r="2277">
          <cell r="F2277"/>
        </row>
        <row r="2278">
          <cell r="F2278"/>
        </row>
        <row r="2279">
          <cell r="F2279"/>
        </row>
        <row r="2280">
          <cell r="F2280"/>
        </row>
        <row r="2281">
          <cell r="F2281"/>
        </row>
        <row r="2282">
          <cell r="F2282"/>
        </row>
        <row r="2283">
          <cell r="F2283"/>
        </row>
        <row r="2284">
          <cell r="F2284"/>
        </row>
        <row r="2285">
          <cell r="F2285"/>
        </row>
        <row r="2286">
          <cell r="F2286"/>
        </row>
        <row r="2287">
          <cell r="F2287"/>
        </row>
        <row r="2288">
          <cell r="F2288"/>
        </row>
        <row r="2289">
          <cell r="F2289"/>
        </row>
        <row r="2290">
          <cell r="F2290"/>
        </row>
        <row r="2291">
          <cell r="F2291"/>
        </row>
        <row r="2292">
          <cell r="F2292"/>
        </row>
        <row r="2293">
          <cell r="F2293"/>
        </row>
        <row r="2294">
          <cell r="F2294"/>
        </row>
        <row r="2295">
          <cell r="F2295"/>
        </row>
        <row r="2296">
          <cell r="F2296"/>
        </row>
        <row r="2297">
          <cell r="F2297"/>
        </row>
        <row r="2298">
          <cell r="F2298"/>
        </row>
        <row r="2299">
          <cell r="F2299"/>
        </row>
        <row r="2300">
          <cell r="F2300"/>
        </row>
        <row r="2301">
          <cell r="F2301"/>
        </row>
        <row r="2302">
          <cell r="F2302"/>
        </row>
        <row r="2303">
          <cell r="F2303"/>
        </row>
        <row r="2304">
          <cell r="F2304"/>
        </row>
        <row r="2305">
          <cell r="F2305"/>
        </row>
        <row r="2306">
          <cell r="F2306"/>
        </row>
        <row r="2307">
          <cell r="F2307"/>
        </row>
        <row r="2308">
          <cell r="F2308"/>
        </row>
        <row r="2309">
          <cell r="F2309"/>
        </row>
        <row r="2310">
          <cell r="F2310"/>
        </row>
        <row r="2311">
          <cell r="F2311"/>
        </row>
        <row r="2312">
          <cell r="F2312"/>
        </row>
        <row r="2313">
          <cell r="F2313"/>
        </row>
        <row r="2314">
          <cell r="F2314"/>
        </row>
        <row r="2315">
          <cell r="F2315"/>
        </row>
        <row r="2316">
          <cell r="F2316"/>
        </row>
        <row r="2317">
          <cell r="F2317"/>
        </row>
        <row r="2318">
          <cell r="F2318"/>
        </row>
        <row r="2319">
          <cell r="F2319"/>
        </row>
        <row r="2320">
          <cell r="F2320"/>
        </row>
        <row r="2321">
          <cell r="F2321"/>
        </row>
        <row r="2322">
          <cell r="F2322"/>
        </row>
        <row r="2323">
          <cell r="F2323"/>
        </row>
        <row r="2324">
          <cell r="F2324"/>
        </row>
        <row r="2325">
          <cell r="F2325"/>
        </row>
        <row r="2326">
          <cell r="F2326"/>
        </row>
        <row r="2327">
          <cell r="F2327"/>
        </row>
        <row r="2328">
          <cell r="F2328"/>
        </row>
        <row r="2329">
          <cell r="F2329"/>
        </row>
        <row r="2330">
          <cell r="F2330"/>
        </row>
        <row r="2331">
          <cell r="F2331"/>
        </row>
        <row r="2332">
          <cell r="F2332"/>
        </row>
        <row r="2333">
          <cell r="F2333"/>
        </row>
        <row r="2334">
          <cell r="F2334"/>
        </row>
        <row r="2335">
          <cell r="F2335"/>
        </row>
        <row r="2336">
          <cell r="F2336"/>
        </row>
        <row r="2337">
          <cell r="F2337"/>
        </row>
        <row r="2338">
          <cell r="F2338"/>
        </row>
        <row r="2339">
          <cell r="F2339"/>
        </row>
        <row r="2340">
          <cell r="F2340"/>
        </row>
        <row r="2341">
          <cell r="F2341"/>
        </row>
        <row r="2342">
          <cell r="F2342"/>
        </row>
        <row r="2343">
          <cell r="F2343"/>
        </row>
        <row r="2344">
          <cell r="F2344"/>
        </row>
        <row r="2345">
          <cell r="F2345"/>
        </row>
        <row r="2346">
          <cell r="F2346"/>
        </row>
        <row r="2347">
          <cell r="F2347"/>
        </row>
        <row r="2348">
          <cell r="F2348"/>
        </row>
        <row r="2349">
          <cell r="F2349"/>
        </row>
        <row r="2350">
          <cell r="F2350"/>
        </row>
        <row r="2351">
          <cell r="F2351"/>
        </row>
        <row r="2352">
          <cell r="F2352"/>
        </row>
        <row r="2353">
          <cell r="F2353"/>
        </row>
        <row r="2354">
          <cell r="F2354"/>
        </row>
        <row r="2355">
          <cell r="F2355"/>
        </row>
        <row r="2356">
          <cell r="F2356"/>
        </row>
        <row r="2357">
          <cell r="F2357"/>
        </row>
        <row r="2358">
          <cell r="F2358"/>
        </row>
        <row r="2359">
          <cell r="F2359"/>
        </row>
        <row r="2360">
          <cell r="F2360"/>
        </row>
        <row r="2361">
          <cell r="F2361"/>
        </row>
        <row r="2362">
          <cell r="F2362"/>
        </row>
        <row r="2363">
          <cell r="F2363"/>
        </row>
        <row r="2364">
          <cell r="F2364"/>
        </row>
        <row r="2365">
          <cell r="F2365"/>
        </row>
        <row r="2366">
          <cell r="F2366"/>
        </row>
        <row r="2367">
          <cell r="F2367"/>
        </row>
        <row r="2368">
          <cell r="F2368"/>
        </row>
        <row r="2369">
          <cell r="F2369"/>
        </row>
        <row r="2370">
          <cell r="F2370"/>
        </row>
        <row r="2371">
          <cell r="F2371"/>
        </row>
        <row r="2372">
          <cell r="F2372"/>
        </row>
        <row r="2373">
          <cell r="F2373"/>
        </row>
        <row r="2374">
          <cell r="F2374"/>
        </row>
        <row r="2375">
          <cell r="F2375"/>
        </row>
        <row r="2376">
          <cell r="F2376"/>
        </row>
        <row r="2377">
          <cell r="F2377"/>
        </row>
        <row r="2378">
          <cell r="F2378"/>
        </row>
        <row r="2379">
          <cell r="F2379"/>
        </row>
        <row r="2380">
          <cell r="F2380"/>
        </row>
        <row r="2381">
          <cell r="F2381"/>
        </row>
        <row r="2382">
          <cell r="F2382"/>
        </row>
        <row r="2383">
          <cell r="F2383"/>
        </row>
        <row r="2384">
          <cell r="F2384"/>
        </row>
        <row r="2385">
          <cell r="F2385"/>
        </row>
        <row r="2386">
          <cell r="F2386"/>
        </row>
        <row r="2387">
          <cell r="F2387"/>
        </row>
        <row r="2388">
          <cell r="F2388"/>
        </row>
        <row r="2389">
          <cell r="F2389"/>
        </row>
        <row r="2390">
          <cell r="F2390"/>
        </row>
        <row r="2391">
          <cell r="F2391"/>
        </row>
        <row r="2392">
          <cell r="F2392"/>
        </row>
        <row r="2393">
          <cell r="F2393"/>
        </row>
        <row r="2394">
          <cell r="F2394"/>
        </row>
        <row r="2395">
          <cell r="F2395"/>
        </row>
        <row r="2396">
          <cell r="F2396"/>
        </row>
        <row r="2397">
          <cell r="F2397"/>
        </row>
        <row r="2398">
          <cell r="F2398"/>
        </row>
        <row r="2399">
          <cell r="F2399"/>
        </row>
        <row r="2400">
          <cell r="F2400"/>
        </row>
        <row r="2401">
          <cell r="F2401"/>
        </row>
        <row r="2402">
          <cell r="F2402"/>
        </row>
        <row r="2403">
          <cell r="F2403"/>
        </row>
        <row r="2404">
          <cell r="F2404"/>
        </row>
        <row r="2405">
          <cell r="F2405"/>
        </row>
        <row r="2406">
          <cell r="F2406"/>
        </row>
        <row r="2407">
          <cell r="F2407"/>
        </row>
        <row r="2408">
          <cell r="F2408"/>
        </row>
        <row r="2409">
          <cell r="F2409"/>
        </row>
        <row r="2410">
          <cell r="F2410"/>
        </row>
        <row r="2411">
          <cell r="F2411"/>
        </row>
        <row r="2412">
          <cell r="F2412"/>
        </row>
        <row r="2413">
          <cell r="F2413"/>
        </row>
        <row r="2414">
          <cell r="F2414"/>
        </row>
        <row r="2415">
          <cell r="F2415"/>
        </row>
        <row r="2416">
          <cell r="F2416"/>
        </row>
        <row r="2417">
          <cell r="F2417"/>
        </row>
        <row r="2418">
          <cell r="F2418"/>
        </row>
        <row r="2419">
          <cell r="F2419"/>
        </row>
        <row r="2420">
          <cell r="F2420"/>
        </row>
        <row r="2421">
          <cell r="F2421"/>
        </row>
        <row r="2422">
          <cell r="F2422"/>
        </row>
        <row r="2423">
          <cell r="F2423"/>
        </row>
        <row r="2424">
          <cell r="F2424"/>
        </row>
        <row r="2425">
          <cell r="F2425"/>
        </row>
        <row r="2426">
          <cell r="F2426"/>
        </row>
        <row r="2427">
          <cell r="F2427"/>
        </row>
        <row r="2428">
          <cell r="F2428"/>
        </row>
        <row r="2429">
          <cell r="F2429"/>
        </row>
        <row r="2430">
          <cell r="F2430"/>
        </row>
        <row r="2431">
          <cell r="F2431"/>
        </row>
        <row r="2432">
          <cell r="F2432"/>
        </row>
        <row r="2433">
          <cell r="F2433"/>
        </row>
        <row r="2434">
          <cell r="F2434"/>
        </row>
        <row r="2435">
          <cell r="F2435"/>
        </row>
        <row r="2436">
          <cell r="F2436"/>
        </row>
        <row r="2437">
          <cell r="F2437"/>
        </row>
        <row r="2438">
          <cell r="F2438"/>
        </row>
        <row r="2439">
          <cell r="F2439"/>
        </row>
        <row r="2440">
          <cell r="F2440"/>
        </row>
        <row r="2441">
          <cell r="F2441"/>
        </row>
        <row r="2442">
          <cell r="F2442"/>
        </row>
        <row r="2443">
          <cell r="F2443"/>
        </row>
        <row r="2444">
          <cell r="F2444"/>
        </row>
        <row r="2445">
          <cell r="F2445"/>
        </row>
        <row r="2446">
          <cell r="F2446"/>
        </row>
        <row r="2447">
          <cell r="F2447"/>
        </row>
        <row r="2448">
          <cell r="F2448"/>
        </row>
        <row r="2449">
          <cell r="F2449"/>
        </row>
        <row r="2450">
          <cell r="F2450"/>
        </row>
        <row r="2451">
          <cell r="F2451"/>
        </row>
        <row r="2452">
          <cell r="F2452"/>
        </row>
        <row r="2453">
          <cell r="F2453"/>
        </row>
        <row r="2454">
          <cell r="F2454"/>
        </row>
        <row r="2455">
          <cell r="F2455"/>
        </row>
        <row r="2456">
          <cell r="F2456"/>
        </row>
        <row r="2457">
          <cell r="F2457"/>
        </row>
        <row r="2458">
          <cell r="F2458"/>
        </row>
        <row r="2459">
          <cell r="F2459"/>
        </row>
        <row r="2460">
          <cell r="F2460"/>
        </row>
        <row r="2461">
          <cell r="F2461"/>
        </row>
        <row r="2462">
          <cell r="F2462"/>
        </row>
        <row r="2463">
          <cell r="F2463"/>
        </row>
        <row r="2464">
          <cell r="F2464"/>
        </row>
        <row r="2465">
          <cell r="F2465"/>
        </row>
        <row r="2466">
          <cell r="F2466"/>
        </row>
        <row r="2467">
          <cell r="F2467"/>
        </row>
        <row r="2468">
          <cell r="F2468"/>
        </row>
        <row r="2469">
          <cell r="F2469"/>
        </row>
        <row r="2470">
          <cell r="F2470"/>
        </row>
        <row r="2471">
          <cell r="F2471"/>
        </row>
        <row r="2472">
          <cell r="F2472"/>
        </row>
        <row r="2473">
          <cell r="F2473"/>
        </row>
        <row r="2474">
          <cell r="F2474"/>
        </row>
        <row r="2475">
          <cell r="F2475"/>
        </row>
        <row r="2476">
          <cell r="F2476"/>
        </row>
        <row r="2477">
          <cell r="F2477"/>
        </row>
        <row r="2478">
          <cell r="F2478"/>
        </row>
        <row r="2479">
          <cell r="F2479"/>
        </row>
        <row r="2480">
          <cell r="F2480"/>
        </row>
        <row r="2481">
          <cell r="F2481"/>
        </row>
        <row r="2482">
          <cell r="F2482"/>
        </row>
        <row r="2483">
          <cell r="F2483"/>
        </row>
        <row r="2484">
          <cell r="F2484"/>
        </row>
        <row r="2485">
          <cell r="F2485"/>
        </row>
        <row r="2486">
          <cell r="F2486"/>
        </row>
        <row r="2487">
          <cell r="F2487"/>
        </row>
        <row r="2488">
          <cell r="F2488"/>
        </row>
        <row r="2489">
          <cell r="F2489"/>
        </row>
        <row r="2490">
          <cell r="F2490"/>
        </row>
        <row r="2491">
          <cell r="F2491"/>
        </row>
        <row r="2492">
          <cell r="F2492"/>
        </row>
        <row r="2493">
          <cell r="F2493"/>
        </row>
        <row r="2494">
          <cell r="F2494"/>
        </row>
        <row r="2495">
          <cell r="F2495"/>
        </row>
        <row r="2496">
          <cell r="F2496"/>
        </row>
        <row r="2497">
          <cell r="F2497"/>
        </row>
        <row r="2498">
          <cell r="F2498"/>
        </row>
        <row r="2499">
          <cell r="F2499"/>
        </row>
        <row r="2500">
          <cell r="F2500"/>
        </row>
        <row r="2501">
          <cell r="F2501"/>
        </row>
        <row r="2502">
          <cell r="F2502"/>
        </row>
        <row r="2503">
          <cell r="F2503"/>
        </row>
        <row r="2504">
          <cell r="F2504"/>
        </row>
        <row r="2505">
          <cell r="F2505"/>
        </row>
        <row r="2506">
          <cell r="F2506"/>
        </row>
        <row r="2507">
          <cell r="F2507"/>
        </row>
        <row r="2508">
          <cell r="F2508"/>
        </row>
        <row r="2509">
          <cell r="F2509"/>
        </row>
        <row r="2510">
          <cell r="F2510"/>
        </row>
        <row r="2511">
          <cell r="F2511"/>
        </row>
        <row r="2512">
          <cell r="F2512"/>
        </row>
        <row r="2513">
          <cell r="F2513"/>
        </row>
        <row r="2514">
          <cell r="F2514"/>
        </row>
        <row r="2515">
          <cell r="F2515"/>
        </row>
        <row r="2516">
          <cell r="F2516"/>
        </row>
        <row r="2517">
          <cell r="F2517"/>
        </row>
        <row r="2518">
          <cell r="F2518"/>
        </row>
        <row r="2519">
          <cell r="F2519"/>
        </row>
        <row r="2520">
          <cell r="F2520"/>
        </row>
        <row r="2521">
          <cell r="F2521"/>
        </row>
        <row r="2522">
          <cell r="F2522"/>
        </row>
        <row r="2523">
          <cell r="F2523"/>
        </row>
        <row r="2524">
          <cell r="F2524"/>
        </row>
        <row r="2525">
          <cell r="F2525"/>
        </row>
        <row r="2526">
          <cell r="F2526"/>
        </row>
        <row r="2527">
          <cell r="F2527"/>
        </row>
        <row r="2528">
          <cell r="F2528"/>
        </row>
        <row r="2529">
          <cell r="F2529"/>
        </row>
        <row r="2530">
          <cell r="F2530"/>
        </row>
        <row r="2531">
          <cell r="F2531"/>
        </row>
        <row r="2532">
          <cell r="F2532"/>
        </row>
        <row r="2533">
          <cell r="F2533"/>
        </row>
        <row r="2534">
          <cell r="F2534"/>
        </row>
        <row r="2535">
          <cell r="F2535"/>
        </row>
        <row r="2536">
          <cell r="F2536"/>
        </row>
        <row r="2537">
          <cell r="F2537"/>
        </row>
        <row r="2538">
          <cell r="F2538"/>
        </row>
        <row r="2539">
          <cell r="F2539"/>
        </row>
        <row r="2540">
          <cell r="F2540"/>
        </row>
        <row r="2541">
          <cell r="F2541"/>
        </row>
        <row r="2542">
          <cell r="F2542"/>
        </row>
        <row r="2543">
          <cell r="F2543"/>
        </row>
        <row r="2544">
          <cell r="F2544"/>
        </row>
        <row r="2545">
          <cell r="F2545"/>
        </row>
        <row r="2546">
          <cell r="F2546"/>
        </row>
        <row r="2547">
          <cell r="F2547"/>
        </row>
        <row r="2548">
          <cell r="F2548"/>
        </row>
        <row r="2549">
          <cell r="F2549"/>
        </row>
        <row r="2550">
          <cell r="F2550"/>
        </row>
        <row r="2551">
          <cell r="F2551"/>
        </row>
        <row r="2552">
          <cell r="F2552"/>
        </row>
        <row r="2553">
          <cell r="F2553"/>
        </row>
        <row r="2554">
          <cell r="F2554"/>
        </row>
        <row r="2555">
          <cell r="F2555"/>
        </row>
        <row r="2556">
          <cell r="F2556"/>
        </row>
        <row r="2557">
          <cell r="F2557"/>
        </row>
        <row r="2558">
          <cell r="F2558"/>
        </row>
        <row r="2559">
          <cell r="F2559"/>
        </row>
        <row r="2560">
          <cell r="F2560"/>
        </row>
        <row r="2561">
          <cell r="F2561"/>
        </row>
        <row r="2562">
          <cell r="F2562"/>
        </row>
        <row r="2563">
          <cell r="F2563"/>
        </row>
        <row r="2564">
          <cell r="F2564"/>
        </row>
        <row r="2565">
          <cell r="F2565"/>
        </row>
        <row r="2566">
          <cell r="F2566"/>
        </row>
        <row r="2567">
          <cell r="F2567"/>
        </row>
        <row r="2568">
          <cell r="F2568"/>
        </row>
        <row r="2569">
          <cell r="F2569"/>
        </row>
        <row r="2570">
          <cell r="F2570"/>
        </row>
        <row r="2571">
          <cell r="F2571"/>
        </row>
        <row r="2572">
          <cell r="F2572"/>
        </row>
        <row r="2573">
          <cell r="F2573"/>
        </row>
        <row r="2574">
          <cell r="F2574"/>
        </row>
        <row r="2575">
          <cell r="F2575"/>
        </row>
        <row r="2576">
          <cell r="F2576"/>
        </row>
        <row r="2577">
          <cell r="F2577"/>
        </row>
        <row r="2578">
          <cell r="F2578"/>
        </row>
        <row r="2579">
          <cell r="F2579"/>
        </row>
        <row r="2580">
          <cell r="F2580"/>
        </row>
        <row r="2581">
          <cell r="F2581"/>
        </row>
        <row r="2582">
          <cell r="F2582"/>
        </row>
        <row r="2583">
          <cell r="F2583"/>
        </row>
        <row r="2584">
          <cell r="F2584"/>
        </row>
        <row r="2585">
          <cell r="F2585"/>
        </row>
        <row r="2586">
          <cell r="F2586"/>
        </row>
        <row r="2587">
          <cell r="F2587"/>
        </row>
        <row r="2588">
          <cell r="F2588"/>
        </row>
        <row r="2589">
          <cell r="F2589"/>
        </row>
        <row r="2590">
          <cell r="F2590"/>
        </row>
        <row r="2591">
          <cell r="F2591"/>
        </row>
        <row r="2592">
          <cell r="F2592"/>
        </row>
        <row r="2593">
          <cell r="F2593"/>
        </row>
        <row r="2594">
          <cell r="F2594"/>
        </row>
        <row r="2595">
          <cell r="F2595"/>
        </row>
        <row r="2596">
          <cell r="F2596"/>
        </row>
        <row r="2597">
          <cell r="F2597"/>
        </row>
        <row r="2598">
          <cell r="F2598"/>
        </row>
        <row r="2599">
          <cell r="F2599"/>
        </row>
        <row r="2600">
          <cell r="F2600"/>
        </row>
        <row r="2601">
          <cell r="F2601"/>
        </row>
        <row r="2602">
          <cell r="F2602"/>
        </row>
        <row r="2603">
          <cell r="F2603"/>
        </row>
        <row r="2604">
          <cell r="F2604"/>
        </row>
        <row r="2605">
          <cell r="F2605"/>
        </row>
        <row r="2606">
          <cell r="F2606"/>
        </row>
        <row r="2607">
          <cell r="F2607"/>
        </row>
        <row r="2608">
          <cell r="F2608"/>
        </row>
        <row r="2609">
          <cell r="F2609"/>
        </row>
        <row r="2610">
          <cell r="F2610"/>
        </row>
        <row r="2611">
          <cell r="F2611"/>
        </row>
        <row r="2612">
          <cell r="F2612"/>
        </row>
        <row r="2613">
          <cell r="F2613"/>
        </row>
        <row r="2614">
          <cell r="F2614"/>
        </row>
        <row r="2615">
          <cell r="F2615"/>
        </row>
        <row r="2616">
          <cell r="F2616"/>
        </row>
        <row r="2617">
          <cell r="F2617"/>
        </row>
        <row r="2618">
          <cell r="F2618"/>
        </row>
        <row r="2619">
          <cell r="F2619"/>
        </row>
        <row r="2620">
          <cell r="F2620"/>
        </row>
        <row r="2621">
          <cell r="F2621"/>
        </row>
        <row r="2622">
          <cell r="F2622"/>
        </row>
        <row r="2623">
          <cell r="F2623"/>
        </row>
        <row r="2624">
          <cell r="F2624"/>
        </row>
        <row r="2625">
          <cell r="F2625"/>
        </row>
        <row r="2626">
          <cell r="F2626"/>
        </row>
        <row r="2627">
          <cell r="F2627"/>
        </row>
        <row r="2628">
          <cell r="F2628"/>
        </row>
        <row r="2629">
          <cell r="F2629"/>
        </row>
        <row r="2630">
          <cell r="F2630"/>
        </row>
        <row r="2631">
          <cell r="F2631"/>
        </row>
        <row r="2632">
          <cell r="F2632"/>
        </row>
        <row r="2633">
          <cell r="F2633"/>
        </row>
        <row r="2634">
          <cell r="F2634"/>
        </row>
        <row r="2635">
          <cell r="F2635"/>
        </row>
        <row r="2636">
          <cell r="F2636"/>
        </row>
        <row r="2637">
          <cell r="F2637"/>
        </row>
        <row r="2638">
          <cell r="F2638"/>
        </row>
        <row r="2639">
          <cell r="F2639"/>
        </row>
        <row r="2640">
          <cell r="F2640"/>
        </row>
        <row r="2641">
          <cell r="F2641"/>
        </row>
        <row r="2642">
          <cell r="F2642"/>
        </row>
        <row r="2643">
          <cell r="F2643"/>
        </row>
        <row r="2644">
          <cell r="F2644"/>
        </row>
        <row r="2645">
          <cell r="F2645"/>
        </row>
        <row r="2646">
          <cell r="F2646"/>
        </row>
        <row r="2647">
          <cell r="F2647"/>
        </row>
        <row r="2648">
          <cell r="F2648"/>
        </row>
        <row r="2649">
          <cell r="F2649"/>
        </row>
        <row r="2650">
          <cell r="F2650"/>
        </row>
        <row r="2651">
          <cell r="F2651"/>
        </row>
        <row r="2652">
          <cell r="F2652"/>
        </row>
        <row r="2653">
          <cell r="F2653"/>
        </row>
        <row r="2654">
          <cell r="F2654"/>
        </row>
        <row r="2655">
          <cell r="F2655"/>
        </row>
        <row r="2656">
          <cell r="F2656"/>
        </row>
        <row r="2657">
          <cell r="F2657"/>
        </row>
        <row r="2658">
          <cell r="F2658"/>
        </row>
        <row r="2659">
          <cell r="F2659"/>
        </row>
        <row r="2660">
          <cell r="F2660"/>
        </row>
        <row r="2661">
          <cell r="F2661"/>
        </row>
        <row r="2662">
          <cell r="F2662"/>
        </row>
        <row r="2663">
          <cell r="F2663"/>
        </row>
        <row r="2664">
          <cell r="F2664"/>
        </row>
        <row r="2665">
          <cell r="F2665"/>
        </row>
        <row r="2666">
          <cell r="F2666"/>
        </row>
        <row r="2667">
          <cell r="F2667"/>
        </row>
        <row r="2668">
          <cell r="F2668"/>
        </row>
        <row r="2669">
          <cell r="F2669"/>
        </row>
        <row r="2670">
          <cell r="F2670"/>
        </row>
        <row r="2671">
          <cell r="F2671"/>
        </row>
        <row r="2672">
          <cell r="F2672"/>
        </row>
        <row r="2673">
          <cell r="F2673"/>
        </row>
        <row r="2674">
          <cell r="F2674"/>
        </row>
        <row r="2675">
          <cell r="F2675"/>
        </row>
        <row r="2676">
          <cell r="F2676"/>
        </row>
        <row r="2677">
          <cell r="F2677"/>
        </row>
        <row r="2678">
          <cell r="F2678"/>
        </row>
        <row r="2679">
          <cell r="F2679"/>
        </row>
        <row r="2680">
          <cell r="F2680"/>
        </row>
        <row r="2681">
          <cell r="F2681"/>
        </row>
        <row r="2682">
          <cell r="F2682"/>
        </row>
        <row r="2683">
          <cell r="F2683"/>
        </row>
        <row r="2684">
          <cell r="F2684"/>
        </row>
        <row r="2685">
          <cell r="F2685"/>
        </row>
        <row r="2686">
          <cell r="F2686"/>
        </row>
        <row r="2687">
          <cell r="F2687"/>
        </row>
        <row r="2688">
          <cell r="F2688"/>
        </row>
        <row r="2689">
          <cell r="F2689"/>
        </row>
        <row r="2690">
          <cell r="F2690"/>
        </row>
        <row r="2691">
          <cell r="F2691"/>
        </row>
        <row r="2692">
          <cell r="F2692"/>
        </row>
        <row r="2693">
          <cell r="F2693"/>
        </row>
        <row r="2694">
          <cell r="F2694"/>
        </row>
        <row r="2695">
          <cell r="F2695"/>
        </row>
        <row r="2696">
          <cell r="F2696"/>
        </row>
        <row r="2697">
          <cell r="F2697"/>
        </row>
        <row r="2698">
          <cell r="F2698"/>
        </row>
        <row r="2699">
          <cell r="F2699"/>
        </row>
        <row r="2700">
          <cell r="F2700"/>
        </row>
        <row r="2701">
          <cell r="F2701"/>
        </row>
        <row r="2702">
          <cell r="F2702"/>
        </row>
        <row r="2703">
          <cell r="F2703"/>
        </row>
        <row r="2704">
          <cell r="F2704"/>
        </row>
        <row r="2705">
          <cell r="F2705"/>
        </row>
        <row r="2706">
          <cell r="F2706"/>
        </row>
        <row r="2707">
          <cell r="F2707"/>
        </row>
        <row r="2708">
          <cell r="F2708"/>
        </row>
        <row r="2709">
          <cell r="F2709"/>
        </row>
        <row r="2710">
          <cell r="F2710"/>
        </row>
        <row r="2711">
          <cell r="F2711"/>
        </row>
        <row r="2712">
          <cell r="F2712"/>
        </row>
        <row r="2713">
          <cell r="F2713"/>
        </row>
        <row r="2714">
          <cell r="F2714"/>
        </row>
        <row r="2715">
          <cell r="F2715"/>
        </row>
        <row r="2716">
          <cell r="F2716"/>
        </row>
        <row r="2717">
          <cell r="F2717"/>
        </row>
        <row r="2718">
          <cell r="F2718"/>
        </row>
        <row r="2719">
          <cell r="F2719"/>
        </row>
        <row r="2720">
          <cell r="F2720"/>
        </row>
        <row r="2721">
          <cell r="F2721"/>
        </row>
        <row r="2722">
          <cell r="F2722"/>
        </row>
        <row r="2723">
          <cell r="F2723"/>
        </row>
        <row r="2724">
          <cell r="F2724"/>
        </row>
        <row r="2725">
          <cell r="F2725"/>
        </row>
        <row r="2726">
          <cell r="F2726"/>
        </row>
        <row r="2727">
          <cell r="F2727"/>
        </row>
        <row r="2728">
          <cell r="F2728"/>
        </row>
        <row r="2729">
          <cell r="F2729"/>
        </row>
        <row r="2730">
          <cell r="F2730"/>
        </row>
        <row r="2731">
          <cell r="F2731"/>
        </row>
        <row r="2732">
          <cell r="F2732"/>
        </row>
        <row r="2733">
          <cell r="F2733"/>
        </row>
        <row r="2734">
          <cell r="F2734"/>
        </row>
        <row r="2735">
          <cell r="F2735"/>
        </row>
        <row r="2736">
          <cell r="F2736"/>
        </row>
        <row r="2737">
          <cell r="F2737"/>
        </row>
        <row r="2738">
          <cell r="F2738"/>
        </row>
        <row r="2739">
          <cell r="F2739"/>
        </row>
        <row r="2740">
          <cell r="F2740"/>
        </row>
        <row r="2741">
          <cell r="F2741"/>
        </row>
        <row r="2742">
          <cell r="F2742"/>
        </row>
        <row r="2743">
          <cell r="F2743"/>
        </row>
        <row r="2744">
          <cell r="F2744"/>
        </row>
        <row r="2745">
          <cell r="F2745"/>
        </row>
        <row r="2746">
          <cell r="F2746"/>
        </row>
        <row r="2747">
          <cell r="F2747"/>
        </row>
        <row r="2748">
          <cell r="F2748"/>
        </row>
        <row r="2749">
          <cell r="F2749"/>
        </row>
        <row r="2750">
          <cell r="F2750"/>
        </row>
        <row r="2751">
          <cell r="F2751"/>
        </row>
        <row r="2752">
          <cell r="F2752"/>
        </row>
        <row r="2753">
          <cell r="F2753"/>
        </row>
        <row r="2754">
          <cell r="F2754"/>
        </row>
        <row r="2755">
          <cell r="F2755"/>
        </row>
        <row r="2756">
          <cell r="F2756"/>
        </row>
        <row r="2757">
          <cell r="F2757"/>
        </row>
        <row r="2758">
          <cell r="F2758"/>
        </row>
        <row r="2759">
          <cell r="F2759"/>
        </row>
        <row r="2760">
          <cell r="F2760"/>
        </row>
        <row r="2761">
          <cell r="F2761"/>
        </row>
        <row r="2762">
          <cell r="F2762"/>
        </row>
        <row r="2763">
          <cell r="F2763"/>
        </row>
        <row r="2764">
          <cell r="F2764"/>
        </row>
        <row r="2765">
          <cell r="F2765"/>
        </row>
        <row r="2766">
          <cell r="F2766"/>
        </row>
        <row r="2767">
          <cell r="F2767"/>
        </row>
        <row r="2768">
          <cell r="F2768"/>
        </row>
        <row r="2769">
          <cell r="F2769"/>
        </row>
        <row r="2770">
          <cell r="F2770"/>
        </row>
        <row r="2771">
          <cell r="F2771"/>
        </row>
        <row r="2772">
          <cell r="F2772"/>
        </row>
        <row r="2773">
          <cell r="F2773"/>
        </row>
        <row r="2774">
          <cell r="F2774"/>
        </row>
        <row r="2775">
          <cell r="F2775"/>
        </row>
        <row r="2776">
          <cell r="F2776"/>
        </row>
        <row r="2777">
          <cell r="F2777"/>
        </row>
        <row r="2778">
          <cell r="F2778"/>
        </row>
        <row r="2779">
          <cell r="F2779"/>
        </row>
        <row r="2780">
          <cell r="F2780"/>
        </row>
        <row r="2781">
          <cell r="F2781"/>
        </row>
        <row r="2782">
          <cell r="F2782"/>
        </row>
        <row r="2783">
          <cell r="F2783"/>
        </row>
        <row r="2784">
          <cell r="F2784"/>
        </row>
        <row r="2785">
          <cell r="F2785"/>
        </row>
        <row r="2786">
          <cell r="F2786"/>
        </row>
        <row r="2787">
          <cell r="F2787"/>
        </row>
        <row r="2788">
          <cell r="F2788"/>
        </row>
        <row r="2789">
          <cell r="F2789"/>
        </row>
        <row r="2790">
          <cell r="F2790"/>
        </row>
        <row r="2791">
          <cell r="F2791"/>
        </row>
        <row r="2792">
          <cell r="F2792"/>
        </row>
        <row r="2793">
          <cell r="F2793"/>
        </row>
        <row r="2794">
          <cell r="F2794"/>
        </row>
        <row r="2795">
          <cell r="F2795"/>
        </row>
        <row r="2796">
          <cell r="F2796"/>
        </row>
        <row r="2797">
          <cell r="F2797"/>
        </row>
        <row r="2798">
          <cell r="F2798"/>
        </row>
        <row r="2799">
          <cell r="F2799"/>
        </row>
        <row r="2800">
          <cell r="F2800"/>
        </row>
        <row r="2801">
          <cell r="F2801"/>
        </row>
        <row r="2802">
          <cell r="F2802"/>
        </row>
        <row r="2803">
          <cell r="F2803"/>
        </row>
        <row r="2804">
          <cell r="F2804"/>
        </row>
        <row r="2805">
          <cell r="F2805"/>
        </row>
        <row r="2806">
          <cell r="F2806"/>
        </row>
        <row r="2807">
          <cell r="F2807"/>
        </row>
        <row r="2808">
          <cell r="F2808"/>
        </row>
        <row r="2809">
          <cell r="F2809"/>
        </row>
        <row r="2810">
          <cell r="F2810"/>
        </row>
        <row r="2811">
          <cell r="F2811"/>
        </row>
        <row r="2812">
          <cell r="F2812"/>
        </row>
        <row r="2813">
          <cell r="F2813"/>
        </row>
        <row r="2814">
          <cell r="F2814"/>
        </row>
        <row r="2815">
          <cell r="F2815"/>
        </row>
        <row r="2816">
          <cell r="F2816"/>
        </row>
        <row r="2817">
          <cell r="F2817"/>
        </row>
        <row r="2818">
          <cell r="F2818"/>
        </row>
        <row r="2819">
          <cell r="F2819"/>
        </row>
        <row r="2820">
          <cell r="F2820"/>
        </row>
        <row r="2821">
          <cell r="F2821"/>
        </row>
        <row r="2822">
          <cell r="F2822"/>
        </row>
        <row r="2823">
          <cell r="F2823"/>
        </row>
        <row r="2824">
          <cell r="F2824"/>
        </row>
        <row r="2825">
          <cell r="F2825"/>
        </row>
        <row r="2826">
          <cell r="F2826"/>
        </row>
        <row r="2827">
          <cell r="F2827"/>
        </row>
        <row r="2828">
          <cell r="F2828"/>
        </row>
        <row r="2829">
          <cell r="F2829"/>
        </row>
        <row r="2830">
          <cell r="F2830"/>
        </row>
        <row r="2831">
          <cell r="F2831"/>
        </row>
        <row r="2832">
          <cell r="F2832"/>
        </row>
        <row r="2833">
          <cell r="F2833"/>
        </row>
        <row r="2834">
          <cell r="F2834"/>
        </row>
        <row r="2835">
          <cell r="F2835"/>
        </row>
        <row r="2836">
          <cell r="F2836"/>
        </row>
        <row r="2837">
          <cell r="F2837"/>
        </row>
        <row r="2838">
          <cell r="F2838"/>
        </row>
        <row r="2839">
          <cell r="F2839"/>
        </row>
        <row r="2840">
          <cell r="F2840"/>
        </row>
        <row r="2841">
          <cell r="F2841"/>
        </row>
        <row r="2842">
          <cell r="F2842"/>
        </row>
        <row r="2843">
          <cell r="F2843"/>
        </row>
        <row r="2844">
          <cell r="F2844"/>
        </row>
        <row r="2845">
          <cell r="F2845"/>
        </row>
        <row r="2846">
          <cell r="F2846"/>
        </row>
        <row r="2847">
          <cell r="F2847"/>
        </row>
        <row r="2848">
          <cell r="F2848"/>
        </row>
        <row r="2849">
          <cell r="F2849"/>
        </row>
        <row r="2850">
          <cell r="F2850"/>
        </row>
        <row r="2851">
          <cell r="F2851"/>
        </row>
        <row r="2852">
          <cell r="F2852"/>
        </row>
        <row r="2853">
          <cell r="F2853"/>
        </row>
        <row r="2854">
          <cell r="F2854"/>
        </row>
        <row r="2855">
          <cell r="F2855"/>
        </row>
        <row r="2856">
          <cell r="F2856"/>
        </row>
        <row r="2857">
          <cell r="F2857"/>
        </row>
        <row r="2858">
          <cell r="F2858"/>
        </row>
        <row r="2859">
          <cell r="F2859"/>
        </row>
        <row r="2860">
          <cell r="F2860"/>
        </row>
        <row r="2861">
          <cell r="F2861"/>
        </row>
        <row r="2862">
          <cell r="F2862"/>
        </row>
        <row r="2863">
          <cell r="F2863"/>
        </row>
        <row r="2864">
          <cell r="F2864"/>
        </row>
        <row r="2865">
          <cell r="F2865"/>
        </row>
        <row r="2866">
          <cell r="F2866"/>
        </row>
        <row r="2867">
          <cell r="F2867"/>
        </row>
        <row r="2868">
          <cell r="F2868"/>
        </row>
        <row r="2869">
          <cell r="F2869"/>
        </row>
        <row r="2870">
          <cell r="F2870"/>
        </row>
        <row r="2871">
          <cell r="F2871"/>
        </row>
        <row r="2872">
          <cell r="F2872"/>
        </row>
        <row r="2873">
          <cell r="F2873"/>
        </row>
        <row r="2874">
          <cell r="F2874"/>
        </row>
        <row r="2875">
          <cell r="F2875"/>
        </row>
        <row r="2876">
          <cell r="F2876"/>
        </row>
        <row r="2877">
          <cell r="F2877"/>
        </row>
        <row r="2878">
          <cell r="F2878"/>
        </row>
        <row r="2879">
          <cell r="F2879"/>
        </row>
        <row r="2880">
          <cell r="F2880"/>
        </row>
        <row r="2881">
          <cell r="F2881"/>
        </row>
        <row r="2882">
          <cell r="F2882"/>
        </row>
        <row r="2883">
          <cell r="F2883"/>
        </row>
        <row r="2884">
          <cell r="F2884"/>
        </row>
        <row r="2885">
          <cell r="F2885"/>
        </row>
        <row r="2886">
          <cell r="F2886"/>
        </row>
        <row r="2887">
          <cell r="F2887"/>
        </row>
        <row r="2888">
          <cell r="F2888"/>
        </row>
        <row r="2889">
          <cell r="F2889"/>
        </row>
        <row r="2890">
          <cell r="F2890"/>
        </row>
        <row r="2891">
          <cell r="F2891"/>
        </row>
        <row r="2892">
          <cell r="F2892"/>
        </row>
        <row r="2893">
          <cell r="F2893"/>
        </row>
        <row r="2894">
          <cell r="F2894"/>
        </row>
        <row r="2895">
          <cell r="F2895"/>
        </row>
        <row r="2896">
          <cell r="F2896"/>
        </row>
        <row r="2897">
          <cell r="F2897"/>
        </row>
        <row r="2898">
          <cell r="F2898"/>
        </row>
        <row r="2899">
          <cell r="F2899"/>
        </row>
        <row r="2900">
          <cell r="F2900"/>
        </row>
        <row r="2901">
          <cell r="F2901"/>
        </row>
        <row r="2902">
          <cell r="F2902"/>
        </row>
        <row r="2903">
          <cell r="F2903"/>
        </row>
        <row r="2904">
          <cell r="F2904"/>
        </row>
        <row r="2905">
          <cell r="F2905"/>
        </row>
        <row r="2906">
          <cell r="F2906"/>
        </row>
        <row r="2907">
          <cell r="F2907"/>
        </row>
        <row r="2908">
          <cell r="F2908"/>
        </row>
        <row r="2909">
          <cell r="F2909"/>
        </row>
        <row r="2910">
          <cell r="F2910"/>
        </row>
        <row r="2911">
          <cell r="F2911"/>
        </row>
        <row r="2912">
          <cell r="F2912"/>
        </row>
        <row r="2913">
          <cell r="F2913"/>
        </row>
        <row r="2914">
          <cell r="F2914"/>
        </row>
        <row r="2915">
          <cell r="F2915"/>
        </row>
        <row r="2916">
          <cell r="F2916"/>
        </row>
        <row r="2917">
          <cell r="F2917"/>
        </row>
        <row r="2918">
          <cell r="F2918"/>
        </row>
        <row r="2919">
          <cell r="F2919"/>
        </row>
        <row r="2920">
          <cell r="F2920"/>
        </row>
        <row r="2921">
          <cell r="F2921"/>
        </row>
        <row r="2922">
          <cell r="F2922"/>
        </row>
        <row r="2923">
          <cell r="F2923"/>
        </row>
        <row r="2924">
          <cell r="F2924"/>
        </row>
        <row r="2925">
          <cell r="F2925"/>
        </row>
        <row r="2926">
          <cell r="F2926"/>
        </row>
        <row r="2927">
          <cell r="F2927"/>
        </row>
        <row r="2928">
          <cell r="F2928"/>
        </row>
        <row r="2929">
          <cell r="F2929"/>
        </row>
        <row r="2930">
          <cell r="F2930"/>
        </row>
        <row r="2931">
          <cell r="F2931"/>
        </row>
        <row r="2932">
          <cell r="F2932"/>
        </row>
        <row r="2933">
          <cell r="F2933"/>
        </row>
        <row r="2934">
          <cell r="F2934"/>
        </row>
        <row r="2935">
          <cell r="F2935"/>
        </row>
        <row r="2936">
          <cell r="F2936"/>
        </row>
        <row r="2937">
          <cell r="F2937"/>
        </row>
        <row r="2938">
          <cell r="F2938"/>
        </row>
        <row r="2939">
          <cell r="F2939"/>
        </row>
        <row r="2940">
          <cell r="F2940"/>
        </row>
        <row r="2941">
          <cell r="F2941"/>
        </row>
        <row r="2942">
          <cell r="F2942"/>
        </row>
        <row r="2943">
          <cell r="F2943"/>
        </row>
        <row r="2944">
          <cell r="F2944"/>
        </row>
        <row r="2945">
          <cell r="F2945"/>
        </row>
        <row r="2946">
          <cell r="F2946"/>
        </row>
        <row r="2947">
          <cell r="F2947"/>
        </row>
        <row r="2948">
          <cell r="F2948"/>
        </row>
        <row r="2949">
          <cell r="F2949"/>
        </row>
        <row r="2950">
          <cell r="F2950"/>
        </row>
        <row r="2951">
          <cell r="F2951"/>
        </row>
        <row r="2952">
          <cell r="F2952"/>
        </row>
        <row r="2953">
          <cell r="F2953"/>
        </row>
        <row r="2954">
          <cell r="F2954"/>
        </row>
        <row r="2955">
          <cell r="F2955"/>
        </row>
        <row r="2956">
          <cell r="F2956"/>
        </row>
        <row r="2957">
          <cell r="F2957"/>
        </row>
        <row r="2958">
          <cell r="F2958"/>
        </row>
        <row r="2959">
          <cell r="F2959"/>
        </row>
        <row r="2960">
          <cell r="F2960"/>
        </row>
        <row r="2961">
          <cell r="F2961"/>
        </row>
        <row r="2962">
          <cell r="F2962"/>
        </row>
        <row r="2963">
          <cell r="F2963"/>
        </row>
        <row r="2964">
          <cell r="F2964"/>
        </row>
        <row r="2965">
          <cell r="F2965"/>
        </row>
        <row r="2966">
          <cell r="F2966"/>
        </row>
        <row r="2967">
          <cell r="F2967"/>
        </row>
        <row r="2968">
          <cell r="F2968"/>
        </row>
        <row r="2969">
          <cell r="F2969"/>
        </row>
        <row r="2970">
          <cell r="F2970"/>
        </row>
        <row r="2971">
          <cell r="F2971"/>
        </row>
        <row r="2972">
          <cell r="F2972"/>
        </row>
        <row r="2973">
          <cell r="F2973"/>
        </row>
        <row r="2974">
          <cell r="F2974"/>
        </row>
        <row r="2975">
          <cell r="F2975"/>
        </row>
        <row r="2976">
          <cell r="F2976"/>
        </row>
        <row r="2977">
          <cell r="F2977"/>
        </row>
        <row r="2978">
          <cell r="F2978"/>
        </row>
        <row r="2979">
          <cell r="F2979"/>
        </row>
        <row r="2980">
          <cell r="F2980"/>
        </row>
        <row r="2981">
          <cell r="F2981"/>
        </row>
        <row r="2982">
          <cell r="F2982"/>
        </row>
        <row r="2983">
          <cell r="F2983"/>
        </row>
        <row r="2984">
          <cell r="F2984"/>
        </row>
        <row r="2985">
          <cell r="F2985"/>
        </row>
        <row r="2986">
          <cell r="F2986"/>
        </row>
        <row r="2987">
          <cell r="F2987"/>
        </row>
        <row r="2988">
          <cell r="F2988"/>
        </row>
        <row r="2989">
          <cell r="F2989"/>
        </row>
        <row r="2990">
          <cell r="F2990"/>
        </row>
        <row r="2991">
          <cell r="F2991"/>
        </row>
        <row r="2992">
          <cell r="F2992"/>
        </row>
        <row r="2993">
          <cell r="F2993"/>
        </row>
        <row r="2994">
          <cell r="F2994"/>
        </row>
        <row r="2995">
          <cell r="F2995"/>
        </row>
        <row r="2996">
          <cell r="F2996"/>
        </row>
        <row r="2997">
          <cell r="F2997"/>
        </row>
        <row r="2998">
          <cell r="F2998"/>
        </row>
        <row r="2999">
          <cell r="F2999"/>
        </row>
        <row r="3000">
          <cell r="F3000"/>
        </row>
        <row r="3001">
          <cell r="F3001"/>
        </row>
        <row r="3002">
          <cell r="F3002"/>
        </row>
        <row r="3003">
          <cell r="F3003"/>
        </row>
        <row r="3004">
          <cell r="F3004"/>
        </row>
        <row r="3005">
          <cell r="F3005"/>
        </row>
        <row r="3006">
          <cell r="F3006"/>
        </row>
        <row r="3007">
          <cell r="F3007"/>
        </row>
        <row r="3008">
          <cell r="F3008"/>
        </row>
        <row r="3009">
          <cell r="F3009"/>
        </row>
        <row r="3010">
          <cell r="F3010"/>
        </row>
        <row r="3011">
          <cell r="F3011"/>
        </row>
        <row r="3012">
          <cell r="F3012"/>
        </row>
        <row r="3013">
          <cell r="F3013"/>
        </row>
        <row r="3014">
          <cell r="F3014"/>
        </row>
        <row r="3015">
          <cell r="F3015"/>
        </row>
        <row r="3016">
          <cell r="F3016"/>
        </row>
        <row r="3017">
          <cell r="F3017"/>
        </row>
        <row r="3018">
          <cell r="F3018"/>
        </row>
        <row r="3019">
          <cell r="F3019"/>
        </row>
        <row r="3020">
          <cell r="F3020"/>
        </row>
        <row r="3021">
          <cell r="F3021"/>
        </row>
        <row r="3022">
          <cell r="F3022"/>
        </row>
        <row r="3023">
          <cell r="F3023"/>
        </row>
        <row r="3024">
          <cell r="F3024"/>
        </row>
        <row r="3025">
          <cell r="F3025"/>
        </row>
        <row r="3026">
          <cell r="F3026"/>
        </row>
        <row r="3027">
          <cell r="F3027"/>
        </row>
        <row r="3028">
          <cell r="F3028"/>
        </row>
        <row r="3029">
          <cell r="F3029"/>
        </row>
        <row r="3030">
          <cell r="F3030"/>
        </row>
        <row r="3031">
          <cell r="F3031"/>
        </row>
        <row r="3032">
          <cell r="F3032"/>
        </row>
        <row r="3033">
          <cell r="F3033"/>
        </row>
        <row r="3034">
          <cell r="F3034"/>
        </row>
        <row r="3035">
          <cell r="F3035"/>
        </row>
        <row r="3036">
          <cell r="F3036"/>
        </row>
        <row r="3037">
          <cell r="F3037"/>
        </row>
        <row r="3038">
          <cell r="F3038"/>
        </row>
        <row r="3039">
          <cell r="F3039"/>
        </row>
        <row r="3040">
          <cell r="F3040"/>
        </row>
        <row r="3041">
          <cell r="F3041"/>
        </row>
        <row r="3042">
          <cell r="F3042"/>
        </row>
        <row r="3043">
          <cell r="F3043"/>
        </row>
        <row r="3044">
          <cell r="F3044"/>
        </row>
        <row r="3045">
          <cell r="F3045"/>
        </row>
        <row r="3046">
          <cell r="F3046"/>
        </row>
        <row r="3047">
          <cell r="F3047"/>
        </row>
        <row r="3048">
          <cell r="F3048"/>
        </row>
        <row r="3049">
          <cell r="F3049"/>
        </row>
        <row r="3050">
          <cell r="F3050"/>
        </row>
        <row r="3051">
          <cell r="F3051"/>
        </row>
        <row r="3052">
          <cell r="F3052"/>
        </row>
        <row r="3053">
          <cell r="F3053"/>
        </row>
        <row r="3054">
          <cell r="F3054"/>
        </row>
        <row r="3055">
          <cell r="F3055"/>
        </row>
        <row r="3056">
          <cell r="F3056"/>
        </row>
        <row r="3057">
          <cell r="F3057"/>
        </row>
        <row r="3058">
          <cell r="F3058"/>
        </row>
        <row r="3059">
          <cell r="F3059"/>
        </row>
        <row r="3060">
          <cell r="F3060"/>
        </row>
        <row r="3061">
          <cell r="F3061"/>
        </row>
        <row r="3062">
          <cell r="F3062"/>
        </row>
        <row r="3063">
          <cell r="F3063"/>
        </row>
        <row r="3064">
          <cell r="F3064"/>
        </row>
        <row r="3065">
          <cell r="F3065"/>
        </row>
        <row r="3066">
          <cell r="F3066"/>
        </row>
        <row r="3067">
          <cell r="F3067"/>
        </row>
        <row r="3068">
          <cell r="F3068"/>
        </row>
        <row r="3069">
          <cell r="F3069"/>
        </row>
        <row r="3070">
          <cell r="F3070"/>
        </row>
        <row r="3071">
          <cell r="F3071"/>
        </row>
        <row r="3072">
          <cell r="F3072"/>
        </row>
        <row r="3073">
          <cell r="F3073"/>
        </row>
        <row r="3074">
          <cell r="F3074"/>
        </row>
        <row r="3075">
          <cell r="F3075"/>
        </row>
        <row r="3076">
          <cell r="F3076"/>
        </row>
        <row r="3077">
          <cell r="F3077"/>
        </row>
        <row r="3078">
          <cell r="F3078"/>
        </row>
        <row r="3079">
          <cell r="F3079"/>
        </row>
        <row r="3080">
          <cell r="F3080"/>
        </row>
        <row r="3081">
          <cell r="F3081"/>
        </row>
        <row r="3082">
          <cell r="F3082"/>
        </row>
        <row r="3083">
          <cell r="F3083"/>
        </row>
        <row r="3084">
          <cell r="F3084"/>
        </row>
        <row r="3085">
          <cell r="F3085"/>
        </row>
        <row r="3086">
          <cell r="F3086"/>
        </row>
        <row r="3087">
          <cell r="F3087"/>
        </row>
        <row r="3088">
          <cell r="F3088"/>
        </row>
        <row r="3089">
          <cell r="F3089"/>
        </row>
        <row r="3090">
          <cell r="F3090"/>
        </row>
        <row r="3091">
          <cell r="F3091"/>
        </row>
        <row r="3092">
          <cell r="F3092"/>
        </row>
        <row r="3093">
          <cell r="F3093"/>
        </row>
        <row r="3094">
          <cell r="F3094"/>
        </row>
        <row r="3095">
          <cell r="F3095"/>
        </row>
        <row r="3096">
          <cell r="F3096"/>
        </row>
        <row r="3097">
          <cell r="F3097"/>
        </row>
        <row r="3098">
          <cell r="F3098"/>
        </row>
        <row r="3099">
          <cell r="F3099"/>
        </row>
        <row r="3100">
          <cell r="F3100"/>
        </row>
        <row r="3101">
          <cell r="F3101"/>
        </row>
        <row r="3102">
          <cell r="F3102"/>
        </row>
        <row r="3103">
          <cell r="F3103"/>
        </row>
        <row r="3104">
          <cell r="F3104"/>
        </row>
        <row r="3105">
          <cell r="F3105"/>
        </row>
        <row r="3106">
          <cell r="F3106"/>
        </row>
        <row r="3107">
          <cell r="F3107"/>
        </row>
        <row r="3108">
          <cell r="F3108"/>
        </row>
        <row r="3109">
          <cell r="F3109"/>
        </row>
        <row r="3110">
          <cell r="F3110"/>
        </row>
        <row r="3111">
          <cell r="F3111"/>
        </row>
        <row r="3112">
          <cell r="F3112"/>
        </row>
        <row r="3113">
          <cell r="F3113"/>
        </row>
        <row r="3114">
          <cell r="F3114"/>
        </row>
        <row r="3115">
          <cell r="F3115"/>
        </row>
        <row r="3116">
          <cell r="F3116"/>
        </row>
        <row r="3117">
          <cell r="F3117"/>
        </row>
        <row r="3118">
          <cell r="F3118"/>
        </row>
        <row r="3119">
          <cell r="F3119"/>
        </row>
        <row r="3120">
          <cell r="F3120"/>
        </row>
        <row r="3121">
          <cell r="F3121"/>
        </row>
        <row r="3122">
          <cell r="F3122"/>
        </row>
        <row r="3123">
          <cell r="F3123"/>
        </row>
        <row r="3124">
          <cell r="F3124"/>
        </row>
        <row r="3125">
          <cell r="F3125"/>
        </row>
        <row r="3126">
          <cell r="F3126"/>
        </row>
        <row r="3127">
          <cell r="F3127"/>
        </row>
        <row r="3128">
          <cell r="F3128"/>
        </row>
        <row r="3129">
          <cell r="F3129"/>
        </row>
        <row r="3130">
          <cell r="F3130"/>
        </row>
        <row r="3131">
          <cell r="F3131"/>
        </row>
        <row r="3132">
          <cell r="F3132"/>
        </row>
        <row r="3133">
          <cell r="F3133"/>
        </row>
        <row r="3134">
          <cell r="F3134"/>
        </row>
        <row r="3135">
          <cell r="F3135"/>
        </row>
        <row r="3136">
          <cell r="F3136"/>
        </row>
        <row r="3137">
          <cell r="F3137"/>
        </row>
        <row r="3138">
          <cell r="F3138"/>
        </row>
        <row r="3139">
          <cell r="F3139"/>
        </row>
        <row r="3140">
          <cell r="F3140"/>
        </row>
        <row r="3141">
          <cell r="F3141"/>
        </row>
        <row r="3142">
          <cell r="F3142"/>
        </row>
        <row r="3143">
          <cell r="F3143"/>
        </row>
        <row r="3144">
          <cell r="F3144"/>
        </row>
        <row r="3145">
          <cell r="F3145"/>
        </row>
        <row r="3146">
          <cell r="F3146"/>
        </row>
        <row r="3147">
          <cell r="F3147"/>
        </row>
        <row r="3148">
          <cell r="F3148"/>
        </row>
        <row r="3149">
          <cell r="F3149"/>
        </row>
        <row r="3150">
          <cell r="F3150"/>
        </row>
        <row r="3151">
          <cell r="F3151"/>
        </row>
        <row r="3152">
          <cell r="F3152"/>
        </row>
        <row r="3153">
          <cell r="F3153"/>
        </row>
        <row r="3154">
          <cell r="F3154"/>
        </row>
        <row r="3155">
          <cell r="F3155"/>
        </row>
        <row r="3156">
          <cell r="F3156"/>
        </row>
        <row r="3157">
          <cell r="F3157"/>
        </row>
        <row r="3158">
          <cell r="F3158"/>
        </row>
        <row r="3159">
          <cell r="F3159"/>
        </row>
        <row r="3160">
          <cell r="F3160"/>
        </row>
        <row r="3161">
          <cell r="F3161"/>
        </row>
        <row r="3162">
          <cell r="F3162"/>
        </row>
        <row r="3163">
          <cell r="F3163"/>
        </row>
        <row r="3164">
          <cell r="F3164"/>
        </row>
        <row r="3165">
          <cell r="F3165"/>
        </row>
        <row r="3166">
          <cell r="F3166"/>
        </row>
        <row r="3167">
          <cell r="F3167"/>
        </row>
        <row r="3168">
          <cell r="F3168"/>
        </row>
        <row r="3169">
          <cell r="F3169"/>
        </row>
        <row r="3170">
          <cell r="F3170"/>
        </row>
        <row r="3171">
          <cell r="F3171"/>
        </row>
        <row r="3172">
          <cell r="F3172"/>
        </row>
        <row r="3173">
          <cell r="F3173"/>
        </row>
        <row r="3174">
          <cell r="F3174"/>
        </row>
        <row r="3175">
          <cell r="F3175"/>
        </row>
        <row r="3176">
          <cell r="F3176"/>
        </row>
        <row r="3177">
          <cell r="F3177"/>
        </row>
        <row r="3178">
          <cell r="F3178"/>
        </row>
        <row r="3179">
          <cell r="F3179"/>
        </row>
        <row r="3180">
          <cell r="F3180"/>
        </row>
        <row r="3181">
          <cell r="F3181"/>
        </row>
        <row r="3182">
          <cell r="F3182"/>
        </row>
        <row r="3183">
          <cell r="F3183"/>
        </row>
        <row r="3184">
          <cell r="F3184"/>
        </row>
        <row r="3185">
          <cell r="F3185"/>
        </row>
        <row r="3186">
          <cell r="F3186"/>
        </row>
        <row r="3187">
          <cell r="F3187"/>
        </row>
        <row r="3188">
          <cell r="F3188"/>
        </row>
        <row r="3189">
          <cell r="F3189"/>
        </row>
        <row r="3190">
          <cell r="F3190"/>
        </row>
        <row r="3191">
          <cell r="F3191"/>
        </row>
        <row r="3192">
          <cell r="F3192"/>
        </row>
        <row r="3193">
          <cell r="F3193"/>
        </row>
        <row r="3194">
          <cell r="F3194"/>
        </row>
        <row r="3195">
          <cell r="F3195"/>
        </row>
        <row r="3196">
          <cell r="F3196"/>
        </row>
        <row r="3197">
          <cell r="F3197"/>
        </row>
        <row r="3198">
          <cell r="F3198"/>
        </row>
        <row r="3199">
          <cell r="F3199"/>
        </row>
        <row r="3200">
          <cell r="F3200"/>
        </row>
        <row r="3201">
          <cell r="F3201"/>
        </row>
        <row r="3202">
          <cell r="F3202"/>
        </row>
        <row r="3203">
          <cell r="F3203"/>
        </row>
        <row r="3204">
          <cell r="F3204"/>
        </row>
        <row r="3205">
          <cell r="F3205"/>
        </row>
        <row r="3206">
          <cell r="F3206"/>
        </row>
        <row r="3207">
          <cell r="F3207"/>
        </row>
        <row r="3208">
          <cell r="F3208"/>
        </row>
        <row r="3209">
          <cell r="F3209"/>
        </row>
        <row r="3210">
          <cell r="F3210"/>
        </row>
        <row r="3211">
          <cell r="F3211"/>
        </row>
        <row r="3212">
          <cell r="F3212"/>
        </row>
        <row r="3213">
          <cell r="F3213"/>
        </row>
        <row r="3214">
          <cell r="F3214"/>
        </row>
        <row r="3215">
          <cell r="F3215"/>
        </row>
        <row r="3216">
          <cell r="F3216"/>
        </row>
        <row r="3217">
          <cell r="F3217"/>
        </row>
        <row r="3218">
          <cell r="F3218"/>
        </row>
        <row r="3219">
          <cell r="F3219"/>
        </row>
        <row r="3220">
          <cell r="F3220"/>
        </row>
        <row r="3221">
          <cell r="F3221"/>
        </row>
        <row r="3222">
          <cell r="F3222"/>
        </row>
        <row r="3223">
          <cell r="F3223"/>
        </row>
        <row r="3224">
          <cell r="F3224"/>
        </row>
        <row r="3225">
          <cell r="F3225"/>
        </row>
        <row r="3226">
          <cell r="F3226"/>
        </row>
        <row r="3227">
          <cell r="F3227"/>
        </row>
        <row r="3228">
          <cell r="F3228"/>
        </row>
        <row r="3229">
          <cell r="F3229"/>
        </row>
        <row r="3230">
          <cell r="F3230"/>
        </row>
        <row r="3231">
          <cell r="F3231"/>
        </row>
        <row r="3232">
          <cell r="F3232"/>
        </row>
        <row r="3233">
          <cell r="F3233"/>
        </row>
        <row r="3234">
          <cell r="F3234"/>
        </row>
        <row r="3235">
          <cell r="F3235"/>
        </row>
        <row r="3236">
          <cell r="F3236"/>
        </row>
        <row r="3237">
          <cell r="F3237"/>
        </row>
        <row r="3238">
          <cell r="F3238"/>
        </row>
        <row r="3239">
          <cell r="F3239"/>
        </row>
        <row r="3240">
          <cell r="F3240"/>
        </row>
        <row r="3241">
          <cell r="F3241"/>
        </row>
        <row r="3242">
          <cell r="F3242"/>
        </row>
        <row r="3243">
          <cell r="F3243"/>
        </row>
        <row r="3244">
          <cell r="F3244"/>
        </row>
        <row r="3245">
          <cell r="F3245"/>
        </row>
        <row r="3246">
          <cell r="F3246"/>
        </row>
        <row r="3247">
          <cell r="F3247"/>
        </row>
        <row r="3248">
          <cell r="F3248"/>
        </row>
        <row r="3249">
          <cell r="F3249"/>
        </row>
        <row r="3250">
          <cell r="F3250"/>
        </row>
        <row r="3251">
          <cell r="F3251"/>
        </row>
        <row r="3252">
          <cell r="F3252"/>
        </row>
        <row r="3253">
          <cell r="F3253"/>
        </row>
        <row r="3254">
          <cell r="F3254"/>
        </row>
        <row r="3255">
          <cell r="F3255"/>
        </row>
        <row r="3256">
          <cell r="F3256"/>
        </row>
        <row r="3257">
          <cell r="F3257"/>
        </row>
        <row r="3258">
          <cell r="F3258"/>
        </row>
        <row r="3259">
          <cell r="F3259"/>
        </row>
        <row r="3260">
          <cell r="F3260"/>
        </row>
        <row r="3261">
          <cell r="F3261"/>
        </row>
        <row r="3262">
          <cell r="F3262"/>
        </row>
        <row r="3263">
          <cell r="F3263"/>
        </row>
        <row r="3264">
          <cell r="F3264"/>
        </row>
        <row r="3265">
          <cell r="F3265"/>
        </row>
        <row r="3266">
          <cell r="F3266"/>
        </row>
        <row r="3267">
          <cell r="F3267"/>
        </row>
        <row r="3268">
          <cell r="F3268"/>
        </row>
        <row r="3269">
          <cell r="F3269"/>
        </row>
        <row r="3270">
          <cell r="F3270"/>
        </row>
        <row r="3271">
          <cell r="F3271"/>
        </row>
        <row r="3272">
          <cell r="F3272"/>
        </row>
        <row r="3273">
          <cell r="F3273"/>
        </row>
        <row r="3274">
          <cell r="F3274"/>
        </row>
        <row r="3275">
          <cell r="F3275"/>
        </row>
        <row r="3276">
          <cell r="F3276"/>
        </row>
        <row r="3277">
          <cell r="F3277"/>
        </row>
        <row r="3278">
          <cell r="F3278"/>
        </row>
        <row r="3279">
          <cell r="F3279"/>
        </row>
        <row r="3280">
          <cell r="F3280"/>
        </row>
        <row r="3281">
          <cell r="F3281"/>
        </row>
        <row r="3282">
          <cell r="F3282"/>
        </row>
        <row r="3283">
          <cell r="F3283"/>
        </row>
        <row r="3284">
          <cell r="F3284"/>
        </row>
        <row r="3285">
          <cell r="F3285"/>
        </row>
        <row r="3286">
          <cell r="F3286"/>
        </row>
        <row r="3287">
          <cell r="F3287"/>
        </row>
        <row r="3288">
          <cell r="F3288"/>
        </row>
        <row r="3289">
          <cell r="F3289"/>
        </row>
        <row r="3290">
          <cell r="F3290"/>
        </row>
        <row r="3291">
          <cell r="F3291"/>
        </row>
        <row r="3292">
          <cell r="F3292"/>
        </row>
        <row r="3293">
          <cell r="F3293"/>
        </row>
        <row r="3294">
          <cell r="F3294"/>
        </row>
        <row r="3295">
          <cell r="F3295"/>
        </row>
        <row r="3296">
          <cell r="F3296"/>
        </row>
        <row r="3297">
          <cell r="F3297"/>
        </row>
        <row r="3298">
          <cell r="F3298"/>
        </row>
        <row r="3299">
          <cell r="F3299"/>
        </row>
        <row r="3300">
          <cell r="F3300"/>
        </row>
        <row r="3301">
          <cell r="F3301"/>
        </row>
        <row r="3302">
          <cell r="F3302"/>
        </row>
        <row r="3303">
          <cell r="F3303"/>
        </row>
        <row r="3304">
          <cell r="F3304"/>
        </row>
        <row r="3305">
          <cell r="F3305"/>
        </row>
        <row r="3306">
          <cell r="F3306"/>
        </row>
        <row r="3307">
          <cell r="F3307"/>
        </row>
        <row r="3308">
          <cell r="F3308"/>
        </row>
        <row r="3309">
          <cell r="F3309"/>
        </row>
        <row r="3310">
          <cell r="F3310"/>
        </row>
        <row r="3311">
          <cell r="F3311"/>
        </row>
        <row r="3312">
          <cell r="F3312"/>
        </row>
        <row r="3313">
          <cell r="F3313"/>
        </row>
        <row r="3314">
          <cell r="F3314"/>
        </row>
        <row r="3315">
          <cell r="F3315"/>
        </row>
        <row r="3316">
          <cell r="F3316"/>
        </row>
        <row r="3317">
          <cell r="F3317"/>
        </row>
        <row r="3318">
          <cell r="F3318"/>
        </row>
        <row r="3319">
          <cell r="F3319"/>
        </row>
        <row r="3320">
          <cell r="F3320"/>
        </row>
        <row r="3321">
          <cell r="F3321"/>
        </row>
        <row r="3322">
          <cell r="F3322"/>
        </row>
        <row r="3323">
          <cell r="F3323"/>
        </row>
        <row r="3324">
          <cell r="F3324"/>
        </row>
        <row r="3325">
          <cell r="F3325"/>
        </row>
        <row r="3326">
          <cell r="F3326"/>
        </row>
        <row r="3327">
          <cell r="F3327"/>
        </row>
        <row r="3328">
          <cell r="F3328"/>
        </row>
        <row r="3329">
          <cell r="F3329"/>
        </row>
        <row r="3330">
          <cell r="F3330"/>
        </row>
        <row r="3331">
          <cell r="F3331"/>
        </row>
        <row r="3332">
          <cell r="F3332"/>
        </row>
        <row r="3333">
          <cell r="F3333"/>
        </row>
        <row r="3334">
          <cell r="F3334"/>
        </row>
        <row r="3335">
          <cell r="F3335"/>
        </row>
        <row r="3336">
          <cell r="F3336"/>
        </row>
        <row r="3337">
          <cell r="F3337"/>
        </row>
        <row r="3338">
          <cell r="F3338"/>
        </row>
        <row r="3339">
          <cell r="F3339"/>
        </row>
        <row r="3340">
          <cell r="F3340"/>
        </row>
        <row r="3341">
          <cell r="F3341"/>
        </row>
        <row r="3342">
          <cell r="F3342"/>
        </row>
        <row r="3343">
          <cell r="F3343"/>
        </row>
        <row r="3344">
          <cell r="F3344"/>
        </row>
        <row r="3345">
          <cell r="F3345"/>
        </row>
        <row r="3346">
          <cell r="F3346"/>
        </row>
        <row r="3347">
          <cell r="F3347"/>
        </row>
        <row r="3348">
          <cell r="F3348"/>
        </row>
        <row r="3349">
          <cell r="F3349"/>
        </row>
        <row r="3350">
          <cell r="F3350"/>
        </row>
        <row r="3351">
          <cell r="F3351"/>
        </row>
        <row r="3352">
          <cell r="F3352"/>
        </row>
        <row r="3353">
          <cell r="F3353"/>
        </row>
        <row r="3354">
          <cell r="F3354"/>
        </row>
        <row r="3355">
          <cell r="F3355"/>
        </row>
        <row r="3356">
          <cell r="F3356"/>
        </row>
        <row r="3357">
          <cell r="F3357"/>
        </row>
        <row r="3358">
          <cell r="F3358"/>
        </row>
        <row r="3359">
          <cell r="F3359"/>
        </row>
        <row r="3360">
          <cell r="F3360"/>
        </row>
        <row r="3361">
          <cell r="F3361"/>
        </row>
        <row r="3362">
          <cell r="F3362"/>
        </row>
        <row r="3363">
          <cell r="F3363"/>
        </row>
        <row r="3364">
          <cell r="F3364"/>
        </row>
        <row r="3365">
          <cell r="F3365"/>
        </row>
        <row r="3366">
          <cell r="F3366"/>
        </row>
        <row r="3367">
          <cell r="F3367"/>
        </row>
        <row r="3368">
          <cell r="F3368"/>
        </row>
        <row r="3369">
          <cell r="F3369"/>
        </row>
        <row r="3370">
          <cell r="F3370"/>
        </row>
        <row r="3371">
          <cell r="F3371"/>
        </row>
        <row r="3372">
          <cell r="F3372"/>
        </row>
        <row r="3373">
          <cell r="F3373"/>
        </row>
        <row r="3374">
          <cell r="F3374"/>
        </row>
        <row r="3375">
          <cell r="F3375"/>
        </row>
        <row r="3376">
          <cell r="F3376"/>
        </row>
        <row r="3377">
          <cell r="F3377"/>
        </row>
        <row r="3378">
          <cell r="F3378"/>
        </row>
        <row r="3379">
          <cell r="F3379"/>
        </row>
        <row r="3380">
          <cell r="F3380"/>
        </row>
        <row r="3381">
          <cell r="F3381"/>
        </row>
        <row r="3382">
          <cell r="F3382"/>
        </row>
        <row r="3383">
          <cell r="F3383"/>
        </row>
        <row r="3384">
          <cell r="F3384"/>
        </row>
        <row r="3385">
          <cell r="F3385"/>
        </row>
        <row r="3386">
          <cell r="F3386"/>
        </row>
        <row r="3387">
          <cell r="F3387"/>
        </row>
        <row r="3388">
          <cell r="F3388"/>
        </row>
        <row r="3389">
          <cell r="F3389"/>
        </row>
        <row r="3390">
          <cell r="F3390"/>
        </row>
        <row r="3391">
          <cell r="F3391"/>
        </row>
        <row r="3392">
          <cell r="F3392"/>
        </row>
        <row r="3393">
          <cell r="F3393"/>
        </row>
        <row r="3394">
          <cell r="F3394"/>
        </row>
        <row r="3395">
          <cell r="F3395"/>
        </row>
        <row r="3396">
          <cell r="F3396"/>
        </row>
        <row r="3397">
          <cell r="F3397"/>
        </row>
        <row r="3398">
          <cell r="F3398"/>
        </row>
        <row r="3399">
          <cell r="F3399"/>
        </row>
        <row r="3400">
          <cell r="F3400"/>
        </row>
        <row r="3401">
          <cell r="F3401"/>
        </row>
        <row r="3402">
          <cell r="F3402"/>
        </row>
        <row r="3403">
          <cell r="F3403"/>
        </row>
        <row r="3404">
          <cell r="F3404"/>
        </row>
        <row r="3405">
          <cell r="F3405"/>
        </row>
        <row r="3406">
          <cell r="F3406"/>
        </row>
        <row r="3407">
          <cell r="F3407"/>
        </row>
        <row r="3408">
          <cell r="F3408"/>
        </row>
        <row r="3409">
          <cell r="F3409"/>
        </row>
        <row r="3410">
          <cell r="F3410"/>
        </row>
        <row r="3411">
          <cell r="F3411"/>
        </row>
        <row r="3412">
          <cell r="F3412"/>
        </row>
        <row r="3413">
          <cell r="F3413"/>
        </row>
        <row r="3414">
          <cell r="F3414"/>
        </row>
        <row r="3415">
          <cell r="F3415"/>
        </row>
        <row r="3416">
          <cell r="F3416"/>
        </row>
        <row r="3417">
          <cell r="F3417"/>
        </row>
        <row r="3418">
          <cell r="F3418"/>
        </row>
        <row r="3419">
          <cell r="F3419"/>
        </row>
        <row r="3420">
          <cell r="F3420"/>
        </row>
        <row r="3421">
          <cell r="F3421"/>
        </row>
        <row r="3422">
          <cell r="F3422"/>
        </row>
        <row r="3423">
          <cell r="F3423"/>
        </row>
        <row r="3424">
          <cell r="F3424"/>
        </row>
        <row r="3425">
          <cell r="F3425"/>
        </row>
        <row r="3426">
          <cell r="F3426"/>
        </row>
        <row r="3427">
          <cell r="F3427"/>
        </row>
        <row r="3428">
          <cell r="F3428"/>
        </row>
        <row r="3429">
          <cell r="F3429"/>
        </row>
        <row r="3430">
          <cell r="F3430"/>
        </row>
        <row r="3431">
          <cell r="F3431"/>
        </row>
        <row r="3432">
          <cell r="F3432"/>
        </row>
        <row r="3433">
          <cell r="F3433"/>
        </row>
        <row r="3434">
          <cell r="F3434"/>
        </row>
        <row r="3435">
          <cell r="F3435"/>
        </row>
        <row r="3436">
          <cell r="F3436"/>
        </row>
        <row r="3437">
          <cell r="F3437"/>
        </row>
        <row r="3438">
          <cell r="F3438"/>
        </row>
        <row r="3439">
          <cell r="F3439"/>
        </row>
        <row r="3440">
          <cell r="F3440"/>
        </row>
        <row r="3441">
          <cell r="F3441"/>
        </row>
        <row r="3442">
          <cell r="F3442"/>
        </row>
        <row r="3443">
          <cell r="F3443"/>
        </row>
        <row r="3444">
          <cell r="F3444"/>
        </row>
        <row r="3445">
          <cell r="F3445"/>
        </row>
        <row r="3446">
          <cell r="F3446"/>
        </row>
        <row r="3447">
          <cell r="F3447"/>
        </row>
        <row r="3448">
          <cell r="F3448"/>
        </row>
        <row r="3449">
          <cell r="F3449"/>
        </row>
        <row r="3450">
          <cell r="F3450"/>
        </row>
        <row r="3451">
          <cell r="F3451"/>
        </row>
        <row r="3452">
          <cell r="F3452"/>
        </row>
        <row r="3453">
          <cell r="F3453"/>
        </row>
        <row r="3454">
          <cell r="F3454"/>
        </row>
        <row r="3455">
          <cell r="F3455"/>
        </row>
        <row r="3456">
          <cell r="F3456"/>
        </row>
        <row r="3457">
          <cell r="F3457"/>
        </row>
        <row r="3458">
          <cell r="F3458"/>
        </row>
        <row r="3459">
          <cell r="F3459"/>
        </row>
        <row r="3460">
          <cell r="F3460"/>
        </row>
        <row r="3461">
          <cell r="F3461"/>
        </row>
        <row r="3462">
          <cell r="F3462"/>
        </row>
        <row r="3463">
          <cell r="F3463"/>
        </row>
        <row r="3464">
          <cell r="F3464"/>
        </row>
        <row r="3465">
          <cell r="F3465"/>
        </row>
        <row r="3466">
          <cell r="F3466"/>
        </row>
        <row r="3467">
          <cell r="F3467"/>
        </row>
        <row r="3468">
          <cell r="F3468"/>
        </row>
        <row r="3469">
          <cell r="F3469"/>
        </row>
        <row r="3470">
          <cell r="F3470"/>
        </row>
        <row r="3471">
          <cell r="F3471"/>
        </row>
        <row r="3472">
          <cell r="F3472"/>
        </row>
        <row r="3473">
          <cell r="F3473"/>
        </row>
        <row r="3474">
          <cell r="F3474"/>
        </row>
        <row r="3475">
          <cell r="F3475"/>
        </row>
        <row r="3476">
          <cell r="F3476"/>
        </row>
        <row r="3477">
          <cell r="F3477"/>
        </row>
        <row r="3478">
          <cell r="F3478"/>
        </row>
        <row r="3479">
          <cell r="F3479"/>
        </row>
        <row r="3480">
          <cell r="F3480"/>
        </row>
        <row r="3481">
          <cell r="F3481"/>
        </row>
        <row r="3482">
          <cell r="F3482"/>
        </row>
        <row r="3483">
          <cell r="F3483"/>
        </row>
        <row r="3484">
          <cell r="F3484"/>
        </row>
        <row r="3485">
          <cell r="F3485"/>
        </row>
        <row r="3486">
          <cell r="F3486"/>
        </row>
        <row r="3487">
          <cell r="F3487"/>
        </row>
        <row r="3488">
          <cell r="F3488"/>
        </row>
        <row r="3489">
          <cell r="F3489"/>
        </row>
        <row r="3490">
          <cell r="F3490"/>
        </row>
        <row r="3491">
          <cell r="F3491"/>
        </row>
        <row r="3492">
          <cell r="F3492"/>
        </row>
        <row r="3493">
          <cell r="F3493"/>
        </row>
        <row r="3494">
          <cell r="F3494"/>
        </row>
        <row r="3495">
          <cell r="F3495"/>
        </row>
        <row r="3496">
          <cell r="F3496"/>
        </row>
        <row r="3497">
          <cell r="F3497"/>
        </row>
        <row r="3498">
          <cell r="F3498"/>
        </row>
        <row r="3499">
          <cell r="F3499"/>
        </row>
        <row r="3500">
          <cell r="F3500"/>
        </row>
        <row r="3501">
          <cell r="F3501"/>
        </row>
        <row r="3502">
          <cell r="F3502"/>
        </row>
        <row r="3503">
          <cell r="F3503"/>
        </row>
        <row r="3504">
          <cell r="F3504"/>
        </row>
        <row r="3505">
          <cell r="F3505"/>
        </row>
        <row r="3506">
          <cell r="F3506"/>
        </row>
        <row r="3507">
          <cell r="F3507"/>
        </row>
        <row r="3508">
          <cell r="F3508"/>
        </row>
        <row r="3509">
          <cell r="F3509"/>
        </row>
        <row r="3510">
          <cell r="F3510"/>
        </row>
        <row r="3511">
          <cell r="F3511"/>
        </row>
        <row r="3512">
          <cell r="F3512"/>
        </row>
        <row r="3513">
          <cell r="F3513"/>
        </row>
        <row r="3514">
          <cell r="F3514"/>
        </row>
        <row r="3515">
          <cell r="F3515"/>
        </row>
        <row r="3516">
          <cell r="F3516"/>
        </row>
        <row r="3517">
          <cell r="F3517"/>
        </row>
        <row r="3518">
          <cell r="F3518"/>
        </row>
        <row r="3519">
          <cell r="F3519"/>
        </row>
        <row r="3520">
          <cell r="F3520"/>
        </row>
        <row r="3521">
          <cell r="F3521"/>
        </row>
        <row r="3522">
          <cell r="F3522"/>
        </row>
        <row r="3523">
          <cell r="F3523"/>
        </row>
        <row r="3524">
          <cell r="F3524"/>
        </row>
        <row r="3525">
          <cell r="F3525"/>
        </row>
        <row r="3526">
          <cell r="F3526"/>
        </row>
        <row r="3527">
          <cell r="F3527"/>
        </row>
        <row r="3528">
          <cell r="F3528"/>
        </row>
        <row r="3529">
          <cell r="F3529"/>
        </row>
        <row r="3530">
          <cell r="F3530"/>
        </row>
        <row r="3531">
          <cell r="F3531"/>
        </row>
        <row r="3532">
          <cell r="F3532"/>
        </row>
        <row r="3533">
          <cell r="F3533"/>
        </row>
        <row r="3534">
          <cell r="F3534"/>
        </row>
        <row r="3535">
          <cell r="F3535"/>
        </row>
        <row r="3536">
          <cell r="F3536"/>
        </row>
        <row r="3537">
          <cell r="F3537"/>
        </row>
        <row r="3538">
          <cell r="F3538"/>
        </row>
        <row r="3539">
          <cell r="F3539"/>
        </row>
        <row r="3540">
          <cell r="F3540"/>
        </row>
        <row r="3541">
          <cell r="F3541"/>
        </row>
        <row r="3542">
          <cell r="F3542"/>
        </row>
        <row r="3543">
          <cell r="F3543"/>
        </row>
        <row r="3544">
          <cell r="F3544"/>
        </row>
        <row r="3545">
          <cell r="F3545"/>
        </row>
        <row r="3546">
          <cell r="F3546"/>
        </row>
        <row r="3547">
          <cell r="F3547"/>
        </row>
        <row r="3548">
          <cell r="F3548"/>
        </row>
        <row r="3549">
          <cell r="F3549"/>
        </row>
        <row r="3550">
          <cell r="F3550"/>
        </row>
        <row r="3551">
          <cell r="F3551"/>
        </row>
        <row r="3552">
          <cell r="F3552"/>
        </row>
        <row r="3553">
          <cell r="F3553"/>
        </row>
        <row r="3554">
          <cell r="F3554"/>
        </row>
        <row r="3555">
          <cell r="F3555"/>
        </row>
        <row r="3556">
          <cell r="F3556"/>
        </row>
        <row r="3557">
          <cell r="F3557"/>
        </row>
        <row r="3558">
          <cell r="F3558"/>
        </row>
        <row r="3559">
          <cell r="F3559"/>
        </row>
        <row r="3560">
          <cell r="F3560"/>
        </row>
        <row r="3561">
          <cell r="F3561"/>
        </row>
        <row r="3562">
          <cell r="F3562"/>
        </row>
        <row r="3563">
          <cell r="F3563"/>
        </row>
        <row r="3564">
          <cell r="F3564"/>
        </row>
        <row r="3565">
          <cell r="F3565"/>
        </row>
        <row r="3566">
          <cell r="F3566"/>
        </row>
        <row r="3567">
          <cell r="F3567"/>
        </row>
        <row r="3568">
          <cell r="F3568"/>
        </row>
        <row r="3569">
          <cell r="F3569"/>
        </row>
        <row r="3570">
          <cell r="F3570"/>
        </row>
        <row r="3571">
          <cell r="F3571"/>
        </row>
        <row r="3572">
          <cell r="F3572"/>
        </row>
        <row r="3573">
          <cell r="F3573"/>
        </row>
        <row r="3574">
          <cell r="F3574"/>
        </row>
        <row r="3575">
          <cell r="F3575"/>
        </row>
        <row r="3576">
          <cell r="F3576"/>
        </row>
        <row r="3577">
          <cell r="F3577"/>
        </row>
        <row r="3578">
          <cell r="F3578"/>
        </row>
        <row r="3579">
          <cell r="F3579"/>
        </row>
        <row r="3580">
          <cell r="F3580"/>
        </row>
        <row r="3581">
          <cell r="F3581"/>
        </row>
        <row r="3582">
          <cell r="F3582"/>
        </row>
        <row r="3583">
          <cell r="F3583"/>
        </row>
        <row r="3584">
          <cell r="F3584"/>
        </row>
        <row r="3585">
          <cell r="F3585"/>
        </row>
        <row r="3586">
          <cell r="F3586"/>
        </row>
        <row r="3587">
          <cell r="F3587"/>
        </row>
        <row r="3588">
          <cell r="F3588"/>
        </row>
        <row r="3589">
          <cell r="F3589"/>
        </row>
        <row r="3590">
          <cell r="F3590"/>
        </row>
        <row r="3591">
          <cell r="F3591"/>
        </row>
        <row r="3592">
          <cell r="F3592"/>
        </row>
        <row r="3593">
          <cell r="F3593"/>
        </row>
        <row r="3594">
          <cell r="F3594"/>
        </row>
        <row r="3595">
          <cell r="F3595"/>
        </row>
        <row r="3596">
          <cell r="F3596"/>
        </row>
        <row r="3597">
          <cell r="F3597"/>
        </row>
        <row r="3598">
          <cell r="F3598"/>
        </row>
        <row r="3599">
          <cell r="F3599"/>
        </row>
        <row r="3600">
          <cell r="F3600"/>
        </row>
        <row r="3601">
          <cell r="F3601"/>
        </row>
        <row r="3602">
          <cell r="F3602"/>
        </row>
        <row r="3603">
          <cell r="F3603"/>
        </row>
        <row r="3604">
          <cell r="F3604"/>
        </row>
        <row r="3605">
          <cell r="F3605"/>
        </row>
        <row r="3606">
          <cell r="F3606"/>
        </row>
        <row r="3607">
          <cell r="F3607"/>
        </row>
        <row r="3608">
          <cell r="F3608"/>
        </row>
        <row r="3609">
          <cell r="F3609"/>
        </row>
        <row r="3610">
          <cell r="F3610"/>
        </row>
        <row r="3611">
          <cell r="F3611"/>
        </row>
        <row r="3612">
          <cell r="F3612"/>
        </row>
        <row r="3613">
          <cell r="F3613"/>
        </row>
        <row r="3614">
          <cell r="F3614"/>
        </row>
        <row r="3615">
          <cell r="F3615"/>
        </row>
        <row r="3616">
          <cell r="F3616"/>
        </row>
        <row r="3617">
          <cell r="F3617"/>
        </row>
        <row r="3618">
          <cell r="F3618"/>
        </row>
        <row r="3619">
          <cell r="F3619"/>
        </row>
        <row r="3620">
          <cell r="F3620"/>
        </row>
        <row r="3621">
          <cell r="F3621"/>
        </row>
        <row r="3622">
          <cell r="F3622"/>
        </row>
        <row r="3623">
          <cell r="F3623"/>
        </row>
        <row r="3624">
          <cell r="F3624"/>
        </row>
        <row r="3625">
          <cell r="F3625"/>
        </row>
        <row r="3626">
          <cell r="F3626"/>
        </row>
        <row r="3627">
          <cell r="F3627"/>
        </row>
        <row r="3628">
          <cell r="F3628"/>
        </row>
        <row r="3629">
          <cell r="F3629"/>
        </row>
        <row r="3630">
          <cell r="F3630"/>
        </row>
        <row r="3631">
          <cell r="F3631"/>
        </row>
        <row r="3632">
          <cell r="F3632"/>
        </row>
        <row r="3633">
          <cell r="F3633"/>
        </row>
        <row r="3634">
          <cell r="F3634"/>
        </row>
        <row r="3635">
          <cell r="F3635"/>
        </row>
        <row r="3636">
          <cell r="F3636"/>
        </row>
        <row r="3637">
          <cell r="F3637"/>
        </row>
        <row r="3638">
          <cell r="F3638"/>
        </row>
        <row r="3639">
          <cell r="F3639"/>
        </row>
        <row r="3640">
          <cell r="F3640"/>
        </row>
        <row r="3641">
          <cell r="F3641"/>
        </row>
        <row r="3642">
          <cell r="F3642"/>
        </row>
        <row r="3643">
          <cell r="F3643"/>
        </row>
        <row r="3644">
          <cell r="F3644"/>
        </row>
        <row r="3645">
          <cell r="F3645"/>
        </row>
        <row r="3646">
          <cell r="F3646"/>
        </row>
        <row r="3647">
          <cell r="F3647"/>
        </row>
        <row r="3648">
          <cell r="F3648"/>
        </row>
        <row r="3649">
          <cell r="F3649"/>
        </row>
        <row r="3650">
          <cell r="F3650"/>
        </row>
        <row r="3651">
          <cell r="F3651"/>
        </row>
        <row r="3652">
          <cell r="F3652"/>
        </row>
        <row r="3653">
          <cell r="F3653"/>
        </row>
        <row r="3654">
          <cell r="F3654"/>
        </row>
        <row r="3655">
          <cell r="F3655"/>
        </row>
        <row r="3656">
          <cell r="F3656"/>
        </row>
        <row r="3657">
          <cell r="F3657"/>
        </row>
        <row r="3658">
          <cell r="F3658"/>
        </row>
        <row r="3659">
          <cell r="F3659"/>
        </row>
        <row r="3660">
          <cell r="F3660"/>
        </row>
        <row r="3661">
          <cell r="F3661"/>
        </row>
        <row r="3662">
          <cell r="F3662"/>
        </row>
        <row r="3663">
          <cell r="F3663"/>
        </row>
        <row r="3664">
          <cell r="F3664"/>
        </row>
        <row r="3665">
          <cell r="F3665"/>
        </row>
        <row r="3666">
          <cell r="F3666"/>
        </row>
        <row r="3667">
          <cell r="F3667"/>
        </row>
        <row r="3668">
          <cell r="F3668"/>
        </row>
        <row r="3669">
          <cell r="F3669"/>
        </row>
        <row r="3670">
          <cell r="F3670"/>
        </row>
        <row r="3671">
          <cell r="F3671"/>
        </row>
        <row r="3672">
          <cell r="F3672"/>
        </row>
        <row r="3673">
          <cell r="F3673"/>
        </row>
        <row r="3674">
          <cell r="F3674"/>
        </row>
        <row r="3675">
          <cell r="F3675"/>
        </row>
        <row r="3676">
          <cell r="F3676"/>
        </row>
        <row r="3677">
          <cell r="F3677"/>
        </row>
        <row r="3678">
          <cell r="F3678"/>
        </row>
        <row r="3679">
          <cell r="F3679"/>
        </row>
        <row r="3680">
          <cell r="F3680"/>
        </row>
        <row r="3681">
          <cell r="F3681"/>
        </row>
        <row r="3682">
          <cell r="F3682"/>
        </row>
        <row r="3683">
          <cell r="F3683"/>
        </row>
        <row r="3684">
          <cell r="F3684"/>
        </row>
        <row r="3685">
          <cell r="F3685"/>
        </row>
        <row r="3686">
          <cell r="F3686"/>
        </row>
        <row r="3687">
          <cell r="F3687"/>
        </row>
        <row r="3688">
          <cell r="F3688"/>
        </row>
        <row r="3689">
          <cell r="F3689"/>
        </row>
        <row r="3690">
          <cell r="F3690"/>
        </row>
        <row r="3691">
          <cell r="F3691"/>
        </row>
        <row r="3692">
          <cell r="F3692"/>
        </row>
        <row r="3693">
          <cell r="F3693"/>
        </row>
        <row r="3694">
          <cell r="F3694"/>
        </row>
        <row r="3695">
          <cell r="F3695"/>
        </row>
        <row r="3696">
          <cell r="F3696"/>
        </row>
        <row r="3697">
          <cell r="F3697"/>
        </row>
        <row r="3698">
          <cell r="F3698"/>
        </row>
        <row r="3699">
          <cell r="F3699"/>
        </row>
        <row r="3700">
          <cell r="F3700"/>
        </row>
        <row r="3701">
          <cell r="F3701"/>
        </row>
        <row r="3702">
          <cell r="F3702"/>
        </row>
        <row r="3703">
          <cell r="F3703"/>
        </row>
        <row r="3704">
          <cell r="F3704"/>
        </row>
        <row r="3705">
          <cell r="F3705"/>
        </row>
        <row r="3706">
          <cell r="F3706"/>
        </row>
        <row r="3707">
          <cell r="F3707"/>
        </row>
        <row r="3708">
          <cell r="F3708"/>
        </row>
        <row r="3709">
          <cell r="F3709"/>
        </row>
        <row r="3710">
          <cell r="F3710"/>
        </row>
        <row r="3711">
          <cell r="F3711"/>
        </row>
        <row r="3712">
          <cell r="F3712"/>
        </row>
        <row r="3713">
          <cell r="F3713"/>
        </row>
        <row r="3714">
          <cell r="F3714"/>
        </row>
        <row r="3715">
          <cell r="F3715"/>
        </row>
        <row r="3716">
          <cell r="F3716"/>
        </row>
        <row r="3717">
          <cell r="F3717"/>
        </row>
        <row r="3718">
          <cell r="F3718"/>
        </row>
        <row r="3719">
          <cell r="F3719"/>
        </row>
        <row r="3720">
          <cell r="F3720"/>
        </row>
        <row r="3721">
          <cell r="F3721"/>
        </row>
        <row r="3722">
          <cell r="F3722"/>
        </row>
        <row r="3723">
          <cell r="F3723"/>
        </row>
        <row r="3724">
          <cell r="F3724"/>
        </row>
        <row r="3725">
          <cell r="F3725"/>
        </row>
        <row r="3726">
          <cell r="F3726"/>
        </row>
        <row r="3727">
          <cell r="F3727"/>
        </row>
        <row r="3728">
          <cell r="F3728"/>
        </row>
        <row r="3729">
          <cell r="F3729"/>
        </row>
        <row r="3730">
          <cell r="F3730"/>
        </row>
        <row r="3731">
          <cell r="F3731"/>
        </row>
        <row r="3732">
          <cell r="F3732"/>
        </row>
        <row r="3733">
          <cell r="F3733"/>
        </row>
        <row r="3734">
          <cell r="F3734"/>
        </row>
        <row r="3735">
          <cell r="F3735"/>
        </row>
        <row r="3736">
          <cell r="F3736"/>
        </row>
        <row r="3737">
          <cell r="F3737"/>
        </row>
        <row r="3738">
          <cell r="F3738"/>
        </row>
        <row r="3739">
          <cell r="F3739"/>
        </row>
        <row r="3740">
          <cell r="F3740"/>
        </row>
        <row r="3741">
          <cell r="F3741"/>
        </row>
        <row r="3742">
          <cell r="F3742"/>
        </row>
        <row r="3743">
          <cell r="F3743"/>
        </row>
        <row r="3744">
          <cell r="F3744"/>
        </row>
        <row r="3745">
          <cell r="F3745"/>
        </row>
        <row r="3746">
          <cell r="F3746"/>
        </row>
        <row r="3747">
          <cell r="F3747"/>
        </row>
        <row r="3748">
          <cell r="F3748"/>
        </row>
        <row r="3749">
          <cell r="F3749"/>
        </row>
        <row r="3750">
          <cell r="F3750"/>
        </row>
        <row r="3751">
          <cell r="F3751"/>
        </row>
        <row r="3752">
          <cell r="F3752"/>
        </row>
        <row r="3753">
          <cell r="F3753"/>
        </row>
        <row r="3754">
          <cell r="F3754"/>
        </row>
        <row r="3755">
          <cell r="F3755"/>
        </row>
        <row r="3756">
          <cell r="F3756"/>
        </row>
        <row r="3757">
          <cell r="F3757"/>
        </row>
        <row r="3758">
          <cell r="F3758"/>
        </row>
        <row r="3759">
          <cell r="F3759"/>
        </row>
        <row r="3760">
          <cell r="F3760"/>
        </row>
        <row r="3761">
          <cell r="F3761"/>
        </row>
        <row r="3762">
          <cell r="F3762"/>
        </row>
        <row r="3763">
          <cell r="F3763"/>
        </row>
        <row r="3764">
          <cell r="F3764"/>
        </row>
        <row r="3765">
          <cell r="F3765"/>
        </row>
        <row r="3766">
          <cell r="F3766"/>
        </row>
        <row r="3767">
          <cell r="F3767"/>
        </row>
        <row r="3768">
          <cell r="F3768"/>
        </row>
        <row r="3769">
          <cell r="F3769"/>
        </row>
        <row r="3770">
          <cell r="F3770"/>
        </row>
        <row r="3771">
          <cell r="F3771"/>
        </row>
        <row r="3772">
          <cell r="F3772"/>
        </row>
        <row r="3773">
          <cell r="F3773"/>
        </row>
        <row r="3774">
          <cell r="F3774"/>
        </row>
        <row r="3775">
          <cell r="F3775"/>
        </row>
        <row r="3776">
          <cell r="F3776"/>
        </row>
        <row r="3777">
          <cell r="F3777"/>
        </row>
        <row r="3778">
          <cell r="F3778"/>
        </row>
        <row r="3779">
          <cell r="F3779"/>
        </row>
        <row r="3780">
          <cell r="F3780"/>
        </row>
        <row r="3781">
          <cell r="F3781"/>
        </row>
        <row r="3782">
          <cell r="F3782"/>
        </row>
        <row r="3783">
          <cell r="F3783"/>
        </row>
        <row r="3784">
          <cell r="F3784"/>
        </row>
        <row r="3785">
          <cell r="F3785"/>
        </row>
        <row r="3786">
          <cell r="F3786"/>
        </row>
        <row r="3787">
          <cell r="F3787"/>
        </row>
        <row r="3788">
          <cell r="F3788"/>
        </row>
        <row r="3789">
          <cell r="F3789"/>
        </row>
        <row r="3790">
          <cell r="F3790"/>
        </row>
        <row r="3791">
          <cell r="F3791"/>
        </row>
        <row r="3792">
          <cell r="F3792"/>
        </row>
        <row r="3793">
          <cell r="F3793"/>
        </row>
        <row r="3794">
          <cell r="F3794"/>
        </row>
        <row r="3795">
          <cell r="F3795"/>
        </row>
        <row r="3796">
          <cell r="F3796"/>
        </row>
        <row r="3797">
          <cell r="F3797"/>
        </row>
        <row r="3798">
          <cell r="F3798"/>
        </row>
        <row r="3799">
          <cell r="F3799"/>
        </row>
        <row r="3800">
          <cell r="F3800"/>
        </row>
        <row r="3801">
          <cell r="F3801"/>
        </row>
        <row r="3802">
          <cell r="F3802"/>
        </row>
        <row r="3803">
          <cell r="F3803"/>
        </row>
        <row r="3804">
          <cell r="F3804"/>
        </row>
        <row r="3805">
          <cell r="F3805"/>
        </row>
        <row r="3806">
          <cell r="F3806"/>
        </row>
        <row r="3807">
          <cell r="F3807"/>
        </row>
        <row r="3808">
          <cell r="F3808"/>
        </row>
        <row r="3809">
          <cell r="F3809"/>
        </row>
        <row r="3810">
          <cell r="F3810"/>
        </row>
        <row r="3811">
          <cell r="F3811"/>
        </row>
        <row r="3812">
          <cell r="F3812"/>
        </row>
        <row r="3813">
          <cell r="F3813"/>
        </row>
        <row r="3814">
          <cell r="F3814"/>
        </row>
        <row r="3815">
          <cell r="F3815"/>
        </row>
        <row r="3816">
          <cell r="F3816"/>
        </row>
        <row r="3817">
          <cell r="F3817"/>
        </row>
        <row r="3818">
          <cell r="F3818"/>
        </row>
        <row r="3819">
          <cell r="F3819"/>
        </row>
        <row r="3820">
          <cell r="F3820"/>
        </row>
        <row r="3821">
          <cell r="F3821"/>
        </row>
        <row r="3822">
          <cell r="F3822"/>
        </row>
        <row r="3823">
          <cell r="F3823"/>
        </row>
        <row r="3824">
          <cell r="F3824"/>
        </row>
        <row r="3825">
          <cell r="F3825"/>
        </row>
        <row r="3826">
          <cell r="F3826"/>
        </row>
        <row r="3827">
          <cell r="F3827"/>
        </row>
        <row r="3828">
          <cell r="F3828"/>
        </row>
        <row r="3829">
          <cell r="F3829"/>
        </row>
        <row r="3830">
          <cell r="F3830"/>
        </row>
        <row r="3831">
          <cell r="F3831"/>
        </row>
        <row r="3832">
          <cell r="F3832"/>
        </row>
        <row r="3833">
          <cell r="F3833"/>
        </row>
        <row r="3834">
          <cell r="F3834"/>
        </row>
        <row r="3835">
          <cell r="F3835"/>
        </row>
        <row r="3836">
          <cell r="F3836"/>
        </row>
        <row r="3837">
          <cell r="F3837"/>
        </row>
        <row r="3838">
          <cell r="F3838"/>
        </row>
        <row r="3839">
          <cell r="F3839"/>
        </row>
        <row r="3840">
          <cell r="F3840"/>
        </row>
        <row r="3841">
          <cell r="F3841"/>
        </row>
        <row r="3842">
          <cell r="F3842"/>
        </row>
        <row r="3843">
          <cell r="F3843"/>
        </row>
        <row r="3844">
          <cell r="F3844"/>
        </row>
        <row r="3845">
          <cell r="F3845"/>
        </row>
        <row r="3846">
          <cell r="F3846"/>
        </row>
        <row r="3847">
          <cell r="F3847"/>
        </row>
        <row r="3848">
          <cell r="F3848"/>
        </row>
        <row r="3849">
          <cell r="F3849"/>
        </row>
        <row r="3850">
          <cell r="F3850"/>
        </row>
        <row r="3851">
          <cell r="F3851"/>
        </row>
        <row r="3852">
          <cell r="F3852"/>
        </row>
        <row r="3853">
          <cell r="F3853"/>
        </row>
        <row r="3854">
          <cell r="F3854"/>
        </row>
        <row r="3855">
          <cell r="F3855"/>
        </row>
        <row r="3856">
          <cell r="F3856"/>
        </row>
        <row r="3857">
          <cell r="F3857"/>
        </row>
        <row r="3858">
          <cell r="F3858"/>
        </row>
        <row r="3859">
          <cell r="F3859"/>
        </row>
        <row r="3860">
          <cell r="F3860"/>
        </row>
        <row r="3861">
          <cell r="F3861"/>
        </row>
        <row r="3862">
          <cell r="F3862"/>
        </row>
        <row r="3863">
          <cell r="F3863"/>
        </row>
        <row r="3864">
          <cell r="F3864"/>
        </row>
        <row r="3865">
          <cell r="F3865"/>
        </row>
        <row r="3866">
          <cell r="F3866"/>
        </row>
        <row r="3867">
          <cell r="F3867"/>
        </row>
        <row r="3868">
          <cell r="F3868"/>
        </row>
        <row r="3869">
          <cell r="F3869"/>
        </row>
        <row r="3870">
          <cell r="F3870"/>
        </row>
        <row r="3871">
          <cell r="F3871"/>
        </row>
        <row r="3872">
          <cell r="F3872"/>
        </row>
        <row r="3873">
          <cell r="F3873"/>
        </row>
        <row r="3874">
          <cell r="F3874"/>
        </row>
        <row r="3875">
          <cell r="F3875"/>
        </row>
        <row r="3876">
          <cell r="F3876"/>
        </row>
        <row r="3877">
          <cell r="F3877"/>
        </row>
        <row r="3878">
          <cell r="F3878"/>
        </row>
        <row r="3879">
          <cell r="F3879"/>
        </row>
        <row r="3880">
          <cell r="F3880"/>
        </row>
        <row r="3881">
          <cell r="F3881"/>
        </row>
        <row r="3882">
          <cell r="F3882"/>
        </row>
        <row r="3883">
          <cell r="F3883"/>
        </row>
        <row r="3884">
          <cell r="F3884"/>
        </row>
        <row r="3885">
          <cell r="F3885"/>
        </row>
        <row r="3886">
          <cell r="F3886"/>
        </row>
        <row r="3887">
          <cell r="F3887"/>
        </row>
        <row r="3888">
          <cell r="F3888"/>
        </row>
        <row r="3889">
          <cell r="F3889"/>
        </row>
        <row r="3890">
          <cell r="F3890"/>
        </row>
        <row r="3891">
          <cell r="F3891"/>
        </row>
        <row r="3892">
          <cell r="F3892"/>
        </row>
        <row r="3893">
          <cell r="F3893"/>
        </row>
        <row r="3894">
          <cell r="F3894"/>
        </row>
        <row r="3895">
          <cell r="F3895"/>
        </row>
        <row r="3896">
          <cell r="F3896"/>
        </row>
        <row r="3897">
          <cell r="F3897"/>
        </row>
        <row r="3898">
          <cell r="F3898"/>
        </row>
        <row r="3899">
          <cell r="F3899"/>
        </row>
        <row r="3900">
          <cell r="F3900"/>
        </row>
        <row r="3901">
          <cell r="F3901"/>
        </row>
        <row r="3902">
          <cell r="F3902"/>
        </row>
        <row r="3903">
          <cell r="F3903"/>
        </row>
        <row r="3904">
          <cell r="F3904"/>
        </row>
        <row r="3905">
          <cell r="F3905"/>
        </row>
        <row r="3906">
          <cell r="F3906"/>
        </row>
        <row r="3907">
          <cell r="F3907"/>
        </row>
        <row r="3908">
          <cell r="F3908"/>
        </row>
        <row r="3909">
          <cell r="F3909"/>
        </row>
        <row r="3910">
          <cell r="F3910"/>
        </row>
        <row r="3911">
          <cell r="F3911"/>
        </row>
        <row r="3912">
          <cell r="F3912"/>
        </row>
        <row r="3913">
          <cell r="F3913"/>
        </row>
        <row r="3914">
          <cell r="F3914"/>
        </row>
        <row r="3915">
          <cell r="F3915"/>
        </row>
        <row r="3916">
          <cell r="F3916"/>
        </row>
        <row r="3917">
          <cell r="F3917"/>
        </row>
        <row r="3918">
          <cell r="F3918"/>
        </row>
        <row r="3919">
          <cell r="F3919"/>
        </row>
        <row r="3920">
          <cell r="F3920"/>
        </row>
        <row r="3921">
          <cell r="F3921"/>
        </row>
        <row r="3922">
          <cell r="F3922"/>
        </row>
        <row r="3923">
          <cell r="F3923"/>
        </row>
        <row r="3924">
          <cell r="F3924"/>
        </row>
        <row r="3925">
          <cell r="F3925"/>
        </row>
        <row r="3926">
          <cell r="F3926"/>
        </row>
        <row r="3927">
          <cell r="F3927"/>
        </row>
        <row r="3928">
          <cell r="F3928"/>
        </row>
        <row r="3929">
          <cell r="F3929"/>
        </row>
        <row r="3930">
          <cell r="F3930"/>
        </row>
        <row r="3931">
          <cell r="F3931"/>
        </row>
        <row r="3932">
          <cell r="F3932"/>
        </row>
        <row r="3933">
          <cell r="F3933"/>
        </row>
        <row r="3934">
          <cell r="F3934"/>
        </row>
        <row r="3935">
          <cell r="F3935"/>
        </row>
        <row r="3936">
          <cell r="F3936"/>
        </row>
        <row r="3937">
          <cell r="F3937"/>
        </row>
        <row r="3938">
          <cell r="F3938"/>
        </row>
        <row r="3939">
          <cell r="F3939"/>
        </row>
        <row r="3940">
          <cell r="F3940"/>
        </row>
        <row r="3941">
          <cell r="F3941"/>
        </row>
        <row r="3942">
          <cell r="F3942"/>
        </row>
        <row r="3943">
          <cell r="F3943"/>
        </row>
        <row r="3944">
          <cell r="F3944"/>
        </row>
        <row r="3945">
          <cell r="F3945"/>
        </row>
        <row r="3946">
          <cell r="F3946"/>
        </row>
        <row r="3947">
          <cell r="F3947"/>
        </row>
        <row r="3948">
          <cell r="F3948"/>
        </row>
        <row r="3949">
          <cell r="F3949"/>
        </row>
        <row r="3950">
          <cell r="F3950"/>
        </row>
        <row r="3951">
          <cell r="F3951"/>
        </row>
        <row r="3952">
          <cell r="F3952"/>
        </row>
        <row r="3953">
          <cell r="F3953"/>
        </row>
        <row r="3954">
          <cell r="F3954"/>
        </row>
        <row r="3955">
          <cell r="F3955"/>
        </row>
        <row r="3956">
          <cell r="F3956"/>
        </row>
        <row r="3957">
          <cell r="F3957"/>
        </row>
        <row r="3958">
          <cell r="F3958"/>
        </row>
        <row r="3959">
          <cell r="F3959"/>
        </row>
        <row r="3960">
          <cell r="F3960"/>
        </row>
        <row r="3961">
          <cell r="F3961"/>
        </row>
        <row r="3962">
          <cell r="F3962"/>
        </row>
        <row r="3963">
          <cell r="F3963"/>
        </row>
        <row r="3964">
          <cell r="F3964"/>
        </row>
        <row r="3965">
          <cell r="F3965"/>
        </row>
        <row r="3966">
          <cell r="F3966"/>
        </row>
        <row r="3967">
          <cell r="F3967"/>
        </row>
        <row r="3968">
          <cell r="F3968"/>
        </row>
        <row r="3969">
          <cell r="F3969"/>
        </row>
        <row r="3970">
          <cell r="F3970"/>
        </row>
        <row r="3971">
          <cell r="F3971"/>
        </row>
        <row r="3972">
          <cell r="F3972"/>
        </row>
        <row r="3973">
          <cell r="F3973"/>
        </row>
        <row r="3974">
          <cell r="F3974"/>
        </row>
        <row r="3975">
          <cell r="F3975"/>
        </row>
        <row r="3976">
          <cell r="F3976"/>
        </row>
        <row r="3977">
          <cell r="F3977"/>
        </row>
        <row r="3978">
          <cell r="F3978"/>
        </row>
        <row r="3979">
          <cell r="F3979"/>
        </row>
        <row r="3980">
          <cell r="F3980"/>
        </row>
        <row r="3981">
          <cell r="F3981"/>
        </row>
        <row r="3982">
          <cell r="F3982"/>
        </row>
        <row r="3983">
          <cell r="F3983"/>
        </row>
        <row r="3984">
          <cell r="F3984"/>
        </row>
        <row r="3985">
          <cell r="F3985"/>
        </row>
        <row r="3986">
          <cell r="F3986"/>
        </row>
        <row r="3987">
          <cell r="F3987"/>
        </row>
        <row r="3988">
          <cell r="F3988"/>
        </row>
        <row r="3989">
          <cell r="F3989"/>
        </row>
        <row r="3990">
          <cell r="F3990"/>
        </row>
        <row r="3991">
          <cell r="F3991"/>
        </row>
        <row r="3992">
          <cell r="F3992"/>
        </row>
        <row r="3993">
          <cell r="F3993"/>
        </row>
        <row r="3994">
          <cell r="F3994"/>
        </row>
        <row r="3995">
          <cell r="F3995"/>
        </row>
        <row r="3996">
          <cell r="F3996"/>
        </row>
        <row r="3997">
          <cell r="F3997"/>
        </row>
        <row r="3998">
          <cell r="F3998"/>
        </row>
        <row r="3999">
          <cell r="F3999"/>
        </row>
        <row r="4000">
          <cell r="F4000"/>
        </row>
        <row r="4001">
          <cell r="F4001"/>
        </row>
        <row r="4002">
          <cell r="F4002"/>
        </row>
        <row r="4003">
          <cell r="F4003"/>
        </row>
        <row r="4004">
          <cell r="F4004"/>
        </row>
        <row r="4005">
          <cell r="F4005"/>
        </row>
        <row r="4006">
          <cell r="F4006"/>
        </row>
        <row r="4007">
          <cell r="F4007"/>
        </row>
        <row r="4008">
          <cell r="F4008"/>
        </row>
        <row r="4009">
          <cell r="F4009"/>
        </row>
        <row r="4010">
          <cell r="F4010"/>
        </row>
        <row r="4011">
          <cell r="F4011"/>
        </row>
        <row r="4012">
          <cell r="F4012"/>
        </row>
        <row r="4013">
          <cell r="F4013"/>
        </row>
        <row r="4014">
          <cell r="F4014"/>
        </row>
        <row r="4015">
          <cell r="F4015"/>
        </row>
        <row r="4016">
          <cell r="F4016"/>
        </row>
        <row r="4017">
          <cell r="F4017"/>
        </row>
        <row r="4018">
          <cell r="F4018"/>
        </row>
        <row r="4019">
          <cell r="F4019"/>
        </row>
        <row r="4020">
          <cell r="F4020"/>
        </row>
        <row r="4021">
          <cell r="F4021"/>
        </row>
        <row r="4022">
          <cell r="F4022"/>
        </row>
        <row r="4023">
          <cell r="F4023"/>
        </row>
        <row r="4024">
          <cell r="F4024"/>
        </row>
        <row r="4025">
          <cell r="F4025"/>
        </row>
        <row r="4026">
          <cell r="F4026"/>
        </row>
        <row r="4027">
          <cell r="F4027"/>
        </row>
        <row r="4028">
          <cell r="F4028"/>
        </row>
        <row r="4029">
          <cell r="F4029"/>
        </row>
        <row r="4030">
          <cell r="F4030"/>
        </row>
        <row r="4031">
          <cell r="F4031"/>
        </row>
        <row r="4032">
          <cell r="F4032"/>
        </row>
        <row r="4033">
          <cell r="F4033"/>
        </row>
        <row r="4034">
          <cell r="F4034"/>
        </row>
        <row r="4035">
          <cell r="F4035"/>
        </row>
        <row r="4036">
          <cell r="F4036"/>
        </row>
        <row r="4037">
          <cell r="F4037"/>
        </row>
        <row r="4038">
          <cell r="F4038"/>
        </row>
        <row r="4039">
          <cell r="F4039"/>
        </row>
        <row r="4040">
          <cell r="F4040"/>
        </row>
        <row r="4041">
          <cell r="F4041"/>
        </row>
        <row r="4042">
          <cell r="F4042"/>
        </row>
        <row r="4043">
          <cell r="F4043"/>
        </row>
        <row r="4044">
          <cell r="F4044"/>
        </row>
        <row r="4045">
          <cell r="F4045"/>
        </row>
        <row r="4046">
          <cell r="F4046"/>
        </row>
        <row r="4047">
          <cell r="F4047"/>
        </row>
        <row r="4048">
          <cell r="F4048"/>
        </row>
        <row r="4049">
          <cell r="F4049"/>
        </row>
        <row r="4050">
          <cell r="F4050"/>
        </row>
        <row r="4051">
          <cell r="F4051"/>
        </row>
        <row r="4052">
          <cell r="F4052"/>
        </row>
        <row r="4053">
          <cell r="F4053"/>
        </row>
        <row r="4054">
          <cell r="F4054"/>
        </row>
        <row r="4055">
          <cell r="F4055"/>
        </row>
        <row r="4056">
          <cell r="F4056"/>
        </row>
        <row r="4057">
          <cell r="F4057"/>
        </row>
        <row r="4058">
          <cell r="F4058"/>
        </row>
        <row r="4059">
          <cell r="F4059"/>
        </row>
        <row r="4060">
          <cell r="F4060"/>
        </row>
        <row r="4061">
          <cell r="F4061"/>
        </row>
        <row r="4062">
          <cell r="F4062"/>
        </row>
        <row r="4063">
          <cell r="F4063"/>
        </row>
        <row r="4064">
          <cell r="F4064"/>
        </row>
        <row r="4065">
          <cell r="F4065"/>
        </row>
        <row r="4066">
          <cell r="F4066"/>
        </row>
        <row r="4067">
          <cell r="F4067"/>
        </row>
        <row r="4068">
          <cell r="F4068"/>
        </row>
        <row r="4069">
          <cell r="F4069"/>
        </row>
        <row r="4070">
          <cell r="F4070"/>
        </row>
        <row r="4071">
          <cell r="F4071"/>
        </row>
        <row r="4072">
          <cell r="F4072"/>
        </row>
        <row r="4073">
          <cell r="F4073"/>
        </row>
        <row r="4074">
          <cell r="F4074"/>
        </row>
        <row r="4075">
          <cell r="F4075"/>
        </row>
        <row r="4076">
          <cell r="F4076"/>
        </row>
        <row r="4077">
          <cell r="F4077"/>
        </row>
        <row r="4078">
          <cell r="F4078"/>
        </row>
        <row r="4079">
          <cell r="F4079"/>
        </row>
        <row r="4080">
          <cell r="F4080"/>
        </row>
        <row r="4081">
          <cell r="F4081"/>
        </row>
        <row r="4082">
          <cell r="F4082"/>
        </row>
        <row r="4083">
          <cell r="F4083"/>
        </row>
        <row r="4084">
          <cell r="F4084"/>
        </row>
        <row r="4085">
          <cell r="F4085"/>
        </row>
        <row r="4086">
          <cell r="F4086"/>
        </row>
        <row r="4087">
          <cell r="F4087"/>
        </row>
        <row r="4088">
          <cell r="F4088"/>
        </row>
        <row r="4089">
          <cell r="F4089"/>
        </row>
        <row r="4090">
          <cell r="F4090"/>
        </row>
        <row r="4091">
          <cell r="F4091"/>
        </row>
        <row r="4092">
          <cell r="F4092"/>
        </row>
        <row r="4093">
          <cell r="F4093"/>
        </row>
        <row r="4094">
          <cell r="F4094"/>
        </row>
        <row r="4095">
          <cell r="F4095"/>
        </row>
        <row r="4096">
          <cell r="F4096"/>
        </row>
        <row r="4097">
          <cell r="F4097"/>
        </row>
        <row r="4098">
          <cell r="F4098"/>
        </row>
        <row r="4099">
          <cell r="F4099"/>
        </row>
        <row r="4100">
          <cell r="F4100"/>
        </row>
        <row r="4101">
          <cell r="F4101"/>
        </row>
        <row r="4102">
          <cell r="F4102"/>
        </row>
        <row r="4103">
          <cell r="F4103"/>
        </row>
        <row r="4104">
          <cell r="F4104"/>
        </row>
        <row r="4105">
          <cell r="F4105"/>
        </row>
        <row r="4106">
          <cell r="F4106"/>
        </row>
        <row r="4107">
          <cell r="F4107"/>
        </row>
        <row r="4108">
          <cell r="F4108"/>
        </row>
        <row r="4109">
          <cell r="F4109"/>
        </row>
        <row r="4110">
          <cell r="F4110"/>
        </row>
        <row r="4111">
          <cell r="F4111"/>
        </row>
        <row r="4112">
          <cell r="F4112"/>
        </row>
        <row r="4113">
          <cell r="F4113"/>
        </row>
        <row r="4114">
          <cell r="F4114"/>
        </row>
        <row r="4115">
          <cell r="F4115"/>
        </row>
        <row r="4116">
          <cell r="F4116"/>
        </row>
        <row r="4117">
          <cell r="F4117"/>
        </row>
        <row r="4118">
          <cell r="F4118"/>
        </row>
        <row r="4119">
          <cell r="F4119"/>
        </row>
        <row r="4120">
          <cell r="F4120"/>
        </row>
        <row r="4121">
          <cell r="F4121"/>
        </row>
        <row r="4122">
          <cell r="F4122"/>
        </row>
        <row r="4123">
          <cell r="F4123"/>
        </row>
        <row r="4124">
          <cell r="F4124"/>
        </row>
        <row r="4125">
          <cell r="F4125"/>
        </row>
        <row r="4126">
          <cell r="F4126"/>
        </row>
        <row r="4127">
          <cell r="F4127"/>
        </row>
        <row r="4128">
          <cell r="F4128"/>
        </row>
        <row r="4129">
          <cell r="F4129"/>
        </row>
        <row r="4130">
          <cell r="F4130"/>
        </row>
        <row r="4131">
          <cell r="F4131"/>
        </row>
        <row r="4132">
          <cell r="F4132"/>
        </row>
        <row r="4133">
          <cell r="F4133"/>
        </row>
        <row r="4134">
          <cell r="F4134"/>
        </row>
        <row r="4135">
          <cell r="F4135"/>
        </row>
        <row r="4136">
          <cell r="F4136"/>
        </row>
        <row r="4137">
          <cell r="F4137"/>
        </row>
        <row r="4138">
          <cell r="F4138"/>
        </row>
        <row r="4139">
          <cell r="F4139"/>
        </row>
        <row r="4140">
          <cell r="F4140"/>
        </row>
        <row r="4141">
          <cell r="F4141"/>
        </row>
        <row r="4142">
          <cell r="F4142"/>
        </row>
        <row r="4143">
          <cell r="F4143"/>
        </row>
        <row r="4144">
          <cell r="F4144"/>
        </row>
        <row r="4145">
          <cell r="F4145"/>
        </row>
        <row r="4146">
          <cell r="F4146"/>
        </row>
        <row r="4147">
          <cell r="F4147"/>
        </row>
        <row r="4148">
          <cell r="F4148"/>
        </row>
        <row r="4149">
          <cell r="F4149"/>
        </row>
        <row r="4150">
          <cell r="F4150"/>
        </row>
        <row r="4151">
          <cell r="F4151"/>
        </row>
        <row r="4152">
          <cell r="F4152"/>
        </row>
        <row r="4153">
          <cell r="F4153"/>
        </row>
        <row r="4154">
          <cell r="F4154"/>
        </row>
        <row r="4155">
          <cell r="F4155"/>
        </row>
        <row r="4156">
          <cell r="F4156"/>
        </row>
        <row r="4157">
          <cell r="F4157"/>
        </row>
        <row r="4158">
          <cell r="F4158"/>
        </row>
        <row r="4159">
          <cell r="F4159"/>
        </row>
        <row r="4160">
          <cell r="F4160"/>
        </row>
        <row r="4161">
          <cell r="F4161"/>
        </row>
        <row r="4162">
          <cell r="F4162"/>
        </row>
        <row r="4163">
          <cell r="F4163"/>
        </row>
        <row r="4164">
          <cell r="F4164"/>
        </row>
        <row r="4165">
          <cell r="F4165"/>
        </row>
        <row r="4166">
          <cell r="F4166"/>
        </row>
        <row r="4167">
          <cell r="F4167"/>
        </row>
        <row r="4168">
          <cell r="F4168"/>
        </row>
        <row r="4169">
          <cell r="F4169"/>
        </row>
        <row r="4170">
          <cell r="F4170"/>
        </row>
        <row r="4171">
          <cell r="F4171"/>
        </row>
        <row r="4172">
          <cell r="F4172"/>
        </row>
        <row r="4173">
          <cell r="F4173"/>
        </row>
        <row r="4174">
          <cell r="F4174"/>
        </row>
        <row r="4175">
          <cell r="F4175"/>
        </row>
        <row r="4176">
          <cell r="F4176"/>
        </row>
        <row r="4177">
          <cell r="F4177"/>
        </row>
        <row r="4178">
          <cell r="F4178"/>
        </row>
        <row r="4179">
          <cell r="F4179"/>
        </row>
        <row r="4180">
          <cell r="F4180"/>
        </row>
        <row r="4181">
          <cell r="F4181"/>
        </row>
        <row r="4182">
          <cell r="F4182"/>
        </row>
        <row r="4183">
          <cell r="F4183"/>
        </row>
        <row r="4184">
          <cell r="F4184"/>
        </row>
        <row r="4185">
          <cell r="F4185"/>
        </row>
        <row r="4186">
          <cell r="F4186"/>
        </row>
        <row r="4187">
          <cell r="F4187"/>
        </row>
        <row r="4188">
          <cell r="F4188"/>
        </row>
        <row r="4189">
          <cell r="F4189"/>
        </row>
        <row r="4190">
          <cell r="F4190"/>
        </row>
        <row r="4191">
          <cell r="F4191"/>
        </row>
        <row r="4192">
          <cell r="F4192"/>
        </row>
        <row r="4193">
          <cell r="F4193"/>
        </row>
        <row r="4194">
          <cell r="F4194"/>
        </row>
        <row r="4195">
          <cell r="F4195"/>
        </row>
        <row r="4196">
          <cell r="F4196"/>
        </row>
        <row r="4197">
          <cell r="F4197"/>
        </row>
        <row r="4198">
          <cell r="F4198"/>
        </row>
        <row r="4199">
          <cell r="F4199"/>
        </row>
        <row r="4200">
          <cell r="F4200"/>
        </row>
        <row r="4201">
          <cell r="F4201"/>
        </row>
        <row r="4202">
          <cell r="F4202"/>
        </row>
        <row r="4203">
          <cell r="F4203"/>
        </row>
        <row r="4204">
          <cell r="F4204"/>
        </row>
        <row r="4205">
          <cell r="F4205"/>
        </row>
        <row r="4206">
          <cell r="F4206"/>
        </row>
        <row r="4207">
          <cell r="F4207"/>
        </row>
        <row r="4208">
          <cell r="F4208"/>
        </row>
        <row r="4209">
          <cell r="F4209"/>
        </row>
        <row r="4210">
          <cell r="F4210"/>
        </row>
        <row r="4211">
          <cell r="F4211"/>
        </row>
        <row r="4212">
          <cell r="F4212"/>
        </row>
        <row r="4213">
          <cell r="F4213"/>
        </row>
        <row r="4214">
          <cell r="F4214"/>
        </row>
        <row r="4215">
          <cell r="F4215"/>
        </row>
        <row r="4216">
          <cell r="F4216"/>
        </row>
        <row r="4217">
          <cell r="F4217"/>
        </row>
        <row r="4218">
          <cell r="F4218"/>
        </row>
        <row r="4219">
          <cell r="F4219"/>
        </row>
        <row r="4220">
          <cell r="F4220"/>
        </row>
        <row r="4221">
          <cell r="F4221"/>
        </row>
        <row r="4222">
          <cell r="F4222"/>
        </row>
        <row r="4223">
          <cell r="F4223"/>
        </row>
        <row r="4224">
          <cell r="F4224"/>
        </row>
        <row r="4225">
          <cell r="F4225"/>
        </row>
        <row r="4226">
          <cell r="F4226"/>
        </row>
        <row r="4227">
          <cell r="F4227"/>
        </row>
        <row r="4228">
          <cell r="F4228"/>
        </row>
        <row r="4229">
          <cell r="F4229"/>
        </row>
        <row r="4230">
          <cell r="F4230"/>
        </row>
        <row r="4231">
          <cell r="F4231"/>
        </row>
        <row r="4232">
          <cell r="F4232"/>
        </row>
        <row r="4233">
          <cell r="F4233"/>
        </row>
        <row r="4234">
          <cell r="F4234"/>
        </row>
        <row r="4235">
          <cell r="F4235"/>
        </row>
        <row r="4236">
          <cell r="F4236"/>
        </row>
        <row r="4237">
          <cell r="F4237"/>
        </row>
        <row r="4238">
          <cell r="F4238"/>
        </row>
        <row r="4239">
          <cell r="F4239"/>
        </row>
        <row r="4240">
          <cell r="F4240"/>
        </row>
        <row r="4241">
          <cell r="F4241"/>
        </row>
        <row r="4242">
          <cell r="F4242"/>
        </row>
        <row r="4243">
          <cell r="F4243"/>
        </row>
        <row r="4244">
          <cell r="F4244"/>
        </row>
        <row r="4245">
          <cell r="F4245"/>
        </row>
        <row r="4246">
          <cell r="F4246"/>
        </row>
        <row r="4247">
          <cell r="F4247"/>
        </row>
        <row r="4248">
          <cell r="F4248"/>
        </row>
        <row r="4249">
          <cell r="F4249"/>
        </row>
        <row r="4250">
          <cell r="F4250"/>
        </row>
        <row r="4251">
          <cell r="F4251"/>
        </row>
        <row r="4252">
          <cell r="F4252"/>
        </row>
        <row r="4253">
          <cell r="F4253"/>
        </row>
        <row r="4254">
          <cell r="F4254"/>
        </row>
        <row r="4255">
          <cell r="F4255"/>
        </row>
        <row r="4256">
          <cell r="F4256"/>
        </row>
        <row r="4257">
          <cell r="F4257"/>
        </row>
        <row r="4258">
          <cell r="F4258"/>
        </row>
        <row r="4259">
          <cell r="F4259"/>
        </row>
        <row r="4260">
          <cell r="F4260"/>
        </row>
        <row r="4261">
          <cell r="F4261"/>
        </row>
        <row r="4262">
          <cell r="F4262"/>
        </row>
        <row r="4263">
          <cell r="F4263"/>
        </row>
        <row r="4264">
          <cell r="F4264"/>
        </row>
        <row r="4265">
          <cell r="F4265"/>
        </row>
        <row r="4266">
          <cell r="F4266"/>
        </row>
        <row r="4267">
          <cell r="F4267"/>
        </row>
        <row r="4268">
          <cell r="F4268"/>
        </row>
        <row r="4269">
          <cell r="F4269"/>
        </row>
        <row r="4270">
          <cell r="F4270"/>
        </row>
        <row r="4271">
          <cell r="F4271"/>
        </row>
        <row r="4272">
          <cell r="F4272"/>
        </row>
        <row r="4273">
          <cell r="F4273"/>
        </row>
        <row r="4274">
          <cell r="F4274"/>
        </row>
        <row r="4275">
          <cell r="F4275"/>
        </row>
        <row r="4276">
          <cell r="F4276"/>
        </row>
        <row r="4277">
          <cell r="F4277"/>
        </row>
        <row r="4278">
          <cell r="F4278"/>
        </row>
        <row r="4279">
          <cell r="F4279"/>
        </row>
        <row r="4280">
          <cell r="F4280"/>
        </row>
        <row r="4281">
          <cell r="F4281"/>
        </row>
        <row r="4282">
          <cell r="F4282"/>
        </row>
        <row r="4283">
          <cell r="F4283"/>
        </row>
        <row r="4284">
          <cell r="F4284"/>
        </row>
        <row r="4285">
          <cell r="F4285"/>
        </row>
        <row r="4286">
          <cell r="F4286"/>
        </row>
        <row r="4287">
          <cell r="F4287"/>
        </row>
        <row r="4288">
          <cell r="F4288"/>
        </row>
        <row r="4289">
          <cell r="F4289"/>
        </row>
        <row r="4290">
          <cell r="F4290"/>
        </row>
        <row r="4291">
          <cell r="F4291"/>
        </row>
        <row r="4292">
          <cell r="F4292"/>
        </row>
        <row r="4293">
          <cell r="F4293"/>
        </row>
        <row r="4294">
          <cell r="F4294"/>
        </row>
        <row r="4295">
          <cell r="F4295"/>
        </row>
        <row r="4296">
          <cell r="F4296"/>
        </row>
        <row r="4297">
          <cell r="F4297"/>
        </row>
        <row r="4298">
          <cell r="F4298"/>
        </row>
        <row r="4299">
          <cell r="F4299"/>
        </row>
        <row r="4300">
          <cell r="F4300"/>
        </row>
        <row r="4301">
          <cell r="F4301"/>
        </row>
        <row r="4302">
          <cell r="F4302"/>
        </row>
        <row r="4303">
          <cell r="F4303"/>
        </row>
        <row r="4304">
          <cell r="F4304"/>
        </row>
        <row r="4305">
          <cell r="F4305"/>
        </row>
        <row r="4306">
          <cell r="F4306"/>
        </row>
        <row r="4307">
          <cell r="F4307"/>
        </row>
        <row r="4308">
          <cell r="F4308"/>
        </row>
        <row r="4309">
          <cell r="F4309"/>
        </row>
        <row r="4310">
          <cell r="F4310"/>
        </row>
        <row r="4311">
          <cell r="F4311"/>
        </row>
        <row r="4312">
          <cell r="F4312"/>
        </row>
        <row r="4313">
          <cell r="F4313"/>
        </row>
        <row r="4314">
          <cell r="F4314"/>
        </row>
        <row r="4315">
          <cell r="F4315"/>
        </row>
        <row r="4316">
          <cell r="F4316"/>
        </row>
        <row r="4317">
          <cell r="F4317"/>
        </row>
        <row r="4318">
          <cell r="F4318"/>
        </row>
        <row r="4319">
          <cell r="F4319"/>
        </row>
        <row r="4320">
          <cell r="F4320"/>
        </row>
        <row r="4321">
          <cell r="F4321"/>
        </row>
        <row r="4322">
          <cell r="F4322"/>
        </row>
        <row r="4323">
          <cell r="F4323"/>
        </row>
        <row r="4324">
          <cell r="F4324"/>
        </row>
        <row r="4325">
          <cell r="F4325"/>
        </row>
        <row r="4326">
          <cell r="F4326"/>
        </row>
        <row r="4327">
          <cell r="F4327"/>
        </row>
        <row r="4328">
          <cell r="F4328"/>
        </row>
        <row r="4329">
          <cell r="F4329"/>
        </row>
        <row r="4330">
          <cell r="F4330"/>
        </row>
        <row r="4331">
          <cell r="F4331"/>
        </row>
        <row r="4332">
          <cell r="F4332"/>
        </row>
        <row r="4333">
          <cell r="F4333"/>
        </row>
        <row r="4334">
          <cell r="F4334"/>
        </row>
        <row r="4335">
          <cell r="F4335"/>
        </row>
        <row r="4336">
          <cell r="F4336"/>
        </row>
        <row r="4337">
          <cell r="F4337"/>
        </row>
        <row r="4338">
          <cell r="F4338"/>
        </row>
        <row r="4339">
          <cell r="F4339"/>
        </row>
        <row r="4340">
          <cell r="F4340"/>
        </row>
        <row r="4341">
          <cell r="F4341"/>
        </row>
        <row r="4342">
          <cell r="F4342"/>
        </row>
        <row r="4343">
          <cell r="F4343"/>
        </row>
        <row r="4344">
          <cell r="F4344"/>
        </row>
        <row r="4345">
          <cell r="F4345"/>
        </row>
        <row r="4346">
          <cell r="F4346"/>
        </row>
        <row r="4347">
          <cell r="F4347"/>
        </row>
        <row r="4348">
          <cell r="F4348"/>
        </row>
        <row r="4349">
          <cell r="F4349"/>
        </row>
        <row r="4350">
          <cell r="F4350"/>
        </row>
        <row r="4351">
          <cell r="F4351"/>
        </row>
        <row r="4352">
          <cell r="F4352"/>
        </row>
        <row r="4353">
          <cell r="F4353"/>
        </row>
        <row r="4354">
          <cell r="F4354"/>
        </row>
        <row r="4355">
          <cell r="F4355"/>
        </row>
        <row r="4356">
          <cell r="F4356"/>
        </row>
        <row r="4357">
          <cell r="F4357"/>
        </row>
        <row r="4358">
          <cell r="F4358"/>
        </row>
        <row r="4359">
          <cell r="F4359"/>
        </row>
        <row r="4360">
          <cell r="F4360"/>
        </row>
        <row r="4361">
          <cell r="F4361"/>
        </row>
        <row r="4362">
          <cell r="F4362"/>
        </row>
        <row r="4363">
          <cell r="F4363"/>
        </row>
        <row r="4364">
          <cell r="F4364"/>
        </row>
        <row r="4365">
          <cell r="F4365"/>
        </row>
        <row r="4366">
          <cell r="F4366"/>
        </row>
        <row r="4367">
          <cell r="F4367"/>
        </row>
        <row r="4368">
          <cell r="F4368"/>
        </row>
        <row r="4369">
          <cell r="F4369"/>
        </row>
        <row r="4370">
          <cell r="F4370"/>
        </row>
        <row r="4371">
          <cell r="F4371"/>
        </row>
        <row r="4372">
          <cell r="F4372"/>
        </row>
        <row r="4373">
          <cell r="F4373"/>
        </row>
        <row r="4374">
          <cell r="F4374"/>
        </row>
        <row r="4375">
          <cell r="F4375"/>
        </row>
        <row r="4376">
          <cell r="F4376"/>
        </row>
        <row r="4377">
          <cell r="F4377"/>
        </row>
        <row r="4378">
          <cell r="F4378"/>
        </row>
        <row r="4379">
          <cell r="F4379"/>
        </row>
        <row r="4380">
          <cell r="F4380"/>
        </row>
        <row r="4381">
          <cell r="F4381"/>
        </row>
        <row r="4382">
          <cell r="F4382"/>
        </row>
        <row r="4383">
          <cell r="F4383"/>
        </row>
        <row r="4384">
          <cell r="F4384"/>
        </row>
        <row r="4385">
          <cell r="F4385"/>
        </row>
        <row r="4386">
          <cell r="F4386"/>
        </row>
        <row r="4387">
          <cell r="F4387"/>
        </row>
        <row r="4388">
          <cell r="F4388"/>
        </row>
        <row r="4389">
          <cell r="F4389"/>
        </row>
        <row r="4390">
          <cell r="F4390"/>
        </row>
        <row r="4391">
          <cell r="F4391"/>
        </row>
        <row r="4392">
          <cell r="F4392"/>
        </row>
        <row r="4393">
          <cell r="F4393"/>
        </row>
        <row r="4394">
          <cell r="F4394"/>
        </row>
        <row r="4395">
          <cell r="F4395"/>
        </row>
        <row r="4396">
          <cell r="F4396"/>
        </row>
        <row r="4397">
          <cell r="F4397"/>
        </row>
        <row r="4398">
          <cell r="F4398"/>
        </row>
        <row r="4399">
          <cell r="F4399"/>
        </row>
        <row r="4400">
          <cell r="F4400"/>
        </row>
        <row r="4401">
          <cell r="F4401"/>
        </row>
        <row r="4402">
          <cell r="F4402"/>
        </row>
        <row r="4403">
          <cell r="F4403"/>
        </row>
        <row r="4404">
          <cell r="F4404"/>
        </row>
        <row r="4405">
          <cell r="F4405"/>
        </row>
        <row r="4406">
          <cell r="F4406"/>
        </row>
        <row r="4407">
          <cell r="F4407"/>
        </row>
        <row r="4408">
          <cell r="F4408"/>
        </row>
        <row r="4409">
          <cell r="F4409"/>
        </row>
        <row r="4410">
          <cell r="F4410"/>
        </row>
        <row r="4411">
          <cell r="F4411"/>
        </row>
        <row r="4412">
          <cell r="F4412"/>
        </row>
        <row r="4413">
          <cell r="F4413"/>
        </row>
        <row r="4414">
          <cell r="F4414"/>
        </row>
        <row r="4415">
          <cell r="F4415"/>
        </row>
        <row r="4416">
          <cell r="F4416"/>
        </row>
        <row r="4417">
          <cell r="F4417"/>
        </row>
        <row r="4418">
          <cell r="F4418"/>
        </row>
        <row r="4419">
          <cell r="F4419"/>
        </row>
        <row r="4420">
          <cell r="F4420"/>
        </row>
        <row r="4421">
          <cell r="F4421"/>
        </row>
        <row r="4422">
          <cell r="F4422"/>
        </row>
        <row r="4423">
          <cell r="F4423"/>
        </row>
        <row r="4424">
          <cell r="F4424"/>
        </row>
        <row r="4425">
          <cell r="F4425"/>
        </row>
        <row r="4426">
          <cell r="F4426"/>
        </row>
        <row r="4427">
          <cell r="F4427"/>
        </row>
        <row r="4428">
          <cell r="F4428"/>
        </row>
        <row r="4429">
          <cell r="F4429"/>
        </row>
        <row r="4430">
          <cell r="F4430"/>
        </row>
        <row r="4431">
          <cell r="F4431"/>
        </row>
        <row r="4432">
          <cell r="F4432"/>
        </row>
        <row r="4433">
          <cell r="F4433"/>
        </row>
        <row r="4434">
          <cell r="F4434"/>
        </row>
        <row r="4435">
          <cell r="F4435"/>
        </row>
        <row r="4436">
          <cell r="F4436"/>
        </row>
        <row r="4437">
          <cell r="F4437"/>
        </row>
        <row r="4438">
          <cell r="F4438"/>
        </row>
        <row r="4439">
          <cell r="F4439"/>
        </row>
        <row r="4440">
          <cell r="F4440"/>
        </row>
        <row r="4441">
          <cell r="F4441"/>
        </row>
        <row r="4442">
          <cell r="F4442"/>
        </row>
        <row r="4443">
          <cell r="F4443"/>
        </row>
        <row r="4444">
          <cell r="F4444"/>
        </row>
        <row r="4445">
          <cell r="F4445"/>
        </row>
        <row r="4446">
          <cell r="F4446"/>
        </row>
        <row r="4447">
          <cell r="F4447"/>
        </row>
        <row r="4448">
          <cell r="F4448"/>
        </row>
        <row r="4449">
          <cell r="F4449"/>
        </row>
        <row r="4450">
          <cell r="F4450"/>
        </row>
        <row r="4451">
          <cell r="F4451"/>
        </row>
        <row r="4452">
          <cell r="F4452"/>
        </row>
        <row r="4453">
          <cell r="F4453"/>
        </row>
        <row r="4454">
          <cell r="F4454"/>
        </row>
        <row r="4455">
          <cell r="F4455"/>
        </row>
        <row r="4456">
          <cell r="F4456"/>
        </row>
        <row r="4457">
          <cell r="F4457"/>
        </row>
        <row r="4458">
          <cell r="F4458"/>
        </row>
        <row r="4459">
          <cell r="F4459"/>
        </row>
        <row r="4460">
          <cell r="F4460"/>
        </row>
        <row r="4461">
          <cell r="F4461"/>
        </row>
        <row r="4462">
          <cell r="F4462"/>
        </row>
        <row r="4463">
          <cell r="F4463"/>
        </row>
        <row r="4464">
          <cell r="F4464"/>
        </row>
        <row r="4465">
          <cell r="F4465"/>
        </row>
        <row r="4466">
          <cell r="F4466"/>
        </row>
        <row r="4467">
          <cell r="F4467"/>
        </row>
        <row r="4468">
          <cell r="F4468"/>
        </row>
        <row r="4469">
          <cell r="F4469"/>
        </row>
        <row r="4470">
          <cell r="F4470"/>
        </row>
        <row r="4471">
          <cell r="F4471"/>
        </row>
        <row r="4472">
          <cell r="F4472"/>
        </row>
        <row r="4473">
          <cell r="F4473"/>
        </row>
        <row r="4474">
          <cell r="F4474"/>
        </row>
        <row r="4475">
          <cell r="F4475"/>
        </row>
        <row r="4476">
          <cell r="F4476"/>
        </row>
        <row r="4477">
          <cell r="F4477"/>
        </row>
        <row r="4478">
          <cell r="F4478"/>
        </row>
        <row r="4479">
          <cell r="F4479"/>
        </row>
        <row r="4480">
          <cell r="F4480"/>
        </row>
        <row r="4481">
          <cell r="F4481"/>
        </row>
        <row r="4482">
          <cell r="F4482"/>
        </row>
        <row r="4483">
          <cell r="F4483"/>
        </row>
        <row r="4484">
          <cell r="F4484"/>
        </row>
        <row r="4485">
          <cell r="F4485"/>
        </row>
        <row r="4486">
          <cell r="F4486"/>
        </row>
        <row r="4487">
          <cell r="F4487"/>
        </row>
        <row r="4488">
          <cell r="F4488"/>
        </row>
        <row r="4489">
          <cell r="F4489"/>
        </row>
        <row r="4490">
          <cell r="F4490"/>
        </row>
        <row r="4491">
          <cell r="F4491"/>
        </row>
        <row r="4492">
          <cell r="F4492"/>
        </row>
        <row r="4493">
          <cell r="F4493"/>
        </row>
        <row r="4494">
          <cell r="F4494"/>
        </row>
        <row r="4495">
          <cell r="F4495"/>
        </row>
        <row r="4496">
          <cell r="F4496"/>
        </row>
        <row r="4497">
          <cell r="F4497"/>
        </row>
        <row r="4498">
          <cell r="F4498"/>
        </row>
        <row r="4499">
          <cell r="F4499"/>
        </row>
        <row r="4500">
          <cell r="F4500"/>
        </row>
        <row r="4501">
          <cell r="F4501"/>
        </row>
        <row r="4502">
          <cell r="F4502"/>
        </row>
        <row r="4503">
          <cell r="F4503"/>
        </row>
        <row r="4504">
          <cell r="F4504"/>
        </row>
        <row r="4505">
          <cell r="F4505"/>
        </row>
        <row r="4506">
          <cell r="F4506"/>
        </row>
        <row r="4507">
          <cell r="F4507"/>
        </row>
        <row r="4508">
          <cell r="F4508"/>
        </row>
        <row r="4509">
          <cell r="F4509"/>
        </row>
        <row r="4510">
          <cell r="F4510"/>
        </row>
        <row r="4511">
          <cell r="F4511"/>
        </row>
        <row r="4512">
          <cell r="F4512"/>
        </row>
        <row r="4513">
          <cell r="F4513"/>
        </row>
        <row r="4514">
          <cell r="F4514"/>
        </row>
        <row r="4515">
          <cell r="F4515"/>
        </row>
        <row r="4516">
          <cell r="F4516"/>
        </row>
        <row r="4517">
          <cell r="F4517"/>
        </row>
        <row r="4518">
          <cell r="F4518"/>
        </row>
        <row r="4519">
          <cell r="F4519"/>
        </row>
        <row r="4520">
          <cell r="F4520"/>
        </row>
        <row r="4521">
          <cell r="F4521"/>
        </row>
        <row r="4522">
          <cell r="F4522"/>
        </row>
        <row r="4523">
          <cell r="F4523"/>
        </row>
        <row r="4524">
          <cell r="F4524"/>
        </row>
        <row r="4525">
          <cell r="F4525"/>
        </row>
        <row r="4526">
          <cell r="F4526"/>
        </row>
        <row r="4527">
          <cell r="F4527"/>
        </row>
        <row r="4528">
          <cell r="F4528"/>
        </row>
        <row r="4529">
          <cell r="F4529"/>
        </row>
        <row r="4530">
          <cell r="F4530"/>
        </row>
        <row r="4531">
          <cell r="F4531"/>
        </row>
        <row r="4532">
          <cell r="F4532"/>
        </row>
        <row r="4533">
          <cell r="F4533"/>
        </row>
        <row r="4534">
          <cell r="F4534"/>
        </row>
        <row r="4535">
          <cell r="F4535"/>
        </row>
        <row r="4536">
          <cell r="F4536"/>
        </row>
        <row r="4537">
          <cell r="F4537"/>
        </row>
        <row r="4538">
          <cell r="F4538"/>
        </row>
        <row r="4539">
          <cell r="F4539"/>
        </row>
        <row r="4540">
          <cell r="F4540"/>
        </row>
        <row r="4541">
          <cell r="F4541"/>
        </row>
        <row r="4542">
          <cell r="F4542"/>
        </row>
        <row r="4543">
          <cell r="F4543"/>
        </row>
        <row r="4544">
          <cell r="F4544"/>
        </row>
        <row r="4545">
          <cell r="F4545"/>
        </row>
        <row r="4546">
          <cell r="F4546"/>
        </row>
        <row r="4547">
          <cell r="F4547"/>
        </row>
        <row r="4548">
          <cell r="F4548"/>
        </row>
        <row r="4549">
          <cell r="F4549"/>
        </row>
        <row r="4550">
          <cell r="F4550"/>
        </row>
        <row r="4551">
          <cell r="F4551"/>
        </row>
        <row r="4552">
          <cell r="F4552"/>
        </row>
        <row r="4553">
          <cell r="F4553"/>
        </row>
        <row r="4554">
          <cell r="F4554"/>
        </row>
        <row r="4555">
          <cell r="F4555"/>
        </row>
        <row r="4556">
          <cell r="F4556"/>
        </row>
        <row r="4557">
          <cell r="F4557"/>
        </row>
        <row r="4558">
          <cell r="F4558"/>
        </row>
        <row r="4559">
          <cell r="F4559"/>
        </row>
        <row r="4560">
          <cell r="F4560"/>
        </row>
        <row r="4561">
          <cell r="F4561"/>
        </row>
        <row r="4562">
          <cell r="F4562"/>
        </row>
        <row r="4563">
          <cell r="F4563"/>
        </row>
        <row r="4564">
          <cell r="F4564"/>
        </row>
        <row r="4565">
          <cell r="F4565"/>
        </row>
        <row r="4566">
          <cell r="F4566"/>
        </row>
        <row r="4567">
          <cell r="F4567"/>
        </row>
        <row r="4568">
          <cell r="F4568"/>
        </row>
        <row r="4569">
          <cell r="F4569"/>
        </row>
        <row r="4570">
          <cell r="F4570"/>
        </row>
        <row r="4571">
          <cell r="F4571"/>
        </row>
        <row r="4572">
          <cell r="F4572"/>
        </row>
        <row r="4573">
          <cell r="F4573"/>
        </row>
        <row r="4574">
          <cell r="F4574"/>
        </row>
        <row r="4575">
          <cell r="F4575"/>
        </row>
        <row r="4576">
          <cell r="F4576"/>
        </row>
        <row r="4577">
          <cell r="F4577"/>
        </row>
        <row r="4578">
          <cell r="F4578"/>
        </row>
        <row r="4579">
          <cell r="F4579"/>
        </row>
        <row r="4580">
          <cell r="F4580"/>
        </row>
        <row r="4581">
          <cell r="F4581"/>
        </row>
        <row r="4582">
          <cell r="F4582"/>
        </row>
        <row r="4583">
          <cell r="F4583"/>
        </row>
        <row r="4584">
          <cell r="F4584"/>
        </row>
        <row r="4585">
          <cell r="F4585"/>
        </row>
        <row r="4586">
          <cell r="F4586"/>
        </row>
        <row r="4587">
          <cell r="F4587"/>
        </row>
        <row r="4588">
          <cell r="F4588"/>
        </row>
        <row r="4589">
          <cell r="F4589"/>
        </row>
        <row r="4590">
          <cell r="F4590"/>
        </row>
        <row r="4591">
          <cell r="F4591"/>
        </row>
        <row r="4592">
          <cell r="F4592"/>
        </row>
        <row r="4593">
          <cell r="F4593"/>
        </row>
        <row r="4594">
          <cell r="F4594"/>
        </row>
        <row r="4595">
          <cell r="F4595"/>
        </row>
        <row r="4596">
          <cell r="F4596"/>
        </row>
        <row r="4597">
          <cell r="F4597"/>
        </row>
        <row r="4598">
          <cell r="F4598"/>
        </row>
        <row r="4599">
          <cell r="F4599"/>
        </row>
        <row r="4600">
          <cell r="F4600"/>
        </row>
        <row r="4601">
          <cell r="F4601"/>
        </row>
        <row r="4602">
          <cell r="F4602"/>
        </row>
        <row r="4603">
          <cell r="F4603"/>
        </row>
        <row r="4604">
          <cell r="F4604"/>
        </row>
        <row r="4605">
          <cell r="F4605"/>
        </row>
        <row r="4606">
          <cell r="F4606"/>
        </row>
        <row r="4607">
          <cell r="F4607"/>
        </row>
        <row r="4608">
          <cell r="F4608"/>
        </row>
        <row r="4609">
          <cell r="F4609"/>
        </row>
        <row r="4610">
          <cell r="F4610"/>
        </row>
        <row r="4611">
          <cell r="F4611"/>
        </row>
        <row r="4612">
          <cell r="F4612"/>
        </row>
        <row r="4613">
          <cell r="F4613"/>
        </row>
        <row r="4614">
          <cell r="F4614"/>
        </row>
        <row r="4615">
          <cell r="F4615"/>
        </row>
        <row r="4616">
          <cell r="F4616"/>
        </row>
        <row r="4617">
          <cell r="F4617"/>
        </row>
        <row r="4618">
          <cell r="F4618"/>
        </row>
        <row r="4619">
          <cell r="F4619"/>
        </row>
        <row r="4620">
          <cell r="F4620"/>
        </row>
        <row r="4621">
          <cell r="F4621"/>
        </row>
        <row r="4622">
          <cell r="F4622"/>
        </row>
        <row r="4623">
          <cell r="F4623"/>
        </row>
        <row r="4624">
          <cell r="F4624"/>
        </row>
        <row r="4625">
          <cell r="F4625"/>
        </row>
        <row r="4626">
          <cell r="F4626"/>
        </row>
        <row r="4627">
          <cell r="F4627"/>
        </row>
        <row r="4628">
          <cell r="F4628"/>
        </row>
        <row r="4629">
          <cell r="F4629"/>
        </row>
        <row r="4630">
          <cell r="F4630"/>
        </row>
        <row r="4631">
          <cell r="F4631"/>
        </row>
        <row r="4632">
          <cell r="F4632"/>
        </row>
        <row r="4633">
          <cell r="F4633"/>
        </row>
        <row r="4634">
          <cell r="F4634"/>
        </row>
        <row r="4635">
          <cell r="F4635"/>
        </row>
        <row r="4636">
          <cell r="F4636"/>
        </row>
        <row r="4637">
          <cell r="F4637"/>
        </row>
        <row r="4638">
          <cell r="F4638"/>
        </row>
        <row r="4639">
          <cell r="F4639"/>
        </row>
        <row r="4640">
          <cell r="F4640"/>
        </row>
        <row r="4641">
          <cell r="F4641"/>
        </row>
        <row r="4642">
          <cell r="F4642"/>
        </row>
        <row r="4643">
          <cell r="F4643"/>
        </row>
        <row r="4644">
          <cell r="F4644"/>
        </row>
        <row r="4645">
          <cell r="F4645"/>
        </row>
        <row r="4646">
          <cell r="F4646"/>
        </row>
        <row r="4647">
          <cell r="F4647"/>
        </row>
        <row r="4648">
          <cell r="F4648"/>
        </row>
        <row r="4649">
          <cell r="F4649"/>
        </row>
        <row r="4650">
          <cell r="F4650"/>
        </row>
        <row r="4651">
          <cell r="F4651"/>
        </row>
        <row r="4652">
          <cell r="F4652"/>
        </row>
        <row r="4653">
          <cell r="F4653"/>
        </row>
        <row r="4654">
          <cell r="F4654"/>
        </row>
        <row r="4655">
          <cell r="F4655"/>
        </row>
        <row r="4656">
          <cell r="F4656"/>
        </row>
        <row r="4657">
          <cell r="F4657"/>
        </row>
        <row r="4658">
          <cell r="F4658"/>
        </row>
        <row r="4659">
          <cell r="F4659"/>
        </row>
        <row r="4660">
          <cell r="F4660"/>
        </row>
        <row r="4661">
          <cell r="F4661"/>
        </row>
        <row r="4662">
          <cell r="F4662"/>
        </row>
        <row r="4663">
          <cell r="F4663"/>
        </row>
        <row r="4664">
          <cell r="F4664"/>
        </row>
        <row r="4665">
          <cell r="F4665"/>
        </row>
        <row r="4666">
          <cell r="F4666"/>
        </row>
        <row r="4667">
          <cell r="F4667"/>
        </row>
        <row r="4668">
          <cell r="F4668"/>
        </row>
        <row r="4669">
          <cell r="F4669"/>
        </row>
        <row r="4670">
          <cell r="F4670"/>
        </row>
        <row r="4671">
          <cell r="F4671"/>
        </row>
        <row r="4672">
          <cell r="F4672"/>
        </row>
        <row r="4673">
          <cell r="F4673"/>
        </row>
        <row r="4674">
          <cell r="F4674"/>
        </row>
        <row r="4675">
          <cell r="F4675"/>
        </row>
        <row r="4676">
          <cell r="F4676"/>
        </row>
        <row r="4677">
          <cell r="F4677"/>
        </row>
        <row r="4678">
          <cell r="F4678"/>
        </row>
        <row r="4679">
          <cell r="F4679"/>
        </row>
        <row r="4680">
          <cell r="F4680"/>
        </row>
        <row r="4681">
          <cell r="F4681"/>
        </row>
        <row r="4682">
          <cell r="F4682"/>
        </row>
        <row r="4683">
          <cell r="F4683"/>
        </row>
        <row r="4684">
          <cell r="F4684"/>
        </row>
        <row r="4685">
          <cell r="F4685"/>
        </row>
        <row r="4686">
          <cell r="F4686"/>
        </row>
        <row r="4687">
          <cell r="F4687"/>
        </row>
        <row r="4688">
          <cell r="F4688"/>
        </row>
        <row r="4689">
          <cell r="F4689"/>
        </row>
        <row r="4690">
          <cell r="F4690"/>
        </row>
        <row r="4691">
          <cell r="F4691"/>
        </row>
        <row r="4692">
          <cell r="F4692"/>
        </row>
        <row r="4693">
          <cell r="F4693"/>
        </row>
        <row r="4694">
          <cell r="F4694"/>
        </row>
        <row r="4695">
          <cell r="F4695"/>
        </row>
        <row r="4696">
          <cell r="F4696"/>
        </row>
        <row r="4697">
          <cell r="F4697"/>
        </row>
        <row r="4698">
          <cell r="F4698"/>
        </row>
        <row r="4699">
          <cell r="F4699"/>
        </row>
        <row r="4700">
          <cell r="F4700"/>
        </row>
        <row r="4701">
          <cell r="F4701"/>
        </row>
        <row r="4702">
          <cell r="F4702"/>
        </row>
        <row r="4703">
          <cell r="F4703"/>
        </row>
        <row r="4704">
          <cell r="F4704"/>
        </row>
        <row r="4705">
          <cell r="F4705"/>
        </row>
        <row r="4706">
          <cell r="F4706"/>
        </row>
        <row r="4707">
          <cell r="F4707"/>
        </row>
        <row r="4708">
          <cell r="F4708"/>
        </row>
        <row r="4709">
          <cell r="F4709"/>
        </row>
        <row r="4710">
          <cell r="F4710"/>
        </row>
        <row r="4711">
          <cell r="F4711"/>
        </row>
        <row r="4712">
          <cell r="F4712"/>
        </row>
        <row r="4713">
          <cell r="F4713"/>
        </row>
        <row r="4714">
          <cell r="F4714"/>
        </row>
        <row r="4715">
          <cell r="F4715"/>
        </row>
        <row r="4716">
          <cell r="F4716"/>
        </row>
        <row r="4717">
          <cell r="F4717"/>
        </row>
        <row r="4718">
          <cell r="F4718"/>
        </row>
        <row r="4719">
          <cell r="F4719"/>
        </row>
        <row r="4720">
          <cell r="F4720"/>
        </row>
        <row r="4721">
          <cell r="F4721"/>
        </row>
        <row r="4722">
          <cell r="F4722"/>
        </row>
        <row r="4723">
          <cell r="F4723"/>
        </row>
        <row r="4724">
          <cell r="F4724"/>
        </row>
        <row r="4725">
          <cell r="F4725"/>
        </row>
        <row r="4726">
          <cell r="F4726"/>
        </row>
        <row r="4727">
          <cell r="F4727"/>
        </row>
        <row r="4728">
          <cell r="F4728"/>
        </row>
        <row r="4729">
          <cell r="F4729"/>
        </row>
        <row r="4730">
          <cell r="F4730"/>
        </row>
        <row r="4731">
          <cell r="F4731"/>
        </row>
        <row r="4732">
          <cell r="F4732"/>
        </row>
        <row r="4733">
          <cell r="F4733"/>
        </row>
        <row r="4734">
          <cell r="F4734"/>
        </row>
        <row r="4735">
          <cell r="F4735"/>
        </row>
        <row r="4736">
          <cell r="F4736"/>
        </row>
        <row r="4737">
          <cell r="F4737"/>
        </row>
        <row r="4738">
          <cell r="F4738"/>
        </row>
        <row r="4739">
          <cell r="F4739"/>
        </row>
        <row r="4740">
          <cell r="F4740"/>
        </row>
        <row r="4741">
          <cell r="F4741"/>
        </row>
        <row r="4742">
          <cell r="F4742"/>
        </row>
        <row r="4743">
          <cell r="F4743"/>
        </row>
        <row r="4744">
          <cell r="F4744"/>
        </row>
        <row r="4745">
          <cell r="F4745"/>
        </row>
        <row r="4746">
          <cell r="F4746"/>
        </row>
        <row r="4747">
          <cell r="F4747"/>
        </row>
        <row r="4748">
          <cell r="F4748"/>
        </row>
        <row r="4749">
          <cell r="F4749"/>
        </row>
        <row r="4750">
          <cell r="F4750"/>
        </row>
        <row r="4751">
          <cell r="F4751"/>
        </row>
        <row r="4752">
          <cell r="F4752"/>
        </row>
        <row r="4753">
          <cell r="F4753"/>
        </row>
        <row r="4754">
          <cell r="F4754"/>
        </row>
        <row r="4755">
          <cell r="F4755"/>
        </row>
        <row r="4756">
          <cell r="F4756"/>
        </row>
        <row r="4757">
          <cell r="F4757"/>
        </row>
        <row r="4758">
          <cell r="F4758"/>
        </row>
        <row r="4759">
          <cell r="F4759"/>
        </row>
        <row r="4760">
          <cell r="F4760"/>
        </row>
        <row r="4761">
          <cell r="F4761"/>
        </row>
        <row r="4762">
          <cell r="F4762"/>
        </row>
        <row r="4763">
          <cell r="F4763"/>
        </row>
        <row r="4764">
          <cell r="F4764"/>
        </row>
        <row r="4765">
          <cell r="F4765"/>
        </row>
        <row r="4766">
          <cell r="F4766"/>
        </row>
        <row r="4767">
          <cell r="F4767"/>
        </row>
        <row r="4768">
          <cell r="F4768"/>
        </row>
        <row r="4769">
          <cell r="F4769"/>
        </row>
        <row r="4770">
          <cell r="F4770"/>
        </row>
        <row r="4771">
          <cell r="F4771"/>
        </row>
        <row r="4772">
          <cell r="F4772"/>
        </row>
        <row r="4773">
          <cell r="F4773"/>
        </row>
        <row r="4774">
          <cell r="F4774"/>
        </row>
        <row r="4775">
          <cell r="F4775"/>
        </row>
        <row r="4776">
          <cell r="F4776"/>
        </row>
        <row r="4777">
          <cell r="F4777"/>
        </row>
        <row r="4778">
          <cell r="F4778"/>
        </row>
        <row r="4779">
          <cell r="F4779"/>
        </row>
        <row r="4780">
          <cell r="F4780"/>
        </row>
        <row r="4781">
          <cell r="F4781"/>
        </row>
        <row r="4782">
          <cell r="F4782"/>
        </row>
        <row r="4783">
          <cell r="F4783"/>
        </row>
        <row r="4784">
          <cell r="F4784"/>
        </row>
        <row r="4785">
          <cell r="F4785"/>
        </row>
        <row r="4786">
          <cell r="F4786"/>
        </row>
        <row r="4787">
          <cell r="F4787"/>
        </row>
        <row r="4788">
          <cell r="F4788"/>
        </row>
        <row r="4789">
          <cell r="F4789"/>
        </row>
        <row r="4790">
          <cell r="F4790"/>
        </row>
        <row r="4791">
          <cell r="F4791"/>
        </row>
        <row r="4792">
          <cell r="F4792"/>
        </row>
        <row r="4793">
          <cell r="F4793"/>
        </row>
        <row r="4794">
          <cell r="F4794"/>
        </row>
        <row r="4795">
          <cell r="F4795"/>
        </row>
        <row r="4796">
          <cell r="F4796"/>
        </row>
        <row r="4797">
          <cell r="F4797"/>
        </row>
        <row r="4798">
          <cell r="F4798"/>
        </row>
        <row r="4799">
          <cell r="F4799"/>
        </row>
        <row r="4800">
          <cell r="F4800"/>
        </row>
        <row r="4801">
          <cell r="F4801"/>
        </row>
        <row r="4802">
          <cell r="F4802"/>
        </row>
        <row r="4803">
          <cell r="F4803"/>
        </row>
        <row r="4804">
          <cell r="F4804"/>
        </row>
        <row r="4805">
          <cell r="F4805"/>
        </row>
        <row r="4806">
          <cell r="F4806"/>
        </row>
        <row r="4807">
          <cell r="F4807"/>
        </row>
        <row r="4808">
          <cell r="F4808"/>
        </row>
        <row r="4809">
          <cell r="F4809"/>
        </row>
        <row r="4810">
          <cell r="F4810"/>
        </row>
        <row r="4811">
          <cell r="F4811"/>
        </row>
        <row r="4812">
          <cell r="F4812"/>
        </row>
        <row r="4813">
          <cell r="F4813"/>
        </row>
        <row r="4814">
          <cell r="F4814"/>
        </row>
        <row r="4815">
          <cell r="F4815"/>
        </row>
        <row r="4816">
          <cell r="F4816"/>
        </row>
        <row r="4817">
          <cell r="F4817"/>
        </row>
        <row r="4818">
          <cell r="F4818"/>
        </row>
        <row r="4819">
          <cell r="F4819"/>
        </row>
        <row r="4820">
          <cell r="F4820"/>
        </row>
        <row r="4821">
          <cell r="F4821"/>
        </row>
        <row r="4822">
          <cell r="F4822"/>
        </row>
        <row r="4823">
          <cell r="F4823"/>
        </row>
        <row r="4824">
          <cell r="F4824"/>
        </row>
        <row r="4825">
          <cell r="F4825"/>
        </row>
        <row r="4826">
          <cell r="F4826"/>
        </row>
        <row r="4827">
          <cell r="F4827"/>
        </row>
        <row r="4828">
          <cell r="F4828"/>
        </row>
        <row r="4829">
          <cell r="F4829"/>
        </row>
        <row r="4830">
          <cell r="F4830"/>
        </row>
        <row r="4831">
          <cell r="F4831"/>
        </row>
        <row r="4832">
          <cell r="F4832"/>
        </row>
        <row r="4833">
          <cell r="F4833"/>
        </row>
        <row r="4834">
          <cell r="F4834"/>
        </row>
        <row r="4835">
          <cell r="F4835"/>
        </row>
        <row r="4836">
          <cell r="F4836"/>
        </row>
        <row r="4837">
          <cell r="F4837"/>
        </row>
        <row r="4838">
          <cell r="F4838"/>
        </row>
        <row r="4839">
          <cell r="F4839"/>
        </row>
        <row r="4840">
          <cell r="F4840"/>
        </row>
        <row r="4841">
          <cell r="F4841"/>
        </row>
        <row r="4842">
          <cell r="F4842"/>
        </row>
        <row r="4843">
          <cell r="F4843"/>
        </row>
        <row r="4844">
          <cell r="F4844"/>
        </row>
        <row r="4845">
          <cell r="F4845"/>
        </row>
        <row r="4846">
          <cell r="F4846"/>
        </row>
        <row r="4847">
          <cell r="F4847"/>
        </row>
        <row r="4848">
          <cell r="F4848"/>
        </row>
        <row r="4849">
          <cell r="F4849"/>
        </row>
        <row r="4850">
          <cell r="F4850"/>
        </row>
        <row r="4851">
          <cell r="F4851"/>
        </row>
        <row r="4852">
          <cell r="F4852"/>
        </row>
        <row r="4853">
          <cell r="F4853"/>
        </row>
        <row r="4854">
          <cell r="F4854"/>
        </row>
        <row r="4855">
          <cell r="F4855"/>
        </row>
        <row r="4856">
          <cell r="F4856"/>
        </row>
        <row r="4857">
          <cell r="F4857"/>
        </row>
        <row r="4858">
          <cell r="F4858"/>
        </row>
        <row r="4859">
          <cell r="F4859"/>
        </row>
        <row r="4860">
          <cell r="F4860"/>
        </row>
        <row r="4861">
          <cell r="F4861"/>
        </row>
        <row r="4862">
          <cell r="F4862"/>
        </row>
        <row r="4863">
          <cell r="F4863"/>
        </row>
        <row r="4864">
          <cell r="F4864"/>
        </row>
        <row r="4865">
          <cell r="F4865"/>
        </row>
        <row r="4866">
          <cell r="F4866"/>
        </row>
        <row r="4867">
          <cell r="F4867"/>
        </row>
        <row r="4868">
          <cell r="F4868"/>
        </row>
        <row r="4869">
          <cell r="F4869"/>
        </row>
        <row r="4870">
          <cell r="F4870"/>
        </row>
        <row r="4871">
          <cell r="F4871"/>
        </row>
        <row r="4872">
          <cell r="F4872"/>
        </row>
        <row r="4873">
          <cell r="F4873"/>
        </row>
        <row r="4874">
          <cell r="F4874"/>
        </row>
        <row r="4875">
          <cell r="F4875"/>
        </row>
        <row r="4876">
          <cell r="F4876"/>
        </row>
        <row r="4877">
          <cell r="F4877"/>
        </row>
        <row r="4878">
          <cell r="F4878"/>
        </row>
        <row r="4879">
          <cell r="F4879"/>
        </row>
        <row r="4880">
          <cell r="F4880"/>
        </row>
        <row r="4881">
          <cell r="F4881"/>
        </row>
        <row r="4882">
          <cell r="F4882"/>
        </row>
        <row r="4883">
          <cell r="F4883"/>
        </row>
        <row r="4884">
          <cell r="F4884"/>
        </row>
        <row r="4885">
          <cell r="F4885"/>
        </row>
        <row r="4886">
          <cell r="F4886"/>
        </row>
        <row r="4887">
          <cell r="F4887"/>
        </row>
        <row r="4888">
          <cell r="F4888"/>
        </row>
        <row r="4889">
          <cell r="F4889"/>
        </row>
        <row r="4890">
          <cell r="F4890"/>
        </row>
        <row r="4891">
          <cell r="F4891"/>
        </row>
        <row r="4892">
          <cell r="F4892"/>
        </row>
        <row r="4893">
          <cell r="F4893"/>
        </row>
        <row r="4894">
          <cell r="F4894"/>
        </row>
        <row r="4895">
          <cell r="F4895"/>
        </row>
        <row r="4896">
          <cell r="F4896"/>
        </row>
        <row r="4897">
          <cell r="F4897"/>
        </row>
        <row r="4898">
          <cell r="F4898"/>
        </row>
        <row r="4899">
          <cell r="F4899"/>
        </row>
        <row r="4900">
          <cell r="F4900"/>
        </row>
        <row r="4901">
          <cell r="F4901"/>
        </row>
        <row r="4902">
          <cell r="F4902"/>
        </row>
        <row r="4903">
          <cell r="F4903"/>
        </row>
        <row r="4904">
          <cell r="F4904"/>
        </row>
        <row r="4905">
          <cell r="F4905"/>
        </row>
        <row r="4906">
          <cell r="F4906"/>
        </row>
        <row r="4907">
          <cell r="F4907"/>
        </row>
        <row r="4908">
          <cell r="F4908"/>
        </row>
        <row r="4909">
          <cell r="F4909"/>
        </row>
        <row r="4910">
          <cell r="F4910"/>
        </row>
        <row r="4911">
          <cell r="F4911"/>
        </row>
        <row r="4912">
          <cell r="F4912"/>
        </row>
        <row r="4913">
          <cell r="F4913"/>
        </row>
        <row r="4914">
          <cell r="F4914"/>
        </row>
        <row r="4915">
          <cell r="F4915"/>
        </row>
        <row r="4916">
          <cell r="F4916"/>
        </row>
        <row r="4917">
          <cell r="F4917"/>
        </row>
        <row r="4918">
          <cell r="F4918"/>
        </row>
        <row r="4919">
          <cell r="F4919"/>
        </row>
        <row r="4920">
          <cell r="F4920"/>
        </row>
        <row r="4921">
          <cell r="F4921"/>
        </row>
        <row r="4922">
          <cell r="F4922"/>
        </row>
        <row r="4923">
          <cell r="F4923"/>
        </row>
        <row r="4924">
          <cell r="F4924"/>
        </row>
        <row r="4925">
          <cell r="F4925"/>
        </row>
        <row r="4926">
          <cell r="F4926"/>
        </row>
        <row r="4927">
          <cell r="F4927"/>
        </row>
        <row r="4928">
          <cell r="F4928"/>
        </row>
        <row r="4929">
          <cell r="F4929"/>
        </row>
        <row r="4930">
          <cell r="F4930"/>
        </row>
        <row r="4931">
          <cell r="F4931"/>
        </row>
        <row r="4932">
          <cell r="F4932"/>
        </row>
        <row r="4933">
          <cell r="F4933"/>
        </row>
        <row r="4934">
          <cell r="F4934"/>
        </row>
        <row r="4935">
          <cell r="F4935"/>
        </row>
        <row r="4936">
          <cell r="F4936"/>
        </row>
        <row r="4937">
          <cell r="F4937"/>
        </row>
        <row r="4938">
          <cell r="F4938"/>
        </row>
        <row r="4939">
          <cell r="F4939"/>
        </row>
        <row r="4940">
          <cell r="F4940"/>
        </row>
        <row r="4941">
          <cell r="F4941"/>
        </row>
        <row r="4942">
          <cell r="F4942"/>
        </row>
        <row r="4943">
          <cell r="F4943"/>
        </row>
        <row r="4944">
          <cell r="F4944"/>
        </row>
        <row r="4945">
          <cell r="F4945"/>
        </row>
        <row r="4946">
          <cell r="F4946"/>
        </row>
        <row r="4947">
          <cell r="F4947"/>
        </row>
        <row r="4948">
          <cell r="F4948"/>
        </row>
        <row r="4949">
          <cell r="F4949"/>
        </row>
        <row r="4950">
          <cell r="F4950"/>
        </row>
        <row r="4951">
          <cell r="F4951"/>
        </row>
        <row r="4952">
          <cell r="F4952"/>
        </row>
        <row r="4953">
          <cell r="F4953"/>
        </row>
        <row r="4954">
          <cell r="F4954"/>
        </row>
        <row r="4955">
          <cell r="F4955"/>
        </row>
        <row r="4956">
          <cell r="F4956"/>
        </row>
        <row r="4957">
          <cell r="F4957"/>
        </row>
        <row r="4958">
          <cell r="F4958"/>
        </row>
        <row r="4959">
          <cell r="F4959"/>
        </row>
        <row r="4960">
          <cell r="F4960"/>
        </row>
        <row r="4961">
          <cell r="F4961"/>
        </row>
        <row r="4962">
          <cell r="F4962"/>
        </row>
        <row r="4963">
          <cell r="F4963"/>
        </row>
        <row r="4964">
          <cell r="F4964"/>
        </row>
        <row r="4965">
          <cell r="F4965"/>
        </row>
        <row r="4966">
          <cell r="F4966"/>
        </row>
        <row r="4967">
          <cell r="F4967"/>
        </row>
        <row r="4968">
          <cell r="F4968"/>
        </row>
        <row r="4969">
          <cell r="F4969"/>
        </row>
        <row r="4970">
          <cell r="F4970"/>
        </row>
        <row r="4971">
          <cell r="F4971"/>
        </row>
        <row r="4972">
          <cell r="F4972"/>
        </row>
        <row r="4973">
          <cell r="F4973"/>
        </row>
        <row r="4974">
          <cell r="F4974"/>
        </row>
        <row r="4975">
          <cell r="F4975"/>
        </row>
        <row r="4976">
          <cell r="F4976"/>
        </row>
        <row r="4977">
          <cell r="F4977"/>
        </row>
        <row r="4978">
          <cell r="F4978"/>
        </row>
        <row r="4979">
          <cell r="F4979"/>
        </row>
        <row r="4980">
          <cell r="F4980"/>
        </row>
        <row r="4981">
          <cell r="F4981"/>
        </row>
        <row r="4982">
          <cell r="F4982"/>
        </row>
        <row r="4983">
          <cell r="F4983"/>
        </row>
        <row r="4984">
          <cell r="F4984"/>
        </row>
        <row r="4985">
          <cell r="F4985"/>
        </row>
        <row r="4986">
          <cell r="F4986"/>
        </row>
        <row r="4987">
          <cell r="F4987"/>
        </row>
        <row r="4988">
          <cell r="F4988"/>
        </row>
        <row r="4989">
          <cell r="F4989"/>
        </row>
        <row r="4990">
          <cell r="F4990"/>
        </row>
        <row r="4991">
          <cell r="F4991"/>
        </row>
        <row r="4992">
          <cell r="F4992"/>
        </row>
        <row r="4993">
          <cell r="F4993"/>
        </row>
        <row r="4994">
          <cell r="F4994"/>
        </row>
        <row r="4995">
          <cell r="F4995"/>
        </row>
        <row r="4996">
          <cell r="F4996"/>
        </row>
        <row r="4997">
          <cell r="F4997"/>
        </row>
        <row r="4998">
          <cell r="F4998"/>
        </row>
        <row r="4999">
          <cell r="F4999"/>
        </row>
      </sheetData>
      <sheetData sheetId="4"/>
      <sheetData sheetId="5" refreshError="1"/>
      <sheetData sheetId="6" refreshError="1"/>
      <sheetData sheetId="7"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MENU"/>
      <sheetName val="Instruções"/>
      <sheetName val="Participantes"/>
      <sheetName val="Jogos"/>
      <sheetName val="Bolão de Resultado"/>
      <sheetName val="Bolão de Placar"/>
      <sheetName val="Premiação Por Bolão"/>
      <sheetName val="Premiação Por Participante"/>
      <sheetName val="Sobre Nós"/>
    </sheetNames>
    <sheetDataSet>
      <sheetData sheetId="0" refreshError="1"/>
      <sheetData sheetId="1" refreshError="1"/>
      <sheetData sheetId="2"/>
      <sheetData sheetId="3">
        <row r="2">
          <cell r="K2" t="str">
            <v>Senegal X Holanda - Fase de Grupos</v>
          </cell>
        </row>
        <row r="3">
          <cell r="K3" t="str">
            <v>Catar X Equador - Fase de Grupos</v>
          </cell>
        </row>
        <row r="4">
          <cell r="K4" t="str">
            <v>Catar X Senegal - Fase de Grupos</v>
          </cell>
        </row>
        <row r="5">
          <cell r="K5" t="str">
            <v>Holanda X Equador - Fase de Grupos</v>
          </cell>
        </row>
        <row r="6">
          <cell r="K6" t="str">
            <v>Equador X Senegal - Fase de Grupos</v>
          </cell>
        </row>
        <row r="7">
          <cell r="K7" t="str">
            <v>Holanda X Catar - Fase de Grupos</v>
          </cell>
        </row>
        <row r="8">
          <cell r="K8" t="str">
            <v>Inglaterra X Irã - Fase de Grupos</v>
          </cell>
        </row>
        <row r="9">
          <cell r="K9" t="str">
            <v>Gales X Estados Unidos - Fase de Grupos</v>
          </cell>
        </row>
        <row r="10">
          <cell r="K10" t="str">
            <v>Gales X Irã - Fase de Grupos</v>
          </cell>
        </row>
        <row r="11">
          <cell r="K11" t="str">
            <v>Inglaterra X Estados Unidos - Fase de Grupos</v>
          </cell>
        </row>
        <row r="12">
          <cell r="K12" t="str">
            <v>Irã X Estados Unidos - Fase de Grupos</v>
          </cell>
        </row>
        <row r="13">
          <cell r="K13" t="str">
            <v>Gales X Inglaterra - Fase de Grupos</v>
          </cell>
        </row>
        <row r="14">
          <cell r="K14" t="str">
            <v>Argentina X Arábia Saudita - Fase de Grupos</v>
          </cell>
        </row>
        <row r="15">
          <cell r="K15" t="str">
            <v>México X Polônia - Fase de Grupos</v>
          </cell>
        </row>
        <row r="16">
          <cell r="K16" t="str">
            <v>Polônia X Arábia Saudita - Fase de Grupos</v>
          </cell>
        </row>
        <row r="17">
          <cell r="K17" t="str">
            <v>Argentina X México - Fase de Grupos</v>
          </cell>
        </row>
        <row r="18">
          <cell r="K18" t="str">
            <v>Polônia X Argentina - Fase de Grupos</v>
          </cell>
        </row>
        <row r="19">
          <cell r="K19" t="str">
            <v>Arábia Saudita X México - Fase de Grupos</v>
          </cell>
        </row>
        <row r="20">
          <cell r="K20" t="str">
            <v>Dinamarca X Tunísia - Fase de Grupos</v>
          </cell>
        </row>
        <row r="21">
          <cell r="K21" t="str">
            <v>França X Austrália - Fase de Grupos</v>
          </cell>
        </row>
        <row r="22">
          <cell r="K22" t="str">
            <v>Tunísia X Austrália - Fase de Grupos</v>
          </cell>
        </row>
        <row r="23">
          <cell r="K23" t="str">
            <v>França X Dinamarca - Fase de Grupos</v>
          </cell>
        </row>
        <row r="24">
          <cell r="K24" t="str">
            <v>Tunísia X França - Fase de Grupos</v>
          </cell>
        </row>
        <row r="25">
          <cell r="K25" t="str">
            <v>Austrália X Dinamarca - Fase de Grupos</v>
          </cell>
        </row>
        <row r="26">
          <cell r="K26" t="str">
            <v>Alemanha X Japão - Fase de Grupos</v>
          </cell>
        </row>
        <row r="27">
          <cell r="K27" t="str">
            <v>Espanha X Costa Rica - Fase de Grupos</v>
          </cell>
        </row>
        <row r="28">
          <cell r="K28" t="str">
            <v>Japão X Costa Rica - Fase de Grupos</v>
          </cell>
        </row>
        <row r="29">
          <cell r="K29" t="str">
            <v>Espanha X Alemanha - Fase de Grupos</v>
          </cell>
        </row>
        <row r="30">
          <cell r="K30" t="str">
            <v>Japão X Espanha - Fase de Grupos</v>
          </cell>
        </row>
        <row r="31">
          <cell r="K31" t="str">
            <v>Costa Rica X Alemanha - Fase de Grupos</v>
          </cell>
        </row>
        <row r="32">
          <cell r="K32" t="str">
            <v>Marrocos X Croácia - Fase de Grupos</v>
          </cell>
        </row>
        <row r="33">
          <cell r="K33" t="str">
            <v>Bélgica X Canadá - Fase de Grupos</v>
          </cell>
        </row>
        <row r="34">
          <cell r="K34" t="str">
            <v>Bélgica X Marrocos - Fase de Grupos</v>
          </cell>
        </row>
        <row r="35">
          <cell r="K35" t="str">
            <v>Croácia X Canadá - Fase de Grupos</v>
          </cell>
        </row>
        <row r="36">
          <cell r="K36" t="str">
            <v>Canadá X Marrocos - Fase de Grupos</v>
          </cell>
        </row>
        <row r="37">
          <cell r="K37" t="str">
            <v>Croácia X Bélgica - Fase de Grupos</v>
          </cell>
        </row>
        <row r="38">
          <cell r="K38" t="str">
            <v>Suíça X Camarões - Fase de Grupos</v>
          </cell>
        </row>
        <row r="39">
          <cell r="K39" t="str">
            <v>Brasil X Sérvia - Fase de Grupos</v>
          </cell>
        </row>
        <row r="40">
          <cell r="K40" t="str">
            <v>Camarões X Sérvia - Fase de Grupos</v>
          </cell>
        </row>
        <row r="41">
          <cell r="K41" t="str">
            <v>Brasil X Suíça - Fase de Grupos</v>
          </cell>
        </row>
        <row r="42">
          <cell r="K42" t="str">
            <v>Sérvia X Suíça - Fase de Grupos</v>
          </cell>
        </row>
        <row r="43">
          <cell r="K43" t="str">
            <v>Camarões X Brasil - Fase de Grupos</v>
          </cell>
        </row>
        <row r="44">
          <cell r="K44" t="str">
            <v>Uruguai X Coreia do Sul - Fase de Grupos</v>
          </cell>
        </row>
        <row r="45">
          <cell r="K45" t="str">
            <v>Portugal X Gana - Fase de Grupos</v>
          </cell>
        </row>
        <row r="46">
          <cell r="K46" t="str">
            <v>Coreia do Sul X Gana - Fase de Grupos</v>
          </cell>
        </row>
        <row r="47">
          <cell r="K47" t="str">
            <v>Portugal X Uruguai - Fase de Grupos</v>
          </cell>
        </row>
        <row r="48">
          <cell r="K48" t="str">
            <v>Coreia do Sul X Portugal - Fase de Grupos</v>
          </cell>
        </row>
        <row r="49">
          <cell r="K49" t="str">
            <v>Gana X Uruguai - Fase de Grupos</v>
          </cell>
        </row>
        <row r="50">
          <cell r="K50" t="str">
            <v/>
          </cell>
        </row>
        <row r="51">
          <cell r="K51" t="str">
            <v/>
          </cell>
        </row>
        <row r="52">
          <cell r="K52" t="str">
            <v/>
          </cell>
        </row>
        <row r="53">
          <cell r="K53" t="str">
            <v/>
          </cell>
        </row>
        <row r="54">
          <cell r="K54" t="str">
            <v/>
          </cell>
        </row>
        <row r="55">
          <cell r="K55" t="str">
            <v/>
          </cell>
        </row>
        <row r="56">
          <cell r="K56" t="str">
            <v/>
          </cell>
        </row>
        <row r="57">
          <cell r="K57" t="str">
            <v/>
          </cell>
        </row>
        <row r="58">
          <cell r="K58" t="str">
            <v/>
          </cell>
        </row>
        <row r="59">
          <cell r="K59" t="str">
            <v/>
          </cell>
        </row>
        <row r="60">
          <cell r="K60" t="str">
            <v/>
          </cell>
        </row>
        <row r="61">
          <cell r="K61" t="str">
            <v/>
          </cell>
        </row>
        <row r="62">
          <cell r="K62" t="str">
            <v/>
          </cell>
        </row>
        <row r="63">
          <cell r="K63" t="str">
            <v/>
          </cell>
        </row>
        <row r="64">
          <cell r="K64" t="str">
            <v/>
          </cell>
        </row>
        <row r="65">
          <cell r="K65" t="str">
            <v/>
          </cell>
        </row>
      </sheetData>
      <sheetData sheetId="4" refreshError="1"/>
      <sheetData sheetId="5" refreshError="1"/>
      <sheetData sheetId="6" refreshError="1"/>
      <sheetData sheetId="7" refreshError="1"/>
      <sheetData sheetId="8"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ício"/>
      <sheetName val="Instruções"/>
      <sheetName val="Cadastro de Vendedor"/>
      <sheetName val="Cadastro de Produto"/>
      <sheetName val="Janeiro"/>
      <sheetName val="Fevereiro"/>
      <sheetName val="Março"/>
      <sheetName val="Abril"/>
      <sheetName val="Maio"/>
      <sheetName val="Junho"/>
      <sheetName val="Julho"/>
      <sheetName val="Agosto"/>
      <sheetName val="Setembro"/>
      <sheetName val="Outubro"/>
      <sheetName val="Novembro"/>
      <sheetName val="Dezembro"/>
      <sheetName val="Relatório por Vendedor"/>
      <sheetName val="Ranking de Vendedores"/>
      <sheetName val="Apoio Ranking"/>
      <sheetName val="Apoi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ow r="1">
          <cell r="A1" t="str">
            <v>Janeiro</v>
          </cell>
        </row>
        <row r="2">
          <cell r="A2" t="str">
            <v>Fevereiro</v>
          </cell>
        </row>
        <row r="3">
          <cell r="A3" t="str">
            <v>Março</v>
          </cell>
        </row>
        <row r="4">
          <cell r="A4" t="str">
            <v>Abril</v>
          </cell>
        </row>
        <row r="5">
          <cell r="A5" t="str">
            <v>Maio</v>
          </cell>
        </row>
        <row r="6">
          <cell r="A6" t="str">
            <v>Junho</v>
          </cell>
        </row>
        <row r="7">
          <cell r="A7" t="str">
            <v>Julho</v>
          </cell>
        </row>
        <row r="8">
          <cell r="A8" t="str">
            <v>Agosto</v>
          </cell>
        </row>
        <row r="9">
          <cell r="A9" t="str">
            <v>Setembro</v>
          </cell>
        </row>
        <row r="10">
          <cell r="A10" t="str">
            <v>Outubro</v>
          </cell>
        </row>
        <row r="11">
          <cell r="A11" t="str">
            <v>Novembro</v>
          </cell>
        </row>
        <row r="12">
          <cell r="A12" t="str">
            <v>Dezembro</v>
          </cell>
        </row>
      </sheetData>
    </sheetDataSet>
  </externalBook>
</externalLink>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Escritório">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6.xml"/><Relationship Id="rId1" Type="http://schemas.openxmlformats.org/officeDocument/2006/relationships/printerSettings" Target="../printerSettings/printerSettings16.bin"/><Relationship Id="rId4" Type="http://schemas.openxmlformats.org/officeDocument/2006/relationships/ctrlProp" Target="../ctrlProps/ctrlProp1.xml"/></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youtube.com/watch?v=qTJxQFL-7eE" TargetMode="External"/></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B2:O20"/>
  <sheetViews>
    <sheetView showGridLines="0" tabSelected="1" zoomScale="115" zoomScaleNormal="115" workbookViewId="0">
      <selection activeCell="B3" sqref="B3:L3"/>
    </sheetView>
  </sheetViews>
  <sheetFormatPr defaultRowHeight="14.4" x14ac:dyDescent="0.3"/>
  <sheetData>
    <row r="2" spans="2:15" ht="6" customHeight="1" x14ac:dyDescent="0.3">
      <c r="B2" s="98"/>
      <c r="C2" s="98"/>
      <c r="D2" s="98"/>
      <c r="E2" s="98"/>
      <c r="F2" s="98"/>
      <c r="G2" s="98"/>
      <c r="H2" s="98"/>
      <c r="I2" s="98"/>
      <c r="J2" s="98"/>
      <c r="K2" s="98"/>
      <c r="L2" s="98"/>
    </row>
    <row r="3" spans="2:15" ht="28.2" customHeight="1" x14ac:dyDescent="0.3">
      <c r="B3" s="135" t="s">
        <v>64</v>
      </c>
      <c r="C3" s="135"/>
      <c r="D3" s="135"/>
      <c r="E3" s="135"/>
      <c r="F3" s="135"/>
      <c r="G3" s="135"/>
      <c r="H3" s="135"/>
      <c r="I3" s="135"/>
      <c r="J3" s="135"/>
      <c r="K3" s="135"/>
      <c r="L3" s="135"/>
    </row>
    <row r="4" spans="2:15" x14ac:dyDescent="0.3">
      <c r="B4" s="98"/>
      <c r="C4" s="98"/>
      <c r="D4" s="98"/>
      <c r="E4" s="98"/>
      <c r="F4" s="98"/>
      <c r="G4" s="98"/>
      <c r="H4" s="98"/>
      <c r="I4" s="98"/>
      <c r="J4" s="98"/>
      <c r="K4" s="98"/>
      <c r="L4" s="98"/>
    </row>
    <row r="5" spans="2:15" x14ac:dyDescent="0.3">
      <c r="B5" s="98"/>
      <c r="C5" s="98"/>
      <c r="D5" s="98"/>
      <c r="E5" s="98"/>
      <c r="F5" s="98"/>
      <c r="G5" s="98"/>
      <c r="H5" s="98"/>
      <c r="I5" s="98"/>
      <c r="J5" s="98"/>
      <c r="K5" s="98"/>
      <c r="L5" s="98"/>
    </row>
    <row r="6" spans="2:15" x14ac:dyDescent="0.3">
      <c r="B6" s="98"/>
      <c r="C6" s="98"/>
      <c r="D6" s="98"/>
      <c r="E6" s="98"/>
      <c r="F6" s="98"/>
      <c r="G6" s="98"/>
      <c r="H6" s="98"/>
      <c r="I6" s="98"/>
      <c r="J6" s="98"/>
      <c r="K6" s="98"/>
      <c r="L6" s="98"/>
    </row>
    <row r="7" spans="2:15" x14ac:dyDescent="0.3">
      <c r="B7" s="98"/>
      <c r="C7" s="98"/>
      <c r="D7" s="98"/>
      <c r="E7" s="98"/>
      <c r="F7" s="98"/>
      <c r="G7" s="98"/>
      <c r="H7" s="98"/>
      <c r="I7" s="98"/>
      <c r="J7" s="98"/>
      <c r="K7" s="98"/>
      <c r="L7" s="98"/>
    </row>
    <row r="8" spans="2:15" x14ac:dyDescent="0.3">
      <c r="B8" s="98"/>
      <c r="C8" s="98"/>
      <c r="D8" s="98"/>
      <c r="E8" s="98"/>
      <c r="F8" s="98"/>
      <c r="G8" s="98"/>
      <c r="H8" s="98"/>
      <c r="I8" s="98"/>
      <c r="J8" s="98"/>
      <c r="K8" s="98"/>
      <c r="L8" s="98"/>
      <c r="O8" s="81"/>
    </row>
    <row r="9" spans="2:15" x14ac:dyDescent="0.3">
      <c r="B9" s="98"/>
      <c r="C9" s="98"/>
      <c r="D9" s="98"/>
      <c r="E9" s="98"/>
      <c r="F9" s="98"/>
      <c r="G9" s="98"/>
      <c r="H9" s="98"/>
      <c r="I9" s="98"/>
      <c r="J9" s="98"/>
      <c r="K9" s="98"/>
      <c r="L9" s="98"/>
      <c r="O9" s="82"/>
    </row>
    <row r="10" spans="2:15" x14ac:dyDescent="0.3">
      <c r="B10" s="98"/>
      <c r="C10" s="98"/>
      <c r="D10" s="98"/>
      <c r="E10" s="98"/>
      <c r="F10" s="98"/>
      <c r="G10" s="98"/>
      <c r="H10" s="98"/>
      <c r="I10" s="98"/>
      <c r="J10" s="98"/>
      <c r="K10" s="98"/>
      <c r="L10" s="98"/>
    </row>
    <row r="11" spans="2:15" x14ac:dyDescent="0.3">
      <c r="B11" s="98"/>
      <c r="C11" s="98"/>
      <c r="D11" s="98"/>
      <c r="E11" s="98"/>
      <c r="F11" s="98"/>
      <c r="G11" s="98"/>
      <c r="H11" s="98"/>
      <c r="I11" s="98"/>
      <c r="J11" s="98"/>
      <c r="K11" s="98"/>
      <c r="L11" s="98"/>
    </row>
    <row r="12" spans="2:15" x14ac:dyDescent="0.3">
      <c r="B12" s="98"/>
      <c r="C12" s="98"/>
      <c r="D12" s="98"/>
      <c r="E12" s="98"/>
      <c r="F12" s="98"/>
      <c r="G12" s="98"/>
      <c r="H12" s="98"/>
      <c r="I12" s="98"/>
      <c r="J12" s="98"/>
      <c r="K12" s="98"/>
      <c r="L12" s="98"/>
    </row>
    <row r="13" spans="2:15" x14ac:dyDescent="0.3">
      <c r="B13" s="98"/>
      <c r="C13" s="98"/>
      <c r="D13" s="98"/>
      <c r="E13" s="98"/>
      <c r="F13" s="98"/>
      <c r="G13" s="98"/>
      <c r="H13" s="98"/>
      <c r="I13" s="98"/>
      <c r="J13" s="98"/>
      <c r="K13" s="98"/>
      <c r="L13" s="98"/>
    </row>
    <row r="14" spans="2:15" x14ac:dyDescent="0.3">
      <c r="B14" s="98"/>
      <c r="C14" s="98"/>
      <c r="D14" s="98"/>
      <c r="E14" s="98"/>
      <c r="F14" s="98"/>
      <c r="G14" s="98"/>
      <c r="H14" s="98"/>
      <c r="I14" s="98"/>
      <c r="J14" s="98"/>
      <c r="K14" s="98"/>
      <c r="L14" s="98"/>
    </row>
    <row r="15" spans="2:15" x14ac:dyDescent="0.3">
      <c r="B15" s="98"/>
      <c r="C15" s="98"/>
      <c r="D15" s="98"/>
      <c r="E15" s="98"/>
      <c r="F15" s="98"/>
      <c r="G15" s="98"/>
      <c r="H15" s="98"/>
      <c r="I15" s="98"/>
      <c r="J15" s="98"/>
      <c r="K15" s="98"/>
      <c r="L15" s="98"/>
    </row>
    <row r="16" spans="2:15" x14ac:dyDescent="0.3">
      <c r="B16" s="98"/>
      <c r="C16" s="98"/>
      <c r="D16" s="98"/>
      <c r="E16" s="98"/>
      <c r="F16" s="98"/>
      <c r="G16" s="98"/>
      <c r="H16" s="98"/>
      <c r="I16" s="98"/>
      <c r="J16" s="98"/>
      <c r="K16" s="98"/>
      <c r="L16" s="98"/>
    </row>
    <row r="17" spans="2:12" x14ac:dyDescent="0.3">
      <c r="B17" s="98"/>
      <c r="C17" s="98"/>
      <c r="D17" s="98"/>
      <c r="E17" s="98"/>
      <c r="F17" s="98"/>
      <c r="G17" s="98"/>
      <c r="H17" s="98"/>
      <c r="I17" s="98"/>
      <c r="J17" s="98"/>
      <c r="K17" s="98"/>
      <c r="L17" s="98"/>
    </row>
    <row r="18" spans="2:12" x14ac:dyDescent="0.3">
      <c r="B18" s="98"/>
      <c r="C18" s="98"/>
      <c r="D18" s="98"/>
      <c r="E18" s="98"/>
      <c r="F18" s="98"/>
      <c r="G18" s="98"/>
      <c r="H18" s="98"/>
      <c r="I18" s="98"/>
      <c r="J18" s="98"/>
      <c r="K18" s="98"/>
      <c r="L18" s="98"/>
    </row>
    <row r="19" spans="2:12" x14ac:dyDescent="0.3">
      <c r="B19" s="98"/>
      <c r="C19" s="98"/>
      <c r="D19" s="98"/>
      <c r="E19" s="100"/>
      <c r="F19" s="98"/>
      <c r="G19" s="98"/>
      <c r="H19" s="98"/>
      <c r="I19" s="98"/>
      <c r="J19" s="98"/>
      <c r="K19" s="98"/>
      <c r="L19" s="98"/>
    </row>
    <row r="20" spans="2:12" x14ac:dyDescent="0.3">
      <c r="F20" s="99" t="s">
        <v>65</v>
      </c>
    </row>
  </sheetData>
  <mergeCells count="1">
    <mergeCell ref="B3:L3"/>
  </mergeCells>
  <pageMargins left="0.511811024" right="0.511811024" top="0.78740157499999996" bottom="0.78740157499999996" header="0.31496062000000002" footer="0.31496062000000002"/>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Plan19">
    <pageSetUpPr fitToPage="1"/>
  </sheetPr>
  <dimension ref="A1:R250"/>
  <sheetViews>
    <sheetView showGridLines="0" workbookViewId="0">
      <selection sqref="A1:F1"/>
    </sheetView>
  </sheetViews>
  <sheetFormatPr defaultColWidth="9.109375" defaultRowHeight="14.4" x14ac:dyDescent="0.3"/>
  <cols>
    <col min="1" max="1" width="12.6640625" style="3" customWidth="1"/>
    <col min="2" max="2" width="17.33203125" style="16" customWidth="1"/>
    <col min="3" max="3" width="50" style="16" customWidth="1"/>
    <col min="4" max="4" width="13.6640625" style="16" customWidth="1"/>
    <col min="5" max="5" width="34.109375" style="16" customWidth="1"/>
    <col min="6" max="6" width="13.109375" style="1" customWidth="1"/>
    <col min="7" max="7" width="3.5546875" style="1" customWidth="1"/>
    <col min="8" max="8" width="5.5546875" style="1" bestFit="1" customWidth="1"/>
    <col min="9" max="9" width="5" style="1" bestFit="1" customWidth="1"/>
    <col min="10" max="10" width="4.5546875" style="1" bestFit="1" customWidth="1"/>
    <col min="11" max="11" width="5.109375" style="1" bestFit="1" customWidth="1"/>
    <col min="12" max="12" width="4.5546875" style="1" bestFit="1" customWidth="1"/>
    <col min="13" max="13" width="4.88671875" style="1" bestFit="1" customWidth="1"/>
    <col min="14" max="14" width="5.33203125" style="1" customWidth="1"/>
    <col min="15" max="15" width="2.88671875" style="1" customWidth="1"/>
    <col min="16" max="17" width="9.109375" style="1"/>
    <col min="18" max="18" width="10.21875" style="1" customWidth="1"/>
    <col min="19" max="16384" width="9.109375" style="1"/>
  </cols>
  <sheetData>
    <row r="1" spans="1:18" ht="21" customHeight="1" x14ac:dyDescent="0.3">
      <c r="A1" s="170" t="s">
        <v>28</v>
      </c>
      <c r="B1" s="170"/>
      <c r="C1" s="170"/>
      <c r="D1" s="170"/>
      <c r="E1" s="171"/>
      <c r="F1" s="171"/>
      <c r="H1" s="177" t="s">
        <v>74</v>
      </c>
      <c r="I1" s="177"/>
      <c r="J1" s="177"/>
      <c r="K1" s="177"/>
      <c r="L1" s="177"/>
      <c r="M1" s="177"/>
      <c r="N1" s="177"/>
    </row>
    <row r="2" spans="1:18" ht="7.5" customHeight="1" x14ac:dyDescent="0.3"/>
    <row r="3" spans="1:18" ht="30" customHeight="1" x14ac:dyDescent="0.3">
      <c r="A3" s="83" t="s">
        <v>0</v>
      </c>
      <c r="B3" s="84" t="s">
        <v>1</v>
      </c>
      <c r="C3" s="84" t="s">
        <v>2</v>
      </c>
      <c r="D3" s="84" t="s">
        <v>3</v>
      </c>
      <c r="E3" s="84" t="s">
        <v>34</v>
      </c>
      <c r="F3" s="84" t="s">
        <v>4</v>
      </c>
      <c r="H3" s="175" t="s">
        <v>14</v>
      </c>
      <c r="I3" s="175"/>
      <c r="J3" s="175"/>
      <c r="K3" s="176">
        <v>2021</v>
      </c>
      <c r="L3" s="176"/>
      <c r="M3" s="176"/>
      <c r="N3" s="176"/>
      <c r="P3" s="179"/>
      <c r="Q3" s="179"/>
      <c r="R3" s="179"/>
    </row>
    <row r="4" spans="1:18" ht="15" thickBot="1" x14ac:dyDescent="0.35">
      <c r="A4" s="4">
        <v>44378</v>
      </c>
      <c r="B4" s="14" t="s">
        <v>86</v>
      </c>
      <c r="C4" s="13" t="s">
        <v>87</v>
      </c>
      <c r="D4" s="12">
        <v>2.0833333333333332E-2</v>
      </c>
      <c r="E4" s="12"/>
      <c r="F4" s="5" t="s">
        <v>35</v>
      </c>
    </row>
    <row r="5" spans="1:18" ht="18" thickBot="1" x14ac:dyDescent="0.35">
      <c r="A5" s="4">
        <v>44379</v>
      </c>
      <c r="B5" s="13" t="s">
        <v>76</v>
      </c>
      <c r="C5" s="13" t="s">
        <v>88</v>
      </c>
      <c r="D5" s="12">
        <v>6.25E-2</v>
      </c>
      <c r="E5" s="12"/>
      <c r="F5" s="5" t="s">
        <v>79</v>
      </c>
      <c r="H5" s="172">
        <f>DATE(K3,7,1)</f>
        <v>44378</v>
      </c>
      <c r="I5" s="173"/>
      <c r="J5" s="173"/>
      <c r="K5" s="173"/>
      <c r="L5" s="173"/>
      <c r="M5" s="173"/>
      <c r="N5" s="174"/>
    </row>
    <row r="6" spans="1:18" ht="16.2" thickBot="1" x14ac:dyDescent="0.35">
      <c r="A6" s="4">
        <v>44380</v>
      </c>
      <c r="B6" s="13" t="s">
        <v>76</v>
      </c>
      <c r="C6" s="13" t="s">
        <v>89</v>
      </c>
      <c r="D6" s="12">
        <v>0.104166666666667</v>
      </c>
      <c r="E6" s="12"/>
      <c r="F6" s="5" t="s">
        <v>36</v>
      </c>
      <c r="H6" s="7" t="s">
        <v>15</v>
      </c>
      <c r="I6" s="7" t="s">
        <v>16</v>
      </c>
      <c r="J6" s="7" t="s">
        <v>17</v>
      </c>
      <c r="K6" s="7" t="s">
        <v>18</v>
      </c>
      <c r="L6" s="7" t="s">
        <v>19</v>
      </c>
      <c r="M6" s="7" t="s">
        <v>20</v>
      </c>
      <c r="N6" s="7" t="s">
        <v>21</v>
      </c>
    </row>
    <row r="7" spans="1:18" ht="15.6" thickBot="1" x14ac:dyDescent="0.35">
      <c r="A7" s="4">
        <v>44381</v>
      </c>
      <c r="B7" s="13" t="s">
        <v>77</v>
      </c>
      <c r="C7" s="13" t="s">
        <v>90</v>
      </c>
      <c r="D7" s="12">
        <v>0.14583333333333301</v>
      </c>
      <c r="E7" s="12"/>
      <c r="F7" s="5" t="s">
        <v>79</v>
      </c>
      <c r="H7" s="6" t="str">
        <f>IF(MONTH($H$5)&lt;&gt;MONTH($H$5-(WEEKDAY($H$5,1))-IF((WEEKDAY($H$5,1))&lt;=0,7,0)+(ROW(H7)-ROW($H$7))*7+(COLUMN(H7)-COLUMN($H$7)+1)),"",$H$5-(WEEKDAY($H$5,1))-IF((WEEKDAY($H$5,1))&lt;=0,7,0)+(ROW(H7)-ROW($H$7))*7+(COLUMN(H7)-COLUMN($H$7)+1))</f>
        <v/>
      </c>
      <c r="I7" s="6" t="str">
        <f t="shared" ref="I7:N12" si="0">IF(MONTH($H$5)&lt;&gt;MONTH($H$5-(WEEKDAY($H$5,1))-IF((WEEKDAY($H$5,1))&lt;=0,7,0)+(ROW(I7)-ROW($H$7))*7+(COLUMN(I7)-COLUMN($H$7)+1)),"",$H$5-(WEEKDAY($H$5,1))-IF((WEEKDAY($H$5,1))&lt;=0,7,0)+(ROW(I7)-ROW($H$7))*7+(COLUMN(I7)-COLUMN($H$7)+1))</f>
        <v/>
      </c>
      <c r="J7" s="6" t="str">
        <f t="shared" si="0"/>
        <v/>
      </c>
      <c r="K7" s="6" t="str">
        <f t="shared" si="0"/>
        <v/>
      </c>
      <c r="L7" s="6">
        <f t="shared" si="0"/>
        <v>44378</v>
      </c>
      <c r="M7" s="6">
        <f>IF(MONTH($H$5)&lt;&gt;MONTH($H$5-(WEEKDAY($H$5,1))-IF((WEEKDAY($H$5,1))&lt;=0,7,0)+(ROW(M7)-ROW($H$7))*7+(COLUMN(M7)-COLUMN($H$7)+1)),"",$H$5-(WEEKDAY($H$5,1))-IF((WEEKDAY($H$5,1))&lt;=0,7,0)+(ROW(M7)-ROW($H$7))*7+(COLUMN(M7)-COLUMN($H$7)+1))</f>
        <v>44379</v>
      </c>
      <c r="N7" s="6">
        <f t="shared" si="0"/>
        <v>44380</v>
      </c>
    </row>
    <row r="8" spans="1:18" ht="15.6" thickBot="1" x14ac:dyDescent="0.35">
      <c r="A8" s="4">
        <v>44382</v>
      </c>
      <c r="B8" s="13" t="s">
        <v>77</v>
      </c>
      <c r="C8" s="13" t="s">
        <v>91</v>
      </c>
      <c r="D8" s="12">
        <v>0.1875</v>
      </c>
      <c r="E8" s="12"/>
      <c r="F8" s="5" t="s">
        <v>36</v>
      </c>
      <c r="H8" s="6">
        <f t="shared" ref="H8:H12" si="1">IF(MONTH($H$5)&lt;&gt;MONTH($H$5-(WEEKDAY($H$5,1))-IF((WEEKDAY($H$5,1))&lt;=0,7,0)+(ROW(H8)-ROW($H$7))*7+(COLUMN(H8)-COLUMN($H$7)+1)),"",$H$5-(WEEKDAY($H$5,1))-IF((WEEKDAY($H$5,1))&lt;=0,7,0)+(ROW(H8)-ROW($H$7))*7+(COLUMN(H8)-COLUMN($H$7)+1))</f>
        <v>44381</v>
      </c>
      <c r="I8" s="6">
        <f t="shared" si="0"/>
        <v>44382</v>
      </c>
      <c r="J8" s="6">
        <f t="shared" si="0"/>
        <v>44383</v>
      </c>
      <c r="K8" s="6">
        <f t="shared" si="0"/>
        <v>44384</v>
      </c>
      <c r="L8" s="6">
        <f t="shared" si="0"/>
        <v>44385</v>
      </c>
      <c r="M8" s="6">
        <f>IF(MONTH($H$5)&lt;&gt;MONTH($H$5-(WEEKDAY($H$5,1))-IF((WEEKDAY($H$5,1))&lt;=0,7,0)+(ROW(M8)-ROW($H$7))*7+(COLUMN(M8)-COLUMN($H$7)+1)),"",$H$5-(WEEKDAY($H$5,1))-IF((WEEKDAY($H$5,1))&lt;=0,7,0)+(ROW(M8)-ROW($H$7))*7+(COLUMN(M8)-COLUMN($H$7)+1))</f>
        <v>44386</v>
      </c>
      <c r="N8" s="6">
        <f t="shared" si="0"/>
        <v>44387</v>
      </c>
    </row>
    <row r="9" spans="1:18" ht="15.6" thickBot="1" x14ac:dyDescent="0.35">
      <c r="A9" s="4">
        <v>44383</v>
      </c>
      <c r="B9" s="15" t="s">
        <v>76</v>
      </c>
      <c r="C9" s="15" t="s">
        <v>78</v>
      </c>
      <c r="D9" s="12">
        <v>0.22916666666666699</v>
      </c>
      <c r="E9" s="12"/>
      <c r="F9" s="5" t="s">
        <v>36</v>
      </c>
      <c r="H9" s="6">
        <f t="shared" si="1"/>
        <v>44388</v>
      </c>
      <c r="I9" s="6">
        <f t="shared" si="0"/>
        <v>44389</v>
      </c>
      <c r="J9" s="6">
        <f t="shared" si="0"/>
        <v>44390</v>
      </c>
      <c r="K9" s="6">
        <f t="shared" si="0"/>
        <v>44391</v>
      </c>
      <c r="L9" s="6">
        <f t="shared" si="0"/>
        <v>44392</v>
      </c>
      <c r="M9" s="6">
        <f t="shared" si="0"/>
        <v>44393</v>
      </c>
      <c r="N9" s="6">
        <f t="shared" si="0"/>
        <v>44394</v>
      </c>
    </row>
    <row r="10" spans="1:18" ht="15.6" thickBot="1" x14ac:dyDescent="0.35">
      <c r="A10" s="4">
        <v>44384</v>
      </c>
      <c r="B10" s="14" t="s">
        <v>86</v>
      </c>
      <c r="C10" s="14" t="s">
        <v>92</v>
      </c>
      <c r="D10" s="12">
        <v>0.27083333333333298</v>
      </c>
      <c r="E10" s="12"/>
      <c r="F10" s="5" t="s">
        <v>36</v>
      </c>
      <c r="H10" s="6">
        <f t="shared" si="1"/>
        <v>44395</v>
      </c>
      <c r="I10" s="6">
        <f t="shared" si="0"/>
        <v>44396</v>
      </c>
      <c r="J10" s="6">
        <f t="shared" si="0"/>
        <v>44397</v>
      </c>
      <c r="K10" s="6">
        <f t="shared" si="0"/>
        <v>44398</v>
      </c>
      <c r="L10" s="6">
        <f t="shared" si="0"/>
        <v>44399</v>
      </c>
      <c r="M10" s="6">
        <f t="shared" si="0"/>
        <v>44400</v>
      </c>
      <c r="N10" s="6">
        <f t="shared" si="0"/>
        <v>44401</v>
      </c>
    </row>
    <row r="11" spans="1:18" ht="15.6" thickBot="1" x14ac:dyDescent="0.35">
      <c r="A11" s="4">
        <v>44385</v>
      </c>
      <c r="B11" s="13" t="s">
        <v>76</v>
      </c>
      <c r="C11" s="13" t="s">
        <v>93</v>
      </c>
      <c r="D11" s="12">
        <v>0.3125</v>
      </c>
      <c r="E11" s="12"/>
      <c r="F11" s="5" t="s">
        <v>35</v>
      </c>
      <c r="H11" s="6">
        <f t="shared" si="1"/>
        <v>44402</v>
      </c>
      <c r="I11" s="6">
        <f t="shared" si="0"/>
        <v>44403</v>
      </c>
      <c r="J11" s="6">
        <f t="shared" si="0"/>
        <v>44404</v>
      </c>
      <c r="K11" s="6">
        <f t="shared" si="0"/>
        <v>44405</v>
      </c>
      <c r="L11" s="6">
        <f t="shared" si="0"/>
        <v>44406</v>
      </c>
      <c r="M11" s="6">
        <f t="shared" si="0"/>
        <v>44407</v>
      </c>
      <c r="N11" s="6">
        <f t="shared" si="0"/>
        <v>44408</v>
      </c>
    </row>
    <row r="12" spans="1:18" ht="15.6" thickBot="1" x14ac:dyDescent="0.35">
      <c r="A12" s="4">
        <v>44386</v>
      </c>
      <c r="B12" s="13" t="s">
        <v>76</v>
      </c>
      <c r="C12" s="13" t="s">
        <v>37</v>
      </c>
      <c r="D12" s="12">
        <v>0.35416666666666702</v>
      </c>
      <c r="E12" s="12"/>
      <c r="F12" s="5" t="s">
        <v>36</v>
      </c>
      <c r="H12" s="6" t="str">
        <f t="shared" si="1"/>
        <v/>
      </c>
      <c r="I12" s="6" t="str">
        <f t="shared" si="0"/>
        <v/>
      </c>
      <c r="J12" s="6" t="str">
        <f t="shared" si="0"/>
        <v/>
      </c>
      <c r="K12" s="6" t="str">
        <f t="shared" si="0"/>
        <v/>
      </c>
      <c r="L12" s="6" t="str">
        <f t="shared" si="0"/>
        <v/>
      </c>
      <c r="M12" s="6" t="str">
        <f t="shared" si="0"/>
        <v/>
      </c>
      <c r="N12" s="6" t="str">
        <f t="shared" si="0"/>
        <v/>
      </c>
    </row>
    <row r="13" spans="1:18" x14ac:dyDescent="0.3">
      <c r="A13" s="4">
        <v>44387</v>
      </c>
      <c r="B13" s="13" t="s">
        <v>77</v>
      </c>
      <c r="C13" s="13" t="s">
        <v>38</v>
      </c>
      <c r="D13" s="12">
        <v>0.39583333333333298</v>
      </c>
      <c r="E13" s="12"/>
      <c r="F13" s="5" t="s">
        <v>35</v>
      </c>
      <c r="P13" s="178"/>
      <c r="Q13" s="178"/>
      <c r="R13" s="178"/>
    </row>
    <row r="14" spans="1:18" x14ac:dyDescent="0.3">
      <c r="A14" s="4">
        <v>44388</v>
      </c>
      <c r="B14" s="13" t="s">
        <v>77</v>
      </c>
      <c r="C14" s="13" t="s">
        <v>33</v>
      </c>
      <c r="D14" s="12">
        <v>0.4375</v>
      </c>
      <c r="E14" s="12"/>
      <c r="F14" s="5" t="s">
        <v>79</v>
      </c>
      <c r="H14" s="169" t="s">
        <v>114</v>
      </c>
      <c r="I14" s="169"/>
      <c r="J14" s="169"/>
      <c r="K14" s="169"/>
      <c r="L14" s="169"/>
      <c r="M14" s="169"/>
      <c r="N14" s="169"/>
      <c r="P14" s="178"/>
      <c r="Q14" s="178"/>
      <c r="R14" s="178"/>
    </row>
    <row r="15" spans="1:18" x14ac:dyDescent="0.3">
      <c r="A15" s="4">
        <v>44389</v>
      </c>
      <c r="B15" s="15" t="s">
        <v>76</v>
      </c>
      <c r="C15" s="15" t="s">
        <v>39</v>
      </c>
      <c r="D15" s="12">
        <v>0.47916666666666702</v>
      </c>
      <c r="E15" s="12"/>
      <c r="F15" s="5" t="s">
        <v>79</v>
      </c>
      <c r="H15" s="169"/>
      <c r="I15" s="169"/>
      <c r="J15" s="169"/>
      <c r="K15" s="169"/>
      <c r="L15" s="169"/>
      <c r="M15" s="169"/>
      <c r="N15" s="169"/>
      <c r="P15" s="178"/>
      <c r="Q15" s="178"/>
      <c r="R15" s="178"/>
    </row>
    <row r="16" spans="1:18" x14ac:dyDescent="0.3">
      <c r="A16" s="4">
        <v>44390</v>
      </c>
      <c r="B16" s="14" t="s">
        <v>86</v>
      </c>
      <c r="C16" s="14" t="s">
        <v>40</v>
      </c>
      <c r="D16" s="12">
        <v>0.52083333333333304</v>
      </c>
      <c r="E16" s="12"/>
      <c r="F16" s="5" t="s">
        <v>79</v>
      </c>
      <c r="H16" s="169"/>
      <c r="I16" s="169"/>
      <c r="J16" s="169"/>
      <c r="K16" s="169"/>
      <c r="L16" s="169"/>
      <c r="M16" s="169"/>
      <c r="N16" s="169"/>
    </row>
    <row r="17" spans="1:6" x14ac:dyDescent="0.3">
      <c r="A17" s="4">
        <v>44391</v>
      </c>
      <c r="B17" s="13" t="s">
        <v>76</v>
      </c>
      <c r="C17" s="13" t="s">
        <v>94</v>
      </c>
      <c r="D17" s="12">
        <v>0.5625</v>
      </c>
      <c r="E17" s="12"/>
      <c r="F17" s="5" t="s">
        <v>79</v>
      </c>
    </row>
    <row r="18" spans="1:6" x14ac:dyDescent="0.3">
      <c r="A18" s="4">
        <v>44392</v>
      </c>
      <c r="B18" s="13" t="s">
        <v>77</v>
      </c>
      <c r="C18" s="13" t="s">
        <v>95</v>
      </c>
      <c r="D18" s="12">
        <v>0.60416666666666696</v>
      </c>
      <c r="E18" s="12"/>
      <c r="F18" s="5" t="s">
        <v>79</v>
      </c>
    </row>
    <row r="19" spans="1:6" x14ac:dyDescent="0.3">
      <c r="A19" s="4">
        <v>44393</v>
      </c>
      <c r="B19" s="13" t="s">
        <v>96</v>
      </c>
      <c r="C19" s="13" t="s">
        <v>97</v>
      </c>
      <c r="D19" s="12">
        <v>0.64583333333333304</v>
      </c>
      <c r="E19" s="12"/>
      <c r="F19" s="5" t="s">
        <v>79</v>
      </c>
    </row>
    <row r="20" spans="1:6" x14ac:dyDescent="0.3">
      <c r="A20" s="4">
        <v>44394</v>
      </c>
      <c r="B20" s="13" t="s">
        <v>86</v>
      </c>
      <c r="C20" s="13" t="s">
        <v>98</v>
      </c>
      <c r="D20" s="12">
        <v>0.6875</v>
      </c>
      <c r="E20" s="12"/>
      <c r="F20" s="5" t="s">
        <v>79</v>
      </c>
    </row>
    <row r="21" spans="1:6" x14ac:dyDescent="0.3">
      <c r="A21" s="4">
        <v>44395</v>
      </c>
      <c r="B21" s="13" t="s">
        <v>77</v>
      </c>
      <c r="C21" s="13" t="s">
        <v>99</v>
      </c>
      <c r="D21" s="12">
        <v>0.72916666666666696</v>
      </c>
      <c r="E21" s="12"/>
      <c r="F21" s="5" t="s">
        <v>35</v>
      </c>
    </row>
    <row r="22" spans="1:6" x14ac:dyDescent="0.3">
      <c r="A22" s="4">
        <v>44395</v>
      </c>
      <c r="B22" s="11" t="s">
        <v>76</v>
      </c>
      <c r="C22" s="11" t="s">
        <v>100</v>
      </c>
      <c r="D22" s="12">
        <v>0.77083333333333304</v>
      </c>
      <c r="E22" s="12"/>
      <c r="F22" s="5" t="s">
        <v>35</v>
      </c>
    </row>
    <row r="23" spans="1:6" x14ac:dyDescent="0.3">
      <c r="A23" s="4">
        <v>44395</v>
      </c>
      <c r="B23" s="13" t="s">
        <v>77</v>
      </c>
      <c r="C23" s="13" t="s">
        <v>80</v>
      </c>
      <c r="D23" s="12">
        <v>0.8125</v>
      </c>
      <c r="E23" s="12"/>
      <c r="F23" s="5" t="s">
        <v>35</v>
      </c>
    </row>
    <row r="24" spans="1:6" x14ac:dyDescent="0.3">
      <c r="A24" s="4">
        <v>44395</v>
      </c>
      <c r="B24" s="13" t="s">
        <v>96</v>
      </c>
      <c r="C24" s="13" t="s">
        <v>101</v>
      </c>
      <c r="D24" s="12">
        <v>0.85416666666666696</v>
      </c>
      <c r="E24" s="12"/>
      <c r="F24" s="5" t="s">
        <v>35</v>
      </c>
    </row>
    <row r="25" spans="1:6" x14ac:dyDescent="0.3">
      <c r="A25" s="4">
        <v>44395</v>
      </c>
      <c r="B25" s="14" t="s">
        <v>86</v>
      </c>
      <c r="C25" s="13" t="s">
        <v>87</v>
      </c>
      <c r="D25" s="12">
        <v>0.89583333333333304</v>
      </c>
      <c r="E25" s="12"/>
      <c r="F25" s="5" t="s">
        <v>35</v>
      </c>
    </row>
    <row r="26" spans="1:6" x14ac:dyDescent="0.3">
      <c r="A26" s="4">
        <v>44395</v>
      </c>
      <c r="B26" s="13" t="s">
        <v>76</v>
      </c>
      <c r="C26" s="13" t="s">
        <v>88</v>
      </c>
      <c r="D26" s="12">
        <v>0.9375</v>
      </c>
      <c r="E26" s="12"/>
      <c r="F26" s="5" t="s">
        <v>35</v>
      </c>
    </row>
    <row r="27" spans="1:6" x14ac:dyDescent="0.3">
      <c r="A27" s="4">
        <v>44395</v>
      </c>
      <c r="B27" s="13" t="s">
        <v>76</v>
      </c>
      <c r="C27" s="13" t="s">
        <v>89</v>
      </c>
      <c r="D27" s="12">
        <v>0.97916666666666696</v>
      </c>
      <c r="E27" s="12"/>
      <c r="F27" s="5" t="s">
        <v>35</v>
      </c>
    </row>
    <row r="28" spans="1:6" x14ac:dyDescent="0.3">
      <c r="A28" s="4">
        <v>44395</v>
      </c>
      <c r="B28" s="13" t="s">
        <v>77</v>
      </c>
      <c r="C28" s="13" t="s">
        <v>90</v>
      </c>
      <c r="D28" s="12">
        <v>1.0208333333333299</v>
      </c>
      <c r="E28" s="12"/>
      <c r="F28" s="5" t="s">
        <v>35</v>
      </c>
    </row>
    <row r="29" spans="1:6" x14ac:dyDescent="0.3">
      <c r="A29" s="4">
        <v>44403</v>
      </c>
      <c r="B29" s="13" t="s">
        <v>77</v>
      </c>
      <c r="C29" s="13" t="s">
        <v>91</v>
      </c>
      <c r="D29" s="12">
        <v>1.0625</v>
      </c>
      <c r="E29" s="12"/>
      <c r="F29" s="5" t="s">
        <v>36</v>
      </c>
    </row>
    <row r="30" spans="1:6" x14ac:dyDescent="0.3">
      <c r="A30" s="4"/>
      <c r="B30" s="15"/>
      <c r="C30" s="15"/>
      <c r="D30" s="12"/>
      <c r="E30" s="12"/>
      <c r="F30" s="5"/>
    </row>
    <row r="31" spans="1:6" x14ac:dyDescent="0.3">
      <c r="A31" s="4"/>
      <c r="B31" s="14"/>
      <c r="C31" s="14"/>
      <c r="D31" s="12"/>
      <c r="E31" s="12"/>
      <c r="F31" s="5"/>
    </row>
    <row r="32" spans="1:6" x14ac:dyDescent="0.3">
      <c r="A32" s="4"/>
      <c r="B32" s="13"/>
      <c r="C32" s="13"/>
      <c r="D32" s="12"/>
      <c r="E32" s="12"/>
      <c r="F32" s="5"/>
    </row>
    <row r="33" spans="1:6" x14ac:dyDescent="0.3">
      <c r="A33" s="4"/>
      <c r="B33" s="13"/>
      <c r="C33" s="13"/>
      <c r="D33" s="12"/>
      <c r="E33" s="12"/>
      <c r="F33" s="5"/>
    </row>
    <row r="34" spans="1:6" x14ac:dyDescent="0.3">
      <c r="A34" s="4"/>
      <c r="B34" s="13"/>
      <c r="C34" s="13"/>
      <c r="D34" s="12"/>
      <c r="E34" s="12"/>
      <c r="F34" s="5"/>
    </row>
    <row r="35" spans="1:6" x14ac:dyDescent="0.3">
      <c r="A35" s="4"/>
      <c r="B35" s="13"/>
      <c r="C35" s="13"/>
      <c r="D35" s="12"/>
      <c r="E35" s="12"/>
      <c r="F35" s="5"/>
    </row>
    <row r="36" spans="1:6" x14ac:dyDescent="0.3">
      <c r="A36" s="4"/>
      <c r="B36" s="15"/>
      <c r="C36" s="15"/>
      <c r="D36" s="12"/>
      <c r="E36" s="12"/>
      <c r="F36" s="5"/>
    </row>
    <row r="37" spans="1:6" x14ac:dyDescent="0.3">
      <c r="A37" s="4"/>
      <c r="B37" s="14"/>
      <c r="C37" s="14"/>
      <c r="D37" s="12"/>
      <c r="E37" s="12"/>
      <c r="F37" s="5"/>
    </row>
    <row r="38" spans="1:6" x14ac:dyDescent="0.3">
      <c r="A38" s="4"/>
      <c r="B38" s="14"/>
      <c r="C38" s="13"/>
      <c r="D38" s="12"/>
      <c r="E38" s="12"/>
      <c r="F38" s="5"/>
    </row>
    <row r="39" spans="1:6" x14ac:dyDescent="0.3">
      <c r="A39" s="4"/>
      <c r="B39" s="13"/>
      <c r="C39" s="13"/>
      <c r="D39" s="12"/>
      <c r="E39" s="12"/>
      <c r="F39" s="5"/>
    </row>
    <row r="40" spans="1:6" x14ac:dyDescent="0.3">
      <c r="A40" s="4"/>
      <c r="B40" s="13"/>
      <c r="C40" s="13"/>
      <c r="D40" s="12"/>
      <c r="E40" s="12"/>
      <c r="F40" s="5"/>
    </row>
    <row r="41" spans="1:6" x14ac:dyDescent="0.3">
      <c r="A41" s="4"/>
      <c r="B41" s="13"/>
      <c r="C41" s="13"/>
      <c r="D41" s="12"/>
      <c r="E41" s="12"/>
      <c r="F41" s="5"/>
    </row>
    <row r="42" spans="1:6" x14ac:dyDescent="0.3">
      <c r="A42" s="4"/>
      <c r="B42" s="13"/>
      <c r="C42" s="13"/>
      <c r="D42" s="12"/>
      <c r="E42" s="12"/>
      <c r="F42" s="5"/>
    </row>
    <row r="43" spans="1:6" x14ac:dyDescent="0.3">
      <c r="A43" s="4"/>
      <c r="B43" s="15"/>
      <c r="C43" s="15"/>
      <c r="D43" s="12"/>
      <c r="E43" s="12"/>
      <c r="F43" s="5"/>
    </row>
    <row r="44" spans="1:6" x14ac:dyDescent="0.3">
      <c r="A44" s="4"/>
      <c r="B44" s="14"/>
      <c r="C44" s="14"/>
      <c r="D44" s="12"/>
      <c r="E44" s="12"/>
      <c r="F44" s="5"/>
    </row>
    <row r="45" spans="1:6" x14ac:dyDescent="0.3">
      <c r="A45" s="4"/>
      <c r="B45" s="13"/>
      <c r="C45" s="13"/>
      <c r="D45" s="12"/>
      <c r="E45" s="12"/>
      <c r="F45" s="5"/>
    </row>
    <row r="46" spans="1:6" x14ac:dyDescent="0.3">
      <c r="A46" s="4"/>
      <c r="B46" s="13"/>
      <c r="C46" s="13"/>
      <c r="D46" s="12"/>
      <c r="E46" s="12"/>
      <c r="F46" s="5"/>
    </row>
    <row r="47" spans="1:6" x14ac:dyDescent="0.3">
      <c r="A47" s="4"/>
      <c r="B47" s="13"/>
      <c r="C47" s="13"/>
      <c r="D47" s="12"/>
      <c r="E47" s="12"/>
      <c r="F47" s="5"/>
    </row>
    <row r="48" spans="1:6" x14ac:dyDescent="0.3">
      <c r="A48" s="4"/>
      <c r="B48" s="13"/>
      <c r="C48" s="13"/>
      <c r="D48" s="12"/>
      <c r="E48" s="12"/>
      <c r="F48" s="5"/>
    </row>
    <row r="49" spans="1:6" x14ac:dyDescent="0.3">
      <c r="A49" s="4"/>
      <c r="B49" s="15"/>
      <c r="C49" s="15"/>
      <c r="D49" s="12"/>
      <c r="E49" s="12"/>
      <c r="F49" s="5"/>
    </row>
    <row r="50" spans="1:6" x14ac:dyDescent="0.3">
      <c r="A50" s="4"/>
      <c r="B50" s="14"/>
      <c r="C50" s="14"/>
      <c r="D50" s="12"/>
      <c r="E50" s="12"/>
      <c r="F50" s="5"/>
    </row>
    <row r="51" spans="1:6" x14ac:dyDescent="0.3">
      <c r="A51" s="4"/>
      <c r="B51" s="14"/>
      <c r="C51" s="13"/>
      <c r="D51" s="12"/>
      <c r="E51" s="12"/>
      <c r="F51" s="5"/>
    </row>
    <row r="52" spans="1:6" x14ac:dyDescent="0.3">
      <c r="A52" s="4"/>
      <c r="B52" s="13"/>
      <c r="C52" s="13"/>
      <c r="D52" s="12"/>
      <c r="E52" s="12"/>
      <c r="F52" s="5"/>
    </row>
    <row r="53" spans="1:6" x14ac:dyDescent="0.3">
      <c r="A53" s="4"/>
      <c r="B53" s="13"/>
      <c r="C53" s="13"/>
      <c r="D53" s="12"/>
      <c r="E53" s="12"/>
      <c r="F53" s="5"/>
    </row>
    <row r="54" spans="1:6" x14ac:dyDescent="0.3">
      <c r="A54" s="4"/>
      <c r="B54" s="13"/>
      <c r="C54" s="13"/>
      <c r="D54" s="12"/>
      <c r="E54" s="12"/>
      <c r="F54" s="5"/>
    </row>
    <row r="55" spans="1:6" x14ac:dyDescent="0.3">
      <c r="A55" s="4"/>
      <c r="B55" s="13"/>
      <c r="C55" s="13"/>
      <c r="D55" s="12"/>
      <c r="E55" s="12"/>
      <c r="F55" s="5"/>
    </row>
    <row r="56" spans="1:6" x14ac:dyDescent="0.3">
      <c r="A56" s="4"/>
      <c r="B56" s="15"/>
      <c r="C56" s="15"/>
      <c r="D56" s="12"/>
      <c r="E56" s="12"/>
      <c r="F56" s="5"/>
    </row>
    <row r="57" spans="1:6" x14ac:dyDescent="0.3">
      <c r="A57" s="4"/>
      <c r="B57" s="14"/>
      <c r="C57" s="14"/>
      <c r="D57" s="12"/>
      <c r="E57" s="12"/>
      <c r="F57" s="5"/>
    </row>
    <row r="58" spans="1:6" x14ac:dyDescent="0.3">
      <c r="A58" s="4"/>
      <c r="B58" s="13"/>
      <c r="C58" s="13"/>
      <c r="D58" s="12"/>
      <c r="E58" s="12"/>
      <c r="F58" s="5"/>
    </row>
    <row r="59" spans="1:6" x14ac:dyDescent="0.3">
      <c r="A59" s="4"/>
      <c r="B59" s="13"/>
      <c r="C59" s="13"/>
      <c r="D59" s="12"/>
      <c r="E59" s="12"/>
      <c r="F59" s="5"/>
    </row>
    <row r="60" spans="1:6" x14ac:dyDescent="0.3">
      <c r="A60" s="4"/>
      <c r="B60" s="13"/>
      <c r="C60" s="13"/>
      <c r="D60" s="12"/>
      <c r="E60" s="12"/>
      <c r="F60" s="5"/>
    </row>
    <row r="61" spans="1:6" x14ac:dyDescent="0.3">
      <c r="A61" s="4"/>
      <c r="B61" s="13"/>
      <c r="C61" s="13"/>
      <c r="D61" s="12"/>
      <c r="E61" s="12"/>
      <c r="F61" s="5"/>
    </row>
    <row r="62" spans="1:6" x14ac:dyDescent="0.3">
      <c r="A62" s="4"/>
      <c r="B62" s="15"/>
      <c r="C62" s="15"/>
      <c r="D62" s="12"/>
      <c r="E62" s="12"/>
      <c r="F62" s="5"/>
    </row>
    <row r="63" spans="1:6" x14ac:dyDescent="0.3">
      <c r="A63" s="4"/>
      <c r="B63" s="14"/>
      <c r="C63" s="14"/>
      <c r="D63" s="12"/>
      <c r="E63" s="12"/>
      <c r="F63" s="5"/>
    </row>
    <row r="64" spans="1:6" x14ac:dyDescent="0.3">
      <c r="A64" s="4"/>
      <c r="B64" s="14"/>
      <c r="C64" s="13"/>
      <c r="D64" s="12"/>
      <c r="E64" s="12"/>
      <c r="F64" s="5"/>
    </row>
    <row r="65" spans="1:6" x14ac:dyDescent="0.3">
      <c r="A65" s="4"/>
      <c r="B65" s="13"/>
      <c r="C65" s="13"/>
      <c r="D65" s="12"/>
      <c r="E65" s="12"/>
      <c r="F65" s="5"/>
    </row>
    <row r="66" spans="1:6" x14ac:dyDescent="0.3">
      <c r="A66" s="4"/>
      <c r="B66" s="13"/>
      <c r="C66" s="13"/>
      <c r="D66" s="12"/>
      <c r="E66" s="12"/>
      <c r="F66" s="5"/>
    </row>
    <row r="67" spans="1:6" x14ac:dyDescent="0.3">
      <c r="A67" s="4"/>
      <c r="B67" s="13"/>
      <c r="C67" s="13"/>
      <c r="D67" s="12"/>
      <c r="E67" s="12"/>
      <c r="F67" s="5"/>
    </row>
    <row r="68" spans="1:6" x14ac:dyDescent="0.3">
      <c r="A68" s="4"/>
      <c r="B68" s="13"/>
      <c r="C68" s="13"/>
      <c r="D68" s="12"/>
      <c r="E68" s="12"/>
      <c r="F68" s="5"/>
    </row>
    <row r="69" spans="1:6" x14ac:dyDescent="0.3">
      <c r="A69" s="4"/>
      <c r="B69" s="15"/>
      <c r="C69" s="15"/>
      <c r="D69" s="12"/>
      <c r="E69" s="12"/>
      <c r="F69" s="5"/>
    </row>
    <row r="70" spans="1:6" x14ac:dyDescent="0.3">
      <c r="A70" s="4"/>
      <c r="B70" s="14"/>
      <c r="C70" s="14"/>
      <c r="D70" s="12"/>
      <c r="E70" s="12"/>
      <c r="F70" s="5"/>
    </row>
    <row r="71" spans="1:6" x14ac:dyDescent="0.3">
      <c r="A71" s="4"/>
      <c r="B71" s="13"/>
      <c r="C71" s="13"/>
      <c r="D71" s="12"/>
      <c r="E71" s="12"/>
      <c r="F71" s="5"/>
    </row>
    <row r="72" spans="1:6" x14ac:dyDescent="0.3">
      <c r="A72" s="4"/>
      <c r="B72" s="13"/>
      <c r="C72" s="13"/>
      <c r="D72" s="12"/>
      <c r="E72" s="12"/>
      <c r="F72" s="5"/>
    </row>
    <row r="73" spans="1:6" x14ac:dyDescent="0.3">
      <c r="A73" s="4"/>
      <c r="B73" s="13"/>
      <c r="C73" s="13"/>
      <c r="D73" s="12"/>
      <c r="E73" s="12"/>
      <c r="F73" s="5"/>
    </row>
    <row r="74" spans="1:6" x14ac:dyDescent="0.3">
      <c r="A74" s="4"/>
      <c r="B74" s="13"/>
      <c r="C74" s="13"/>
      <c r="D74" s="12"/>
      <c r="E74" s="12"/>
      <c r="F74" s="5"/>
    </row>
    <row r="75" spans="1:6" x14ac:dyDescent="0.3">
      <c r="A75" s="4"/>
      <c r="B75" s="15"/>
      <c r="C75" s="15"/>
      <c r="D75" s="12"/>
      <c r="E75" s="12"/>
      <c r="F75" s="5"/>
    </row>
    <row r="76" spans="1:6" x14ac:dyDescent="0.3">
      <c r="A76" s="4"/>
      <c r="B76" s="14"/>
      <c r="C76" s="14"/>
      <c r="D76" s="12"/>
      <c r="E76" s="12"/>
      <c r="F76" s="5"/>
    </row>
    <row r="77" spans="1:6" x14ac:dyDescent="0.3">
      <c r="A77" s="4"/>
      <c r="B77" s="14"/>
      <c r="C77" s="13"/>
      <c r="D77" s="12"/>
      <c r="E77" s="12"/>
      <c r="F77" s="5"/>
    </row>
    <row r="78" spans="1:6" x14ac:dyDescent="0.3">
      <c r="A78" s="4"/>
      <c r="B78" s="13"/>
      <c r="C78" s="13"/>
      <c r="D78" s="12"/>
      <c r="E78" s="12"/>
      <c r="F78" s="5"/>
    </row>
    <row r="79" spans="1:6" x14ac:dyDescent="0.3">
      <c r="A79" s="4"/>
      <c r="B79" s="13"/>
      <c r="C79" s="13"/>
      <c r="D79" s="12"/>
      <c r="E79" s="12"/>
      <c r="F79" s="5"/>
    </row>
    <row r="80" spans="1:6" x14ac:dyDescent="0.3">
      <c r="A80" s="4"/>
      <c r="B80" s="13"/>
      <c r="C80" s="13"/>
      <c r="D80" s="12"/>
      <c r="E80" s="12"/>
      <c r="F80" s="5"/>
    </row>
    <row r="81" spans="1:6" x14ac:dyDescent="0.3">
      <c r="A81" s="4"/>
      <c r="B81" s="13"/>
      <c r="C81" s="13"/>
      <c r="D81" s="12"/>
      <c r="E81" s="12"/>
      <c r="F81" s="5"/>
    </row>
    <row r="82" spans="1:6" x14ac:dyDescent="0.3">
      <c r="A82" s="4"/>
      <c r="B82" s="15"/>
      <c r="C82" s="15"/>
      <c r="D82" s="12"/>
      <c r="E82" s="12"/>
      <c r="F82" s="5"/>
    </row>
    <row r="83" spans="1:6" x14ac:dyDescent="0.3">
      <c r="A83" s="4"/>
      <c r="B83" s="14"/>
      <c r="C83" s="14"/>
      <c r="D83" s="12"/>
      <c r="E83" s="12"/>
      <c r="F83" s="5"/>
    </row>
    <row r="84" spans="1:6" x14ac:dyDescent="0.3">
      <c r="A84" s="4"/>
      <c r="B84" s="13"/>
      <c r="C84" s="13"/>
      <c r="D84" s="12"/>
      <c r="E84" s="12"/>
      <c r="F84" s="5"/>
    </row>
    <row r="85" spans="1:6" x14ac:dyDescent="0.3">
      <c r="A85" s="4"/>
      <c r="B85" s="13"/>
      <c r="C85" s="13"/>
      <c r="D85" s="12"/>
      <c r="E85" s="12"/>
      <c r="F85" s="5"/>
    </row>
    <row r="86" spans="1:6" x14ac:dyDescent="0.3">
      <c r="A86" s="4"/>
      <c r="B86" s="13"/>
      <c r="C86" s="13"/>
      <c r="D86" s="12"/>
      <c r="E86" s="12"/>
      <c r="F86" s="5"/>
    </row>
    <row r="87" spans="1:6" x14ac:dyDescent="0.3">
      <c r="A87" s="4"/>
      <c r="B87" s="13"/>
      <c r="C87" s="13"/>
      <c r="D87" s="12"/>
      <c r="E87" s="12"/>
      <c r="F87" s="5"/>
    </row>
    <row r="88" spans="1:6" x14ac:dyDescent="0.3">
      <c r="A88" s="4"/>
      <c r="B88" s="15"/>
      <c r="C88" s="15"/>
      <c r="D88" s="12"/>
      <c r="E88" s="12"/>
      <c r="F88" s="5"/>
    </row>
    <row r="89" spans="1:6" x14ac:dyDescent="0.3">
      <c r="A89" s="4"/>
      <c r="B89" s="14"/>
      <c r="C89" s="14"/>
      <c r="D89" s="12"/>
      <c r="E89" s="12"/>
      <c r="F89" s="5"/>
    </row>
    <row r="90" spans="1:6" x14ac:dyDescent="0.3">
      <c r="A90" s="4"/>
      <c r="B90" s="14"/>
      <c r="C90" s="13"/>
      <c r="D90" s="12"/>
      <c r="E90" s="12"/>
      <c r="F90" s="5"/>
    </row>
    <row r="91" spans="1:6" x14ac:dyDescent="0.3">
      <c r="A91" s="4"/>
      <c r="B91" s="13"/>
      <c r="C91" s="13"/>
      <c r="D91" s="12"/>
      <c r="E91" s="12"/>
      <c r="F91" s="5"/>
    </row>
    <row r="92" spans="1:6" x14ac:dyDescent="0.3">
      <c r="A92" s="4"/>
      <c r="B92" s="13"/>
      <c r="C92" s="13"/>
      <c r="D92" s="12"/>
      <c r="E92" s="12"/>
      <c r="F92" s="5"/>
    </row>
    <row r="93" spans="1:6" x14ac:dyDescent="0.3">
      <c r="A93" s="4"/>
      <c r="B93" s="13"/>
      <c r="C93" s="13"/>
      <c r="D93" s="12"/>
      <c r="E93" s="12"/>
      <c r="F93" s="5"/>
    </row>
    <row r="94" spans="1:6" x14ac:dyDescent="0.3">
      <c r="A94" s="4"/>
      <c r="B94" s="13"/>
      <c r="C94" s="13"/>
      <c r="D94" s="12"/>
      <c r="E94" s="12"/>
      <c r="F94" s="5"/>
    </row>
    <row r="95" spans="1:6" x14ac:dyDescent="0.3">
      <c r="A95" s="4"/>
      <c r="B95" s="15"/>
      <c r="C95" s="15"/>
      <c r="D95" s="12"/>
      <c r="E95" s="12"/>
      <c r="F95" s="5"/>
    </row>
    <row r="96" spans="1:6" x14ac:dyDescent="0.3">
      <c r="A96" s="4"/>
      <c r="B96" s="14"/>
      <c r="C96" s="14"/>
      <c r="D96" s="12"/>
      <c r="E96" s="12"/>
      <c r="F96" s="5"/>
    </row>
    <row r="97" spans="1:6" x14ac:dyDescent="0.3">
      <c r="A97" s="4"/>
      <c r="B97" s="13"/>
      <c r="C97" s="13"/>
      <c r="D97" s="12"/>
      <c r="E97" s="12"/>
      <c r="F97" s="5"/>
    </row>
    <row r="98" spans="1:6" x14ac:dyDescent="0.3">
      <c r="A98" s="4"/>
      <c r="B98" s="13"/>
      <c r="C98" s="13"/>
      <c r="D98" s="12"/>
      <c r="E98" s="12"/>
      <c r="F98" s="5"/>
    </row>
    <row r="99" spans="1:6" x14ac:dyDescent="0.3">
      <c r="A99" s="4"/>
      <c r="B99" s="13"/>
      <c r="C99" s="13"/>
      <c r="D99" s="12"/>
      <c r="E99" s="12"/>
      <c r="F99" s="5"/>
    </row>
    <row r="100" spans="1:6" x14ac:dyDescent="0.3">
      <c r="A100" s="4"/>
      <c r="B100" s="13"/>
      <c r="C100" s="13"/>
      <c r="D100" s="12"/>
      <c r="E100" s="12"/>
      <c r="F100" s="5"/>
    </row>
    <row r="101" spans="1:6" x14ac:dyDescent="0.3">
      <c r="A101" s="4"/>
      <c r="B101" s="15"/>
      <c r="C101" s="15"/>
      <c r="D101" s="12"/>
      <c r="E101" s="12"/>
      <c r="F101" s="5"/>
    </row>
    <row r="102" spans="1:6" x14ac:dyDescent="0.3">
      <c r="A102" s="4"/>
      <c r="B102" s="14"/>
      <c r="C102" s="14"/>
      <c r="D102" s="12"/>
      <c r="E102" s="12"/>
      <c r="F102" s="5"/>
    </row>
    <row r="103" spans="1:6" x14ac:dyDescent="0.3">
      <c r="A103" s="4"/>
      <c r="B103" s="14"/>
      <c r="C103" s="13"/>
      <c r="D103" s="12"/>
      <c r="E103" s="12"/>
      <c r="F103" s="5"/>
    </row>
    <row r="104" spans="1:6" x14ac:dyDescent="0.3">
      <c r="A104" s="4"/>
      <c r="B104" s="13"/>
      <c r="C104" s="13"/>
      <c r="D104" s="12"/>
      <c r="E104" s="12"/>
      <c r="F104" s="5"/>
    </row>
    <row r="105" spans="1:6" x14ac:dyDescent="0.3">
      <c r="A105" s="4"/>
      <c r="B105" s="13"/>
      <c r="C105" s="13"/>
      <c r="D105" s="12"/>
      <c r="E105" s="12"/>
      <c r="F105" s="5"/>
    </row>
    <row r="106" spans="1:6" x14ac:dyDescent="0.3">
      <c r="A106" s="4"/>
      <c r="B106" s="13"/>
      <c r="C106" s="13"/>
      <c r="D106" s="12"/>
      <c r="E106" s="12"/>
      <c r="F106" s="5"/>
    </row>
    <row r="107" spans="1:6" x14ac:dyDescent="0.3">
      <c r="A107" s="4"/>
      <c r="B107" s="13"/>
      <c r="C107" s="13"/>
      <c r="D107" s="12"/>
      <c r="E107" s="12"/>
      <c r="F107" s="5"/>
    </row>
    <row r="108" spans="1:6" x14ac:dyDescent="0.3">
      <c r="A108" s="4"/>
      <c r="B108" s="15"/>
      <c r="C108" s="15"/>
      <c r="D108" s="12"/>
      <c r="E108" s="12"/>
      <c r="F108" s="5"/>
    </row>
    <row r="109" spans="1:6" x14ac:dyDescent="0.3">
      <c r="A109" s="4"/>
      <c r="B109" s="14"/>
      <c r="C109" s="14"/>
      <c r="D109" s="12"/>
      <c r="E109" s="12"/>
      <c r="F109" s="5"/>
    </row>
    <row r="110" spans="1:6" x14ac:dyDescent="0.3">
      <c r="A110" s="4"/>
      <c r="B110" s="13"/>
      <c r="C110" s="13"/>
      <c r="D110" s="12"/>
      <c r="E110" s="12"/>
      <c r="F110" s="5"/>
    </row>
    <row r="111" spans="1:6" x14ac:dyDescent="0.3">
      <c r="A111" s="4"/>
      <c r="B111" s="13"/>
      <c r="C111" s="13"/>
      <c r="D111" s="12"/>
      <c r="E111" s="12"/>
      <c r="F111" s="5"/>
    </row>
    <row r="112" spans="1:6" x14ac:dyDescent="0.3">
      <c r="A112" s="4"/>
      <c r="B112" s="13"/>
      <c r="C112" s="13"/>
      <c r="D112" s="12"/>
      <c r="E112" s="12"/>
      <c r="F112" s="5"/>
    </row>
    <row r="113" spans="1:6" x14ac:dyDescent="0.3">
      <c r="A113" s="4"/>
      <c r="B113" s="13"/>
      <c r="C113" s="13"/>
      <c r="D113" s="12"/>
      <c r="E113" s="12"/>
      <c r="F113" s="5"/>
    </row>
    <row r="114" spans="1:6" x14ac:dyDescent="0.3">
      <c r="A114" s="4"/>
      <c r="B114" s="15"/>
      <c r="C114" s="15"/>
      <c r="D114" s="12"/>
      <c r="E114" s="12"/>
      <c r="F114" s="5"/>
    </row>
    <row r="115" spans="1:6" x14ac:dyDescent="0.3">
      <c r="A115" s="4"/>
      <c r="B115" s="14"/>
      <c r="C115" s="14"/>
      <c r="D115" s="12"/>
      <c r="E115" s="12"/>
      <c r="F115" s="5"/>
    </row>
    <row r="116" spans="1:6" x14ac:dyDescent="0.3">
      <c r="A116" s="4"/>
      <c r="B116" s="14"/>
      <c r="C116" s="13"/>
      <c r="D116" s="12"/>
      <c r="E116" s="12"/>
      <c r="F116" s="5"/>
    </row>
    <row r="117" spans="1:6" x14ac:dyDescent="0.3">
      <c r="A117" s="4"/>
      <c r="B117" s="13"/>
      <c r="C117" s="13"/>
      <c r="D117" s="12"/>
      <c r="E117" s="12"/>
      <c r="F117" s="5"/>
    </row>
    <row r="118" spans="1:6" x14ac:dyDescent="0.3">
      <c r="A118" s="4"/>
      <c r="B118" s="13"/>
      <c r="C118" s="13"/>
      <c r="D118" s="12"/>
      <c r="E118" s="12"/>
      <c r="F118" s="5"/>
    </row>
    <row r="119" spans="1:6" x14ac:dyDescent="0.3">
      <c r="A119" s="4"/>
      <c r="B119" s="13"/>
      <c r="C119" s="13"/>
      <c r="D119" s="12"/>
      <c r="E119" s="12"/>
      <c r="F119" s="5"/>
    </row>
    <row r="120" spans="1:6" x14ac:dyDescent="0.3">
      <c r="A120" s="4"/>
      <c r="B120" s="13"/>
      <c r="C120" s="13"/>
      <c r="D120" s="12"/>
      <c r="E120" s="12"/>
      <c r="F120" s="5"/>
    </row>
    <row r="121" spans="1:6" x14ac:dyDescent="0.3">
      <c r="A121" s="4"/>
      <c r="B121" s="15"/>
      <c r="C121" s="15"/>
      <c r="D121" s="12"/>
      <c r="E121" s="12"/>
      <c r="F121" s="5"/>
    </row>
    <row r="122" spans="1:6" x14ac:dyDescent="0.3">
      <c r="A122" s="4"/>
      <c r="B122" s="14"/>
      <c r="C122" s="14"/>
      <c r="D122" s="12"/>
      <c r="E122" s="12"/>
      <c r="F122" s="5"/>
    </row>
    <row r="123" spans="1:6" x14ac:dyDescent="0.3">
      <c r="A123" s="4"/>
      <c r="B123" s="13"/>
      <c r="C123" s="13"/>
      <c r="D123" s="12"/>
      <c r="E123" s="12"/>
      <c r="F123" s="5"/>
    </row>
    <row r="124" spans="1:6" x14ac:dyDescent="0.3">
      <c r="A124" s="4"/>
      <c r="B124" s="13"/>
      <c r="C124" s="13"/>
      <c r="D124" s="12"/>
      <c r="E124" s="12"/>
      <c r="F124" s="5"/>
    </row>
    <row r="125" spans="1:6" x14ac:dyDescent="0.3">
      <c r="A125" s="4"/>
      <c r="B125" s="13"/>
      <c r="C125" s="13"/>
      <c r="D125" s="12"/>
      <c r="E125" s="12"/>
      <c r="F125" s="5"/>
    </row>
    <row r="126" spans="1:6" x14ac:dyDescent="0.3">
      <c r="A126" s="4"/>
      <c r="B126" s="13"/>
      <c r="C126" s="13"/>
      <c r="D126" s="12"/>
      <c r="E126" s="12"/>
      <c r="F126" s="5"/>
    </row>
    <row r="127" spans="1:6" x14ac:dyDescent="0.3">
      <c r="A127" s="4"/>
      <c r="B127" s="15"/>
      <c r="C127" s="15"/>
      <c r="D127" s="12"/>
      <c r="E127" s="12"/>
      <c r="F127" s="5"/>
    </row>
    <row r="128" spans="1:6" x14ac:dyDescent="0.3">
      <c r="A128" s="4"/>
      <c r="B128" s="14"/>
      <c r="C128" s="14"/>
      <c r="D128" s="12"/>
      <c r="E128" s="12"/>
      <c r="F128" s="5"/>
    </row>
    <row r="129" spans="1:6" x14ac:dyDescent="0.3">
      <c r="A129" s="4"/>
      <c r="B129" s="13"/>
      <c r="C129" s="13"/>
      <c r="D129" s="12"/>
      <c r="E129" s="12"/>
      <c r="F129" s="5"/>
    </row>
    <row r="130" spans="1:6" x14ac:dyDescent="0.3">
      <c r="A130" s="4"/>
      <c r="B130" s="13"/>
      <c r="C130" s="13"/>
      <c r="D130" s="12"/>
      <c r="E130" s="12"/>
      <c r="F130" s="5"/>
    </row>
    <row r="131" spans="1:6" x14ac:dyDescent="0.3">
      <c r="A131" s="4"/>
      <c r="B131" s="15"/>
      <c r="C131" s="15"/>
      <c r="D131" s="12"/>
      <c r="E131" s="12"/>
      <c r="F131" s="5"/>
    </row>
    <row r="132" spans="1:6" x14ac:dyDescent="0.3">
      <c r="A132" s="4"/>
      <c r="B132" s="14"/>
      <c r="C132" s="14"/>
      <c r="D132" s="12"/>
      <c r="E132" s="12"/>
      <c r="F132" s="5"/>
    </row>
    <row r="133" spans="1:6" x14ac:dyDescent="0.3">
      <c r="A133" s="4"/>
      <c r="B133" s="14"/>
      <c r="C133" s="13"/>
      <c r="D133" s="12"/>
      <c r="E133" s="12"/>
      <c r="F133" s="5"/>
    </row>
    <row r="134" spans="1:6" x14ac:dyDescent="0.3">
      <c r="A134" s="4"/>
      <c r="B134" s="13"/>
      <c r="C134" s="13"/>
      <c r="D134" s="12"/>
      <c r="E134" s="12"/>
      <c r="F134" s="5"/>
    </row>
    <row r="135" spans="1:6" x14ac:dyDescent="0.3">
      <c r="A135" s="4"/>
      <c r="B135" s="13"/>
      <c r="C135" s="13"/>
      <c r="D135" s="12"/>
      <c r="E135" s="12"/>
      <c r="F135" s="5"/>
    </row>
    <row r="136" spans="1:6" x14ac:dyDescent="0.3">
      <c r="A136" s="4"/>
      <c r="B136" s="13"/>
      <c r="C136" s="13"/>
      <c r="D136" s="12"/>
      <c r="E136" s="12"/>
      <c r="F136" s="5"/>
    </row>
    <row r="137" spans="1:6" x14ac:dyDescent="0.3">
      <c r="A137" s="4"/>
      <c r="B137" s="13"/>
      <c r="C137" s="13"/>
      <c r="D137" s="12"/>
      <c r="E137" s="12"/>
      <c r="F137" s="5"/>
    </row>
    <row r="138" spans="1:6" x14ac:dyDescent="0.3">
      <c r="A138" s="4"/>
      <c r="B138" s="13"/>
      <c r="C138" s="13"/>
      <c r="D138" s="12"/>
      <c r="E138" s="12"/>
      <c r="F138" s="5"/>
    </row>
    <row r="139" spans="1:6" x14ac:dyDescent="0.3">
      <c r="A139" s="4"/>
      <c r="B139" s="15"/>
      <c r="C139" s="15"/>
      <c r="D139" s="12"/>
      <c r="E139" s="12"/>
      <c r="F139" s="5"/>
    </row>
    <row r="140" spans="1:6" x14ac:dyDescent="0.3">
      <c r="A140" s="4"/>
      <c r="B140" s="14"/>
      <c r="C140" s="14"/>
      <c r="D140" s="12"/>
      <c r="E140" s="12"/>
      <c r="F140" s="5"/>
    </row>
    <row r="141" spans="1:6" x14ac:dyDescent="0.3">
      <c r="A141" s="4"/>
      <c r="B141" s="14"/>
      <c r="C141" s="13"/>
      <c r="D141" s="12"/>
      <c r="E141" s="12"/>
      <c r="F141" s="5"/>
    </row>
    <row r="142" spans="1:6" x14ac:dyDescent="0.3">
      <c r="A142" s="4"/>
      <c r="B142" s="13"/>
      <c r="C142" s="13"/>
      <c r="D142" s="12"/>
      <c r="E142" s="12"/>
      <c r="F142" s="5"/>
    </row>
    <row r="143" spans="1:6" x14ac:dyDescent="0.3">
      <c r="A143" s="4"/>
      <c r="B143" s="13"/>
      <c r="C143" s="13"/>
      <c r="D143" s="12"/>
      <c r="E143" s="12"/>
      <c r="F143" s="5"/>
    </row>
    <row r="144" spans="1:6" x14ac:dyDescent="0.3">
      <c r="A144" s="4"/>
      <c r="B144" s="13"/>
      <c r="C144" s="13"/>
      <c r="D144" s="12"/>
      <c r="E144" s="12"/>
      <c r="F144" s="5"/>
    </row>
    <row r="145" spans="1:6" x14ac:dyDescent="0.3">
      <c r="A145" s="4"/>
      <c r="B145" s="13"/>
      <c r="C145" s="13"/>
      <c r="D145" s="12"/>
      <c r="E145" s="12"/>
      <c r="F145" s="5"/>
    </row>
    <row r="146" spans="1:6" x14ac:dyDescent="0.3">
      <c r="A146" s="4"/>
      <c r="B146" s="13"/>
      <c r="C146" s="13"/>
      <c r="D146" s="12"/>
      <c r="E146" s="12"/>
      <c r="F146" s="5"/>
    </row>
    <row r="147" spans="1:6" x14ac:dyDescent="0.3">
      <c r="A147" s="4"/>
      <c r="B147" s="15"/>
      <c r="C147" s="15"/>
      <c r="D147" s="12"/>
      <c r="E147" s="12"/>
      <c r="F147" s="5"/>
    </row>
    <row r="148" spans="1:6" x14ac:dyDescent="0.3">
      <c r="A148" s="4"/>
      <c r="B148" s="14"/>
      <c r="C148" s="14"/>
      <c r="D148" s="12"/>
      <c r="E148" s="12"/>
      <c r="F148" s="5"/>
    </row>
    <row r="149" spans="1:6" x14ac:dyDescent="0.3">
      <c r="A149" s="4"/>
      <c r="B149" s="14"/>
      <c r="C149" s="13"/>
      <c r="D149" s="12"/>
      <c r="E149" s="12"/>
      <c r="F149" s="5"/>
    </row>
    <row r="150" spans="1:6" x14ac:dyDescent="0.3">
      <c r="A150" s="4"/>
      <c r="B150" s="13"/>
      <c r="C150" s="13"/>
      <c r="D150" s="12"/>
      <c r="E150" s="12"/>
      <c r="F150" s="5"/>
    </row>
    <row r="151" spans="1:6" x14ac:dyDescent="0.3">
      <c r="A151" s="4"/>
      <c r="B151" s="13"/>
      <c r="C151" s="13"/>
      <c r="D151" s="12"/>
      <c r="E151" s="12"/>
      <c r="F151" s="5"/>
    </row>
    <row r="152" spans="1:6" x14ac:dyDescent="0.3">
      <c r="A152" s="4"/>
      <c r="B152" s="13"/>
      <c r="C152" s="13"/>
      <c r="D152" s="12"/>
      <c r="E152" s="12"/>
      <c r="F152" s="5"/>
    </row>
    <row r="153" spans="1:6" x14ac:dyDescent="0.3">
      <c r="A153" s="4"/>
      <c r="B153" s="14"/>
      <c r="C153" s="13"/>
      <c r="D153" s="12"/>
      <c r="E153" s="12"/>
      <c r="F153" s="5"/>
    </row>
    <row r="154" spans="1:6" x14ac:dyDescent="0.3">
      <c r="A154" s="4"/>
      <c r="B154" s="13"/>
      <c r="C154" s="13"/>
      <c r="D154" s="12"/>
      <c r="E154" s="12"/>
      <c r="F154" s="5"/>
    </row>
    <row r="155" spans="1:6" x14ac:dyDescent="0.3">
      <c r="A155" s="4"/>
      <c r="B155" s="13"/>
      <c r="C155" s="13"/>
      <c r="D155" s="12"/>
      <c r="E155" s="12"/>
      <c r="F155" s="5"/>
    </row>
    <row r="156" spans="1:6" x14ac:dyDescent="0.3">
      <c r="A156" s="4"/>
      <c r="B156" s="13"/>
      <c r="C156" s="13"/>
      <c r="D156" s="12"/>
      <c r="E156" s="12"/>
      <c r="F156" s="5"/>
    </row>
    <row r="157" spans="1:6" x14ac:dyDescent="0.3">
      <c r="A157" s="4"/>
      <c r="B157" s="13"/>
      <c r="C157" s="13"/>
      <c r="D157" s="12"/>
      <c r="E157" s="12"/>
      <c r="F157" s="5"/>
    </row>
    <row r="158" spans="1:6" x14ac:dyDescent="0.3">
      <c r="A158" s="4"/>
      <c r="B158" s="13"/>
      <c r="C158" s="13"/>
      <c r="D158" s="12"/>
      <c r="E158" s="12"/>
      <c r="F158" s="5"/>
    </row>
    <row r="159" spans="1:6" x14ac:dyDescent="0.3">
      <c r="A159" s="4"/>
      <c r="B159" s="15"/>
      <c r="C159" s="15"/>
      <c r="D159" s="12"/>
      <c r="E159" s="12"/>
      <c r="F159" s="5"/>
    </row>
    <row r="160" spans="1:6" x14ac:dyDescent="0.3">
      <c r="A160" s="4"/>
      <c r="B160" s="14"/>
      <c r="C160" s="14"/>
      <c r="D160" s="12"/>
      <c r="E160" s="12"/>
      <c r="F160" s="5"/>
    </row>
    <row r="161" spans="1:6" x14ac:dyDescent="0.3">
      <c r="A161" s="4"/>
      <c r="B161" s="14"/>
      <c r="C161" s="13"/>
      <c r="D161" s="12"/>
      <c r="E161" s="12"/>
      <c r="F161" s="5"/>
    </row>
    <row r="162" spans="1:6" x14ac:dyDescent="0.3">
      <c r="A162" s="4"/>
      <c r="B162" s="13"/>
      <c r="C162" s="13"/>
      <c r="D162" s="12"/>
      <c r="E162" s="12"/>
      <c r="F162" s="5"/>
    </row>
    <row r="163" spans="1:6" x14ac:dyDescent="0.3">
      <c r="A163" s="4"/>
      <c r="B163" s="13"/>
      <c r="C163" s="13"/>
      <c r="D163" s="12"/>
      <c r="E163" s="12"/>
      <c r="F163" s="5"/>
    </row>
    <row r="164" spans="1:6" x14ac:dyDescent="0.3">
      <c r="A164" s="4"/>
      <c r="B164" s="13"/>
      <c r="C164" s="13"/>
      <c r="D164" s="12"/>
      <c r="E164" s="12"/>
      <c r="F164" s="5"/>
    </row>
    <row r="165" spans="1:6" x14ac:dyDescent="0.3">
      <c r="A165" s="4"/>
      <c r="B165" s="14"/>
      <c r="C165" s="13"/>
      <c r="D165" s="12"/>
      <c r="E165" s="12"/>
      <c r="F165" s="5"/>
    </row>
    <row r="166" spans="1:6" x14ac:dyDescent="0.3">
      <c r="A166" s="4"/>
      <c r="B166" s="13"/>
      <c r="C166" s="13"/>
      <c r="D166" s="12"/>
      <c r="E166" s="12"/>
      <c r="F166" s="5"/>
    </row>
    <row r="167" spans="1:6" x14ac:dyDescent="0.3">
      <c r="A167" s="4"/>
      <c r="B167" s="13"/>
      <c r="C167" s="13"/>
      <c r="D167" s="12"/>
      <c r="E167" s="12"/>
      <c r="F167" s="5"/>
    </row>
    <row r="168" spans="1:6" x14ac:dyDescent="0.3">
      <c r="A168" s="4"/>
      <c r="B168" s="13"/>
      <c r="C168" s="13"/>
      <c r="D168" s="12"/>
      <c r="E168" s="12"/>
      <c r="F168" s="5"/>
    </row>
    <row r="169" spans="1:6" x14ac:dyDescent="0.3">
      <c r="A169" s="4"/>
      <c r="B169" s="13"/>
      <c r="C169" s="13"/>
      <c r="D169" s="12"/>
      <c r="E169" s="12"/>
      <c r="F169" s="5"/>
    </row>
    <row r="170" spans="1:6" x14ac:dyDescent="0.3">
      <c r="A170" s="4"/>
      <c r="B170" s="13"/>
      <c r="C170" s="13"/>
      <c r="D170" s="12"/>
      <c r="E170" s="12"/>
      <c r="F170" s="5"/>
    </row>
    <row r="171" spans="1:6" x14ac:dyDescent="0.3">
      <c r="A171" s="4"/>
      <c r="B171" s="15"/>
      <c r="C171" s="15"/>
      <c r="D171" s="12"/>
      <c r="E171" s="12"/>
      <c r="F171" s="5"/>
    </row>
    <row r="172" spans="1:6" x14ac:dyDescent="0.3">
      <c r="A172" s="4"/>
      <c r="B172" s="14"/>
      <c r="C172" s="14"/>
      <c r="D172" s="12"/>
      <c r="E172" s="12"/>
      <c r="F172" s="5"/>
    </row>
    <row r="173" spans="1:6" x14ac:dyDescent="0.3">
      <c r="A173" s="4"/>
      <c r="B173" s="14"/>
      <c r="C173" s="13"/>
      <c r="D173" s="12"/>
      <c r="E173" s="12"/>
      <c r="F173" s="5"/>
    </row>
    <row r="174" spans="1:6" x14ac:dyDescent="0.3">
      <c r="A174" s="4"/>
      <c r="B174" s="13"/>
      <c r="C174" s="13"/>
      <c r="D174" s="12"/>
      <c r="E174" s="12"/>
      <c r="F174" s="5"/>
    </row>
    <row r="175" spans="1:6" x14ac:dyDescent="0.3">
      <c r="A175" s="4"/>
      <c r="B175" s="13"/>
      <c r="C175" s="13"/>
      <c r="D175" s="12"/>
      <c r="E175" s="12"/>
      <c r="F175" s="5"/>
    </row>
    <row r="176" spans="1:6" x14ac:dyDescent="0.3">
      <c r="A176" s="4"/>
      <c r="B176" s="13"/>
      <c r="C176" s="13"/>
      <c r="D176" s="12"/>
      <c r="E176" s="12"/>
      <c r="F176" s="5"/>
    </row>
    <row r="177" spans="1:6" x14ac:dyDescent="0.3">
      <c r="A177" s="4"/>
      <c r="B177" s="14"/>
      <c r="C177" s="13"/>
      <c r="D177" s="12"/>
      <c r="E177" s="12"/>
      <c r="F177" s="5"/>
    </row>
    <row r="178" spans="1:6" x14ac:dyDescent="0.3">
      <c r="A178" s="4"/>
      <c r="B178" s="13"/>
      <c r="C178" s="13"/>
      <c r="D178" s="12"/>
      <c r="E178" s="12"/>
      <c r="F178" s="5"/>
    </row>
    <row r="179" spans="1:6" x14ac:dyDescent="0.3">
      <c r="A179" s="4"/>
      <c r="B179" s="13"/>
      <c r="C179" s="13"/>
      <c r="D179" s="12"/>
      <c r="E179" s="12"/>
      <c r="F179" s="5"/>
    </row>
    <row r="180" spans="1:6" x14ac:dyDescent="0.3">
      <c r="A180" s="4"/>
      <c r="B180" s="13"/>
      <c r="C180" s="13"/>
      <c r="D180" s="12"/>
      <c r="E180" s="12"/>
      <c r="F180" s="5"/>
    </row>
    <row r="181" spans="1:6" x14ac:dyDescent="0.3">
      <c r="A181" s="4"/>
      <c r="B181" s="13"/>
      <c r="C181" s="13"/>
      <c r="D181" s="12"/>
      <c r="E181" s="12"/>
      <c r="F181" s="5"/>
    </row>
    <row r="182" spans="1:6" x14ac:dyDescent="0.3">
      <c r="A182" s="4"/>
      <c r="B182" s="13"/>
      <c r="C182" s="13"/>
      <c r="D182" s="12"/>
      <c r="E182" s="12"/>
      <c r="F182" s="5"/>
    </row>
    <row r="183" spans="1:6" x14ac:dyDescent="0.3">
      <c r="A183" s="4"/>
      <c r="B183" s="15"/>
      <c r="C183" s="15"/>
      <c r="D183" s="12"/>
      <c r="E183" s="12"/>
      <c r="F183" s="5"/>
    </row>
    <row r="184" spans="1:6" x14ac:dyDescent="0.3">
      <c r="A184" s="4"/>
      <c r="B184" s="14"/>
      <c r="C184" s="14"/>
      <c r="D184" s="12"/>
      <c r="E184" s="12"/>
      <c r="F184" s="5"/>
    </row>
    <row r="185" spans="1:6" x14ac:dyDescent="0.3">
      <c r="A185" s="4"/>
      <c r="B185" s="14"/>
      <c r="C185" s="13"/>
      <c r="D185" s="12"/>
      <c r="E185" s="12"/>
      <c r="F185" s="5"/>
    </row>
    <row r="186" spans="1:6" x14ac:dyDescent="0.3">
      <c r="A186" s="4"/>
      <c r="B186" s="13"/>
      <c r="C186" s="13"/>
      <c r="D186" s="12"/>
      <c r="E186" s="12"/>
      <c r="F186" s="5"/>
    </row>
    <row r="187" spans="1:6" x14ac:dyDescent="0.3">
      <c r="A187" s="4"/>
      <c r="B187" s="13"/>
      <c r="C187" s="13"/>
      <c r="D187" s="12"/>
      <c r="E187" s="12"/>
      <c r="F187" s="5"/>
    </row>
    <row r="188" spans="1:6" x14ac:dyDescent="0.3">
      <c r="A188" s="4"/>
      <c r="B188" s="13"/>
      <c r="C188" s="13"/>
      <c r="D188" s="12"/>
      <c r="E188" s="12"/>
      <c r="F188" s="5"/>
    </row>
    <row r="189" spans="1:6" x14ac:dyDescent="0.3">
      <c r="A189" s="4"/>
      <c r="B189" s="13"/>
      <c r="C189" s="13"/>
      <c r="D189" s="12"/>
      <c r="E189" s="12"/>
      <c r="F189" s="5"/>
    </row>
    <row r="190" spans="1:6" x14ac:dyDescent="0.3">
      <c r="A190" s="4"/>
      <c r="B190" s="14"/>
      <c r="C190" s="13"/>
      <c r="D190" s="12"/>
      <c r="E190" s="12"/>
      <c r="F190" s="5"/>
    </row>
    <row r="191" spans="1:6" x14ac:dyDescent="0.3">
      <c r="A191" s="4"/>
      <c r="B191" s="13"/>
      <c r="C191" s="13"/>
      <c r="D191" s="12"/>
      <c r="E191" s="12"/>
      <c r="F191" s="5"/>
    </row>
    <row r="192" spans="1:6" x14ac:dyDescent="0.3">
      <c r="A192" s="4"/>
      <c r="B192" s="13"/>
      <c r="C192" s="13"/>
      <c r="D192" s="12"/>
      <c r="E192" s="12"/>
      <c r="F192" s="5"/>
    </row>
    <row r="193" spans="1:6" x14ac:dyDescent="0.3">
      <c r="A193" s="4"/>
      <c r="B193" s="13"/>
      <c r="C193" s="13"/>
      <c r="D193" s="12"/>
      <c r="E193" s="12"/>
      <c r="F193" s="5"/>
    </row>
    <row r="194" spans="1:6" x14ac:dyDescent="0.3">
      <c r="A194" s="4"/>
      <c r="B194" s="13"/>
      <c r="C194" s="13"/>
      <c r="D194" s="12"/>
      <c r="E194" s="12"/>
      <c r="F194" s="5"/>
    </row>
    <row r="195" spans="1:6" x14ac:dyDescent="0.3">
      <c r="A195" s="4"/>
      <c r="B195" s="13"/>
      <c r="C195" s="13"/>
      <c r="D195" s="12"/>
      <c r="E195" s="12"/>
      <c r="F195" s="5"/>
    </row>
    <row r="196" spans="1:6" x14ac:dyDescent="0.3">
      <c r="A196" s="4"/>
      <c r="B196" s="15"/>
      <c r="C196" s="15"/>
      <c r="D196" s="12"/>
      <c r="E196" s="12"/>
      <c r="F196" s="5"/>
    </row>
    <row r="197" spans="1:6" x14ac:dyDescent="0.3">
      <c r="A197" s="4"/>
      <c r="B197" s="14"/>
      <c r="C197" s="14"/>
      <c r="D197" s="12"/>
      <c r="E197" s="12"/>
      <c r="F197" s="5"/>
    </row>
    <row r="198" spans="1:6" x14ac:dyDescent="0.3">
      <c r="A198" s="4"/>
      <c r="B198" s="14"/>
      <c r="C198" s="13"/>
      <c r="D198" s="12"/>
      <c r="E198" s="12"/>
      <c r="F198" s="5"/>
    </row>
    <row r="199" spans="1:6" x14ac:dyDescent="0.3">
      <c r="A199" s="4"/>
      <c r="B199" s="13"/>
      <c r="C199" s="13"/>
      <c r="D199" s="12"/>
      <c r="E199" s="12"/>
      <c r="F199" s="5"/>
    </row>
    <row r="200" spans="1:6" x14ac:dyDescent="0.3">
      <c r="A200" s="4"/>
      <c r="B200" s="13"/>
      <c r="C200" s="13"/>
      <c r="D200" s="12"/>
      <c r="E200" s="12"/>
      <c r="F200" s="5"/>
    </row>
    <row r="201" spans="1:6" x14ac:dyDescent="0.3">
      <c r="A201" s="4"/>
      <c r="B201" s="13"/>
      <c r="C201" s="13"/>
      <c r="D201" s="12"/>
      <c r="E201" s="12"/>
      <c r="F201" s="5"/>
    </row>
    <row r="202" spans="1:6" x14ac:dyDescent="0.3">
      <c r="A202" s="4"/>
      <c r="B202" s="13"/>
      <c r="C202" s="13"/>
      <c r="D202" s="12"/>
      <c r="E202" s="12"/>
      <c r="F202" s="5"/>
    </row>
    <row r="203" spans="1:6" x14ac:dyDescent="0.3">
      <c r="A203" s="4"/>
      <c r="B203" s="13"/>
      <c r="C203" s="13"/>
      <c r="D203" s="12"/>
      <c r="E203" s="12"/>
      <c r="F203" s="5"/>
    </row>
    <row r="204" spans="1:6" x14ac:dyDescent="0.3">
      <c r="A204" s="4"/>
      <c r="B204" s="13"/>
      <c r="C204" s="13"/>
      <c r="D204" s="12"/>
      <c r="E204" s="12"/>
      <c r="F204" s="5"/>
    </row>
    <row r="205" spans="1:6" x14ac:dyDescent="0.3">
      <c r="A205" s="4"/>
      <c r="B205" s="13"/>
      <c r="C205" s="13"/>
      <c r="D205" s="12"/>
      <c r="E205" s="12"/>
      <c r="F205" s="5"/>
    </row>
    <row r="206" spans="1:6" x14ac:dyDescent="0.3">
      <c r="A206" s="4"/>
      <c r="B206" s="13"/>
      <c r="C206" s="13"/>
      <c r="D206" s="12"/>
      <c r="E206" s="12"/>
      <c r="F206" s="5"/>
    </row>
    <row r="207" spans="1:6" x14ac:dyDescent="0.3">
      <c r="A207" s="4"/>
      <c r="B207" s="13"/>
      <c r="C207" s="13"/>
      <c r="D207" s="12"/>
      <c r="E207" s="12"/>
      <c r="F207" s="5"/>
    </row>
    <row r="208" spans="1:6" x14ac:dyDescent="0.3">
      <c r="A208" s="4"/>
      <c r="B208" s="13"/>
      <c r="C208" s="13"/>
      <c r="D208" s="12"/>
      <c r="E208" s="12"/>
      <c r="F208" s="5"/>
    </row>
    <row r="209" spans="1:6" x14ac:dyDescent="0.3">
      <c r="A209" s="4"/>
      <c r="B209" s="13"/>
      <c r="C209" s="13"/>
      <c r="D209" s="12"/>
      <c r="E209" s="12"/>
      <c r="F209" s="5"/>
    </row>
    <row r="210" spans="1:6" x14ac:dyDescent="0.3">
      <c r="A210" s="4"/>
      <c r="B210" s="13"/>
      <c r="C210" s="13"/>
      <c r="D210" s="12"/>
      <c r="E210" s="12"/>
      <c r="F210" s="5"/>
    </row>
    <row r="211" spans="1:6" x14ac:dyDescent="0.3">
      <c r="A211" s="4"/>
      <c r="B211" s="13"/>
      <c r="C211" s="13"/>
      <c r="D211" s="12"/>
      <c r="E211" s="12"/>
      <c r="F211" s="5"/>
    </row>
    <row r="212" spans="1:6" x14ac:dyDescent="0.3">
      <c r="A212" s="4"/>
      <c r="B212" s="13"/>
      <c r="C212" s="13"/>
      <c r="D212" s="12"/>
      <c r="E212" s="12"/>
      <c r="F212" s="5"/>
    </row>
    <row r="213" spans="1:6" x14ac:dyDescent="0.3">
      <c r="A213" s="4"/>
      <c r="B213" s="13"/>
      <c r="C213" s="13"/>
      <c r="D213" s="12"/>
      <c r="E213" s="12"/>
      <c r="F213" s="5"/>
    </row>
    <row r="214" spans="1:6" x14ac:dyDescent="0.3">
      <c r="A214" s="4"/>
      <c r="B214" s="13"/>
      <c r="C214" s="13"/>
      <c r="D214" s="12"/>
      <c r="E214" s="12"/>
      <c r="F214" s="5"/>
    </row>
    <row r="215" spans="1:6" x14ac:dyDescent="0.3">
      <c r="A215" s="4"/>
      <c r="B215" s="13"/>
      <c r="C215" s="13"/>
      <c r="D215" s="12"/>
      <c r="E215" s="12"/>
      <c r="F215" s="5"/>
    </row>
    <row r="216" spans="1:6" x14ac:dyDescent="0.3">
      <c r="A216" s="4"/>
      <c r="B216" s="13"/>
      <c r="C216" s="13"/>
      <c r="D216" s="12"/>
      <c r="E216" s="12"/>
      <c r="F216" s="5"/>
    </row>
    <row r="217" spans="1:6" x14ac:dyDescent="0.3">
      <c r="A217" s="4"/>
      <c r="B217" s="13"/>
      <c r="C217" s="13"/>
      <c r="D217" s="12"/>
      <c r="E217" s="12"/>
      <c r="F217" s="5"/>
    </row>
    <row r="218" spans="1:6" x14ac:dyDescent="0.3">
      <c r="A218" s="4"/>
      <c r="B218" s="13"/>
      <c r="C218" s="13"/>
      <c r="D218" s="12"/>
      <c r="E218" s="12"/>
      <c r="F218" s="5"/>
    </row>
    <row r="219" spans="1:6" x14ac:dyDescent="0.3">
      <c r="A219" s="4"/>
      <c r="B219" s="13"/>
      <c r="C219" s="13"/>
      <c r="D219" s="12"/>
      <c r="E219" s="12"/>
      <c r="F219" s="5"/>
    </row>
    <row r="220" spans="1:6" x14ac:dyDescent="0.3">
      <c r="A220" s="4"/>
      <c r="B220" s="13"/>
      <c r="C220" s="13"/>
      <c r="D220" s="12"/>
      <c r="E220" s="12"/>
      <c r="F220" s="5"/>
    </row>
    <row r="221" spans="1:6" x14ac:dyDescent="0.3">
      <c r="A221" s="4"/>
      <c r="B221" s="13"/>
      <c r="C221" s="13"/>
      <c r="D221" s="12"/>
      <c r="E221" s="12"/>
      <c r="F221" s="5"/>
    </row>
    <row r="222" spans="1:6" x14ac:dyDescent="0.3">
      <c r="A222" s="4"/>
      <c r="B222" s="13"/>
      <c r="C222" s="13"/>
      <c r="D222" s="12"/>
      <c r="E222" s="12"/>
      <c r="F222" s="5"/>
    </row>
    <row r="223" spans="1:6" x14ac:dyDescent="0.3">
      <c r="A223" s="4"/>
      <c r="B223" s="13"/>
      <c r="C223" s="13"/>
      <c r="D223" s="12"/>
      <c r="E223" s="12"/>
      <c r="F223" s="5"/>
    </row>
    <row r="224" spans="1:6" x14ac:dyDescent="0.3">
      <c r="A224" s="4"/>
      <c r="B224" s="13"/>
      <c r="C224" s="13"/>
      <c r="D224" s="12"/>
      <c r="E224" s="12"/>
      <c r="F224" s="5"/>
    </row>
    <row r="225" spans="1:6" x14ac:dyDescent="0.3">
      <c r="A225" s="4"/>
      <c r="B225" s="13"/>
      <c r="C225" s="13"/>
      <c r="D225" s="12"/>
      <c r="E225" s="12"/>
      <c r="F225" s="5"/>
    </row>
    <row r="226" spans="1:6" x14ac:dyDescent="0.3">
      <c r="A226" s="4"/>
      <c r="B226" s="13"/>
      <c r="C226" s="13"/>
      <c r="D226" s="12"/>
      <c r="E226" s="12"/>
      <c r="F226" s="5"/>
    </row>
    <row r="227" spans="1:6" x14ac:dyDescent="0.3">
      <c r="A227" s="4"/>
      <c r="B227" s="13"/>
      <c r="C227" s="13"/>
      <c r="D227" s="12"/>
      <c r="E227" s="12"/>
      <c r="F227" s="5"/>
    </row>
    <row r="228" spans="1:6" x14ac:dyDescent="0.3">
      <c r="A228" s="4"/>
      <c r="B228" s="13"/>
      <c r="C228" s="13"/>
      <c r="D228" s="12"/>
      <c r="E228" s="12"/>
      <c r="F228" s="5"/>
    </row>
    <row r="229" spans="1:6" x14ac:dyDescent="0.3">
      <c r="A229" s="4"/>
      <c r="B229" s="13"/>
      <c r="C229" s="13"/>
      <c r="D229" s="12"/>
      <c r="E229" s="12"/>
      <c r="F229" s="5"/>
    </row>
    <row r="230" spans="1:6" x14ac:dyDescent="0.3">
      <c r="A230" s="4"/>
      <c r="B230" s="13"/>
      <c r="C230" s="13"/>
      <c r="D230" s="12"/>
      <c r="E230" s="12"/>
      <c r="F230" s="5"/>
    </row>
    <row r="231" spans="1:6" x14ac:dyDescent="0.3">
      <c r="A231" s="4"/>
      <c r="B231" s="13"/>
      <c r="C231" s="13"/>
      <c r="D231" s="12"/>
      <c r="E231" s="12"/>
      <c r="F231" s="5"/>
    </row>
    <row r="232" spans="1:6" x14ac:dyDescent="0.3">
      <c r="A232" s="4"/>
      <c r="B232" s="13"/>
      <c r="C232" s="13"/>
      <c r="D232" s="12"/>
      <c r="E232" s="12"/>
      <c r="F232" s="5"/>
    </row>
    <row r="233" spans="1:6" x14ac:dyDescent="0.3">
      <c r="A233" s="4"/>
      <c r="B233" s="13"/>
      <c r="C233" s="13"/>
      <c r="D233" s="12"/>
      <c r="E233" s="12"/>
      <c r="F233" s="5"/>
    </row>
    <row r="234" spans="1:6" x14ac:dyDescent="0.3">
      <c r="A234" s="4"/>
      <c r="B234" s="13"/>
      <c r="C234" s="13"/>
      <c r="D234" s="12"/>
      <c r="E234" s="12"/>
      <c r="F234" s="5"/>
    </row>
    <row r="235" spans="1:6" x14ac:dyDescent="0.3">
      <c r="A235" s="4"/>
      <c r="B235" s="13"/>
      <c r="C235" s="13"/>
      <c r="D235" s="12"/>
      <c r="E235" s="12"/>
      <c r="F235" s="5"/>
    </row>
    <row r="236" spans="1:6" x14ac:dyDescent="0.3">
      <c r="A236" s="4"/>
      <c r="B236" s="13"/>
      <c r="C236" s="13"/>
      <c r="D236" s="12"/>
      <c r="E236" s="12"/>
      <c r="F236" s="5"/>
    </row>
    <row r="237" spans="1:6" x14ac:dyDescent="0.3">
      <c r="A237" s="4"/>
      <c r="B237" s="13"/>
      <c r="C237" s="13"/>
      <c r="D237" s="12"/>
      <c r="E237" s="12"/>
      <c r="F237" s="5"/>
    </row>
    <row r="238" spans="1:6" x14ac:dyDescent="0.3">
      <c r="A238" s="4"/>
      <c r="B238" s="13"/>
      <c r="C238" s="13"/>
      <c r="D238" s="12"/>
      <c r="E238" s="12"/>
      <c r="F238" s="5"/>
    </row>
    <row r="239" spans="1:6" x14ac:dyDescent="0.3">
      <c r="A239" s="4"/>
      <c r="B239" s="13"/>
      <c r="C239" s="13"/>
      <c r="D239" s="12"/>
      <c r="E239" s="12"/>
      <c r="F239" s="5"/>
    </row>
    <row r="240" spans="1:6" x14ac:dyDescent="0.3">
      <c r="A240" s="4"/>
      <c r="B240" s="13"/>
      <c r="C240" s="13"/>
      <c r="D240" s="12"/>
      <c r="E240" s="12"/>
      <c r="F240" s="5"/>
    </row>
    <row r="241" spans="1:6" x14ac:dyDescent="0.3">
      <c r="A241" s="4"/>
      <c r="B241" s="13"/>
      <c r="C241" s="13"/>
      <c r="D241" s="12"/>
      <c r="E241" s="12"/>
      <c r="F241" s="5"/>
    </row>
    <row r="242" spans="1:6" x14ac:dyDescent="0.3">
      <c r="A242" s="4"/>
      <c r="B242" s="13"/>
      <c r="C242" s="13"/>
      <c r="D242" s="12"/>
      <c r="E242" s="12"/>
      <c r="F242" s="5"/>
    </row>
    <row r="243" spans="1:6" x14ac:dyDescent="0.3">
      <c r="A243" s="4"/>
      <c r="B243" s="13"/>
      <c r="C243" s="13"/>
      <c r="D243" s="12"/>
      <c r="E243" s="12"/>
      <c r="F243" s="5"/>
    </row>
    <row r="244" spans="1:6" x14ac:dyDescent="0.3">
      <c r="A244" s="4"/>
      <c r="B244" s="13"/>
      <c r="C244" s="13"/>
      <c r="D244" s="12"/>
      <c r="E244" s="12"/>
      <c r="F244" s="5"/>
    </row>
    <row r="245" spans="1:6" x14ac:dyDescent="0.3">
      <c r="A245" s="4"/>
      <c r="B245" s="13"/>
      <c r="C245" s="13"/>
      <c r="D245" s="12"/>
      <c r="E245" s="12"/>
      <c r="F245" s="5"/>
    </row>
    <row r="246" spans="1:6" x14ac:dyDescent="0.3">
      <c r="A246" s="4"/>
      <c r="B246" s="13"/>
      <c r="C246" s="13"/>
      <c r="D246" s="12"/>
      <c r="E246" s="12"/>
      <c r="F246" s="5"/>
    </row>
    <row r="247" spans="1:6" x14ac:dyDescent="0.3">
      <c r="A247" s="4"/>
      <c r="B247" s="13"/>
      <c r="C247" s="13"/>
      <c r="D247" s="12"/>
      <c r="E247" s="12"/>
      <c r="F247" s="5"/>
    </row>
    <row r="248" spans="1:6" x14ac:dyDescent="0.3">
      <c r="A248" s="4"/>
      <c r="B248" s="13"/>
      <c r="C248" s="13"/>
      <c r="D248" s="12"/>
      <c r="E248" s="12"/>
      <c r="F248" s="5"/>
    </row>
    <row r="249" spans="1:6" x14ac:dyDescent="0.3">
      <c r="A249" s="4"/>
      <c r="B249" s="13"/>
      <c r="C249" s="13"/>
      <c r="D249" s="12"/>
      <c r="E249" s="12"/>
      <c r="F249" s="5"/>
    </row>
    <row r="250" spans="1:6" x14ac:dyDescent="0.3">
      <c r="A250" s="4"/>
      <c r="B250" s="13"/>
      <c r="C250" s="13"/>
      <c r="D250" s="12"/>
      <c r="E250" s="12"/>
      <c r="F250" s="5"/>
    </row>
  </sheetData>
  <mergeCells count="8">
    <mergeCell ref="A1:F1"/>
    <mergeCell ref="H3:J3"/>
    <mergeCell ref="K3:N3"/>
    <mergeCell ref="H5:N5"/>
    <mergeCell ref="P13:R15"/>
    <mergeCell ref="P3:R3"/>
    <mergeCell ref="H1:N1"/>
    <mergeCell ref="H14:N16"/>
  </mergeCells>
  <conditionalFormatting sqref="H7:N12">
    <cfRule type="expression" dxfId="421" priority="1">
      <formula>ISNUMBER(MATCH(H7,$A$4:$A$300,0))</formula>
    </cfRule>
  </conditionalFormatting>
  <dataValidations count="5">
    <dataValidation type="list" allowBlank="1" showInputMessage="1" showErrorMessage="1" sqref="B128:B130 B31:B35 B50:B55 B57:B61 B44:B48 B37:B42 B63:B68 B70:B74 B76:B81 B83:B87 B89:B94 B96:B100 B102:B107 B109:B113 B115:B120 B122:B126 B16:B29 B10:B14 B4:B8 B132:B138 B140:B146 B148:B158 B160:B170 B172:B182 B184:B195 B197:B250" xr:uid="{00000000-0002-0000-1300-000000000000}">
      <formula1>disciplinas</formula1>
    </dataValidation>
    <dataValidation type="list" allowBlank="1" sqref="D4:D250" xr:uid="{00000000-0002-0000-1300-000001000000}">
      <formula1>tempo</formula1>
    </dataValidation>
    <dataValidation type="list" allowBlank="1" showInputMessage="1" showErrorMessage="1" sqref="F4:F250" xr:uid="{00000000-0002-0000-1300-000002000000}">
      <formula1>"Estudado, A estudar, Estudando"</formula1>
    </dataValidation>
    <dataValidation type="list" allowBlank="1" showInputMessage="1" showErrorMessage="1" sqref="K3:N3" xr:uid="{89FA5101-9DDD-44C8-AD4E-E6618DD49D16}">
      <formula1>ano</formula1>
    </dataValidation>
    <dataValidation allowBlank="1" sqref="E4:E1048576" xr:uid="{5093F56B-7057-4463-8CEF-8D791FA78753}"/>
  </dataValidations>
  <pageMargins left="0.25" right="0.25" top="0.75" bottom="0.75" header="0.3" footer="0.3"/>
  <pageSetup paperSize="9" scale="70" fitToHeight="0"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Plan20">
    <pageSetUpPr fitToPage="1"/>
  </sheetPr>
  <dimension ref="A1:R250"/>
  <sheetViews>
    <sheetView showGridLines="0" workbookViewId="0">
      <selection sqref="A1:F1"/>
    </sheetView>
  </sheetViews>
  <sheetFormatPr defaultColWidth="9.109375" defaultRowHeight="14.4" x14ac:dyDescent="0.3"/>
  <cols>
    <col min="1" max="1" width="12.6640625" style="3" customWidth="1"/>
    <col min="2" max="2" width="17.33203125" style="16" customWidth="1"/>
    <col min="3" max="3" width="50" style="16" customWidth="1"/>
    <col min="4" max="4" width="13.6640625" style="16" customWidth="1"/>
    <col min="5" max="5" width="34.109375" style="16" customWidth="1"/>
    <col min="6" max="6" width="13.109375" style="1" customWidth="1"/>
    <col min="7" max="7" width="3.5546875" style="1" customWidth="1"/>
    <col min="8" max="8" width="5.5546875" style="1" bestFit="1" customWidth="1"/>
    <col min="9" max="9" width="5" style="1" bestFit="1" customWidth="1"/>
    <col min="10" max="10" width="4.5546875" style="1" bestFit="1" customWidth="1"/>
    <col min="11" max="11" width="5.109375" style="1" bestFit="1" customWidth="1"/>
    <col min="12" max="12" width="4.5546875" style="1" bestFit="1" customWidth="1"/>
    <col min="13" max="13" width="4.88671875" style="1" bestFit="1" customWidth="1"/>
    <col min="14" max="14" width="5.33203125" style="1" customWidth="1"/>
    <col min="15" max="15" width="2.88671875" style="1" customWidth="1"/>
    <col min="16" max="17" width="9.109375" style="1"/>
    <col min="18" max="18" width="10.5546875" style="1" customWidth="1"/>
    <col min="19" max="16384" width="9.109375" style="1"/>
  </cols>
  <sheetData>
    <row r="1" spans="1:18" ht="21" customHeight="1" x14ac:dyDescent="0.3">
      <c r="A1" s="170" t="s">
        <v>23</v>
      </c>
      <c r="B1" s="170"/>
      <c r="C1" s="170"/>
      <c r="D1" s="170"/>
      <c r="E1" s="171"/>
      <c r="F1" s="171"/>
      <c r="H1" s="177" t="s">
        <v>74</v>
      </c>
      <c r="I1" s="177"/>
      <c r="J1" s="177"/>
      <c r="K1" s="177"/>
      <c r="L1" s="177"/>
      <c r="M1" s="177"/>
      <c r="N1" s="177"/>
    </row>
    <row r="2" spans="1:18" ht="7.5" customHeight="1" x14ac:dyDescent="0.3"/>
    <row r="3" spans="1:18" ht="30" customHeight="1" x14ac:dyDescent="0.3">
      <c r="A3" s="83" t="s">
        <v>0</v>
      </c>
      <c r="B3" s="84" t="s">
        <v>1</v>
      </c>
      <c r="C3" s="84" t="s">
        <v>2</v>
      </c>
      <c r="D3" s="84" t="s">
        <v>3</v>
      </c>
      <c r="E3" s="84" t="s">
        <v>34</v>
      </c>
      <c r="F3" s="84" t="s">
        <v>4</v>
      </c>
      <c r="H3" s="175" t="s">
        <v>14</v>
      </c>
      <c r="I3" s="175"/>
      <c r="J3" s="175"/>
      <c r="K3" s="176">
        <v>2021</v>
      </c>
      <c r="L3" s="176"/>
      <c r="M3" s="176"/>
      <c r="N3" s="176"/>
      <c r="P3" s="179"/>
      <c r="Q3" s="179"/>
      <c r="R3" s="179"/>
    </row>
    <row r="4" spans="1:18" ht="15" thickBot="1" x14ac:dyDescent="0.35">
      <c r="A4" s="4">
        <v>44409</v>
      </c>
      <c r="B4" s="14" t="s">
        <v>86</v>
      </c>
      <c r="C4" s="13" t="s">
        <v>87</v>
      </c>
      <c r="D4" s="12">
        <v>2.0833333333333332E-2</v>
      </c>
      <c r="E4" s="12"/>
      <c r="F4" s="5" t="s">
        <v>35</v>
      </c>
    </row>
    <row r="5" spans="1:18" ht="18" thickBot="1" x14ac:dyDescent="0.35">
      <c r="A5" s="4">
        <v>44409</v>
      </c>
      <c r="B5" s="13" t="s">
        <v>76</v>
      </c>
      <c r="C5" s="13" t="s">
        <v>88</v>
      </c>
      <c r="D5" s="12">
        <v>6.25E-2</v>
      </c>
      <c r="E5" s="12"/>
      <c r="F5" s="5" t="s">
        <v>79</v>
      </c>
      <c r="H5" s="172">
        <f>DATE(K3,8,1)</f>
        <v>44409</v>
      </c>
      <c r="I5" s="173"/>
      <c r="J5" s="173"/>
      <c r="K5" s="173"/>
      <c r="L5" s="173"/>
      <c r="M5" s="173"/>
      <c r="N5" s="174"/>
    </row>
    <row r="6" spans="1:18" ht="16.2" thickBot="1" x14ac:dyDescent="0.35">
      <c r="A6" s="4">
        <v>44409</v>
      </c>
      <c r="B6" s="13" t="s">
        <v>76</v>
      </c>
      <c r="C6" s="13" t="s">
        <v>89</v>
      </c>
      <c r="D6" s="12">
        <v>0.104166666666667</v>
      </c>
      <c r="E6" s="12"/>
      <c r="F6" s="5" t="s">
        <v>36</v>
      </c>
      <c r="H6" s="7" t="s">
        <v>15</v>
      </c>
      <c r="I6" s="7" t="s">
        <v>16</v>
      </c>
      <c r="J6" s="7" t="s">
        <v>17</v>
      </c>
      <c r="K6" s="7" t="s">
        <v>18</v>
      </c>
      <c r="L6" s="7" t="s">
        <v>19</v>
      </c>
      <c r="M6" s="7" t="s">
        <v>20</v>
      </c>
      <c r="N6" s="7" t="s">
        <v>21</v>
      </c>
    </row>
    <row r="7" spans="1:18" ht="15.6" thickBot="1" x14ac:dyDescent="0.35">
      <c r="A7" s="4">
        <v>44409</v>
      </c>
      <c r="B7" s="13" t="s">
        <v>77</v>
      </c>
      <c r="C7" s="13" t="s">
        <v>90</v>
      </c>
      <c r="D7" s="12">
        <v>0.14583333333333301</v>
      </c>
      <c r="E7" s="12"/>
      <c r="F7" s="5" t="s">
        <v>79</v>
      </c>
      <c r="H7" s="6">
        <f>IF(MONTH($H$5)&lt;&gt;MONTH($H$5-(WEEKDAY($H$5,1))-IF((WEEKDAY($H$5,1))&lt;=0,7,0)+(ROW(H7)-ROW($H$7))*7+(COLUMN(H7)-COLUMN($H$7)+1)),"",$H$5-(WEEKDAY($H$5,1))-IF((WEEKDAY($H$5,1))&lt;=0,7,0)+(ROW(H7)-ROW($H$7))*7+(COLUMN(H7)-COLUMN($H$7)+1))</f>
        <v>44409</v>
      </c>
      <c r="I7" s="6">
        <f t="shared" ref="I7:N12" si="0">IF(MONTH($H$5)&lt;&gt;MONTH($H$5-(WEEKDAY($H$5,1))-IF((WEEKDAY($H$5,1))&lt;=0,7,0)+(ROW(I7)-ROW($H$7))*7+(COLUMN(I7)-COLUMN($H$7)+1)),"",$H$5-(WEEKDAY($H$5,1))-IF((WEEKDAY($H$5,1))&lt;=0,7,0)+(ROW(I7)-ROW($H$7))*7+(COLUMN(I7)-COLUMN($H$7)+1))</f>
        <v>44410</v>
      </c>
      <c r="J7" s="6">
        <f t="shared" si="0"/>
        <v>44411</v>
      </c>
      <c r="K7" s="6">
        <f t="shared" si="0"/>
        <v>44412</v>
      </c>
      <c r="L7" s="6">
        <f t="shared" si="0"/>
        <v>44413</v>
      </c>
      <c r="M7" s="6">
        <f>IF(MONTH($H$5)&lt;&gt;MONTH($H$5-(WEEKDAY($H$5,1))-IF((WEEKDAY($H$5,1))&lt;=0,7,0)+(ROW(M7)-ROW($H$7))*7+(COLUMN(M7)-COLUMN($H$7)+1)),"",$H$5-(WEEKDAY($H$5,1))-IF((WEEKDAY($H$5,1))&lt;=0,7,0)+(ROW(M7)-ROW($H$7))*7+(COLUMN(M7)-COLUMN($H$7)+1))</f>
        <v>44414</v>
      </c>
      <c r="N7" s="6">
        <f t="shared" si="0"/>
        <v>44415</v>
      </c>
    </row>
    <row r="8" spans="1:18" ht="15.6" thickBot="1" x14ac:dyDescent="0.35">
      <c r="A8" s="4">
        <v>44409</v>
      </c>
      <c r="B8" s="13" t="s">
        <v>77</v>
      </c>
      <c r="C8" s="13" t="s">
        <v>91</v>
      </c>
      <c r="D8" s="12">
        <v>0.1875</v>
      </c>
      <c r="E8" s="12"/>
      <c r="F8" s="5" t="s">
        <v>36</v>
      </c>
      <c r="H8" s="6">
        <f t="shared" ref="H8:H12" si="1">IF(MONTH($H$5)&lt;&gt;MONTH($H$5-(WEEKDAY($H$5,1))-IF((WEEKDAY($H$5,1))&lt;=0,7,0)+(ROW(H8)-ROW($H$7))*7+(COLUMN(H8)-COLUMN($H$7)+1)),"",$H$5-(WEEKDAY($H$5,1))-IF((WEEKDAY($H$5,1))&lt;=0,7,0)+(ROW(H8)-ROW($H$7))*7+(COLUMN(H8)-COLUMN($H$7)+1))</f>
        <v>44416</v>
      </c>
      <c r="I8" s="6">
        <f t="shared" si="0"/>
        <v>44417</v>
      </c>
      <c r="J8" s="6">
        <f t="shared" si="0"/>
        <v>44418</v>
      </c>
      <c r="K8" s="6">
        <f t="shared" si="0"/>
        <v>44419</v>
      </c>
      <c r="L8" s="6">
        <f t="shared" si="0"/>
        <v>44420</v>
      </c>
      <c r="M8" s="6">
        <f>IF(MONTH($H$5)&lt;&gt;MONTH($H$5-(WEEKDAY($H$5,1))-IF((WEEKDAY($H$5,1))&lt;=0,7,0)+(ROW(M8)-ROW($H$7))*7+(COLUMN(M8)-COLUMN($H$7)+1)),"",$H$5-(WEEKDAY($H$5,1))-IF((WEEKDAY($H$5,1))&lt;=0,7,0)+(ROW(M8)-ROW($H$7))*7+(COLUMN(M8)-COLUMN($H$7)+1))</f>
        <v>44421</v>
      </c>
      <c r="N8" s="6">
        <f t="shared" si="0"/>
        <v>44422</v>
      </c>
    </row>
    <row r="9" spans="1:18" ht="15.6" thickBot="1" x14ac:dyDescent="0.35">
      <c r="A9" s="4">
        <v>44409</v>
      </c>
      <c r="B9" s="15" t="s">
        <v>76</v>
      </c>
      <c r="C9" s="15" t="s">
        <v>78</v>
      </c>
      <c r="D9" s="12">
        <v>0.22916666666666699</v>
      </c>
      <c r="E9" s="12"/>
      <c r="F9" s="5" t="s">
        <v>36</v>
      </c>
      <c r="H9" s="6">
        <f t="shared" si="1"/>
        <v>44423</v>
      </c>
      <c r="I9" s="6">
        <f t="shared" si="0"/>
        <v>44424</v>
      </c>
      <c r="J9" s="6">
        <f t="shared" si="0"/>
        <v>44425</v>
      </c>
      <c r="K9" s="6">
        <f t="shared" si="0"/>
        <v>44426</v>
      </c>
      <c r="L9" s="6">
        <f t="shared" si="0"/>
        <v>44427</v>
      </c>
      <c r="M9" s="6">
        <f t="shared" si="0"/>
        <v>44428</v>
      </c>
      <c r="N9" s="6">
        <f t="shared" si="0"/>
        <v>44429</v>
      </c>
    </row>
    <row r="10" spans="1:18" ht="15.6" thickBot="1" x14ac:dyDescent="0.35">
      <c r="A10" s="4">
        <v>44409</v>
      </c>
      <c r="B10" s="14" t="s">
        <v>86</v>
      </c>
      <c r="C10" s="14" t="s">
        <v>92</v>
      </c>
      <c r="D10" s="12">
        <v>0.27083333333333298</v>
      </c>
      <c r="E10" s="12"/>
      <c r="F10" s="5" t="s">
        <v>36</v>
      </c>
      <c r="H10" s="6">
        <f t="shared" si="1"/>
        <v>44430</v>
      </c>
      <c r="I10" s="6">
        <f t="shared" si="0"/>
        <v>44431</v>
      </c>
      <c r="J10" s="6">
        <f t="shared" si="0"/>
        <v>44432</v>
      </c>
      <c r="K10" s="6">
        <f t="shared" si="0"/>
        <v>44433</v>
      </c>
      <c r="L10" s="6">
        <f t="shared" si="0"/>
        <v>44434</v>
      </c>
      <c r="M10" s="6">
        <f t="shared" si="0"/>
        <v>44435</v>
      </c>
      <c r="N10" s="6">
        <f t="shared" si="0"/>
        <v>44436</v>
      </c>
    </row>
    <row r="11" spans="1:18" ht="15.6" thickBot="1" x14ac:dyDescent="0.35">
      <c r="A11" s="4">
        <v>44409</v>
      </c>
      <c r="B11" s="13" t="s">
        <v>76</v>
      </c>
      <c r="C11" s="13" t="s">
        <v>93</v>
      </c>
      <c r="D11" s="12">
        <v>0.3125</v>
      </c>
      <c r="E11" s="12"/>
      <c r="F11" s="5" t="s">
        <v>35</v>
      </c>
      <c r="H11" s="6">
        <f t="shared" si="1"/>
        <v>44437</v>
      </c>
      <c r="I11" s="6">
        <f t="shared" si="0"/>
        <v>44438</v>
      </c>
      <c r="J11" s="6">
        <f t="shared" si="0"/>
        <v>44439</v>
      </c>
      <c r="K11" s="6" t="str">
        <f t="shared" si="0"/>
        <v/>
      </c>
      <c r="L11" s="6" t="str">
        <f t="shared" si="0"/>
        <v/>
      </c>
      <c r="M11" s="6" t="str">
        <f t="shared" si="0"/>
        <v/>
      </c>
      <c r="N11" s="6" t="str">
        <f t="shared" si="0"/>
        <v/>
      </c>
    </row>
    <row r="12" spans="1:18" ht="15.6" thickBot="1" x14ac:dyDescent="0.35">
      <c r="A12" s="4">
        <v>44410</v>
      </c>
      <c r="B12" s="13" t="s">
        <v>76</v>
      </c>
      <c r="C12" s="13" t="s">
        <v>37</v>
      </c>
      <c r="D12" s="12">
        <v>0.35416666666666702</v>
      </c>
      <c r="E12" s="12"/>
      <c r="F12" s="5" t="s">
        <v>36</v>
      </c>
      <c r="H12" s="6" t="str">
        <f t="shared" si="1"/>
        <v/>
      </c>
      <c r="I12" s="6" t="str">
        <f t="shared" si="0"/>
        <v/>
      </c>
      <c r="J12" s="6" t="str">
        <f t="shared" si="0"/>
        <v/>
      </c>
      <c r="K12" s="6" t="str">
        <f t="shared" si="0"/>
        <v/>
      </c>
      <c r="L12" s="6" t="str">
        <f t="shared" si="0"/>
        <v/>
      </c>
      <c r="M12" s="6" t="str">
        <f t="shared" si="0"/>
        <v/>
      </c>
      <c r="N12" s="6" t="str">
        <f t="shared" si="0"/>
        <v/>
      </c>
    </row>
    <row r="13" spans="1:18" x14ac:dyDescent="0.3">
      <c r="A13" s="4">
        <v>44418</v>
      </c>
      <c r="B13" s="13" t="s">
        <v>77</v>
      </c>
      <c r="C13" s="13" t="s">
        <v>38</v>
      </c>
      <c r="D13" s="12">
        <v>0.39583333333333298</v>
      </c>
      <c r="E13" s="12"/>
      <c r="F13" s="5" t="s">
        <v>35</v>
      </c>
      <c r="P13" s="178"/>
      <c r="Q13" s="178"/>
      <c r="R13" s="178"/>
    </row>
    <row r="14" spans="1:18" x14ac:dyDescent="0.3">
      <c r="A14" s="4">
        <v>44419</v>
      </c>
      <c r="B14" s="13" t="s">
        <v>77</v>
      </c>
      <c r="C14" s="13" t="s">
        <v>33</v>
      </c>
      <c r="D14" s="12">
        <v>0.4375</v>
      </c>
      <c r="E14" s="12"/>
      <c r="F14" s="5" t="s">
        <v>79</v>
      </c>
      <c r="H14" s="169" t="s">
        <v>114</v>
      </c>
      <c r="I14" s="169"/>
      <c r="J14" s="169"/>
      <c r="K14" s="169"/>
      <c r="L14" s="169"/>
      <c r="M14" s="169"/>
      <c r="N14" s="169"/>
      <c r="P14" s="178"/>
      <c r="Q14" s="178"/>
      <c r="R14" s="178"/>
    </row>
    <row r="15" spans="1:18" x14ac:dyDescent="0.3">
      <c r="A15" s="4">
        <v>44420</v>
      </c>
      <c r="B15" s="15" t="s">
        <v>76</v>
      </c>
      <c r="C15" s="15" t="s">
        <v>39</v>
      </c>
      <c r="D15" s="12">
        <v>0.47916666666666702</v>
      </c>
      <c r="E15" s="12"/>
      <c r="F15" s="5" t="s">
        <v>79</v>
      </c>
      <c r="H15" s="169"/>
      <c r="I15" s="169"/>
      <c r="J15" s="169"/>
      <c r="K15" s="169"/>
      <c r="L15" s="169"/>
      <c r="M15" s="169"/>
      <c r="N15" s="169"/>
      <c r="P15" s="178"/>
      <c r="Q15" s="178"/>
      <c r="R15" s="178"/>
    </row>
    <row r="16" spans="1:18" x14ac:dyDescent="0.3">
      <c r="A16" s="4">
        <v>44421</v>
      </c>
      <c r="B16" s="14" t="s">
        <v>86</v>
      </c>
      <c r="C16" s="14" t="s">
        <v>40</v>
      </c>
      <c r="D16" s="12">
        <v>0.52083333333333304</v>
      </c>
      <c r="E16" s="12"/>
      <c r="F16" s="5" t="s">
        <v>79</v>
      </c>
      <c r="H16" s="169"/>
      <c r="I16" s="169"/>
      <c r="J16" s="169"/>
      <c r="K16" s="169"/>
      <c r="L16" s="169"/>
      <c r="M16" s="169"/>
      <c r="N16" s="169"/>
    </row>
    <row r="17" spans="1:6" x14ac:dyDescent="0.3">
      <c r="A17" s="4">
        <v>44422</v>
      </c>
      <c r="B17" s="13" t="s">
        <v>76</v>
      </c>
      <c r="C17" s="13" t="s">
        <v>94</v>
      </c>
      <c r="D17" s="12">
        <v>0.5625</v>
      </c>
      <c r="E17" s="12"/>
      <c r="F17" s="5" t="s">
        <v>79</v>
      </c>
    </row>
    <row r="18" spans="1:6" x14ac:dyDescent="0.3">
      <c r="A18" s="4">
        <v>44423</v>
      </c>
      <c r="B18" s="13" t="s">
        <v>77</v>
      </c>
      <c r="C18" s="13" t="s">
        <v>95</v>
      </c>
      <c r="D18" s="12">
        <v>0.60416666666666696</v>
      </c>
      <c r="E18" s="12"/>
      <c r="F18" s="5" t="s">
        <v>79</v>
      </c>
    </row>
    <row r="19" spans="1:6" x14ac:dyDescent="0.3">
      <c r="A19" s="4">
        <v>44424</v>
      </c>
      <c r="B19" s="13" t="s">
        <v>96</v>
      </c>
      <c r="C19" s="13" t="s">
        <v>97</v>
      </c>
      <c r="D19" s="12">
        <v>0.64583333333333304</v>
      </c>
      <c r="E19" s="12"/>
      <c r="F19" s="5" t="s">
        <v>79</v>
      </c>
    </row>
    <row r="20" spans="1:6" x14ac:dyDescent="0.3">
      <c r="A20" s="4">
        <v>44425</v>
      </c>
      <c r="B20" s="13" t="s">
        <v>86</v>
      </c>
      <c r="C20" s="13" t="s">
        <v>98</v>
      </c>
      <c r="D20" s="12">
        <v>0.6875</v>
      </c>
      <c r="E20" s="12"/>
      <c r="F20" s="5" t="s">
        <v>79</v>
      </c>
    </row>
    <row r="21" spans="1:6" x14ac:dyDescent="0.3">
      <c r="A21" s="4">
        <v>44426</v>
      </c>
      <c r="B21" s="13" t="s">
        <v>77</v>
      </c>
      <c r="C21" s="13" t="s">
        <v>99</v>
      </c>
      <c r="D21" s="12">
        <v>0.72916666666666696</v>
      </c>
      <c r="E21" s="12"/>
      <c r="F21" s="5" t="s">
        <v>79</v>
      </c>
    </row>
    <row r="22" spans="1:6" x14ac:dyDescent="0.3">
      <c r="A22" s="4">
        <v>44427</v>
      </c>
      <c r="B22" s="11" t="s">
        <v>76</v>
      </c>
      <c r="C22" s="11" t="s">
        <v>100</v>
      </c>
      <c r="D22" s="12">
        <v>0.77083333333333304</v>
      </c>
      <c r="E22" s="12"/>
      <c r="F22" s="5" t="s">
        <v>36</v>
      </c>
    </row>
    <row r="23" spans="1:6" x14ac:dyDescent="0.3">
      <c r="A23" s="4">
        <v>44428</v>
      </c>
      <c r="B23" s="13" t="s">
        <v>77</v>
      </c>
      <c r="C23" s="13" t="s">
        <v>80</v>
      </c>
      <c r="D23" s="12">
        <v>0.8125</v>
      </c>
      <c r="E23" s="12"/>
      <c r="F23" s="5" t="s">
        <v>79</v>
      </c>
    </row>
    <row r="24" spans="1:6" x14ac:dyDescent="0.3">
      <c r="A24" s="4">
        <v>44429</v>
      </c>
      <c r="B24" s="13" t="s">
        <v>96</v>
      </c>
      <c r="C24" s="13" t="s">
        <v>101</v>
      </c>
      <c r="D24" s="12">
        <v>0.85416666666666696</v>
      </c>
      <c r="E24" s="12"/>
      <c r="F24" s="5" t="s">
        <v>79</v>
      </c>
    </row>
    <row r="25" spans="1:6" x14ac:dyDescent="0.3">
      <c r="A25" s="4">
        <v>44430</v>
      </c>
      <c r="B25" s="14" t="s">
        <v>86</v>
      </c>
      <c r="C25" s="13" t="s">
        <v>87</v>
      </c>
      <c r="D25" s="12">
        <v>0.89583333333333304</v>
      </c>
      <c r="E25" s="12"/>
      <c r="F25" s="5" t="s">
        <v>79</v>
      </c>
    </row>
    <row r="26" spans="1:6" x14ac:dyDescent="0.3">
      <c r="A26" s="4">
        <v>44431</v>
      </c>
      <c r="B26" s="13" t="s">
        <v>76</v>
      </c>
      <c r="C26" s="13" t="s">
        <v>88</v>
      </c>
      <c r="D26" s="12">
        <v>0.9375</v>
      </c>
      <c r="E26" s="12"/>
      <c r="F26" s="5" t="s">
        <v>79</v>
      </c>
    </row>
    <row r="27" spans="1:6" x14ac:dyDescent="0.3">
      <c r="A27" s="4">
        <v>44432</v>
      </c>
      <c r="B27" s="13" t="s">
        <v>76</v>
      </c>
      <c r="C27" s="13" t="s">
        <v>89</v>
      </c>
      <c r="D27" s="12">
        <v>0.97916666666666696</v>
      </c>
      <c r="E27" s="12"/>
      <c r="F27" s="5" t="s">
        <v>35</v>
      </c>
    </row>
    <row r="28" spans="1:6" x14ac:dyDescent="0.3">
      <c r="A28" s="4">
        <v>44433</v>
      </c>
      <c r="B28" s="13" t="s">
        <v>77</v>
      </c>
      <c r="C28" s="13" t="s">
        <v>90</v>
      </c>
      <c r="D28" s="12">
        <v>1.0208333333333299</v>
      </c>
      <c r="E28" s="12"/>
      <c r="F28" s="5" t="s">
        <v>35</v>
      </c>
    </row>
    <row r="29" spans="1:6" x14ac:dyDescent="0.3">
      <c r="A29" s="4">
        <v>44434</v>
      </c>
      <c r="B29" s="13" t="s">
        <v>77</v>
      </c>
      <c r="C29" s="13" t="s">
        <v>91</v>
      </c>
      <c r="D29" s="12">
        <v>1.0625</v>
      </c>
      <c r="E29" s="12"/>
      <c r="F29" s="5" t="s">
        <v>36</v>
      </c>
    </row>
    <row r="30" spans="1:6" x14ac:dyDescent="0.3">
      <c r="A30" s="4"/>
      <c r="B30" s="15"/>
      <c r="C30" s="15"/>
      <c r="D30" s="12"/>
      <c r="E30" s="12"/>
      <c r="F30" s="5"/>
    </row>
    <row r="31" spans="1:6" x14ac:dyDescent="0.3">
      <c r="A31" s="4"/>
      <c r="B31" s="14"/>
      <c r="C31" s="14"/>
      <c r="D31" s="12"/>
      <c r="E31" s="12"/>
      <c r="F31" s="5"/>
    </row>
    <row r="32" spans="1:6" x14ac:dyDescent="0.3">
      <c r="A32" s="4"/>
      <c r="B32" s="13"/>
      <c r="C32" s="13"/>
      <c r="D32" s="12"/>
      <c r="E32" s="12"/>
      <c r="F32" s="5"/>
    </row>
    <row r="33" spans="1:6" x14ac:dyDescent="0.3">
      <c r="A33" s="4"/>
      <c r="B33" s="13"/>
      <c r="C33" s="13"/>
      <c r="D33" s="12"/>
      <c r="E33" s="12"/>
      <c r="F33" s="5"/>
    </row>
    <row r="34" spans="1:6" x14ac:dyDescent="0.3">
      <c r="A34" s="4"/>
      <c r="B34" s="13"/>
      <c r="C34" s="13"/>
      <c r="D34" s="12"/>
      <c r="E34" s="12"/>
      <c r="F34" s="5"/>
    </row>
    <row r="35" spans="1:6" x14ac:dyDescent="0.3">
      <c r="A35" s="4"/>
      <c r="B35" s="13"/>
      <c r="C35" s="13"/>
      <c r="D35" s="12"/>
      <c r="E35" s="12"/>
      <c r="F35" s="5"/>
    </row>
    <row r="36" spans="1:6" x14ac:dyDescent="0.3">
      <c r="A36" s="4"/>
      <c r="B36" s="15"/>
      <c r="C36" s="15"/>
      <c r="D36" s="12"/>
      <c r="E36" s="12"/>
      <c r="F36" s="5"/>
    </row>
    <row r="37" spans="1:6" x14ac:dyDescent="0.3">
      <c r="A37" s="4"/>
      <c r="B37" s="14"/>
      <c r="C37" s="14"/>
      <c r="D37" s="12"/>
      <c r="E37" s="12"/>
      <c r="F37" s="5"/>
    </row>
    <row r="38" spans="1:6" x14ac:dyDescent="0.3">
      <c r="A38" s="4"/>
      <c r="B38" s="14"/>
      <c r="C38" s="13"/>
      <c r="D38" s="12"/>
      <c r="E38" s="12"/>
      <c r="F38" s="5"/>
    </row>
    <row r="39" spans="1:6" x14ac:dyDescent="0.3">
      <c r="A39" s="4"/>
      <c r="B39" s="13"/>
      <c r="C39" s="13"/>
      <c r="D39" s="12"/>
      <c r="E39" s="12"/>
      <c r="F39" s="5"/>
    </row>
    <row r="40" spans="1:6" x14ac:dyDescent="0.3">
      <c r="A40" s="4"/>
      <c r="B40" s="13"/>
      <c r="C40" s="13"/>
      <c r="D40" s="12"/>
      <c r="E40" s="12"/>
      <c r="F40" s="5"/>
    </row>
    <row r="41" spans="1:6" x14ac:dyDescent="0.3">
      <c r="A41" s="4"/>
      <c r="B41" s="13"/>
      <c r="C41" s="13"/>
      <c r="D41" s="12"/>
      <c r="E41" s="12"/>
      <c r="F41" s="5"/>
    </row>
    <row r="42" spans="1:6" x14ac:dyDescent="0.3">
      <c r="A42" s="4"/>
      <c r="B42" s="13"/>
      <c r="C42" s="13"/>
      <c r="D42" s="12"/>
      <c r="E42" s="12"/>
      <c r="F42" s="5"/>
    </row>
    <row r="43" spans="1:6" x14ac:dyDescent="0.3">
      <c r="A43" s="4"/>
      <c r="B43" s="15"/>
      <c r="C43" s="15"/>
      <c r="D43" s="12"/>
      <c r="E43" s="12"/>
      <c r="F43" s="5"/>
    </row>
    <row r="44" spans="1:6" x14ac:dyDescent="0.3">
      <c r="A44" s="4"/>
      <c r="B44" s="14"/>
      <c r="C44" s="14"/>
      <c r="D44" s="12"/>
      <c r="E44" s="12"/>
      <c r="F44" s="5"/>
    </row>
    <row r="45" spans="1:6" x14ac:dyDescent="0.3">
      <c r="A45" s="4"/>
      <c r="B45" s="13"/>
      <c r="C45" s="13"/>
      <c r="D45" s="12"/>
      <c r="E45" s="12"/>
      <c r="F45" s="5"/>
    </row>
    <row r="46" spans="1:6" x14ac:dyDescent="0.3">
      <c r="A46" s="4"/>
      <c r="B46" s="13"/>
      <c r="C46" s="13"/>
      <c r="D46" s="12"/>
      <c r="E46" s="12"/>
      <c r="F46" s="5"/>
    </row>
    <row r="47" spans="1:6" x14ac:dyDescent="0.3">
      <c r="A47" s="4"/>
      <c r="B47" s="13"/>
      <c r="C47" s="13"/>
      <c r="D47" s="12"/>
      <c r="E47" s="12"/>
      <c r="F47" s="5"/>
    </row>
    <row r="48" spans="1:6" x14ac:dyDescent="0.3">
      <c r="A48" s="4"/>
      <c r="B48" s="13"/>
      <c r="C48" s="13"/>
      <c r="D48" s="12"/>
      <c r="E48" s="12"/>
      <c r="F48" s="5"/>
    </row>
    <row r="49" spans="1:6" x14ac:dyDescent="0.3">
      <c r="A49" s="4"/>
      <c r="B49" s="15"/>
      <c r="C49" s="15"/>
      <c r="D49" s="12"/>
      <c r="E49" s="12"/>
      <c r="F49" s="5"/>
    </row>
    <row r="50" spans="1:6" x14ac:dyDescent="0.3">
      <c r="A50" s="4"/>
      <c r="B50" s="14"/>
      <c r="C50" s="14"/>
      <c r="D50" s="12"/>
      <c r="E50" s="12"/>
      <c r="F50" s="5"/>
    </row>
    <row r="51" spans="1:6" x14ac:dyDescent="0.3">
      <c r="A51" s="4"/>
      <c r="B51" s="14"/>
      <c r="C51" s="13"/>
      <c r="D51" s="12"/>
      <c r="E51" s="12"/>
      <c r="F51" s="5"/>
    </row>
    <row r="52" spans="1:6" x14ac:dyDescent="0.3">
      <c r="A52" s="4"/>
      <c r="B52" s="13"/>
      <c r="C52" s="13"/>
      <c r="D52" s="12"/>
      <c r="E52" s="12"/>
      <c r="F52" s="5"/>
    </row>
    <row r="53" spans="1:6" x14ac:dyDescent="0.3">
      <c r="A53" s="4"/>
      <c r="B53" s="13"/>
      <c r="C53" s="13"/>
      <c r="D53" s="12"/>
      <c r="E53" s="12"/>
      <c r="F53" s="5"/>
    </row>
    <row r="54" spans="1:6" x14ac:dyDescent="0.3">
      <c r="A54" s="4"/>
      <c r="B54" s="13"/>
      <c r="C54" s="13"/>
      <c r="D54" s="12"/>
      <c r="E54" s="12"/>
      <c r="F54" s="5"/>
    </row>
    <row r="55" spans="1:6" x14ac:dyDescent="0.3">
      <c r="A55" s="4"/>
      <c r="B55" s="13"/>
      <c r="C55" s="13"/>
      <c r="D55" s="12"/>
      <c r="E55" s="12"/>
      <c r="F55" s="5"/>
    </row>
    <row r="56" spans="1:6" x14ac:dyDescent="0.3">
      <c r="A56" s="4"/>
      <c r="B56" s="15"/>
      <c r="C56" s="15"/>
      <c r="D56" s="12"/>
      <c r="E56" s="12"/>
      <c r="F56" s="5"/>
    </row>
    <row r="57" spans="1:6" x14ac:dyDescent="0.3">
      <c r="A57" s="4"/>
      <c r="B57" s="14"/>
      <c r="C57" s="14"/>
      <c r="D57" s="12"/>
      <c r="E57" s="12"/>
      <c r="F57" s="5"/>
    </row>
    <row r="58" spans="1:6" x14ac:dyDescent="0.3">
      <c r="A58" s="4"/>
      <c r="B58" s="13"/>
      <c r="C58" s="13"/>
      <c r="D58" s="12"/>
      <c r="E58" s="12"/>
      <c r="F58" s="5"/>
    </row>
    <row r="59" spans="1:6" x14ac:dyDescent="0.3">
      <c r="A59" s="4"/>
      <c r="B59" s="13"/>
      <c r="C59" s="13"/>
      <c r="D59" s="12"/>
      <c r="E59" s="12"/>
      <c r="F59" s="5"/>
    </row>
    <row r="60" spans="1:6" x14ac:dyDescent="0.3">
      <c r="A60" s="4"/>
      <c r="B60" s="13"/>
      <c r="C60" s="13"/>
      <c r="D60" s="12"/>
      <c r="E60" s="12"/>
      <c r="F60" s="5"/>
    </row>
    <row r="61" spans="1:6" x14ac:dyDescent="0.3">
      <c r="A61" s="4"/>
      <c r="B61" s="13"/>
      <c r="C61" s="13"/>
      <c r="D61" s="12"/>
      <c r="E61" s="12"/>
      <c r="F61" s="5"/>
    </row>
    <row r="62" spans="1:6" x14ac:dyDescent="0.3">
      <c r="A62" s="4"/>
      <c r="B62" s="15"/>
      <c r="C62" s="15"/>
      <c r="D62" s="12"/>
      <c r="E62" s="12"/>
      <c r="F62" s="5"/>
    </row>
    <row r="63" spans="1:6" x14ac:dyDescent="0.3">
      <c r="A63" s="4"/>
      <c r="B63" s="14"/>
      <c r="C63" s="14"/>
      <c r="D63" s="12"/>
      <c r="E63" s="12"/>
      <c r="F63" s="5"/>
    </row>
    <row r="64" spans="1:6" x14ac:dyDescent="0.3">
      <c r="A64" s="4"/>
      <c r="B64" s="14"/>
      <c r="C64" s="13"/>
      <c r="D64" s="12"/>
      <c r="E64" s="12"/>
      <c r="F64" s="5"/>
    </row>
    <row r="65" spans="1:6" x14ac:dyDescent="0.3">
      <c r="A65" s="4"/>
      <c r="B65" s="13"/>
      <c r="C65" s="13"/>
      <c r="D65" s="12"/>
      <c r="E65" s="12"/>
      <c r="F65" s="5"/>
    </row>
    <row r="66" spans="1:6" x14ac:dyDescent="0.3">
      <c r="A66" s="4"/>
      <c r="B66" s="13"/>
      <c r="C66" s="13"/>
      <c r="D66" s="12"/>
      <c r="E66" s="12"/>
      <c r="F66" s="5"/>
    </row>
    <row r="67" spans="1:6" x14ac:dyDescent="0.3">
      <c r="A67" s="4"/>
      <c r="B67" s="13"/>
      <c r="C67" s="13"/>
      <c r="D67" s="12"/>
      <c r="E67" s="12"/>
      <c r="F67" s="5"/>
    </row>
    <row r="68" spans="1:6" x14ac:dyDescent="0.3">
      <c r="A68" s="4"/>
      <c r="B68" s="13"/>
      <c r="C68" s="13"/>
      <c r="D68" s="12"/>
      <c r="E68" s="12"/>
      <c r="F68" s="5"/>
    </row>
    <row r="69" spans="1:6" x14ac:dyDescent="0.3">
      <c r="A69" s="4"/>
      <c r="B69" s="15"/>
      <c r="C69" s="15"/>
      <c r="D69" s="12"/>
      <c r="E69" s="12"/>
      <c r="F69" s="5"/>
    </row>
    <row r="70" spans="1:6" x14ac:dyDescent="0.3">
      <c r="A70" s="4"/>
      <c r="B70" s="14"/>
      <c r="C70" s="14"/>
      <c r="D70" s="12"/>
      <c r="E70" s="12"/>
      <c r="F70" s="5"/>
    </row>
    <row r="71" spans="1:6" x14ac:dyDescent="0.3">
      <c r="A71" s="4"/>
      <c r="B71" s="13"/>
      <c r="C71" s="13"/>
      <c r="D71" s="12"/>
      <c r="E71" s="12"/>
      <c r="F71" s="5"/>
    </row>
    <row r="72" spans="1:6" x14ac:dyDescent="0.3">
      <c r="A72" s="4"/>
      <c r="B72" s="13"/>
      <c r="C72" s="13"/>
      <c r="D72" s="12"/>
      <c r="E72" s="12"/>
      <c r="F72" s="5"/>
    </row>
    <row r="73" spans="1:6" x14ac:dyDescent="0.3">
      <c r="A73" s="4"/>
      <c r="B73" s="13"/>
      <c r="C73" s="13"/>
      <c r="D73" s="12"/>
      <c r="E73" s="12"/>
      <c r="F73" s="5"/>
    </row>
    <row r="74" spans="1:6" x14ac:dyDescent="0.3">
      <c r="A74" s="4"/>
      <c r="B74" s="13"/>
      <c r="C74" s="13"/>
      <c r="D74" s="12"/>
      <c r="E74" s="12"/>
      <c r="F74" s="5"/>
    </row>
    <row r="75" spans="1:6" x14ac:dyDescent="0.3">
      <c r="A75" s="4"/>
      <c r="B75" s="15"/>
      <c r="C75" s="15"/>
      <c r="D75" s="12"/>
      <c r="E75" s="12"/>
      <c r="F75" s="5"/>
    </row>
    <row r="76" spans="1:6" x14ac:dyDescent="0.3">
      <c r="A76" s="4"/>
      <c r="B76" s="14"/>
      <c r="C76" s="14"/>
      <c r="D76" s="12"/>
      <c r="E76" s="12"/>
      <c r="F76" s="5"/>
    </row>
    <row r="77" spans="1:6" x14ac:dyDescent="0.3">
      <c r="A77" s="4"/>
      <c r="B77" s="14"/>
      <c r="C77" s="13"/>
      <c r="D77" s="12"/>
      <c r="E77" s="12"/>
      <c r="F77" s="5"/>
    </row>
    <row r="78" spans="1:6" x14ac:dyDescent="0.3">
      <c r="A78" s="4"/>
      <c r="B78" s="13"/>
      <c r="C78" s="13"/>
      <c r="D78" s="12"/>
      <c r="E78" s="12"/>
      <c r="F78" s="5"/>
    </row>
    <row r="79" spans="1:6" x14ac:dyDescent="0.3">
      <c r="A79" s="4"/>
      <c r="B79" s="13"/>
      <c r="C79" s="13"/>
      <c r="D79" s="12"/>
      <c r="E79" s="12"/>
      <c r="F79" s="5"/>
    </row>
    <row r="80" spans="1:6" x14ac:dyDescent="0.3">
      <c r="A80" s="4"/>
      <c r="B80" s="13"/>
      <c r="C80" s="13"/>
      <c r="D80" s="12"/>
      <c r="E80" s="12"/>
      <c r="F80" s="5"/>
    </row>
    <row r="81" spans="1:6" x14ac:dyDescent="0.3">
      <c r="A81" s="4"/>
      <c r="B81" s="13"/>
      <c r="C81" s="13"/>
      <c r="D81" s="12"/>
      <c r="E81" s="12"/>
      <c r="F81" s="5"/>
    </row>
    <row r="82" spans="1:6" x14ac:dyDescent="0.3">
      <c r="A82" s="4"/>
      <c r="B82" s="15"/>
      <c r="C82" s="15"/>
      <c r="D82" s="12"/>
      <c r="E82" s="12"/>
      <c r="F82" s="5"/>
    </row>
    <row r="83" spans="1:6" x14ac:dyDescent="0.3">
      <c r="A83" s="4"/>
      <c r="B83" s="14"/>
      <c r="C83" s="14"/>
      <c r="D83" s="12"/>
      <c r="E83" s="12"/>
      <c r="F83" s="5"/>
    </row>
    <row r="84" spans="1:6" x14ac:dyDescent="0.3">
      <c r="A84" s="4"/>
      <c r="B84" s="13"/>
      <c r="C84" s="13"/>
      <c r="D84" s="12"/>
      <c r="E84" s="12"/>
      <c r="F84" s="5"/>
    </row>
    <row r="85" spans="1:6" x14ac:dyDescent="0.3">
      <c r="A85" s="4"/>
      <c r="B85" s="13"/>
      <c r="C85" s="13"/>
      <c r="D85" s="12"/>
      <c r="E85" s="12"/>
      <c r="F85" s="5"/>
    </row>
    <row r="86" spans="1:6" x14ac:dyDescent="0.3">
      <c r="A86" s="4"/>
      <c r="B86" s="13"/>
      <c r="C86" s="13"/>
      <c r="D86" s="12"/>
      <c r="E86" s="12"/>
      <c r="F86" s="5"/>
    </row>
    <row r="87" spans="1:6" x14ac:dyDescent="0.3">
      <c r="A87" s="4"/>
      <c r="B87" s="13"/>
      <c r="C87" s="13"/>
      <c r="D87" s="12"/>
      <c r="E87" s="12"/>
      <c r="F87" s="5"/>
    </row>
    <row r="88" spans="1:6" x14ac:dyDescent="0.3">
      <c r="A88" s="4"/>
      <c r="B88" s="15"/>
      <c r="C88" s="15"/>
      <c r="D88" s="12"/>
      <c r="E88" s="12"/>
      <c r="F88" s="5"/>
    </row>
    <row r="89" spans="1:6" x14ac:dyDescent="0.3">
      <c r="A89" s="4"/>
      <c r="B89" s="14"/>
      <c r="C89" s="14"/>
      <c r="D89" s="12"/>
      <c r="E89" s="12"/>
      <c r="F89" s="5"/>
    </row>
    <row r="90" spans="1:6" x14ac:dyDescent="0.3">
      <c r="A90" s="4"/>
      <c r="B90" s="14"/>
      <c r="C90" s="13"/>
      <c r="D90" s="12"/>
      <c r="E90" s="12"/>
      <c r="F90" s="5"/>
    </row>
    <row r="91" spans="1:6" x14ac:dyDescent="0.3">
      <c r="A91" s="4"/>
      <c r="B91" s="13"/>
      <c r="C91" s="13"/>
      <c r="D91" s="12"/>
      <c r="E91" s="12"/>
      <c r="F91" s="5"/>
    </row>
    <row r="92" spans="1:6" x14ac:dyDescent="0.3">
      <c r="A92" s="4"/>
      <c r="B92" s="13"/>
      <c r="C92" s="13"/>
      <c r="D92" s="12"/>
      <c r="E92" s="12"/>
      <c r="F92" s="5"/>
    </row>
    <row r="93" spans="1:6" x14ac:dyDescent="0.3">
      <c r="A93" s="4"/>
      <c r="B93" s="13"/>
      <c r="C93" s="13"/>
      <c r="D93" s="12"/>
      <c r="E93" s="12"/>
      <c r="F93" s="5"/>
    </row>
    <row r="94" spans="1:6" x14ac:dyDescent="0.3">
      <c r="A94" s="4"/>
      <c r="B94" s="13"/>
      <c r="C94" s="13"/>
      <c r="D94" s="12"/>
      <c r="E94" s="12"/>
      <c r="F94" s="5"/>
    </row>
    <row r="95" spans="1:6" x14ac:dyDescent="0.3">
      <c r="A95" s="4"/>
      <c r="B95" s="15"/>
      <c r="C95" s="15"/>
      <c r="D95" s="12"/>
      <c r="E95" s="12"/>
      <c r="F95" s="5"/>
    </row>
    <row r="96" spans="1:6" x14ac:dyDescent="0.3">
      <c r="A96" s="4"/>
      <c r="B96" s="14"/>
      <c r="C96" s="14"/>
      <c r="D96" s="12"/>
      <c r="E96" s="12"/>
      <c r="F96" s="5"/>
    </row>
    <row r="97" spans="1:6" x14ac:dyDescent="0.3">
      <c r="A97" s="4"/>
      <c r="B97" s="13"/>
      <c r="C97" s="13"/>
      <c r="D97" s="12"/>
      <c r="E97" s="12"/>
      <c r="F97" s="5"/>
    </row>
    <row r="98" spans="1:6" x14ac:dyDescent="0.3">
      <c r="A98" s="4"/>
      <c r="B98" s="13"/>
      <c r="C98" s="13"/>
      <c r="D98" s="12"/>
      <c r="E98" s="12"/>
      <c r="F98" s="5"/>
    </row>
    <row r="99" spans="1:6" x14ac:dyDescent="0.3">
      <c r="A99" s="4"/>
      <c r="B99" s="13"/>
      <c r="C99" s="13"/>
      <c r="D99" s="12"/>
      <c r="E99" s="12"/>
      <c r="F99" s="5"/>
    </row>
    <row r="100" spans="1:6" x14ac:dyDescent="0.3">
      <c r="A100" s="4"/>
      <c r="B100" s="13"/>
      <c r="C100" s="13"/>
      <c r="D100" s="12"/>
      <c r="E100" s="12"/>
      <c r="F100" s="5"/>
    </row>
    <row r="101" spans="1:6" x14ac:dyDescent="0.3">
      <c r="A101" s="4"/>
      <c r="B101" s="15"/>
      <c r="C101" s="15"/>
      <c r="D101" s="12"/>
      <c r="E101" s="12"/>
      <c r="F101" s="5"/>
    </row>
    <row r="102" spans="1:6" x14ac:dyDescent="0.3">
      <c r="A102" s="4"/>
      <c r="B102" s="14"/>
      <c r="C102" s="14"/>
      <c r="D102" s="12"/>
      <c r="E102" s="12"/>
      <c r="F102" s="5"/>
    </row>
    <row r="103" spans="1:6" x14ac:dyDescent="0.3">
      <c r="A103" s="4"/>
      <c r="B103" s="14"/>
      <c r="C103" s="13"/>
      <c r="D103" s="12"/>
      <c r="E103" s="12"/>
      <c r="F103" s="5"/>
    </row>
    <row r="104" spans="1:6" x14ac:dyDescent="0.3">
      <c r="A104" s="4"/>
      <c r="B104" s="13"/>
      <c r="C104" s="13"/>
      <c r="D104" s="12"/>
      <c r="E104" s="12"/>
      <c r="F104" s="5"/>
    </row>
    <row r="105" spans="1:6" x14ac:dyDescent="0.3">
      <c r="A105" s="4"/>
      <c r="B105" s="13"/>
      <c r="C105" s="13"/>
      <c r="D105" s="12"/>
      <c r="E105" s="12"/>
      <c r="F105" s="5"/>
    </row>
    <row r="106" spans="1:6" x14ac:dyDescent="0.3">
      <c r="A106" s="4"/>
      <c r="B106" s="13"/>
      <c r="C106" s="13"/>
      <c r="D106" s="12"/>
      <c r="E106" s="12"/>
      <c r="F106" s="5"/>
    </row>
    <row r="107" spans="1:6" x14ac:dyDescent="0.3">
      <c r="A107" s="4"/>
      <c r="B107" s="13"/>
      <c r="C107" s="13"/>
      <c r="D107" s="12"/>
      <c r="E107" s="12"/>
      <c r="F107" s="5"/>
    </row>
    <row r="108" spans="1:6" x14ac:dyDescent="0.3">
      <c r="A108" s="4"/>
      <c r="B108" s="15"/>
      <c r="C108" s="15"/>
      <c r="D108" s="12"/>
      <c r="E108" s="12"/>
      <c r="F108" s="5"/>
    </row>
    <row r="109" spans="1:6" x14ac:dyDescent="0.3">
      <c r="A109" s="4"/>
      <c r="B109" s="14"/>
      <c r="C109" s="14"/>
      <c r="D109" s="12"/>
      <c r="E109" s="12"/>
      <c r="F109" s="5"/>
    </row>
    <row r="110" spans="1:6" x14ac:dyDescent="0.3">
      <c r="A110" s="4"/>
      <c r="B110" s="13"/>
      <c r="C110" s="13"/>
      <c r="D110" s="12"/>
      <c r="E110" s="12"/>
      <c r="F110" s="5"/>
    </row>
    <row r="111" spans="1:6" x14ac:dyDescent="0.3">
      <c r="A111" s="4"/>
      <c r="B111" s="13"/>
      <c r="C111" s="13"/>
      <c r="D111" s="12"/>
      <c r="E111" s="12"/>
      <c r="F111" s="5"/>
    </row>
    <row r="112" spans="1:6" x14ac:dyDescent="0.3">
      <c r="A112" s="4"/>
      <c r="B112" s="13"/>
      <c r="C112" s="13"/>
      <c r="D112" s="12"/>
      <c r="E112" s="12"/>
      <c r="F112" s="5"/>
    </row>
    <row r="113" spans="1:6" x14ac:dyDescent="0.3">
      <c r="A113" s="4"/>
      <c r="B113" s="13"/>
      <c r="C113" s="13"/>
      <c r="D113" s="12"/>
      <c r="E113" s="12"/>
      <c r="F113" s="5"/>
    </row>
    <row r="114" spans="1:6" x14ac:dyDescent="0.3">
      <c r="A114" s="4"/>
      <c r="B114" s="15"/>
      <c r="C114" s="15"/>
      <c r="D114" s="12"/>
      <c r="E114" s="12"/>
      <c r="F114" s="5"/>
    </row>
    <row r="115" spans="1:6" x14ac:dyDescent="0.3">
      <c r="A115" s="4"/>
      <c r="B115" s="14"/>
      <c r="C115" s="14"/>
      <c r="D115" s="12"/>
      <c r="E115" s="12"/>
      <c r="F115" s="5"/>
    </row>
    <row r="116" spans="1:6" x14ac:dyDescent="0.3">
      <c r="A116" s="4"/>
      <c r="B116" s="14"/>
      <c r="C116" s="13"/>
      <c r="D116" s="12"/>
      <c r="E116" s="12"/>
      <c r="F116" s="5"/>
    </row>
    <row r="117" spans="1:6" x14ac:dyDescent="0.3">
      <c r="A117" s="4"/>
      <c r="B117" s="13"/>
      <c r="C117" s="13"/>
      <c r="D117" s="12"/>
      <c r="E117" s="12"/>
      <c r="F117" s="5"/>
    </row>
    <row r="118" spans="1:6" x14ac:dyDescent="0.3">
      <c r="A118" s="4"/>
      <c r="B118" s="13"/>
      <c r="C118" s="13"/>
      <c r="D118" s="12"/>
      <c r="E118" s="12"/>
      <c r="F118" s="5"/>
    </row>
    <row r="119" spans="1:6" x14ac:dyDescent="0.3">
      <c r="A119" s="4"/>
      <c r="B119" s="13"/>
      <c r="C119" s="13"/>
      <c r="D119" s="12"/>
      <c r="E119" s="12"/>
      <c r="F119" s="5"/>
    </row>
    <row r="120" spans="1:6" x14ac:dyDescent="0.3">
      <c r="A120" s="4"/>
      <c r="B120" s="13"/>
      <c r="C120" s="13"/>
      <c r="D120" s="12"/>
      <c r="E120" s="12"/>
      <c r="F120" s="5"/>
    </row>
    <row r="121" spans="1:6" x14ac:dyDescent="0.3">
      <c r="A121" s="4"/>
      <c r="B121" s="15"/>
      <c r="C121" s="15"/>
      <c r="D121" s="12"/>
      <c r="E121" s="12"/>
      <c r="F121" s="5"/>
    </row>
    <row r="122" spans="1:6" x14ac:dyDescent="0.3">
      <c r="A122" s="4"/>
      <c r="B122" s="14"/>
      <c r="C122" s="14"/>
      <c r="D122" s="12"/>
      <c r="E122" s="12"/>
      <c r="F122" s="5"/>
    </row>
    <row r="123" spans="1:6" x14ac:dyDescent="0.3">
      <c r="A123" s="4"/>
      <c r="B123" s="13"/>
      <c r="C123" s="13"/>
      <c r="D123" s="12"/>
      <c r="E123" s="12"/>
      <c r="F123" s="5"/>
    </row>
    <row r="124" spans="1:6" x14ac:dyDescent="0.3">
      <c r="A124" s="4"/>
      <c r="B124" s="13"/>
      <c r="C124" s="13"/>
      <c r="D124" s="12"/>
      <c r="E124" s="12"/>
      <c r="F124" s="5"/>
    </row>
    <row r="125" spans="1:6" x14ac:dyDescent="0.3">
      <c r="A125" s="4"/>
      <c r="B125" s="13"/>
      <c r="C125" s="13"/>
      <c r="D125" s="12"/>
      <c r="E125" s="12"/>
      <c r="F125" s="5"/>
    </row>
    <row r="126" spans="1:6" x14ac:dyDescent="0.3">
      <c r="A126" s="4"/>
      <c r="B126" s="13"/>
      <c r="C126" s="13"/>
      <c r="D126" s="12"/>
      <c r="E126" s="12"/>
      <c r="F126" s="5"/>
    </row>
    <row r="127" spans="1:6" x14ac:dyDescent="0.3">
      <c r="A127" s="4"/>
      <c r="B127" s="15"/>
      <c r="C127" s="15"/>
      <c r="D127" s="12"/>
      <c r="E127" s="12"/>
      <c r="F127" s="5"/>
    </row>
    <row r="128" spans="1:6" x14ac:dyDescent="0.3">
      <c r="A128" s="4"/>
      <c r="B128" s="14"/>
      <c r="C128" s="14"/>
      <c r="D128" s="12"/>
      <c r="E128" s="12"/>
      <c r="F128" s="5"/>
    </row>
    <row r="129" spans="1:6" x14ac:dyDescent="0.3">
      <c r="A129" s="4"/>
      <c r="B129" s="13"/>
      <c r="C129" s="13"/>
      <c r="D129" s="12"/>
      <c r="E129" s="12"/>
      <c r="F129" s="5"/>
    </row>
    <row r="130" spans="1:6" x14ac:dyDescent="0.3">
      <c r="A130" s="4"/>
      <c r="B130" s="13"/>
      <c r="C130" s="13"/>
      <c r="D130" s="12"/>
      <c r="E130" s="12"/>
      <c r="F130" s="5"/>
    </row>
    <row r="131" spans="1:6" x14ac:dyDescent="0.3">
      <c r="A131" s="4"/>
      <c r="B131" s="15"/>
      <c r="C131" s="15"/>
      <c r="D131" s="12"/>
      <c r="E131" s="12"/>
      <c r="F131" s="5"/>
    </row>
    <row r="132" spans="1:6" x14ac:dyDescent="0.3">
      <c r="A132" s="4"/>
      <c r="B132" s="14"/>
      <c r="C132" s="14"/>
      <c r="D132" s="12"/>
      <c r="E132" s="12"/>
      <c r="F132" s="5"/>
    </row>
    <row r="133" spans="1:6" x14ac:dyDescent="0.3">
      <c r="A133" s="4"/>
      <c r="B133" s="14"/>
      <c r="C133" s="13"/>
      <c r="D133" s="12"/>
      <c r="E133" s="12"/>
      <c r="F133" s="5"/>
    </row>
    <row r="134" spans="1:6" x14ac:dyDescent="0.3">
      <c r="A134" s="4"/>
      <c r="B134" s="13"/>
      <c r="C134" s="13"/>
      <c r="D134" s="12"/>
      <c r="E134" s="12"/>
      <c r="F134" s="5"/>
    </row>
    <row r="135" spans="1:6" x14ac:dyDescent="0.3">
      <c r="A135" s="4"/>
      <c r="B135" s="13"/>
      <c r="C135" s="13"/>
      <c r="D135" s="12"/>
      <c r="E135" s="12"/>
      <c r="F135" s="5"/>
    </row>
    <row r="136" spans="1:6" x14ac:dyDescent="0.3">
      <c r="A136" s="4"/>
      <c r="B136" s="13"/>
      <c r="C136" s="13"/>
      <c r="D136" s="12"/>
      <c r="E136" s="12"/>
      <c r="F136" s="5"/>
    </row>
    <row r="137" spans="1:6" x14ac:dyDescent="0.3">
      <c r="A137" s="4"/>
      <c r="B137" s="13"/>
      <c r="C137" s="13"/>
      <c r="D137" s="12"/>
      <c r="E137" s="12"/>
      <c r="F137" s="5"/>
    </row>
    <row r="138" spans="1:6" x14ac:dyDescent="0.3">
      <c r="A138" s="4"/>
      <c r="B138" s="13"/>
      <c r="C138" s="13"/>
      <c r="D138" s="12"/>
      <c r="E138" s="12"/>
      <c r="F138" s="5"/>
    </row>
    <row r="139" spans="1:6" x14ac:dyDescent="0.3">
      <c r="A139" s="4"/>
      <c r="B139" s="15"/>
      <c r="C139" s="15"/>
      <c r="D139" s="12"/>
      <c r="E139" s="12"/>
      <c r="F139" s="5"/>
    </row>
    <row r="140" spans="1:6" x14ac:dyDescent="0.3">
      <c r="A140" s="4"/>
      <c r="B140" s="14"/>
      <c r="C140" s="14"/>
      <c r="D140" s="12"/>
      <c r="E140" s="12"/>
      <c r="F140" s="5"/>
    </row>
    <row r="141" spans="1:6" x14ac:dyDescent="0.3">
      <c r="A141" s="4"/>
      <c r="B141" s="14"/>
      <c r="C141" s="13"/>
      <c r="D141" s="12"/>
      <c r="E141" s="12"/>
      <c r="F141" s="5"/>
    </row>
    <row r="142" spans="1:6" x14ac:dyDescent="0.3">
      <c r="A142" s="4"/>
      <c r="B142" s="13"/>
      <c r="C142" s="13"/>
      <c r="D142" s="12"/>
      <c r="E142" s="12"/>
      <c r="F142" s="5"/>
    </row>
    <row r="143" spans="1:6" x14ac:dyDescent="0.3">
      <c r="A143" s="4"/>
      <c r="B143" s="13"/>
      <c r="C143" s="13"/>
      <c r="D143" s="12"/>
      <c r="E143" s="12"/>
      <c r="F143" s="5"/>
    </row>
    <row r="144" spans="1:6" x14ac:dyDescent="0.3">
      <c r="A144" s="4"/>
      <c r="B144" s="13"/>
      <c r="C144" s="13"/>
      <c r="D144" s="12"/>
      <c r="E144" s="12"/>
      <c r="F144" s="5"/>
    </row>
    <row r="145" spans="1:6" x14ac:dyDescent="0.3">
      <c r="A145" s="4"/>
      <c r="B145" s="13"/>
      <c r="C145" s="13"/>
      <c r="D145" s="12"/>
      <c r="E145" s="12"/>
      <c r="F145" s="5"/>
    </row>
    <row r="146" spans="1:6" x14ac:dyDescent="0.3">
      <c r="A146" s="4"/>
      <c r="B146" s="13"/>
      <c r="C146" s="13"/>
      <c r="D146" s="12"/>
      <c r="E146" s="12"/>
      <c r="F146" s="5"/>
    </row>
    <row r="147" spans="1:6" x14ac:dyDescent="0.3">
      <c r="A147" s="4"/>
      <c r="B147" s="15"/>
      <c r="C147" s="15"/>
      <c r="D147" s="12"/>
      <c r="E147" s="12"/>
      <c r="F147" s="5"/>
    </row>
    <row r="148" spans="1:6" x14ac:dyDescent="0.3">
      <c r="A148" s="4"/>
      <c r="B148" s="14"/>
      <c r="C148" s="14"/>
      <c r="D148" s="12"/>
      <c r="E148" s="12"/>
      <c r="F148" s="5"/>
    </row>
    <row r="149" spans="1:6" x14ac:dyDescent="0.3">
      <c r="A149" s="4"/>
      <c r="B149" s="14"/>
      <c r="C149" s="13"/>
      <c r="D149" s="12"/>
      <c r="E149" s="12"/>
      <c r="F149" s="5"/>
    </row>
    <row r="150" spans="1:6" x14ac:dyDescent="0.3">
      <c r="A150" s="4"/>
      <c r="B150" s="13"/>
      <c r="C150" s="13"/>
      <c r="D150" s="12"/>
      <c r="E150" s="12"/>
      <c r="F150" s="5"/>
    </row>
    <row r="151" spans="1:6" x14ac:dyDescent="0.3">
      <c r="A151" s="4"/>
      <c r="B151" s="13"/>
      <c r="C151" s="13"/>
      <c r="D151" s="12"/>
      <c r="E151" s="12"/>
      <c r="F151" s="5"/>
    </row>
    <row r="152" spans="1:6" x14ac:dyDescent="0.3">
      <c r="A152" s="4"/>
      <c r="B152" s="13"/>
      <c r="C152" s="13"/>
      <c r="D152" s="12"/>
      <c r="E152" s="12"/>
      <c r="F152" s="5"/>
    </row>
    <row r="153" spans="1:6" x14ac:dyDescent="0.3">
      <c r="A153" s="4"/>
      <c r="B153" s="14"/>
      <c r="C153" s="13"/>
      <c r="D153" s="12"/>
      <c r="E153" s="12"/>
      <c r="F153" s="5"/>
    </row>
    <row r="154" spans="1:6" x14ac:dyDescent="0.3">
      <c r="A154" s="4"/>
      <c r="B154" s="13"/>
      <c r="C154" s="13"/>
      <c r="D154" s="12"/>
      <c r="E154" s="12"/>
      <c r="F154" s="5"/>
    </row>
    <row r="155" spans="1:6" x14ac:dyDescent="0.3">
      <c r="A155" s="4"/>
      <c r="B155" s="13"/>
      <c r="C155" s="13"/>
      <c r="D155" s="12"/>
      <c r="E155" s="12"/>
      <c r="F155" s="5"/>
    </row>
    <row r="156" spans="1:6" x14ac:dyDescent="0.3">
      <c r="A156" s="4"/>
      <c r="B156" s="13"/>
      <c r="C156" s="13"/>
      <c r="D156" s="12"/>
      <c r="E156" s="12"/>
      <c r="F156" s="5"/>
    </row>
    <row r="157" spans="1:6" x14ac:dyDescent="0.3">
      <c r="A157" s="4"/>
      <c r="B157" s="13"/>
      <c r="C157" s="13"/>
      <c r="D157" s="12"/>
      <c r="E157" s="12"/>
      <c r="F157" s="5"/>
    </row>
    <row r="158" spans="1:6" x14ac:dyDescent="0.3">
      <c r="A158" s="4"/>
      <c r="B158" s="13"/>
      <c r="C158" s="13"/>
      <c r="D158" s="12"/>
      <c r="E158" s="12"/>
      <c r="F158" s="5"/>
    </row>
    <row r="159" spans="1:6" x14ac:dyDescent="0.3">
      <c r="A159" s="4"/>
      <c r="B159" s="15"/>
      <c r="C159" s="15"/>
      <c r="D159" s="12"/>
      <c r="E159" s="12"/>
      <c r="F159" s="5"/>
    </row>
    <row r="160" spans="1:6" x14ac:dyDescent="0.3">
      <c r="A160" s="4"/>
      <c r="B160" s="14"/>
      <c r="C160" s="14"/>
      <c r="D160" s="12"/>
      <c r="E160" s="12"/>
      <c r="F160" s="5"/>
    </row>
    <row r="161" spans="1:6" x14ac:dyDescent="0.3">
      <c r="A161" s="4"/>
      <c r="B161" s="14"/>
      <c r="C161" s="13"/>
      <c r="D161" s="12"/>
      <c r="E161" s="12"/>
      <c r="F161" s="5"/>
    </row>
    <row r="162" spans="1:6" x14ac:dyDescent="0.3">
      <c r="A162" s="4"/>
      <c r="B162" s="13"/>
      <c r="C162" s="13"/>
      <c r="D162" s="12"/>
      <c r="E162" s="12"/>
      <c r="F162" s="5"/>
    </row>
    <row r="163" spans="1:6" x14ac:dyDescent="0.3">
      <c r="A163" s="4"/>
      <c r="B163" s="13"/>
      <c r="C163" s="13"/>
      <c r="D163" s="12"/>
      <c r="E163" s="12"/>
      <c r="F163" s="5"/>
    </row>
    <row r="164" spans="1:6" x14ac:dyDescent="0.3">
      <c r="A164" s="4"/>
      <c r="B164" s="13"/>
      <c r="C164" s="13"/>
      <c r="D164" s="12"/>
      <c r="E164" s="12"/>
      <c r="F164" s="5"/>
    </row>
    <row r="165" spans="1:6" x14ac:dyDescent="0.3">
      <c r="A165" s="4"/>
      <c r="B165" s="14"/>
      <c r="C165" s="13"/>
      <c r="D165" s="12"/>
      <c r="E165" s="12"/>
      <c r="F165" s="5"/>
    </row>
    <row r="166" spans="1:6" x14ac:dyDescent="0.3">
      <c r="A166" s="4"/>
      <c r="B166" s="13"/>
      <c r="C166" s="13"/>
      <c r="D166" s="12"/>
      <c r="E166" s="12"/>
      <c r="F166" s="5"/>
    </row>
    <row r="167" spans="1:6" x14ac:dyDescent="0.3">
      <c r="A167" s="4"/>
      <c r="B167" s="13"/>
      <c r="C167" s="13"/>
      <c r="D167" s="12"/>
      <c r="E167" s="12"/>
      <c r="F167" s="5"/>
    </row>
    <row r="168" spans="1:6" x14ac:dyDescent="0.3">
      <c r="A168" s="4"/>
      <c r="B168" s="13"/>
      <c r="C168" s="13"/>
      <c r="D168" s="12"/>
      <c r="E168" s="12"/>
      <c r="F168" s="5"/>
    </row>
    <row r="169" spans="1:6" x14ac:dyDescent="0.3">
      <c r="A169" s="4"/>
      <c r="B169" s="13"/>
      <c r="C169" s="13"/>
      <c r="D169" s="12"/>
      <c r="E169" s="12"/>
      <c r="F169" s="5"/>
    </row>
    <row r="170" spans="1:6" x14ac:dyDescent="0.3">
      <c r="A170" s="4"/>
      <c r="B170" s="13"/>
      <c r="C170" s="13"/>
      <c r="D170" s="12"/>
      <c r="E170" s="12"/>
      <c r="F170" s="5"/>
    </row>
    <row r="171" spans="1:6" x14ac:dyDescent="0.3">
      <c r="A171" s="4"/>
      <c r="B171" s="15"/>
      <c r="C171" s="15"/>
      <c r="D171" s="12"/>
      <c r="E171" s="12"/>
      <c r="F171" s="5"/>
    </row>
    <row r="172" spans="1:6" x14ac:dyDescent="0.3">
      <c r="A172" s="4"/>
      <c r="B172" s="14"/>
      <c r="C172" s="14"/>
      <c r="D172" s="12"/>
      <c r="E172" s="12"/>
      <c r="F172" s="5"/>
    </row>
    <row r="173" spans="1:6" x14ac:dyDescent="0.3">
      <c r="A173" s="4"/>
      <c r="B173" s="14"/>
      <c r="C173" s="13"/>
      <c r="D173" s="12"/>
      <c r="E173" s="12"/>
      <c r="F173" s="5"/>
    </row>
    <row r="174" spans="1:6" x14ac:dyDescent="0.3">
      <c r="A174" s="4"/>
      <c r="B174" s="13"/>
      <c r="C174" s="13"/>
      <c r="D174" s="12"/>
      <c r="E174" s="12"/>
      <c r="F174" s="5"/>
    </row>
    <row r="175" spans="1:6" x14ac:dyDescent="0.3">
      <c r="A175" s="4"/>
      <c r="B175" s="13"/>
      <c r="C175" s="13"/>
      <c r="D175" s="12"/>
      <c r="E175" s="12"/>
      <c r="F175" s="5"/>
    </row>
    <row r="176" spans="1:6" x14ac:dyDescent="0.3">
      <c r="A176" s="4"/>
      <c r="B176" s="13"/>
      <c r="C176" s="13"/>
      <c r="D176" s="12"/>
      <c r="E176" s="12"/>
      <c r="F176" s="5"/>
    </row>
    <row r="177" spans="1:6" x14ac:dyDescent="0.3">
      <c r="A177" s="4"/>
      <c r="B177" s="14"/>
      <c r="C177" s="13"/>
      <c r="D177" s="12"/>
      <c r="E177" s="12"/>
      <c r="F177" s="5"/>
    </row>
    <row r="178" spans="1:6" x14ac:dyDescent="0.3">
      <c r="A178" s="4"/>
      <c r="B178" s="13"/>
      <c r="C178" s="13"/>
      <c r="D178" s="12"/>
      <c r="E178" s="12"/>
      <c r="F178" s="5"/>
    </row>
    <row r="179" spans="1:6" x14ac:dyDescent="0.3">
      <c r="A179" s="4"/>
      <c r="B179" s="13"/>
      <c r="C179" s="13"/>
      <c r="D179" s="12"/>
      <c r="E179" s="12"/>
      <c r="F179" s="5"/>
    </row>
    <row r="180" spans="1:6" x14ac:dyDescent="0.3">
      <c r="A180" s="4"/>
      <c r="B180" s="13"/>
      <c r="C180" s="13"/>
      <c r="D180" s="12"/>
      <c r="E180" s="12"/>
      <c r="F180" s="5"/>
    </row>
    <row r="181" spans="1:6" x14ac:dyDescent="0.3">
      <c r="A181" s="4"/>
      <c r="B181" s="13"/>
      <c r="C181" s="13"/>
      <c r="D181" s="12"/>
      <c r="E181" s="12"/>
      <c r="F181" s="5"/>
    </row>
    <row r="182" spans="1:6" x14ac:dyDescent="0.3">
      <c r="A182" s="4"/>
      <c r="B182" s="13"/>
      <c r="C182" s="13"/>
      <c r="D182" s="12"/>
      <c r="E182" s="12"/>
      <c r="F182" s="5"/>
    </row>
    <row r="183" spans="1:6" x14ac:dyDescent="0.3">
      <c r="A183" s="4"/>
      <c r="B183" s="15"/>
      <c r="C183" s="15"/>
      <c r="D183" s="12"/>
      <c r="E183" s="12"/>
      <c r="F183" s="5"/>
    </row>
    <row r="184" spans="1:6" x14ac:dyDescent="0.3">
      <c r="A184" s="4"/>
      <c r="B184" s="14"/>
      <c r="C184" s="14"/>
      <c r="D184" s="12"/>
      <c r="E184" s="12"/>
      <c r="F184" s="5"/>
    </row>
    <row r="185" spans="1:6" x14ac:dyDescent="0.3">
      <c r="A185" s="4"/>
      <c r="B185" s="14"/>
      <c r="C185" s="13"/>
      <c r="D185" s="12"/>
      <c r="E185" s="12"/>
      <c r="F185" s="5"/>
    </row>
    <row r="186" spans="1:6" x14ac:dyDescent="0.3">
      <c r="A186" s="4"/>
      <c r="B186" s="13"/>
      <c r="C186" s="13"/>
      <c r="D186" s="12"/>
      <c r="E186" s="12"/>
      <c r="F186" s="5"/>
    </row>
    <row r="187" spans="1:6" x14ac:dyDescent="0.3">
      <c r="A187" s="4"/>
      <c r="B187" s="13"/>
      <c r="C187" s="13"/>
      <c r="D187" s="12"/>
      <c r="E187" s="12"/>
      <c r="F187" s="5"/>
    </row>
    <row r="188" spans="1:6" x14ac:dyDescent="0.3">
      <c r="A188" s="4"/>
      <c r="B188" s="13"/>
      <c r="C188" s="13"/>
      <c r="D188" s="12"/>
      <c r="E188" s="12"/>
      <c r="F188" s="5"/>
    </row>
    <row r="189" spans="1:6" x14ac:dyDescent="0.3">
      <c r="A189" s="4"/>
      <c r="B189" s="13"/>
      <c r="C189" s="13"/>
      <c r="D189" s="12"/>
      <c r="E189" s="12"/>
      <c r="F189" s="5"/>
    </row>
    <row r="190" spans="1:6" x14ac:dyDescent="0.3">
      <c r="A190" s="4"/>
      <c r="B190" s="14"/>
      <c r="C190" s="13"/>
      <c r="D190" s="12"/>
      <c r="E190" s="12"/>
      <c r="F190" s="5"/>
    </row>
    <row r="191" spans="1:6" x14ac:dyDescent="0.3">
      <c r="A191" s="4"/>
      <c r="B191" s="13"/>
      <c r="C191" s="13"/>
      <c r="D191" s="12"/>
      <c r="E191" s="12"/>
      <c r="F191" s="5"/>
    </row>
    <row r="192" spans="1:6" x14ac:dyDescent="0.3">
      <c r="A192" s="4"/>
      <c r="B192" s="13"/>
      <c r="C192" s="13"/>
      <c r="D192" s="12"/>
      <c r="E192" s="12"/>
      <c r="F192" s="5"/>
    </row>
    <row r="193" spans="1:6" x14ac:dyDescent="0.3">
      <c r="A193" s="4"/>
      <c r="B193" s="13"/>
      <c r="C193" s="13"/>
      <c r="D193" s="12"/>
      <c r="E193" s="12"/>
      <c r="F193" s="5"/>
    </row>
    <row r="194" spans="1:6" x14ac:dyDescent="0.3">
      <c r="A194" s="4"/>
      <c r="B194" s="13"/>
      <c r="C194" s="13"/>
      <c r="D194" s="12"/>
      <c r="E194" s="12"/>
      <c r="F194" s="5"/>
    </row>
    <row r="195" spans="1:6" x14ac:dyDescent="0.3">
      <c r="A195" s="4"/>
      <c r="B195" s="13"/>
      <c r="C195" s="13"/>
      <c r="D195" s="12"/>
      <c r="E195" s="12"/>
      <c r="F195" s="5"/>
    </row>
    <row r="196" spans="1:6" x14ac:dyDescent="0.3">
      <c r="A196" s="4"/>
      <c r="B196" s="15"/>
      <c r="C196" s="15"/>
      <c r="D196" s="12"/>
      <c r="E196" s="12"/>
      <c r="F196" s="5"/>
    </row>
    <row r="197" spans="1:6" x14ac:dyDescent="0.3">
      <c r="A197" s="4"/>
      <c r="B197" s="14"/>
      <c r="C197" s="14"/>
      <c r="D197" s="12"/>
      <c r="E197" s="12"/>
      <c r="F197" s="5"/>
    </row>
    <row r="198" spans="1:6" x14ac:dyDescent="0.3">
      <c r="A198" s="4"/>
      <c r="B198" s="14"/>
      <c r="C198" s="13"/>
      <c r="D198" s="12"/>
      <c r="E198" s="12"/>
      <c r="F198" s="5"/>
    </row>
    <row r="199" spans="1:6" x14ac:dyDescent="0.3">
      <c r="A199" s="4"/>
      <c r="B199" s="13"/>
      <c r="C199" s="13"/>
      <c r="D199" s="12"/>
      <c r="E199" s="12"/>
      <c r="F199" s="5"/>
    </row>
    <row r="200" spans="1:6" x14ac:dyDescent="0.3">
      <c r="A200" s="4"/>
      <c r="B200" s="13"/>
      <c r="C200" s="13"/>
      <c r="D200" s="12"/>
      <c r="E200" s="12"/>
      <c r="F200" s="5"/>
    </row>
    <row r="201" spans="1:6" x14ac:dyDescent="0.3">
      <c r="A201" s="4"/>
      <c r="B201" s="13"/>
      <c r="C201" s="13"/>
      <c r="D201" s="12"/>
      <c r="E201" s="12"/>
      <c r="F201" s="5"/>
    </row>
    <row r="202" spans="1:6" x14ac:dyDescent="0.3">
      <c r="A202" s="4"/>
      <c r="B202" s="13"/>
      <c r="C202" s="13"/>
      <c r="D202" s="12"/>
      <c r="E202" s="12"/>
      <c r="F202" s="5"/>
    </row>
    <row r="203" spans="1:6" x14ac:dyDescent="0.3">
      <c r="A203" s="4"/>
      <c r="B203" s="13"/>
      <c r="C203" s="13"/>
      <c r="D203" s="12"/>
      <c r="E203" s="12"/>
      <c r="F203" s="5"/>
    </row>
    <row r="204" spans="1:6" x14ac:dyDescent="0.3">
      <c r="A204" s="4"/>
      <c r="B204" s="13"/>
      <c r="C204" s="13"/>
      <c r="D204" s="12"/>
      <c r="E204" s="12"/>
      <c r="F204" s="5"/>
    </row>
    <row r="205" spans="1:6" x14ac:dyDescent="0.3">
      <c r="A205" s="4"/>
      <c r="B205" s="13"/>
      <c r="C205" s="13"/>
      <c r="D205" s="12"/>
      <c r="E205" s="12"/>
      <c r="F205" s="5"/>
    </row>
    <row r="206" spans="1:6" x14ac:dyDescent="0.3">
      <c r="A206" s="4"/>
      <c r="B206" s="13"/>
      <c r="C206" s="13"/>
      <c r="D206" s="12"/>
      <c r="E206" s="12"/>
      <c r="F206" s="5"/>
    </row>
    <row r="207" spans="1:6" x14ac:dyDescent="0.3">
      <c r="A207" s="4"/>
      <c r="B207" s="13"/>
      <c r="C207" s="13"/>
      <c r="D207" s="12"/>
      <c r="E207" s="12"/>
      <c r="F207" s="5"/>
    </row>
    <row r="208" spans="1:6" x14ac:dyDescent="0.3">
      <c r="A208" s="4"/>
      <c r="B208" s="13"/>
      <c r="C208" s="13"/>
      <c r="D208" s="12"/>
      <c r="E208" s="12"/>
      <c r="F208" s="5"/>
    </row>
    <row r="209" spans="1:6" x14ac:dyDescent="0.3">
      <c r="A209" s="4"/>
      <c r="B209" s="13"/>
      <c r="C209" s="13"/>
      <c r="D209" s="12"/>
      <c r="E209" s="12"/>
      <c r="F209" s="5"/>
    </row>
    <row r="210" spans="1:6" x14ac:dyDescent="0.3">
      <c r="A210" s="4"/>
      <c r="B210" s="13"/>
      <c r="C210" s="13"/>
      <c r="D210" s="12"/>
      <c r="E210" s="12"/>
      <c r="F210" s="5"/>
    </row>
    <row r="211" spans="1:6" x14ac:dyDescent="0.3">
      <c r="A211" s="4"/>
      <c r="B211" s="13"/>
      <c r="C211" s="13"/>
      <c r="D211" s="12"/>
      <c r="E211" s="12"/>
      <c r="F211" s="5"/>
    </row>
    <row r="212" spans="1:6" x14ac:dyDescent="0.3">
      <c r="A212" s="4"/>
      <c r="B212" s="13"/>
      <c r="C212" s="13"/>
      <c r="D212" s="12"/>
      <c r="E212" s="12"/>
      <c r="F212" s="5"/>
    </row>
    <row r="213" spans="1:6" x14ac:dyDescent="0.3">
      <c r="A213" s="4"/>
      <c r="B213" s="13"/>
      <c r="C213" s="13"/>
      <c r="D213" s="12"/>
      <c r="E213" s="12"/>
      <c r="F213" s="5"/>
    </row>
    <row r="214" spans="1:6" x14ac:dyDescent="0.3">
      <c r="A214" s="4"/>
      <c r="B214" s="13"/>
      <c r="C214" s="13"/>
      <c r="D214" s="12"/>
      <c r="E214" s="12"/>
      <c r="F214" s="5"/>
    </row>
    <row r="215" spans="1:6" x14ac:dyDescent="0.3">
      <c r="A215" s="4"/>
      <c r="B215" s="13"/>
      <c r="C215" s="13"/>
      <c r="D215" s="12"/>
      <c r="E215" s="12"/>
      <c r="F215" s="5"/>
    </row>
    <row r="216" spans="1:6" x14ac:dyDescent="0.3">
      <c r="A216" s="4"/>
      <c r="B216" s="13"/>
      <c r="C216" s="13"/>
      <c r="D216" s="12"/>
      <c r="E216" s="12"/>
      <c r="F216" s="5"/>
    </row>
    <row r="217" spans="1:6" x14ac:dyDescent="0.3">
      <c r="A217" s="4"/>
      <c r="B217" s="13"/>
      <c r="C217" s="13"/>
      <c r="D217" s="12"/>
      <c r="E217" s="12"/>
      <c r="F217" s="5"/>
    </row>
    <row r="218" spans="1:6" x14ac:dyDescent="0.3">
      <c r="A218" s="4"/>
      <c r="B218" s="13"/>
      <c r="C218" s="13"/>
      <c r="D218" s="12"/>
      <c r="E218" s="12"/>
      <c r="F218" s="5"/>
    </row>
    <row r="219" spans="1:6" x14ac:dyDescent="0.3">
      <c r="A219" s="4"/>
      <c r="B219" s="13"/>
      <c r="C219" s="13"/>
      <c r="D219" s="12"/>
      <c r="E219" s="12"/>
      <c r="F219" s="5"/>
    </row>
    <row r="220" spans="1:6" x14ac:dyDescent="0.3">
      <c r="A220" s="4"/>
      <c r="B220" s="13"/>
      <c r="C220" s="13"/>
      <c r="D220" s="12"/>
      <c r="E220" s="12"/>
      <c r="F220" s="5"/>
    </row>
    <row r="221" spans="1:6" x14ac:dyDescent="0.3">
      <c r="A221" s="4"/>
      <c r="B221" s="13"/>
      <c r="C221" s="13"/>
      <c r="D221" s="12"/>
      <c r="E221" s="12"/>
      <c r="F221" s="5"/>
    </row>
    <row r="222" spans="1:6" x14ac:dyDescent="0.3">
      <c r="A222" s="4"/>
      <c r="B222" s="13"/>
      <c r="C222" s="13"/>
      <c r="D222" s="12"/>
      <c r="E222" s="12"/>
      <c r="F222" s="5"/>
    </row>
    <row r="223" spans="1:6" x14ac:dyDescent="0.3">
      <c r="A223" s="4"/>
      <c r="B223" s="13"/>
      <c r="C223" s="13"/>
      <c r="D223" s="12"/>
      <c r="E223" s="12"/>
      <c r="F223" s="5"/>
    </row>
    <row r="224" spans="1:6" x14ac:dyDescent="0.3">
      <c r="A224" s="4"/>
      <c r="B224" s="13"/>
      <c r="C224" s="13"/>
      <c r="D224" s="12"/>
      <c r="E224" s="12"/>
      <c r="F224" s="5"/>
    </row>
    <row r="225" spans="1:6" x14ac:dyDescent="0.3">
      <c r="A225" s="4"/>
      <c r="B225" s="13"/>
      <c r="C225" s="13"/>
      <c r="D225" s="12"/>
      <c r="E225" s="12"/>
      <c r="F225" s="5"/>
    </row>
    <row r="226" spans="1:6" x14ac:dyDescent="0.3">
      <c r="A226" s="4"/>
      <c r="B226" s="13"/>
      <c r="C226" s="13"/>
      <c r="D226" s="12"/>
      <c r="E226" s="12"/>
      <c r="F226" s="5"/>
    </row>
    <row r="227" spans="1:6" x14ac:dyDescent="0.3">
      <c r="A227" s="4"/>
      <c r="B227" s="13"/>
      <c r="C227" s="13"/>
      <c r="D227" s="12"/>
      <c r="E227" s="12"/>
      <c r="F227" s="5"/>
    </row>
    <row r="228" spans="1:6" x14ac:dyDescent="0.3">
      <c r="A228" s="4"/>
      <c r="B228" s="13"/>
      <c r="C228" s="13"/>
      <c r="D228" s="12"/>
      <c r="E228" s="12"/>
      <c r="F228" s="5"/>
    </row>
    <row r="229" spans="1:6" x14ac:dyDescent="0.3">
      <c r="A229" s="4"/>
      <c r="B229" s="13"/>
      <c r="C229" s="13"/>
      <c r="D229" s="12"/>
      <c r="E229" s="12"/>
      <c r="F229" s="5"/>
    </row>
    <row r="230" spans="1:6" x14ac:dyDescent="0.3">
      <c r="A230" s="4"/>
      <c r="B230" s="13"/>
      <c r="C230" s="13"/>
      <c r="D230" s="12"/>
      <c r="E230" s="12"/>
      <c r="F230" s="5"/>
    </row>
    <row r="231" spans="1:6" x14ac:dyDescent="0.3">
      <c r="A231" s="4"/>
      <c r="B231" s="13"/>
      <c r="C231" s="13"/>
      <c r="D231" s="12"/>
      <c r="E231" s="12"/>
      <c r="F231" s="5"/>
    </row>
    <row r="232" spans="1:6" x14ac:dyDescent="0.3">
      <c r="A232" s="4"/>
      <c r="B232" s="13"/>
      <c r="C232" s="13"/>
      <c r="D232" s="12"/>
      <c r="E232" s="12"/>
      <c r="F232" s="5"/>
    </row>
    <row r="233" spans="1:6" x14ac:dyDescent="0.3">
      <c r="A233" s="4"/>
      <c r="B233" s="13"/>
      <c r="C233" s="13"/>
      <c r="D233" s="12"/>
      <c r="E233" s="12"/>
      <c r="F233" s="5"/>
    </row>
    <row r="234" spans="1:6" x14ac:dyDescent="0.3">
      <c r="A234" s="4"/>
      <c r="B234" s="13"/>
      <c r="C234" s="13"/>
      <c r="D234" s="12"/>
      <c r="E234" s="12"/>
      <c r="F234" s="5"/>
    </row>
    <row r="235" spans="1:6" x14ac:dyDescent="0.3">
      <c r="A235" s="4"/>
      <c r="B235" s="13"/>
      <c r="C235" s="13"/>
      <c r="D235" s="12"/>
      <c r="E235" s="12"/>
      <c r="F235" s="5"/>
    </row>
    <row r="236" spans="1:6" x14ac:dyDescent="0.3">
      <c r="A236" s="4"/>
      <c r="B236" s="13"/>
      <c r="C236" s="13"/>
      <c r="D236" s="12"/>
      <c r="E236" s="12"/>
      <c r="F236" s="5"/>
    </row>
    <row r="237" spans="1:6" x14ac:dyDescent="0.3">
      <c r="A237" s="4"/>
      <c r="B237" s="13"/>
      <c r="C237" s="13"/>
      <c r="D237" s="12"/>
      <c r="E237" s="12"/>
      <c r="F237" s="5"/>
    </row>
    <row r="238" spans="1:6" x14ac:dyDescent="0.3">
      <c r="A238" s="4"/>
      <c r="B238" s="13"/>
      <c r="C238" s="13"/>
      <c r="D238" s="12"/>
      <c r="E238" s="12"/>
      <c r="F238" s="5"/>
    </row>
    <row r="239" spans="1:6" x14ac:dyDescent="0.3">
      <c r="A239" s="4"/>
      <c r="B239" s="13"/>
      <c r="C239" s="13"/>
      <c r="D239" s="12"/>
      <c r="E239" s="12"/>
      <c r="F239" s="5"/>
    </row>
    <row r="240" spans="1:6" x14ac:dyDescent="0.3">
      <c r="A240" s="4"/>
      <c r="B240" s="13"/>
      <c r="C240" s="13"/>
      <c r="D240" s="12"/>
      <c r="E240" s="12"/>
      <c r="F240" s="5"/>
    </row>
    <row r="241" spans="1:6" x14ac:dyDescent="0.3">
      <c r="A241" s="4"/>
      <c r="B241" s="13"/>
      <c r="C241" s="13"/>
      <c r="D241" s="12"/>
      <c r="E241" s="12"/>
      <c r="F241" s="5"/>
    </row>
    <row r="242" spans="1:6" x14ac:dyDescent="0.3">
      <c r="A242" s="4"/>
      <c r="B242" s="13"/>
      <c r="C242" s="13"/>
      <c r="D242" s="12"/>
      <c r="E242" s="12"/>
      <c r="F242" s="5"/>
    </row>
    <row r="243" spans="1:6" x14ac:dyDescent="0.3">
      <c r="A243" s="4"/>
      <c r="B243" s="13"/>
      <c r="C243" s="13"/>
      <c r="D243" s="12"/>
      <c r="E243" s="12"/>
      <c r="F243" s="5"/>
    </row>
    <row r="244" spans="1:6" x14ac:dyDescent="0.3">
      <c r="A244" s="4"/>
      <c r="B244" s="13"/>
      <c r="C244" s="13"/>
      <c r="D244" s="12"/>
      <c r="E244" s="12"/>
      <c r="F244" s="5"/>
    </row>
    <row r="245" spans="1:6" x14ac:dyDescent="0.3">
      <c r="A245" s="4"/>
      <c r="B245" s="13"/>
      <c r="C245" s="13"/>
      <c r="D245" s="12"/>
      <c r="E245" s="12"/>
      <c r="F245" s="5"/>
    </row>
    <row r="246" spans="1:6" x14ac:dyDescent="0.3">
      <c r="A246" s="4"/>
      <c r="B246" s="13"/>
      <c r="C246" s="13"/>
      <c r="D246" s="12"/>
      <c r="E246" s="12"/>
      <c r="F246" s="5"/>
    </row>
    <row r="247" spans="1:6" x14ac:dyDescent="0.3">
      <c r="A247" s="4"/>
      <c r="B247" s="13"/>
      <c r="C247" s="13"/>
      <c r="D247" s="12"/>
      <c r="E247" s="12"/>
      <c r="F247" s="5"/>
    </row>
    <row r="248" spans="1:6" x14ac:dyDescent="0.3">
      <c r="A248" s="4"/>
      <c r="B248" s="13"/>
      <c r="C248" s="13"/>
      <c r="D248" s="12"/>
      <c r="E248" s="12"/>
      <c r="F248" s="5"/>
    </row>
    <row r="249" spans="1:6" x14ac:dyDescent="0.3">
      <c r="A249" s="4"/>
      <c r="B249" s="13"/>
      <c r="C249" s="13"/>
      <c r="D249" s="12"/>
      <c r="E249" s="12"/>
      <c r="F249" s="5"/>
    </row>
    <row r="250" spans="1:6" x14ac:dyDescent="0.3">
      <c r="A250" s="4"/>
      <c r="B250" s="13"/>
      <c r="C250" s="13"/>
      <c r="D250" s="12"/>
      <c r="E250" s="12"/>
      <c r="F250" s="5"/>
    </row>
  </sheetData>
  <mergeCells count="8">
    <mergeCell ref="A1:F1"/>
    <mergeCell ref="H3:J3"/>
    <mergeCell ref="K3:N3"/>
    <mergeCell ref="H5:N5"/>
    <mergeCell ref="P13:R15"/>
    <mergeCell ref="P3:R3"/>
    <mergeCell ref="H1:N1"/>
    <mergeCell ref="H14:N16"/>
  </mergeCells>
  <conditionalFormatting sqref="H7:N12">
    <cfRule type="expression" dxfId="420" priority="1">
      <formula>ISNUMBER(MATCH(H7,$A$4:$A$300,0))</formula>
    </cfRule>
  </conditionalFormatting>
  <dataValidations count="5">
    <dataValidation type="list" allowBlank="1" showInputMessage="1" showErrorMessage="1" sqref="F4:F250" xr:uid="{00000000-0002-0000-1400-000000000000}">
      <formula1>"Estudado, A estudar, Estudando"</formula1>
    </dataValidation>
    <dataValidation type="list" allowBlank="1" sqref="D4:D250" xr:uid="{00000000-0002-0000-1400-000001000000}">
      <formula1>tempo</formula1>
    </dataValidation>
    <dataValidation type="list" allowBlank="1" showInputMessage="1" showErrorMessage="1" sqref="B128:B130 B31:B35 B50:B55 B57:B61 B44:B48 B37:B42 B63:B68 B70:B74 B76:B81 B83:B87 B89:B94 B96:B100 B102:B107 B109:B113 B115:B120 B122:B126 B16:B29 B10:B14 B4:B8 B132:B138 B140:B146 B148:B158 B160:B170 B172:B182 B184:B195 B197:B250" xr:uid="{00000000-0002-0000-1400-000002000000}">
      <formula1>disciplinas</formula1>
    </dataValidation>
    <dataValidation type="list" allowBlank="1" showInputMessage="1" showErrorMessage="1" sqref="K3:N3" xr:uid="{9DA68FFD-055A-4CAB-BE68-2A50998D23F1}">
      <formula1>ano</formula1>
    </dataValidation>
    <dataValidation allowBlank="1" sqref="E4:E1048576" xr:uid="{425DDBA3-150E-45DC-92F9-7762D3663839}"/>
  </dataValidations>
  <pageMargins left="0.25" right="0.25" top="0.75" bottom="0.75" header="0.3" footer="0.3"/>
  <pageSetup paperSize="9" scale="70" fitToHeight="0"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Plan21">
    <pageSetUpPr fitToPage="1"/>
  </sheetPr>
  <dimension ref="A1:R250"/>
  <sheetViews>
    <sheetView showGridLines="0" workbookViewId="0">
      <selection sqref="A1:F1"/>
    </sheetView>
  </sheetViews>
  <sheetFormatPr defaultColWidth="9.109375" defaultRowHeight="14.4" x14ac:dyDescent="0.3"/>
  <cols>
    <col min="1" max="1" width="12.6640625" style="3" customWidth="1"/>
    <col min="2" max="2" width="17.33203125" style="16" customWidth="1"/>
    <col min="3" max="3" width="50" style="16" customWidth="1"/>
    <col min="4" max="4" width="13.6640625" style="16" customWidth="1"/>
    <col min="5" max="5" width="34.109375" style="16" customWidth="1"/>
    <col min="6" max="6" width="13.109375" style="1" customWidth="1"/>
    <col min="7" max="7" width="3.5546875" style="1" customWidth="1"/>
    <col min="8" max="8" width="5.5546875" style="1" bestFit="1" customWidth="1"/>
    <col min="9" max="9" width="5" style="1" bestFit="1" customWidth="1"/>
    <col min="10" max="10" width="4.5546875" style="1" bestFit="1" customWidth="1"/>
    <col min="11" max="11" width="5.109375" style="1" bestFit="1" customWidth="1"/>
    <col min="12" max="12" width="4.5546875" style="1" bestFit="1" customWidth="1"/>
    <col min="13" max="13" width="4.88671875" style="1" bestFit="1" customWidth="1"/>
    <col min="14" max="14" width="5.33203125" style="1" customWidth="1"/>
    <col min="15" max="15" width="2.88671875" style="1" customWidth="1"/>
    <col min="16" max="17" width="9.109375" style="1"/>
    <col min="18" max="18" width="11.21875" style="1" customWidth="1"/>
    <col min="19" max="16384" width="9.109375" style="1"/>
  </cols>
  <sheetData>
    <row r="1" spans="1:18" ht="21" customHeight="1" x14ac:dyDescent="0.3">
      <c r="A1" s="170" t="s">
        <v>29</v>
      </c>
      <c r="B1" s="170"/>
      <c r="C1" s="170"/>
      <c r="D1" s="170"/>
      <c r="E1" s="171"/>
      <c r="F1" s="171"/>
      <c r="H1" s="177" t="s">
        <v>74</v>
      </c>
      <c r="I1" s="177"/>
      <c r="J1" s="177"/>
      <c r="K1" s="177"/>
      <c r="L1" s="177"/>
      <c r="M1" s="177"/>
      <c r="N1" s="177"/>
    </row>
    <row r="2" spans="1:18" ht="7.5" customHeight="1" x14ac:dyDescent="0.3"/>
    <row r="3" spans="1:18" ht="30" customHeight="1" x14ac:dyDescent="0.3">
      <c r="A3" s="83" t="s">
        <v>0</v>
      </c>
      <c r="B3" s="84" t="s">
        <v>1</v>
      </c>
      <c r="C3" s="84" t="s">
        <v>2</v>
      </c>
      <c r="D3" s="84" t="s">
        <v>3</v>
      </c>
      <c r="E3" s="84" t="s">
        <v>34</v>
      </c>
      <c r="F3" s="84" t="s">
        <v>4</v>
      </c>
      <c r="H3" s="175" t="s">
        <v>14</v>
      </c>
      <c r="I3" s="175"/>
      <c r="J3" s="175"/>
      <c r="K3" s="176">
        <v>2021</v>
      </c>
      <c r="L3" s="176"/>
      <c r="M3" s="176"/>
      <c r="N3" s="176"/>
      <c r="P3" s="179"/>
      <c r="Q3" s="179"/>
      <c r="R3" s="179"/>
    </row>
    <row r="4" spans="1:18" ht="15" thickBot="1" x14ac:dyDescent="0.35">
      <c r="A4" s="4">
        <v>44440</v>
      </c>
      <c r="B4" s="14" t="s">
        <v>86</v>
      </c>
      <c r="C4" s="13" t="s">
        <v>87</v>
      </c>
      <c r="D4" s="12">
        <v>2.0833333333333332E-2</v>
      </c>
      <c r="E4" s="12"/>
      <c r="F4" s="5" t="s">
        <v>35</v>
      </c>
    </row>
    <row r="5" spans="1:18" ht="18" thickBot="1" x14ac:dyDescent="0.35">
      <c r="A5" s="4">
        <v>44440</v>
      </c>
      <c r="B5" s="13" t="s">
        <v>76</v>
      </c>
      <c r="C5" s="13" t="s">
        <v>88</v>
      </c>
      <c r="D5" s="12">
        <v>6.25E-2</v>
      </c>
      <c r="E5" s="12"/>
      <c r="F5" s="5" t="s">
        <v>79</v>
      </c>
      <c r="H5" s="172">
        <f>DATE(K3,9,1)</f>
        <v>44440</v>
      </c>
      <c r="I5" s="173"/>
      <c r="J5" s="173"/>
      <c r="K5" s="173"/>
      <c r="L5" s="173"/>
      <c r="M5" s="173"/>
      <c r="N5" s="174"/>
    </row>
    <row r="6" spans="1:18" ht="16.2" thickBot="1" x14ac:dyDescent="0.35">
      <c r="A6" s="4">
        <v>44440</v>
      </c>
      <c r="B6" s="13" t="s">
        <v>76</v>
      </c>
      <c r="C6" s="13" t="s">
        <v>89</v>
      </c>
      <c r="D6" s="12">
        <v>0.104166666666667</v>
      </c>
      <c r="E6" s="12"/>
      <c r="F6" s="5" t="s">
        <v>36</v>
      </c>
      <c r="H6" s="7" t="s">
        <v>15</v>
      </c>
      <c r="I6" s="7" t="s">
        <v>16</v>
      </c>
      <c r="J6" s="7" t="s">
        <v>17</v>
      </c>
      <c r="K6" s="7" t="s">
        <v>18</v>
      </c>
      <c r="L6" s="7" t="s">
        <v>19</v>
      </c>
      <c r="M6" s="7" t="s">
        <v>20</v>
      </c>
      <c r="N6" s="7" t="s">
        <v>21</v>
      </c>
    </row>
    <row r="7" spans="1:18" ht="15.6" thickBot="1" x14ac:dyDescent="0.35">
      <c r="A7" s="4">
        <v>44440</v>
      </c>
      <c r="B7" s="13" t="s">
        <v>77</v>
      </c>
      <c r="C7" s="13" t="s">
        <v>90</v>
      </c>
      <c r="D7" s="12">
        <v>0.14583333333333301</v>
      </c>
      <c r="E7" s="12"/>
      <c r="F7" s="5" t="s">
        <v>79</v>
      </c>
      <c r="H7" s="6" t="str">
        <f>IF(MONTH($H$5)&lt;&gt;MONTH($H$5-(WEEKDAY($H$5,1))-IF((WEEKDAY($H$5,1))&lt;=0,7,0)+(ROW(H7)-ROW($H$7))*7+(COLUMN(H7)-COLUMN($H$7)+1)),"",$H$5-(WEEKDAY($H$5,1))-IF((WEEKDAY($H$5,1))&lt;=0,7,0)+(ROW(H7)-ROW($H$7))*7+(COLUMN(H7)-COLUMN($H$7)+1))</f>
        <v/>
      </c>
      <c r="I7" s="6" t="str">
        <f t="shared" ref="I7:N12" si="0">IF(MONTH($H$5)&lt;&gt;MONTH($H$5-(WEEKDAY($H$5,1))-IF((WEEKDAY($H$5,1))&lt;=0,7,0)+(ROW(I7)-ROW($H$7))*7+(COLUMN(I7)-COLUMN($H$7)+1)),"",$H$5-(WEEKDAY($H$5,1))-IF((WEEKDAY($H$5,1))&lt;=0,7,0)+(ROW(I7)-ROW($H$7))*7+(COLUMN(I7)-COLUMN($H$7)+1))</f>
        <v/>
      </c>
      <c r="J7" s="6" t="str">
        <f t="shared" si="0"/>
        <v/>
      </c>
      <c r="K7" s="6">
        <f t="shared" si="0"/>
        <v>44440</v>
      </c>
      <c r="L7" s="6">
        <f t="shared" si="0"/>
        <v>44441</v>
      </c>
      <c r="M7" s="6">
        <f>IF(MONTH($H$5)&lt;&gt;MONTH($H$5-(WEEKDAY($H$5,1))-IF((WEEKDAY($H$5,1))&lt;=0,7,0)+(ROW(M7)-ROW($H$7))*7+(COLUMN(M7)-COLUMN($H$7)+1)),"",$H$5-(WEEKDAY($H$5,1))-IF((WEEKDAY($H$5,1))&lt;=0,7,0)+(ROW(M7)-ROW($H$7))*7+(COLUMN(M7)-COLUMN($H$7)+1))</f>
        <v>44442</v>
      </c>
      <c r="N7" s="6">
        <f t="shared" si="0"/>
        <v>44443</v>
      </c>
    </row>
    <row r="8" spans="1:18" ht="15.6" thickBot="1" x14ac:dyDescent="0.35">
      <c r="A8" s="4">
        <v>44440</v>
      </c>
      <c r="B8" s="13" t="s">
        <v>77</v>
      </c>
      <c r="C8" s="13" t="s">
        <v>91</v>
      </c>
      <c r="D8" s="12">
        <v>0.1875</v>
      </c>
      <c r="E8" s="12"/>
      <c r="F8" s="5" t="s">
        <v>36</v>
      </c>
      <c r="H8" s="6">
        <f t="shared" ref="H8:H12" si="1">IF(MONTH($H$5)&lt;&gt;MONTH($H$5-(WEEKDAY($H$5,1))-IF((WEEKDAY($H$5,1))&lt;=0,7,0)+(ROW(H8)-ROW($H$7))*7+(COLUMN(H8)-COLUMN($H$7)+1)),"",$H$5-(WEEKDAY($H$5,1))-IF((WEEKDAY($H$5,1))&lt;=0,7,0)+(ROW(H8)-ROW($H$7))*7+(COLUMN(H8)-COLUMN($H$7)+1))</f>
        <v>44444</v>
      </c>
      <c r="I8" s="6">
        <f t="shared" si="0"/>
        <v>44445</v>
      </c>
      <c r="J8" s="6">
        <f t="shared" si="0"/>
        <v>44446</v>
      </c>
      <c r="K8" s="6">
        <f t="shared" si="0"/>
        <v>44447</v>
      </c>
      <c r="L8" s="6">
        <f t="shared" si="0"/>
        <v>44448</v>
      </c>
      <c r="M8" s="6">
        <f>IF(MONTH($H$5)&lt;&gt;MONTH($H$5-(WEEKDAY($H$5,1))-IF((WEEKDAY($H$5,1))&lt;=0,7,0)+(ROW(M8)-ROW($H$7))*7+(COLUMN(M8)-COLUMN($H$7)+1)),"",$H$5-(WEEKDAY($H$5,1))-IF((WEEKDAY($H$5,1))&lt;=0,7,0)+(ROW(M8)-ROW($H$7))*7+(COLUMN(M8)-COLUMN($H$7)+1))</f>
        <v>44449</v>
      </c>
      <c r="N8" s="6">
        <f t="shared" si="0"/>
        <v>44450</v>
      </c>
    </row>
    <row r="9" spans="1:18" ht="15.6" thickBot="1" x14ac:dyDescent="0.35">
      <c r="A9" s="4">
        <v>44440</v>
      </c>
      <c r="B9" s="15" t="s">
        <v>76</v>
      </c>
      <c r="C9" s="15" t="s">
        <v>78</v>
      </c>
      <c r="D9" s="12">
        <v>0.22916666666666699</v>
      </c>
      <c r="E9" s="12"/>
      <c r="F9" s="5" t="s">
        <v>36</v>
      </c>
      <c r="H9" s="6">
        <f t="shared" si="1"/>
        <v>44451</v>
      </c>
      <c r="I9" s="6">
        <f t="shared" si="0"/>
        <v>44452</v>
      </c>
      <c r="J9" s="6">
        <f t="shared" si="0"/>
        <v>44453</v>
      </c>
      <c r="K9" s="6">
        <f t="shared" si="0"/>
        <v>44454</v>
      </c>
      <c r="L9" s="6">
        <f t="shared" si="0"/>
        <v>44455</v>
      </c>
      <c r="M9" s="6">
        <f t="shared" si="0"/>
        <v>44456</v>
      </c>
      <c r="N9" s="6">
        <f t="shared" si="0"/>
        <v>44457</v>
      </c>
    </row>
    <row r="10" spans="1:18" ht="15.6" thickBot="1" x14ac:dyDescent="0.35">
      <c r="A10" s="4">
        <v>44440</v>
      </c>
      <c r="B10" s="14" t="s">
        <v>86</v>
      </c>
      <c r="C10" s="14" t="s">
        <v>92</v>
      </c>
      <c r="D10" s="12">
        <v>0.27083333333333298</v>
      </c>
      <c r="E10" s="12"/>
      <c r="F10" s="5" t="s">
        <v>36</v>
      </c>
      <c r="H10" s="6">
        <f t="shared" si="1"/>
        <v>44458</v>
      </c>
      <c r="I10" s="6">
        <f t="shared" si="0"/>
        <v>44459</v>
      </c>
      <c r="J10" s="6">
        <f t="shared" si="0"/>
        <v>44460</v>
      </c>
      <c r="K10" s="6">
        <f t="shared" si="0"/>
        <v>44461</v>
      </c>
      <c r="L10" s="6">
        <f t="shared" si="0"/>
        <v>44462</v>
      </c>
      <c r="M10" s="6">
        <f t="shared" si="0"/>
        <v>44463</v>
      </c>
      <c r="N10" s="6">
        <f t="shared" si="0"/>
        <v>44464</v>
      </c>
    </row>
    <row r="11" spans="1:18" ht="15.6" thickBot="1" x14ac:dyDescent="0.35">
      <c r="A11" s="4">
        <v>44447</v>
      </c>
      <c r="B11" s="13" t="s">
        <v>76</v>
      </c>
      <c r="C11" s="13" t="s">
        <v>93</v>
      </c>
      <c r="D11" s="12">
        <v>0.3125</v>
      </c>
      <c r="E11" s="12"/>
      <c r="F11" s="5" t="s">
        <v>35</v>
      </c>
      <c r="H11" s="6">
        <f t="shared" si="1"/>
        <v>44465</v>
      </c>
      <c r="I11" s="6">
        <f t="shared" si="0"/>
        <v>44466</v>
      </c>
      <c r="J11" s="6">
        <f t="shared" si="0"/>
        <v>44467</v>
      </c>
      <c r="K11" s="6">
        <f t="shared" si="0"/>
        <v>44468</v>
      </c>
      <c r="L11" s="6">
        <f t="shared" si="0"/>
        <v>44469</v>
      </c>
      <c r="M11" s="6" t="str">
        <f t="shared" si="0"/>
        <v/>
      </c>
      <c r="N11" s="6" t="str">
        <f t="shared" si="0"/>
        <v/>
      </c>
    </row>
    <row r="12" spans="1:18" ht="15.6" thickBot="1" x14ac:dyDescent="0.35">
      <c r="A12" s="4">
        <v>44448</v>
      </c>
      <c r="B12" s="13" t="s">
        <v>76</v>
      </c>
      <c r="C12" s="13" t="s">
        <v>37</v>
      </c>
      <c r="D12" s="12">
        <v>0.35416666666666702</v>
      </c>
      <c r="E12" s="12"/>
      <c r="F12" s="5" t="s">
        <v>36</v>
      </c>
      <c r="H12" s="6" t="str">
        <f t="shared" si="1"/>
        <v/>
      </c>
      <c r="I12" s="6" t="str">
        <f t="shared" si="0"/>
        <v/>
      </c>
      <c r="J12" s="6" t="str">
        <f t="shared" si="0"/>
        <v/>
      </c>
      <c r="K12" s="6" t="str">
        <f t="shared" si="0"/>
        <v/>
      </c>
      <c r="L12" s="6" t="str">
        <f t="shared" si="0"/>
        <v/>
      </c>
      <c r="M12" s="6" t="str">
        <f t="shared" si="0"/>
        <v/>
      </c>
      <c r="N12" s="6" t="str">
        <f t="shared" si="0"/>
        <v/>
      </c>
    </row>
    <row r="13" spans="1:18" x14ac:dyDescent="0.3">
      <c r="A13" s="4">
        <v>44449</v>
      </c>
      <c r="B13" s="13" t="s">
        <v>77</v>
      </c>
      <c r="C13" s="13" t="s">
        <v>38</v>
      </c>
      <c r="D13" s="12">
        <v>0.39583333333333298</v>
      </c>
      <c r="E13" s="12"/>
      <c r="F13" s="5" t="s">
        <v>35</v>
      </c>
      <c r="P13" s="178"/>
      <c r="Q13" s="178"/>
      <c r="R13" s="178"/>
    </row>
    <row r="14" spans="1:18" x14ac:dyDescent="0.3">
      <c r="A14" s="4">
        <v>44450</v>
      </c>
      <c r="B14" s="13" t="s">
        <v>77</v>
      </c>
      <c r="C14" s="13" t="s">
        <v>33</v>
      </c>
      <c r="D14" s="12">
        <v>0.4375</v>
      </c>
      <c r="E14" s="12"/>
      <c r="F14" s="5" t="s">
        <v>79</v>
      </c>
      <c r="H14" s="169" t="s">
        <v>114</v>
      </c>
      <c r="I14" s="169"/>
      <c r="J14" s="169"/>
      <c r="K14" s="169"/>
      <c r="L14" s="169"/>
      <c r="M14" s="169"/>
      <c r="N14" s="169"/>
      <c r="P14" s="178"/>
      <c r="Q14" s="178"/>
      <c r="R14" s="178"/>
    </row>
    <row r="15" spans="1:18" x14ac:dyDescent="0.3">
      <c r="A15" s="4">
        <v>44451</v>
      </c>
      <c r="B15" s="15" t="s">
        <v>76</v>
      </c>
      <c r="C15" s="15" t="s">
        <v>39</v>
      </c>
      <c r="D15" s="12">
        <v>0.47916666666666702</v>
      </c>
      <c r="E15" s="12"/>
      <c r="F15" s="5" t="s">
        <v>79</v>
      </c>
      <c r="H15" s="169"/>
      <c r="I15" s="169"/>
      <c r="J15" s="169"/>
      <c r="K15" s="169"/>
      <c r="L15" s="169"/>
      <c r="M15" s="169"/>
      <c r="N15" s="169"/>
      <c r="P15" s="178"/>
      <c r="Q15" s="178"/>
      <c r="R15" s="178"/>
    </row>
    <row r="16" spans="1:18" x14ac:dyDescent="0.3">
      <c r="A16" s="4">
        <v>44452</v>
      </c>
      <c r="B16" s="14" t="s">
        <v>86</v>
      </c>
      <c r="C16" s="14" t="s">
        <v>40</v>
      </c>
      <c r="D16" s="12">
        <v>0.52083333333333304</v>
      </c>
      <c r="E16" s="12"/>
      <c r="F16" s="5" t="s">
        <v>79</v>
      </c>
      <c r="H16" s="169"/>
      <c r="I16" s="169"/>
      <c r="J16" s="169"/>
      <c r="K16" s="169"/>
      <c r="L16" s="169"/>
      <c r="M16" s="169"/>
      <c r="N16" s="169"/>
    </row>
    <row r="17" spans="1:6" x14ac:dyDescent="0.3">
      <c r="A17" s="4">
        <v>44453</v>
      </c>
      <c r="B17" s="13" t="s">
        <v>76</v>
      </c>
      <c r="C17" s="13" t="s">
        <v>94</v>
      </c>
      <c r="D17" s="12">
        <v>0.5625</v>
      </c>
      <c r="E17" s="12"/>
      <c r="F17" s="5" t="s">
        <v>79</v>
      </c>
    </row>
    <row r="18" spans="1:6" x14ac:dyDescent="0.3">
      <c r="A18" s="4">
        <v>44454</v>
      </c>
      <c r="B18" s="13" t="s">
        <v>77</v>
      </c>
      <c r="C18" s="13" t="s">
        <v>95</v>
      </c>
      <c r="D18" s="12">
        <v>0.60416666666666696</v>
      </c>
      <c r="E18" s="12"/>
      <c r="F18" s="5" t="s">
        <v>79</v>
      </c>
    </row>
    <row r="19" spans="1:6" x14ac:dyDescent="0.3">
      <c r="A19" s="4">
        <v>44455</v>
      </c>
      <c r="B19" s="13" t="s">
        <v>96</v>
      </c>
      <c r="C19" s="13" t="s">
        <v>97</v>
      </c>
      <c r="D19" s="12">
        <v>0.64583333333333304</v>
      </c>
      <c r="E19" s="12"/>
      <c r="F19" s="5" t="s">
        <v>79</v>
      </c>
    </row>
    <row r="20" spans="1:6" x14ac:dyDescent="0.3">
      <c r="A20" s="4">
        <v>44456</v>
      </c>
      <c r="B20" s="13" t="s">
        <v>86</v>
      </c>
      <c r="C20" s="13" t="s">
        <v>98</v>
      </c>
      <c r="D20" s="12">
        <v>0.6875</v>
      </c>
      <c r="E20" s="12"/>
      <c r="F20" s="5" t="s">
        <v>79</v>
      </c>
    </row>
    <row r="21" spans="1:6" x14ac:dyDescent="0.3">
      <c r="A21" s="4">
        <v>44457</v>
      </c>
      <c r="B21" s="13" t="s">
        <v>77</v>
      </c>
      <c r="C21" s="13" t="s">
        <v>99</v>
      </c>
      <c r="D21" s="12">
        <v>0.72916666666666696</v>
      </c>
      <c r="E21" s="12"/>
      <c r="F21" s="5" t="s">
        <v>79</v>
      </c>
    </row>
    <row r="22" spans="1:6" x14ac:dyDescent="0.3">
      <c r="A22" s="4">
        <v>44458</v>
      </c>
      <c r="B22" s="11" t="s">
        <v>76</v>
      </c>
      <c r="C22" s="11" t="s">
        <v>100</v>
      </c>
      <c r="D22" s="12">
        <v>0.77083333333333304</v>
      </c>
      <c r="E22" s="12"/>
      <c r="F22" s="5" t="s">
        <v>36</v>
      </c>
    </row>
    <row r="23" spans="1:6" x14ac:dyDescent="0.3">
      <c r="A23" s="4">
        <v>44459</v>
      </c>
      <c r="B23" s="13" t="s">
        <v>77</v>
      </c>
      <c r="C23" s="13" t="s">
        <v>80</v>
      </c>
      <c r="D23" s="12">
        <v>0.8125</v>
      </c>
      <c r="E23" s="12"/>
      <c r="F23" s="5" t="s">
        <v>79</v>
      </c>
    </row>
    <row r="24" spans="1:6" x14ac:dyDescent="0.3">
      <c r="A24" s="4">
        <v>44460</v>
      </c>
      <c r="B24" s="13" t="s">
        <v>96</v>
      </c>
      <c r="C24" s="13" t="s">
        <v>101</v>
      </c>
      <c r="D24" s="12">
        <v>0.85416666666666696</v>
      </c>
      <c r="E24" s="12"/>
      <c r="F24" s="5" t="s">
        <v>79</v>
      </c>
    </row>
    <row r="25" spans="1:6" x14ac:dyDescent="0.3">
      <c r="A25" s="4">
        <v>44461</v>
      </c>
      <c r="B25" s="14" t="s">
        <v>86</v>
      </c>
      <c r="C25" s="13" t="s">
        <v>87</v>
      </c>
      <c r="D25" s="12">
        <v>0.89583333333333304</v>
      </c>
      <c r="E25" s="12"/>
      <c r="F25" s="5" t="s">
        <v>79</v>
      </c>
    </row>
    <row r="26" spans="1:6" x14ac:dyDescent="0.3">
      <c r="A26" s="4">
        <v>44462</v>
      </c>
      <c r="B26" s="13" t="s">
        <v>76</v>
      </c>
      <c r="C26" s="13" t="s">
        <v>88</v>
      </c>
      <c r="D26" s="12">
        <v>0.9375</v>
      </c>
      <c r="E26" s="12"/>
      <c r="F26" s="5" t="s">
        <v>79</v>
      </c>
    </row>
    <row r="27" spans="1:6" x14ac:dyDescent="0.3">
      <c r="A27" s="4">
        <v>44463</v>
      </c>
      <c r="B27" s="13" t="s">
        <v>76</v>
      </c>
      <c r="C27" s="13" t="s">
        <v>89</v>
      </c>
      <c r="D27" s="12">
        <v>0.97916666666666696</v>
      </c>
      <c r="E27" s="12"/>
      <c r="F27" s="5" t="s">
        <v>35</v>
      </c>
    </row>
    <row r="28" spans="1:6" x14ac:dyDescent="0.3">
      <c r="A28" s="4">
        <v>44464</v>
      </c>
      <c r="B28" s="13" t="s">
        <v>77</v>
      </c>
      <c r="C28" s="13" t="s">
        <v>90</v>
      </c>
      <c r="D28" s="12">
        <v>1.0208333333333299</v>
      </c>
      <c r="E28" s="12"/>
      <c r="F28" s="5" t="s">
        <v>35</v>
      </c>
    </row>
    <row r="29" spans="1:6" x14ac:dyDescent="0.3">
      <c r="A29" s="4">
        <v>44465</v>
      </c>
      <c r="B29" s="13" t="s">
        <v>77</v>
      </c>
      <c r="C29" s="13" t="s">
        <v>91</v>
      </c>
      <c r="D29" s="12">
        <v>1.0625</v>
      </c>
      <c r="E29" s="12"/>
      <c r="F29" s="5" t="s">
        <v>36</v>
      </c>
    </row>
    <row r="30" spans="1:6" x14ac:dyDescent="0.3">
      <c r="A30" s="4"/>
      <c r="B30" s="15"/>
      <c r="C30" s="15"/>
      <c r="D30" s="12"/>
      <c r="E30" s="12"/>
      <c r="F30" s="5"/>
    </row>
    <row r="31" spans="1:6" x14ac:dyDescent="0.3">
      <c r="A31" s="4"/>
      <c r="B31" s="14"/>
      <c r="C31" s="14"/>
      <c r="D31" s="12"/>
      <c r="E31" s="12"/>
      <c r="F31" s="5"/>
    </row>
    <row r="32" spans="1:6" x14ac:dyDescent="0.3">
      <c r="A32" s="4"/>
      <c r="B32" s="13"/>
      <c r="C32" s="13"/>
      <c r="D32" s="12"/>
      <c r="E32" s="12"/>
      <c r="F32" s="5"/>
    </row>
    <row r="33" spans="1:6" x14ac:dyDescent="0.3">
      <c r="A33" s="4"/>
      <c r="B33" s="13"/>
      <c r="C33" s="13"/>
      <c r="D33" s="12"/>
      <c r="E33" s="12"/>
      <c r="F33" s="5"/>
    </row>
    <row r="34" spans="1:6" x14ac:dyDescent="0.3">
      <c r="A34" s="4"/>
      <c r="B34" s="13"/>
      <c r="C34" s="13"/>
      <c r="D34" s="12"/>
      <c r="E34" s="12"/>
      <c r="F34" s="5"/>
    </row>
    <row r="35" spans="1:6" x14ac:dyDescent="0.3">
      <c r="A35" s="4"/>
      <c r="B35" s="13"/>
      <c r="C35" s="13"/>
      <c r="D35" s="12"/>
      <c r="E35" s="12"/>
      <c r="F35" s="5"/>
    </row>
    <row r="36" spans="1:6" x14ac:dyDescent="0.3">
      <c r="A36" s="4"/>
      <c r="B36" s="15"/>
      <c r="C36" s="15"/>
      <c r="D36" s="12"/>
      <c r="E36" s="12"/>
      <c r="F36" s="5"/>
    </row>
    <row r="37" spans="1:6" x14ac:dyDescent="0.3">
      <c r="A37" s="4"/>
      <c r="B37" s="14"/>
      <c r="C37" s="14"/>
      <c r="D37" s="12"/>
      <c r="E37" s="12"/>
      <c r="F37" s="5"/>
    </row>
    <row r="38" spans="1:6" x14ac:dyDescent="0.3">
      <c r="A38" s="4"/>
      <c r="B38" s="14"/>
      <c r="C38" s="13"/>
      <c r="D38" s="12"/>
      <c r="E38" s="12"/>
      <c r="F38" s="5"/>
    </row>
    <row r="39" spans="1:6" x14ac:dyDescent="0.3">
      <c r="A39" s="4"/>
      <c r="B39" s="13"/>
      <c r="C39" s="13"/>
      <c r="D39" s="12"/>
      <c r="E39" s="12"/>
      <c r="F39" s="5"/>
    </row>
    <row r="40" spans="1:6" x14ac:dyDescent="0.3">
      <c r="A40" s="4"/>
      <c r="B40" s="13"/>
      <c r="C40" s="13"/>
      <c r="D40" s="12"/>
      <c r="E40" s="12"/>
      <c r="F40" s="5"/>
    </row>
    <row r="41" spans="1:6" x14ac:dyDescent="0.3">
      <c r="A41" s="4"/>
      <c r="B41" s="13"/>
      <c r="C41" s="13"/>
      <c r="D41" s="12"/>
      <c r="E41" s="12"/>
      <c r="F41" s="5"/>
    </row>
    <row r="42" spans="1:6" x14ac:dyDescent="0.3">
      <c r="A42" s="4"/>
      <c r="B42" s="13"/>
      <c r="C42" s="13"/>
      <c r="D42" s="12"/>
      <c r="E42" s="12"/>
      <c r="F42" s="5"/>
    </row>
    <row r="43" spans="1:6" x14ac:dyDescent="0.3">
      <c r="A43" s="4"/>
      <c r="B43" s="15"/>
      <c r="C43" s="15"/>
      <c r="D43" s="12"/>
      <c r="E43" s="12"/>
      <c r="F43" s="5"/>
    </row>
    <row r="44" spans="1:6" x14ac:dyDescent="0.3">
      <c r="A44" s="4"/>
      <c r="B44" s="14"/>
      <c r="C44" s="14"/>
      <c r="D44" s="12"/>
      <c r="E44" s="12"/>
      <c r="F44" s="5"/>
    </row>
    <row r="45" spans="1:6" x14ac:dyDescent="0.3">
      <c r="A45" s="4"/>
      <c r="B45" s="13"/>
      <c r="C45" s="13"/>
      <c r="D45" s="12"/>
      <c r="E45" s="12"/>
      <c r="F45" s="5"/>
    </row>
    <row r="46" spans="1:6" x14ac:dyDescent="0.3">
      <c r="A46" s="4"/>
      <c r="B46" s="13"/>
      <c r="C46" s="13"/>
      <c r="D46" s="12"/>
      <c r="E46" s="12"/>
      <c r="F46" s="5"/>
    </row>
    <row r="47" spans="1:6" x14ac:dyDescent="0.3">
      <c r="A47" s="4"/>
      <c r="B47" s="13"/>
      <c r="C47" s="13"/>
      <c r="D47" s="12"/>
      <c r="E47" s="12"/>
      <c r="F47" s="5"/>
    </row>
    <row r="48" spans="1:6" x14ac:dyDescent="0.3">
      <c r="A48" s="4"/>
      <c r="B48" s="13"/>
      <c r="C48" s="13"/>
      <c r="D48" s="12"/>
      <c r="E48" s="12"/>
      <c r="F48" s="5"/>
    </row>
    <row r="49" spans="1:6" x14ac:dyDescent="0.3">
      <c r="A49" s="4"/>
      <c r="B49" s="15"/>
      <c r="C49" s="15"/>
      <c r="D49" s="12"/>
      <c r="E49" s="12"/>
      <c r="F49" s="5"/>
    </row>
    <row r="50" spans="1:6" x14ac:dyDescent="0.3">
      <c r="A50" s="4"/>
      <c r="B50" s="14"/>
      <c r="C50" s="14"/>
      <c r="D50" s="12"/>
      <c r="E50" s="12"/>
      <c r="F50" s="5"/>
    </row>
    <row r="51" spans="1:6" x14ac:dyDescent="0.3">
      <c r="A51" s="4"/>
      <c r="B51" s="14"/>
      <c r="C51" s="13"/>
      <c r="D51" s="12"/>
      <c r="E51" s="12"/>
      <c r="F51" s="5"/>
    </row>
    <row r="52" spans="1:6" x14ac:dyDescent="0.3">
      <c r="A52" s="4"/>
      <c r="B52" s="13"/>
      <c r="C52" s="13"/>
      <c r="D52" s="12"/>
      <c r="E52" s="12"/>
      <c r="F52" s="5"/>
    </row>
    <row r="53" spans="1:6" x14ac:dyDescent="0.3">
      <c r="A53" s="4"/>
      <c r="B53" s="13"/>
      <c r="C53" s="13"/>
      <c r="D53" s="12"/>
      <c r="E53" s="12"/>
      <c r="F53" s="5"/>
    </row>
    <row r="54" spans="1:6" x14ac:dyDescent="0.3">
      <c r="A54" s="4"/>
      <c r="B54" s="13"/>
      <c r="C54" s="13"/>
      <c r="D54" s="12"/>
      <c r="E54" s="12"/>
      <c r="F54" s="5"/>
    </row>
    <row r="55" spans="1:6" x14ac:dyDescent="0.3">
      <c r="A55" s="4"/>
      <c r="B55" s="13"/>
      <c r="C55" s="13"/>
      <c r="D55" s="12"/>
      <c r="E55" s="12"/>
      <c r="F55" s="5"/>
    </row>
    <row r="56" spans="1:6" x14ac:dyDescent="0.3">
      <c r="A56" s="4"/>
      <c r="B56" s="15"/>
      <c r="C56" s="15"/>
      <c r="D56" s="12"/>
      <c r="E56" s="12"/>
      <c r="F56" s="5"/>
    </row>
    <row r="57" spans="1:6" x14ac:dyDescent="0.3">
      <c r="A57" s="4"/>
      <c r="B57" s="14"/>
      <c r="C57" s="14"/>
      <c r="D57" s="12"/>
      <c r="E57" s="12"/>
      <c r="F57" s="5"/>
    </row>
    <row r="58" spans="1:6" x14ac:dyDescent="0.3">
      <c r="A58" s="4"/>
      <c r="B58" s="13"/>
      <c r="C58" s="13"/>
      <c r="D58" s="12"/>
      <c r="E58" s="12"/>
      <c r="F58" s="5"/>
    </row>
    <row r="59" spans="1:6" x14ac:dyDescent="0.3">
      <c r="A59" s="4"/>
      <c r="B59" s="13"/>
      <c r="C59" s="13"/>
      <c r="D59" s="12"/>
      <c r="E59" s="12"/>
      <c r="F59" s="5"/>
    </row>
    <row r="60" spans="1:6" x14ac:dyDescent="0.3">
      <c r="A60" s="4"/>
      <c r="B60" s="13"/>
      <c r="C60" s="13"/>
      <c r="D60" s="12"/>
      <c r="E60" s="12"/>
      <c r="F60" s="5"/>
    </row>
    <row r="61" spans="1:6" x14ac:dyDescent="0.3">
      <c r="A61" s="4"/>
      <c r="B61" s="13"/>
      <c r="C61" s="13"/>
      <c r="D61" s="12"/>
      <c r="E61" s="12"/>
      <c r="F61" s="5"/>
    </row>
    <row r="62" spans="1:6" x14ac:dyDescent="0.3">
      <c r="A62" s="4"/>
      <c r="B62" s="15"/>
      <c r="C62" s="15"/>
      <c r="D62" s="12"/>
      <c r="E62" s="12"/>
      <c r="F62" s="5"/>
    </row>
    <row r="63" spans="1:6" x14ac:dyDescent="0.3">
      <c r="A63" s="4"/>
      <c r="B63" s="14"/>
      <c r="C63" s="14"/>
      <c r="D63" s="12"/>
      <c r="E63" s="12"/>
      <c r="F63" s="5"/>
    </row>
    <row r="64" spans="1:6" x14ac:dyDescent="0.3">
      <c r="A64" s="4"/>
      <c r="B64" s="14"/>
      <c r="C64" s="13"/>
      <c r="D64" s="12"/>
      <c r="E64" s="12"/>
      <c r="F64" s="5"/>
    </row>
    <row r="65" spans="1:6" x14ac:dyDescent="0.3">
      <c r="A65" s="4"/>
      <c r="B65" s="13"/>
      <c r="C65" s="13"/>
      <c r="D65" s="12"/>
      <c r="E65" s="12"/>
      <c r="F65" s="5"/>
    </row>
    <row r="66" spans="1:6" x14ac:dyDescent="0.3">
      <c r="A66" s="4"/>
      <c r="B66" s="13"/>
      <c r="C66" s="13"/>
      <c r="D66" s="12"/>
      <c r="E66" s="12"/>
      <c r="F66" s="5"/>
    </row>
    <row r="67" spans="1:6" x14ac:dyDescent="0.3">
      <c r="A67" s="4"/>
      <c r="B67" s="13"/>
      <c r="C67" s="13"/>
      <c r="D67" s="12"/>
      <c r="E67" s="12"/>
      <c r="F67" s="5"/>
    </row>
    <row r="68" spans="1:6" x14ac:dyDescent="0.3">
      <c r="A68" s="4"/>
      <c r="B68" s="13"/>
      <c r="C68" s="13"/>
      <c r="D68" s="12"/>
      <c r="E68" s="12"/>
      <c r="F68" s="5"/>
    </row>
    <row r="69" spans="1:6" x14ac:dyDescent="0.3">
      <c r="A69" s="4"/>
      <c r="B69" s="15"/>
      <c r="C69" s="15"/>
      <c r="D69" s="12"/>
      <c r="E69" s="12"/>
      <c r="F69" s="5"/>
    </row>
    <row r="70" spans="1:6" x14ac:dyDescent="0.3">
      <c r="A70" s="4"/>
      <c r="B70" s="14"/>
      <c r="C70" s="14"/>
      <c r="D70" s="12"/>
      <c r="E70" s="12"/>
      <c r="F70" s="5"/>
    </row>
    <row r="71" spans="1:6" x14ac:dyDescent="0.3">
      <c r="A71" s="4"/>
      <c r="B71" s="13"/>
      <c r="C71" s="13"/>
      <c r="D71" s="12"/>
      <c r="E71" s="12"/>
      <c r="F71" s="5"/>
    </row>
    <row r="72" spans="1:6" x14ac:dyDescent="0.3">
      <c r="A72" s="4"/>
      <c r="B72" s="13"/>
      <c r="C72" s="13"/>
      <c r="D72" s="12"/>
      <c r="E72" s="12"/>
      <c r="F72" s="5"/>
    </row>
    <row r="73" spans="1:6" x14ac:dyDescent="0.3">
      <c r="A73" s="4"/>
      <c r="B73" s="13"/>
      <c r="C73" s="13"/>
      <c r="D73" s="12"/>
      <c r="E73" s="12"/>
      <c r="F73" s="5"/>
    </row>
    <row r="74" spans="1:6" x14ac:dyDescent="0.3">
      <c r="A74" s="4"/>
      <c r="B74" s="13"/>
      <c r="C74" s="13"/>
      <c r="D74" s="12"/>
      <c r="E74" s="12"/>
      <c r="F74" s="5"/>
    </row>
    <row r="75" spans="1:6" x14ac:dyDescent="0.3">
      <c r="A75" s="4"/>
      <c r="B75" s="15"/>
      <c r="C75" s="15"/>
      <c r="D75" s="12"/>
      <c r="E75" s="12"/>
      <c r="F75" s="5"/>
    </row>
    <row r="76" spans="1:6" x14ac:dyDescent="0.3">
      <c r="A76" s="4"/>
      <c r="B76" s="14"/>
      <c r="C76" s="14"/>
      <c r="D76" s="12"/>
      <c r="E76" s="12"/>
      <c r="F76" s="5"/>
    </row>
    <row r="77" spans="1:6" x14ac:dyDescent="0.3">
      <c r="A77" s="4"/>
      <c r="B77" s="14"/>
      <c r="C77" s="13"/>
      <c r="D77" s="12"/>
      <c r="E77" s="12"/>
      <c r="F77" s="5"/>
    </row>
    <row r="78" spans="1:6" x14ac:dyDescent="0.3">
      <c r="A78" s="4"/>
      <c r="B78" s="13"/>
      <c r="C78" s="13"/>
      <c r="D78" s="12"/>
      <c r="E78" s="12"/>
      <c r="F78" s="5"/>
    </row>
    <row r="79" spans="1:6" x14ac:dyDescent="0.3">
      <c r="A79" s="4"/>
      <c r="B79" s="13"/>
      <c r="C79" s="13"/>
      <c r="D79" s="12"/>
      <c r="E79" s="12"/>
      <c r="F79" s="5"/>
    </row>
    <row r="80" spans="1:6" x14ac:dyDescent="0.3">
      <c r="A80" s="4"/>
      <c r="B80" s="13"/>
      <c r="C80" s="13"/>
      <c r="D80" s="12"/>
      <c r="E80" s="12"/>
      <c r="F80" s="5"/>
    </row>
    <row r="81" spans="1:6" x14ac:dyDescent="0.3">
      <c r="A81" s="4"/>
      <c r="B81" s="13"/>
      <c r="C81" s="13"/>
      <c r="D81" s="12"/>
      <c r="E81" s="12"/>
      <c r="F81" s="5"/>
    </row>
    <row r="82" spans="1:6" x14ac:dyDescent="0.3">
      <c r="A82" s="4"/>
      <c r="B82" s="15"/>
      <c r="C82" s="15"/>
      <c r="D82" s="12"/>
      <c r="E82" s="12"/>
      <c r="F82" s="5"/>
    </row>
    <row r="83" spans="1:6" x14ac:dyDescent="0.3">
      <c r="A83" s="4"/>
      <c r="B83" s="14"/>
      <c r="C83" s="14"/>
      <c r="D83" s="12"/>
      <c r="E83" s="12"/>
      <c r="F83" s="5"/>
    </row>
    <row r="84" spans="1:6" x14ac:dyDescent="0.3">
      <c r="A84" s="4"/>
      <c r="B84" s="13"/>
      <c r="C84" s="13"/>
      <c r="D84" s="12"/>
      <c r="E84" s="12"/>
      <c r="F84" s="5"/>
    </row>
    <row r="85" spans="1:6" x14ac:dyDescent="0.3">
      <c r="A85" s="4"/>
      <c r="B85" s="13"/>
      <c r="C85" s="13"/>
      <c r="D85" s="12"/>
      <c r="E85" s="12"/>
      <c r="F85" s="5"/>
    </row>
    <row r="86" spans="1:6" x14ac:dyDescent="0.3">
      <c r="A86" s="4"/>
      <c r="B86" s="13"/>
      <c r="C86" s="13"/>
      <c r="D86" s="12"/>
      <c r="E86" s="12"/>
      <c r="F86" s="5"/>
    </row>
    <row r="87" spans="1:6" x14ac:dyDescent="0.3">
      <c r="A87" s="4"/>
      <c r="B87" s="13"/>
      <c r="C87" s="13"/>
      <c r="D87" s="12"/>
      <c r="E87" s="12"/>
      <c r="F87" s="5"/>
    </row>
    <row r="88" spans="1:6" x14ac:dyDescent="0.3">
      <c r="A88" s="4"/>
      <c r="B88" s="15"/>
      <c r="C88" s="15"/>
      <c r="D88" s="12"/>
      <c r="E88" s="12"/>
      <c r="F88" s="5"/>
    </row>
    <row r="89" spans="1:6" x14ac:dyDescent="0.3">
      <c r="A89" s="4"/>
      <c r="B89" s="14"/>
      <c r="C89" s="14"/>
      <c r="D89" s="12"/>
      <c r="E89" s="12"/>
      <c r="F89" s="5"/>
    </row>
    <row r="90" spans="1:6" x14ac:dyDescent="0.3">
      <c r="A90" s="4"/>
      <c r="B90" s="14"/>
      <c r="C90" s="13"/>
      <c r="D90" s="12"/>
      <c r="E90" s="12"/>
      <c r="F90" s="5"/>
    </row>
    <row r="91" spans="1:6" x14ac:dyDescent="0.3">
      <c r="A91" s="4"/>
      <c r="B91" s="13"/>
      <c r="C91" s="13"/>
      <c r="D91" s="12"/>
      <c r="E91" s="12"/>
      <c r="F91" s="5"/>
    </row>
    <row r="92" spans="1:6" x14ac:dyDescent="0.3">
      <c r="A92" s="4"/>
      <c r="B92" s="13"/>
      <c r="C92" s="13"/>
      <c r="D92" s="12"/>
      <c r="E92" s="12"/>
      <c r="F92" s="5"/>
    </row>
    <row r="93" spans="1:6" x14ac:dyDescent="0.3">
      <c r="A93" s="4"/>
      <c r="B93" s="13"/>
      <c r="C93" s="13"/>
      <c r="D93" s="12"/>
      <c r="E93" s="12"/>
      <c r="F93" s="5"/>
    </row>
    <row r="94" spans="1:6" x14ac:dyDescent="0.3">
      <c r="A94" s="4"/>
      <c r="B94" s="13"/>
      <c r="C94" s="13"/>
      <c r="D94" s="12"/>
      <c r="E94" s="12"/>
      <c r="F94" s="5"/>
    </row>
    <row r="95" spans="1:6" x14ac:dyDescent="0.3">
      <c r="A95" s="4"/>
      <c r="B95" s="15"/>
      <c r="C95" s="15"/>
      <c r="D95" s="12"/>
      <c r="E95" s="12"/>
      <c r="F95" s="5"/>
    </row>
    <row r="96" spans="1:6" x14ac:dyDescent="0.3">
      <c r="A96" s="4"/>
      <c r="B96" s="14"/>
      <c r="C96" s="14"/>
      <c r="D96" s="12"/>
      <c r="E96" s="12"/>
      <c r="F96" s="5"/>
    </row>
    <row r="97" spans="1:6" x14ac:dyDescent="0.3">
      <c r="A97" s="4"/>
      <c r="B97" s="13"/>
      <c r="C97" s="13"/>
      <c r="D97" s="12"/>
      <c r="E97" s="12"/>
      <c r="F97" s="5"/>
    </row>
    <row r="98" spans="1:6" x14ac:dyDescent="0.3">
      <c r="A98" s="4"/>
      <c r="B98" s="13"/>
      <c r="C98" s="13"/>
      <c r="D98" s="12"/>
      <c r="E98" s="12"/>
      <c r="F98" s="5"/>
    </row>
    <row r="99" spans="1:6" x14ac:dyDescent="0.3">
      <c r="A99" s="4"/>
      <c r="B99" s="13"/>
      <c r="C99" s="13"/>
      <c r="D99" s="12"/>
      <c r="E99" s="12"/>
      <c r="F99" s="5"/>
    </row>
    <row r="100" spans="1:6" x14ac:dyDescent="0.3">
      <c r="A100" s="4"/>
      <c r="B100" s="13"/>
      <c r="C100" s="13"/>
      <c r="D100" s="12"/>
      <c r="E100" s="12"/>
      <c r="F100" s="5"/>
    </row>
    <row r="101" spans="1:6" x14ac:dyDescent="0.3">
      <c r="A101" s="4"/>
      <c r="B101" s="15"/>
      <c r="C101" s="15"/>
      <c r="D101" s="12"/>
      <c r="E101" s="12"/>
      <c r="F101" s="5"/>
    </row>
    <row r="102" spans="1:6" x14ac:dyDescent="0.3">
      <c r="A102" s="4"/>
      <c r="B102" s="14"/>
      <c r="C102" s="14"/>
      <c r="D102" s="12"/>
      <c r="E102" s="12"/>
      <c r="F102" s="5"/>
    </row>
    <row r="103" spans="1:6" x14ac:dyDescent="0.3">
      <c r="A103" s="4"/>
      <c r="B103" s="14"/>
      <c r="C103" s="13"/>
      <c r="D103" s="12"/>
      <c r="E103" s="12"/>
      <c r="F103" s="5"/>
    </row>
    <row r="104" spans="1:6" x14ac:dyDescent="0.3">
      <c r="A104" s="4"/>
      <c r="B104" s="13"/>
      <c r="C104" s="13"/>
      <c r="D104" s="12"/>
      <c r="E104" s="12"/>
      <c r="F104" s="5"/>
    </row>
    <row r="105" spans="1:6" x14ac:dyDescent="0.3">
      <c r="A105" s="4"/>
      <c r="B105" s="13"/>
      <c r="C105" s="13"/>
      <c r="D105" s="12"/>
      <c r="E105" s="12"/>
      <c r="F105" s="5"/>
    </row>
    <row r="106" spans="1:6" x14ac:dyDescent="0.3">
      <c r="A106" s="4"/>
      <c r="B106" s="13"/>
      <c r="C106" s="13"/>
      <c r="D106" s="12"/>
      <c r="E106" s="12"/>
      <c r="F106" s="5"/>
    </row>
    <row r="107" spans="1:6" x14ac:dyDescent="0.3">
      <c r="A107" s="4"/>
      <c r="B107" s="13"/>
      <c r="C107" s="13"/>
      <c r="D107" s="12"/>
      <c r="E107" s="12"/>
      <c r="F107" s="5"/>
    </row>
    <row r="108" spans="1:6" x14ac:dyDescent="0.3">
      <c r="A108" s="4"/>
      <c r="B108" s="15"/>
      <c r="C108" s="15"/>
      <c r="D108" s="12"/>
      <c r="E108" s="12"/>
      <c r="F108" s="5"/>
    </row>
    <row r="109" spans="1:6" x14ac:dyDescent="0.3">
      <c r="A109" s="4"/>
      <c r="B109" s="14"/>
      <c r="C109" s="14"/>
      <c r="D109" s="12"/>
      <c r="E109" s="12"/>
      <c r="F109" s="5"/>
    </row>
    <row r="110" spans="1:6" x14ac:dyDescent="0.3">
      <c r="A110" s="4"/>
      <c r="B110" s="13"/>
      <c r="C110" s="13"/>
      <c r="D110" s="12"/>
      <c r="E110" s="12"/>
      <c r="F110" s="5"/>
    </row>
    <row r="111" spans="1:6" x14ac:dyDescent="0.3">
      <c r="A111" s="4"/>
      <c r="B111" s="13"/>
      <c r="C111" s="13"/>
      <c r="D111" s="12"/>
      <c r="E111" s="12"/>
      <c r="F111" s="5"/>
    </row>
    <row r="112" spans="1:6" x14ac:dyDescent="0.3">
      <c r="A112" s="4"/>
      <c r="B112" s="13"/>
      <c r="C112" s="13"/>
      <c r="D112" s="12"/>
      <c r="E112" s="12"/>
      <c r="F112" s="5"/>
    </row>
    <row r="113" spans="1:6" x14ac:dyDescent="0.3">
      <c r="A113" s="4"/>
      <c r="B113" s="13"/>
      <c r="C113" s="13"/>
      <c r="D113" s="12"/>
      <c r="E113" s="12"/>
      <c r="F113" s="5"/>
    </row>
    <row r="114" spans="1:6" x14ac:dyDescent="0.3">
      <c r="A114" s="4"/>
      <c r="B114" s="15"/>
      <c r="C114" s="15"/>
      <c r="D114" s="12"/>
      <c r="E114" s="12"/>
      <c r="F114" s="5"/>
    </row>
    <row r="115" spans="1:6" x14ac:dyDescent="0.3">
      <c r="A115" s="4"/>
      <c r="B115" s="14"/>
      <c r="C115" s="14"/>
      <c r="D115" s="12"/>
      <c r="E115" s="12"/>
      <c r="F115" s="5"/>
    </row>
    <row r="116" spans="1:6" x14ac:dyDescent="0.3">
      <c r="A116" s="4"/>
      <c r="B116" s="14"/>
      <c r="C116" s="13"/>
      <c r="D116" s="12"/>
      <c r="E116" s="12"/>
      <c r="F116" s="5"/>
    </row>
    <row r="117" spans="1:6" x14ac:dyDescent="0.3">
      <c r="A117" s="4"/>
      <c r="B117" s="13"/>
      <c r="C117" s="13"/>
      <c r="D117" s="12"/>
      <c r="E117" s="12"/>
      <c r="F117" s="5"/>
    </row>
    <row r="118" spans="1:6" x14ac:dyDescent="0.3">
      <c r="A118" s="4"/>
      <c r="B118" s="13"/>
      <c r="C118" s="13"/>
      <c r="D118" s="12"/>
      <c r="E118" s="12"/>
      <c r="F118" s="5"/>
    </row>
    <row r="119" spans="1:6" x14ac:dyDescent="0.3">
      <c r="A119" s="4"/>
      <c r="B119" s="13"/>
      <c r="C119" s="13"/>
      <c r="D119" s="12"/>
      <c r="E119" s="12"/>
      <c r="F119" s="5"/>
    </row>
    <row r="120" spans="1:6" x14ac:dyDescent="0.3">
      <c r="A120" s="4"/>
      <c r="B120" s="13"/>
      <c r="C120" s="13"/>
      <c r="D120" s="12"/>
      <c r="E120" s="12"/>
      <c r="F120" s="5"/>
    </row>
    <row r="121" spans="1:6" x14ac:dyDescent="0.3">
      <c r="A121" s="4"/>
      <c r="B121" s="15"/>
      <c r="C121" s="15"/>
      <c r="D121" s="12"/>
      <c r="E121" s="12"/>
      <c r="F121" s="5"/>
    </row>
    <row r="122" spans="1:6" x14ac:dyDescent="0.3">
      <c r="A122" s="4"/>
      <c r="B122" s="14"/>
      <c r="C122" s="14"/>
      <c r="D122" s="12"/>
      <c r="E122" s="12"/>
      <c r="F122" s="5"/>
    </row>
    <row r="123" spans="1:6" x14ac:dyDescent="0.3">
      <c r="A123" s="4"/>
      <c r="B123" s="13"/>
      <c r="C123" s="13"/>
      <c r="D123" s="12"/>
      <c r="E123" s="12"/>
      <c r="F123" s="5"/>
    </row>
    <row r="124" spans="1:6" x14ac:dyDescent="0.3">
      <c r="A124" s="4"/>
      <c r="B124" s="13"/>
      <c r="C124" s="13"/>
      <c r="D124" s="12"/>
      <c r="E124" s="12"/>
      <c r="F124" s="5"/>
    </row>
    <row r="125" spans="1:6" x14ac:dyDescent="0.3">
      <c r="A125" s="4"/>
      <c r="B125" s="13"/>
      <c r="C125" s="13"/>
      <c r="D125" s="12"/>
      <c r="E125" s="12"/>
      <c r="F125" s="5"/>
    </row>
    <row r="126" spans="1:6" x14ac:dyDescent="0.3">
      <c r="A126" s="4"/>
      <c r="B126" s="13"/>
      <c r="C126" s="13"/>
      <c r="D126" s="12"/>
      <c r="E126" s="12"/>
      <c r="F126" s="5"/>
    </row>
    <row r="127" spans="1:6" x14ac:dyDescent="0.3">
      <c r="A127" s="4"/>
      <c r="B127" s="15"/>
      <c r="C127" s="15"/>
      <c r="D127" s="12"/>
      <c r="E127" s="12"/>
      <c r="F127" s="5"/>
    </row>
    <row r="128" spans="1:6" x14ac:dyDescent="0.3">
      <c r="A128" s="4"/>
      <c r="B128" s="14"/>
      <c r="C128" s="14"/>
      <c r="D128" s="12"/>
      <c r="E128" s="12"/>
      <c r="F128" s="5"/>
    </row>
    <row r="129" spans="1:6" x14ac:dyDescent="0.3">
      <c r="A129" s="4"/>
      <c r="B129" s="13"/>
      <c r="C129" s="13"/>
      <c r="D129" s="12"/>
      <c r="E129" s="12"/>
      <c r="F129" s="5"/>
    </row>
    <row r="130" spans="1:6" x14ac:dyDescent="0.3">
      <c r="A130" s="4"/>
      <c r="B130" s="13"/>
      <c r="C130" s="13"/>
      <c r="D130" s="12"/>
      <c r="E130" s="12"/>
      <c r="F130" s="5"/>
    </row>
    <row r="131" spans="1:6" x14ac:dyDescent="0.3">
      <c r="A131" s="4"/>
      <c r="B131" s="15"/>
      <c r="C131" s="15"/>
      <c r="D131" s="12"/>
      <c r="E131" s="12"/>
      <c r="F131" s="5"/>
    </row>
    <row r="132" spans="1:6" x14ac:dyDescent="0.3">
      <c r="A132" s="4"/>
      <c r="B132" s="14"/>
      <c r="C132" s="14"/>
      <c r="D132" s="12"/>
      <c r="E132" s="12"/>
      <c r="F132" s="5"/>
    </row>
    <row r="133" spans="1:6" x14ac:dyDescent="0.3">
      <c r="A133" s="4"/>
      <c r="B133" s="14"/>
      <c r="C133" s="13"/>
      <c r="D133" s="12"/>
      <c r="E133" s="12"/>
      <c r="F133" s="5"/>
    </row>
    <row r="134" spans="1:6" x14ac:dyDescent="0.3">
      <c r="A134" s="4"/>
      <c r="B134" s="13"/>
      <c r="C134" s="13"/>
      <c r="D134" s="12"/>
      <c r="E134" s="12"/>
      <c r="F134" s="5"/>
    </row>
    <row r="135" spans="1:6" x14ac:dyDescent="0.3">
      <c r="A135" s="4"/>
      <c r="B135" s="13"/>
      <c r="C135" s="13"/>
      <c r="D135" s="12"/>
      <c r="E135" s="12"/>
      <c r="F135" s="5"/>
    </row>
    <row r="136" spans="1:6" x14ac:dyDescent="0.3">
      <c r="A136" s="4"/>
      <c r="B136" s="13"/>
      <c r="C136" s="13"/>
      <c r="D136" s="12"/>
      <c r="E136" s="12"/>
      <c r="F136" s="5"/>
    </row>
    <row r="137" spans="1:6" x14ac:dyDescent="0.3">
      <c r="A137" s="4"/>
      <c r="B137" s="13"/>
      <c r="C137" s="13"/>
      <c r="D137" s="12"/>
      <c r="E137" s="12"/>
      <c r="F137" s="5"/>
    </row>
    <row r="138" spans="1:6" x14ac:dyDescent="0.3">
      <c r="A138" s="4"/>
      <c r="B138" s="13"/>
      <c r="C138" s="13"/>
      <c r="D138" s="12"/>
      <c r="E138" s="12"/>
      <c r="F138" s="5"/>
    </row>
    <row r="139" spans="1:6" x14ac:dyDescent="0.3">
      <c r="A139" s="4"/>
      <c r="B139" s="15"/>
      <c r="C139" s="15"/>
      <c r="D139" s="12"/>
      <c r="E139" s="12"/>
      <c r="F139" s="5"/>
    </row>
    <row r="140" spans="1:6" x14ac:dyDescent="0.3">
      <c r="A140" s="4"/>
      <c r="B140" s="14"/>
      <c r="C140" s="14"/>
      <c r="D140" s="12"/>
      <c r="E140" s="12"/>
      <c r="F140" s="5"/>
    </row>
    <row r="141" spans="1:6" x14ac:dyDescent="0.3">
      <c r="A141" s="4"/>
      <c r="B141" s="14"/>
      <c r="C141" s="13"/>
      <c r="D141" s="12"/>
      <c r="E141" s="12"/>
      <c r="F141" s="5"/>
    </row>
    <row r="142" spans="1:6" x14ac:dyDescent="0.3">
      <c r="A142" s="4"/>
      <c r="B142" s="13"/>
      <c r="C142" s="13"/>
      <c r="D142" s="12"/>
      <c r="E142" s="12"/>
      <c r="F142" s="5"/>
    </row>
    <row r="143" spans="1:6" x14ac:dyDescent="0.3">
      <c r="A143" s="4"/>
      <c r="B143" s="13"/>
      <c r="C143" s="13"/>
      <c r="D143" s="12"/>
      <c r="E143" s="12"/>
      <c r="F143" s="5"/>
    </row>
    <row r="144" spans="1:6" x14ac:dyDescent="0.3">
      <c r="A144" s="4"/>
      <c r="B144" s="13"/>
      <c r="C144" s="13"/>
      <c r="D144" s="12"/>
      <c r="E144" s="12"/>
      <c r="F144" s="5"/>
    </row>
    <row r="145" spans="1:6" x14ac:dyDescent="0.3">
      <c r="A145" s="4"/>
      <c r="B145" s="13"/>
      <c r="C145" s="13"/>
      <c r="D145" s="12"/>
      <c r="E145" s="12"/>
      <c r="F145" s="5"/>
    </row>
    <row r="146" spans="1:6" x14ac:dyDescent="0.3">
      <c r="A146" s="4"/>
      <c r="B146" s="13"/>
      <c r="C146" s="13"/>
      <c r="D146" s="12"/>
      <c r="E146" s="12"/>
      <c r="F146" s="5"/>
    </row>
    <row r="147" spans="1:6" x14ac:dyDescent="0.3">
      <c r="A147" s="4"/>
      <c r="B147" s="15"/>
      <c r="C147" s="15"/>
      <c r="D147" s="12"/>
      <c r="E147" s="12"/>
      <c r="F147" s="5"/>
    </row>
    <row r="148" spans="1:6" x14ac:dyDescent="0.3">
      <c r="A148" s="4"/>
      <c r="B148" s="14"/>
      <c r="C148" s="14"/>
      <c r="D148" s="12"/>
      <c r="E148" s="12"/>
      <c r="F148" s="5"/>
    </row>
    <row r="149" spans="1:6" x14ac:dyDescent="0.3">
      <c r="A149" s="4"/>
      <c r="B149" s="14"/>
      <c r="C149" s="13"/>
      <c r="D149" s="12"/>
      <c r="E149" s="12"/>
      <c r="F149" s="5"/>
    </row>
    <row r="150" spans="1:6" x14ac:dyDescent="0.3">
      <c r="A150" s="4"/>
      <c r="B150" s="13"/>
      <c r="C150" s="13"/>
      <c r="D150" s="12"/>
      <c r="E150" s="12"/>
      <c r="F150" s="5"/>
    </row>
    <row r="151" spans="1:6" x14ac:dyDescent="0.3">
      <c r="A151" s="4"/>
      <c r="B151" s="13"/>
      <c r="C151" s="13"/>
      <c r="D151" s="12"/>
      <c r="E151" s="12"/>
      <c r="F151" s="5"/>
    </row>
    <row r="152" spans="1:6" x14ac:dyDescent="0.3">
      <c r="A152" s="4"/>
      <c r="B152" s="13"/>
      <c r="C152" s="13"/>
      <c r="D152" s="12"/>
      <c r="E152" s="12"/>
      <c r="F152" s="5"/>
    </row>
    <row r="153" spans="1:6" x14ac:dyDescent="0.3">
      <c r="A153" s="4"/>
      <c r="B153" s="14"/>
      <c r="C153" s="13"/>
      <c r="D153" s="12"/>
      <c r="E153" s="12"/>
      <c r="F153" s="5"/>
    </row>
    <row r="154" spans="1:6" x14ac:dyDescent="0.3">
      <c r="A154" s="4"/>
      <c r="B154" s="13"/>
      <c r="C154" s="13"/>
      <c r="D154" s="12"/>
      <c r="E154" s="12"/>
      <c r="F154" s="5"/>
    </row>
    <row r="155" spans="1:6" x14ac:dyDescent="0.3">
      <c r="A155" s="4"/>
      <c r="B155" s="13"/>
      <c r="C155" s="13"/>
      <c r="D155" s="12"/>
      <c r="E155" s="12"/>
      <c r="F155" s="5"/>
    </row>
    <row r="156" spans="1:6" x14ac:dyDescent="0.3">
      <c r="A156" s="4"/>
      <c r="B156" s="13"/>
      <c r="C156" s="13"/>
      <c r="D156" s="12"/>
      <c r="E156" s="12"/>
      <c r="F156" s="5"/>
    </row>
    <row r="157" spans="1:6" x14ac:dyDescent="0.3">
      <c r="A157" s="4"/>
      <c r="B157" s="13"/>
      <c r="C157" s="13"/>
      <c r="D157" s="12"/>
      <c r="E157" s="12"/>
      <c r="F157" s="5"/>
    </row>
    <row r="158" spans="1:6" x14ac:dyDescent="0.3">
      <c r="A158" s="4"/>
      <c r="B158" s="13"/>
      <c r="C158" s="13"/>
      <c r="D158" s="12"/>
      <c r="E158" s="12"/>
      <c r="F158" s="5"/>
    </row>
    <row r="159" spans="1:6" x14ac:dyDescent="0.3">
      <c r="A159" s="4"/>
      <c r="B159" s="15"/>
      <c r="C159" s="15"/>
      <c r="D159" s="12"/>
      <c r="E159" s="12"/>
      <c r="F159" s="5"/>
    </row>
    <row r="160" spans="1:6" x14ac:dyDescent="0.3">
      <c r="A160" s="4"/>
      <c r="B160" s="14"/>
      <c r="C160" s="14"/>
      <c r="D160" s="12"/>
      <c r="E160" s="12"/>
      <c r="F160" s="5"/>
    </row>
    <row r="161" spans="1:6" x14ac:dyDescent="0.3">
      <c r="A161" s="4"/>
      <c r="B161" s="14"/>
      <c r="C161" s="13"/>
      <c r="D161" s="12"/>
      <c r="E161" s="12"/>
      <c r="F161" s="5"/>
    </row>
    <row r="162" spans="1:6" x14ac:dyDescent="0.3">
      <c r="A162" s="4"/>
      <c r="B162" s="13"/>
      <c r="C162" s="13"/>
      <c r="D162" s="12"/>
      <c r="E162" s="12"/>
      <c r="F162" s="5"/>
    </row>
    <row r="163" spans="1:6" x14ac:dyDescent="0.3">
      <c r="A163" s="4"/>
      <c r="B163" s="13"/>
      <c r="C163" s="13"/>
      <c r="D163" s="12"/>
      <c r="E163" s="12"/>
      <c r="F163" s="5"/>
    </row>
    <row r="164" spans="1:6" x14ac:dyDescent="0.3">
      <c r="A164" s="4"/>
      <c r="B164" s="13"/>
      <c r="C164" s="13"/>
      <c r="D164" s="12"/>
      <c r="E164" s="12"/>
      <c r="F164" s="5"/>
    </row>
    <row r="165" spans="1:6" x14ac:dyDescent="0.3">
      <c r="A165" s="4"/>
      <c r="B165" s="14"/>
      <c r="C165" s="13"/>
      <c r="D165" s="12"/>
      <c r="E165" s="12"/>
      <c r="F165" s="5"/>
    </row>
    <row r="166" spans="1:6" x14ac:dyDescent="0.3">
      <c r="A166" s="4"/>
      <c r="B166" s="13"/>
      <c r="C166" s="13"/>
      <c r="D166" s="12"/>
      <c r="E166" s="12"/>
      <c r="F166" s="5"/>
    </row>
    <row r="167" spans="1:6" x14ac:dyDescent="0.3">
      <c r="A167" s="4"/>
      <c r="B167" s="13"/>
      <c r="C167" s="13"/>
      <c r="D167" s="12"/>
      <c r="E167" s="12"/>
      <c r="F167" s="5"/>
    </row>
    <row r="168" spans="1:6" x14ac:dyDescent="0.3">
      <c r="A168" s="4"/>
      <c r="B168" s="13"/>
      <c r="C168" s="13"/>
      <c r="D168" s="12"/>
      <c r="E168" s="12"/>
      <c r="F168" s="5"/>
    </row>
    <row r="169" spans="1:6" x14ac:dyDescent="0.3">
      <c r="A169" s="4"/>
      <c r="B169" s="13"/>
      <c r="C169" s="13"/>
      <c r="D169" s="12"/>
      <c r="E169" s="12"/>
      <c r="F169" s="5"/>
    </row>
    <row r="170" spans="1:6" x14ac:dyDescent="0.3">
      <c r="A170" s="4"/>
      <c r="B170" s="13"/>
      <c r="C170" s="13"/>
      <c r="D170" s="12"/>
      <c r="E170" s="12"/>
      <c r="F170" s="5"/>
    </row>
    <row r="171" spans="1:6" x14ac:dyDescent="0.3">
      <c r="A171" s="4"/>
      <c r="B171" s="15"/>
      <c r="C171" s="15"/>
      <c r="D171" s="12"/>
      <c r="E171" s="12"/>
      <c r="F171" s="5"/>
    </row>
    <row r="172" spans="1:6" x14ac:dyDescent="0.3">
      <c r="A172" s="4"/>
      <c r="B172" s="14"/>
      <c r="C172" s="14"/>
      <c r="D172" s="12"/>
      <c r="E172" s="12"/>
      <c r="F172" s="5"/>
    </row>
    <row r="173" spans="1:6" x14ac:dyDescent="0.3">
      <c r="A173" s="4"/>
      <c r="B173" s="14"/>
      <c r="C173" s="13"/>
      <c r="D173" s="12"/>
      <c r="E173" s="12"/>
      <c r="F173" s="5"/>
    </row>
    <row r="174" spans="1:6" x14ac:dyDescent="0.3">
      <c r="A174" s="4"/>
      <c r="B174" s="13"/>
      <c r="C174" s="13"/>
      <c r="D174" s="12"/>
      <c r="E174" s="12"/>
      <c r="F174" s="5"/>
    </row>
    <row r="175" spans="1:6" x14ac:dyDescent="0.3">
      <c r="A175" s="4"/>
      <c r="B175" s="13"/>
      <c r="C175" s="13"/>
      <c r="D175" s="12"/>
      <c r="E175" s="12"/>
      <c r="F175" s="5"/>
    </row>
    <row r="176" spans="1:6" x14ac:dyDescent="0.3">
      <c r="A176" s="4"/>
      <c r="B176" s="13"/>
      <c r="C176" s="13"/>
      <c r="D176" s="12"/>
      <c r="E176" s="12"/>
      <c r="F176" s="5"/>
    </row>
    <row r="177" spans="1:6" x14ac:dyDescent="0.3">
      <c r="A177" s="4"/>
      <c r="B177" s="14"/>
      <c r="C177" s="13"/>
      <c r="D177" s="12"/>
      <c r="E177" s="12"/>
      <c r="F177" s="5"/>
    </row>
    <row r="178" spans="1:6" x14ac:dyDescent="0.3">
      <c r="A178" s="4"/>
      <c r="B178" s="13"/>
      <c r="C178" s="13"/>
      <c r="D178" s="12"/>
      <c r="E178" s="12"/>
      <c r="F178" s="5"/>
    </row>
    <row r="179" spans="1:6" x14ac:dyDescent="0.3">
      <c r="A179" s="4"/>
      <c r="B179" s="13"/>
      <c r="C179" s="13"/>
      <c r="D179" s="12"/>
      <c r="E179" s="12"/>
      <c r="F179" s="5"/>
    </row>
    <row r="180" spans="1:6" x14ac:dyDescent="0.3">
      <c r="A180" s="4"/>
      <c r="B180" s="13"/>
      <c r="C180" s="13"/>
      <c r="D180" s="12"/>
      <c r="E180" s="12"/>
      <c r="F180" s="5"/>
    </row>
    <row r="181" spans="1:6" x14ac:dyDescent="0.3">
      <c r="A181" s="4"/>
      <c r="B181" s="13"/>
      <c r="C181" s="13"/>
      <c r="D181" s="12"/>
      <c r="E181" s="12"/>
      <c r="F181" s="5"/>
    </row>
    <row r="182" spans="1:6" x14ac:dyDescent="0.3">
      <c r="A182" s="4"/>
      <c r="B182" s="13"/>
      <c r="C182" s="13"/>
      <c r="D182" s="12"/>
      <c r="E182" s="12"/>
      <c r="F182" s="5"/>
    </row>
    <row r="183" spans="1:6" x14ac:dyDescent="0.3">
      <c r="A183" s="4"/>
      <c r="B183" s="15"/>
      <c r="C183" s="15"/>
      <c r="D183" s="12"/>
      <c r="E183" s="12"/>
      <c r="F183" s="5"/>
    </row>
    <row r="184" spans="1:6" x14ac:dyDescent="0.3">
      <c r="A184" s="4"/>
      <c r="B184" s="14"/>
      <c r="C184" s="14"/>
      <c r="D184" s="12"/>
      <c r="E184" s="12"/>
      <c r="F184" s="5"/>
    </row>
    <row r="185" spans="1:6" x14ac:dyDescent="0.3">
      <c r="A185" s="4"/>
      <c r="B185" s="14"/>
      <c r="C185" s="13"/>
      <c r="D185" s="12"/>
      <c r="E185" s="12"/>
      <c r="F185" s="5"/>
    </row>
    <row r="186" spans="1:6" x14ac:dyDescent="0.3">
      <c r="A186" s="4"/>
      <c r="B186" s="13"/>
      <c r="C186" s="13"/>
      <c r="D186" s="12"/>
      <c r="E186" s="12"/>
      <c r="F186" s="5"/>
    </row>
    <row r="187" spans="1:6" x14ac:dyDescent="0.3">
      <c r="A187" s="4"/>
      <c r="B187" s="13"/>
      <c r="C187" s="13"/>
      <c r="D187" s="12"/>
      <c r="E187" s="12"/>
      <c r="F187" s="5"/>
    </row>
    <row r="188" spans="1:6" x14ac:dyDescent="0.3">
      <c r="A188" s="4"/>
      <c r="B188" s="13"/>
      <c r="C188" s="13"/>
      <c r="D188" s="12"/>
      <c r="E188" s="12"/>
      <c r="F188" s="5"/>
    </row>
    <row r="189" spans="1:6" x14ac:dyDescent="0.3">
      <c r="A189" s="4"/>
      <c r="B189" s="13"/>
      <c r="C189" s="13"/>
      <c r="D189" s="12"/>
      <c r="E189" s="12"/>
      <c r="F189" s="5"/>
    </row>
    <row r="190" spans="1:6" x14ac:dyDescent="0.3">
      <c r="A190" s="4"/>
      <c r="B190" s="14"/>
      <c r="C190" s="13"/>
      <c r="D190" s="12"/>
      <c r="E190" s="12"/>
      <c r="F190" s="5"/>
    </row>
    <row r="191" spans="1:6" x14ac:dyDescent="0.3">
      <c r="A191" s="4"/>
      <c r="B191" s="13"/>
      <c r="C191" s="13"/>
      <c r="D191" s="12"/>
      <c r="E191" s="12"/>
      <c r="F191" s="5"/>
    </row>
    <row r="192" spans="1:6" x14ac:dyDescent="0.3">
      <c r="A192" s="4"/>
      <c r="B192" s="13"/>
      <c r="C192" s="13"/>
      <c r="D192" s="12"/>
      <c r="E192" s="12"/>
      <c r="F192" s="5"/>
    </row>
    <row r="193" spans="1:6" x14ac:dyDescent="0.3">
      <c r="A193" s="4"/>
      <c r="B193" s="13"/>
      <c r="C193" s="13"/>
      <c r="D193" s="12"/>
      <c r="E193" s="12"/>
      <c r="F193" s="5"/>
    </row>
    <row r="194" spans="1:6" x14ac:dyDescent="0.3">
      <c r="A194" s="4"/>
      <c r="B194" s="13"/>
      <c r="C194" s="13"/>
      <c r="D194" s="12"/>
      <c r="E194" s="12"/>
      <c r="F194" s="5"/>
    </row>
    <row r="195" spans="1:6" x14ac:dyDescent="0.3">
      <c r="A195" s="4"/>
      <c r="B195" s="13"/>
      <c r="C195" s="13"/>
      <c r="D195" s="12"/>
      <c r="E195" s="12"/>
      <c r="F195" s="5"/>
    </row>
    <row r="196" spans="1:6" x14ac:dyDescent="0.3">
      <c r="A196" s="4"/>
      <c r="B196" s="15"/>
      <c r="C196" s="15"/>
      <c r="D196" s="12"/>
      <c r="E196" s="12"/>
      <c r="F196" s="5"/>
    </row>
    <row r="197" spans="1:6" x14ac:dyDescent="0.3">
      <c r="A197" s="4"/>
      <c r="B197" s="14"/>
      <c r="C197" s="14"/>
      <c r="D197" s="12"/>
      <c r="E197" s="12"/>
      <c r="F197" s="5"/>
    </row>
    <row r="198" spans="1:6" x14ac:dyDescent="0.3">
      <c r="A198" s="4"/>
      <c r="B198" s="14"/>
      <c r="C198" s="13"/>
      <c r="D198" s="12"/>
      <c r="E198" s="12"/>
      <c r="F198" s="5"/>
    </row>
    <row r="199" spans="1:6" x14ac:dyDescent="0.3">
      <c r="A199" s="4"/>
      <c r="B199" s="13"/>
      <c r="C199" s="13"/>
      <c r="D199" s="12"/>
      <c r="E199" s="12"/>
      <c r="F199" s="5"/>
    </row>
    <row r="200" spans="1:6" x14ac:dyDescent="0.3">
      <c r="A200" s="4"/>
      <c r="B200" s="13"/>
      <c r="C200" s="13"/>
      <c r="D200" s="12"/>
      <c r="E200" s="12"/>
      <c r="F200" s="5"/>
    </row>
    <row r="201" spans="1:6" x14ac:dyDescent="0.3">
      <c r="A201" s="4"/>
      <c r="B201" s="13"/>
      <c r="C201" s="13"/>
      <c r="D201" s="12"/>
      <c r="E201" s="12"/>
      <c r="F201" s="5"/>
    </row>
    <row r="202" spans="1:6" x14ac:dyDescent="0.3">
      <c r="A202" s="4"/>
      <c r="B202" s="13"/>
      <c r="C202" s="13"/>
      <c r="D202" s="12"/>
      <c r="E202" s="12"/>
      <c r="F202" s="5"/>
    </row>
    <row r="203" spans="1:6" x14ac:dyDescent="0.3">
      <c r="A203" s="4"/>
      <c r="B203" s="13"/>
      <c r="C203" s="13"/>
      <c r="D203" s="12"/>
      <c r="E203" s="12"/>
      <c r="F203" s="5"/>
    </row>
    <row r="204" spans="1:6" x14ac:dyDescent="0.3">
      <c r="A204" s="4"/>
      <c r="B204" s="13"/>
      <c r="C204" s="13"/>
      <c r="D204" s="12"/>
      <c r="E204" s="12"/>
      <c r="F204" s="5"/>
    </row>
    <row r="205" spans="1:6" x14ac:dyDescent="0.3">
      <c r="A205" s="4"/>
      <c r="B205" s="13"/>
      <c r="C205" s="13"/>
      <c r="D205" s="12"/>
      <c r="E205" s="12"/>
      <c r="F205" s="5"/>
    </row>
    <row r="206" spans="1:6" x14ac:dyDescent="0.3">
      <c r="A206" s="4"/>
      <c r="B206" s="13"/>
      <c r="C206" s="13"/>
      <c r="D206" s="12"/>
      <c r="E206" s="12"/>
      <c r="F206" s="5"/>
    </row>
    <row r="207" spans="1:6" x14ac:dyDescent="0.3">
      <c r="A207" s="4"/>
      <c r="B207" s="13"/>
      <c r="C207" s="13"/>
      <c r="D207" s="12"/>
      <c r="E207" s="12"/>
      <c r="F207" s="5"/>
    </row>
    <row r="208" spans="1:6" x14ac:dyDescent="0.3">
      <c r="A208" s="4"/>
      <c r="B208" s="13"/>
      <c r="C208" s="13"/>
      <c r="D208" s="12"/>
      <c r="E208" s="12"/>
      <c r="F208" s="5"/>
    </row>
    <row r="209" spans="1:6" x14ac:dyDescent="0.3">
      <c r="A209" s="4"/>
      <c r="B209" s="13"/>
      <c r="C209" s="13"/>
      <c r="D209" s="12"/>
      <c r="E209" s="12"/>
      <c r="F209" s="5"/>
    </row>
    <row r="210" spans="1:6" x14ac:dyDescent="0.3">
      <c r="A210" s="4"/>
      <c r="B210" s="13"/>
      <c r="C210" s="13"/>
      <c r="D210" s="12"/>
      <c r="E210" s="12"/>
      <c r="F210" s="5"/>
    </row>
    <row r="211" spans="1:6" x14ac:dyDescent="0.3">
      <c r="A211" s="4"/>
      <c r="B211" s="13"/>
      <c r="C211" s="13"/>
      <c r="D211" s="12"/>
      <c r="E211" s="12"/>
      <c r="F211" s="5"/>
    </row>
    <row r="212" spans="1:6" x14ac:dyDescent="0.3">
      <c r="A212" s="4"/>
      <c r="B212" s="13"/>
      <c r="C212" s="13"/>
      <c r="D212" s="12"/>
      <c r="E212" s="12"/>
      <c r="F212" s="5"/>
    </row>
    <row r="213" spans="1:6" x14ac:dyDescent="0.3">
      <c r="A213" s="4"/>
      <c r="B213" s="13"/>
      <c r="C213" s="13"/>
      <c r="D213" s="12"/>
      <c r="E213" s="12"/>
      <c r="F213" s="5"/>
    </row>
    <row r="214" spans="1:6" x14ac:dyDescent="0.3">
      <c r="A214" s="4"/>
      <c r="B214" s="13"/>
      <c r="C214" s="13"/>
      <c r="D214" s="12"/>
      <c r="E214" s="12"/>
      <c r="F214" s="5"/>
    </row>
    <row r="215" spans="1:6" x14ac:dyDescent="0.3">
      <c r="A215" s="4"/>
      <c r="B215" s="13"/>
      <c r="C215" s="13"/>
      <c r="D215" s="12"/>
      <c r="E215" s="12"/>
      <c r="F215" s="5"/>
    </row>
    <row r="216" spans="1:6" x14ac:dyDescent="0.3">
      <c r="A216" s="4"/>
      <c r="B216" s="13"/>
      <c r="C216" s="13"/>
      <c r="D216" s="12"/>
      <c r="E216" s="12"/>
      <c r="F216" s="5"/>
    </row>
    <row r="217" spans="1:6" x14ac:dyDescent="0.3">
      <c r="A217" s="4"/>
      <c r="B217" s="13"/>
      <c r="C217" s="13"/>
      <c r="D217" s="12"/>
      <c r="E217" s="12"/>
      <c r="F217" s="5"/>
    </row>
    <row r="218" spans="1:6" x14ac:dyDescent="0.3">
      <c r="A218" s="4"/>
      <c r="B218" s="13"/>
      <c r="C218" s="13"/>
      <c r="D218" s="12"/>
      <c r="E218" s="12"/>
      <c r="F218" s="5"/>
    </row>
    <row r="219" spans="1:6" x14ac:dyDescent="0.3">
      <c r="A219" s="4"/>
      <c r="B219" s="13"/>
      <c r="C219" s="13"/>
      <c r="D219" s="12"/>
      <c r="E219" s="12"/>
      <c r="F219" s="5"/>
    </row>
    <row r="220" spans="1:6" x14ac:dyDescent="0.3">
      <c r="A220" s="4"/>
      <c r="B220" s="13"/>
      <c r="C220" s="13"/>
      <c r="D220" s="12"/>
      <c r="E220" s="12"/>
      <c r="F220" s="5"/>
    </row>
    <row r="221" spans="1:6" x14ac:dyDescent="0.3">
      <c r="A221" s="4"/>
      <c r="B221" s="13"/>
      <c r="C221" s="13"/>
      <c r="D221" s="12"/>
      <c r="E221" s="12"/>
      <c r="F221" s="5"/>
    </row>
    <row r="222" spans="1:6" x14ac:dyDescent="0.3">
      <c r="A222" s="4"/>
      <c r="B222" s="13"/>
      <c r="C222" s="13"/>
      <c r="D222" s="12"/>
      <c r="E222" s="12"/>
      <c r="F222" s="5"/>
    </row>
    <row r="223" spans="1:6" x14ac:dyDescent="0.3">
      <c r="A223" s="4"/>
      <c r="B223" s="13"/>
      <c r="C223" s="13"/>
      <c r="D223" s="12"/>
      <c r="E223" s="12"/>
      <c r="F223" s="5"/>
    </row>
    <row r="224" spans="1:6" x14ac:dyDescent="0.3">
      <c r="A224" s="4"/>
      <c r="B224" s="13"/>
      <c r="C224" s="13"/>
      <c r="D224" s="12"/>
      <c r="E224" s="12"/>
      <c r="F224" s="5"/>
    </row>
    <row r="225" spans="1:6" x14ac:dyDescent="0.3">
      <c r="A225" s="4"/>
      <c r="B225" s="13"/>
      <c r="C225" s="13"/>
      <c r="D225" s="12"/>
      <c r="E225" s="12"/>
      <c r="F225" s="5"/>
    </row>
    <row r="226" spans="1:6" x14ac:dyDescent="0.3">
      <c r="A226" s="4"/>
      <c r="B226" s="13"/>
      <c r="C226" s="13"/>
      <c r="D226" s="12"/>
      <c r="E226" s="12"/>
      <c r="F226" s="5"/>
    </row>
    <row r="227" spans="1:6" x14ac:dyDescent="0.3">
      <c r="A227" s="4"/>
      <c r="B227" s="13"/>
      <c r="C227" s="13"/>
      <c r="D227" s="12"/>
      <c r="E227" s="12"/>
      <c r="F227" s="5"/>
    </row>
    <row r="228" spans="1:6" x14ac:dyDescent="0.3">
      <c r="A228" s="4"/>
      <c r="B228" s="13"/>
      <c r="C228" s="13"/>
      <c r="D228" s="12"/>
      <c r="E228" s="12"/>
      <c r="F228" s="5"/>
    </row>
    <row r="229" spans="1:6" x14ac:dyDescent="0.3">
      <c r="A229" s="4"/>
      <c r="B229" s="13"/>
      <c r="C229" s="13"/>
      <c r="D229" s="12"/>
      <c r="E229" s="12"/>
      <c r="F229" s="5"/>
    </row>
    <row r="230" spans="1:6" x14ac:dyDescent="0.3">
      <c r="A230" s="4"/>
      <c r="B230" s="13"/>
      <c r="C230" s="13"/>
      <c r="D230" s="12"/>
      <c r="E230" s="12"/>
      <c r="F230" s="5"/>
    </row>
    <row r="231" spans="1:6" x14ac:dyDescent="0.3">
      <c r="A231" s="4"/>
      <c r="B231" s="13"/>
      <c r="C231" s="13"/>
      <c r="D231" s="12"/>
      <c r="E231" s="12"/>
      <c r="F231" s="5"/>
    </row>
    <row r="232" spans="1:6" x14ac:dyDescent="0.3">
      <c r="A232" s="4"/>
      <c r="B232" s="13"/>
      <c r="C232" s="13"/>
      <c r="D232" s="12"/>
      <c r="E232" s="12"/>
      <c r="F232" s="5"/>
    </row>
    <row r="233" spans="1:6" x14ac:dyDescent="0.3">
      <c r="A233" s="4"/>
      <c r="B233" s="13"/>
      <c r="C233" s="13"/>
      <c r="D233" s="12"/>
      <c r="E233" s="12"/>
      <c r="F233" s="5"/>
    </row>
    <row r="234" spans="1:6" x14ac:dyDescent="0.3">
      <c r="A234" s="4"/>
      <c r="B234" s="13"/>
      <c r="C234" s="13"/>
      <c r="D234" s="12"/>
      <c r="E234" s="12"/>
      <c r="F234" s="5"/>
    </row>
    <row r="235" spans="1:6" x14ac:dyDescent="0.3">
      <c r="A235" s="4"/>
      <c r="B235" s="13"/>
      <c r="C235" s="13"/>
      <c r="D235" s="12"/>
      <c r="E235" s="12"/>
      <c r="F235" s="5"/>
    </row>
    <row r="236" spans="1:6" x14ac:dyDescent="0.3">
      <c r="A236" s="4"/>
      <c r="B236" s="13"/>
      <c r="C236" s="13"/>
      <c r="D236" s="12"/>
      <c r="E236" s="12"/>
      <c r="F236" s="5"/>
    </row>
    <row r="237" spans="1:6" x14ac:dyDescent="0.3">
      <c r="A237" s="4"/>
      <c r="B237" s="13"/>
      <c r="C237" s="13"/>
      <c r="D237" s="12"/>
      <c r="E237" s="12"/>
      <c r="F237" s="5"/>
    </row>
    <row r="238" spans="1:6" x14ac:dyDescent="0.3">
      <c r="A238" s="4"/>
      <c r="B238" s="13"/>
      <c r="C238" s="13"/>
      <c r="D238" s="12"/>
      <c r="E238" s="12"/>
      <c r="F238" s="5"/>
    </row>
    <row r="239" spans="1:6" x14ac:dyDescent="0.3">
      <c r="A239" s="4"/>
      <c r="B239" s="13"/>
      <c r="C239" s="13"/>
      <c r="D239" s="12"/>
      <c r="E239" s="12"/>
      <c r="F239" s="5"/>
    </row>
    <row r="240" spans="1:6" x14ac:dyDescent="0.3">
      <c r="A240" s="4"/>
      <c r="B240" s="13"/>
      <c r="C240" s="13"/>
      <c r="D240" s="12"/>
      <c r="E240" s="12"/>
      <c r="F240" s="5"/>
    </row>
    <row r="241" spans="1:6" x14ac:dyDescent="0.3">
      <c r="A241" s="4"/>
      <c r="B241" s="13"/>
      <c r="C241" s="13"/>
      <c r="D241" s="12"/>
      <c r="E241" s="12"/>
      <c r="F241" s="5"/>
    </row>
    <row r="242" spans="1:6" x14ac:dyDescent="0.3">
      <c r="A242" s="4"/>
      <c r="B242" s="13"/>
      <c r="C242" s="13"/>
      <c r="D242" s="12"/>
      <c r="E242" s="12"/>
      <c r="F242" s="5"/>
    </row>
    <row r="243" spans="1:6" x14ac:dyDescent="0.3">
      <c r="A243" s="4"/>
      <c r="B243" s="13"/>
      <c r="C243" s="13"/>
      <c r="D243" s="12"/>
      <c r="E243" s="12"/>
      <c r="F243" s="5"/>
    </row>
    <row r="244" spans="1:6" x14ac:dyDescent="0.3">
      <c r="A244" s="4"/>
      <c r="B244" s="13"/>
      <c r="C244" s="13"/>
      <c r="D244" s="12"/>
      <c r="E244" s="12"/>
      <c r="F244" s="5"/>
    </row>
    <row r="245" spans="1:6" x14ac:dyDescent="0.3">
      <c r="A245" s="4"/>
      <c r="B245" s="13"/>
      <c r="C245" s="13"/>
      <c r="D245" s="12"/>
      <c r="E245" s="12"/>
      <c r="F245" s="5"/>
    </row>
    <row r="246" spans="1:6" x14ac:dyDescent="0.3">
      <c r="A246" s="4"/>
      <c r="B246" s="13"/>
      <c r="C246" s="13"/>
      <c r="D246" s="12"/>
      <c r="E246" s="12"/>
      <c r="F246" s="5"/>
    </row>
    <row r="247" spans="1:6" x14ac:dyDescent="0.3">
      <c r="A247" s="4"/>
      <c r="B247" s="13"/>
      <c r="C247" s="13"/>
      <c r="D247" s="12"/>
      <c r="E247" s="12"/>
      <c r="F247" s="5"/>
    </row>
    <row r="248" spans="1:6" x14ac:dyDescent="0.3">
      <c r="A248" s="4"/>
      <c r="B248" s="13"/>
      <c r="C248" s="13"/>
      <c r="D248" s="12"/>
      <c r="E248" s="12"/>
      <c r="F248" s="5"/>
    </row>
    <row r="249" spans="1:6" x14ac:dyDescent="0.3">
      <c r="A249" s="4"/>
      <c r="B249" s="13"/>
      <c r="C249" s="13"/>
      <c r="D249" s="12"/>
      <c r="E249" s="12"/>
      <c r="F249" s="5"/>
    </row>
    <row r="250" spans="1:6" x14ac:dyDescent="0.3">
      <c r="A250" s="4"/>
      <c r="B250" s="13"/>
      <c r="C250" s="13"/>
      <c r="D250" s="12"/>
      <c r="E250" s="12"/>
      <c r="F250" s="5"/>
    </row>
  </sheetData>
  <mergeCells count="8">
    <mergeCell ref="A1:F1"/>
    <mergeCell ref="H3:J3"/>
    <mergeCell ref="K3:N3"/>
    <mergeCell ref="H5:N5"/>
    <mergeCell ref="P13:R15"/>
    <mergeCell ref="P3:R3"/>
    <mergeCell ref="H1:N1"/>
    <mergeCell ref="H14:N16"/>
  </mergeCells>
  <conditionalFormatting sqref="H7:N12">
    <cfRule type="expression" dxfId="419" priority="1">
      <formula>ISNUMBER(MATCH(H7,$A$4:$A$300,0))</formula>
    </cfRule>
  </conditionalFormatting>
  <dataValidations count="5">
    <dataValidation type="list" allowBlank="1" showInputMessage="1" showErrorMessage="1" sqref="B128:B130 B31:B35 B50:B55 B57:B61 B44:B48 B37:B42 B63:B68 B70:B74 B76:B81 B83:B87 B89:B94 B96:B100 B102:B107 B109:B113 B115:B120 B122:B126 B16:B29 B10:B14 B4:B8 B132:B138 B140:B146 B148:B158 B160:B170 B172:B182 B184:B195 B197:B250" xr:uid="{00000000-0002-0000-1500-000000000000}">
      <formula1>disciplinas</formula1>
    </dataValidation>
    <dataValidation type="list" allowBlank="1" sqref="D4:D250" xr:uid="{00000000-0002-0000-1500-000001000000}">
      <formula1>tempo</formula1>
    </dataValidation>
    <dataValidation type="list" allowBlank="1" showInputMessage="1" showErrorMessage="1" sqref="F4:F250" xr:uid="{00000000-0002-0000-1500-000002000000}">
      <formula1>"Estudado, A estudar, Estudando"</formula1>
    </dataValidation>
    <dataValidation type="list" allowBlank="1" showInputMessage="1" showErrorMessage="1" sqref="K3:N3" xr:uid="{D15E4C11-B30C-4BC2-A33B-24AA32C36AED}">
      <formula1>ano</formula1>
    </dataValidation>
    <dataValidation allowBlank="1" sqref="E4:E1048576" xr:uid="{07A2E06A-3E2E-4B50-BD96-2B236CCE50C9}"/>
  </dataValidations>
  <pageMargins left="0.25" right="0.25" top="0.75" bottom="0.75" header="0.3" footer="0.3"/>
  <pageSetup paperSize="9" scale="70" fitToHeight="0"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Plan22">
    <pageSetUpPr fitToPage="1"/>
  </sheetPr>
  <dimension ref="A1:R250"/>
  <sheetViews>
    <sheetView showGridLines="0" workbookViewId="0">
      <selection sqref="A1:F1"/>
    </sheetView>
  </sheetViews>
  <sheetFormatPr defaultColWidth="9.109375" defaultRowHeight="14.4" x14ac:dyDescent="0.3"/>
  <cols>
    <col min="1" max="1" width="12.6640625" style="3" customWidth="1"/>
    <col min="2" max="2" width="17.33203125" style="16" customWidth="1"/>
    <col min="3" max="3" width="50" style="16" customWidth="1"/>
    <col min="4" max="4" width="13.6640625" style="16" customWidth="1"/>
    <col min="5" max="5" width="34.109375" style="16" customWidth="1"/>
    <col min="6" max="6" width="13.109375" style="1" customWidth="1"/>
    <col min="7" max="7" width="3.5546875" style="1" customWidth="1"/>
    <col min="8" max="8" width="5.5546875" style="1" bestFit="1" customWidth="1"/>
    <col min="9" max="9" width="5" style="1" bestFit="1" customWidth="1"/>
    <col min="10" max="10" width="4.5546875" style="1" bestFit="1" customWidth="1"/>
    <col min="11" max="11" width="5.109375" style="1" bestFit="1" customWidth="1"/>
    <col min="12" max="12" width="4.5546875" style="1" bestFit="1" customWidth="1"/>
    <col min="13" max="13" width="4.88671875" style="1" bestFit="1" customWidth="1"/>
    <col min="14" max="14" width="5.33203125" style="1" customWidth="1"/>
    <col min="15" max="15" width="2.88671875" style="1" customWidth="1"/>
    <col min="16" max="17" width="9.109375" style="1"/>
    <col min="18" max="18" width="10.77734375" style="1" customWidth="1"/>
    <col min="19" max="16384" width="9.109375" style="1"/>
  </cols>
  <sheetData>
    <row r="1" spans="1:18" ht="21" customHeight="1" x14ac:dyDescent="0.3">
      <c r="A1" s="170" t="s">
        <v>30</v>
      </c>
      <c r="B1" s="170"/>
      <c r="C1" s="170"/>
      <c r="D1" s="170"/>
      <c r="E1" s="171"/>
      <c r="F1" s="171"/>
      <c r="H1" s="177" t="s">
        <v>74</v>
      </c>
      <c r="I1" s="177"/>
      <c r="J1" s="177"/>
      <c r="K1" s="177"/>
      <c r="L1" s="177"/>
      <c r="M1" s="177"/>
      <c r="N1" s="177"/>
    </row>
    <row r="2" spans="1:18" ht="7.5" customHeight="1" x14ac:dyDescent="0.3"/>
    <row r="3" spans="1:18" ht="30" customHeight="1" x14ac:dyDescent="0.3">
      <c r="A3" s="83" t="s">
        <v>0</v>
      </c>
      <c r="B3" s="84" t="s">
        <v>1</v>
      </c>
      <c r="C3" s="84" t="s">
        <v>2</v>
      </c>
      <c r="D3" s="84" t="s">
        <v>3</v>
      </c>
      <c r="E3" s="84" t="s">
        <v>34</v>
      </c>
      <c r="F3" s="84" t="s">
        <v>4</v>
      </c>
      <c r="H3" s="175" t="s">
        <v>14</v>
      </c>
      <c r="I3" s="175"/>
      <c r="J3" s="175"/>
      <c r="K3" s="176">
        <v>2021</v>
      </c>
      <c r="L3" s="176"/>
      <c r="M3" s="176"/>
      <c r="N3" s="176"/>
      <c r="P3" s="179"/>
      <c r="Q3" s="179"/>
      <c r="R3" s="179"/>
    </row>
    <row r="4" spans="1:18" ht="15" thickBot="1" x14ac:dyDescent="0.35">
      <c r="A4" s="4">
        <v>44470</v>
      </c>
      <c r="B4" s="14" t="s">
        <v>86</v>
      </c>
      <c r="C4" s="13" t="s">
        <v>87</v>
      </c>
      <c r="D4" s="12">
        <v>2.0833333333333332E-2</v>
      </c>
      <c r="E4" s="12"/>
      <c r="F4" s="5" t="s">
        <v>35</v>
      </c>
    </row>
    <row r="5" spans="1:18" ht="18" thickBot="1" x14ac:dyDescent="0.35">
      <c r="A5" s="4">
        <v>44470</v>
      </c>
      <c r="B5" s="13" t="s">
        <v>76</v>
      </c>
      <c r="C5" s="13" t="s">
        <v>88</v>
      </c>
      <c r="D5" s="12">
        <v>6.25E-2</v>
      </c>
      <c r="E5" s="12"/>
      <c r="F5" s="5" t="s">
        <v>35</v>
      </c>
      <c r="H5" s="172">
        <f>DATE(K3,10,1)</f>
        <v>44470</v>
      </c>
      <c r="I5" s="173"/>
      <c r="J5" s="173"/>
      <c r="K5" s="173"/>
      <c r="L5" s="173"/>
      <c r="M5" s="173"/>
      <c r="N5" s="174"/>
    </row>
    <row r="6" spans="1:18" ht="16.2" thickBot="1" x14ac:dyDescent="0.35">
      <c r="A6" s="4">
        <v>44470</v>
      </c>
      <c r="B6" s="13" t="s">
        <v>76</v>
      </c>
      <c r="C6" s="13" t="s">
        <v>89</v>
      </c>
      <c r="D6" s="12">
        <v>0.104166666666667</v>
      </c>
      <c r="E6" s="12"/>
      <c r="F6" s="5" t="s">
        <v>35</v>
      </c>
      <c r="H6" s="7" t="s">
        <v>15</v>
      </c>
      <c r="I6" s="7" t="s">
        <v>16</v>
      </c>
      <c r="J6" s="7" t="s">
        <v>17</v>
      </c>
      <c r="K6" s="7" t="s">
        <v>18</v>
      </c>
      <c r="L6" s="7" t="s">
        <v>19</v>
      </c>
      <c r="M6" s="7" t="s">
        <v>20</v>
      </c>
      <c r="N6" s="7" t="s">
        <v>21</v>
      </c>
    </row>
    <row r="7" spans="1:18" ht="15.6" thickBot="1" x14ac:dyDescent="0.35">
      <c r="A7" s="4">
        <v>44470</v>
      </c>
      <c r="B7" s="13" t="s">
        <v>77</v>
      </c>
      <c r="C7" s="13" t="s">
        <v>90</v>
      </c>
      <c r="D7" s="12">
        <v>0.14583333333333301</v>
      </c>
      <c r="E7" s="12"/>
      <c r="F7" s="5" t="s">
        <v>35</v>
      </c>
      <c r="H7" s="6" t="str">
        <f>IF(MONTH($H$5)&lt;&gt;MONTH($H$5-(WEEKDAY($H$5,1))-IF((WEEKDAY($H$5,1))&lt;=0,7,0)+(ROW(H7)-ROW($H$7))*7+(COLUMN(H7)-COLUMN($H$7)+1)),"",$H$5-(WEEKDAY($H$5,1))-IF((WEEKDAY($H$5,1))&lt;=0,7,0)+(ROW(H7)-ROW($H$7))*7+(COLUMN(H7)-COLUMN($H$7)+1))</f>
        <v/>
      </c>
      <c r="I7" s="6" t="str">
        <f t="shared" ref="I7:N12" si="0">IF(MONTH($H$5)&lt;&gt;MONTH($H$5-(WEEKDAY($H$5,1))-IF((WEEKDAY($H$5,1))&lt;=0,7,0)+(ROW(I7)-ROW($H$7))*7+(COLUMN(I7)-COLUMN($H$7)+1)),"",$H$5-(WEEKDAY($H$5,1))-IF((WEEKDAY($H$5,1))&lt;=0,7,0)+(ROW(I7)-ROW($H$7))*7+(COLUMN(I7)-COLUMN($H$7)+1))</f>
        <v/>
      </c>
      <c r="J7" s="6" t="str">
        <f t="shared" si="0"/>
        <v/>
      </c>
      <c r="K7" s="6" t="str">
        <f t="shared" si="0"/>
        <v/>
      </c>
      <c r="L7" s="6" t="str">
        <f t="shared" si="0"/>
        <v/>
      </c>
      <c r="M7" s="6">
        <f>IF(MONTH($H$5)&lt;&gt;MONTH($H$5-(WEEKDAY($H$5,1))-IF((WEEKDAY($H$5,1))&lt;=0,7,0)+(ROW(M7)-ROW($H$7))*7+(COLUMN(M7)-COLUMN($H$7)+1)),"",$H$5-(WEEKDAY($H$5,1))-IF((WEEKDAY($H$5,1))&lt;=0,7,0)+(ROW(M7)-ROW($H$7))*7+(COLUMN(M7)-COLUMN($H$7)+1))</f>
        <v>44470</v>
      </c>
      <c r="N7" s="6">
        <f t="shared" si="0"/>
        <v>44471</v>
      </c>
    </row>
    <row r="8" spans="1:18" ht="15.6" thickBot="1" x14ac:dyDescent="0.35">
      <c r="A8" s="4">
        <v>44470</v>
      </c>
      <c r="B8" s="13" t="s">
        <v>77</v>
      </c>
      <c r="C8" s="13" t="s">
        <v>91</v>
      </c>
      <c r="D8" s="12">
        <v>0.1875</v>
      </c>
      <c r="E8" s="12"/>
      <c r="F8" s="5" t="s">
        <v>35</v>
      </c>
      <c r="H8" s="6">
        <f t="shared" ref="H8:H12" si="1">IF(MONTH($H$5)&lt;&gt;MONTH($H$5-(WEEKDAY($H$5,1))-IF((WEEKDAY($H$5,1))&lt;=0,7,0)+(ROW(H8)-ROW($H$7))*7+(COLUMN(H8)-COLUMN($H$7)+1)),"",$H$5-(WEEKDAY($H$5,1))-IF((WEEKDAY($H$5,1))&lt;=0,7,0)+(ROW(H8)-ROW($H$7))*7+(COLUMN(H8)-COLUMN($H$7)+1))</f>
        <v>44472</v>
      </c>
      <c r="I8" s="6">
        <f t="shared" si="0"/>
        <v>44473</v>
      </c>
      <c r="J8" s="6">
        <f t="shared" si="0"/>
        <v>44474</v>
      </c>
      <c r="K8" s="6">
        <f t="shared" si="0"/>
        <v>44475</v>
      </c>
      <c r="L8" s="6">
        <f t="shared" si="0"/>
        <v>44476</v>
      </c>
      <c r="M8" s="6">
        <f>IF(MONTH($H$5)&lt;&gt;MONTH($H$5-(WEEKDAY($H$5,1))-IF((WEEKDAY($H$5,1))&lt;=0,7,0)+(ROW(M8)-ROW($H$7))*7+(COLUMN(M8)-COLUMN($H$7)+1)),"",$H$5-(WEEKDAY($H$5,1))-IF((WEEKDAY($H$5,1))&lt;=0,7,0)+(ROW(M8)-ROW($H$7))*7+(COLUMN(M8)-COLUMN($H$7)+1))</f>
        <v>44477</v>
      </c>
      <c r="N8" s="6">
        <f t="shared" si="0"/>
        <v>44478</v>
      </c>
    </row>
    <row r="9" spans="1:18" ht="15.6" thickBot="1" x14ac:dyDescent="0.35">
      <c r="A9" s="4">
        <v>44470</v>
      </c>
      <c r="B9" s="15" t="s">
        <v>76</v>
      </c>
      <c r="C9" s="15" t="s">
        <v>78</v>
      </c>
      <c r="D9" s="12">
        <v>0.22916666666666699</v>
      </c>
      <c r="E9" s="12"/>
      <c r="F9" s="5" t="s">
        <v>35</v>
      </c>
      <c r="H9" s="6">
        <f t="shared" si="1"/>
        <v>44479</v>
      </c>
      <c r="I9" s="6">
        <f t="shared" si="0"/>
        <v>44480</v>
      </c>
      <c r="J9" s="6">
        <f t="shared" si="0"/>
        <v>44481</v>
      </c>
      <c r="K9" s="6">
        <f t="shared" si="0"/>
        <v>44482</v>
      </c>
      <c r="L9" s="6">
        <f t="shared" si="0"/>
        <v>44483</v>
      </c>
      <c r="M9" s="6">
        <f t="shared" si="0"/>
        <v>44484</v>
      </c>
      <c r="N9" s="6">
        <f t="shared" si="0"/>
        <v>44485</v>
      </c>
    </row>
    <row r="10" spans="1:18" ht="15.6" thickBot="1" x14ac:dyDescent="0.35">
      <c r="A10" s="4">
        <v>44470</v>
      </c>
      <c r="B10" s="14" t="s">
        <v>86</v>
      </c>
      <c r="C10" s="14" t="s">
        <v>92</v>
      </c>
      <c r="D10" s="12">
        <v>0.27083333333333298</v>
      </c>
      <c r="E10" s="12"/>
      <c r="F10" s="5" t="s">
        <v>35</v>
      </c>
      <c r="H10" s="6">
        <f t="shared" si="1"/>
        <v>44486</v>
      </c>
      <c r="I10" s="6">
        <f t="shared" si="0"/>
        <v>44487</v>
      </c>
      <c r="J10" s="6">
        <f t="shared" si="0"/>
        <v>44488</v>
      </c>
      <c r="K10" s="6">
        <f t="shared" si="0"/>
        <v>44489</v>
      </c>
      <c r="L10" s="6">
        <f t="shared" si="0"/>
        <v>44490</v>
      </c>
      <c r="M10" s="6">
        <f t="shared" si="0"/>
        <v>44491</v>
      </c>
      <c r="N10" s="6">
        <f t="shared" si="0"/>
        <v>44492</v>
      </c>
    </row>
    <row r="11" spans="1:18" ht="15.6" thickBot="1" x14ac:dyDescent="0.35">
      <c r="A11" s="4">
        <v>44470</v>
      </c>
      <c r="B11" s="13" t="s">
        <v>76</v>
      </c>
      <c r="C11" s="13" t="s">
        <v>93</v>
      </c>
      <c r="D11" s="12">
        <v>0.3125</v>
      </c>
      <c r="E11" s="12"/>
      <c r="F11" s="5" t="s">
        <v>35</v>
      </c>
      <c r="H11" s="6">
        <f t="shared" si="1"/>
        <v>44493</v>
      </c>
      <c r="I11" s="6">
        <f t="shared" si="0"/>
        <v>44494</v>
      </c>
      <c r="J11" s="6">
        <f t="shared" si="0"/>
        <v>44495</v>
      </c>
      <c r="K11" s="6">
        <f t="shared" si="0"/>
        <v>44496</v>
      </c>
      <c r="L11" s="6">
        <f t="shared" si="0"/>
        <v>44497</v>
      </c>
      <c r="M11" s="6">
        <f t="shared" si="0"/>
        <v>44498</v>
      </c>
      <c r="N11" s="6">
        <f t="shared" si="0"/>
        <v>44499</v>
      </c>
    </row>
    <row r="12" spans="1:18" ht="15.6" thickBot="1" x14ac:dyDescent="0.35">
      <c r="A12" s="4">
        <v>44478</v>
      </c>
      <c r="B12" s="13" t="s">
        <v>76</v>
      </c>
      <c r="C12" s="13" t="s">
        <v>37</v>
      </c>
      <c r="D12" s="12">
        <v>0.35416666666666702</v>
      </c>
      <c r="E12" s="12"/>
      <c r="F12" s="5" t="s">
        <v>36</v>
      </c>
      <c r="H12" s="6">
        <f t="shared" si="1"/>
        <v>44500</v>
      </c>
      <c r="I12" s="6" t="str">
        <f t="shared" si="0"/>
        <v/>
      </c>
      <c r="J12" s="6" t="str">
        <f t="shared" si="0"/>
        <v/>
      </c>
      <c r="K12" s="6" t="str">
        <f t="shared" si="0"/>
        <v/>
      </c>
      <c r="L12" s="6" t="str">
        <f t="shared" si="0"/>
        <v/>
      </c>
      <c r="M12" s="6" t="str">
        <f t="shared" si="0"/>
        <v/>
      </c>
      <c r="N12" s="6" t="str">
        <f t="shared" si="0"/>
        <v/>
      </c>
    </row>
    <row r="13" spans="1:18" x14ac:dyDescent="0.3">
      <c r="A13" s="4">
        <v>44479</v>
      </c>
      <c r="B13" s="13" t="s">
        <v>77</v>
      </c>
      <c r="C13" s="13" t="s">
        <v>38</v>
      </c>
      <c r="D13" s="12">
        <v>0.39583333333333298</v>
      </c>
      <c r="E13" s="12"/>
      <c r="F13" s="5" t="s">
        <v>35</v>
      </c>
      <c r="P13" s="178"/>
      <c r="Q13" s="178"/>
      <c r="R13" s="178"/>
    </row>
    <row r="14" spans="1:18" x14ac:dyDescent="0.3">
      <c r="A14" s="4">
        <v>44480</v>
      </c>
      <c r="B14" s="13" t="s">
        <v>77</v>
      </c>
      <c r="C14" s="13" t="s">
        <v>33</v>
      </c>
      <c r="D14" s="12">
        <v>0.4375</v>
      </c>
      <c r="E14" s="12"/>
      <c r="F14" s="5" t="s">
        <v>79</v>
      </c>
      <c r="H14" s="169" t="s">
        <v>114</v>
      </c>
      <c r="I14" s="169"/>
      <c r="J14" s="169"/>
      <c r="K14" s="169"/>
      <c r="L14" s="169"/>
      <c r="M14" s="169"/>
      <c r="N14" s="169"/>
      <c r="P14" s="178"/>
      <c r="Q14" s="178"/>
      <c r="R14" s="178"/>
    </row>
    <row r="15" spans="1:18" x14ac:dyDescent="0.3">
      <c r="A15" s="4">
        <v>44481</v>
      </c>
      <c r="B15" s="15" t="s">
        <v>76</v>
      </c>
      <c r="C15" s="15" t="s">
        <v>39</v>
      </c>
      <c r="D15" s="12">
        <v>0.47916666666666702</v>
      </c>
      <c r="E15" s="12"/>
      <c r="F15" s="5" t="s">
        <v>79</v>
      </c>
      <c r="H15" s="169"/>
      <c r="I15" s="169"/>
      <c r="J15" s="169"/>
      <c r="K15" s="169"/>
      <c r="L15" s="169"/>
      <c r="M15" s="169"/>
      <c r="N15" s="169"/>
      <c r="P15" s="178"/>
      <c r="Q15" s="178"/>
      <c r="R15" s="178"/>
    </row>
    <row r="16" spans="1:18" x14ac:dyDescent="0.3">
      <c r="A16" s="4">
        <v>44482</v>
      </c>
      <c r="B16" s="14" t="s">
        <v>86</v>
      </c>
      <c r="C16" s="14" t="s">
        <v>40</v>
      </c>
      <c r="D16" s="12">
        <v>0.52083333333333304</v>
      </c>
      <c r="E16" s="12"/>
      <c r="F16" s="5" t="s">
        <v>79</v>
      </c>
      <c r="H16" s="169"/>
      <c r="I16" s="169"/>
      <c r="J16" s="169"/>
      <c r="K16" s="169"/>
      <c r="L16" s="169"/>
      <c r="M16" s="169"/>
      <c r="N16" s="169"/>
    </row>
    <row r="17" spans="1:6" x14ac:dyDescent="0.3">
      <c r="A17" s="4">
        <v>44483</v>
      </c>
      <c r="B17" s="13" t="s">
        <v>76</v>
      </c>
      <c r="C17" s="13" t="s">
        <v>94</v>
      </c>
      <c r="D17" s="12">
        <v>0.5625</v>
      </c>
      <c r="E17" s="12"/>
      <c r="F17" s="5" t="s">
        <v>79</v>
      </c>
    </row>
    <row r="18" spans="1:6" x14ac:dyDescent="0.3">
      <c r="A18" s="4">
        <v>44484</v>
      </c>
      <c r="B18" s="13" t="s">
        <v>77</v>
      </c>
      <c r="C18" s="13" t="s">
        <v>95</v>
      </c>
      <c r="D18" s="12">
        <v>0.60416666666666696</v>
      </c>
      <c r="E18" s="12"/>
      <c r="F18" s="5" t="s">
        <v>79</v>
      </c>
    </row>
    <row r="19" spans="1:6" x14ac:dyDescent="0.3">
      <c r="A19" s="4">
        <v>44485</v>
      </c>
      <c r="B19" s="13" t="s">
        <v>96</v>
      </c>
      <c r="C19" s="13" t="s">
        <v>97</v>
      </c>
      <c r="D19" s="12">
        <v>0.64583333333333304</v>
      </c>
      <c r="E19" s="12"/>
      <c r="F19" s="5" t="s">
        <v>79</v>
      </c>
    </row>
    <row r="20" spans="1:6" x14ac:dyDescent="0.3">
      <c r="A20" s="4">
        <v>44486</v>
      </c>
      <c r="B20" s="13" t="s">
        <v>86</v>
      </c>
      <c r="C20" s="13" t="s">
        <v>98</v>
      </c>
      <c r="D20" s="12">
        <v>0.6875</v>
      </c>
      <c r="E20" s="12"/>
      <c r="F20" s="5" t="s">
        <v>79</v>
      </c>
    </row>
    <row r="21" spans="1:6" x14ac:dyDescent="0.3">
      <c r="A21" s="4">
        <v>44487</v>
      </c>
      <c r="B21" s="13" t="s">
        <v>77</v>
      </c>
      <c r="C21" s="13" t="s">
        <v>99</v>
      </c>
      <c r="D21" s="12">
        <v>0.72916666666666696</v>
      </c>
      <c r="E21" s="12"/>
      <c r="F21" s="5" t="s">
        <v>79</v>
      </c>
    </row>
    <row r="22" spans="1:6" x14ac:dyDescent="0.3">
      <c r="A22" s="4">
        <v>44488</v>
      </c>
      <c r="B22" s="11" t="s">
        <v>76</v>
      </c>
      <c r="C22" s="11" t="s">
        <v>100</v>
      </c>
      <c r="D22" s="12">
        <v>0.77083333333333304</v>
      </c>
      <c r="E22" s="12"/>
      <c r="F22" s="5" t="s">
        <v>36</v>
      </c>
    </row>
    <row r="23" spans="1:6" x14ac:dyDescent="0.3">
      <c r="A23" s="4">
        <v>44489</v>
      </c>
      <c r="B23" s="13" t="s">
        <v>77</v>
      </c>
      <c r="C23" s="13" t="s">
        <v>80</v>
      </c>
      <c r="D23" s="12">
        <v>0.8125</v>
      </c>
      <c r="E23" s="12"/>
      <c r="F23" s="5" t="s">
        <v>79</v>
      </c>
    </row>
    <row r="24" spans="1:6" x14ac:dyDescent="0.3">
      <c r="A24" s="4">
        <v>44490</v>
      </c>
      <c r="B24" s="13" t="s">
        <v>96</v>
      </c>
      <c r="C24" s="13" t="s">
        <v>101</v>
      </c>
      <c r="D24" s="12">
        <v>0.85416666666666696</v>
      </c>
      <c r="E24" s="12"/>
      <c r="F24" s="5" t="s">
        <v>79</v>
      </c>
    </row>
    <row r="25" spans="1:6" x14ac:dyDescent="0.3">
      <c r="A25" s="4">
        <v>44491</v>
      </c>
      <c r="B25" s="14" t="s">
        <v>86</v>
      </c>
      <c r="C25" s="13" t="s">
        <v>87</v>
      </c>
      <c r="D25" s="12">
        <v>0.89583333333333304</v>
      </c>
      <c r="E25" s="12"/>
      <c r="F25" s="5" t="s">
        <v>79</v>
      </c>
    </row>
    <row r="26" spans="1:6" x14ac:dyDescent="0.3">
      <c r="A26" s="4">
        <v>44492</v>
      </c>
      <c r="B26" s="13" t="s">
        <v>76</v>
      </c>
      <c r="C26" s="13" t="s">
        <v>88</v>
      </c>
      <c r="D26" s="12">
        <v>0.9375</v>
      </c>
      <c r="E26" s="12"/>
      <c r="F26" s="5" t="s">
        <v>79</v>
      </c>
    </row>
    <row r="27" spans="1:6" x14ac:dyDescent="0.3">
      <c r="A27" s="4">
        <v>44493</v>
      </c>
      <c r="B27" s="13" t="s">
        <v>76</v>
      </c>
      <c r="C27" s="13" t="s">
        <v>89</v>
      </c>
      <c r="D27" s="12">
        <v>0.97916666666666696</v>
      </c>
      <c r="E27" s="12"/>
      <c r="F27" s="5" t="s">
        <v>35</v>
      </c>
    </row>
    <row r="28" spans="1:6" x14ac:dyDescent="0.3">
      <c r="A28" s="4">
        <v>44494</v>
      </c>
      <c r="B28" s="13" t="s">
        <v>77</v>
      </c>
      <c r="C28" s="13" t="s">
        <v>90</v>
      </c>
      <c r="D28" s="12">
        <v>1.0208333333333299</v>
      </c>
      <c r="E28" s="12"/>
      <c r="F28" s="5" t="s">
        <v>35</v>
      </c>
    </row>
    <row r="29" spans="1:6" x14ac:dyDescent="0.3">
      <c r="A29" s="4">
        <v>44495</v>
      </c>
      <c r="B29" s="13" t="s">
        <v>77</v>
      </c>
      <c r="C29" s="13" t="s">
        <v>91</v>
      </c>
      <c r="D29" s="12">
        <v>1.0625</v>
      </c>
      <c r="E29" s="12"/>
      <c r="F29" s="5" t="s">
        <v>36</v>
      </c>
    </row>
    <row r="30" spans="1:6" x14ac:dyDescent="0.3">
      <c r="A30" s="4"/>
      <c r="B30" s="15"/>
      <c r="C30" s="15"/>
      <c r="D30" s="12"/>
      <c r="E30" s="12"/>
      <c r="F30" s="5"/>
    </row>
    <row r="31" spans="1:6" x14ac:dyDescent="0.3">
      <c r="A31" s="4"/>
      <c r="B31" s="14"/>
      <c r="C31" s="14"/>
      <c r="D31" s="12"/>
      <c r="E31" s="12"/>
      <c r="F31" s="5"/>
    </row>
    <row r="32" spans="1:6" x14ac:dyDescent="0.3">
      <c r="A32" s="4"/>
      <c r="B32" s="13"/>
      <c r="C32" s="13"/>
      <c r="D32" s="12"/>
      <c r="E32" s="12"/>
      <c r="F32" s="5"/>
    </row>
    <row r="33" spans="1:6" x14ac:dyDescent="0.3">
      <c r="A33" s="4"/>
      <c r="B33" s="13"/>
      <c r="C33" s="13"/>
      <c r="D33" s="12"/>
      <c r="E33" s="12"/>
      <c r="F33" s="5"/>
    </row>
    <row r="34" spans="1:6" x14ac:dyDescent="0.3">
      <c r="A34" s="4"/>
      <c r="B34" s="13"/>
      <c r="C34" s="13"/>
      <c r="D34" s="12"/>
      <c r="E34" s="12"/>
      <c r="F34" s="5"/>
    </row>
    <row r="35" spans="1:6" x14ac:dyDescent="0.3">
      <c r="A35" s="4"/>
      <c r="B35" s="13"/>
      <c r="C35" s="13"/>
      <c r="D35" s="12"/>
      <c r="E35" s="12"/>
      <c r="F35" s="5"/>
    </row>
    <row r="36" spans="1:6" x14ac:dyDescent="0.3">
      <c r="A36" s="4"/>
      <c r="B36" s="15"/>
      <c r="C36" s="15"/>
      <c r="D36" s="12"/>
      <c r="E36" s="12"/>
      <c r="F36" s="5"/>
    </row>
    <row r="37" spans="1:6" x14ac:dyDescent="0.3">
      <c r="A37" s="4"/>
      <c r="B37" s="14"/>
      <c r="C37" s="14"/>
      <c r="D37" s="12"/>
      <c r="E37" s="12"/>
      <c r="F37" s="5"/>
    </row>
    <row r="38" spans="1:6" x14ac:dyDescent="0.3">
      <c r="A38" s="4"/>
      <c r="B38" s="14"/>
      <c r="C38" s="13"/>
      <c r="D38" s="12"/>
      <c r="E38" s="12"/>
      <c r="F38" s="5"/>
    </row>
    <row r="39" spans="1:6" x14ac:dyDescent="0.3">
      <c r="A39" s="4"/>
      <c r="B39" s="13"/>
      <c r="C39" s="13"/>
      <c r="D39" s="12"/>
      <c r="E39" s="12"/>
      <c r="F39" s="5"/>
    </row>
    <row r="40" spans="1:6" x14ac:dyDescent="0.3">
      <c r="A40" s="4"/>
      <c r="B40" s="13"/>
      <c r="C40" s="13"/>
      <c r="D40" s="12"/>
      <c r="E40" s="12"/>
      <c r="F40" s="5"/>
    </row>
    <row r="41" spans="1:6" x14ac:dyDescent="0.3">
      <c r="A41" s="4"/>
      <c r="B41" s="13"/>
      <c r="C41" s="13"/>
      <c r="D41" s="12"/>
      <c r="E41" s="12"/>
      <c r="F41" s="5"/>
    </row>
    <row r="42" spans="1:6" x14ac:dyDescent="0.3">
      <c r="A42" s="4"/>
      <c r="B42" s="13"/>
      <c r="C42" s="13"/>
      <c r="D42" s="12"/>
      <c r="E42" s="12"/>
      <c r="F42" s="5"/>
    </row>
    <row r="43" spans="1:6" x14ac:dyDescent="0.3">
      <c r="A43" s="4"/>
      <c r="B43" s="15"/>
      <c r="C43" s="15"/>
      <c r="D43" s="12"/>
      <c r="E43" s="12"/>
      <c r="F43" s="5"/>
    </row>
    <row r="44" spans="1:6" x14ac:dyDescent="0.3">
      <c r="A44" s="4"/>
      <c r="B44" s="14"/>
      <c r="C44" s="14"/>
      <c r="D44" s="12"/>
      <c r="E44" s="12"/>
      <c r="F44" s="5"/>
    </row>
    <row r="45" spans="1:6" x14ac:dyDescent="0.3">
      <c r="A45" s="4"/>
      <c r="B45" s="13"/>
      <c r="C45" s="13"/>
      <c r="D45" s="12"/>
      <c r="E45" s="12"/>
      <c r="F45" s="5"/>
    </row>
    <row r="46" spans="1:6" x14ac:dyDescent="0.3">
      <c r="A46" s="4"/>
      <c r="B46" s="13"/>
      <c r="C46" s="13"/>
      <c r="D46" s="12"/>
      <c r="E46" s="12"/>
      <c r="F46" s="5"/>
    </row>
    <row r="47" spans="1:6" x14ac:dyDescent="0.3">
      <c r="A47" s="4"/>
      <c r="B47" s="13"/>
      <c r="C47" s="13"/>
      <c r="D47" s="12"/>
      <c r="E47" s="12"/>
      <c r="F47" s="5"/>
    </row>
    <row r="48" spans="1:6" x14ac:dyDescent="0.3">
      <c r="A48" s="4"/>
      <c r="B48" s="13"/>
      <c r="C48" s="13"/>
      <c r="D48" s="12"/>
      <c r="E48" s="12"/>
      <c r="F48" s="5"/>
    </row>
    <row r="49" spans="1:6" x14ac:dyDescent="0.3">
      <c r="A49" s="4"/>
      <c r="B49" s="15"/>
      <c r="C49" s="15"/>
      <c r="D49" s="12"/>
      <c r="E49" s="12"/>
      <c r="F49" s="5"/>
    </row>
    <row r="50" spans="1:6" x14ac:dyDescent="0.3">
      <c r="A50" s="4"/>
      <c r="B50" s="14"/>
      <c r="C50" s="14"/>
      <c r="D50" s="12"/>
      <c r="E50" s="12"/>
      <c r="F50" s="5"/>
    </row>
    <row r="51" spans="1:6" x14ac:dyDescent="0.3">
      <c r="A51" s="4"/>
      <c r="B51" s="14"/>
      <c r="C51" s="13"/>
      <c r="D51" s="12"/>
      <c r="E51" s="12"/>
      <c r="F51" s="5"/>
    </row>
    <row r="52" spans="1:6" x14ac:dyDescent="0.3">
      <c r="A52" s="4"/>
      <c r="B52" s="13"/>
      <c r="C52" s="13"/>
      <c r="D52" s="12"/>
      <c r="E52" s="12"/>
      <c r="F52" s="5"/>
    </row>
    <row r="53" spans="1:6" x14ac:dyDescent="0.3">
      <c r="A53" s="4"/>
      <c r="B53" s="13"/>
      <c r="C53" s="13"/>
      <c r="D53" s="12"/>
      <c r="E53" s="12"/>
      <c r="F53" s="5"/>
    </row>
    <row r="54" spans="1:6" x14ac:dyDescent="0.3">
      <c r="A54" s="4"/>
      <c r="B54" s="13"/>
      <c r="C54" s="13"/>
      <c r="D54" s="12"/>
      <c r="E54" s="12"/>
      <c r="F54" s="5"/>
    </row>
    <row r="55" spans="1:6" x14ac:dyDescent="0.3">
      <c r="A55" s="4"/>
      <c r="B55" s="13"/>
      <c r="C55" s="13"/>
      <c r="D55" s="12"/>
      <c r="E55" s="12"/>
      <c r="F55" s="5"/>
    </row>
    <row r="56" spans="1:6" x14ac:dyDescent="0.3">
      <c r="A56" s="4"/>
      <c r="B56" s="15"/>
      <c r="C56" s="15"/>
      <c r="D56" s="12"/>
      <c r="E56" s="12"/>
      <c r="F56" s="5"/>
    </row>
    <row r="57" spans="1:6" x14ac:dyDescent="0.3">
      <c r="A57" s="4"/>
      <c r="B57" s="14"/>
      <c r="C57" s="14"/>
      <c r="D57" s="12"/>
      <c r="E57" s="12"/>
      <c r="F57" s="5"/>
    </row>
    <row r="58" spans="1:6" x14ac:dyDescent="0.3">
      <c r="A58" s="4"/>
      <c r="B58" s="13"/>
      <c r="C58" s="13"/>
      <c r="D58" s="12"/>
      <c r="E58" s="12"/>
      <c r="F58" s="5"/>
    </row>
    <row r="59" spans="1:6" x14ac:dyDescent="0.3">
      <c r="A59" s="4"/>
      <c r="B59" s="13"/>
      <c r="C59" s="13"/>
      <c r="D59" s="12"/>
      <c r="E59" s="12"/>
      <c r="F59" s="5"/>
    </row>
    <row r="60" spans="1:6" x14ac:dyDescent="0.3">
      <c r="A60" s="4"/>
      <c r="B60" s="13"/>
      <c r="C60" s="13"/>
      <c r="D60" s="12"/>
      <c r="E60" s="12"/>
      <c r="F60" s="5"/>
    </row>
    <row r="61" spans="1:6" x14ac:dyDescent="0.3">
      <c r="A61" s="4"/>
      <c r="B61" s="13"/>
      <c r="C61" s="13"/>
      <c r="D61" s="12"/>
      <c r="E61" s="12"/>
      <c r="F61" s="5"/>
    </row>
    <row r="62" spans="1:6" x14ac:dyDescent="0.3">
      <c r="A62" s="4"/>
      <c r="B62" s="15"/>
      <c r="C62" s="15"/>
      <c r="D62" s="12"/>
      <c r="E62" s="12"/>
      <c r="F62" s="5"/>
    </row>
    <row r="63" spans="1:6" x14ac:dyDescent="0.3">
      <c r="A63" s="4"/>
      <c r="B63" s="14"/>
      <c r="C63" s="14"/>
      <c r="D63" s="12"/>
      <c r="E63" s="12"/>
      <c r="F63" s="5"/>
    </row>
    <row r="64" spans="1:6" x14ac:dyDescent="0.3">
      <c r="A64" s="4"/>
      <c r="B64" s="14"/>
      <c r="C64" s="13"/>
      <c r="D64" s="12"/>
      <c r="E64" s="12"/>
      <c r="F64" s="5"/>
    </row>
    <row r="65" spans="1:6" x14ac:dyDescent="0.3">
      <c r="A65" s="4"/>
      <c r="B65" s="13"/>
      <c r="C65" s="13"/>
      <c r="D65" s="12"/>
      <c r="E65" s="12"/>
      <c r="F65" s="5"/>
    </row>
    <row r="66" spans="1:6" x14ac:dyDescent="0.3">
      <c r="A66" s="4"/>
      <c r="B66" s="13"/>
      <c r="C66" s="13"/>
      <c r="D66" s="12"/>
      <c r="E66" s="12"/>
      <c r="F66" s="5"/>
    </row>
    <row r="67" spans="1:6" x14ac:dyDescent="0.3">
      <c r="A67" s="4"/>
      <c r="B67" s="13"/>
      <c r="C67" s="13"/>
      <c r="D67" s="12"/>
      <c r="E67" s="12"/>
      <c r="F67" s="5"/>
    </row>
    <row r="68" spans="1:6" x14ac:dyDescent="0.3">
      <c r="A68" s="4"/>
      <c r="B68" s="13"/>
      <c r="C68" s="13"/>
      <c r="D68" s="12"/>
      <c r="E68" s="12"/>
      <c r="F68" s="5"/>
    </row>
    <row r="69" spans="1:6" x14ac:dyDescent="0.3">
      <c r="A69" s="4"/>
      <c r="B69" s="15"/>
      <c r="C69" s="15"/>
      <c r="D69" s="12"/>
      <c r="E69" s="12"/>
      <c r="F69" s="5"/>
    </row>
    <row r="70" spans="1:6" x14ac:dyDescent="0.3">
      <c r="A70" s="4"/>
      <c r="B70" s="14"/>
      <c r="C70" s="14"/>
      <c r="D70" s="12"/>
      <c r="E70" s="12"/>
      <c r="F70" s="5"/>
    </row>
    <row r="71" spans="1:6" x14ac:dyDescent="0.3">
      <c r="A71" s="4"/>
      <c r="B71" s="13"/>
      <c r="C71" s="13"/>
      <c r="D71" s="12"/>
      <c r="E71" s="12"/>
      <c r="F71" s="5"/>
    </row>
    <row r="72" spans="1:6" x14ac:dyDescent="0.3">
      <c r="A72" s="4"/>
      <c r="B72" s="13"/>
      <c r="C72" s="13"/>
      <c r="D72" s="12"/>
      <c r="E72" s="12"/>
      <c r="F72" s="5"/>
    </row>
    <row r="73" spans="1:6" x14ac:dyDescent="0.3">
      <c r="A73" s="4"/>
      <c r="B73" s="13"/>
      <c r="C73" s="13"/>
      <c r="D73" s="12"/>
      <c r="E73" s="12"/>
      <c r="F73" s="5"/>
    </row>
    <row r="74" spans="1:6" x14ac:dyDescent="0.3">
      <c r="A74" s="4"/>
      <c r="B74" s="13"/>
      <c r="C74" s="13"/>
      <c r="D74" s="12"/>
      <c r="E74" s="12"/>
      <c r="F74" s="5"/>
    </row>
    <row r="75" spans="1:6" x14ac:dyDescent="0.3">
      <c r="A75" s="4"/>
      <c r="B75" s="15"/>
      <c r="C75" s="15"/>
      <c r="D75" s="12"/>
      <c r="E75" s="12"/>
      <c r="F75" s="5"/>
    </row>
    <row r="76" spans="1:6" x14ac:dyDescent="0.3">
      <c r="A76" s="4"/>
      <c r="B76" s="14"/>
      <c r="C76" s="14"/>
      <c r="D76" s="12"/>
      <c r="E76" s="12"/>
      <c r="F76" s="5"/>
    </row>
    <row r="77" spans="1:6" x14ac:dyDescent="0.3">
      <c r="A77" s="4"/>
      <c r="B77" s="14"/>
      <c r="C77" s="13"/>
      <c r="D77" s="12"/>
      <c r="E77" s="12"/>
      <c r="F77" s="5"/>
    </row>
    <row r="78" spans="1:6" x14ac:dyDescent="0.3">
      <c r="A78" s="4"/>
      <c r="B78" s="13"/>
      <c r="C78" s="13"/>
      <c r="D78" s="12"/>
      <c r="E78" s="12"/>
      <c r="F78" s="5"/>
    </row>
    <row r="79" spans="1:6" x14ac:dyDescent="0.3">
      <c r="A79" s="4"/>
      <c r="B79" s="13"/>
      <c r="C79" s="13"/>
      <c r="D79" s="12"/>
      <c r="E79" s="12"/>
      <c r="F79" s="5"/>
    </row>
    <row r="80" spans="1:6" x14ac:dyDescent="0.3">
      <c r="A80" s="4"/>
      <c r="B80" s="13"/>
      <c r="C80" s="13"/>
      <c r="D80" s="12"/>
      <c r="E80" s="12"/>
      <c r="F80" s="5"/>
    </row>
    <row r="81" spans="1:6" x14ac:dyDescent="0.3">
      <c r="A81" s="4"/>
      <c r="B81" s="13"/>
      <c r="C81" s="13"/>
      <c r="D81" s="12"/>
      <c r="E81" s="12"/>
      <c r="F81" s="5"/>
    </row>
    <row r="82" spans="1:6" x14ac:dyDescent="0.3">
      <c r="A82" s="4"/>
      <c r="B82" s="15"/>
      <c r="C82" s="15"/>
      <c r="D82" s="12"/>
      <c r="E82" s="12"/>
      <c r="F82" s="5"/>
    </row>
    <row r="83" spans="1:6" x14ac:dyDescent="0.3">
      <c r="A83" s="4"/>
      <c r="B83" s="14"/>
      <c r="C83" s="14"/>
      <c r="D83" s="12"/>
      <c r="E83" s="12"/>
      <c r="F83" s="5"/>
    </row>
    <row r="84" spans="1:6" x14ac:dyDescent="0.3">
      <c r="A84" s="4"/>
      <c r="B84" s="13"/>
      <c r="C84" s="13"/>
      <c r="D84" s="12"/>
      <c r="E84" s="12"/>
      <c r="F84" s="5"/>
    </row>
    <row r="85" spans="1:6" x14ac:dyDescent="0.3">
      <c r="A85" s="4"/>
      <c r="B85" s="13"/>
      <c r="C85" s="13"/>
      <c r="D85" s="12"/>
      <c r="E85" s="12"/>
      <c r="F85" s="5"/>
    </row>
    <row r="86" spans="1:6" x14ac:dyDescent="0.3">
      <c r="A86" s="4"/>
      <c r="B86" s="13"/>
      <c r="C86" s="13"/>
      <c r="D86" s="12"/>
      <c r="E86" s="12"/>
      <c r="F86" s="5"/>
    </row>
    <row r="87" spans="1:6" x14ac:dyDescent="0.3">
      <c r="A87" s="4"/>
      <c r="B87" s="13"/>
      <c r="C87" s="13"/>
      <c r="D87" s="12"/>
      <c r="E87" s="12"/>
      <c r="F87" s="5"/>
    </row>
    <row r="88" spans="1:6" x14ac:dyDescent="0.3">
      <c r="A88" s="4"/>
      <c r="B88" s="15"/>
      <c r="C88" s="15"/>
      <c r="D88" s="12"/>
      <c r="E88" s="12"/>
      <c r="F88" s="5"/>
    </row>
    <row r="89" spans="1:6" x14ac:dyDescent="0.3">
      <c r="A89" s="4"/>
      <c r="B89" s="14"/>
      <c r="C89" s="14"/>
      <c r="D89" s="12"/>
      <c r="E89" s="12"/>
      <c r="F89" s="5"/>
    </row>
    <row r="90" spans="1:6" x14ac:dyDescent="0.3">
      <c r="A90" s="4"/>
      <c r="B90" s="14"/>
      <c r="C90" s="13"/>
      <c r="D90" s="12"/>
      <c r="E90" s="12"/>
      <c r="F90" s="5"/>
    </row>
    <row r="91" spans="1:6" x14ac:dyDescent="0.3">
      <c r="A91" s="4"/>
      <c r="B91" s="13"/>
      <c r="C91" s="13"/>
      <c r="D91" s="12"/>
      <c r="E91" s="12"/>
      <c r="F91" s="5"/>
    </row>
    <row r="92" spans="1:6" x14ac:dyDescent="0.3">
      <c r="A92" s="4"/>
      <c r="B92" s="13"/>
      <c r="C92" s="13"/>
      <c r="D92" s="12"/>
      <c r="E92" s="12"/>
      <c r="F92" s="5"/>
    </row>
    <row r="93" spans="1:6" x14ac:dyDescent="0.3">
      <c r="A93" s="4"/>
      <c r="B93" s="13"/>
      <c r="C93" s="13"/>
      <c r="D93" s="12"/>
      <c r="E93" s="12"/>
      <c r="F93" s="5"/>
    </row>
    <row r="94" spans="1:6" x14ac:dyDescent="0.3">
      <c r="A94" s="4"/>
      <c r="B94" s="13"/>
      <c r="C94" s="13"/>
      <c r="D94" s="12"/>
      <c r="E94" s="12"/>
      <c r="F94" s="5"/>
    </row>
    <row r="95" spans="1:6" x14ac:dyDescent="0.3">
      <c r="A95" s="4"/>
      <c r="B95" s="15"/>
      <c r="C95" s="15"/>
      <c r="D95" s="12"/>
      <c r="E95" s="12"/>
      <c r="F95" s="5"/>
    </row>
    <row r="96" spans="1:6" x14ac:dyDescent="0.3">
      <c r="A96" s="4"/>
      <c r="B96" s="14"/>
      <c r="C96" s="14"/>
      <c r="D96" s="12"/>
      <c r="E96" s="12"/>
      <c r="F96" s="5"/>
    </row>
    <row r="97" spans="1:6" x14ac:dyDescent="0.3">
      <c r="A97" s="4"/>
      <c r="B97" s="13"/>
      <c r="C97" s="13"/>
      <c r="D97" s="12"/>
      <c r="E97" s="12"/>
      <c r="F97" s="5"/>
    </row>
    <row r="98" spans="1:6" x14ac:dyDescent="0.3">
      <c r="A98" s="4"/>
      <c r="B98" s="13"/>
      <c r="C98" s="13"/>
      <c r="D98" s="12"/>
      <c r="E98" s="12"/>
      <c r="F98" s="5"/>
    </row>
    <row r="99" spans="1:6" x14ac:dyDescent="0.3">
      <c r="A99" s="4"/>
      <c r="B99" s="13"/>
      <c r="C99" s="13"/>
      <c r="D99" s="12"/>
      <c r="E99" s="12"/>
      <c r="F99" s="5"/>
    </row>
    <row r="100" spans="1:6" x14ac:dyDescent="0.3">
      <c r="A100" s="4"/>
      <c r="B100" s="13"/>
      <c r="C100" s="13"/>
      <c r="D100" s="12"/>
      <c r="E100" s="12"/>
      <c r="F100" s="5"/>
    </row>
    <row r="101" spans="1:6" x14ac:dyDescent="0.3">
      <c r="A101" s="4"/>
      <c r="B101" s="15"/>
      <c r="C101" s="15"/>
      <c r="D101" s="12"/>
      <c r="E101" s="12"/>
      <c r="F101" s="5"/>
    </row>
    <row r="102" spans="1:6" x14ac:dyDescent="0.3">
      <c r="A102" s="4"/>
      <c r="B102" s="14"/>
      <c r="C102" s="14"/>
      <c r="D102" s="12"/>
      <c r="E102" s="12"/>
      <c r="F102" s="5"/>
    </row>
    <row r="103" spans="1:6" x14ac:dyDescent="0.3">
      <c r="A103" s="4"/>
      <c r="B103" s="14"/>
      <c r="C103" s="13"/>
      <c r="D103" s="12"/>
      <c r="E103" s="12"/>
      <c r="F103" s="5"/>
    </row>
    <row r="104" spans="1:6" x14ac:dyDescent="0.3">
      <c r="A104" s="4"/>
      <c r="B104" s="13"/>
      <c r="C104" s="13"/>
      <c r="D104" s="12"/>
      <c r="E104" s="12"/>
      <c r="F104" s="5"/>
    </row>
    <row r="105" spans="1:6" x14ac:dyDescent="0.3">
      <c r="A105" s="4"/>
      <c r="B105" s="13"/>
      <c r="C105" s="13"/>
      <c r="D105" s="12"/>
      <c r="E105" s="12"/>
      <c r="F105" s="5"/>
    </row>
    <row r="106" spans="1:6" x14ac:dyDescent="0.3">
      <c r="A106" s="4"/>
      <c r="B106" s="13"/>
      <c r="C106" s="13"/>
      <c r="D106" s="12"/>
      <c r="E106" s="12"/>
      <c r="F106" s="5"/>
    </row>
    <row r="107" spans="1:6" x14ac:dyDescent="0.3">
      <c r="A107" s="4"/>
      <c r="B107" s="13"/>
      <c r="C107" s="13"/>
      <c r="D107" s="12"/>
      <c r="E107" s="12"/>
      <c r="F107" s="5"/>
    </row>
    <row r="108" spans="1:6" x14ac:dyDescent="0.3">
      <c r="A108" s="4"/>
      <c r="B108" s="15"/>
      <c r="C108" s="15"/>
      <c r="D108" s="12"/>
      <c r="E108" s="12"/>
      <c r="F108" s="5"/>
    </row>
    <row r="109" spans="1:6" x14ac:dyDescent="0.3">
      <c r="A109" s="4"/>
      <c r="B109" s="14"/>
      <c r="C109" s="14"/>
      <c r="D109" s="12"/>
      <c r="E109" s="12"/>
      <c r="F109" s="5"/>
    </row>
    <row r="110" spans="1:6" x14ac:dyDescent="0.3">
      <c r="A110" s="4"/>
      <c r="B110" s="13"/>
      <c r="C110" s="13"/>
      <c r="D110" s="12"/>
      <c r="E110" s="12"/>
      <c r="F110" s="5"/>
    </row>
    <row r="111" spans="1:6" x14ac:dyDescent="0.3">
      <c r="A111" s="4"/>
      <c r="B111" s="13"/>
      <c r="C111" s="13"/>
      <c r="D111" s="12"/>
      <c r="E111" s="12"/>
      <c r="F111" s="5"/>
    </row>
    <row r="112" spans="1:6" x14ac:dyDescent="0.3">
      <c r="A112" s="4"/>
      <c r="B112" s="13"/>
      <c r="C112" s="13"/>
      <c r="D112" s="12"/>
      <c r="E112" s="12"/>
      <c r="F112" s="5"/>
    </row>
    <row r="113" spans="1:6" x14ac:dyDescent="0.3">
      <c r="A113" s="4"/>
      <c r="B113" s="13"/>
      <c r="C113" s="13"/>
      <c r="D113" s="12"/>
      <c r="E113" s="12"/>
      <c r="F113" s="5"/>
    </row>
    <row r="114" spans="1:6" x14ac:dyDescent="0.3">
      <c r="A114" s="4"/>
      <c r="B114" s="15"/>
      <c r="C114" s="15"/>
      <c r="D114" s="12"/>
      <c r="E114" s="12"/>
      <c r="F114" s="5"/>
    </row>
    <row r="115" spans="1:6" x14ac:dyDescent="0.3">
      <c r="A115" s="4"/>
      <c r="B115" s="14"/>
      <c r="C115" s="14"/>
      <c r="D115" s="12"/>
      <c r="E115" s="12"/>
      <c r="F115" s="5"/>
    </row>
    <row r="116" spans="1:6" x14ac:dyDescent="0.3">
      <c r="A116" s="4"/>
      <c r="B116" s="14"/>
      <c r="C116" s="13"/>
      <c r="D116" s="12"/>
      <c r="E116" s="12"/>
      <c r="F116" s="5"/>
    </row>
    <row r="117" spans="1:6" x14ac:dyDescent="0.3">
      <c r="A117" s="4"/>
      <c r="B117" s="13"/>
      <c r="C117" s="13"/>
      <c r="D117" s="12"/>
      <c r="E117" s="12"/>
      <c r="F117" s="5"/>
    </row>
    <row r="118" spans="1:6" x14ac:dyDescent="0.3">
      <c r="A118" s="4"/>
      <c r="B118" s="13"/>
      <c r="C118" s="13"/>
      <c r="D118" s="12"/>
      <c r="E118" s="12"/>
      <c r="F118" s="5"/>
    </row>
    <row r="119" spans="1:6" x14ac:dyDescent="0.3">
      <c r="A119" s="4"/>
      <c r="B119" s="13"/>
      <c r="C119" s="13"/>
      <c r="D119" s="12"/>
      <c r="E119" s="12"/>
      <c r="F119" s="5"/>
    </row>
    <row r="120" spans="1:6" x14ac:dyDescent="0.3">
      <c r="A120" s="4"/>
      <c r="B120" s="13"/>
      <c r="C120" s="13"/>
      <c r="D120" s="12"/>
      <c r="E120" s="12"/>
      <c r="F120" s="5"/>
    </row>
    <row r="121" spans="1:6" x14ac:dyDescent="0.3">
      <c r="A121" s="4"/>
      <c r="B121" s="15"/>
      <c r="C121" s="15"/>
      <c r="D121" s="12"/>
      <c r="E121" s="12"/>
      <c r="F121" s="5"/>
    </row>
    <row r="122" spans="1:6" x14ac:dyDescent="0.3">
      <c r="A122" s="4"/>
      <c r="B122" s="14"/>
      <c r="C122" s="14"/>
      <c r="D122" s="12"/>
      <c r="E122" s="12"/>
      <c r="F122" s="5"/>
    </row>
    <row r="123" spans="1:6" x14ac:dyDescent="0.3">
      <c r="A123" s="4"/>
      <c r="B123" s="13"/>
      <c r="C123" s="13"/>
      <c r="D123" s="12"/>
      <c r="E123" s="12"/>
      <c r="F123" s="5"/>
    </row>
    <row r="124" spans="1:6" x14ac:dyDescent="0.3">
      <c r="A124" s="4"/>
      <c r="B124" s="13"/>
      <c r="C124" s="13"/>
      <c r="D124" s="12"/>
      <c r="E124" s="12"/>
      <c r="F124" s="5"/>
    </row>
    <row r="125" spans="1:6" x14ac:dyDescent="0.3">
      <c r="A125" s="4"/>
      <c r="B125" s="13"/>
      <c r="C125" s="13"/>
      <c r="D125" s="12"/>
      <c r="E125" s="12"/>
      <c r="F125" s="5"/>
    </row>
    <row r="126" spans="1:6" x14ac:dyDescent="0.3">
      <c r="A126" s="4"/>
      <c r="B126" s="13"/>
      <c r="C126" s="13"/>
      <c r="D126" s="12"/>
      <c r="E126" s="12"/>
      <c r="F126" s="5"/>
    </row>
    <row r="127" spans="1:6" x14ac:dyDescent="0.3">
      <c r="A127" s="4"/>
      <c r="B127" s="15"/>
      <c r="C127" s="15"/>
      <c r="D127" s="12"/>
      <c r="E127" s="12"/>
      <c r="F127" s="5"/>
    </row>
    <row r="128" spans="1:6" x14ac:dyDescent="0.3">
      <c r="A128" s="4"/>
      <c r="B128" s="14"/>
      <c r="C128" s="14"/>
      <c r="D128" s="12"/>
      <c r="E128" s="12"/>
      <c r="F128" s="5"/>
    </row>
    <row r="129" spans="1:6" x14ac:dyDescent="0.3">
      <c r="A129" s="4"/>
      <c r="B129" s="13"/>
      <c r="C129" s="13"/>
      <c r="D129" s="12"/>
      <c r="E129" s="12"/>
      <c r="F129" s="5"/>
    </row>
    <row r="130" spans="1:6" x14ac:dyDescent="0.3">
      <c r="A130" s="4"/>
      <c r="B130" s="13"/>
      <c r="C130" s="13"/>
      <c r="D130" s="12"/>
      <c r="E130" s="12"/>
      <c r="F130" s="5"/>
    </row>
    <row r="131" spans="1:6" x14ac:dyDescent="0.3">
      <c r="A131" s="4"/>
      <c r="B131" s="15"/>
      <c r="C131" s="15"/>
      <c r="D131" s="12"/>
      <c r="E131" s="12"/>
      <c r="F131" s="5"/>
    </row>
    <row r="132" spans="1:6" x14ac:dyDescent="0.3">
      <c r="A132" s="4"/>
      <c r="B132" s="14"/>
      <c r="C132" s="14"/>
      <c r="D132" s="12"/>
      <c r="E132" s="12"/>
      <c r="F132" s="5"/>
    </row>
    <row r="133" spans="1:6" x14ac:dyDescent="0.3">
      <c r="A133" s="4"/>
      <c r="B133" s="14"/>
      <c r="C133" s="13"/>
      <c r="D133" s="12"/>
      <c r="E133" s="12"/>
      <c r="F133" s="5"/>
    </row>
    <row r="134" spans="1:6" x14ac:dyDescent="0.3">
      <c r="A134" s="4"/>
      <c r="B134" s="13"/>
      <c r="C134" s="13"/>
      <c r="D134" s="12"/>
      <c r="E134" s="12"/>
      <c r="F134" s="5"/>
    </row>
    <row r="135" spans="1:6" x14ac:dyDescent="0.3">
      <c r="A135" s="4"/>
      <c r="B135" s="13"/>
      <c r="C135" s="13"/>
      <c r="D135" s="12"/>
      <c r="E135" s="12"/>
      <c r="F135" s="5"/>
    </row>
    <row r="136" spans="1:6" x14ac:dyDescent="0.3">
      <c r="A136" s="4"/>
      <c r="B136" s="13"/>
      <c r="C136" s="13"/>
      <c r="D136" s="12"/>
      <c r="E136" s="12"/>
      <c r="F136" s="5"/>
    </row>
    <row r="137" spans="1:6" x14ac:dyDescent="0.3">
      <c r="A137" s="4"/>
      <c r="B137" s="13"/>
      <c r="C137" s="13"/>
      <c r="D137" s="12"/>
      <c r="E137" s="12"/>
      <c r="F137" s="5"/>
    </row>
    <row r="138" spans="1:6" x14ac:dyDescent="0.3">
      <c r="A138" s="4"/>
      <c r="B138" s="13"/>
      <c r="C138" s="13"/>
      <c r="D138" s="12"/>
      <c r="E138" s="12"/>
      <c r="F138" s="5"/>
    </row>
    <row r="139" spans="1:6" x14ac:dyDescent="0.3">
      <c r="A139" s="4"/>
      <c r="B139" s="15"/>
      <c r="C139" s="15"/>
      <c r="D139" s="12"/>
      <c r="E139" s="12"/>
      <c r="F139" s="5"/>
    </row>
    <row r="140" spans="1:6" x14ac:dyDescent="0.3">
      <c r="A140" s="4"/>
      <c r="B140" s="14"/>
      <c r="C140" s="14"/>
      <c r="D140" s="12"/>
      <c r="E140" s="12"/>
      <c r="F140" s="5"/>
    </row>
    <row r="141" spans="1:6" x14ac:dyDescent="0.3">
      <c r="A141" s="4"/>
      <c r="B141" s="14"/>
      <c r="C141" s="13"/>
      <c r="D141" s="12"/>
      <c r="E141" s="12"/>
      <c r="F141" s="5"/>
    </row>
    <row r="142" spans="1:6" x14ac:dyDescent="0.3">
      <c r="A142" s="4"/>
      <c r="B142" s="13"/>
      <c r="C142" s="13"/>
      <c r="D142" s="12"/>
      <c r="E142" s="12"/>
      <c r="F142" s="5"/>
    </row>
    <row r="143" spans="1:6" x14ac:dyDescent="0.3">
      <c r="A143" s="4"/>
      <c r="B143" s="13"/>
      <c r="C143" s="13"/>
      <c r="D143" s="12"/>
      <c r="E143" s="12"/>
      <c r="F143" s="5"/>
    </row>
    <row r="144" spans="1:6" x14ac:dyDescent="0.3">
      <c r="A144" s="4"/>
      <c r="B144" s="13"/>
      <c r="C144" s="13"/>
      <c r="D144" s="12"/>
      <c r="E144" s="12"/>
      <c r="F144" s="5"/>
    </row>
    <row r="145" spans="1:6" x14ac:dyDescent="0.3">
      <c r="A145" s="4"/>
      <c r="B145" s="13"/>
      <c r="C145" s="13"/>
      <c r="D145" s="12"/>
      <c r="E145" s="12"/>
      <c r="F145" s="5"/>
    </row>
    <row r="146" spans="1:6" x14ac:dyDescent="0.3">
      <c r="A146" s="4"/>
      <c r="B146" s="13"/>
      <c r="C146" s="13"/>
      <c r="D146" s="12"/>
      <c r="E146" s="12"/>
      <c r="F146" s="5"/>
    </row>
    <row r="147" spans="1:6" x14ac:dyDescent="0.3">
      <c r="A147" s="4"/>
      <c r="B147" s="15"/>
      <c r="C147" s="15"/>
      <c r="D147" s="12"/>
      <c r="E147" s="12"/>
      <c r="F147" s="5"/>
    </row>
    <row r="148" spans="1:6" x14ac:dyDescent="0.3">
      <c r="A148" s="4"/>
      <c r="B148" s="14"/>
      <c r="C148" s="14"/>
      <c r="D148" s="12"/>
      <c r="E148" s="12"/>
      <c r="F148" s="5"/>
    </row>
    <row r="149" spans="1:6" x14ac:dyDescent="0.3">
      <c r="A149" s="4"/>
      <c r="B149" s="14"/>
      <c r="C149" s="13"/>
      <c r="D149" s="12"/>
      <c r="E149" s="12"/>
      <c r="F149" s="5"/>
    </row>
    <row r="150" spans="1:6" x14ac:dyDescent="0.3">
      <c r="A150" s="4"/>
      <c r="B150" s="13"/>
      <c r="C150" s="13"/>
      <c r="D150" s="12"/>
      <c r="E150" s="12"/>
      <c r="F150" s="5"/>
    </row>
    <row r="151" spans="1:6" x14ac:dyDescent="0.3">
      <c r="A151" s="4"/>
      <c r="B151" s="13"/>
      <c r="C151" s="13"/>
      <c r="D151" s="12"/>
      <c r="E151" s="12"/>
      <c r="F151" s="5"/>
    </row>
    <row r="152" spans="1:6" x14ac:dyDescent="0.3">
      <c r="A152" s="4"/>
      <c r="B152" s="13"/>
      <c r="C152" s="13"/>
      <c r="D152" s="12"/>
      <c r="E152" s="12"/>
      <c r="F152" s="5"/>
    </row>
    <row r="153" spans="1:6" x14ac:dyDescent="0.3">
      <c r="A153" s="4"/>
      <c r="B153" s="14"/>
      <c r="C153" s="13"/>
      <c r="D153" s="12"/>
      <c r="E153" s="12"/>
      <c r="F153" s="5"/>
    </row>
    <row r="154" spans="1:6" x14ac:dyDescent="0.3">
      <c r="A154" s="4"/>
      <c r="B154" s="13"/>
      <c r="C154" s="13"/>
      <c r="D154" s="12"/>
      <c r="E154" s="12"/>
      <c r="F154" s="5"/>
    </row>
    <row r="155" spans="1:6" x14ac:dyDescent="0.3">
      <c r="A155" s="4"/>
      <c r="B155" s="13"/>
      <c r="C155" s="13"/>
      <c r="D155" s="12"/>
      <c r="E155" s="12"/>
      <c r="F155" s="5"/>
    </row>
    <row r="156" spans="1:6" x14ac:dyDescent="0.3">
      <c r="A156" s="4"/>
      <c r="B156" s="13"/>
      <c r="C156" s="13"/>
      <c r="D156" s="12"/>
      <c r="E156" s="12"/>
      <c r="F156" s="5"/>
    </row>
    <row r="157" spans="1:6" x14ac:dyDescent="0.3">
      <c r="A157" s="4"/>
      <c r="B157" s="13"/>
      <c r="C157" s="13"/>
      <c r="D157" s="12"/>
      <c r="E157" s="12"/>
      <c r="F157" s="5"/>
    </row>
    <row r="158" spans="1:6" x14ac:dyDescent="0.3">
      <c r="A158" s="4"/>
      <c r="B158" s="13"/>
      <c r="C158" s="13"/>
      <c r="D158" s="12"/>
      <c r="E158" s="12"/>
      <c r="F158" s="5"/>
    </row>
    <row r="159" spans="1:6" x14ac:dyDescent="0.3">
      <c r="A159" s="4"/>
      <c r="B159" s="15"/>
      <c r="C159" s="15"/>
      <c r="D159" s="12"/>
      <c r="E159" s="12"/>
      <c r="F159" s="5"/>
    </row>
    <row r="160" spans="1:6" x14ac:dyDescent="0.3">
      <c r="A160" s="4"/>
      <c r="B160" s="14"/>
      <c r="C160" s="14"/>
      <c r="D160" s="12"/>
      <c r="E160" s="12"/>
      <c r="F160" s="5"/>
    </row>
    <row r="161" spans="1:6" x14ac:dyDescent="0.3">
      <c r="A161" s="4"/>
      <c r="B161" s="14"/>
      <c r="C161" s="13"/>
      <c r="D161" s="12"/>
      <c r="E161" s="12"/>
      <c r="F161" s="5"/>
    </row>
    <row r="162" spans="1:6" x14ac:dyDescent="0.3">
      <c r="A162" s="4"/>
      <c r="B162" s="13"/>
      <c r="C162" s="13"/>
      <c r="D162" s="12"/>
      <c r="E162" s="12"/>
      <c r="F162" s="5"/>
    </row>
    <row r="163" spans="1:6" x14ac:dyDescent="0.3">
      <c r="A163" s="4"/>
      <c r="B163" s="13"/>
      <c r="C163" s="13"/>
      <c r="D163" s="12"/>
      <c r="E163" s="12"/>
      <c r="F163" s="5"/>
    </row>
    <row r="164" spans="1:6" x14ac:dyDescent="0.3">
      <c r="A164" s="4"/>
      <c r="B164" s="13"/>
      <c r="C164" s="13"/>
      <c r="D164" s="12"/>
      <c r="E164" s="12"/>
      <c r="F164" s="5"/>
    </row>
    <row r="165" spans="1:6" x14ac:dyDescent="0.3">
      <c r="A165" s="4"/>
      <c r="B165" s="14"/>
      <c r="C165" s="13"/>
      <c r="D165" s="12"/>
      <c r="E165" s="12"/>
      <c r="F165" s="5"/>
    </row>
    <row r="166" spans="1:6" x14ac:dyDescent="0.3">
      <c r="A166" s="4"/>
      <c r="B166" s="13"/>
      <c r="C166" s="13"/>
      <c r="D166" s="12"/>
      <c r="E166" s="12"/>
      <c r="F166" s="5"/>
    </row>
    <row r="167" spans="1:6" x14ac:dyDescent="0.3">
      <c r="A167" s="4"/>
      <c r="B167" s="13"/>
      <c r="C167" s="13"/>
      <c r="D167" s="12"/>
      <c r="E167" s="12"/>
      <c r="F167" s="5"/>
    </row>
    <row r="168" spans="1:6" x14ac:dyDescent="0.3">
      <c r="A168" s="4"/>
      <c r="B168" s="13"/>
      <c r="C168" s="13"/>
      <c r="D168" s="12"/>
      <c r="E168" s="12"/>
      <c r="F168" s="5"/>
    </row>
    <row r="169" spans="1:6" x14ac:dyDescent="0.3">
      <c r="A169" s="4"/>
      <c r="B169" s="13"/>
      <c r="C169" s="13"/>
      <c r="D169" s="12"/>
      <c r="E169" s="12"/>
      <c r="F169" s="5"/>
    </row>
    <row r="170" spans="1:6" x14ac:dyDescent="0.3">
      <c r="A170" s="4"/>
      <c r="B170" s="13"/>
      <c r="C170" s="13"/>
      <c r="D170" s="12"/>
      <c r="E170" s="12"/>
      <c r="F170" s="5"/>
    </row>
    <row r="171" spans="1:6" x14ac:dyDescent="0.3">
      <c r="A171" s="4"/>
      <c r="B171" s="15"/>
      <c r="C171" s="15"/>
      <c r="D171" s="12"/>
      <c r="E171" s="12"/>
      <c r="F171" s="5"/>
    </row>
    <row r="172" spans="1:6" x14ac:dyDescent="0.3">
      <c r="A172" s="4"/>
      <c r="B172" s="14"/>
      <c r="C172" s="14"/>
      <c r="D172" s="12"/>
      <c r="E172" s="12"/>
      <c r="F172" s="5"/>
    </row>
    <row r="173" spans="1:6" x14ac:dyDescent="0.3">
      <c r="A173" s="4"/>
      <c r="B173" s="14"/>
      <c r="C173" s="13"/>
      <c r="D173" s="12"/>
      <c r="E173" s="12"/>
      <c r="F173" s="5"/>
    </row>
    <row r="174" spans="1:6" x14ac:dyDescent="0.3">
      <c r="A174" s="4"/>
      <c r="B174" s="13"/>
      <c r="C174" s="13"/>
      <c r="D174" s="12"/>
      <c r="E174" s="12"/>
      <c r="F174" s="5"/>
    </row>
    <row r="175" spans="1:6" x14ac:dyDescent="0.3">
      <c r="A175" s="4"/>
      <c r="B175" s="13"/>
      <c r="C175" s="13"/>
      <c r="D175" s="12"/>
      <c r="E175" s="12"/>
      <c r="F175" s="5"/>
    </row>
    <row r="176" spans="1:6" x14ac:dyDescent="0.3">
      <c r="A176" s="4"/>
      <c r="B176" s="13"/>
      <c r="C176" s="13"/>
      <c r="D176" s="12"/>
      <c r="E176" s="12"/>
      <c r="F176" s="5"/>
    </row>
    <row r="177" spans="1:6" x14ac:dyDescent="0.3">
      <c r="A177" s="4"/>
      <c r="B177" s="14"/>
      <c r="C177" s="13"/>
      <c r="D177" s="12"/>
      <c r="E177" s="12"/>
      <c r="F177" s="5"/>
    </row>
    <row r="178" spans="1:6" x14ac:dyDescent="0.3">
      <c r="A178" s="4"/>
      <c r="B178" s="13"/>
      <c r="C178" s="13"/>
      <c r="D178" s="12"/>
      <c r="E178" s="12"/>
      <c r="F178" s="5"/>
    </row>
    <row r="179" spans="1:6" x14ac:dyDescent="0.3">
      <c r="A179" s="4"/>
      <c r="B179" s="13"/>
      <c r="C179" s="13"/>
      <c r="D179" s="12"/>
      <c r="E179" s="12"/>
      <c r="F179" s="5"/>
    </row>
    <row r="180" spans="1:6" x14ac:dyDescent="0.3">
      <c r="A180" s="4"/>
      <c r="B180" s="13"/>
      <c r="C180" s="13"/>
      <c r="D180" s="12"/>
      <c r="E180" s="12"/>
      <c r="F180" s="5"/>
    </row>
    <row r="181" spans="1:6" x14ac:dyDescent="0.3">
      <c r="A181" s="4"/>
      <c r="B181" s="13"/>
      <c r="C181" s="13"/>
      <c r="D181" s="12"/>
      <c r="E181" s="12"/>
      <c r="F181" s="5"/>
    </row>
    <row r="182" spans="1:6" x14ac:dyDescent="0.3">
      <c r="A182" s="4"/>
      <c r="B182" s="13"/>
      <c r="C182" s="13"/>
      <c r="D182" s="12"/>
      <c r="E182" s="12"/>
      <c r="F182" s="5"/>
    </row>
    <row r="183" spans="1:6" x14ac:dyDescent="0.3">
      <c r="A183" s="4"/>
      <c r="B183" s="15"/>
      <c r="C183" s="15"/>
      <c r="D183" s="12"/>
      <c r="E183" s="12"/>
      <c r="F183" s="5"/>
    </row>
    <row r="184" spans="1:6" x14ac:dyDescent="0.3">
      <c r="A184" s="4"/>
      <c r="B184" s="14"/>
      <c r="C184" s="14"/>
      <c r="D184" s="12"/>
      <c r="E184" s="12"/>
      <c r="F184" s="5"/>
    </row>
    <row r="185" spans="1:6" x14ac:dyDescent="0.3">
      <c r="A185" s="4"/>
      <c r="B185" s="14"/>
      <c r="C185" s="13"/>
      <c r="D185" s="12"/>
      <c r="E185" s="12"/>
      <c r="F185" s="5"/>
    </row>
    <row r="186" spans="1:6" x14ac:dyDescent="0.3">
      <c r="A186" s="4"/>
      <c r="B186" s="13"/>
      <c r="C186" s="13"/>
      <c r="D186" s="12"/>
      <c r="E186" s="12"/>
      <c r="F186" s="5"/>
    </row>
    <row r="187" spans="1:6" x14ac:dyDescent="0.3">
      <c r="A187" s="4"/>
      <c r="B187" s="13"/>
      <c r="C187" s="13"/>
      <c r="D187" s="12"/>
      <c r="E187" s="12"/>
      <c r="F187" s="5"/>
    </row>
    <row r="188" spans="1:6" x14ac:dyDescent="0.3">
      <c r="A188" s="4"/>
      <c r="B188" s="13"/>
      <c r="C188" s="13"/>
      <c r="D188" s="12"/>
      <c r="E188" s="12"/>
      <c r="F188" s="5"/>
    </row>
    <row r="189" spans="1:6" x14ac:dyDescent="0.3">
      <c r="A189" s="4"/>
      <c r="B189" s="13"/>
      <c r="C189" s="13"/>
      <c r="D189" s="12"/>
      <c r="E189" s="12"/>
      <c r="F189" s="5"/>
    </row>
    <row r="190" spans="1:6" x14ac:dyDescent="0.3">
      <c r="A190" s="4"/>
      <c r="B190" s="14"/>
      <c r="C190" s="13"/>
      <c r="D190" s="12"/>
      <c r="E190" s="12"/>
      <c r="F190" s="5"/>
    </row>
    <row r="191" spans="1:6" x14ac:dyDescent="0.3">
      <c r="A191" s="4"/>
      <c r="B191" s="13"/>
      <c r="C191" s="13"/>
      <c r="D191" s="12"/>
      <c r="E191" s="12"/>
      <c r="F191" s="5"/>
    </row>
    <row r="192" spans="1:6" x14ac:dyDescent="0.3">
      <c r="A192" s="4"/>
      <c r="B192" s="13"/>
      <c r="C192" s="13"/>
      <c r="D192" s="12"/>
      <c r="E192" s="12"/>
      <c r="F192" s="5"/>
    </row>
    <row r="193" spans="1:6" x14ac:dyDescent="0.3">
      <c r="A193" s="4"/>
      <c r="B193" s="13"/>
      <c r="C193" s="13"/>
      <c r="D193" s="12"/>
      <c r="E193" s="12"/>
      <c r="F193" s="5"/>
    </row>
    <row r="194" spans="1:6" x14ac:dyDescent="0.3">
      <c r="A194" s="4"/>
      <c r="B194" s="13"/>
      <c r="C194" s="13"/>
      <c r="D194" s="12"/>
      <c r="E194" s="12"/>
      <c r="F194" s="5"/>
    </row>
    <row r="195" spans="1:6" x14ac:dyDescent="0.3">
      <c r="A195" s="4"/>
      <c r="B195" s="13"/>
      <c r="C195" s="13"/>
      <c r="D195" s="12"/>
      <c r="E195" s="12"/>
      <c r="F195" s="5"/>
    </row>
    <row r="196" spans="1:6" x14ac:dyDescent="0.3">
      <c r="A196" s="4"/>
      <c r="B196" s="15"/>
      <c r="C196" s="15"/>
      <c r="D196" s="12"/>
      <c r="E196" s="12"/>
      <c r="F196" s="5"/>
    </row>
    <row r="197" spans="1:6" x14ac:dyDescent="0.3">
      <c r="A197" s="4"/>
      <c r="B197" s="14"/>
      <c r="C197" s="14"/>
      <c r="D197" s="12"/>
      <c r="E197" s="12"/>
      <c r="F197" s="5"/>
    </row>
    <row r="198" spans="1:6" x14ac:dyDescent="0.3">
      <c r="A198" s="4"/>
      <c r="B198" s="14"/>
      <c r="C198" s="13"/>
      <c r="D198" s="12"/>
      <c r="E198" s="12"/>
      <c r="F198" s="5"/>
    </row>
    <row r="199" spans="1:6" x14ac:dyDescent="0.3">
      <c r="A199" s="4"/>
      <c r="B199" s="13"/>
      <c r="C199" s="13"/>
      <c r="D199" s="12"/>
      <c r="E199" s="12"/>
      <c r="F199" s="5"/>
    </row>
    <row r="200" spans="1:6" x14ac:dyDescent="0.3">
      <c r="A200" s="4"/>
      <c r="B200" s="13"/>
      <c r="C200" s="13"/>
      <c r="D200" s="12"/>
      <c r="E200" s="12"/>
      <c r="F200" s="5"/>
    </row>
    <row r="201" spans="1:6" x14ac:dyDescent="0.3">
      <c r="A201" s="4"/>
      <c r="B201" s="13"/>
      <c r="C201" s="13"/>
      <c r="D201" s="12"/>
      <c r="E201" s="12"/>
      <c r="F201" s="5"/>
    </row>
    <row r="202" spans="1:6" x14ac:dyDescent="0.3">
      <c r="A202" s="4"/>
      <c r="B202" s="13"/>
      <c r="C202" s="13"/>
      <c r="D202" s="12"/>
      <c r="E202" s="12"/>
      <c r="F202" s="5"/>
    </row>
    <row r="203" spans="1:6" x14ac:dyDescent="0.3">
      <c r="A203" s="4"/>
      <c r="B203" s="13"/>
      <c r="C203" s="13"/>
      <c r="D203" s="12"/>
      <c r="E203" s="12"/>
      <c r="F203" s="5"/>
    </row>
    <row r="204" spans="1:6" x14ac:dyDescent="0.3">
      <c r="A204" s="4"/>
      <c r="B204" s="13"/>
      <c r="C204" s="13"/>
      <c r="D204" s="12"/>
      <c r="E204" s="12"/>
      <c r="F204" s="5"/>
    </row>
    <row r="205" spans="1:6" x14ac:dyDescent="0.3">
      <c r="A205" s="4"/>
      <c r="B205" s="13"/>
      <c r="C205" s="13"/>
      <c r="D205" s="12"/>
      <c r="E205" s="12"/>
      <c r="F205" s="5"/>
    </row>
    <row r="206" spans="1:6" x14ac:dyDescent="0.3">
      <c r="A206" s="4"/>
      <c r="B206" s="13"/>
      <c r="C206" s="13"/>
      <c r="D206" s="12"/>
      <c r="E206" s="12"/>
      <c r="F206" s="5"/>
    </row>
    <row r="207" spans="1:6" x14ac:dyDescent="0.3">
      <c r="A207" s="4"/>
      <c r="B207" s="13"/>
      <c r="C207" s="13"/>
      <c r="D207" s="12"/>
      <c r="E207" s="12"/>
      <c r="F207" s="5"/>
    </row>
    <row r="208" spans="1:6" x14ac:dyDescent="0.3">
      <c r="A208" s="4"/>
      <c r="B208" s="13"/>
      <c r="C208" s="13"/>
      <c r="D208" s="12"/>
      <c r="E208" s="12"/>
      <c r="F208" s="5"/>
    </row>
    <row r="209" spans="1:6" x14ac:dyDescent="0.3">
      <c r="A209" s="4"/>
      <c r="B209" s="13"/>
      <c r="C209" s="13"/>
      <c r="D209" s="12"/>
      <c r="E209" s="12"/>
      <c r="F209" s="5"/>
    </row>
    <row r="210" spans="1:6" x14ac:dyDescent="0.3">
      <c r="A210" s="4"/>
      <c r="B210" s="13"/>
      <c r="C210" s="13"/>
      <c r="D210" s="12"/>
      <c r="E210" s="12"/>
      <c r="F210" s="5"/>
    </row>
    <row r="211" spans="1:6" x14ac:dyDescent="0.3">
      <c r="A211" s="4"/>
      <c r="B211" s="13"/>
      <c r="C211" s="13"/>
      <c r="D211" s="12"/>
      <c r="E211" s="12"/>
      <c r="F211" s="5"/>
    </row>
    <row r="212" spans="1:6" x14ac:dyDescent="0.3">
      <c r="A212" s="4"/>
      <c r="B212" s="13"/>
      <c r="C212" s="13"/>
      <c r="D212" s="12"/>
      <c r="E212" s="12"/>
      <c r="F212" s="5"/>
    </row>
    <row r="213" spans="1:6" x14ac:dyDescent="0.3">
      <c r="A213" s="4"/>
      <c r="B213" s="13"/>
      <c r="C213" s="13"/>
      <c r="D213" s="12"/>
      <c r="E213" s="12"/>
      <c r="F213" s="5"/>
    </row>
    <row r="214" spans="1:6" x14ac:dyDescent="0.3">
      <c r="A214" s="4"/>
      <c r="B214" s="13"/>
      <c r="C214" s="13"/>
      <c r="D214" s="12"/>
      <c r="E214" s="12"/>
      <c r="F214" s="5"/>
    </row>
    <row r="215" spans="1:6" x14ac:dyDescent="0.3">
      <c r="A215" s="4"/>
      <c r="B215" s="13"/>
      <c r="C215" s="13"/>
      <c r="D215" s="12"/>
      <c r="E215" s="12"/>
      <c r="F215" s="5"/>
    </row>
    <row r="216" spans="1:6" x14ac:dyDescent="0.3">
      <c r="A216" s="4"/>
      <c r="B216" s="13"/>
      <c r="C216" s="13"/>
      <c r="D216" s="12"/>
      <c r="E216" s="12"/>
      <c r="F216" s="5"/>
    </row>
    <row r="217" spans="1:6" x14ac:dyDescent="0.3">
      <c r="A217" s="4"/>
      <c r="B217" s="13"/>
      <c r="C217" s="13"/>
      <c r="D217" s="12"/>
      <c r="E217" s="12"/>
      <c r="F217" s="5"/>
    </row>
    <row r="218" spans="1:6" x14ac:dyDescent="0.3">
      <c r="A218" s="4"/>
      <c r="B218" s="13"/>
      <c r="C218" s="13"/>
      <c r="D218" s="12"/>
      <c r="E218" s="12"/>
      <c r="F218" s="5"/>
    </row>
    <row r="219" spans="1:6" x14ac:dyDescent="0.3">
      <c r="A219" s="4"/>
      <c r="B219" s="13"/>
      <c r="C219" s="13"/>
      <c r="D219" s="12"/>
      <c r="E219" s="12"/>
      <c r="F219" s="5"/>
    </row>
    <row r="220" spans="1:6" x14ac:dyDescent="0.3">
      <c r="A220" s="4"/>
      <c r="B220" s="13"/>
      <c r="C220" s="13"/>
      <c r="D220" s="12"/>
      <c r="E220" s="12"/>
      <c r="F220" s="5"/>
    </row>
    <row r="221" spans="1:6" x14ac:dyDescent="0.3">
      <c r="A221" s="4"/>
      <c r="B221" s="13"/>
      <c r="C221" s="13"/>
      <c r="D221" s="12"/>
      <c r="E221" s="12"/>
      <c r="F221" s="5"/>
    </row>
    <row r="222" spans="1:6" x14ac:dyDescent="0.3">
      <c r="A222" s="4"/>
      <c r="B222" s="13"/>
      <c r="C222" s="13"/>
      <c r="D222" s="12"/>
      <c r="E222" s="12"/>
      <c r="F222" s="5"/>
    </row>
    <row r="223" spans="1:6" x14ac:dyDescent="0.3">
      <c r="A223" s="4"/>
      <c r="B223" s="13"/>
      <c r="C223" s="13"/>
      <c r="D223" s="12"/>
      <c r="E223" s="12"/>
      <c r="F223" s="5"/>
    </row>
    <row r="224" spans="1:6" x14ac:dyDescent="0.3">
      <c r="A224" s="4"/>
      <c r="B224" s="13"/>
      <c r="C224" s="13"/>
      <c r="D224" s="12"/>
      <c r="E224" s="12"/>
      <c r="F224" s="5"/>
    </row>
    <row r="225" spans="1:6" x14ac:dyDescent="0.3">
      <c r="A225" s="4"/>
      <c r="B225" s="13"/>
      <c r="C225" s="13"/>
      <c r="D225" s="12"/>
      <c r="E225" s="12"/>
      <c r="F225" s="5"/>
    </row>
    <row r="226" spans="1:6" x14ac:dyDescent="0.3">
      <c r="A226" s="4"/>
      <c r="B226" s="13"/>
      <c r="C226" s="13"/>
      <c r="D226" s="12"/>
      <c r="E226" s="12"/>
      <c r="F226" s="5"/>
    </row>
    <row r="227" spans="1:6" x14ac:dyDescent="0.3">
      <c r="A227" s="4"/>
      <c r="B227" s="13"/>
      <c r="C227" s="13"/>
      <c r="D227" s="12"/>
      <c r="E227" s="12"/>
      <c r="F227" s="5"/>
    </row>
    <row r="228" spans="1:6" x14ac:dyDescent="0.3">
      <c r="A228" s="4"/>
      <c r="B228" s="13"/>
      <c r="C228" s="13"/>
      <c r="D228" s="12"/>
      <c r="E228" s="12"/>
      <c r="F228" s="5"/>
    </row>
    <row r="229" spans="1:6" x14ac:dyDescent="0.3">
      <c r="A229" s="4"/>
      <c r="B229" s="13"/>
      <c r="C229" s="13"/>
      <c r="D229" s="12"/>
      <c r="E229" s="12"/>
      <c r="F229" s="5"/>
    </row>
    <row r="230" spans="1:6" x14ac:dyDescent="0.3">
      <c r="A230" s="4"/>
      <c r="B230" s="13"/>
      <c r="C230" s="13"/>
      <c r="D230" s="12"/>
      <c r="E230" s="12"/>
      <c r="F230" s="5"/>
    </row>
    <row r="231" spans="1:6" x14ac:dyDescent="0.3">
      <c r="A231" s="4"/>
      <c r="B231" s="13"/>
      <c r="C231" s="13"/>
      <c r="D231" s="12"/>
      <c r="E231" s="12"/>
      <c r="F231" s="5"/>
    </row>
    <row r="232" spans="1:6" x14ac:dyDescent="0.3">
      <c r="A232" s="4"/>
      <c r="B232" s="13"/>
      <c r="C232" s="13"/>
      <c r="D232" s="12"/>
      <c r="E232" s="12"/>
      <c r="F232" s="5"/>
    </row>
    <row r="233" spans="1:6" x14ac:dyDescent="0.3">
      <c r="A233" s="4"/>
      <c r="B233" s="13"/>
      <c r="C233" s="13"/>
      <c r="D233" s="12"/>
      <c r="E233" s="12"/>
      <c r="F233" s="5"/>
    </row>
    <row r="234" spans="1:6" x14ac:dyDescent="0.3">
      <c r="A234" s="4"/>
      <c r="B234" s="13"/>
      <c r="C234" s="13"/>
      <c r="D234" s="12"/>
      <c r="E234" s="12"/>
      <c r="F234" s="5"/>
    </row>
    <row r="235" spans="1:6" x14ac:dyDescent="0.3">
      <c r="A235" s="4"/>
      <c r="B235" s="13"/>
      <c r="C235" s="13"/>
      <c r="D235" s="12"/>
      <c r="E235" s="12"/>
      <c r="F235" s="5"/>
    </row>
    <row r="236" spans="1:6" x14ac:dyDescent="0.3">
      <c r="A236" s="4"/>
      <c r="B236" s="13"/>
      <c r="C236" s="13"/>
      <c r="D236" s="12"/>
      <c r="E236" s="12"/>
      <c r="F236" s="5"/>
    </row>
    <row r="237" spans="1:6" x14ac:dyDescent="0.3">
      <c r="A237" s="4"/>
      <c r="B237" s="13"/>
      <c r="C237" s="13"/>
      <c r="D237" s="12"/>
      <c r="E237" s="12"/>
      <c r="F237" s="5"/>
    </row>
    <row r="238" spans="1:6" x14ac:dyDescent="0.3">
      <c r="A238" s="4"/>
      <c r="B238" s="13"/>
      <c r="C238" s="13"/>
      <c r="D238" s="12"/>
      <c r="E238" s="12"/>
      <c r="F238" s="5"/>
    </row>
    <row r="239" spans="1:6" x14ac:dyDescent="0.3">
      <c r="A239" s="4"/>
      <c r="B239" s="13"/>
      <c r="C239" s="13"/>
      <c r="D239" s="12"/>
      <c r="E239" s="12"/>
      <c r="F239" s="5"/>
    </row>
    <row r="240" spans="1:6" x14ac:dyDescent="0.3">
      <c r="A240" s="4"/>
      <c r="B240" s="13"/>
      <c r="C240" s="13"/>
      <c r="D240" s="12"/>
      <c r="E240" s="12"/>
      <c r="F240" s="5"/>
    </row>
    <row r="241" spans="1:6" x14ac:dyDescent="0.3">
      <c r="A241" s="4"/>
      <c r="B241" s="13"/>
      <c r="C241" s="13"/>
      <c r="D241" s="12"/>
      <c r="E241" s="12"/>
      <c r="F241" s="5"/>
    </row>
    <row r="242" spans="1:6" x14ac:dyDescent="0.3">
      <c r="A242" s="4"/>
      <c r="B242" s="13"/>
      <c r="C242" s="13"/>
      <c r="D242" s="12"/>
      <c r="E242" s="12"/>
      <c r="F242" s="5"/>
    </row>
    <row r="243" spans="1:6" x14ac:dyDescent="0.3">
      <c r="A243" s="4"/>
      <c r="B243" s="13"/>
      <c r="C243" s="13"/>
      <c r="D243" s="12"/>
      <c r="E243" s="12"/>
      <c r="F243" s="5"/>
    </row>
    <row r="244" spans="1:6" x14ac:dyDescent="0.3">
      <c r="A244" s="4"/>
      <c r="B244" s="13"/>
      <c r="C244" s="13"/>
      <c r="D244" s="12"/>
      <c r="E244" s="12"/>
      <c r="F244" s="5"/>
    </row>
    <row r="245" spans="1:6" x14ac:dyDescent="0.3">
      <c r="A245" s="4"/>
      <c r="B245" s="13"/>
      <c r="C245" s="13"/>
      <c r="D245" s="12"/>
      <c r="E245" s="12"/>
      <c r="F245" s="5"/>
    </row>
    <row r="246" spans="1:6" x14ac:dyDescent="0.3">
      <c r="A246" s="4"/>
      <c r="B246" s="13"/>
      <c r="C246" s="13"/>
      <c r="D246" s="12"/>
      <c r="E246" s="12"/>
      <c r="F246" s="5"/>
    </row>
    <row r="247" spans="1:6" x14ac:dyDescent="0.3">
      <c r="A247" s="4"/>
      <c r="B247" s="13"/>
      <c r="C247" s="13"/>
      <c r="D247" s="12"/>
      <c r="E247" s="12"/>
      <c r="F247" s="5"/>
    </row>
    <row r="248" spans="1:6" x14ac:dyDescent="0.3">
      <c r="A248" s="4"/>
      <c r="B248" s="13"/>
      <c r="C248" s="13"/>
      <c r="D248" s="12"/>
      <c r="E248" s="12"/>
      <c r="F248" s="5"/>
    </row>
    <row r="249" spans="1:6" x14ac:dyDescent="0.3">
      <c r="A249" s="4"/>
      <c r="B249" s="13"/>
      <c r="C249" s="13"/>
      <c r="D249" s="12"/>
      <c r="E249" s="12"/>
      <c r="F249" s="5"/>
    </row>
    <row r="250" spans="1:6" x14ac:dyDescent="0.3">
      <c r="A250" s="4"/>
      <c r="B250" s="13"/>
      <c r="C250" s="13"/>
      <c r="D250" s="12"/>
      <c r="E250" s="12"/>
      <c r="F250" s="5"/>
    </row>
  </sheetData>
  <mergeCells count="8">
    <mergeCell ref="A1:F1"/>
    <mergeCell ref="H3:J3"/>
    <mergeCell ref="K3:N3"/>
    <mergeCell ref="H5:N5"/>
    <mergeCell ref="P13:R15"/>
    <mergeCell ref="P3:R3"/>
    <mergeCell ref="H1:N1"/>
    <mergeCell ref="H14:N16"/>
  </mergeCells>
  <conditionalFormatting sqref="H7:N12">
    <cfRule type="expression" dxfId="418" priority="1">
      <formula>ISNUMBER(MATCH(H7,$A$4:$A$300,0))</formula>
    </cfRule>
  </conditionalFormatting>
  <dataValidations count="5">
    <dataValidation type="list" allowBlank="1" showInputMessage="1" showErrorMessage="1" sqref="F4:F250" xr:uid="{00000000-0002-0000-1600-000000000000}">
      <formula1>"Estudado, A estudar, Estudando"</formula1>
    </dataValidation>
    <dataValidation type="list" allowBlank="1" sqref="D4:D250" xr:uid="{00000000-0002-0000-1600-000001000000}">
      <formula1>tempo</formula1>
    </dataValidation>
    <dataValidation type="list" allowBlank="1" showInputMessage="1" showErrorMessage="1" sqref="B128:B130 B31:B35 B50:B55 B57:B61 B44:B48 B37:B42 B63:B68 B70:B74 B76:B81 B83:B87 B89:B94 B96:B100 B102:B107 B109:B113 B115:B120 B122:B126 B16:B29 B10:B14 B4:B8 B132:B138 B140:B146 B148:B158 B160:B170 B172:B182 B184:B195 B197:B250" xr:uid="{00000000-0002-0000-1600-000002000000}">
      <formula1>disciplinas</formula1>
    </dataValidation>
    <dataValidation type="list" allowBlank="1" showInputMessage="1" showErrorMessage="1" sqref="K3:N3" xr:uid="{EF4FDFF9-9B32-43D9-837F-C4B46983F671}">
      <formula1>ano</formula1>
    </dataValidation>
    <dataValidation allowBlank="1" sqref="E4:E1048576" xr:uid="{EB0FB26C-3490-4AA0-B744-FF1DAA739EBA}"/>
  </dataValidations>
  <pageMargins left="0.25" right="0.25" top="0.75" bottom="0.75" header="0.3" footer="0.3"/>
  <pageSetup paperSize="9" scale="70" fitToHeight="0"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Plan23">
    <pageSetUpPr fitToPage="1"/>
  </sheetPr>
  <dimension ref="A1:R250"/>
  <sheetViews>
    <sheetView showGridLines="0" workbookViewId="0">
      <selection sqref="A1:F1"/>
    </sheetView>
  </sheetViews>
  <sheetFormatPr defaultColWidth="9.109375" defaultRowHeight="14.4" x14ac:dyDescent="0.3"/>
  <cols>
    <col min="1" max="1" width="12.6640625" style="3" customWidth="1"/>
    <col min="2" max="2" width="17.33203125" style="16" customWidth="1"/>
    <col min="3" max="3" width="50" style="16" customWidth="1"/>
    <col min="4" max="4" width="13.6640625" style="16" customWidth="1"/>
    <col min="5" max="5" width="34.109375" style="16" customWidth="1"/>
    <col min="6" max="6" width="13.109375" style="1" customWidth="1"/>
    <col min="7" max="7" width="3.5546875" style="1" customWidth="1"/>
    <col min="8" max="8" width="5.5546875" style="1" bestFit="1" customWidth="1"/>
    <col min="9" max="9" width="5" style="1" bestFit="1" customWidth="1"/>
    <col min="10" max="10" width="4.5546875" style="1" bestFit="1" customWidth="1"/>
    <col min="11" max="11" width="5.109375" style="1" bestFit="1" customWidth="1"/>
    <col min="12" max="12" width="4.5546875" style="1" bestFit="1" customWidth="1"/>
    <col min="13" max="13" width="4.88671875" style="1" bestFit="1" customWidth="1"/>
    <col min="14" max="14" width="5.33203125" style="1" customWidth="1"/>
    <col min="15" max="15" width="2.88671875" style="1" customWidth="1"/>
    <col min="16" max="17" width="9.109375" style="1"/>
    <col min="18" max="18" width="10.88671875" style="1" customWidth="1"/>
    <col min="19" max="16384" width="9.109375" style="1"/>
  </cols>
  <sheetData>
    <row r="1" spans="1:18" ht="21" customHeight="1" x14ac:dyDescent="0.3">
      <c r="A1" s="170" t="s">
        <v>31</v>
      </c>
      <c r="B1" s="170"/>
      <c r="C1" s="170"/>
      <c r="D1" s="170"/>
      <c r="E1" s="171"/>
      <c r="F1" s="171"/>
      <c r="H1" s="177" t="s">
        <v>74</v>
      </c>
      <c r="I1" s="177"/>
      <c r="J1" s="177"/>
      <c r="K1" s="177"/>
      <c r="L1" s="177"/>
      <c r="M1" s="177"/>
      <c r="N1" s="177"/>
    </row>
    <row r="2" spans="1:18" ht="7.5" customHeight="1" x14ac:dyDescent="0.3"/>
    <row r="3" spans="1:18" ht="30" customHeight="1" x14ac:dyDescent="0.3">
      <c r="A3" s="83" t="s">
        <v>0</v>
      </c>
      <c r="B3" s="84" t="s">
        <v>1</v>
      </c>
      <c r="C3" s="84" t="s">
        <v>2</v>
      </c>
      <c r="D3" s="84" t="s">
        <v>3</v>
      </c>
      <c r="E3" s="84" t="s">
        <v>34</v>
      </c>
      <c r="F3" s="84" t="s">
        <v>4</v>
      </c>
      <c r="H3" s="175" t="s">
        <v>14</v>
      </c>
      <c r="I3" s="175"/>
      <c r="J3" s="175"/>
      <c r="K3" s="176">
        <v>2021</v>
      </c>
      <c r="L3" s="176"/>
      <c r="M3" s="176"/>
      <c r="N3" s="176"/>
      <c r="P3" s="179"/>
      <c r="Q3" s="179"/>
      <c r="R3" s="179"/>
    </row>
    <row r="4" spans="1:18" ht="15" thickBot="1" x14ac:dyDescent="0.35">
      <c r="A4" s="4">
        <v>44501</v>
      </c>
      <c r="B4" s="14" t="s">
        <v>86</v>
      </c>
      <c r="C4" s="13" t="s">
        <v>87</v>
      </c>
      <c r="D4" s="12">
        <v>2.0833333333333332E-2</v>
      </c>
      <c r="E4" s="12"/>
      <c r="F4" s="5" t="s">
        <v>35</v>
      </c>
    </row>
    <row r="5" spans="1:18" ht="18" thickBot="1" x14ac:dyDescent="0.35">
      <c r="A5" s="4">
        <v>44501</v>
      </c>
      <c r="B5" s="13" t="s">
        <v>76</v>
      </c>
      <c r="C5" s="13" t="s">
        <v>88</v>
      </c>
      <c r="D5" s="12">
        <v>6.25E-2</v>
      </c>
      <c r="E5" s="12"/>
      <c r="F5" s="5" t="s">
        <v>79</v>
      </c>
      <c r="H5" s="172">
        <f>DATE(K3,11,1)</f>
        <v>44501</v>
      </c>
      <c r="I5" s="173"/>
      <c r="J5" s="173"/>
      <c r="K5" s="173"/>
      <c r="L5" s="173"/>
      <c r="M5" s="173"/>
      <c r="N5" s="174"/>
    </row>
    <row r="6" spans="1:18" ht="16.2" thickBot="1" x14ac:dyDescent="0.35">
      <c r="A6" s="4">
        <v>44501</v>
      </c>
      <c r="B6" s="13" t="s">
        <v>76</v>
      </c>
      <c r="C6" s="13" t="s">
        <v>89</v>
      </c>
      <c r="D6" s="12">
        <v>0.104166666666667</v>
      </c>
      <c r="E6" s="12"/>
      <c r="F6" s="5" t="s">
        <v>36</v>
      </c>
      <c r="H6" s="7" t="s">
        <v>15</v>
      </c>
      <c r="I6" s="7" t="s">
        <v>16</v>
      </c>
      <c r="J6" s="7" t="s">
        <v>17</v>
      </c>
      <c r="K6" s="7" t="s">
        <v>18</v>
      </c>
      <c r="L6" s="7" t="s">
        <v>19</v>
      </c>
      <c r="M6" s="7" t="s">
        <v>20</v>
      </c>
      <c r="N6" s="7" t="s">
        <v>21</v>
      </c>
    </row>
    <row r="7" spans="1:18" ht="15.6" thickBot="1" x14ac:dyDescent="0.35">
      <c r="A7" s="4">
        <v>44501</v>
      </c>
      <c r="B7" s="13" t="s">
        <v>77</v>
      </c>
      <c r="C7" s="13" t="s">
        <v>90</v>
      </c>
      <c r="D7" s="12">
        <v>0.14583333333333301</v>
      </c>
      <c r="E7" s="12"/>
      <c r="F7" s="5" t="s">
        <v>79</v>
      </c>
      <c r="H7" s="6" t="str">
        <f>IF(MONTH($H$5)&lt;&gt;MONTH($H$5-(WEEKDAY($H$5,1))-IF((WEEKDAY($H$5,1))&lt;=0,7,0)+(ROW(H7)-ROW($H$7))*7+(COLUMN(H7)-COLUMN($H$7)+1)),"",$H$5-(WEEKDAY($H$5,1))-IF((WEEKDAY($H$5,1))&lt;=0,7,0)+(ROW(H7)-ROW($H$7))*7+(COLUMN(H7)-COLUMN($H$7)+1))</f>
        <v/>
      </c>
      <c r="I7" s="6">
        <f t="shared" ref="I7:N12" si="0">IF(MONTH($H$5)&lt;&gt;MONTH($H$5-(WEEKDAY($H$5,1))-IF((WEEKDAY($H$5,1))&lt;=0,7,0)+(ROW(I7)-ROW($H$7))*7+(COLUMN(I7)-COLUMN($H$7)+1)),"",$H$5-(WEEKDAY($H$5,1))-IF((WEEKDAY($H$5,1))&lt;=0,7,0)+(ROW(I7)-ROW($H$7))*7+(COLUMN(I7)-COLUMN($H$7)+1))</f>
        <v>44501</v>
      </c>
      <c r="J7" s="6">
        <f t="shared" si="0"/>
        <v>44502</v>
      </c>
      <c r="K7" s="6">
        <f t="shared" si="0"/>
        <v>44503</v>
      </c>
      <c r="L7" s="6">
        <f t="shared" si="0"/>
        <v>44504</v>
      </c>
      <c r="M7" s="6">
        <f>IF(MONTH($H$5)&lt;&gt;MONTH($H$5-(WEEKDAY($H$5,1))-IF((WEEKDAY($H$5,1))&lt;=0,7,0)+(ROW(M7)-ROW($H$7))*7+(COLUMN(M7)-COLUMN($H$7)+1)),"",$H$5-(WEEKDAY($H$5,1))-IF((WEEKDAY($H$5,1))&lt;=0,7,0)+(ROW(M7)-ROW($H$7))*7+(COLUMN(M7)-COLUMN($H$7)+1))</f>
        <v>44505</v>
      </c>
      <c r="N7" s="6">
        <f t="shared" si="0"/>
        <v>44506</v>
      </c>
    </row>
    <row r="8" spans="1:18" ht="15.6" thickBot="1" x14ac:dyDescent="0.35">
      <c r="A8" s="4">
        <v>44501</v>
      </c>
      <c r="B8" s="13" t="s">
        <v>77</v>
      </c>
      <c r="C8" s="13" t="s">
        <v>91</v>
      </c>
      <c r="D8" s="12">
        <v>0.1875</v>
      </c>
      <c r="E8" s="12"/>
      <c r="F8" s="5" t="s">
        <v>36</v>
      </c>
      <c r="H8" s="6">
        <f t="shared" ref="H8:H12" si="1">IF(MONTH($H$5)&lt;&gt;MONTH($H$5-(WEEKDAY($H$5,1))-IF((WEEKDAY($H$5,1))&lt;=0,7,0)+(ROW(H8)-ROW($H$7))*7+(COLUMN(H8)-COLUMN($H$7)+1)),"",$H$5-(WEEKDAY($H$5,1))-IF((WEEKDAY($H$5,1))&lt;=0,7,0)+(ROW(H8)-ROW($H$7))*7+(COLUMN(H8)-COLUMN($H$7)+1))</f>
        <v>44507</v>
      </c>
      <c r="I8" s="6">
        <f t="shared" si="0"/>
        <v>44508</v>
      </c>
      <c r="J8" s="6">
        <f t="shared" si="0"/>
        <v>44509</v>
      </c>
      <c r="K8" s="6">
        <f t="shared" si="0"/>
        <v>44510</v>
      </c>
      <c r="L8" s="6">
        <f t="shared" si="0"/>
        <v>44511</v>
      </c>
      <c r="M8" s="6">
        <f>IF(MONTH($H$5)&lt;&gt;MONTH($H$5-(WEEKDAY($H$5,1))-IF((WEEKDAY($H$5,1))&lt;=0,7,0)+(ROW(M8)-ROW($H$7))*7+(COLUMN(M8)-COLUMN($H$7)+1)),"",$H$5-(WEEKDAY($H$5,1))-IF((WEEKDAY($H$5,1))&lt;=0,7,0)+(ROW(M8)-ROW($H$7))*7+(COLUMN(M8)-COLUMN($H$7)+1))</f>
        <v>44512</v>
      </c>
      <c r="N8" s="6">
        <f t="shared" si="0"/>
        <v>44513</v>
      </c>
    </row>
    <row r="9" spans="1:18" ht="15.6" thickBot="1" x14ac:dyDescent="0.35">
      <c r="A9" s="4">
        <v>44501</v>
      </c>
      <c r="B9" s="15" t="s">
        <v>76</v>
      </c>
      <c r="C9" s="15" t="s">
        <v>78</v>
      </c>
      <c r="D9" s="12">
        <v>0.22916666666666699</v>
      </c>
      <c r="E9" s="12"/>
      <c r="F9" s="5" t="s">
        <v>36</v>
      </c>
      <c r="H9" s="6">
        <f t="shared" si="1"/>
        <v>44514</v>
      </c>
      <c r="I9" s="6">
        <f t="shared" si="0"/>
        <v>44515</v>
      </c>
      <c r="J9" s="6">
        <f t="shared" si="0"/>
        <v>44516</v>
      </c>
      <c r="K9" s="6">
        <f t="shared" si="0"/>
        <v>44517</v>
      </c>
      <c r="L9" s="6">
        <f t="shared" si="0"/>
        <v>44518</v>
      </c>
      <c r="M9" s="6">
        <f t="shared" si="0"/>
        <v>44519</v>
      </c>
      <c r="N9" s="6">
        <f t="shared" si="0"/>
        <v>44520</v>
      </c>
    </row>
    <row r="10" spans="1:18" ht="15.6" thickBot="1" x14ac:dyDescent="0.35">
      <c r="A10" s="4">
        <v>44501</v>
      </c>
      <c r="B10" s="14" t="s">
        <v>86</v>
      </c>
      <c r="C10" s="14" t="s">
        <v>92</v>
      </c>
      <c r="D10" s="12">
        <v>0.27083333333333298</v>
      </c>
      <c r="E10" s="12"/>
      <c r="F10" s="5" t="s">
        <v>36</v>
      </c>
      <c r="H10" s="6">
        <f t="shared" si="1"/>
        <v>44521</v>
      </c>
      <c r="I10" s="6">
        <f t="shared" si="0"/>
        <v>44522</v>
      </c>
      <c r="J10" s="6">
        <f t="shared" si="0"/>
        <v>44523</v>
      </c>
      <c r="K10" s="6">
        <f t="shared" si="0"/>
        <v>44524</v>
      </c>
      <c r="L10" s="6">
        <f t="shared" si="0"/>
        <v>44525</v>
      </c>
      <c r="M10" s="6">
        <f t="shared" si="0"/>
        <v>44526</v>
      </c>
      <c r="N10" s="6">
        <f t="shared" si="0"/>
        <v>44527</v>
      </c>
    </row>
    <row r="11" spans="1:18" ht="15.6" thickBot="1" x14ac:dyDescent="0.35">
      <c r="A11" s="4">
        <v>44508</v>
      </c>
      <c r="B11" s="13" t="s">
        <v>76</v>
      </c>
      <c r="C11" s="13" t="s">
        <v>93</v>
      </c>
      <c r="D11" s="12">
        <v>0.3125</v>
      </c>
      <c r="E11" s="12"/>
      <c r="F11" s="5" t="s">
        <v>35</v>
      </c>
      <c r="H11" s="6">
        <f t="shared" si="1"/>
        <v>44528</v>
      </c>
      <c r="I11" s="6">
        <f t="shared" si="0"/>
        <v>44529</v>
      </c>
      <c r="J11" s="6">
        <f t="shared" si="0"/>
        <v>44530</v>
      </c>
      <c r="K11" s="6" t="str">
        <f t="shared" si="0"/>
        <v/>
      </c>
      <c r="L11" s="6" t="str">
        <f t="shared" si="0"/>
        <v/>
      </c>
      <c r="M11" s="6" t="str">
        <f t="shared" si="0"/>
        <v/>
      </c>
      <c r="N11" s="6" t="str">
        <f t="shared" si="0"/>
        <v/>
      </c>
    </row>
    <row r="12" spans="1:18" ht="15.6" thickBot="1" x14ac:dyDescent="0.35">
      <c r="A12" s="4">
        <v>44509</v>
      </c>
      <c r="B12" s="13" t="s">
        <v>76</v>
      </c>
      <c r="C12" s="13" t="s">
        <v>37</v>
      </c>
      <c r="D12" s="12">
        <v>0.35416666666666702</v>
      </c>
      <c r="E12" s="12"/>
      <c r="F12" s="5" t="s">
        <v>36</v>
      </c>
      <c r="H12" s="6" t="str">
        <f t="shared" si="1"/>
        <v/>
      </c>
      <c r="I12" s="6" t="str">
        <f t="shared" si="0"/>
        <v/>
      </c>
      <c r="J12" s="6" t="str">
        <f t="shared" si="0"/>
        <v/>
      </c>
      <c r="K12" s="6" t="str">
        <f t="shared" si="0"/>
        <v/>
      </c>
      <c r="L12" s="6" t="str">
        <f t="shared" si="0"/>
        <v/>
      </c>
      <c r="M12" s="6" t="str">
        <f t="shared" si="0"/>
        <v/>
      </c>
      <c r="N12" s="6" t="str">
        <f t="shared" si="0"/>
        <v/>
      </c>
    </row>
    <row r="13" spans="1:18" x14ac:dyDescent="0.3">
      <c r="A13" s="4">
        <v>44510</v>
      </c>
      <c r="B13" s="13" t="s">
        <v>77</v>
      </c>
      <c r="C13" s="13" t="s">
        <v>38</v>
      </c>
      <c r="D13" s="12">
        <v>0.39583333333333298</v>
      </c>
      <c r="E13" s="12"/>
      <c r="F13" s="5" t="s">
        <v>35</v>
      </c>
      <c r="P13" s="178"/>
      <c r="Q13" s="178"/>
      <c r="R13" s="178"/>
    </row>
    <row r="14" spans="1:18" x14ac:dyDescent="0.3">
      <c r="A14" s="4">
        <v>44511</v>
      </c>
      <c r="B14" s="13" t="s">
        <v>77</v>
      </c>
      <c r="C14" s="13" t="s">
        <v>33</v>
      </c>
      <c r="D14" s="12">
        <v>0.4375</v>
      </c>
      <c r="E14" s="12"/>
      <c r="F14" s="5" t="s">
        <v>79</v>
      </c>
      <c r="H14" s="169" t="s">
        <v>114</v>
      </c>
      <c r="I14" s="169"/>
      <c r="J14" s="169"/>
      <c r="K14" s="169"/>
      <c r="L14" s="169"/>
      <c r="M14" s="169"/>
      <c r="N14" s="169"/>
      <c r="P14" s="178"/>
      <c r="Q14" s="178"/>
      <c r="R14" s="178"/>
    </row>
    <row r="15" spans="1:18" x14ac:dyDescent="0.3">
      <c r="A15" s="4">
        <v>44512</v>
      </c>
      <c r="B15" s="15" t="s">
        <v>76</v>
      </c>
      <c r="C15" s="15" t="s">
        <v>39</v>
      </c>
      <c r="D15" s="12">
        <v>0.47916666666666702</v>
      </c>
      <c r="E15" s="12"/>
      <c r="F15" s="5" t="s">
        <v>79</v>
      </c>
      <c r="H15" s="169"/>
      <c r="I15" s="169"/>
      <c r="J15" s="169"/>
      <c r="K15" s="169"/>
      <c r="L15" s="169"/>
      <c r="M15" s="169"/>
      <c r="N15" s="169"/>
      <c r="P15" s="178"/>
      <c r="Q15" s="178"/>
      <c r="R15" s="178"/>
    </row>
    <row r="16" spans="1:18" x14ac:dyDescent="0.3">
      <c r="A16" s="4">
        <v>44513</v>
      </c>
      <c r="B16" s="14" t="s">
        <v>86</v>
      </c>
      <c r="C16" s="14" t="s">
        <v>40</v>
      </c>
      <c r="D16" s="12">
        <v>0.52083333333333304</v>
      </c>
      <c r="E16" s="12"/>
      <c r="F16" s="5" t="s">
        <v>79</v>
      </c>
      <c r="H16" s="169"/>
      <c r="I16" s="169"/>
      <c r="J16" s="169"/>
      <c r="K16" s="169"/>
      <c r="L16" s="169"/>
      <c r="M16" s="169"/>
      <c r="N16" s="169"/>
    </row>
    <row r="17" spans="1:6" x14ac:dyDescent="0.3">
      <c r="A17" s="4">
        <v>44514</v>
      </c>
      <c r="B17" s="13" t="s">
        <v>76</v>
      </c>
      <c r="C17" s="13" t="s">
        <v>94</v>
      </c>
      <c r="D17" s="12">
        <v>0.5625</v>
      </c>
      <c r="E17" s="12"/>
      <c r="F17" s="5" t="s">
        <v>35</v>
      </c>
    </row>
    <row r="18" spans="1:6" x14ac:dyDescent="0.3">
      <c r="A18" s="4">
        <v>44515</v>
      </c>
      <c r="B18" s="13" t="s">
        <v>77</v>
      </c>
      <c r="C18" s="13" t="s">
        <v>95</v>
      </c>
      <c r="D18" s="12">
        <v>0.60416666666666696</v>
      </c>
      <c r="E18" s="12"/>
      <c r="F18" s="5" t="s">
        <v>79</v>
      </c>
    </row>
    <row r="19" spans="1:6" x14ac:dyDescent="0.3">
      <c r="A19" s="4">
        <v>44516</v>
      </c>
      <c r="B19" s="13" t="s">
        <v>96</v>
      </c>
      <c r="C19" s="13" t="s">
        <v>97</v>
      </c>
      <c r="D19" s="12">
        <v>0.64583333333333304</v>
      </c>
      <c r="E19" s="12"/>
      <c r="F19" s="5" t="s">
        <v>79</v>
      </c>
    </row>
    <row r="20" spans="1:6" x14ac:dyDescent="0.3">
      <c r="A20" s="4">
        <v>44517</v>
      </c>
      <c r="B20" s="13" t="s">
        <v>86</v>
      </c>
      <c r="C20" s="13" t="s">
        <v>98</v>
      </c>
      <c r="D20" s="12">
        <v>0.6875</v>
      </c>
      <c r="E20" s="12"/>
      <c r="F20" s="5" t="s">
        <v>79</v>
      </c>
    </row>
    <row r="21" spans="1:6" x14ac:dyDescent="0.3">
      <c r="A21" s="4">
        <v>44518</v>
      </c>
      <c r="B21" s="13" t="s">
        <v>77</v>
      </c>
      <c r="C21" s="13" t="s">
        <v>99</v>
      </c>
      <c r="D21" s="12">
        <v>0.72916666666666696</v>
      </c>
      <c r="E21" s="12"/>
      <c r="F21" s="5" t="s">
        <v>79</v>
      </c>
    </row>
    <row r="22" spans="1:6" x14ac:dyDescent="0.3">
      <c r="A22" s="4">
        <v>44519</v>
      </c>
      <c r="B22" s="11" t="s">
        <v>76</v>
      </c>
      <c r="C22" s="11" t="s">
        <v>100</v>
      </c>
      <c r="D22" s="12">
        <v>0.77083333333333304</v>
      </c>
      <c r="E22" s="12"/>
      <c r="F22" s="5" t="s">
        <v>36</v>
      </c>
    </row>
    <row r="23" spans="1:6" x14ac:dyDescent="0.3">
      <c r="A23" s="4">
        <v>44520</v>
      </c>
      <c r="B23" s="13" t="s">
        <v>77</v>
      </c>
      <c r="C23" s="13" t="s">
        <v>80</v>
      </c>
      <c r="D23" s="12">
        <v>0.8125</v>
      </c>
      <c r="E23" s="12"/>
      <c r="F23" s="5" t="s">
        <v>79</v>
      </c>
    </row>
    <row r="24" spans="1:6" x14ac:dyDescent="0.3">
      <c r="A24" s="4">
        <v>44521</v>
      </c>
      <c r="B24" s="13" t="s">
        <v>96</v>
      </c>
      <c r="C24" s="13" t="s">
        <v>101</v>
      </c>
      <c r="D24" s="12">
        <v>0.85416666666666696</v>
      </c>
      <c r="E24" s="12"/>
      <c r="F24" s="5" t="s">
        <v>79</v>
      </c>
    </row>
    <row r="25" spans="1:6" x14ac:dyDescent="0.3">
      <c r="A25" s="4">
        <v>44522</v>
      </c>
      <c r="B25" s="14" t="s">
        <v>86</v>
      </c>
      <c r="C25" s="13" t="s">
        <v>87</v>
      </c>
      <c r="D25" s="12">
        <v>0.89583333333333304</v>
      </c>
      <c r="E25" s="12"/>
      <c r="F25" s="5" t="s">
        <v>79</v>
      </c>
    </row>
    <row r="26" spans="1:6" x14ac:dyDescent="0.3">
      <c r="A26" s="4">
        <v>44523</v>
      </c>
      <c r="B26" s="13" t="s">
        <v>76</v>
      </c>
      <c r="C26" s="13" t="s">
        <v>88</v>
      </c>
      <c r="D26" s="12">
        <v>0.9375</v>
      </c>
      <c r="E26" s="12"/>
      <c r="F26" s="5" t="s">
        <v>79</v>
      </c>
    </row>
    <row r="27" spans="1:6" x14ac:dyDescent="0.3">
      <c r="A27" s="4">
        <v>44524</v>
      </c>
      <c r="B27" s="13" t="s">
        <v>76</v>
      </c>
      <c r="C27" s="13" t="s">
        <v>89</v>
      </c>
      <c r="D27" s="12">
        <v>0.97916666666666696</v>
      </c>
      <c r="E27" s="12"/>
      <c r="F27" s="5" t="s">
        <v>35</v>
      </c>
    </row>
    <row r="28" spans="1:6" x14ac:dyDescent="0.3">
      <c r="A28" s="4">
        <v>44525</v>
      </c>
      <c r="B28" s="13" t="s">
        <v>77</v>
      </c>
      <c r="C28" s="13" t="s">
        <v>90</v>
      </c>
      <c r="D28" s="12">
        <v>1.0208333333333299</v>
      </c>
      <c r="E28" s="12"/>
      <c r="F28" s="5" t="s">
        <v>35</v>
      </c>
    </row>
    <row r="29" spans="1:6" x14ac:dyDescent="0.3">
      <c r="A29" s="4">
        <v>44526</v>
      </c>
      <c r="B29" s="13" t="s">
        <v>77</v>
      </c>
      <c r="C29" s="13" t="s">
        <v>91</v>
      </c>
      <c r="D29" s="12">
        <v>1.0625</v>
      </c>
      <c r="E29" s="12"/>
      <c r="F29" s="5" t="s">
        <v>36</v>
      </c>
    </row>
    <row r="30" spans="1:6" x14ac:dyDescent="0.3">
      <c r="A30" s="4"/>
      <c r="B30" s="15"/>
      <c r="C30" s="15"/>
      <c r="D30" s="12"/>
      <c r="E30" s="12"/>
      <c r="F30" s="5"/>
    </row>
    <row r="31" spans="1:6" x14ac:dyDescent="0.3">
      <c r="A31" s="4"/>
      <c r="B31" s="14"/>
      <c r="C31" s="14"/>
      <c r="D31" s="12"/>
      <c r="E31" s="12"/>
      <c r="F31" s="5"/>
    </row>
    <row r="32" spans="1:6" x14ac:dyDescent="0.3">
      <c r="A32" s="4"/>
      <c r="B32" s="13"/>
      <c r="C32" s="13"/>
      <c r="D32" s="12"/>
      <c r="E32" s="12"/>
      <c r="F32" s="5"/>
    </row>
    <row r="33" spans="1:6" x14ac:dyDescent="0.3">
      <c r="A33" s="4"/>
      <c r="B33" s="13"/>
      <c r="C33" s="13"/>
      <c r="D33" s="12"/>
      <c r="E33" s="12"/>
      <c r="F33" s="5"/>
    </row>
    <row r="34" spans="1:6" x14ac:dyDescent="0.3">
      <c r="A34" s="4"/>
      <c r="B34" s="13"/>
      <c r="C34" s="13"/>
      <c r="D34" s="12"/>
      <c r="E34" s="12"/>
      <c r="F34" s="5"/>
    </row>
    <row r="35" spans="1:6" x14ac:dyDescent="0.3">
      <c r="A35" s="4"/>
      <c r="B35" s="13"/>
      <c r="C35" s="13"/>
      <c r="D35" s="12"/>
      <c r="E35" s="12"/>
      <c r="F35" s="5"/>
    </row>
    <row r="36" spans="1:6" x14ac:dyDescent="0.3">
      <c r="A36" s="4"/>
      <c r="B36" s="15"/>
      <c r="C36" s="15"/>
      <c r="D36" s="12"/>
      <c r="E36" s="12"/>
      <c r="F36" s="5"/>
    </row>
    <row r="37" spans="1:6" x14ac:dyDescent="0.3">
      <c r="A37" s="4"/>
      <c r="B37" s="14"/>
      <c r="C37" s="14"/>
      <c r="D37" s="12"/>
      <c r="E37" s="12"/>
      <c r="F37" s="5"/>
    </row>
    <row r="38" spans="1:6" x14ac:dyDescent="0.3">
      <c r="A38" s="4"/>
      <c r="B38" s="14"/>
      <c r="C38" s="13"/>
      <c r="D38" s="12"/>
      <c r="E38" s="12"/>
      <c r="F38" s="5"/>
    </row>
    <row r="39" spans="1:6" x14ac:dyDescent="0.3">
      <c r="A39" s="4"/>
      <c r="B39" s="13"/>
      <c r="C39" s="13"/>
      <c r="D39" s="12"/>
      <c r="E39" s="12"/>
      <c r="F39" s="5"/>
    </row>
    <row r="40" spans="1:6" x14ac:dyDescent="0.3">
      <c r="A40" s="4"/>
      <c r="B40" s="13"/>
      <c r="C40" s="13"/>
      <c r="D40" s="12"/>
      <c r="E40" s="12"/>
      <c r="F40" s="5"/>
    </row>
    <row r="41" spans="1:6" x14ac:dyDescent="0.3">
      <c r="A41" s="4"/>
      <c r="B41" s="13"/>
      <c r="C41" s="13"/>
      <c r="D41" s="12"/>
      <c r="E41" s="12"/>
      <c r="F41" s="5"/>
    </row>
    <row r="42" spans="1:6" x14ac:dyDescent="0.3">
      <c r="A42" s="4"/>
      <c r="B42" s="13"/>
      <c r="C42" s="13"/>
      <c r="D42" s="12"/>
      <c r="E42" s="12"/>
      <c r="F42" s="5"/>
    </row>
    <row r="43" spans="1:6" x14ac:dyDescent="0.3">
      <c r="A43" s="4"/>
      <c r="B43" s="15"/>
      <c r="C43" s="15"/>
      <c r="D43" s="12"/>
      <c r="E43" s="12"/>
      <c r="F43" s="5"/>
    </row>
    <row r="44" spans="1:6" x14ac:dyDescent="0.3">
      <c r="A44" s="4"/>
      <c r="B44" s="14"/>
      <c r="C44" s="14"/>
      <c r="D44" s="12"/>
      <c r="E44" s="12"/>
      <c r="F44" s="5"/>
    </row>
    <row r="45" spans="1:6" x14ac:dyDescent="0.3">
      <c r="A45" s="4"/>
      <c r="B45" s="13"/>
      <c r="C45" s="13"/>
      <c r="D45" s="12"/>
      <c r="E45" s="12"/>
      <c r="F45" s="5"/>
    </row>
    <row r="46" spans="1:6" x14ac:dyDescent="0.3">
      <c r="A46" s="4"/>
      <c r="B46" s="13"/>
      <c r="C46" s="13"/>
      <c r="D46" s="12"/>
      <c r="E46" s="12"/>
      <c r="F46" s="5"/>
    </row>
    <row r="47" spans="1:6" x14ac:dyDescent="0.3">
      <c r="A47" s="4"/>
      <c r="B47" s="13"/>
      <c r="C47" s="13"/>
      <c r="D47" s="12"/>
      <c r="E47" s="12"/>
      <c r="F47" s="5"/>
    </row>
    <row r="48" spans="1:6" x14ac:dyDescent="0.3">
      <c r="A48" s="4"/>
      <c r="B48" s="13"/>
      <c r="C48" s="13"/>
      <c r="D48" s="12"/>
      <c r="E48" s="12"/>
      <c r="F48" s="5"/>
    </row>
    <row r="49" spans="1:6" x14ac:dyDescent="0.3">
      <c r="A49" s="4"/>
      <c r="B49" s="15"/>
      <c r="C49" s="15"/>
      <c r="D49" s="12"/>
      <c r="E49" s="12"/>
      <c r="F49" s="5"/>
    </row>
    <row r="50" spans="1:6" x14ac:dyDescent="0.3">
      <c r="A50" s="4"/>
      <c r="B50" s="14"/>
      <c r="C50" s="14"/>
      <c r="D50" s="12"/>
      <c r="E50" s="12"/>
      <c r="F50" s="5"/>
    </row>
    <row r="51" spans="1:6" x14ac:dyDescent="0.3">
      <c r="A51" s="4"/>
      <c r="B51" s="14"/>
      <c r="C51" s="13"/>
      <c r="D51" s="12"/>
      <c r="E51" s="12"/>
      <c r="F51" s="5"/>
    </row>
    <row r="52" spans="1:6" x14ac:dyDescent="0.3">
      <c r="A52" s="4"/>
      <c r="B52" s="13"/>
      <c r="C52" s="13"/>
      <c r="D52" s="12"/>
      <c r="E52" s="12"/>
      <c r="F52" s="5"/>
    </row>
    <row r="53" spans="1:6" x14ac:dyDescent="0.3">
      <c r="A53" s="4"/>
      <c r="B53" s="13"/>
      <c r="C53" s="13"/>
      <c r="D53" s="12"/>
      <c r="E53" s="12"/>
      <c r="F53" s="5"/>
    </row>
    <row r="54" spans="1:6" x14ac:dyDescent="0.3">
      <c r="A54" s="4"/>
      <c r="B54" s="13"/>
      <c r="C54" s="13"/>
      <c r="D54" s="12"/>
      <c r="E54" s="12"/>
      <c r="F54" s="5"/>
    </row>
    <row r="55" spans="1:6" x14ac:dyDescent="0.3">
      <c r="A55" s="4"/>
      <c r="B55" s="13"/>
      <c r="C55" s="13"/>
      <c r="D55" s="12"/>
      <c r="E55" s="12"/>
      <c r="F55" s="5"/>
    </row>
    <row r="56" spans="1:6" x14ac:dyDescent="0.3">
      <c r="A56" s="4"/>
      <c r="B56" s="15"/>
      <c r="C56" s="15"/>
      <c r="D56" s="12"/>
      <c r="E56" s="12"/>
      <c r="F56" s="5"/>
    </row>
    <row r="57" spans="1:6" x14ac:dyDescent="0.3">
      <c r="A57" s="4"/>
      <c r="B57" s="14"/>
      <c r="C57" s="14"/>
      <c r="D57" s="12"/>
      <c r="E57" s="12"/>
      <c r="F57" s="5"/>
    </row>
    <row r="58" spans="1:6" x14ac:dyDescent="0.3">
      <c r="A58" s="4"/>
      <c r="B58" s="13"/>
      <c r="C58" s="13"/>
      <c r="D58" s="12"/>
      <c r="E58" s="12"/>
      <c r="F58" s="5"/>
    </row>
    <row r="59" spans="1:6" x14ac:dyDescent="0.3">
      <c r="A59" s="4"/>
      <c r="B59" s="13"/>
      <c r="C59" s="13"/>
      <c r="D59" s="12"/>
      <c r="E59" s="12"/>
      <c r="F59" s="5"/>
    </row>
    <row r="60" spans="1:6" x14ac:dyDescent="0.3">
      <c r="A60" s="4"/>
      <c r="B60" s="13"/>
      <c r="C60" s="13"/>
      <c r="D60" s="12"/>
      <c r="E60" s="12"/>
      <c r="F60" s="5"/>
    </row>
    <row r="61" spans="1:6" x14ac:dyDescent="0.3">
      <c r="A61" s="4"/>
      <c r="B61" s="13"/>
      <c r="C61" s="13"/>
      <c r="D61" s="12"/>
      <c r="E61" s="12"/>
      <c r="F61" s="5"/>
    </row>
    <row r="62" spans="1:6" x14ac:dyDescent="0.3">
      <c r="A62" s="4"/>
      <c r="B62" s="15"/>
      <c r="C62" s="15"/>
      <c r="D62" s="12"/>
      <c r="E62" s="12"/>
      <c r="F62" s="5"/>
    </row>
    <row r="63" spans="1:6" x14ac:dyDescent="0.3">
      <c r="A63" s="4"/>
      <c r="B63" s="14"/>
      <c r="C63" s="14"/>
      <c r="D63" s="12"/>
      <c r="E63" s="12"/>
      <c r="F63" s="5"/>
    </row>
    <row r="64" spans="1:6" x14ac:dyDescent="0.3">
      <c r="A64" s="4"/>
      <c r="B64" s="14"/>
      <c r="C64" s="13"/>
      <c r="D64" s="12"/>
      <c r="E64" s="12"/>
      <c r="F64" s="5"/>
    </row>
    <row r="65" spans="1:6" x14ac:dyDescent="0.3">
      <c r="A65" s="4"/>
      <c r="B65" s="13"/>
      <c r="C65" s="13"/>
      <c r="D65" s="12"/>
      <c r="E65" s="12"/>
      <c r="F65" s="5"/>
    </row>
    <row r="66" spans="1:6" x14ac:dyDescent="0.3">
      <c r="A66" s="4"/>
      <c r="B66" s="13"/>
      <c r="C66" s="13"/>
      <c r="D66" s="12"/>
      <c r="E66" s="12"/>
      <c r="F66" s="5"/>
    </row>
    <row r="67" spans="1:6" x14ac:dyDescent="0.3">
      <c r="A67" s="4"/>
      <c r="B67" s="13"/>
      <c r="C67" s="13"/>
      <c r="D67" s="12"/>
      <c r="E67" s="12"/>
      <c r="F67" s="5"/>
    </row>
    <row r="68" spans="1:6" x14ac:dyDescent="0.3">
      <c r="A68" s="4"/>
      <c r="B68" s="13"/>
      <c r="C68" s="13"/>
      <c r="D68" s="12"/>
      <c r="E68" s="12"/>
      <c r="F68" s="5"/>
    </row>
    <row r="69" spans="1:6" x14ac:dyDescent="0.3">
      <c r="A69" s="4"/>
      <c r="B69" s="15"/>
      <c r="C69" s="15"/>
      <c r="D69" s="12"/>
      <c r="E69" s="12"/>
      <c r="F69" s="5"/>
    </row>
    <row r="70" spans="1:6" x14ac:dyDescent="0.3">
      <c r="A70" s="4"/>
      <c r="B70" s="14"/>
      <c r="C70" s="14"/>
      <c r="D70" s="12"/>
      <c r="E70" s="12"/>
      <c r="F70" s="5"/>
    </row>
    <row r="71" spans="1:6" x14ac:dyDescent="0.3">
      <c r="A71" s="4"/>
      <c r="B71" s="13"/>
      <c r="C71" s="13"/>
      <c r="D71" s="12"/>
      <c r="E71" s="12"/>
      <c r="F71" s="5"/>
    </row>
    <row r="72" spans="1:6" x14ac:dyDescent="0.3">
      <c r="A72" s="4"/>
      <c r="B72" s="13"/>
      <c r="C72" s="13"/>
      <c r="D72" s="12"/>
      <c r="E72" s="12"/>
      <c r="F72" s="5"/>
    </row>
    <row r="73" spans="1:6" x14ac:dyDescent="0.3">
      <c r="A73" s="4"/>
      <c r="B73" s="13"/>
      <c r="C73" s="13"/>
      <c r="D73" s="12"/>
      <c r="E73" s="12"/>
      <c r="F73" s="5"/>
    </row>
    <row r="74" spans="1:6" x14ac:dyDescent="0.3">
      <c r="A74" s="4"/>
      <c r="B74" s="13"/>
      <c r="C74" s="13"/>
      <c r="D74" s="12"/>
      <c r="E74" s="12"/>
      <c r="F74" s="5"/>
    </row>
    <row r="75" spans="1:6" x14ac:dyDescent="0.3">
      <c r="A75" s="4"/>
      <c r="B75" s="15"/>
      <c r="C75" s="15"/>
      <c r="D75" s="12"/>
      <c r="E75" s="12"/>
      <c r="F75" s="5"/>
    </row>
    <row r="76" spans="1:6" x14ac:dyDescent="0.3">
      <c r="A76" s="4"/>
      <c r="B76" s="14"/>
      <c r="C76" s="14"/>
      <c r="D76" s="12"/>
      <c r="E76" s="12"/>
      <c r="F76" s="5"/>
    </row>
    <row r="77" spans="1:6" x14ac:dyDescent="0.3">
      <c r="A77" s="4"/>
      <c r="B77" s="14"/>
      <c r="C77" s="13"/>
      <c r="D77" s="12"/>
      <c r="E77" s="12"/>
      <c r="F77" s="5"/>
    </row>
    <row r="78" spans="1:6" x14ac:dyDescent="0.3">
      <c r="A78" s="4"/>
      <c r="B78" s="13"/>
      <c r="C78" s="13"/>
      <c r="D78" s="12"/>
      <c r="E78" s="12"/>
      <c r="F78" s="5"/>
    </row>
    <row r="79" spans="1:6" x14ac:dyDescent="0.3">
      <c r="A79" s="4"/>
      <c r="B79" s="13"/>
      <c r="C79" s="13"/>
      <c r="D79" s="12"/>
      <c r="E79" s="12"/>
      <c r="F79" s="5"/>
    </row>
    <row r="80" spans="1:6" x14ac:dyDescent="0.3">
      <c r="A80" s="4"/>
      <c r="B80" s="13"/>
      <c r="C80" s="13"/>
      <c r="D80" s="12"/>
      <c r="E80" s="12"/>
      <c r="F80" s="5"/>
    </row>
    <row r="81" spans="1:6" x14ac:dyDescent="0.3">
      <c r="A81" s="4"/>
      <c r="B81" s="13"/>
      <c r="C81" s="13"/>
      <c r="D81" s="12"/>
      <c r="E81" s="12"/>
      <c r="F81" s="5"/>
    </row>
    <row r="82" spans="1:6" x14ac:dyDescent="0.3">
      <c r="A82" s="4"/>
      <c r="B82" s="15"/>
      <c r="C82" s="15"/>
      <c r="D82" s="12"/>
      <c r="E82" s="12"/>
      <c r="F82" s="5"/>
    </row>
    <row r="83" spans="1:6" x14ac:dyDescent="0.3">
      <c r="A83" s="4"/>
      <c r="B83" s="14"/>
      <c r="C83" s="14"/>
      <c r="D83" s="12"/>
      <c r="E83" s="12"/>
      <c r="F83" s="5"/>
    </row>
    <row r="84" spans="1:6" x14ac:dyDescent="0.3">
      <c r="A84" s="4"/>
      <c r="B84" s="13"/>
      <c r="C84" s="13"/>
      <c r="D84" s="12"/>
      <c r="E84" s="12"/>
      <c r="F84" s="5"/>
    </row>
    <row r="85" spans="1:6" x14ac:dyDescent="0.3">
      <c r="A85" s="4"/>
      <c r="B85" s="13"/>
      <c r="C85" s="13"/>
      <c r="D85" s="12"/>
      <c r="E85" s="12"/>
      <c r="F85" s="5"/>
    </row>
    <row r="86" spans="1:6" x14ac:dyDescent="0.3">
      <c r="A86" s="4"/>
      <c r="B86" s="13"/>
      <c r="C86" s="13"/>
      <c r="D86" s="12"/>
      <c r="E86" s="12"/>
      <c r="F86" s="5"/>
    </row>
    <row r="87" spans="1:6" x14ac:dyDescent="0.3">
      <c r="A87" s="4"/>
      <c r="B87" s="13"/>
      <c r="C87" s="13"/>
      <c r="D87" s="12"/>
      <c r="E87" s="12"/>
      <c r="F87" s="5"/>
    </row>
    <row r="88" spans="1:6" x14ac:dyDescent="0.3">
      <c r="A88" s="4"/>
      <c r="B88" s="15"/>
      <c r="C88" s="15"/>
      <c r="D88" s="12"/>
      <c r="E88" s="12"/>
      <c r="F88" s="5"/>
    </row>
    <row r="89" spans="1:6" x14ac:dyDescent="0.3">
      <c r="A89" s="4"/>
      <c r="B89" s="14"/>
      <c r="C89" s="14"/>
      <c r="D89" s="12"/>
      <c r="E89" s="12"/>
      <c r="F89" s="5"/>
    </row>
    <row r="90" spans="1:6" x14ac:dyDescent="0.3">
      <c r="A90" s="4"/>
      <c r="B90" s="14"/>
      <c r="C90" s="13"/>
      <c r="D90" s="12"/>
      <c r="E90" s="12"/>
      <c r="F90" s="5"/>
    </row>
    <row r="91" spans="1:6" x14ac:dyDescent="0.3">
      <c r="A91" s="4"/>
      <c r="B91" s="13"/>
      <c r="C91" s="13"/>
      <c r="D91" s="12"/>
      <c r="E91" s="12"/>
      <c r="F91" s="5"/>
    </row>
    <row r="92" spans="1:6" x14ac:dyDescent="0.3">
      <c r="A92" s="4"/>
      <c r="B92" s="13"/>
      <c r="C92" s="13"/>
      <c r="D92" s="12"/>
      <c r="E92" s="12"/>
      <c r="F92" s="5"/>
    </row>
    <row r="93" spans="1:6" x14ac:dyDescent="0.3">
      <c r="A93" s="4"/>
      <c r="B93" s="13"/>
      <c r="C93" s="13"/>
      <c r="D93" s="12"/>
      <c r="E93" s="12"/>
      <c r="F93" s="5"/>
    </row>
    <row r="94" spans="1:6" x14ac:dyDescent="0.3">
      <c r="A94" s="4"/>
      <c r="B94" s="13"/>
      <c r="C94" s="13"/>
      <c r="D94" s="12"/>
      <c r="E94" s="12"/>
      <c r="F94" s="5"/>
    </row>
    <row r="95" spans="1:6" x14ac:dyDescent="0.3">
      <c r="A95" s="4"/>
      <c r="B95" s="15"/>
      <c r="C95" s="15"/>
      <c r="D95" s="12"/>
      <c r="E95" s="12"/>
      <c r="F95" s="5"/>
    </row>
    <row r="96" spans="1:6" x14ac:dyDescent="0.3">
      <c r="A96" s="4"/>
      <c r="B96" s="14"/>
      <c r="C96" s="14"/>
      <c r="D96" s="12"/>
      <c r="E96" s="12"/>
      <c r="F96" s="5"/>
    </row>
    <row r="97" spans="1:6" x14ac:dyDescent="0.3">
      <c r="A97" s="4"/>
      <c r="B97" s="13"/>
      <c r="C97" s="13"/>
      <c r="D97" s="12"/>
      <c r="E97" s="12"/>
      <c r="F97" s="5"/>
    </row>
    <row r="98" spans="1:6" x14ac:dyDescent="0.3">
      <c r="A98" s="4"/>
      <c r="B98" s="13"/>
      <c r="C98" s="13"/>
      <c r="D98" s="12"/>
      <c r="E98" s="12"/>
      <c r="F98" s="5"/>
    </row>
    <row r="99" spans="1:6" x14ac:dyDescent="0.3">
      <c r="A99" s="4"/>
      <c r="B99" s="13"/>
      <c r="C99" s="13"/>
      <c r="D99" s="12"/>
      <c r="E99" s="12"/>
      <c r="F99" s="5"/>
    </row>
    <row r="100" spans="1:6" x14ac:dyDescent="0.3">
      <c r="A100" s="4"/>
      <c r="B100" s="13"/>
      <c r="C100" s="13"/>
      <c r="D100" s="12"/>
      <c r="E100" s="12"/>
      <c r="F100" s="5"/>
    </row>
    <row r="101" spans="1:6" x14ac:dyDescent="0.3">
      <c r="A101" s="4"/>
      <c r="B101" s="15"/>
      <c r="C101" s="15"/>
      <c r="D101" s="12"/>
      <c r="E101" s="12"/>
      <c r="F101" s="5"/>
    </row>
    <row r="102" spans="1:6" x14ac:dyDescent="0.3">
      <c r="A102" s="4"/>
      <c r="B102" s="14"/>
      <c r="C102" s="14"/>
      <c r="D102" s="12"/>
      <c r="E102" s="12"/>
      <c r="F102" s="5"/>
    </row>
    <row r="103" spans="1:6" x14ac:dyDescent="0.3">
      <c r="A103" s="4"/>
      <c r="B103" s="14"/>
      <c r="C103" s="13"/>
      <c r="D103" s="12"/>
      <c r="E103" s="12"/>
      <c r="F103" s="5"/>
    </row>
    <row r="104" spans="1:6" x14ac:dyDescent="0.3">
      <c r="A104" s="4"/>
      <c r="B104" s="13"/>
      <c r="C104" s="13"/>
      <c r="D104" s="12"/>
      <c r="E104" s="12"/>
      <c r="F104" s="5"/>
    </row>
    <row r="105" spans="1:6" x14ac:dyDescent="0.3">
      <c r="A105" s="4"/>
      <c r="B105" s="13"/>
      <c r="C105" s="13"/>
      <c r="D105" s="12"/>
      <c r="E105" s="12"/>
      <c r="F105" s="5"/>
    </row>
    <row r="106" spans="1:6" x14ac:dyDescent="0.3">
      <c r="A106" s="4"/>
      <c r="B106" s="13"/>
      <c r="C106" s="13"/>
      <c r="D106" s="12"/>
      <c r="E106" s="12"/>
      <c r="F106" s="5"/>
    </row>
    <row r="107" spans="1:6" x14ac:dyDescent="0.3">
      <c r="A107" s="4"/>
      <c r="B107" s="13"/>
      <c r="C107" s="13"/>
      <c r="D107" s="12"/>
      <c r="E107" s="12"/>
      <c r="F107" s="5"/>
    </row>
    <row r="108" spans="1:6" x14ac:dyDescent="0.3">
      <c r="A108" s="4"/>
      <c r="B108" s="15"/>
      <c r="C108" s="15"/>
      <c r="D108" s="12"/>
      <c r="E108" s="12"/>
      <c r="F108" s="5"/>
    </row>
    <row r="109" spans="1:6" x14ac:dyDescent="0.3">
      <c r="A109" s="4"/>
      <c r="B109" s="14"/>
      <c r="C109" s="14"/>
      <c r="D109" s="12"/>
      <c r="E109" s="12"/>
      <c r="F109" s="5"/>
    </row>
    <row r="110" spans="1:6" x14ac:dyDescent="0.3">
      <c r="A110" s="4"/>
      <c r="B110" s="13"/>
      <c r="C110" s="13"/>
      <c r="D110" s="12"/>
      <c r="E110" s="12"/>
      <c r="F110" s="5"/>
    </row>
    <row r="111" spans="1:6" x14ac:dyDescent="0.3">
      <c r="A111" s="4"/>
      <c r="B111" s="13"/>
      <c r="C111" s="13"/>
      <c r="D111" s="12"/>
      <c r="E111" s="12"/>
      <c r="F111" s="5"/>
    </row>
    <row r="112" spans="1:6" x14ac:dyDescent="0.3">
      <c r="A112" s="4"/>
      <c r="B112" s="13"/>
      <c r="C112" s="13"/>
      <c r="D112" s="12"/>
      <c r="E112" s="12"/>
      <c r="F112" s="5"/>
    </row>
    <row r="113" spans="1:6" x14ac:dyDescent="0.3">
      <c r="A113" s="4"/>
      <c r="B113" s="13"/>
      <c r="C113" s="13"/>
      <c r="D113" s="12"/>
      <c r="E113" s="12"/>
      <c r="F113" s="5"/>
    </row>
    <row r="114" spans="1:6" x14ac:dyDescent="0.3">
      <c r="A114" s="4"/>
      <c r="B114" s="15"/>
      <c r="C114" s="15"/>
      <c r="D114" s="12"/>
      <c r="E114" s="12"/>
      <c r="F114" s="5"/>
    </row>
    <row r="115" spans="1:6" x14ac:dyDescent="0.3">
      <c r="A115" s="4"/>
      <c r="B115" s="14"/>
      <c r="C115" s="14"/>
      <c r="D115" s="12"/>
      <c r="E115" s="12"/>
      <c r="F115" s="5"/>
    </row>
    <row r="116" spans="1:6" x14ac:dyDescent="0.3">
      <c r="A116" s="4"/>
      <c r="B116" s="14"/>
      <c r="C116" s="13"/>
      <c r="D116" s="12"/>
      <c r="E116" s="12"/>
      <c r="F116" s="5"/>
    </row>
    <row r="117" spans="1:6" x14ac:dyDescent="0.3">
      <c r="A117" s="4"/>
      <c r="B117" s="13"/>
      <c r="C117" s="13"/>
      <c r="D117" s="12"/>
      <c r="E117" s="12"/>
      <c r="F117" s="5"/>
    </row>
    <row r="118" spans="1:6" x14ac:dyDescent="0.3">
      <c r="A118" s="4"/>
      <c r="B118" s="13"/>
      <c r="C118" s="13"/>
      <c r="D118" s="12"/>
      <c r="E118" s="12"/>
      <c r="F118" s="5"/>
    </row>
    <row r="119" spans="1:6" x14ac:dyDescent="0.3">
      <c r="A119" s="4"/>
      <c r="B119" s="13"/>
      <c r="C119" s="13"/>
      <c r="D119" s="12"/>
      <c r="E119" s="12"/>
      <c r="F119" s="5"/>
    </row>
    <row r="120" spans="1:6" x14ac:dyDescent="0.3">
      <c r="A120" s="4"/>
      <c r="B120" s="13"/>
      <c r="C120" s="13"/>
      <c r="D120" s="12"/>
      <c r="E120" s="12"/>
      <c r="F120" s="5"/>
    </row>
    <row r="121" spans="1:6" x14ac:dyDescent="0.3">
      <c r="A121" s="4"/>
      <c r="B121" s="15"/>
      <c r="C121" s="15"/>
      <c r="D121" s="12"/>
      <c r="E121" s="12"/>
      <c r="F121" s="5"/>
    </row>
    <row r="122" spans="1:6" x14ac:dyDescent="0.3">
      <c r="A122" s="4"/>
      <c r="B122" s="14"/>
      <c r="C122" s="14"/>
      <c r="D122" s="12"/>
      <c r="E122" s="12"/>
      <c r="F122" s="5"/>
    </row>
    <row r="123" spans="1:6" x14ac:dyDescent="0.3">
      <c r="A123" s="4"/>
      <c r="B123" s="13"/>
      <c r="C123" s="13"/>
      <c r="D123" s="12"/>
      <c r="E123" s="12"/>
      <c r="F123" s="5"/>
    </row>
    <row r="124" spans="1:6" x14ac:dyDescent="0.3">
      <c r="A124" s="4"/>
      <c r="B124" s="13"/>
      <c r="C124" s="13"/>
      <c r="D124" s="12"/>
      <c r="E124" s="12"/>
      <c r="F124" s="5"/>
    </row>
    <row r="125" spans="1:6" x14ac:dyDescent="0.3">
      <c r="A125" s="4"/>
      <c r="B125" s="13"/>
      <c r="C125" s="13"/>
      <c r="D125" s="12"/>
      <c r="E125" s="12"/>
      <c r="F125" s="5"/>
    </row>
    <row r="126" spans="1:6" x14ac:dyDescent="0.3">
      <c r="A126" s="4"/>
      <c r="B126" s="13"/>
      <c r="C126" s="13"/>
      <c r="D126" s="12"/>
      <c r="E126" s="12"/>
      <c r="F126" s="5"/>
    </row>
    <row r="127" spans="1:6" x14ac:dyDescent="0.3">
      <c r="A127" s="4"/>
      <c r="B127" s="15"/>
      <c r="C127" s="15"/>
      <c r="D127" s="12"/>
      <c r="E127" s="12"/>
      <c r="F127" s="5"/>
    </row>
    <row r="128" spans="1:6" x14ac:dyDescent="0.3">
      <c r="A128" s="4"/>
      <c r="B128" s="14"/>
      <c r="C128" s="14"/>
      <c r="D128" s="12"/>
      <c r="E128" s="12"/>
      <c r="F128" s="5"/>
    </row>
    <row r="129" spans="1:6" x14ac:dyDescent="0.3">
      <c r="A129" s="4"/>
      <c r="B129" s="13"/>
      <c r="C129" s="13"/>
      <c r="D129" s="12"/>
      <c r="E129" s="12"/>
      <c r="F129" s="5"/>
    </row>
    <row r="130" spans="1:6" x14ac:dyDescent="0.3">
      <c r="A130" s="4"/>
      <c r="B130" s="13"/>
      <c r="C130" s="13"/>
      <c r="D130" s="12"/>
      <c r="E130" s="12"/>
      <c r="F130" s="5"/>
    </row>
    <row r="131" spans="1:6" x14ac:dyDescent="0.3">
      <c r="A131" s="4"/>
      <c r="B131" s="15"/>
      <c r="C131" s="15"/>
      <c r="D131" s="12"/>
      <c r="E131" s="12"/>
      <c r="F131" s="5"/>
    </row>
    <row r="132" spans="1:6" x14ac:dyDescent="0.3">
      <c r="A132" s="4"/>
      <c r="B132" s="14"/>
      <c r="C132" s="14"/>
      <c r="D132" s="12"/>
      <c r="E132" s="12"/>
      <c r="F132" s="5"/>
    </row>
    <row r="133" spans="1:6" x14ac:dyDescent="0.3">
      <c r="A133" s="4"/>
      <c r="B133" s="14"/>
      <c r="C133" s="13"/>
      <c r="D133" s="12"/>
      <c r="E133" s="12"/>
      <c r="F133" s="5"/>
    </row>
    <row r="134" spans="1:6" x14ac:dyDescent="0.3">
      <c r="A134" s="4"/>
      <c r="B134" s="13"/>
      <c r="C134" s="13"/>
      <c r="D134" s="12"/>
      <c r="E134" s="12"/>
      <c r="F134" s="5"/>
    </row>
    <row r="135" spans="1:6" x14ac:dyDescent="0.3">
      <c r="A135" s="4"/>
      <c r="B135" s="13"/>
      <c r="C135" s="13"/>
      <c r="D135" s="12"/>
      <c r="E135" s="12"/>
      <c r="F135" s="5"/>
    </row>
    <row r="136" spans="1:6" x14ac:dyDescent="0.3">
      <c r="A136" s="4"/>
      <c r="B136" s="13"/>
      <c r="C136" s="13"/>
      <c r="D136" s="12"/>
      <c r="E136" s="12"/>
      <c r="F136" s="5"/>
    </row>
    <row r="137" spans="1:6" x14ac:dyDescent="0.3">
      <c r="A137" s="4"/>
      <c r="B137" s="13"/>
      <c r="C137" s="13"/>
      <c r="D137" s="12"/>
      <c r="E137" s="12"/>
      <c r="F137" s="5"/>
    </row>
    <row r="138" spans="1:6" x14ac:dyDescent="0.3">
      <c r="A138" s="4"/>
      <c r="B138" s="13"/>
      <c r="C138" s="13"/>
      <c r="D138" s="12"/>
      <c r="E138" s="12"/>
      <c r="F138" s="5"/>
    </row>
    <row r="139" spans="1:6" x14ac:dyDescent="0.3">
      <c r="A139" s="4"/>
      <c r="B139" s="15"/>
      <c r="C139" s="15"/>
      <c r="D139" s="12"/>
      <c r="E139" s="12"/>
      <c r="F139" s="5"/>
    </row>
    <row r="140" spans="1:6" x14ac:dyDescent="0.3">
      <c r="A140" s="4"/>
      <c r="B140" s="14"/>
      <c r="C140" s="14"/>
      <c r="D140" s="12"/>
      <c r="E140" s="12"/>
      <c r="F140" s="5"/>
    </row>
    <row r="141" spans="1:6" x14ac:dyDescent="0.3">
      <c r="A141" s="4"/>
      <c r="B141" s="14"/>
      <c r="C141" s="13"/>
      <c r="D141" s="12"/>
      <c r="E141" s="12"/>
      <c r="F141" s="5"/>
    </row>
    <row r="142" spans="1:6" x14ac:dyDescent="0.3">
      <c r="A142" s="4"/>
      <c r="B142" s="13"/>
      <c r="C142" s="13"/>
      <c r="D142" s="12"/>
      <c r="E142" s="12"/>
      <c r="F142" s="5"/>
    </row>
    <row r="143" spans="1:6" x14ac:dyDescent="0.3">
      <c r="A143" s="4"/>
      <c r="B143" s="13"/>
      <c r="C143" s="13"/>
      <c r="D143" s="12"/>
      <c r="E143" s="12"/>
      <c r="F143" s="5"/>
    </row>
    <row r="144" spans="1:6" x14ac:dyDescent="0.3">
      <c r="A144" s="4"/>
      <c r="B144" s="13"/>
      <c r="C144" s="13"/>
      <c r="D144" s="12"/>
      <c r="E144" s="12"/>
      <c r="F144" s="5"/>
    </row>
    <row r="145" spans="1:6" x14ac:dyDescent="0.3">
      <c r="A145" s="4"/>
      <c r="B145" s="13"/>
      <c r="C145" s="13"/>
      <c r="D145" s="12"/>
      <c r="E145" s="12"/>
      <c r="F145" s="5"/>
    </row>
    <row r="146" spans="1:6" x14ac:dyDescent="0.3">
      <c r="A146" s="4"/>
      <c r="B146" s="13"/>
      <c r="C146" s="13"/>
      <c r="D146" s="12"/>
      <c r="E146" s="12"/>
      <c r="F146" s="5"/>
    </row>
    <row r="147" spans="1:6" x14ac:dyDescent="0.3">
      <c r="A147" s="4"/>
      <c r="B147" s="15"/>
      <c r="C147" s="15"/>
      <c r="D147" s="12"/>
      <c r="E147" s="12"/>
      <c r="F147" s="5"/>
    </row>
    <row r="148" spans="1:6" x14ac:dyDescent="0.3">
      <c r="A148" s="4"/>
      <c r="B148" s="14"/>
      <c r="C148" s="14"/>
      <c r="D148" s="12"/>
      <c r="E148" s="12"/>
      <c r="F148" s="5"/>
    </row>
    <row r="149" spans="1:6" x14ac:dyDescent="0.3">
      <c r="A149" s="4"/>
      <c r="B149" s="14"/>
      <c r="C149" s="13"/>
      <c r="D149" s="12"/>
      <c r="E149" s="12"/>
      <c r="F149" s="5"/>
    </row>
    <row r="150" spans="1:6" x14ac:dyDescent="0.3">
      <c r="A150" s="4"/>
      <c r="B150" s="13"/>
      <c r="C150" s="13"/>
      <c r="D150" s="12"/>
      <c r="E150" s="12"/>
      <c r="F150" s="5"/>
    </row>
    <row r="151" spans="1:6" x14ac:dyDescent="0.3">
      <c r="A151" s="4"/>
      <c r="B151" s="13"/>
      <c r="C151" s="13"/>
      <c r="D151" s="12"/>
      <c r="E151" s="12"/>
      <c r="F151" s="5"/>
    </row>
    <row r="152" spans="1:6" x14ac:dyDescent="0.3">
      <c r="A152" s="4"/>
      <c r="B152" s="13"/>
      <c r="C152" s="13"/>
      <c r="D152" s="12"/>
      <c r="E152" s="12"/>
      <c r="F152" s="5"/>
    </row>
    <row r="153" spans="1:6" x14ac:dyDescent="0.3">
      <c r="A153" s="4"/>
      <c r="B153" s="14"/>
      <c r="C153" s="13"/>
      <c r="D153" s="12"/>
      <c r="E153" s="12"/>
      <c r="F153" s="5"/>
    </row>
    <row r="154" spans="1:6" x14ac:dyDescent="0.3">
      <c r="A154" s="4"/>
      <c r="B154" s="13"/>
      <c r="C154" s="13"/>
      <c r="D154" s="12"/>
      <c r="E154" s="12"/>
      <c r="F154" s="5"/>
    </row>
    <row r="155" spans="1:6" x14ac:dyDescent="0.3">
      <c r="A155" s="4"/>
      <c r="B155" s="13"/>
      <c r="C155" s="13"/>
      <c r="D155" s="12"/>
      <c r="E155" s="12"/>
      <c r="F155" s="5"/>
    </row>
    <row r="156" spans="1:6" x14ac:dyDescent="0.3">
      <c r="A156" s="4"/>
      <c r="B156" s="13"/>
      <c r="C156" s="13"/>
      <c r="D156" s="12"/>
      <c r="E156" s="12"/>
      <c r="F156" s="5"/>
    </row>
    <row r="157" spans="1:6" x14ac:dyDescent="0.3">
      <c r="A157" s="4"/>
      <c r="B157" s="13"/>
      <c r="C157" s="13"/>
      <c r="D157" s="12"/>
      <c r="E157" s="12"/>
      <c r="F157" s="5"/>
    </row>
    <row r="158" spans="1:6" x14ac:dyDescent="0.3">
      <c r="A158" s="4"/>
      <c r="B158" s="13"/>
      <c r="C158" s="13"/>
      <c r="D158" s="12"/>
      <c r="E158" s="12"/>
      <c r="F158" s="5"/>
    </row>
    <row r="159" spans="1:6" x14ac:dyDescent="0.3">
      <c r="A159" s="4"/>
      <c r="B159" s="15"/>
      <c r="C159" s="15"/>
      <c r="D159" s="12"/>
      <c r="E159" s="12"/>
      <c r="F159" s="5"/>
    </row>
    <row r="160" spans="1:6" x14ac:dyDescent="0.3">
      <c r="A160" s="4"/>
      <c r="B160" s="14"/>
      <c r="C160" s="14"/>
      <c r="D160" s="12"/>
      <c r="E160" s="12"/>
      <c r="F160" s="5"/>
    </row>
    <row r="161" spans="1:6" x14ac:dyDescent="0.3">
      <c r="A161" s="4"/>
      <c r="B161" s="14"/>
      <c r="C161" s="13"/>
      <c r="D161" s="12"/>
      <c r="E161" s="12"/>
      <c r="F161" s="5"/>
    </row>
    <row r="162" spans="1:6" x14ac:dyDescent="0.3">
      <c r="A162" s="4"/>
      <c r="B162" s="13"/>
      <c r="C162" s="13"/>
      <c r="D162" s="12"/>
      <c r="E162" s="12"/>
      <c r="F162" s="5"/>
    </row>
    <row r="163" spans="1:6" x14ac:dyDescent="0.3">
      <c r="A163" s="4"/>
      <c r="B163" s="13"/>
      <c r="C163" s="13"/>
      <c r="D163" s="12"/>
      <c r="E163" s="12"/>
      <c r="F163" s="5"/>
    </row>
    <row r="164" spans="1:6" x14ac:dyDescent="0.3">
      <c r="A164" s="4"/>
      <c r="B164" s="13"/>
      <c r="C164" s="13"/>
      <c r="D164" s="12"/>
      <c r="E164" s="12"/>
      <c r="F164" s="5"/>
    </row>
    <row r="165" spans="1:6" x14ac:dyDescent="0.3">
      <c r="A165" s="4"/>
      <c r="B165" s="14"/>
      <c r="C165" s="13"/>
      <c r="D165" s="12"/>
      <c r="E165" s="12"/>
      <c r="F165" s="5"/>
    </row>
    <row r="166" spans="1:6" x14ac:dyDescent="0.3">
      <c r="A166" s="4"/>
      <c r="B166" s="13"/>
      <c r="C166" s="13"/>
      <c r="D166" s="12"/>
      <c r="E166" s="12"/>
      <c r="F166" s="5"/>
    </row>
    <row r="167" spans="1:6" x14ac:dyDescent="0.3">
      <c r="A167" s="4"/>
      <c r="B167" s="13"/>
      <c r="C167" s="13"/>
      <c r="D167" s="12"/>
      <c r="E167" s="12"/>
      <c r="F167" s="5"/>
    </row>
    <row r="168" spans="1:6" x14ac:dyDescent="0.3">
      <c r="A168" s="4"/>
      <c r="B168" s="13"/>
      <c r="C168" s="13"/>
      <c r="D168" s="12"/>
      <c r="E168" s="12"/>
      <c r="F168" s="5"/>
    </row>
    <row r="169" spans="1:6" x14ac:dyDescent="0.3">
      <c r="A169" s="4"/>
      <c r="B169" s="13"/>
      <c r="C169" s="13"/>
      <c r="D169" s="12"/>
      <c r="E169" s="12"/>
      <c r="F169" s="5"/>
    </row>
    <row r="170" spans="1:6" x14ac:dyDescent="0.3">
      <c r="A170" s="4"/>
      <c r="B170" s="13"/>
      <c r="C170" s="13"/>
      <c r="D170" s="12"/>
      <c r="E170" s="12"/>
      <c r="F170" s="5"/>
    </row>
    <row r="171" spans="1:6" x14ac:dyDescent="0.3">
      <c r="A171" s="4"/>
      <c r="B171" s="15"/>
      <c r="C171" s="15"/>
      <c r="D171" s="12"/>
      <c r="E171" s="12"/>
      <c r="F171" s="5"/>
    </row>
    <row r="172" spans="1:6" x14ac:dyDescent="0.3">
      <c r="A172" s="4"/>
      <c r="B172" s="14"/>
      <c r="C172" s="14"/>
      <c r="D172" s="12"/>
      <c r="E172" s="12"/>
      <c r="F172" s="5"/>
    </row>
    <row r="173" spans="1:6" x14ac:dyDescent="0.3">
      <c r="A173" s="4"/>
      <c r="B173" s="14"/>
      <c r="C173" s="13"/>
      <c r="D173" s="12"/>
      <c r="E173" s="12"/>
      <c r="F173" s="5"/>
    </row>
    <row r="174" spans="1:6" x14ac:dyDescent="0.3">
      <c r="A174" s="4"/>
      <c r="B174" s="13"/>
      <c r="C174" s="13"/>
      <c r="D174" s="12"/>
      <c r="E174" s="12"/>
      <c r="F174" s="5"/>
    </row>
    <row r="175" spans="1:6" x14ac:dyDescent="0.3">
      <c r="A175" s="4"/>
      <c r="B175" s="13"/>
      <c r="C175" s="13"/>
      <c r="D175" s="12"/>
      <c r="E175" s="12"/>
      <c r="F175" s="5"/>
    </row>
    <row r="176" spans="1:6" x14ac:dyDescent="0.3">
      <c r="A176" s="4"/>
      <c r="B176" s="13"/>
      <c r="C176" s="13"/>
      <c r="D176" s="12"/>
      <c r="E176" s="12"/>
      <c r="F176" s="5"/>
    </row>
    <row r="177" spans="1:6" x14ac:dyDescent="0.3">
      <c r="A177" s="4"/>
      <c r="B177" s="14"/>
      <c r="C177" s="13"/>
      <c r="D177" s="12"/>
      <c r="E177" s="12"/>
      <c r="F177" s="5"/>
    </row>
    <row r="178" spans="1:6" x14ac:dyDescent="0.3">
      <c r="A178" s="4"/>
      <c r="B178" s="13"/>
      <c r="C178" s="13"/>
      <c r="D178" s="12"/>
      <c r="E178" s="12"/>
      <c r="F178" s="5"/>
    </row>
    <row r="179" spans="1:6" x14ac:dyDescent="0.3">
      <c r="A179" s="4"/>
      <c r="B179" s="13"/>
      <c r="C179" s="13"/>
      <c r="D179" s="12"/>
      <c r="E179" s="12"/>
      <c r="F179" s="5"/>
    </row>
    <row r="180" spans="1:6" x14ac:dyDescent="0.3">
      <c r="A180" s="4"/>
      <c r="B180" s="13"/>
      <c r="C180" s="13"/>
      <c r="D180" s="12"/>
      <c r="E180" s="12"/>
      <c r="F180" s="5"/>
    </row>
    <row r="181" spans="1:6" x14ac:dyDescent="0.3">
      <c r="A181" s="4"/>
      <c r="B181" s="13"/>
      <c r="C181" s="13"/>
      <c r="D181" s="12"/>
      <c r="E181" s="12"/>
      <c r="F181" s="5"/>
    </row>
    <row r="182" spans="1:6" x14ac:dyDescent="0.3">
      <c r="A182" s="4"/>
      <c r="B182" s="13"/>
      <c r="C182" s="13"/>
      <c r="D182" s="12"/>
      <c r="E182" s="12"/>
      <c r="F182" s="5"/>
    </row>
    <row r="183" spans="1:6" x14ac:dyDescent="0.3">
      <c r="A183" s="4"/>
      <c r="B183" s="15"/>
      <c r="C183" s="15"/>
      <c r="D183" s="12"/>
      <c r="E183" s="12"/>
      <c r="F183" s="5"/>
    </row>
    <row r="184" spans="1:6" x14ac:dyDescent="0.3">
      <c r="A184" s="4"/>
      <c r="B184" s="14"/>
      <c r="C184" s="14"/>
      <c r="D184" s="12"/>
      <c r="E184" s="12"/>
      <c r="F184" s="5"/>
    </row>
    <row r="185" spans="1:6" x14ac:dyDescent="0.3">
      <c r="A185" s="4"/>
      <c r="B185" s="14"/>
      <c r="C185" s="13"/>
      <c r="D185" s="12"/>
      <c r="E185" s="12"/>
      <c r="F185" s="5"/>
    </row>
    <row r="186" spans="1:6" x14ac:dyDescent="0.3">
      <c r="A186" s="4"/>
      <c r="B186" s="13"/>
      <c r="C186" s="13"/>
      <c r="D186" s="12"/>
      <c r="E186" s="12"/>
      <c r="F186" s="5"/>
    </row>
    <row r="187" spans="1:6" x14ac:dyDescent="0.3">
      <c r="A187" s="4"/>
      <c r="B187" s="13"/>
      <c r="C187" s="13"/>
      <c r="D187" s="12"/>
      <c r="E187" s="12"/>
      <c r="F187" s="5"/>
    </row>
    <row r="188" spans="1:6" x14ac:dyDescent="0.3">
      <c r="A188" s="4"/>
      <c r="B188" s="13"/>
      <c r="C188" s="13"/>
      <c r="D188" s="12"/>
      <c r="E188" s="12"/>
      <c r="F188" s="5"/>
    </row>
    <row r="189" spans="1:6" x14ac:dyDescent="0.3">
      <c r="A189" s="4"/>
      <c r="B189" s="13"/>
      <c r="C189" s="13"/>
      <c r="D189" s="12"/>
      <c r="E189" s="12"/>
      <c r="F189" s="5"/>
    </row>
    <row r="190" spans="1:6" x14ac:dyDescent="0.3">
      <c r="A190" s="4"/>
      <c r="B190" s="14"/>
      <c r="C190" s="13"/>
      <c r="D190" s="12"/>
      <c r="E190" s="12"/>
      <c r="F190" s="5"/>
    </row>
    <row r="191" spans="1:6" x14ac:dyDescent="0.3">
      <c r="A191" s="4"/>
      <c r="B191" s="13"/>
      <c r="C191" s="13"/>
      <c r="D191" s="12"/>
      <c r="E191" s="12"/>
      <c r="F191" s="5"/>
    </row>
    <row r="192" spans="1:6" x14ac:dyDescent="0.3">
      <c r="A192" s="4"/>
      <c r="B192" s="13"/>
      <c r="C192" s="13"/>
      <c r="D192" s="12"/>
      <c r="E192" s="12"/>
      <c r="F192" s="5"/>
    </row>
    <row r="193" spans="1:6" x14ac:dyDescent="0.3">
      <c r="A193" s="4"/>
      <c r="B193" s="13"/>
      <c r="C193" s="13"/>
      <c r="D193" s="12"/>
      <c r="E193" s="12"/>
      <c r="F193" s="5"/>
    </row>
    <row r="194" spans="1:6" x14ac:dyDescent="0.3">
      <c r="A194" s="4"/>
      <c r="B194" s="13"/>
      <c r="C194" s="13"/>
      <c r="D194" s="12"/>
      <c r="E194" s="12"/>
      <c r="F194" s="5"/>
    </row>
    <row r="195" spans="1:6" x14ac:dyDescent="0.3">
      <c r="A195" s="4"/>
      <c r="B195" s="13"/>
      <c r="C195" s="13"/>
      <c r="D195" s="12"/>
      <c r="E195" s="12"/>
      <c r="F195" s="5"/>
    </row>
    <row r="196" spans="1:6" x14ac:dyDescent="0.3">
      <c r="A196" s="4"/>
      <c r="B196" s="15"/>
      <c r="C196" s="15"/>
      <c r="D196" s="12"/>
      <c r="E196" s="12"/>
      <c r="F196" s="5"/>
    </row>
    <row r="197" spans="1:6" x14ac:dyDescent="0.3">
      <c r="A197" s="4"/>
      <c r="B197" s="14"/>
      <c r="C197" s="14"/>
      <c r="D197" s="12"/>
      <c r="E197" s="12"/>
      <c r="F197" s="5"/>
    </row>
    <row r="198" spans="1:6" x14ac:dyDescent="0.3">
      <c r="A198" s="4"/>
      <c r="B198" s="14"/>
      <c r="C198" s="13"/>
      <c r="D198" s="12"/>
      <c r="E198" s="12"/>
      <c r="F198" s="5"/>
    </row>
    <row r="199" spans="1:6" x14ac:dyDescent="0.3">
      <c r="A199" s="4"/>
      <c r="B199" s="13"/>
      <c r="C199" s="13"/>
      <c r="D199" s="12"/>
      <c r="E199" s="12"/>
      <c r="F199" s="5"/>
    </row>
    <row r="200" spans="1:6" x14ac:dyDescent="0.3">
      <c r="A200" s="4"/>
      <c r="B200" s="13"/>
      <c r="C200" s="13"/>
      <c r="D200" s="12"/>
      <c r="E200" s="12"/>
      <c r="F200" s="5"/>
    </row>
    <row r="201" spans="1:6" x14ac:dyDescent="0.3">
      <c r="A201" s="4"/>
      <c r="B201" s="13"/>
      <c r="C201" s="13"/>
      <c r="D201" s="12"/>
      <c r="E201" s="12"/>
      <c r="F201" s="5"/>
    </row>
    <row r="202" spans="1:6" x14ac:dyDescent="0.3">
      <c r="A202" s="4"/>
      <c r="B202" s="13"/>
      <c r="C202" s="13"/>
      <c r="D202" s="12"/>
      <c r="E202" s="12"/>
      <c r="F202" s="5"/>
    </row>
    <row r="203" spans="1:6" x14ac:dyDescent="0.3">
      <c r="A203" s="4"/>
      <c r="B203" s="13"/>
      <c r="C203" s="13"/>
      <c r="D203" s="12"/>
      <c r="E203" s="12"/>
      <c r="F203" s="5"/>
    </row>
    <row r="204" spans="1:6" x14ac:dyDescent="0.3">
      <c r="A204" s="4"/>
      <c r="B204" s="13"/>
      <c r="C204" s="13"/>
      <c r="D204" s="12"/>
      <c r="E204" s="12"/>
      <c r="F204" s="5"/>
    </row>
    <row r="205" spans="1:6" x14ac:dyDescent="0.3">
      <c r="A205" s="4"/>
      <c r="B205" s="13"/>
      <c r="C205" s="13"/>
      <c r="D205" s="12"/>
      <c r="E205" s="12"/>
      <c r="F205" s="5"/>
    </row>
    <row r="206" spans="1:6" x14ac:dyDescent="0.3">
      <c r="A206" s="4"/>
      <c r="B206" s="13"/>
      <c r="C206" s="13"/>
      <c r="D206" s="12"/>
      <c r="E206" s="12"/>
      <c r="F206" s="5"/>
    </row>
    <row r="207" spans="1:6" x14ac:dyDescent="0.3">
      <c r="A207" s="4"/>
      <c r="B207" s="13"/>
      <c r="C207" s="13"/>
      <c r="D207" s="12"/>
      <c r="E207" s="12"/>
      <c r="F207" s="5"/>
    </row>
    <row r="208" spans="1:6" x14ac:dyDescent="0.3">
      <c r="A208" s="4"/>
      <c r="B208" s="13"/>
      <c r="C208" s="13"/>
      <c r="D208" s="12"/>
      <c r="E208" s="12"/>
      <c r="F208" s="5"/>
    </row>
    <row r="209" spans="1:6" x14ac:dyDescent="0.3">
      <c r="A209" s="4"/>
      <c r="B209" s="13"/>
      <c r="C209" s="13"/>
      <c r="D209" s="12"/>
      <c r="E209" s="12"/>
      <c r="F209" s="5"/>
    </row>
    <row r="210" spans="1:6" x14ac:dyDescent="0.3">
      <c r="A210" s="4"/>
      <c r="B210" s="13"/>
      <c r="C210" s="13"/>
      <c r="D210" s="12"/>
      <c r="E210" s="12"/>
      <c r="F210" s="5"/>
    </row>
    <row r="211" spans="1:6" x14ac:dyDescent="0.3">
      <c r="A211" s="4"/>
      <c r="B211" s="13"/>
      <c r="C211" s="13"/>
      <c r="D211" s="12"/>
      <c r="E211" s="12"/>
      <c r="F211" s="5"/>
    </row>
    <row r="212" spans="1:6" x14ac:dyDescent="0.3">
      <c r="A212" s="4"/>
      <c r="B212" s="13"/>
      <c r="C212" s="13"/>
      <c r="D212" s="12"/>
      <c r="E212" s="12"/>
      <c r="F212" s="5"/>
    </row>
    <row r="213" spans="1:6" x14ac:dyDescent="0.3">
      <c r="A213" s="4"/>
      <c r="B213" s="13"/>
      <c r="C213" s="13"/>
      <c r="D213" s="12"/>
      <c r="E213" s="12"/>
      <c r="F213" s="5"/>
    </row>
    <row r="214" spans="1:6" x14ac:dyDescent="0.3">
      <c r="A214" s="4"/>
      <c r="B214" s="13"/>
      <c r="C214" s="13"/>
      <c r="D214" s="12"/>
      <c r="E214" s="12"/>
      <c r="F214" s="5"/>
    </row>
    <row r="215" spans="1:6" x14ac:dyDescent="0.3">
      <c r="A215" s="4"/>
      <c r="B215" s="13"/>
      <c r="C215" s="13"/>
      <c r="D215" s="12"/>
      <c r="E215" s="12"/>
      <c r="F215" s="5"/>
    </row>
    <row r="216" spans="1:6" x14ac:dyDescent="0.3">
      <c r="A216" s="4"/>
      <c r="B216" s="13"/>
      <c r="C216" s="13"/>
      <c r="D216" s="12"/>
      <c r="E216" s="12"/>
      <c r="F216" s="5"/>
    </row>
    <row r="217" spans="1:6" x14ac:dyDescent="0.3">
      <c r="A217" s="4"/>
      <c r="B217" s="13"/>
      <c r="C217" s="13"/>
      <c r="D217" s="12"/>
      <c r="E217" s="12"/>
      <c r="F217" s="5"/>
    </row>
    <row r="218" spans="1:6" x14ac:dyDescent="0.3">
      <c r="A218" s="4"/>
      <c r="B218" s="13"/>
      <c r="C218" s="13"/>
      <c r="D218" s="12"/>
      <c r="E218" s="12"/>
      <c r="F218" s="5"/>
    </row>
    <row r="219" spans="1:6" x14ac:dyDescent="0.3">
      <c r="A219" s="4"/>
      <c r="B219" s="13"/>
      <c r="C219" s="13"/>
      <c r="D219" s="12"/>
      <c r="E219" s="12"/>
      <c r="F219" s="5"/>
    </row>
    <row r="220" spans="1:6" x14ac:dyDescent="0.3">
      <c r="A220" s="4"/>
      <c r="B220" s="13"/>
      <c r="C220" s="13"/>
      <c r="D220" s="12"/>
      <c r="E220" s="12"/>
      <c r="F220" s="5"/>
    </row>
    <row r="221" spans="1:6" x14ac:dyDescent="0.3">
      <c r="A221" s="4"/>
      <c r="B221" s="13"/>
      <c r="C221" s="13"/>
      <c r="D221" s="12"/>
      <c r="E221" s="12"/>
      <c r="F221" s="5"/>
    </row>
    <row r="222" spans="1:6" x14ac:dyDescent="0.3">
      <c r="A222" s="4"/>
      <c r="B222" s="13"/>
      <c r="C222" s="13"/>
      <c r="D222" s="12"/>
      <c r="E222" s="12"/>
      <c r="F222" s="5"/>
    </row>
    <row r="223" spans="1:6" x14ac:dyDescent="0.3">
      <c r="A223" s="4"/>
      <c r="B223" s="13"/>
      <c r="C223" s="13"/>
      <c r="D223" s="12"/>
      <c r="E223" s="12"/>
      <c r="F223" s="5"/>
    </row>
    <row r="224" spans="1:6" x14ac:dyDescent="0.3">
      <c r="A224" s="4"/>
      <c r="B224" s="13"/>
      <c r="C224" s="13"/>
      <c r="D224" s="12"/>
      <c r="E224" s="12"/>
      <c r="F224" s="5"/>
    </row>
    <row r="225" spans="1:6" x14ac:dyDescent="0.3">
      <c r="A225" s="4"/>
      <c r="B225" s="13"/>
      <c r="C225" s="13"/>
      <c r="D225" s="12"/>
      <c r="E225" s="12"/>
      <c r="F225" s="5"/>
    </row>
    <row r="226" spans="1:6" x14ac:dyDescent="0.3">
      <c r="A226" s="4"/>
      <c r="B226" s="13"/>
      <c r="C226" s="13"/>
      <c r="D226" s="12"/>
      <c r="E226" s="12"/>
      <c r="F226" s="5"/>
    </row>
    <row r="227" spans="1:6" x14ac:dyDescent="0.3">
      <c r="A227" s="4"/>
      <c r="B227" s="13"/>
      <c r="C227" s="13"/>
      <c r="D227" s="12"/>
      <c r="E227" s="12"/>
      <c r="F227" s="5"/>
    </row>
    <row r="228" spans="1:6" x14ac:dyDescent="0.3">
      <c r="A228" s="4"/>
      <c r="B228" s="13"/>
      <c r="C228" s="13"/>
      <c r="D228" s="12"/>
      <c r="E228" s="12"/>
      <c r="F228" s="5"/>
    </row>
    <row r="229" spans="1:6" x14ac:dyDescent="0.3">
      <c r="A229" s="4"/>
      <c r="B229" s="13"/>
      <c r="C229" s="13"/>
      <c r="D229" s="12"/>
      <c r="E229" s="12"/>
      <c r="F229" s="5"/>
    </row>
    <row r="230" spans="1:6" x14ac:dyDescent="0.3">
      <c r="A230" s="4"/>
      <c r="B230" s="13"/>
      <c r="C230" s="13"/>
      <c r="D230" s="12"/>
      <c r="E230" s="12"/>
      <c r="F230" s="5"/>
    </row>
    <row r="231" spans="1:6" x14ac:dyDescent="0.3">
      <c r="A231" s="4"/>
      <c r="B231" s="13"/>
      <c r="C231" s="13"/>
      <c r="D231" s="12"/>
      <c r="E231" s="12"/>
      <c r="F231" s="5"/>
    </row>
    <row r="232" spans="1:6" x14ac:dyDescent="0.3">
      <c r="A232" s="4"/>
      <c r="B232" s="13"/>
      <c r="C232" s="13"/>
      <c r="D232" s="12"/>
      <c r="E232" s="12"/>
      <c r="F232" s="5"/>
    </row>
    <row r="233" spans="1:6" x14ac:dyDescent="0.3">
      <c r="A233" s="4"/>
      <c r="B233" s="13"/>
      <c r="C233" s="13"/>
      <c r="D233" s="12"/>
      <c r="E233" s="12"/>
      <c r="F233" s="5"/>
    </row>
    <row r="234" spans="1:6" x14ac:dyDescent="0.3">
      <c r="A234" s="4"/>
      <c r="B234" s="13"/>
      <c r="C234" s="13"/>
      <c r="D234" s="12"/>
      <c r="E234" s="12"/>
      <c r="F234" s="5"/>
    </row>
    <row r="235" spans="1:6" x14ac:dyDescent="0.3">
      <c r="A235" s="4"/>
      <c r="B235" s="13"/>
      <c r="C235" s="13"/>
      <c r="D235" s="12"/>
      <c r="E235" s="12"/>
      <c r="F235" s="5"/>
    </row>
    <row r="236" spans="1:6" x14ac:dyDescent="0.3">
      <c r="A236" s="4"/>
      <c r="B236" s="13"/>
      <c r="C236" s="13"/>
      <c r="D236" s="12"/>
      <c r="E236" s="12"/>
      <c r="F236" s="5"/>
    </row>
    <row r="237" spans="1:6" x14ac:dyDescent="0.3">
      <c r="A237" s="4"/>
      <c r="B237" s="13"/>
      <c r="C237" s="13"/>
      <c r="D237" s="12"/>
      <c r="E237" s="12"/>
      <c r="F237" s="5"/>
    </row>
    <row r="238" spans="1:6" x14ac:dyDescent="0.3">
      <c r="A238" s="4"/>
      <c r="B238" s="13"/>
      <c r="C238" s="13"/>
      <c r="D238" s="12"/>
      <c r="E238" s="12"/>
      <c r="F238" s="5"/>
    </row>
    <row r="239" spans="1:6" x14ac:dyDescent="0.3">
      <c r="A239" s="4"/>
      <c r="B239" s="13"/>
      <c r="C239" s="13"/>
      <c r="D239" s="12"/>
      <c r="E239" s="12"/>
      <c r="F239" s="5"/>
    </row>
    <row r="240" spans="1:6" x14ac:dyDescent="0.3">
      <c r="A240" s="4"/>
      <c r="B240" s="13"/>
      <c r="C240" s="13"/>
      <c r="D240" s="12"/>
      <c r="E240" s="12"/>
      <c r="F240" s="5"/>
    </row>
    <row r="241" spans="1:6" x14ac:dyDescent="0.3">
      <c r="A241" s="4"/>
      <c r="B241" s="13"/>
      <c r="C241" s="13"/>
      <c r="D241" s="12"/>
      <c r="E241" s="12"/>
      <c r="F241" s="5"/>
    </row>
    <row r="242" spans="1:6" x14ac:dyDescent="0.3">
      <c r="A242" s="4"/>
      <c r="B242" s="13"/>
      <c r="C242" s="13"/>
      <c r="D242" s="12"/>
      <c r="E242" s="12"/>
      <c r="F242" s="5"/>
    </row>
    <row r="243" spans="1:6" x14ac:dyDescent="0.3">
      <c r="A243" s="4"/>
      <c r="B243" s="13"/>
      <c r="C243" s="13"/>
      <c r="D243" s="12"/>
      <c r="E243" s="12"/>
      <c r="F243" s="5"/>
    </row>
    <row r="244" spans="1:6" x14ac:dyDescent="0.3">
      <c r="A244" s="4"/>
      <c r="B244" s="13"/>
      <c r="C244" s="13"/>
      <c r="D244" s="12"/>
      <c r="E244" s="12"/>
      <c r="F244" s="5"/>
    </row>
    <row r="245" spans="1:6" x14ac:dyDescent="0.3">
      <c r="A245" s="4"/>
      <c r="B245" s="13"/>
      <c r="C245" s="13"/>
      <c r="D245" s="12"/>
      <c r="E245" s="12"/>
      <c r="F245" s="5"/>
    </row>
    <row r="246" spans="1:6" x14ac:dyDescent="0.3">
      <c r="A246" s="4"/>
      <c r="B246" s="13"/>
      <c r="C246" s="13"/>
      <c r="D246" s="12"/>
      <c r="E246" s="12"/>
      <c r="F246" s="5"/>
    </row>
    <row r="247" spans="1:6" x14ac:dyDescent="0.3">
      <c r="A247" s="4"/>
      <c r="B247" s="13"/>
      <c r="C247" s="13"/>
      <c r="D247" s="12"/>
      <c r="E247" s="12"/>
      <c r="F247" s="5"/>
    </row>
    <row r="248" spans="1:6" x14ac:dyDescent="0.3">
      <c r="A248" s="4"/>
      <c r="B248" s="13"/>
      <c r="C248" s="13"/>
      <c r="D248" s="12"/>
      <c r="E248" s="12"/>
      <c r="F248" s="5"/>
    </row>
    <row r="249" spans="1:6" x14ac:dyDescent="0.3">
      <c r="A249" s="4"/>
      <c r="B249" s="13"/>
      <c r="C249" s="13"/>
      <c r="D249" s="12"/>
      <c r="E249" s="12"/>
      <c r="F249" s="5"/>
    </row>
    <row r="250" spans="1:6" x14ac:dyDescent="0.3">
      <c r="A250" s="4"/>
      <c r="B250" s="13"/>
      <c r="C250" s="13"/>
      <c r="D250" s="12"/>
      <c r="E250" s="12"/>
      <c r="F250" s="5"/>
    </row>
  </sheetData>
  <mergeCells count="8">
    <mergeCell ref="A1:F1"/>
    <mergeCell ref="H3:J3"/>
    <mergeCell ref="K3:N3"/>
    <mergeCell ref="H5:N5"/>
    <mergeCell ref="P13:R15"/>
    <mergeCell ref="P3:R3"/>
    <mergeCell ref="H1:N1"/>
    <mergeCell ref="H14:N16"/>
  </mergeCells>
  <conditionalFormatting sqref="H7:N12">
    <cfRule type="expression" dxfId="417" priority="1">
      <formula>ISNUMBER(MATCH(H7,$A$4:$A$300,0))</formula>
    </cfRule>
  </conditionalFormatting>
  <dataValidations count="5">
    <dataValidation type="list" allowBlank="1" showInputMessage="1" showErrorMessage="1" sqref="B128:B130 B31:B35 B50:B55 B57:B61 B44:B48 B37:B42 B63:B68 B70:B74 B76:B81 B83:B87 B89:B94 B96:B100 B102:B107 B109:B113 B115:B120 B122:B126 B16:B29 B10:B14 B4:B8 B132:B138 B140:B146 B148:B158 B160:B170 B172:B182 B184:B195 B197:B250" xr:uid="{00000000-0002-0000-1700-000000000000}">
      <formula1>disciplinas</formula1>
    </dataValidation>
    <dataValidation type="list" allowBlank="1" sqref="D4:D250" xr:uid="{00000000-0002-0000-1700-000001000000}">
      <formula1>tempo</formula1>
    </dataValidation>
    <dataValidation type="list" allowBlank="1" showInputMessage="1" showErrorMessage="1" sqref="F4:F250" xr:uid="{00000000-0002-0000-1700-000002000000}">
      <formula1>"Estudado, A estudar, Estudando"</formula1>
    </dataValidation>
    <dataValidation type="list" allowBlank="1" showInputMessage="1" showErrorMessage="1" sqref="K3:N3" xr:uid="{25F64863-B10A-451C-8947-F522C4796A9E}">
      <formula1>ano</formula1>
    </dataValidation>
    <dataValidation allowBlank="1" sqref="E4:E1048576" xr:uid="{214B611D-55D2-4A74-81C3-D752A93624D2}"/>
  </dataValidations>
  <pageMargins left="0.25" right="0.25" top="0.75" bottom="0.75" header="0.3" footer="0.3"/>
  <pageSetup paperSize="9" scale="70" fitToHeight="0"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Plan24">
    <pageSetUpPr fitToPage="1"/>
  </sheetPr>
  <dimension ref="A1:R250"/>
  <sheetViews>
    <sheetView showGridLines="0" workbookViewId="0">
      <selection sqref="A1:F1"/>
    </sheetView>
  </sheetViews>
  <sheetFormatPr defaultColWidth="9.109375" defaultRowHeight="14.4" x14ac:dyDescent="0.3"/>
  <cols>
    <col min="1" max="1" width="12.6640625" style="3" customWidth="1"/>
    <col min="2" max="2" width="17.33203125" style="16" customWidth="1"/>
    <col min="3" max="3" width="50" style="16" customWidth="1"/>
    <col min="4" max="4" width="13.6640625" style="16" customWidth="1"/>
    <col min="5" max="5" width="34.109375" style="16" customWidth="1"/>
    <col min="6" max="6" width="13.109375" style="1" customWidth="1"/>
    <col min="7" max="7" width="3.5546875" style="1" customWidth="1"/>
    <col min="8" max="8" width="5.5546875" style="1" bestFit="1" customWidth="1"/>
    <col min="9" max="9" width="5" style="1" bestFit="1" customWidth="1"/>
    <col min="10" max="10" width="4.5546875" style="1" bestFit="1" customWidth="1"/>
    <col min="11" max="11" width="5.109375" style="1" bestFit="1" customWidth="1"/>
    <col min="12" max="12" width="4.5546875" style="1" bestFit="1" customWidth="1"/>
    <col min="13" max="13" width="4.88671875" style="1" bestFit="1" customWidth="1"/>
    <col min="14" max="14" width="5.33203125" style="1" customWidth="1"/>
    <col min="15" max="15" width="2.88671875" style="1" customWidth="1"/>
    <col min="16" max="17" width="9.109375" style="1"/>
    <col min="18" max="18" width="10.77734375" style="1" customWidth="1"/>
    <col min="19" max="16384" width="9.109375" style="1"/>
  </cols>
  <sheetData>
    <row r="1" spans="1:18" ht="21" customHeight="1" x14ac:dyDescent="0.3">
      <c r="A1" s="170" t="s">
        <v>32</v>
      </c>
      <c r="B1" s="170"/>
      <c r="C1" s="170"/>
      <c r="D1" s="170"/>
      <c r="E1" s="171"/>
      <c r="F1" s="171"/>
      <c r="H1" s="177" t="s">
        <v>74</v>
      </c>
      <c r="I1" s="177"/>
      <c r="J1" s="177"/>
      <c r="K1" s="177"/>
      <c r="L1" s="177"/>
      <c r="M1" s="177"/>
      <c r="N1" s="177"/>
    </row>
    <row r="2" spans="1:18" ht="7.5" customHeight="1" x14ac:dyDescent="0.3"/>
    <row r="3" spans="1:18" ht="30" customHeight="1" x14ac:dyDescent="0.3">
      <c r="A3" s="83" t="s">
        <v>0</v>
      </c>
      <c r="B3" s="84" t="s">
        <v>1</v>
      </c>
      <c r="C3" s="84" t="s">
        <v>2</v>
      </c>
      <c r="D3" s="84" t="s">
        <v>3</v>
      </c>
      <c r="E3" s="84" t="s">
        <v>34</v>
      </c>
      <c r="F3" s="84" t="s">
        <v>4</v>
      </c>
      <c r="H3" s="175" t="s">
        <v>14</v>
      </c>
      <c r="I3" s="175"/>
      <c r="J3" s="175"/>
      <c r="K3" s="176">
        <v>2021</v>
      </c>
      <c r="L3" s="176"/>
      <c r="M3" s="176"/>
      <c r="N3" s="176"/>
      <c r="P3" s="179"/>
      <c r="Q3" s="179"/>
      <c r="R3" s="179"/>
    </row>
    <row r="4" spans="1:18" ht="15" thickBot="1" x14ac:dyDescent="0.35">
      <c r="A4" s="4">
        <v>44531</v>
      </c>
      <c r="B4" s="14" t="s">
        <v>86</v>
      </c>
      <c r="C4" s="13" t="s">
        <v>87</v>
      </c>
      <c r="D4" s="12">
        <v>2.0833333333333332E-2</v>
      </c>
      <c r="E4" s="12"/>
      <c r="F4" s="5" t="s">
        <v>35</v>
      </c>
    </row>
    <row r="5" spans="1:18" ht="18" thickBot="1" x14ac:dyDescent="0.35">
      <c r="A5" s="4">
        <v>44531</v>
      </c>
      <c r="B5" s="13" t="s">
        <v>76</v>
      </c>
      <c r="C5" s="13" t="s">
        <v>88</v>
      </c>
      <c r="D5" s="12">
        <v>6.25E-2</v>
      </c>
      <c r="E5" s="12"/>
      <c r="F5" s="5" t="s">
        <v>35</v>
      </c>
      <c r="H5" s="172">
        <f>DATE(K3,12,1)</f>
        <v>44531</v>
      </c>
      <c r="I5" s="173"/>
      <c r="J5" s="173"/>
      <c r="K5" s="173"/>
      <c r="L5" s="173"/>
      <c r="M5" s="173"/>
      <c r="N5" s="174"/>
    </row>
    <row r="6" spans="1:18" ht="16.2" thickBot="1" x14ac:dyDescent="0.35">
      <c r="A6" s="4">
        <v>44531</v>
      </c>
      <c r="B6" s="13" t="s">
        <v>76</v>
      </c>
      <c r="C6" s="13" t="s">
        <v>89</v>
      </c>
      <c r="D6" s="12">
        <v>0.104166666666667</v>
      </c>
      <c r="E6" s="12"/>
      <c r="F6" s="5" t="s">
        <v>35</v>
      </c>
      <c r="H6" s="7" t="s">
        <v>15</v>
      </c>
      <c r="I6" s="7" t="s">
        <v>16</v>
      </c>
      <c r="J6" s="7" t="s">
        <v>17</v>
      </c>
      <c r="K6" s="7" t="s">
        <v>18</v>
      </c>
      <c r="L6" s="7" t="s">
        <v>19</v>
      </c>
      <c r="M6" s="7" t="s">
        <v>20</v>
      </c>
      <c r="N6" s="7" t="s">
        <v>21</v>
      </c>
    </row>
    <row r="7" spans="1:18" ht="15.6" thickBot="1" x14ac:dyDescent="0.35">
      <c r="A7" s="4">
        <v>44531</v>
      </c>
      <c r="B7" s="13" t="s">
        <v>77</v>
      </c>
      <c r="C7" s="13" t="s">
        <v>90</v>
      </c>
      <c r="D7" s="12">
        <v>0.14583333333333301</v>
      </c>
      <c r="E7" s="12"/>
      <c r="F7" s="5" t="s">
        <v>35</v>
      </c>
      <c r="H7" s="6" t="str">
        <f>IF(MONTH($H$5)&lt;&gt;MONTH($H$5-(WEEKDAY($H$5,1))-IF((WEEKDAY($H$5,1))&lt;=0,7,0)+(ROW(H7)-ROW($H$7))*7+(COLUMN(H7)-COLUMN($H$7)+1)),"",$H$5-(WEEKDAY($H$5,1))-IF((WEEKDAY($H$5,1))&lt;=0,7,0)+(ROW(H7)-ROW($H$7))*7+(COLUMN(H7)-COLUMN($H$7)+1))</f>
        <v/>
      </c>
      <c r="I7" s="6" t="str">
        <f t="shared" ref="I7:N12" si="0">IF(MONTH($H$5)&lt;&gt;MONTH($H$5-(WEEKDAY($H$5,1))-IF((WEEKDAY($H$5,1))&lt;=0,7,0)+(ROW(I7)-ROW($H$7))*7+(COLUMN(I7)-COLUMN($H$7)+1)),"",$H$5-(WEEKDAY($H$5,1))-IF((WEEKDAY($H$5,1))&lt;=0,7,0)+(ROW(I7)-ROW($H$7))*7+(COLUMN(I7)-COLUMN($H$7)+1))</f>
        <v/>
      </c>
      <c r="J7" s="6" t="str">
        <f t="shared" si="0"/>
        <v/>
      </c>
      <c r="K7" s="6">
        <f t="shared" si="0"/>
        <v>44531</v>
      </c>
      <c r="L7" s="6">
        <f t="shared" si="0"/>
        <v>44532</v>
      </c>
      <c r="M7" s="6">
        <f>IF(MONTH($H$5)&lt;&gt;MONTH($H$5-(WEEKDAY($H$5,1))-IF((WEEKDAY($H$5,1))&lt;=0,7,0)+(ROW(M7)-ROW($H$7))*7+(COLUMN(M7)-COLUMN($H$7)+1)),"",$H$5-(WEEKDAY($H$5,1))-IF((WEEKDAY($H$5,1))&lt;=0,7,0)+(ROW(M7)-ROW($H$7))*7+(COLUMN(M7)-COLUMN($H$7)+1))</f>
        <v>44533</v>
      </c>
      <c r="N7" s="6">
        <f t="shared" si="0"/>
        <v>44534</v>
      </c>
    </row>
    <row r="8" spans="1:18" ht="15.6" thickBot="1" x14ac:dyDescent="0.35">
      <c r="A8" s="4">
        <v>44531</v>
      </c>
      <c r="B8" s="13" t="s">
        <v>77</v>
      </c>
      <c r="C8" s="13" t="s">
        <v>91</v>
      </c>
      <c r="D8" s="12">
        <v>0.1875</v>
      </c>
      <c r="E8" s="12"/>
      <c r="F8" s="5" t="s">
        <v>35</v>
      </c>
      <c r="H8" s="6">
        <f t="shared" ref="H8:H12" si="1">IF(MONTH($H$5)&lt;&gt;MONTH($H$5-(WEEKDAY($H$5,1))-IF((WEEKDAY($H$5,1))&lt;=0,7,0)+(ROW(H8)-ROW($H$7))*7+(COLUMN(H8)-COLUMN($H$7)+1)),"",$H$5-(WEEKDAY($H$5,1))-IF((WEEKDAY($H$5,1))&lt;=0,7,0)+(ROW(H8)-ROW($H$7))*7+(COLUMN(H8)-COLUMN($H$7)+1))</f>
        <v>44535</v>
      </c>
      <c r="I8" s="6">
        <f t="shared" si="0"/>
        <v>44536</v>
      </c>
      <c r="J8" s="6">
        <f t="shared" si="0"/>
        <v>44537</v>
      </c>
      <c r="K8" s="6">
        <f t="shared" si="0"/>
        <v>44538</v>
      </c>
      <c r="L8" s="6">
        <f t="shared" si="0"/>
        <v>44539</v>
      </c>
      <c r="M8" s="6">
        <f>IF(MONTH($H$5)&lt;&gt;MONTH($H$5-(WEEKDAY($H$5,1))-IF((WEEKDAY($H$5,1))&lt;=0,7,0)+(ROW(M8)-ROW($H$7))*7+(COLUMN(M8)-COLUMN($H$7)+1)),"",$H$5-(WEEKDAY($H$5,1))-IF((WEEKDAY($H$5,1))&lt;=0,7,0)+(ROW(M8)-ROW($H$7))*7+(COLUMN(M8)-COLUMN($H$7)+1))</f>
        <v>44540</v>
      </c>
      <c r="N8" s="6">
        <f t="shared" si="0"/>
        <v>44541</v>
      </c>
    </row>
    <row r="9" spans="1:18" ht="15.6" thickBot="1" x14ac:dyDescent="0.35">
      <c r="A9" s="4">
        <v>44531</v>
      </c>
      <c r="B9" s="15" t="s">
        <v>76</v>
      </c>
      <c r="C9" s="15" t="s">
        <v>78</v>
      </c>
      <c r="D9" s="12">
        <v>0.22916666666666699</v>
      </c>
      <c r="E9" s="12"/>
      <c r="F9" s="5" t="s">
        <v>35</v>
      </c>
      <c r="H9" s="6">
        <f t="shared" si="1"/>
        <v>44542</v>
      </c>
      <c r="I9" s="6">
        <f t="shared" si="0"/>
        <v>44543</v>
      </c>
      <c r="J9" s="6">
        <f t="shared" si="0"/>
        <v>44544</v>
      </c>
      <c r="K9" s="6">
        <f t="shared" si="0"/>
        <v>44545</v>
      </c>
      <c r="L9" s="6">
        <f t="shared" si="0"/>
        <v>44546</v>
      </c>
      <c r="M9" s="6">
        <f t="shared" si="0"/>
        <v>44547</v>
      </c>
      <c r="N9" s="6">
        <f t="shared" si="0"/>
        <v>44548</v>
      </c>
    </row>
    <row r="10" spans="1:18" ht="15.6" thickBot="1" x14ac:dyDescent="0.35">
      <c r="A10" s="4">
        <v>44531</v>
      </c>
      <c r="B10" s="14" t="s">
        <v>86</v>
      </c>
      <c r="C10" s="14" t="s">
        <v>92</v>
      </c>
      <c r="D10" s="12">
        <v>0.27083333333333298</v>
      </c>
      <c r="E10" s="12"/>
      <c r="F10" s="5" t="s">
        <v>35</v>
      </c>
      <c r="H10" s="6">
        <f t="shared" si="1"/>
        <v>44549</v>
      </c>
      <c r="I10" s="6">
        <f t="shared" si="0"/>
        <v>44550</v>
      </c>
      <c r="J10" s="6">
        <f t="shared" si="0"/>
        <v>44551</v>
      </c>
      <c r="K10" s="6">
        <f t="shared" si="0"/>
        <v>44552</v>
      </c>
      <c r="L10" s="6">
        <f t="shared" si="0"/>
        <v>44553</v>
      </c>
      <c r="M10" s="6">
        <f t="shared" si="0"/>
        <v>44554</v>
      </c>
      <c r="N10" s="6">
        <f t="shared" si="0"/>
        <v>44555</v>
      </c>
    </row>
    <row r="11" spans="1:18" ht="15.6" thickBot="1" x14ac:dyDescent="0.35">
      <c r="A11" s="4">
        <v>44531</v>
      </c>
      <c r="B11" s="13" t="s">
        <v>76</v>
      </c>
      <c r="C11" s="13" t="s">
        <v>93</v>
      </c>
      <c r="D11" s="12">
        <v>0.3125</v>
      </c>
      <c r="E11" s="12"/>
      <c r="F11" s="5" t="s">
        <v>35</v>
      </c>
      <c r="H11" s="6">
        <f t="shared" si="1"/>
        <v>44556</v>
      </c>
      <c r="I11" s="6">
        <f t="shared" si="0"/>
        <v>44557</v>
      </c>
      <c r="J11" s="6">
        <f t="shared" si="0"/>
        <v>44558</v>
      </c>
      <c r="K11" s="6">
        <f t="shared" si="0"/>
        <v>44559</v>
      </c>
      <c r="L11" s="6">
        <f t="shared" si="0"/>
        <v>44560</v>
      </c>
      <c r="M11" s="6">
        <f t="shared" si="0"/>
        <v>44561</v>
      </c>
      <c r="N11" s="6" t="str">
        <f t="shared" si="0"/>
        <v/>
      </c>
    </row>
    <row r="12" spans="1:18" ht="15.6" thickBot="1" x14ac:dyDescent="0.35">
      <c r="A12" s="4">
        <v>44532</v>
      </c>
      <c r="B12" s="13" t="s">
        <v>76</v>
      </c>
      <c r="C12" s="13" t="s">
        <v>37</v>
      </c>
      <c r="D12" s="12">
        <v>0.35416666666666702</v>
      </c>
      <c r="E12" s="12"/>
      <c r="F12" s="5" t="s">
        <v>36</v>
      </c>
      <c r="H12" s="6" t="str">
        <f t="shared" si="1"/>
        <v/>
      </c>
      <c r="I12" s="6" t="str">
        <f t="shared" si="0"/>
        <v/>
      </c>
      <c r="J12" s="6" t="str">
        <f t="shared" si="0"/>
        <v/>
      </c>
      <c r="K12" s="6" t="str">
        <f t="shared" si="0"/>
        <v/>
      </c>
      <c r="L12" s="6" t="str">
        <f t="shared" si="0"/>
        <v/>
      </c>
      <c r="M12" s="6" t="str">
        <f t="shared" si="0"/>
        <v/>
      </c>
      <c r="N12" s="6" t="str">
        <f t="shared" si="0"/>
        <v/>
      </c>
    </row>
    <row r="13" spans="1:18" x14ac:dyDescent="0.3">
      <c r="A13" s="4">
        <v>44532</v>
      </c>
      <c r="B13" s="13" t="s">
        <v>77</v>
      </c>
      <c r="C13" s="13" t="s">
        <v>38</v>
      </c>
      <c r="D13" s="12">
        <v>0.39583333333333298</v>
      </c>
      <c r="E13" s="12"/>
      <c r="F13" s="5" t="s">
        <v>35</v>
      </c>
      <c r="P13" s="178"/>
      <c r="Q13" s="178"/>
      <c r="R13" s="178"/>
    </row>
    <row r="14" spans="1:18" x14ac:dyDescent="0.3">
      <c r="A14" s="4">
        <v>44532</v>
      </c>
      <c r="B14" s="13" t="s">
        <v>77</v>
      </c>
      <c r="C14" s="13" t="s">
        <v>33</v>
      </c>
      <c r="D14" s="12">
        <v>0.4375</v>
      </c>
      <c r="E14" s="12"/>
      <c r="F14" s="5" t="s">
        <v>79</v>
      </c>
      <c r="H14" s="169" t="s">
        <v>114</v>
      </c>
      <c r="I14" s="169"/>
      <c r="J14" s="169"/>
      <c r="K14" s="169"/>
      <c r="L14" s="169"/>
      <c r="M14" s="169"/>
      <c r="N14" s="169"/>
      <c r="P14" s="178"/>
      <c r="Q14" s="178"/>
      <c r="R14" s="178"/>
    </row>
    <row r="15" spans="1:18" x14ac:dyDescent="0.3">
      <c r="A15" s="4">
        <v>44532</v>
      </c>
      <c r="B15" s="15" t="s">
        <v>76</v>
      </c>
      <c r="C15" s="15" t="s">
        <v>39</v>
      </c>
      <c r="D15" s="12">
        <v>0.47916666666666702</v>
      </c>
      <c r="E15" s="12"/>
      <c r="F15" s="5" t="s">
        <v>79</v>
      </c>
      <c r="H15" s="169"/>
      <c r="I15" s="169"/>
      <c r="J15" s="169"/>
      <c r="K15" s="169"/>
      <c r="L15" s="169"/>
      <c r="M15" s="169"/>
      <c r="N15" s="169"/>
      <c r="P15" s="178"/>
      <c r="Q15" s="178"/>
      <c r="R15" s="178"/>
    </row>
    <row r="16" spans="1:18" x14ac:dyDescent="0.3">
      <c r="A16" s="4">
        <v>44532</v>
      </c>
      <c r="B16" s="14" t="s">
        <v>86</v>
      </c>
      <c r="C16" s="14" t="s">
        <v>40</v>
      </c>
      <c r="D16" s="12">
        <v>0.52083333333333304</v>
      </c>
      <c r="E16" s="12"/>
      <c r="F16" s="5" t="s">
        <v>79</v>
      </c>
      <c r="H16" s="169"/>
      <c r="I16" s="169"/>
      <c r="J16" s="169"/>
      <c r="K16" s="169"/>
      <c r="L16" s="169"/>
      <c r="M16" s="169"/>
      <c r="N16" s="169"/>
    </row>
    <row r="17" spans="1:6" x14ac:dyDescent="0.3">
      <c r="A17" s="4">
        <v>44532</v>
      </c>
      <c r="B17" s="13" t="s">
        <v>76</v>
      </c>
      <c r="C17" s="13" t="s">
        <v>94</v>
      </c>
      <c r="D17" s="12">
        <v>0.5625</v>
      </c>
      <c r="E17" s="12"/>
      <c r="F17" s="5" t="s">
        <v>79</v>
      </c>
    </row>
    <row r="18" spans="1:6" x14ac:dyDescent="0.3">
      <c r="A18" s="4">
        <v>44532</v>
      </c>
      <c r="B18" s="13" t="s">
        <v>77</v>
      </c>
      <c r="C18" s="13" t="s">
        <v>95</v>
      </c>
      <c r="D18" s="12">
        <v>0.60416666666666696</v>
      </c>
      <c r="E18" s="12"/>
      <c r="F18" s="5" t="s">
        <v>79</v>
      </c>
    </row>
    <row r="19" spans="1:6" x14ac:dyDescent="0.3">
      <c r="A19" s="4">
        <v>44532</v>
      </c>
      <c r="B19" s="13" t="s">
        <v>96</v>
      </c>
      <c r="C19" s="13" t="s">
        <v>97</v>
      </c>
      <c r="D19" s="12">
        <v>0.64583333333333304</v>
      </c>
      <c r="E19" s="12"/>
      <c r="F19" s="5" t="s">
        <v>79</v>
      </c>
    </row>
    <row r="20" spans="1:6" x14ac:dyDescent="0.3">
      <c r="A20" s="4">
        <v>44533</v>
      </c>
      <c r="B20" s="13" t="s">
        <v>86</v>
      </c>
      <c r="C20" s="13" t="s">
        <v>98</v>
      </c>
      <c r="D20" s="12">
        <v>0.6875</v>
      </c>
      <c r="E20" s="12"/>
      <c r="F20" s="5" t="s">
        <v>79</v>
      </c>
    </row>
    <row r="21" spans="1:6" x14ac:dyDescent="0.3">
      <c r="A21" s="4">
        <v>44533</v>
      </c>
      <c r="B21" s="13" t="s">
        <v>77</v>
      </c>
      <c r="C21" s="13" t="s">
        <v>99</v>
      </c>
      <c r="D21" s="12">
        <v>0.72916666666666696</v>
      </c>
      <c r="E21" s="12"/>
      <c r="F21" s="5" t="s">
        <v>79</v>
      </c>
    </row>
    <row r="22" spans="1:6" x14ac:dyDescent="0.3">
      <c r="A22" s="4">
        <v>44533</v>
      </c>
      <c r="B22" s="11" t="s">
        <v>76</v>
      </c>
      <c r="C22" s="11" t="s">
        <v>100</v>
      </c>
      <c r="D22" s="12">
        <v>0.77083333333333304</v>
      </c>
      <c r="E22" s="12"/>
      <c r="F22" s="5" t="s">
        <v>36</v>
      </c>
    </row>
    <row r="23" spans="1:6" x14ac:dyDescent="0.3">
      <c r="A23" s="4">
        <v>44533</v>
      </c>
      <c r="B23" s="13" t="s">
        <v>77</v>
      </c>
      <c r="C23" s="13" t="s">
        <v>80</v>
      </c>
      <c r="D23" s="12">
        <v>0.8125</v>
      </c>
      <c r="E23" s="12"/>
      <c r="F23" s="5" t="s">
        <v>79</v>
      </c>
    </row>
    <row r="24" spans="1:6" x14ac:dyDescent="0.3">
      <c r="A24" s="4">
        <v>44533</v>
      </c>
      <c r="B24" s="13" t="s">
        <v>96</v>
      </c>
      <c r="C24" s="13" t="s">
        <v>101</v>
      </c>
      <c r="D24" s="12">
        <v>0.85416666666666696</v>
      </c>
      <c r="E24" s="12"/>
      <c r="F24" s="5" t="s">
        <v>79</v>
      </c>
    </row>
    <row r="25" spans="1:6" x14ac:dyDescent="0.3">
      <c r="A25" s="4">
        <v>44533</v>
      </c>
      <c r="B25" s="14" t="s">
        <v>86</v>
      </c>
      <c r="C25" s="13" t="s">
        <v>87</v>
      </c>
      <c r="D25" s="12">
        <v>0.89583333333333304</v>
      </c>
      <c r="E25" s="12"/>
      <c r="F25" s="5" t="s">
        <v>79</v>
      </c>
    </row>
    <row r="26" spans="1:6" x14ac:dyDescent="0.3">
      <c r="A26" s="4">
        <v>44533</v>
      </c>
      <c r="B26" s="13" t="s">
        <v>76</v>
      </c>
      <c r="C26" s="13" t="s">
        <v>88</v>
      </c>
      <c r="D26" s="12">
        <v>0.9375</v>
      </c>
      <c r="E26" s="12"/>
      <c r="F26" s="5" t="s">
        <v>79</v>
      </c>
    </row>
    <row r="27" spans="1:6" x14ac:dyDescent="0.3">
      <c r="A27" s="4">
        <v>44533</v>
      </c>
      <c r="B27" s="13" t="s">
        <v>76</v>
      </c>
      <c r="C27" s="13" t="s">
        <v>89</v>
      </c>
      <c r="D27" s="12">
        <v>0.97916666666666696</v>
      </c>
      <c r="E27" s="12"/>
      <c r="F27" s="5" t="s">
        <v>35</v>
      </c>
    </row>
    <row r="28" spans="1:6" x14ac:dyDescent="0.3">
      <c r="A28" s="4">
        <v>44534</v>
      </c>
      <c r="B28" s="13" t="s">
        <v>77</v>
      </c>
      <c r="C28" s="13" t="s">
        <v>90</v>
      </c>
      <c r="D28" s="12">
        <v>1.0208333333333299</v>
      </c>
      <c r="E28" s="12"/>
      <c r="F28" s="5" t="s">
        <v>35</v>
      </c>
    </row>
    <row r="29" spans="1:6" x14ac:dyDescent="0.3">
      <c r="A29" s="4">
        <v>44534</v>
      </c>
      <c r="B29" s="13" t="s">
        <v>77</v>
      </c>
      <c r="C29" s="13" t="s">
        <v>91</v>
      </c>
      <c r="D29" s="12">
        <v>1.0625</v>
      </c>
      <c r="E29" s="12"/>
      <c r="F29" s="5" t="s">
        <v>36</v>
      </c>
    </row>
    <row r="30" spans="1:6" x14ac:dyDescent="0.3">
      <c r="A30" s="4"/>
      <c r="B30" s="15"/>
      <c r="C30" s="15"/>
      <c r="D30" s="12"/>
      <c r="E30" s="12"/>
      <c r="F30" s="5"/>
    </row>
    <row r="31" spans="1:6" x14ac:dyDescent="0.3">
      <c r="A31" s="4"/>
      <c r="B31" s="14"/>
      <c r="C31" s="14"/>
      <c r="D31" s="12"/>
      <c r="E31" s="12"/>
      <c r="F31" s="5"/>
    </row>
    <row r="32" spans="1:6" x14ac:dyDescent="0.3">
      <c r="A32" s="4"/>
      <c r="B32" s="13"/>
      <c r="C32" s="13"/>
      <c r="D32" s="12"/>
      <c r="E32" s="12"/>
      <c r="F32" s="5"/>
    </row>
    <row r="33" spans="1:6" x14ac:dyDescent="0.3">
      <c r="A33" s="4"/>
      <c r="B33" s="13"/>
      <c r="C33" s="13"/>
      <c r="D33" s="12"/>
      <c r="E33" s="12"/>
      <c r="F33" s="5"/>
    </row>
    <row r="34" spans="1:6" x14ac:dyDescent="0.3">
      <c r="A34" s="4"/>
      <c r="B34" s="13"/>
      <c r="C34" s="13"/>
      <c r="D34" s="12"/>
      <c r="E34" s="12"/>
      <c r="F34" s="5"/>
    </row>
    <row r="35" spans="1:6" x14ac:dyDescent="0.3">
      <c r="A35" s="4"/>
      <c r="B35" s="13"/>
      <c r="C35" s="13"/>
      <c r="D35" s="12"/>
      <c r="E35" s="12"/>
      <c r="F35" s="5"/>
    </row>
    <row r="36" spans="1:6" x14ac:dyDescent="0.3">
      <c r="A36" s="4"/>
      <c r="B36" s="14"/>
      <c r="C36" s="13"/>
      <c r="D36" s="12"/>
      <c r="E36" s="12"/>
      <c r="F36" s="5"/>
    </row>
    <row r="37" spans="1:6" x14ac:dyDescent="0.3">
      <c r="A37" s="4"/>
      <c r="B37" s="14"/>
      <c r="C37" s="13"/>
      <c r="D37" s="12"/>
      <c r="E37" s="12"/>
      <c r="F37" s="5"/>
    </row>
    <row r="38" spans="1:6" x14ac:dyDescent="0.3">
      <c r="A38" s="4"/>
      <c r="B38" s="14"/>
      <c r="C38" s="13"/>
      <c r="D38" s="12"/>
      <c r="E38" s="12"/>
      <c r="F38" s="5"/>
    </row>
    <row r="39" spans="1:6" x14ac:dyDescent="0.3">
      <c r="A39" s="4"/>
      <c r="B39" s="14"/>
      <c r="C39" s="13"/>
      <c r="D39" s="12"/>
      <c r="E39" s="12"/>
      <c r="F39" s="5"/>
    </row>
    <row r="40" spans="1:6" x14ac:dyDescent="0.3">
      <c r="A40" s="4"/>
      <c r="B40" s="14"/>
      <c r="C40" s="13"/>
      <c r="D40" s="12"/>
      <c r="E40" s="12"/>
      <c r="F40" s="5"/>
    </row>
    <row r="41" spans="1:6" x14ac:dyDescent="0.3">
      <c r="A41" s="4"/>
      <c r="B41" s="14"/>
      <c r="C41" s="13"/>
      <c r="D41" s="12"/>
      <c r="E41" s="12"/>
      <c r="F41" s="5"/>
    </row>
    <row r="42" spans="1:6" x14ac:dyDescent="0.3">
      <c r="A42" s="4"/>
      <c r="B42" s="14"/>
      <c r="C42" s="13"/>
      <c r="D42" s="12"/>
      <c r="E42" s="12"/>
      <c r="F42" s="5"/>
    </row>
    <row r="43" spans="1:6" x14ac:dyDescent="0.3">
      <c r="A43" s="4"/>
      <c r="B43" s="14"/>
      <c r="C43" s="13"/>
      <c r="D43" s="12"/>
      <c r="E43" s="12"/>
      <c r="F43" s="5"/>
    </row>
    <row r="44" spans="1:6" x14ac:dyDescent="0.3">
      <c r="A44" s="4"/>
      <c r="B44" s="14"/>
      <c r="C44" s="13"/>
      <c r="D44" s="12"/>
      <c r="E44" s="12"/>
      <c r="F44" s="5"/>
    </row>
    <row r="45" spans="1:6" x14ac:dyDescent="0.3">
      <c r="A45" s="4"/>
      <c r="B45" s="14"/>
      <c r="C45" s="13"/>
      <c r="D45" s="12"/>
      <c r="E45" s="12"/>
      <c r="F45" s="5"/>
    </row>
    <row r="46" spans="1:6" x14ac:dyDescent="0.3">
      <c r="A46" s="4"/>
      <c r="B46" s="13"/>
      <c r="C46" s="13"/>
      <c r="D46" s="12"/>
      <c r="E46" s="12"/>
      <c r="F46" s="5"/>
    </row>
    <row r="47" spans="1:6" x14ac:dyDescent="0.3">
      <c r="A47" s="4"/>
      <c r="B47" s="14"/>
      <c r="C47" s="13"/>
      <c r="D47" s="12"/>
      <c r="E47" s="12"/>
      <c r="F47" s="5"/>
    </row>
    <row r="48" spans="1:6" x14ac:dyDescent="0.3">
      <c r="A48" s="4"/>
      <c r="B48" s="14"/>
      <c r="C48" s="13"/>
      <c r="D48" s="12"/>
      <c r="E48" s="12"/>
      <c r="F48" s="5"/>
    </row>
    <row r="49" spans="1:6" x14ac:dyDescent="0.3">
      <c r="A49" s="4"/>
      <c r="B49" s="14"/>
      <c r="C49" s="13"/>
      <c r="D49" s="12"/>
      <c r="E49" s="12"/>
      <c r="F49" s="5"/>
    </row>
    <row r="50" spans="1:6" x14ac:dyDescent="0.3">
      <c r="A50" s="4"/>
      <c r="B50" s="14"/>
      <c r="C50" s="13"/>
      <c r="D50" s="12"/>
      <c r="E50" s="12"/>
      <c r="F50" s="5"/>
    </row>
    <row r="51" spans="1:6" x14ac:dyDescent="0.3">
      <c r="A51" s="4"/>
      <c r="B51" s="14"/>
      <c r="C51" s="13"/>
      <c r="D51" s="12"/>
      <c r="E51" s="12"/>
      <c r="F51" s="5"/>
    </row>
    <row r="52" spans="1:6" x14ac:dyDescent="0.3">
      <c r="A52" s="4"/>
      <c r="B52" s="14"/>
      <c r="C52" s="13"/>
      <c r="D52" s="12"/>
      <c r="E52" s="12"/>
      <c r="F52" s="5"/>
    </row>
    <row r="53" spans="1:6" x14ac:dyDescent="0.3">
      <c r="A53" s="4"/>
      <c r="B53" s="14"/>
      <c r="C53" s="13"/>
      <c r="D53" s="12"/>
      <c r="E53" s="12"/>
      <c r="F53" s="5"/>
    </row>
    <row r="54" spans="1:6" x14ac:dyDescent="0.3">
      <c r="A54" s="4"/>
      <c r="B54" s="14"/>
      <c r="C54" s="13"/>
      <c r="D54" s="12"/>
      <c r="E54" s="12"/>
      <c r="F54" s="5"/>
    </row>
    <row r="55" spans="1:6" x14ac:dyDescent="0.3">
      <c r="A55" s="4"/>
      <c r="B55" s="14"/>
      <c r="C55" s="13"/>
      <c r="D55" s="12"/>
      <c r="E55" s="12"/>
      <c r="F55" s="5"/>
    </row>
    <row r="56" spans="1:6" x14ac:dyDescent="0.3">
      <c r="A56" s="4"/>
      <c r="B56" s="14"/>
      <c r="C56" s="13"/>
      <c r="D56" s="12"/>
      <c r="E56" s="12"/>
      <c r="F56" s="5"/>
    </row>
    <row r="57" spans="1:6" x14ac:dyDescent="0.3">
      <c r="A57" s="4"/>
      <c r="B57" s="13"/>
      <c r="C57" s="13"/>
      <c r="D57" s="12"/>
      <c r="E57" s="12"/>
      <c r="F57" s="5"/>
    </row>
    <row r="58" spans="1:6" x14ac:dyDescent="0.3">
      <c r="A58" s="4"/>
      <c r="B58" s="14"/>
      <c r="C58" s="13"/>
      <c r="D58" s="12"/>
      <c r="E58" s="12"/>
      <c r="F58" s="5"/>
    </row>
    <row r="59" spans="1:6" x14ac:dyDescent="0.3">
      <c r="A59" s="4"/>
      <c r="B59" s="14"/>
      <c r="C59" s="13"/>
      <c r="D59" s="12"/>
      <c r="E59" s="12"/>
      <c r="F59" s="5"/>
    </row>
    <row r="60" spans="1:6" x14ac:dyDescent="0.3">
      <c r="A60" s="4"/>
      <c r="B60" s="14"/>
      <c r="C60" s="13"/>
      <c r="D60" s="12"/>
      <c r="E60" s="12"/>
      <c r="F60" s="5"/>
    </row>
    <row r="61" spans="1:6" x14ac:dyDescent="0.3">
      <c r="A61" s="4"/>
      <c r="B61" s="14"/>
      <c r="C61" s="13"/>
      <c r="D61" s="12"/>
      <c r="E61" s="12"/>
      <c r="F61" s="5"/>
    </row>
    <row r="62" spans="1:6" x14ac:dyDescent="0.3">
      <c r="A62" s="4"/>
      <c r="B62" s="14"/>
      <c r="C62" s="13"/>
      <c r="D62" s="12"/>
      <c r="E62" s="12"/>
      <c r="F62" s="5"/>
    </row>
    <row r="63" spans="1:6" x14ac:dyDescent="0.3">
      <c r="A63" s="4"/>
      <c r="B63" s="14"/>
      <c r="C63" s="13"/>
      <c r="D63" s="12"/>
      <c r="E63" s="12"/>
      <c r="F63" s="5"/>
    </row>
    <row r="64" spans="1:6" x14ac:dyDescent="0.3">
      <c r="A64" s="4"/>
      <c r="B64" s="14"/>
      <c r="C64" s="13"/>
      <c r="D64" s="12"/>
      <c r="E64" s="12"/>
      <c r="F64" s="5"/>
    </row>
    <row r="65" spans="1:6" x14ac:dyDescent="0.3">
      <c r="A65" s="4"/>
      <c r="B65" s="14"/>
      <c r="C65" s="13"/>
      <c r="D65" s="12"/>
      <c r="E65" s="12"/>
      <c r="F65" s="5"/>
    </row>
    <row r="66" spans="1:6" x14ac:dyDescent="0.3">
      <c r="A66" s="4"/>
      <c r="B66" s="14"/>
      <c r="C66" s="13"/>
      <c r="D66" s="12"/>
      <c r="E66" s="12"/>
      <c r="F66" s="5"/>
    </row>
    <row r="67" spans="1:6" x14ac:dyDescent="0.3">
      <c r="A67" s="4"/>
      <c r="B67" s="14"/>
      <c r="C67" s="13"/>
      <c r="D67" s="12"/>
      <c r="E67" s="12"/>
      <c r="F67" s="5"/>
    </row>
    <row r="68" spans="1:6" x14ac:dyDescent="0.3">
      <c r="A68" s="4"/>
      <c r="B68" s="13"/>
      <c r="C68" s="13"/>
      <c r="D68" s="12"/>
      <c r="E68" s="12"/>
      <c r="F68" s="5"/>
    </row>
    <row r="69" spans="1:6" x14ac:dyDescent="0.3">
      <c r="A69" s="4"/>
      <c r="B69" s="14"/>
      <c r="C69" s="13"/>
      <c r="D69" s="12"/>
      <c r="E69" s="12"/>
      <c r="F69" s="5"/>
    </row>
    <row r="70" spans="1:6" x14ac:dyDescent="0.3">
      <c r="A70" s="4"/>
      <c r="B70" s="14"/>
      <c r="C70" s="13"/>
      <c r="D70" s="12"/>
      <c r="E70" s="12"/>
      <c r="F70" s="5"/>
    </row>
    <row r="71" spans="1:6" x14ac:dyDescent="0.3">
      <c r="A71" s="4"/>
      <c r="B71" s="14"/>
      <c r="C71" s="13"/>
      <c r="D71" s="12"/>
      <c r="E71" s="12"/>
      <c r="F71" s="5"/>
    </row>
    <row r="72" spans="1:6" x14ac:dyDescent="0.3">
      <c r="A72" s="4"/>
      <c r="B72" s="14"/>
      <c r="C72" s="13"/>
      <c r="D72" s="12"/>
      <c r="E72" s="12"/>
      <c r="F72" s="5"/>
    </row>
    <row r="73" spans="1:6" x14ac:dyDescent="0.3">
      <c r="A73" s="4"/>
      <c r="B73" s="14"/>
      <c r="C73" s="13"/>
      <c r="D73" s="12"/>
      <c r="E73" s="12"/>
      <c r="F73" s="5"/>
    </row>
    <row r="74" spans="1:6" x14ac:dyDescent="0.3">
      <c r="A74" s="4"/>
      <c r="B74" s="14"/>
      <c r="C74" s="13"/>
      <c r="D74" s="12"/>
      <c r="E74" s="12"/>
      <c r="F74" s="5"/>
    </row>
    <row r="75" spans="1:6" x14ac:dyDescent="0.3">
      <c r="A75" s="4"/>
      <c r="B75" s="14"/>
      <c r="C75" s="13"/>
      <c r="D75" s="12"/>
      <c r="E75" s="12"/>
      <c r="F75" s="5"/>
    </row>
    <row r="76" spans="1:6" x14ac:dyDescent="0.3">
      <c r="A76" s="4"/>
      <c r="B76" s="14"/>
      <c r="C76" s="13"/>
      <c r="D76" s="12"/>
      <c r="E76" s="12"/>
      <c r="F76" s="5"/>
    </row>
    <row r="77" spans="1:6" x14ac:dyDescent="0.3">
      <c r="A77" s="4"/>
      <c r="B77" s="14"/>
      <c r="C77" s="13"/>
      <c r="D77" s="12"/>
      <c r="E77" s="12"/>
      <c r="F77" s="5"/>
    </row>
    <row r="78" spans="1:6" x14ac:dyDescent="0.3">
      <c r="A78" s="4"/>
      <c r="B78" s="14"/>
      <c r="C78" s="13"/>
      <c r="D78" s="12"/>
      <c r="E78" s="12"/>
      <c r="F78" s="5"/>
    </row>
    <row r="79" spans="1:6" x14ac:dyDescent="0.3">
      <c r="A79" s="4"/>
      <c r="B79" s="13"/>
      <c r="C79" s="13"/>
      <c r="D79" s="12"/>
      <c r="E79" s="12"/>
      <c r="F79" s="5"/>
    </row>
    <row r="80" spans="1:6" x14ac:dyDescent="0.3">
      <c r="A80" s="4"/>
      <c r="B80" s="14"/>
      <c r="C80" s="13"/>
      <c r="D80" s="12"/>
      <c r="E80" s="12"/>
      <c r="F80" s="5"/>
    </row>
    <row r="81" spans="1:6" x14ac:dyDescent="0.3">
      <c r="A81" s="4"/>
      <c r="B81" s="14"/>
      <c r="C81" s="13"/>
      <c r="D81" s="12"/>
      <c r="E81" s="12"/>
      <c r="F81" s="5"/>
    </row>
    <row r="82" spans="1:6" x14ac:dyDescent="0.3">
      <c r="A82" s="4"/>
      <c r="B82" s="14"/>
      <c r="C82" s="13"/>
      <c r="D82" s="12"/>
      <c r="E82" s="12"/>
      <c r="F82" s="5"/>
    </row>
    <row r="83" spans="1:6" x14ac:dyDescent="0.3">
      <c r="A83" s="4"/>
      <c r="B83" s="14"/>
      <c r="C83" s="13"/>
      <c r="D83" s="12"/>
      <c r="E83" s="12"/>
      <c r="F83" s="5"/>
    </row>
    <row r="84" spans="1:6" x14ac:dyDescent="0.3">
      <c r="A84" s="4"/>
      <c r="B84" s="14"/>
      <c r="C84" s="13"/>
      <c r="D84" s="12"/>
      <c r="E84" s="12"/>
      <c r="F84" s="5"/>
    </row>
    <row r="85" spans="1:6" x14ac:dyDescent="0.3">
      <c r="A85" s="4"/>
      <c r="B85" s="14"/>
      <c r="C85" s="13"/>
      <c r="D85" s="12"/>
      <c r="E85" s="12"/>
      <c r="F85" s="5"/>
    </row>
    <row r="86" spans="1:6" x14ac:dyDescent="0.3">
      <c r="A86" s="4"/>
      <c r="B86" s="14"/>
      <c r="C86" s="13"/>
      <c r="D86" s="12"/>
      <c r="E86" s="12"/>
      <c r="F86" s="5"/>
    </row>
    <row r="87" spans="1:6" x14ac:dyDescent="0.3">
      <c r="A87" s="4"/>
      <c r="B87" s="14"/>
      <c r="C87" s="13"/>
      <c r="D87" s="12"/>
      <c r="E87" s="12"/>
      <c r="F87" s="5"/>
    </row>
    <row r="88" spans="1:6" x14ac:dyDescent="0.3">
      <c r="A88" s="4"/>
      <c r="B88" s="14"/>
      <c r="C88" s="13"/>
      <c r="D88" s="12"/>
      <c r="E88" s="12"/>
      <c r="F88" s="5"/>
    </row>
    <row r="89" spans="1:6" x14ac:dyDescent="0.3">
      <c r="A89" s="4"/>
      <c r="B89" s="14"/>
      <c r="C89" s="13"/>
      <c r="D89" s="12"/>
      <c r="E89" s="12"/>
      <c r="F89" s="5"/>
    </row>
    <row r="90" spans="1:6" x14ac:dyDescent="0.3">
      <c r="A90" s="4"/>
      <c r="B90" s="13"/>
      <c r="C90" s="13"/>
      <c r="D90" s="12"/>
      <c r="E90" s="12"/>
      <c r="F90" s="5"/>
    </row>
    <row r="91" spans="1:6" x14ac:dyDescent="0.3">
      <c r="A91" s="4"/>
      <c r="B91" s="14"/>
      <c r="C91" s="13"/>
      <c r="D91" s="12"/>
      <c r="E91" s="12"/>
      <c r="F91" s="5"/>
    </row>
    <row r="92" spans="1:6" x14ac:dyDescent="0.3">
      <c r="A92" s="4"/>
      <c r="B92" s="14"/>
      <c r="C92" s="13"/>
      <c r="D92" s="12"/>
      <c r="E92" s="12"/>
      <c r="F92" s="5"/>
    </row>
    <row r="93" spans="1:6" x14ac:dyDescent="0.3">
      <c r="A93" s="4"/>
      <c r="B93" s="14"/>
      <c r="C93" s="13"/>
      <c r="D93" s="12"/>
      <c r="E93" s="12"/>
      <c r="F93" s="5"/>
    </row>
    <row r="94" spans="1:6" x14ac:dyDescent="0.3">
      <c r="A94" s="4"/>
      <c r="B94" s="14"/>
      <c r="C94" s="13"/>
      <c r="D94" s="12"/>
      <c r="E94" s="12"/>
      <c r="F94" s="5"/>
    </row>
    <row r="95" spans="1:6" x14ac:dyDescent="0.3">
      <c r="A95" s="4"/>
      <c r="B95" s="14"/>
      <c r="C95" s="13"/>
      <c r="D95" s="12"/>
      <c r="E95" s="12"/>
      <c r="F95" s="5"/>
    </row>
    <row r="96" spans="1:6" x14ac:dyDescent="0.3">
      <c r="A96" s="4"/>
      <c r="B96" s="14"/>
      <c r="C96" s="13"/>
      <c r="D96" s="12"/>
      <c r="E96" s="12"/>
      <c r="F96" s="5"/>
    </row>
    <row r="97" spans="1:6" x14ac:dyDescent="0.3">
      <c r="A97" s="4"/>
      <c r="B97" s="14"/>
      <c r="C97" s="13"/>
      <c r="D97" s="12"/>
      <c r="E97" s="12"/>
      <c r="F97" s="5"/>
    </row>
    <row r="98" spans="1:6" x14ac:dyDescent="0.3">
      <c r="A98" s="4"/>
      <c r="B98" s="14"/>
      <c r="C98" s="13"/>
      <c r="D98" s="12"/>
      <c r="E98" s="12"/>
      <c r="F98" s="5"/>
    </row>
    <row r="99" spans="1:6" x14ac:dyDescent="0.3">
      <c r="A99" s="4"/>
      <c r="B99" s="14"/>
      <c r="C99" s="13"/>
      <c r="D99" s="12"/>
      <c r="E99" s="12"/>
      <c r="F99" s="5"/>
    </row>
    <row r="100" spans="1:6" x14ac:dyDescent="0.3">
      <c r="A100" s="4"/>
      <c r="B100" s="14"/>
      <c r="C100" s="13"/>
      <c r="D100" s="12"/>
      <c r="E100" s="12"/>
      <c r="F100" s="5"/>
    </row>
    <row r="101" spans="1:6" x14ac:dyDescent="0.3">
      <c r="A101" s="4"/>
      <c r="B101" s="13"/>
      <c r="C101" s="13"/>
      <c r="D101" s="12"/>
      <c r="E101" s="12"/>
      <c r="F101" s="5"/>
    </row>
    <row r="102" spans="1:6" x14ac:dyDescent="0.3">
      <c r="A102" s="4"/>
      <c r="B102" s="14"/>
      <c r="C102" s="13"/>
      <c r="D102" s="12"/>
      <c r="E102" s="12"/>
      <c r="F102" s="5"/>
    </row>
    <row r="103" spans="1:6" x14ac:dyDescent="0.3">
      <c r="A103" s="4"/>
      <c r="B103" s="14"/>
      <c r="C103" s="13"/>
      <c r="D103" s="12"/>
      <c r="E103" s="12"/>
      <c r="F103" s="5"/>
    </row>
    <row r="104" spans="1:6" x14ac:dyDescent="0.3">
      <c r="A104" s="4"/>
      <c r="B104" s="14"/>
      <c r="C104" s="13"/>
      <c r="D104" s="12"/>
      <c r="E104" s="12"/>
      <c r="F104" s="5"/>
    </row>
    <row r="105" spans="1:6" x14ac:dyDescent="0.3">
      <c r="A105" s="4"/>
      <c r="B105" s="14"/>
      <c r="C105" s="13"/>
      <c r="D105" s="12"/>
      <c r="E105" s="12"/>
      <c r="F105" s="5"/>
    </row>
    <row r="106" spans="1:6" x14ac:dyDescent="0.3">
      <c r="A106" s="4"/>
      <c r="B106" s="14"/>
      <c r="C106" s="13"/>
      <c r="D106" s="12"/>
      <c r="E106" s="12"/>
      <c r="F106" s="5"/>
    </row>
    <row r="107" spans="1:6" x14ac:dyDescent="0.3">
      <c r="A107" s="4"/>
      <c r="B107" s="14"/>
      <c r="C107" s="13"/>
      <c r="D107" s="12"/>
      <c r="E107" s="12"/>
      <c r="F107" s="5"/>
    </row>
    <row r="108" spans="1:6" x14ac:dyDescent="0.3">
      <c r="A108" s="4"/>
      <c r="B108" s="14"/>
      <c r="C108" s="13"/>
      <c r="D108" s="12"/>
      <c r="E108" s="12"/>
      <c r="F108" s="5"/>
    </row>
    <row r="109" spans="1:6" x14ac:dyDescent="0.3">
      <c r="A109" s="4"/>
      <c r="B109" s="14"/>
      <c r="C109" s="13"/>
      <c r="D109" s="12"/>
      <c r="E109" s="12"/>
      <c r="F109" s="5"/>
    </row>
    <row r="110" spans="1:6" x14ac:dyDescent="0.3">
      <c r="A110" s="4"/>
      <c r="B110" s="14"/>
      <c r="C110" s="13"/>
      <c r="D110" s="12"/>
      <c r="E110" s="12"/>
      <c r="F110" s="5"/>
    </row>
    <row r="111" spans="1:6" x14ac:dyDescent="0.3">
      <c r="A111" s="4"/>
      <c r="B111" s="14"/>
      <c r="C111" s="13"/>
      <c r="D111" s="12"/>
      <c r="E111" s="12"/>
      <c r="F111" s="5"/>
    </row>
    <row r="112" spans="1:6" x14ac:dyDescent="0.3">
      <c r="A112" s="4"/>
      <c r="B112" s="13"/>
      <c r="C112" s="13"/>
      <c r="D112" s="12"/>
      <c r="E112" s="12"/>
      <c r="F112" s="5"/>
    </row>
    <row r="113" spans="1:6" x14ac:dyDescent="0.3">
      <c r="A113" s="4"/>
      <c r="B113" s="14"/>
      <c r="C113" s="13"/>
      <c r="D113" s="12"/>
      <c r="E113" s="12"/>
      <c r="F113" s="5"/>
    </row>
    <row r="114" spans="1:6" x14ac:dyDescent="0.3">
      <c r="A114" s="4"/>
      <c r="B114" s="14"/>
      <c r="C114" s="13"/>
      <c r="D114" s="12"/>
      <c r="E114" s="12"/>
      <c r="F114" s="5"/>
    </row>
    <row r="115" spans="1:6" x14ac:dyDescent="0.3">
      <c r="A115" s="4"/>
      <c r="B115" s="14"/>
      <c r="C115" s="13"/>
      <c r="D115" s="12"/>
      <c r="E115" s="12"/>
      <c r="F115" s="5"/>
    </row>
    <row r="116" spans="1:6" x14ac:dyDescent="0.3">
      <c r="A116" s="4"/>
      <c r="B116" s="14"/>
      <c r="C116" s="13"/>
      <c r="D116" s="12"/>
      <c r="E116" s="12"/>
      <c r="F116" s="5"/>
    </row>
    <row r="117" spans="1:6" x14ac:dyDescent="0.3">
      <c r="A117" s="4"/>
      <c r="B117" s="14"/>
      <c r="C117" s="13"/>
      <c r="D117" s="12"/>
      <c r="E117" s="12"/>
      <c r="F117" s="5"/>
    </row>
    <row r="118" spans="1:6" x14ac:dyDescent="0.3">
      <c r="A118" s="4"/>
      <c r="B118" s="14"/>
      <c r="C118" s="13"/>
      <c r="D118" s="12"/>
      <c r="E118" s="12"/>
      <c r="F118" s="5"/>
    </row>
    <row r="119" spans="1:6" x14ac:dyDescent="0.3">
      <c r="A119" s="4"/>
      <c r="B119" s="14"/>
      <c r="C119" s="13"/>
      <c r="D119" s="12"/>
      <c r="E119" s="12"/>
      <c r="F119" s="5"/>
    </row>
    <row r="120" spans="1:6" x14ac:dyDescent="0.3">
      <c r="A120" s="4"/>
      <c r="B120" s="14"/>
      <c r="C120" s="13"/>
      <c r="D120" s="12"/>
      <c r="E120" s="12"/>
      <c r="F120" s="5"/>
    </row>
    <row r="121" spans="1:6" x14ac:dyDescent="0.3">
      <c r="A121" s="4"/>
      <c r="B121" s="14"/>
      <c r="C121" s="13"/>
      <c r="D121" s="12"/>
      <c r="E121" s="12"/>
      <c r="F121" s="5"/>
    </row>
    <row r="122" spans="1:6" x14ac:dyDescent="0.3">
      <c r="A122" s="4"/>
      <c r="B122" s="14"/>
      <c r="C122" s="13"/>
      <c r="D122" s="12"/>
      <c r="E122" s="12"/>
      <c r="F122" s="5"/>
    </row>
    <row r="123" spans="1:6" x14ac:dyDescent="0.3">
      <c r="A123" s="4"/>
      <c r="B123" s="13"/>
      <c r="C123" s="13"/>
      <c r="D123" s="12"/>
      <c r="E123" s="12"/>
      <c r="F123" s="5"/>
    </row>
    <row r="124" spans="1:6" x14ac:dyDescent="0.3">
      <c r="A124" s="4"/>
      <c r="B124" s="14"/>
      <c r="C124" s="13"/>
      <c r="D124" s="12"/>
      <c r="E124" s="12"/>
      <c r="F124" s="5"/>
    </row>
    <row r="125" spans="1:6" x14ac:dyDescent="0.3">
      <c r="A125" s="4"/>
      <c r="B125" s="14"/>
      <c r="C125" s="13"/>
      <c r="D125" s="12"/>
      <c r="E125" s="12"/>
      <c r="F125" s="5"/>
    </row>
    <row r="126" spans="1:6" x14ac:dyDescent="0.3">
      <c r="A126" s="4"/>
      <c r="B126" s="14"/>
      <c r="C126" s="13"/>
      <c r="D126" s="12"/>
      <c r="E126" s="12"/>
      <c r="F126" s="5"/>
    </row>
    <row r="127" spans="1:6" x14ac:dyDescent="0.3">
      <c r="A127" s="4"/>
      <c r="B127" s="14"/>
      <c r="C127" s="13"/>
      <c r="D127" s="12"/>
      <c r="E127" s="12"/>
      <c r="F127" s="5"/>
    </row>
    <row r="128" spans="1:6" x14ac:dyDescent="0.3">
      <c r="A128" s="4"/>
      <c r="B128" s="14"/>
      <c r="C128" s="13"/>
      <c r="D128" s="12"/>
      <c r="E128" s="12"/>
      <c r="F128" s="5"/>
    </row>
    <row r="129" spans="1:6" x14ac:dyDescent="0.3">
      <c r="A129" s="4"/>
      <c r="B129" s="14"/>
      <c r="C129" s="13"/>
      <c r="D129" s="12"/>
      <c r="E129" s="12"/>
      <c r="F129" s="5"/>
    </row>
    <row r="130" spans="1:6" x14ac:dyDescent="0.3">
      <c r="A130" s="4"/>
      <c r="B130" s="14"/>
      <c r="C130" s="13"/>
      <c r="D130" s="12"/>
      <c r="E130" s="12"/>
      <c r="F130" s="5"/>
    </row>
    <row r="131" spans="1:6" x14ac:dyDescent="0.3">
      <c r="A131" s="4"/>
      <c r="B131" s="14"/>
      <c r="C131" s="13"/>
      <c r="D131" s="12"/>
      <c r="E131" s="12"/>
      <c r="F131" s="5"/>
    </row>
    <row r="132" spans="1:6" x14ac:dyDescent="0.3">
      <c r="A132" s="4"/>
      <c r="B132" s="14"/>
      <c r="C132" s="13"/>
      <c r="D132" s="12"/>
      <c r="E132" s="12"/>
      <c r="F132" s="5"/>
    </row>
    <row r="133" spans="1:6" x14ac:dyDescent="0.3">
      <c r="A133" s="4"/>
      <c r="B133" s="14"/>
      <c r="C133" s="13"/>
      <c r="D133" s="12"/>
      <c r="E133" s="12"/>
      <c r="F133" s="5"/>
    </row>
    <row r="134" spans="1:6" x14ac:dyDescent="0.3">
      <c r="A134" s="4"/>
      <c r="B134" s="13"/>
      <c r="C134" s="13"/>
      <c r="D134" s="12"/>
      <c r="E134" s="12"/>
      <c r="F134" s="5"/>
    </row>
    <row r="135" spans="1:6" x14ac:dyDescent="0.3">
      <c r="A135" s="4"/>
      <c r="B135" s="14"/>
      <c r="C135" s="13"/>
      <c r="D135" s="12"/>
      <c r="E135" s="12"/>
      <c r="F135" s="5"/>
    </row>
    <row r="136" spans="1:6" x14ac:dyDescent="0.3">
      <c r="A136" s="4"/>
      <c r="B136" s="14"/>
      <c r="C136" s="13"/>
      <c r="D136" s="12"/>
      <c r="E136" s="12"/>
      <c r="F136" s="5"/>
    </row>
    <row r="137" spans="1:6" x14ac:dyDescent="0.3">
      <c r="A137" s="4"/>
      <c r="B137" s="14"/>
      <c r="C137" s="13"/>
      <c r="D137" s="12"/>
      <c r="E137" s="12"/>
      <c r="F137" s="5"/>
    </row>
    <row r="138" spans="1:6" x14ac:dyDescent="0.3">
      <c r="A138" s="4"/>
      <c r="B138" s="14"/>
      <c r="C138" s="13"/>
      <c r="D138" s="12"/>
      <c r="E138" s="12"/>
      <c r="F138" s="5"/>
    </row>
    <row r="139" spans="1:6" x14ac:dyDescent="0.3">
      <c r="A139" s="4"/>
      <c r="B139" s="14"/>
      <c r="C139" s="13"/>
      <c r="D139" s="12"/>
      <c r="E139" s="12"/>
      <c r="F139" s="5"/>
    </row>
    <row r="140" spans="1:6" x14ac:dyDescent="0.3">
      <c r="A140" s="4"/>
      <c r="B140" s="14"/>
      <c r="C140" s="13"/>
      <c r="D140" s="12"/>
      <c r="E140" s="12"/>
      <c r="F140" s="5"/>
    </row>
    <row r="141" spans="1:6" x14ac:dyDescent="0.3">
      <c r="A141" s="4"/>
      <c r="B141" s="14"/>
      <c r="C141" s="13"/>
      <c r="D141" s="12"/>
      <c r="E141" s="12"/>
      <c r="F141" s="5"/>
    </row>
    <row r="142" spans="1:6" x14ac:dyDescent="0.3">
      <c r="A142" s="4"/>
      <c r="B142" s="14"/>
      <c r="C142" s="13"/>
      <c r="D142" s="12"/>
      <c r="E142" s="12"/>
      <c r="F142" s="5"/>
    </row>
    <row r="143" spans="1:6" x14ac:dyDescent="0.3">
      <c r="A143" s="4"/>
      <c r="B143" s="14"/>
      <c r="C143" s="13"/>
      <c r="D143" s="12"/>
      <c r="E143" s="12"/>
      <c r="F143" s="5"/>
    </row>
    <row r="144" spans="1:6" x14ac:dyDescent="0.3">
      <c r="A144" s="4"/>
      <c r="B144" s="14"/>
      <c r="C144" s="13"/>
      <c r="D144" s="12"/>
      <c r="E144" s="12"/>
      <c r="F144" s="5"/>
    </row>
    <row r="145" spans="1:6" x14ac:dyDescent="0.3">
      <c r="A145" s="4"/>
      <c r="B145" s="13"/>
      <c r="C145" s="13"/>
      <c r="D145" s="12"/>
      <c r="E145" s="12"/>
      <c r="F145" s="5"/>
    </row>
    <row r="146" spans="1:6" x14ac:dyDescent="0.3">
      <c r="A146" s="4"/>
      <c r="B146" s="14"/>
      <c r="C146" s="13"/>
      <c r="D146" s="12"/>
      <c r="E146" s="12"/>
      <c r="F146" s="5"/>
    </row>
    <row r="147" spans="1:6" x14ac:dyDescent="0.3">
      <c r="A147" s="4"/>
      <c r="B147" s="14"/>
      <c r="C147" s="13"/>
      <c r="D147" s="12"/>
      <c r="E147" s="12"/>
      <c r="F147" s="5"/>
    </row>
    <row r="148" spans="1:6" x14ac:dyDescent="0.3">
      <c r="A148" s="4"/>
      <c r="B148" s="14"/>
      <c r="C148" s="13"/>
      <c r="D148" s="12"/>
      <c r="E148" s="12"/>
      <c r="F148" s="5"/>
    </row>
    <row r="149" spans="1:6" x14ac:dyDescent="0.3">
      <c r="A149" s="4"/>
      <c r="B149" s="14"/>
      <c r="C149" s="13"/>
      <c r="D149" s="12"/>
      <c r="E149" s="12"/>
      <c r="F149" s="5"/>
    </row>
    <row r="150" spans="1:6" x14ac:dyDescent="0.3">
      <c r="A150" s="4"/>
      <c r="B150" s="14"/>
      <c r="C150" s="13"/>
      <c r="D150" s="12"/>
      <c r="E150" s="12"/>
      <c r="F150" s="5"/>
    </row>
    <row r="151" spans="1:6" x14ac:dyDescent="0.3">
      <c r="A151" s="4"/>
      <c r="B151" s="14"/>
      <c r="C151" s="13"/>
      <c r="D151" s="12"/>
      <c r="E151" s="12"/>
      <c r="F151" s="5"/>
    </row>
    <row r="152" spans="1:6" x14ac:dyDescent="0.3">
      <c r="A152" s="4"/>
      <c r="B152" s="14"/>
      <c r="C152" s="13"/>
      <c r="D152" s="12"/>
      <c r="E152" s="12"/>
      <c r="F152" s="5"/>
    </row>
    <row r="153" spans="1:6" x14ac:dyDescent="0.3">
      <c r="A153" s="4"/>
      <c r="B153" s="14"/>
      <c r="C153" s="13"/>
      <c r="D153" s="12"/>
      <c r="E153" s="12"/>
      <c r="F153" s="5"/>
    </row>
    <row r="154" spans="1:6" x14ac:dyDescent="0.3">
      <c r="A154" s="4"/>
      <c r="B154" s="14"/>
      <c r="C154" s="13"/>
      <c r="D154" s="12"/>
      <c r="E154" s="12"/>
      <c r="F154" s="5"/>
    </row>
    <row r="155" spans="1:6" x14ac:dyDescent="0.3">
      <c r="A155" s="4"/>
      <c r="B155" s="14"/>
      <c r="C155" s="13"/>
      <c r="D155" s="12"/>
      <c r="E155" s="12"/>
      <c r="F155" s="5"/>
    </row>
    <row r="156" spans="1:6" x14ac:dyDescent="0.3">
      <c r="A156" s="4"/>
      <c r="B156" s="13"/>
      <c r="C156" s="13"/>
      <c r="D156" s="12"/>
      <c r="E156" s="12"/>
      <c r="F156" s="5"/>
    </row>
    <row r="157" spans="1:6" x14ac:dyDescent="0.3">
      <c r="A157" s="4"/>
      <c r="B157" s="14"/>
      <c r="C157" s="13"/>
      <c r="D157" s="12"/>
      <c r="E157" s="12"/>
      <c r="F157" s="5"/>
    </row>
    <row r="158" spans="1:6" x14ac:dyDescent="0.3">
      <c r="A158" s="4"/>
      <c r="B158" s="14"/>
      <c r="C158" s="13"/>
      <c r="D158" s="12"/>
      <c r="E158" s="12"/>
      <c r="F158" s="5"/>
    </row>
    <row r="159" spans="1:6" x14ac:dyDescent="0.3">
      <c r="A159" s="4"/>
      <c r="B159" s="14"/>
      <c r="C159" s="13"/>
      <c r="D159" s="12"/>
      <c r="E159" s="12"/>
      <c r="F159" s="5"/>
    </row>
    <row r="160" spans="1:6" x14ac:dyDescent="0.3">
      <c r="A160" s="4"/>
      <c r="B160" s="14"/>
      <c r="C160" s="13"/>
      <c r="D160" s="12"/>
      <c r="E160" s="12"/>
      <c r="F160" s="5"/>
    </row>
    <row r="161" spans="1:6" x14ac:dyDescent="0.3">
      <c r="A161" s="4"/>
      <c r="B161" s="14"/>
      <c r="C161" s="13"/>
      <c r="D161" s="12"/>
      <c r="E161" s="12"/>
      <c r="F161" s="5"/>
    </row>
    <row r="162" spans="1:6" x14ac:dyDescent="0.3">
      <c r="A162" s="4"/>
      <c r="B162" s="14"/>
      <c r="C162" s="13"/>
      <c r="D162" s="12"/>
      <c r="E162" s="12"/>
      <c r="F162" s="5"/>
    </row>
    <row r="163" spans="1:6" x14ac:dyDescent="0.3">
      <c r="A163" s="4"/>
      <c r="B163" s="14"/>
      <c r="C163" s="13"/>
      <c r="D163" s="12"/>
      <c r="E163" s="12"/>
      <c r="F163" s="5"/>
    </row>
    <row r="164" spans="1:6" x14ac:dyDescent="0.3">
      <c r="A164" s="4"/>
      <c r="B164" s="14"/>
      <c r="C164" s="13"/>
      <c r="D164" s="12"/>
      <c r="E164" s="12"/>
      <c r="F164" s="5"/>
    </row>
    <row r="165" spans="1:6" x14ac:dyDescent="0.3">
      <c r="A165" s="4"/>
      <c r="B165" s="14"/>
      <c r="C165" s="13"/>
      <c r="D165" s="12"/>
      <c r="E165" s="12"/>
      <c r="F165" s="5"/>
    </row>
    <row r="166" spans="1:6" x14ac:dyDescent="0.3">
      <c r="A166" s="4"/>
      <c r="B166" s="14"/>
      <c r="C166" s="13"/>
      <c r="D166" s="12"/>
      <c r="E166" s="12"/>
      <c r="F166" s="5"/>
    </row>
    <row r="167" spans="1:6" x14ac:dyDescent="0.3">
      <c r="A167" s="4"/>
      <c r="B167" s="13"/>
      <c r="C167" s="13"/>
      <c r="D167" s="12"/>
      <c r="E167" s="12"/>
      <c r="F167" s="5"/>
    </row>
    <row r="168" spans="1:6" x14ac:dyDescent="0.3">
      <c r="A168" s="4"/>
      <c r="B168" s="14"/>
      <c r="C168" s="13"/>
      <c r="D168" s="12"/>
      <c r="E168" s="12"/>
      <c r="F168" s="5"/>
    </row>
    <row r="169" spans="1:6" x14ac:dyDescent="0.3">
      <c r="A169" s="4"/>
      <c r="B169" s="14"/>
      <c r="C169" s="13"/>
      <c r="D169" s="12"/>
      <c r="E169" s="12"/>
      <c r="F169" s="5"/>
    </row>
    <row r="170" spans="1:6" x14ac:dyDescent="0.3">
      <c r="A170" s="4"/>
      <c r="B170" s="14"/>
      <c r="C170" s="13"/>
      <c r="D170" s="12"/>
      <c r="E170" s="12"/>
      <c r="F170" s="5"/>
    </row>
    <row r="171" spans="1:6" x14ac:dyDescent="0.3">
      <c r="A171" s="4"/>
      <c r="B171" s="14"/>
      <c r="C171" s="13"/>
      <c r="D171" s="12"/>
      <c r="E171" s="12"/>
      <c r="F171" s="5"/>
    </row>
    <row r="172" spans="1:6" x14ac:dyDescent="0.3">
      <c r="A172" s="4"/>
      <c r="B172" s="14"/>
      <c r="C172" s="13"/>
      <c r="D172" s="12"/>
      <c r="E172" s="12"/>
      <c r="F172" s="5"/>
    </row>
    <row r="173" spans="1:6" x14ac:dyDescent="0.3">
      <c r="A173" s="4"/>
      <c r="B173" s="14"/>
      <c r="C173" s="13"/>
      <c r="D173" s="12"/>
      <c r="E173" s="12"/>
      <c r="F173" s="5"/>
    </row>
    <row r="174" spans="1:6" x14ac:dyDescent="0.3">
      <c r="A174" s="4"/>
      <c r="B174" s="14"/>
      <c r="C174" s="13"/>
      <c r="D174" s="12"/>
      <c r="E174" s="12"/>
      <c r="F174" s="5"/>
    </row>
    <row r="175" spans="1:6" x14ac:dyDescent="0.3">
      <c r="A175" s="4"/>
      <c r="B175" s="14"/>
      <c r="C175" s="13"/>
      <c r="D175" s="12"/>
      <c r="E175" s="12"/>
      <c r="F175" s="5"/>
    </row>
    <row r="176" spans="1:6" x14ac:dyDescent="0.3">
      <c r="A176" s="4"/>
      <c r="B176" s="14"/>
      <c r="C176" s="13"/>
      <c r="D176" s="12"/>
      <c r="E176" s="12"/>
      <c r="F176" s="5"/>
    </row>
    <row r="177" spans="1:6" x14ac:dyDescent="0.3">
      <c r="A177" s="4"/>
      <c r="B177" s="14"/>
      <c r="C177" s="13"/>
      <c r="D177" s="12"/>
      <c r="E177" s="12"/>
      <c r="F177" s="5"/>
    </row>
    <row r="178" spans="1:6" x14ac:dyDescent="0.3">
      <c r="A178" s="4"/>
      <c r="B178" s="13"/>
      <c r="C178" s="13"/>
      <c r="D178" s="12"/>
      <c r="E178" s="12"/>
      <c r="F178" s="5"/>
    </row>
    <row r="179" spans="1:6" x14ac:dyDescent="0.3">
      <c r="A179" s="4"/>
      <c r="B179" s="14"/>
      <c r="C179" s="13"/>
      <c r="D179" s="12"/>
      <c r="E179" s="12"/>
      <c r="F179" s="5"/>
    </row>
    <row r="180" spans="1:6" x14ac:dyDescent="0.3">
      <c r="A180" s="4"/>
      <c r="B180" s="14"/>
      <c r="C180" s="13"/>
      <c r="D180" s="12"/>
      <c r="E180" s="12"/>
      <c r="F180" s="5"/>
    </row>
    <row r="181" spans="1:6" x14ac:dyDescent="0.3">
      <c r="A181" s="4"/>
      <c r="B181" s="14"/>
      <c r="C181" s="13"/>
      <c r="D181" s="12"/>
      <c r="E181" s="12"/>
      <c r="F181" s="5"/>
    </row>
    <row r="182" spans="1:6" x14ac:dyDescent="0.3">
      <c r="A182" s="4"/>
      <c r="B182" s="14"/>
      <c r="C182" s="13"/>
      <c r="D182" s="12"/>
      <c r="E182" s="12"/>
      <c r="F182" s="5"/>
    </row>
    <row r="183" spans="1:6" x14ac:dyDescent="0.3">
      <c r="A183" s="4"/>
      <c r="B183" s="14"/>
      <c r="C183" s="13"/>
      <c r="D183" s="12"/>
      <c r="E183" s="12"/>
      <c r="F183" s="5"/>
    </row>
    <row r="184" spans="1:6" x14ac:dyDescent="0.3">
      <c r="A184" s="4"/>
      <c r="B184" s="14"/>
      <c r="C184" s="13"/>
      <c r="D184" s="12"/>
      <c r="E184" s="12"/>
      <c r="F184" s="5"/>
    </row>
    <row r="185" spans="1:6" x14ac:dyDescent="0.3">
      <c r="A185" s="4"/>
      <c r="B185" s="14"/>
      <c r="C185" s="13"/>
      <c r="D185" s="12"/>
      <c r="E185" s="12"/>
      <c r="F185" s="5"/>
    </row>
    <row r="186" spans="1:6" x14ac:dyDescent="0.3">
      <c r="A186" s="4"/>
      <c r="B186" s="14"/>
      <c r="C186" s="13"/>
      <c r="D186" s="12"/>
      <c r="E186" s="12"/>
      <c r="F186" s="5"/>
    </row>
    <row r="187" spans="1:6" x14ac:dyDescent="0.3">
      <c r="A187" s="4"/>
      <c r="B187" s="14"/>
      <c r="C187" s="13"/>
      <c r="D187" s="12"/>
      <c r="E187" s="12"/>
      <c r="F187" s="5"/>
    </row>
    <row r="188" spans="1:6" x14ac:dyDescent="0.3">
      <c r="A188" s="4"/>
      <c r="B188" s="14"/>
      <c r="C188" s="13"/>
      <c r="D188" s="12"/>
      <c r="E188" s="12"/>
      <c r="F188" s="5"/>
    </row>
    <row r="189" spans="1:6" x14ac:dyDescent="0.3">
      <c r="A189" s="4"/>
      <c r="B189" s="13"/>
      <c r="C189" s="13"/>
      <c r="D189" s="12"/>
      <c r="E189" s="12"/>
      <c r="F189" s="5"/>
    </row>
    <row r="190" spans="1:6" x14ac:dyDescent="0.3">
      <c r="A190" s="4"/>
      <c r="B190" s="14"/>
      <c r="C190" s="13"/>
      <c r="D190" s="12"/>
      <c r="E190" s="12"/>
      <c r="F190" s="5"/>
    </row>
    <row r="191" spans="1:6" x14ac:dyDescent="0.3">
      <c r="A191" s="4"/>
      <c r="B191" s="14"/>
      <c r="C191" s="13"/>
      <c r="D191" s="12"/>
      <c r="E191" s="12"/>
      <c r="F191" s="5"/>
    </row>
    <row r="192" spans="1:6" x14ac:dyDescent="0.3">
      <c r="A192" s="4"/>
      <c r="B192" s="14"/>
      <c r="C192" s="13"/>
      <c r="D192" s="12"/>
      <c r="E192" s="12"/>
      <c r="F192" s="5"/>
    </row>
    <row r="193" spans="1:6" x14ac:dyDescent="0.3">
      <c r="A193" s="4"/>
      <c r="B193" s="14"/>
      <c r="C193" s="13"/>
      <c r="D193" s="12"/>
      <c r="E193" s="12"/>
      <c r="F193" s="5"/>
    </row>
    <row r="194" spans="1:6" x14ac:dyDescent="0.3">
      <c r="A194" s="4"/>
      <c r="B194" s="14"/>
      <c r="C194" s="13"/>
      <c r="D194" s="12"/>
      <c r="E194" s="12"/>
      <c r="F194" s="5"/>
    </row>
    <row r="195" spans="1:6" x14ac:dyDescent="0.3">
      <c r="A195" s="4"/>
      <c r="B195" s="14"/>
      <c r="C195" s="13"/>
      <c r="D195" s="12"/>
      <c r="E195" s="12"/>
      <c r="F195" s="5"/>
    </row>
    <row r="196" spans="1:6" x14ac:dyDescent="0.3">
      <c r="A196" s="4"/>
      <c r="B196" s="14"/>
      <c r="C196" s="13"/>
      <c r="D196" s="12"/>
      <c r="E196" s="12"/>
      <c r="F196" s="5"/>
    </row>
    <row r="197" spans="1:6" x14ac:dyDescent="0.3">
      <c r="A197" s="4"/>
      <c r="B197" s="14"/>
      <c r="C197" s="13"/>
      <c r="D197" s="12"/>
      <c r="E197" s="12"/>
      <c r="F197" s="5"/>
    </row>
    <row r="198" spans="1:6" x14ac:dyDescent="0.3">
      <c r="A198" s="4"/>
      <c r="B198" s="14"/>
      <c r="C198" s="13"/>
      <c r="D198" s="12"/>
      <c r="E198" s="12"/>
      <c r="F198" s="5"/>
    </row>
    <row r="199" spans="1:6" x14ac:dyDescent="0.3">
      <c r="A199" s="4"/>
      <c r="B199" s="14"/>
      <c r="C199" s="13"/>
      <c r="D199" s="12"/>
      <c r="E199" s="12"/>
      <c r="F199" s="5"/>
    </row>
    <row r="200" spans="1:6" x14ac:dyDescent="0.3">
      <c r="A200" s="4"/>
      <c r="B200" s="13"/>
      <c r="C200" s="13"/>
      <c r="D200" s="12"/>
      <c r="E200" s="12"/>
      <c r="F200" s="5"/>
    </row>
    <row r="201" spans="1:6" x14ac:dyDescent="0.3">
      <c r="A201" s="4"/>
      <c r="B201" s="14"/>
      <c r="C201" s="13"/>
      <c r="D201" s="12"/>
      <c r="E201" s="12"/>
      <c r="F201" s="5"/>
    </row>
    <row r="202" spans="1:6" x14ac:dyDescent="0.3">
      <c r="A202" s="4"/>
      <c r="B202" s="14"/>
      <c r="C202" s="13"/>
      <c r="D202" s="12"/>
      <c r="E202" s="12"/>
      <c r="F202" s="5"/>
    </row>
    <row r="203" spans="1:6" x14ac:dyDescent="0.3">
      <c r="A203" s="4"/>
      <c r="B203" s="14"/>
      <c r="C203" s="13"/>
      <c r="D203" s="12"/>
      <c r="E203" s="12"/>
      <c r="F203" s="5"/>
    </row>
    <row r="204" spans="1:6" x14ac:dyDescent="0.3">
      <c r="A204" s="4"/>
      <c r="B204" s="14"/>
      <c r="C204" s="13"/>
      <c r="D204" s="12"/>
      <c r="E204" s="12"/>
      <c r="F204" s="5"/>
    </row>
    <row r="205" spans="1:6" x14ac:dyDescent="0.3">
      <c r="A205" s="4"/>
      <c r="B205" s="14"/>
      <c r="C205" s="13"/>
      <c r="D205" s="12"/>
      <c r="E205" s="12"/>
      <c r="F205" s="5"/>
    </row>
    <row r="206" spans="1:6" x14ac:dyDescent="0.3">
      <c r="A206" s="4"/>
      <c r="B206" s="14"/>
      <c r="C206" s="13"/>
      <c r="D206" s="12"/>
      <c r="E206" s="12"/>
      <c r="F206" s="5"/>
    </row>
    <row r="207" spans="1:6" x14ac:dyDescent="0.3">
      <c r="A207" s="4"/>
      <c r="B207" s="14"/>
      <c r="C207" s="13"/>
      <c r="D207" s="12"/>
      <c r="E207" s="12"/>
      <c r="F207" s="5"/>
    </row>
    <row r="208" spans="1:6" x14ac:dyDescent="0.3">
      <c r="A208" s="4"/>
      <c r="B208" s="14"/>
      <c r="C208" s="13"/>
      <c r="D208" s="12"/>
      <c r="E208" s="12"/>
      <c r="F208" s="5"/>
    </row>
    <row r="209" spans="1:6" x14ac:dyDescent="0.3">
      <c r="A209" s="4"/>
      <c r="B209" s="14"/>
      <c r="C209" s="13"/>
      <c r="D209" s="12"/>
      <c r="E209" s="12"/>
      <c r="F209" s="5"/>
    </row>
    <row r="210" spans="1:6" x14ac:dyDescent="0.3">
      <c r="A210" s="4"/>
      <c r="B210" s="14"/>
      <c r="C210" s="13"/>
      <c r="D210" s="12"/>
      <c r="E210" s="12"/>
      <c r="F210" s="5"/>
    </row>
    <row r="211" spans="1:6" x14ac:dyDescent="0.3">
      <c r="A211" s="4"/>
      <c r="B211" s="13"/>
      <c r="C211" s="13"/>
      <c r="D211" s="12"/>
      <c r="E211" s="12"/>
      <c r="F211" s="5"/>
    </row>
    <row r="212" spans="1:6" x14ac:dyDescent="0.3">
      <c r="A212" s="4"/>
      <c r="B212" s="14"/>
      <c r="C212" s="13"/>
      <c r="D212" s="12"/>
      <c r="E212" s="12"/>
      <c r="F212" s="5"/>
    </row>
    <row r="213" spans="1:6" x14ac:dyDescent="0.3">
      <c r="A213" s="4"/>
      <c r="B213" s="14"/>
      <c r="C213" s="13"/>
      <c r="D213" s="12"/>
      <c r="E213" s="12"/>
      <c r="F213" s="5"/>
    </row>
    <row r="214" spans="1:6" x14ac:dyDescent="0.3">
      <c r="A214" s="4"/>
      <c r="B214" s="14"/>
      <c r="C214" s="13"/>
      <c r="D214" s="12"/>
      <c r="E214" s="12"/>
      <c r="F214" s="5"/>
    </row>
    <row r="215" spans="1:6" x14ac:dyDescent="0.3">
      <c r="A215" s="4"/>
      <c r="B215" s="14"/>
      <c r="C215" s="13"/>
      <c r="D215" s="12"/>
      <c r="E215" s="12"/>
      <c r="F215" s="5"/>
    </row>
    <row r="216" spans="1:6" x14ac:dyDescent="0.3">
      <c r="A216" s="4"/>
      <c r="B216" s="14"/>
      <c r="C216" s="13"/>
      <c r="D216" s="12"/>
      <c r="E216" s="12"/>
      <c r="F216" s="5"/>
    </row>
    <row r="217" spans="1:6" x14ac:dyDescent="0.3">
      <c r="A217" s="4"/>
      <c r="B217" s="14"/>
      <c r="C217" s="13"/>
      <c r="D217" s="12"/>
      <c r="E217" s="12"/>
      <c r="F217" s="5"/>
    </row>
    <row r="218" spans="1:6" x14ac:dyDescent="0.3">
      <c r="A218" s="4"/>
      <c r="B218" s="14"/>
      <c r="C218" s="13"/>
      <c r="D218" s="12"/>
      <c r="E218" s="12"/>
      <c r="F218" s="5"/>
    </row>
    <row r="219" spans="1:6" x14ac:dyDescent="0.3">
      <c r="A219" s="4"/>
      <c r="B219" s="14"/>
      <c r="C219" s="13"/>
      <c r="D219" s="12"/>
      <c r="E219" s="12"/>
      <c r="F219" s="5"/>
    </row>
    <row r="220" spans="1:6" x14ac:dyDescent="0.3">
      <c r="A220" s="4"/>
      <c r="B220" s="14"/>
      <c r="C220" s="13"/>
      <c r="D220" s="12"/>
      <c r="E220" s="12"/>
      <c r="F220" s="5"/>
    </row>
    <row r="221" spans="1:6" x14ac:dyDescent="0.3">
      <c r="A221" s="4"/>
      <c r="B221" s="14"/>
      <c r="C221" s="13"/>
      <c r="D221" s="12"/>
      <c r="E221" s="12"/>
      <c r="F221" s="5"/>
    </row>
    <row r="222" spans="1:6" x14ac:dyDescent="0.3">
      <c r="A222" s="4"/>
      <c r="B222" s="13"/>
      <c r="C222" s="13"/>
      <c r="D222" s="12"/>
      <c r="E222" s="12"/>
      <c r="F222" s="5"/>
    </row>
    <row r="223" spans="1:6" x14ac:dyDescent="0.3">
      <c r="A223" s="4"/>
      <c r="B223" s="14"/>
      <c r="C223" s="13"/>
      <c r="D223" s="12"/>
      <c r="E223" s="12"/>
      <c r="F223" s="5"/>
    </row>
    <row r="224" spans="1:6" x14ac:dyDescent="0.3">
      <c r="A224" s="4"/>
      <c r="B224" s="14"/>
      <c r="C224" s="13"/>
      <c r="D224" s="12"/>
      <c r="E224" s="12"/>
      <c r="F224" s="5"/>
    </row>
    <row r="225" spans="1:6" x14ac:dyDescent="0.3">
      <c r="A225" s="4"/>
      <c r="B225" s="14"/>
      <c r="C225" s="13"/>
      <c r="D225" s="12"/>
      <c r="E225" s="12"/>
      <c r="F225" s="5"/>
    </row>
    <row r="226" spans="1:6" x14ac:dyDescent="0.3">
      <c r="A226" s="4"/>
      <c r="B226" s="14"/>
      <c r="C226" s="13"/>
      <c r="D226" s="12"/>
      <c r="E226" s="12"/>
      <c r="F226" s="5"/>
    </row>
    <row r="227" spans="1:6" x14ac:dyDescent="0.3">
      <c r="A227" s="4"/>
      <c r="B227" s="14"/>
      <c r="C227" s="13"/>
      <c r="D227" s="12"/>
      <c r="E227" s="12"/>
      <c r="F227" s="5"/>
    </row>
    <row r="228" spans="1:6" x14ac:dyDescent="0.3">
      <c r="A228" s="4"/>
      <c r="B228" s="14"/>
      <c r="C228" s="13"/>
      <c r="D228" s="12"/>
      <c r="E228" s="12"/>
      <c r="F228" s="5"/>
    </row>
    <row r="229" spans="1:6" x14ac:dyDescent="0.3">
      <c r="A229" s="4"/>
      <c r="B229" s="14"/>
      <c r="C229" s="13"/>
      <c r="D229" s="12"/>
      <c r="E229" s="12"/>
      <c r="F229" s="5"/>
    </row>
    <row r="230" spans="1:6" x14ac:dyDescent="0.3">
      <c r="A230" s="4"/>
      <c r="B230" s="14"/>
      <c r="C230" s="13"/>
      <c r="D230" s="12"/>
      <c r="E230" s="12"/>
      <c r="F230" s="5"/>
    </row>
    <row r="231" spans="1:6" x14ac:dyDescent="0.3">
      <c r="A231" s="4"/>
      <c r="B231" s="14"/>
      <c r="C231" s="13"/>
      <c r="D231" s="12"/>
      <c r="E231" s="12"/>
      <c r="F231" s="5"/>
    </row>
    <row r="232" spans="1:6" x14ac:dyDescent="0.3">
      <c r="A232" s="4"/>
      <c r="B232" s="14"/>
      <c r="C232" s="13"/>
      <c r="D232" s="12"/>
      <c r="E232" s="12"/>
      <c r="F232" s="5"/>
    </row>
    <row r="233" spans="1:6" x14ac:dyDescent="0.3">
      <c r="A233" s="4"/>
      <c r="B233" s="13"/>
      <c r="C233" s="13"/>
      <c r="D233" s="12"/>
      <c r="E233" s="12"/>
      <c r="F233" s="5"/>
    </row>
    <row r="234" spans="1:6" x14ac:dyDescent="0.3">
      <c r="A234" s="4"/>
      <c r="B234" s="14"/>
      <c r="C234" s="13"/>
      <c r="D234" s="12"/>
      <c r="E234" s="12"/>
      <c r="F234" s="5"/>
    </row>
    <row r="235" spans="1:6" x14ac:dyDescent="0.3">
      <c r="A235" s="4"/>
      <c r="B235" s="14"/>
      <c r="C235" s="13"/>
      <c r="D235" s="12"/>
      <c r="E235" s="12"/>
      <c r="F235" s="5"/>
    </row>
    <row r="236" spans="1:6" x14ac:dyDescent="0.3">
      <c r="A236" s="4"/>
      <c r="B236" s="14"/>
      <c r="C236" s="13"/>
      <c r="D236" s="12"/>
      <c r="E236" s="12"/>
      <c r="F236" s="5"/>
    </row>
    <row r="237" spans="1:6" x14ac:dyDescent="0.3">
      <c r="A237" s="4"/>
      <c r="B237" s="14"/>
      <c r="C237" s="13"/>
      <c r="D237" s="12"/>
      <c r="E237" s="12"/>
      <c r="F237" s="5"/>
    </row>
    <row r="238" spans="1:6" x14ac:dyDescent="0.3">
      <c r="A238" s="4"/>
      <c r="B238" s="14"/>
      <c r="C238" s="13"/>
      <c r="D238" s="12"/>
      <c r="E238" s="12"/>
      <c r="F238" s="5"/>
    </row>
    <row r="239" spans="1:6" x14ac:dyDescent="0.3">
      <c r="A239" s="4"/>
      <c r="B239" s="14"/>
      <c r="C239" s="13"/>
      <c r="D239" s="12"/>
      <c r="E239" s="12"/>
      <c r="F239" s="5"/>
    </row>
    <row r="240" spans="1:6" x14ac:dyDescent="0.3">
      <c r="A240" s="4"/>
      <c r="B240" s="14"/>
      <c r="C240" s="13"/>
      <c r="D240" s="12"/>
      <c r="E240" s="12"/>
      <c r="F240" s="5"/>
    </row>
    <row r="241" spans="1:6" x14ac:dyDescent="0.3">
      <c r="A241" s="4"/>
      <c r="B241" s="14"/>
      <c r="C241" s="13"/>
      <c r="D241" s="12"/>
      <c r="E241" s="12"/>
      <c r="F241" s="5"/>
    </row>
    <row r="242" spans="1:6" x14ac:dyDescent="0.3">
      <c r="A242" s="4"/>
      <c r="B242" s="14"/>
      <c r="C242" s="13"/>
      <c r="D242" s="12"/>
      <c r="E242" s="12"/>
      <c r="F242" s="5"/>
    </row>
    <row r="243" spans="1:6" x14ac:dyDescent="0.3">
      <c r="A243" s="4"/>
      <c r="B243" s="14"/>
      <c r="C243" s="13"/>
      <c r="D243" s="12"/>
      <c r="E243" s="12"/>
      <c r="F243" s="5"/>
    </row>
    <row r="244" spans="1:6" x14ac:dyDescent="0.3">
      <c r="A244" s="4"/>
      <c r="B244" s="13"/>
      <c r="C244" s="13"/>
      <c r="D244" s="12"/>
      <c r="E244" s="12"/>
      <c r="F244" s="5"/>
    </row>
    <row r="245" spans="1:6" x14ac:dyDescent="0.3">
      <c r="A245" s="4"/>
      <c r="B245" s="14"/>
      <c r="C245" s="13"/>
      <c r="D245" s="12"/>
      <c r="E245" s="12"/>
      <c r="F245" s="5"/>
    </row>
    <row r="246" spans="1:6" x14ac:dyDescent="0.3">
      <c r="A246" s="4"/>
      <c r="B246" s="14"/>
      <c r="C246" s="13"/>
      <c r="D246" s="12"/>
      <c r="E246" s="12"/>
      <c r="F246" s="5"/>
    </row>
    <row r="247" spans="1:6" x14ac:dyDescent="0.3">
      <c r="A247" s="4"/>
      <c r="B247" s="14"/>
      <c r="C247" s="13"/>
      <c r="D247" s="12"/>
      <c r="E247" s="12"/>
      <c r="F247" s="5"/>
    </row>
    <row r="248" spans="1:6" x14ac:dyDescent="0.3">
      <c r="A248" s="4"/>
      <c r="B248" s="14"/>
      <c r="C248" s="13"/>
      <c r="D248" s="12"/>
      <c r="E248" s="12"/>
      <c r="F248" s="5"/>
    </row>
    <row r="249" spans="1:6" x14ac:dyDescent="0.3">
      <c r="A249" s="4"/>
      <c r="B249" s="14"/>
      <c r="C249" s="13"/>
      <c r="D249" s="12"/>
      <c r="E249" s="12"/>
      <c r="F249" s="5"/>
    </row>
    <row r="250" spans="1:6" x14ac:dyDescent="0.3">
      <c r="A250" s="4"/>
      <c r="B250" s="13"/>
      <c r="C250" s="13"/>
      <c r="D250" s="12"/>
      <c r="E250" s="12"/>
      <c r="F250" s="5"/>
    </row>
  </sheetData>
  <mergeCells count="8">
    <mergeCell ref="A1:F1"/>
    <mergeCell ref="H3:J3"/>
    <mergeCell ref="K3:N3"/>
    <mergeCell ref="H5:N5"/>
    <mergeCell ref="P13:R15"/>
    <mergeCell ref="P3:R3"/>
    <mergeCell ref="H1:N1"/>
    <mergeCell ref="H14:N16"/>
  </mergeCells>
  <conditionalFormatting sqref="H7:N12">
    <cfRule type="expression" dxfId="416" priority="690">
      <formula>ISNUMBER(MATCH(H7,$A$4:$A$293,0))</formula>
    </cfRule>
  </conditionalFormatting>
  <dataValidations count="5">
    <dataValidation type="list" allowBlank="1" showInputMessage="1" showErrorMessage="1" sqref="F4:F250" xr:uid="{00000000-0002-0000-1800-000000000000}">
      <formula1>"Estudado, A estudar, Estudando"</formula1>
    </dataValidation>
    <dataValidation type="list" allowBlank="1" sqref="D4:D250" xr:uid="{00000000-0002-0000-1800-000001000000}">
      <formula1>tempo</formula1>
    </dataValidation>
    <dataValidation type="list" allowBlank="1" showInputMessage="1" showErrorMessage="1" sqref="B4:B8 B16:B29 B10:B14 B31:B250" xr:uid="{00000000-0002-0000-1800-000002000000}">
      <formula1>disciplinas</formula1>
    </dataValidation>
    <dataValidation type="list" allowBlank="1" showInputMessage="1" showErrorMessage="1" sqref="K3:N3" xr:uid="{8107AF13-3BF8-4388-A548-708C78663B83}">
      <formula1>ano</formula1>
    </dataValidation>
    <dataValidation allowBlank="1" sqref="E4:E1048576" xr:uid="{656733FF-5DC3-4971-84FE-12DDBCCA4B0F}"/>
  </dataValidations>
  <pageMargins left="0.25" right="0.25" top="0.75" bottom="0.75" header="0.3" footer="0.3"/>
  <pageSetup paperSize="9" scale="70" fitToHeight="0" orientation="portrait" r:id="rId1"/>
  <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6E8012-D55E-4D6B-B4BD-9306CD900E0F}">
  <dimension ref="A1:AB40"/>
  <sheetViews>
    <sheetView showGridLines="0" workbookViewId="0"/>
  </sheetViews>
  <sheetFormatPr defaultRowHeight="14.4" x14ac:dyDescent="0.3"/>
  <cols>
    <col min="1" max="1" width="2.44140625" customWidth="1"/>
    <col min="2" max="2" width="12.5546875" customWidth="1"/>
    <col min="3" max="3" width="0.44140625" customWidth="1"/>
    <col min="4" max="4" width="12.5546875" customWidth="1"/>
    <col min="5" max="5" width="0.44140625" customWidth="1"/>
    <col min="6" max="6" width="12.5546875" customWidth="1"/>
    <col min="7" max="7" width="0.44140625" customWidth="1"/>
    <col min="8" max="8" width="12.5546875" customWidth="1"/>
    <col min="9" max="9" width="1.88671875" customWidth="1"/>
    <col min="10" max="10" width="12.5546875" customWidth="1"/>
    <col min="11" max="11" width="0.44140625" customWidth="1"/>
    <col min="12" max="12" width="12.5546875" customWidth="1"/>
    <col min="13" max="13" width="0.44140625" customWidth="1"/>
    <col min="14" max="14" width="12.5546875" customWidth="1"/>
    <col min="15" max="15" width="0.44140625" customWidth="1"/>
    <col min="16" max="16" width="12.5546875" customWidth="1"/>
    <col min="17" max="17" width="3.44140625" customWidth="1"/>
    <col min="18" max="18" width="19.109375" customWidth="1"/>
    <col min="19" max="19" width="13.33203125" customWidth="1"/>
    <col min="20" max="20" width="12.88671875" customWidth="1"/>
    <col min="21" max="21" width="12.5546875" customWidth="1"/>
    <col min="22" max="22" width="11.5546875" customWidth="1"/>
    <col min="23" max="23" width="1.33203125" customWidth="1"/>
  </cols>
  <sheetData>
    <row r="1" spans="1:23" ht="13.5" customHeight="1" x14ac:dyDescent="0.3"/>
    <row r="2" spans="1:23" ht="9" customHeight="1" x14ac:dyDescent="0.3">
      <c r="T2" s="117"/>
    </row>
    <row r="3" spans="1:23" ht="15.6" x14ac:dyDescent="0.3">
      <c r="B3" s="134" t="s">
        <v>84</v>
      </c>
      <c r="C3" s="109"/>
      <c r="D3" s="191" t="s">
        <v>22</v>
      </c>
      <c r="E3" s="192"/>
      <c r="F3" s="192"/>
      <c r="G3" s="192"/>
      <c r="H3" s="193"/>
      <c r="J3" s="134" t="s">
        <v>85</v>
      </c>
      <c r="K3" s="65"/>
      <c r="L3" s="195" t="s">
        <v>102</v>
      </c>
      <c r="M3" s="196"/>
      <c r="N3" s="196"/>
      <c r="O3" s="196"/>
      <c r="P3" s="197"/>
      <c r="R3" s="186" t="s">
        <v>61</v>
      </c>
      <c r="S3" s="186"/>
      <c r="T3" s="186"/>
      <c r="U3" s="186"/>
      <c r="V3" s="186"/>
    </row>
    <row r="4" spans="1:23" ht="3.75" customHeight="1" x14ac:dyDescent="0.3"/>
    <row r="5" spans="1:23" ht="16.8" customHeight="1" x14ac:dyDescent="0.3">
      <c r="B5" s="194" t="s">
        <v>75</v>
      </c>
      <c r="C5" s="194"/>
      <c r="D5" s="194"/>
      <c r="E5" s="194"/>
      <c r="F5" s="194"/>
      <c r="G5" s="194"/>
      <c r="H5" s="194"/>
      <c r="I5" s="133"/>
      <c r="J5" s="194" t="str">
        <f>CONCATENATE("Compromissos de ",L3," em ",D3)</f>
        <v>Compromissos de Teste 1 em Março</v>
      </c>
      <c r="K5" s="194"/>
      <c r="L5" s="194"/>
      <c r="M5" s="194"/>
      <c r="N5" s="194"/>
      <c r="O5" s="194"/>
      <c r="P5" s="194"/>
      <c r="R5" s="200" t="s">
        <v>1</v>
      </c>
      <c r="S5" s="202" t="str">
        <f ca="1">OFFSET(Apoio!I2,0,Dashboard!$W$6)</f>
        <v>Jan</v>
      </c>
      <c r="T5" s="200" t="str">
        <f ca="1">OFFSET(Apoio!J2,0,Dashboard!$W$6)</f>
        <v>Fev</v>
      </c>
      <c r="U5" s="198" t="str">
        <f ca="1">OFFSET(Apoio!K2,0,Dashboard!$W$6)</f>
        <v>Mar</v>
      </c>
      <c r="V5" s="200" t="str">
        <f ca="1">OFFSET(Apoio!L2,0,Dashboard!$W$6)</f>
        <v>Abr</v>
      </c>
    </row>
    <row r="6" spans="1:23" ht="6" customHeight="1" x14ac:dyDescent="0.3">
      <c r="J6" s="117"/>
      <c r="K6" s="117"/>
      <c r="L6" s="117"/>
      <c r="M6" s="117">
        <v>1</v>
      </c>
      <c r="N6" s="117"/>
      <c r="P6" s="61"/>
      <c r="Q6" s="61"/>
      <c r="R6" s="201"/>
      <c r="S6" s="203"/>
      <c r="T6" s="201"/>
      <c r="U6" s="199"/>
      <c r="V6" s="201"/>
      <c r="W6" s="61">
        <v>1</v>
      </c>
    </row>
    <row r="7" spans="1:23" ht="15.6" x14ac:dyDescent="0.3">
      <c r="A7" s="61" t="s">
        <v>42</v>
      </c>
      <c r="B7" s="92" t="s">
        <v>54</v>
      </c>
      <c r="C7" s="110"/>
      <c r="D7" s="111" t="s">
        <v>35</v>
      </c>
      <c r="E7" s="112"/>
      <c r="F7" s="131" t="s">
        <v>36</v>
      </c>
      <c r="G7" s="110"/>
      <c r="H7" s="113" t="s">
        <v>41</v>
      </c>
      <c r="J7" s="92" t="s">
        <v>54</v>
      </c>
      <c r="K7" s="110"/>
      <c r="L7" s="111" t="s">
        <v>35</v>
      </c>
      <c r="M7" s="112"/>
      <c r="N7" s="131" t="s">
        <v>36</v>
      </c>
      <c r="O7" s="110"/>
      <c r="P7" s="113" t="s">
        <v>41</v>
      </c>
      <c r="Q7" s="112"/>
      <c r="R7" s="75" t="str">
        <f>Apoio!I3</f>
        <v>Matemática</v>
      </c>
      <c r="S7" s="76">
        <f ca="1">OFFSET(Apoio!I3,0,Dashboard!$W$6)</f>
        <v>4.7916666666666679</v>
      </c>
      <c r="T7" s="76">
        <f ca="1">OFFSET(Apoio!J3,0,Dashboard!$W$6)</f>
        <v>4.7916666666666679</v>
      </c>
      <c r="U7" s="76">
        <f ca="1">OFFSET(Apoio!K3,0,Dashboard!$W$6)</f>
        <v>4.7916666666666679</v>
      </c>
      <c r="V7" s="76">
        <f ca="1">OFFSET(Apoio!L3,0,Dashboard!$W$6)</f>
        <v>4.7916666666666679</v>
      </c>
    </row>
    <row r="8" spans="1:23" ht="15.6" x14ac:dyDescent="0.3">
      <c r="A8" s="61"/>
      <c r="B8" s="190">
        <f>VLOOKUP(D3,Apoio!A3:E14,5,0)</f>
        <v>27</v>
      </c>
      <c r="C8" s="114"/>
      <c r="D8" s="189">
        <f>VLOOKUP(D3,Apoio!A3:E14,2,0)</f>
        <v>5</v>
      </c>
      <c r="E8" s="112"/>
      <c r="F8" s="188">
        <f>VLOOKUP(D3,Apoio!A3:E14,4,0)</f>
        <v>7</v>
      </c>
      <c r="G8" s="114"/>
      <c r="H8" s="187">
        <f>VLOOKUP(D3,Apoio!A3:E14,3,0)</f>
        <v>15</v>
      </c>
      <c r="J8" s="190">
        <f>VLOOKUP(D3,Apoio!A47:E59,5,0)</f>
        <v>1</v>
      </c>
      <c r="K8" s="117"/>
      <c r="L8" s="189">
        <f>VLOOKUP(D3,Apoio!A47:E59,2,0)</f>
        <v>0</v>
      </c>
      <c r="M8" s="117"/>
      <c r="N8" s="188">
        <f>VLOOKUP(D3,Apoio!A47:E59,4,0)</f>
        <v>0</v>
      </c>
      <c r="O8" s="117"/>
      <c r="P8" s="187">
        <f>VLOOKUP(D3,Apoio!A47:E59,3,0)</f>
        <v>1</v>
      </c>
      <c r="Q8" s="61"/>
      <c r="R8" s="75" t="str">
        <f>Apoio!I4</f>
        <v>Português</v>
      </c>
      <c r="S8" s="76">
        <f ca="1">OFFSET(Apoio!I4,0,Dashboard!$W$6)</f>
        <v>5.3958333333333304</v>
      </c>
      <c r="T8" s="76">
        <f ca="1">OFFSET(Apoio!J4,0,Dashboard!$W$6)</f>
        <v>3.3125</v>
      </c>
      <c r="U8" s="76">
        <f ca="1">OFFSET(Apoio!K4,0,Dashboard!$W$6)</f>
        <v>5.3958333333333304</v>
      </c>
      <c r="V8" s="76">
        <f ca="1">OFFSET(Apoio!L4,0,Dashboard!$W$6)</f>
        <v>5.3958333333333304</v>
      </c>
    </row>
    <row r="9" spans="1:23" ht="15.6" x14ac:dyDescent="0.3">
      <c r="A9" s="61" t="s">
        <v>44</v>
      </c>
      <c r="B9" s="190"/>
      <c r="C9" s="115"/>
      <c r="D9" s="189"/>
      <c r="E9" s="112"/>
      <c r="F9" s="188"/>
      <c r="G9" s="110"/>
      <c r="H9" s="187"/>
      <c r="J9" s="190"/>
      <c r="K9" s="117"/>
      <c r="L9" s="189"/>
      <c r="M9" s="117"/>
      <c r="N9" s="188"/>
      <c r="O9" s="117"/>
      <c r="P9" s="187"/>
      <c r="Q9" s="61"/>
      <c r="R9" s="75" t="str">
        <f>Apoio!I5</f>
        <v>Física</v>
      </c>
      <c r="S9" s="76">
        <f ca="1">OFFSET(Apoio!I5,0,Dashboard!$W$6)</f>
        <v>1.5</v>
      </c>
      <c r="T9" s="76">
        <f ca="1">OFFSET(Apoio!J5,0,Dashboard!$W$6)</f>
        <v>1.5</v>
      </c>
      <c r="U9" s="76">
        <f ca="1">OFFSET(Apoio!K5,0,Dashboard!$W$6)</f>
        <v>1.5</v>
      </c>
      <c r="V9" s="76">
        <f ca="1">OFFSET(Apoio!L5,0,Dashboard!$W$6)</f>
        <v>1.5</v>
      </c>
    </row>
    <row r="10" spans="1:23" x14ac:dyDescent="0.3">
      <c r="A10" s="61" t="s">
        <v>45</v>
      </c>
      <c r="F10" s="69"/>
      <c r="G10" s="69"/>
      <c r="H10" s="69"/>
      <c r="J10" s="69"/>
      <c r="K10" s="69"/>
      <c r="L10" s="69"/>
      <c r="M10" s="69"/>
      <c r="N10" s="69"/>
      <c r="O10" s="69"/>
      <c r="P10" s="69"/>
      <c r="Q10" s="117"/>
      <c r="R10" s="75" t="str">
        <f>Apoio!I6</f>
        <v>Química</v>
      </c>
      <c r="S10" s="76">
        <f ca="1">OFFSET(Apoio!I6,0,Dashboard!$W$6)</f>
        <v>2.3958333333333321</v>
      </c>
      <c r="T10" s="76">
        <f ca="1">OFFSET(Apoio!J6,0,Dashboard!$W$6)</f>
        <v>2.3958333333333321</v>
      </c>
      <c r="U10" s="76">
        <f ca="1">OFFSET(Apoio!K6,0,Dashboard!$W$6)</f>
        <v>2.3958333333333321</v>
      </c>
      <c r="V10" s="76">
        <f ca="1">OFFSET(Apoio!L6,0,Dashboard!$W$6)</f>
        <v>2.3958333333333321</v>
      </c>
    </row>
    <row r="11" spans="1:23" x14ac:dyDescent="0.3">
      <c r="A11" s="61" t="s">
        <v>46</v>
      </c>
      <c r="B11" s="69"/>
      <c r="C11" s="69"/>
      <c r="D11" s="69"/>
      <c r="E11" s="69"/>
      <c r="F11" s="69"/>
      <c r="G11" s="69"/>
      <c r="H11" s="69"/>
      <c r="J11" s="69"/>
      <c r="K11" s="69"/>
      <c r="L11" s="69"/>
      <c r="M11" s="69"/>
      <c r="N11" s="69"/>
      <c r="O11" s="69"/>
      <c r="P11" s="69"/>
      <c r="Q11" s="117"/>
      <c r="R11" s="75" t="str">
        <f>Apoio!I7</f>
        <v>Teste 1</v>
      </c>
      <c r="S11" s="76">
        <f ca="1">OFFSET(Apoio!I7,0,Dashboard!$W$6)</f>
        <v>0</v>
      </c>
      <c r="T11" s="76">
        <f ca="1">OFFSET(Apoio!J7,0,Dashboard!$W$6)</f>
        <v>0</v>
      </c>
      <c r="U11" s="76">
        <f ca="1">OFFSET(Apoio!K7,0,Dashboard!$W$6)</f>
        <v>4.1666666666666664E-2</v>
      </c>
      <c r="V11" s="76">
        <f ca="1">OFFSET(Apoio!L7,0,Dashboard!$W$6)</f>
        <v>0</v>
      </c>
    </row>
    <row r="12" spans="1:23" x14ac:dyDescent="0.3">
      <c r="A12" s="61" t="s">
        <v>47</v>
      </c>
      <c r="B12" s="205" t="str">
        <f>CONCATENATE("% de Estudo"," ",F3)</f>
        <v xml:space="preserve">% de Estudo </v>
      </c>
      <c r="C12" s="205"/>
      <c r="D12" s="205"/>
      <c r="E12" s="116"/>
      <c r="F12" s="117"/>
      <c r="G12" s="61"/>
      <c r="J12" s="69"/>
      <c r="K12" s="69"/>
      <c r="L12" s="69"/>
      <c r="M12" s="69" t="e">
        <f>VLOOKUP(F3,Apoio!A47:E59,3,0)</f>
        <v>#N/A</v>
      </c>
      <c r="N12" s="69"/>
      <c r="O12" s="69"/>
      <c r="P12" s="69"/>
      <c r="Q12" s="117"/>
      <c r="R12" s="75" t="str">
        <f>Apoio!I8</f>
        <v>Teste 2</v>
      </c>
      <c r="S12" s="76">
        <f ca="1">OFFSET(Apoio!I8,0,Dashboard!$W$6)</f>
        <v>0</v>
      </c>
      <c r="T12" s="76">
        <f ca="1">OFFSET(Apoio!J8,0,Dashboard!$W$6)</f>
        <v>0</v>
      </c>
      <c r="U12" s="76">
        <f ca="1">OFFSET(Apoio!K8,0,Dashboard!$W$6)</f>
        <v>0</v>
      </c>
      <c r="V12" s="76">
        <f ca="1">OFFSET(Apoio!L8,0,Dashboard!$W$6)</f>
        <v>0</v>
      </c>
    </row>
    <row r="13" spans="1:23" x14ac:dyDescent="0.3">
      <c r="A13" s="61" t="s">
        <v>48</v>
      </c>
      <c r="B13" s="118" t="s">
        <v>35</v>
      </c>
      <c r="C13" s="118"/>
      <c r="D13" s="119">
        <f>VLOOKUP(D3,Apoio!A18:D29,2,0)</f>
        <v>0.18518518518518517</v>
      </c>
      <c r="E13" s="120"/>
      <c r="F13" s="117"/>
      <c r="G13" s="61"/>
      <c r="J13" s="69"/>
      <c r="K13" s="69"/>
      <c r="L13" s="69"/>
      <c r="M13" s="69" t="e">
        <f>VLOOKUP(F3,Apoio!A47:E59,4,0)</f>
        <v>#N/A</v>
      </c>
      <c r="N13" s="69"/>
      <c r="O13" s="69"/>
      <c r="P13" s="69"/>
      <c r="Q13" s="117"/>
      <c r="R13" s="75" t="str">
        <f>Apoio!I9</f>
        <v>Teste 3</v>
      </c>
      <c r="S13" s="76">
        <f ca="1">OFFSET(Apoio!I9,0,Dashboard!$W$6)</f>
        <v>0</v>
      </c>
      <c r="T13" s="76">
        <f ca="1">OFFSET(Apoio!J9,0,Dashboard!$W$6)</f>
        <v>0</v>
      </c>
      <c r="U13" s="76">
        <f ca="1">OFFSET(Apoio!K9,0,Dashboard!$W$6)</f>
        <v>0</v>
      </c>
      <c r="V13" s="76">
        <f ca="1">OFFSET(Apoio!L9,0,Dashboard!$W$6)</f>
        <v>0</v>
      </c>
    </row>
    <row r="14" spans="1:23" x14ac:dyDescent="0.3">
      <c r="A14" s="61" t="s">
        <v>49</v>
      </c>
      <c r="B14" s="118" t="s">
        <v>41</v>
      </c>
      <c r="C14" s="118"/>
      <c r="D14" s="119">
        <f>VLOOKUP(D3,Apoio!A18:D29,3,0)</f>
        <v>0.55555555555555558</v>
      </c>
      <c r="E14" s="120"/>
      <c r="F14" s="117"/>
      <c r="G14" s="61"/>
      <c r="J14" s="69"/>
      <c r="K14" s="69"/>
      <c r="L14" s="69"/>
      <c r="M14" s="69"/>
      <c r="N14" s="69"/>
      <c r="O14" s="69"/>
      <c r="P14" s="69"/>
      <c r="Q14" s="61"/>
      <c r="R14" s="75" t="str">
        <f>Apoio!I10</f>
        <v>Teste 4</v>
      </c>
      <c r="S14" s="76">
        <f ca="1">OFFSET(Apoio!I10,0,Dashboard!$W$6)</f>
        <v>0</v>
      </c>
      <c r="T14" s="76">
        <f ca="1">OFFSET(Apoio!J10,0,Dashboard!$W$6)</f>
        <v>0</v>
      </c>
      <c r="U14" s="76">
        <f ca="1">OFFSET(Apoio!K10,0,Dashboard!$W$6)</f>
        <v>0</v>
      </c>
      <c r="V14" s="76">
        <f ca="1">OFFSET(Apoio!L10,0,Dashboard!$W$6)</f>
        <v>0</v>
      </c>
    </row>
    <row r="15" spans="1:23" x14ac:dyDescent="0.3">
      <c r="A15" s="61" t="s">
        <v>50</v>
      </c>
      <c r="B15" s="118" t="s">
        <v>36</v>
      </c>
      <c r="C15" s="118"/>
      <c r="D15" s="119">
        <f>VLOOKUP(D3,Apoio!A18:D29,4,0)</f>
        <v>0.25925925925925924</v>
      </c>
      <c r="E15" s="120"/>
      <c r="F15" s="117"/>
      <c r="G15" s="61"/>
      <c r="J15" s="69"/>
      <c r="K15" s="69"/>
      <c r="L15" s="69"/>
      <c r="M15" s="69"/>
      <c r="N15" s="69"/>
      <c r="O15" s="69"/>
      <c r="P15" s="69"/>
      <c r="R15" s="75" t="str">
        <f>Apoio!I11</f>
        <v>Teste 5</v>
      </c>
      <c r="S15" s="76">
        <f ca="1">OFFSET(Apoio!I11,0,Dashboard!$W$6)</f>
        <v>0</v>
      </c>
      <c r="T15" s="76">
        <f ca="1">OFFSET(Apoio!J11,0,Dashboard!$W$6)</f>
        <v>0</v>
      </c>
      <c r="U15" s="76">
        <f ca="1">OFFSET(Apoio!K11,0,Dashboard!$W$6)</f>
        <v>0</v>
      </c>
      <c r="V15" s="76">
        <f ca="1">OFFSET(Apoio!L11,0,Dashboard!$W$6)</f>
        <v>0</v>
      </c>
    </row>
    <row r="16" spans="1:23" x14ac:dyDescent="0.3">
      <c r="A16" s="61" t="s">
        <v>51</v>
      </c>
      <c r="B16" s="118"/>
      <c r="C16" s="118"/>
      <c r="D16" s="118"/>
      <c r="E16" s="118"/>
      <c r="F16" s="117"/>
      <c r="G16" s="61"/>
      <c r="J16" s="69" t="str">
        <f>CONCATENATE("Tempo de Estudo de ",T2," em ",M1)</f>
        <v xml:space="preserve">Tempo de Estudo de  em </v>
      </c>
      <c r="K16" s="69"/>
      <c r="L16" s="69"/>
      <c r="M16" s="69"/>
      <c r="N16" s="69"/>
      <c r="O16" s="69"/>
      <c r="P16" s="69"/>
      <c r="Q16" s="61"/>
      <c r="R16" s="75" t="str">
        <f>Apoio!I12</f>
        <v>Teste 6</v>
      </c>
      <c r="S16" s="76">
        <f ca="1">OFFSET(Apoio!I12,0,Dashboard!$W$6)</f>
        <v>0</v>
      </c>
      <c r="T16" s="76">
        <f ca="1">OFFSET(Apoio!J12,0,Dashboard!$W$6)</f>
        <v>0</v>
      </c>
      <c r="U16" s="76">
        <f ca="1">OFFSET(Apoio!K12,0,Dashboard!$W$6)</f>
        <v>0</v>
      </c>
      <c r="V16" s="76">
        <f ca="1">OFFSET(Apoio!L12,0,Dashboard!$W$6)</f>
        <v>0</v>
      </c>
    </row>
    <row r="17" spans="1:28" x14ac:dyDescent="0.3">
      <c r="A17" s="61" t="s">
        <v>52</v>
      </c>
      <c r="B17" s="206" t="s">
        <v>3</v>
      </c>
      <c r="C17" s="206"/>
      <c r="D17" s="206"/>
      <c r="E17" s="97"/>
      <c r="J17" s="69" t="s">
        <v>54</v>
      </c>
      <c r="L17" s="69"/>
      <c r="N17" s="70">
        <f>VLOOKUP(D3,Apoio!A62:E74,5,0)</f>
        <v>4.1666666666666664E-2</v>
      </c>
      <c r="O17" s="69"/>
      <c r="P17" s="69"/>
      <c r="Q17" s="61"/>
      <c r="R17" s="75" t="str">
        <f>Apoio!I13</f>
        <v>Teste 7</v>
      </c>
      <c r="S17" s="76">
        <f ca="1">OFFSET(Apoio!I13,0,Dashboard!$W$6)</f>
        <v>0</v>
      </c>
      <c r="T17" s="76">
        <f ca="1">OFFSET(Apoio!J13,0,Dashboard!$W$6)</f>
        <v>0</v>
      </c>
      <c r="U17" s="76">
        <f ca="1">OFFSET(Apoio!K13,0,Dashboard!$W$6)</f>
        <v>0</v>
      </c>
      <c r="V17" s="76">
        <f ca="1">OFFSET(Apoio!L13,0,Dashboard!$W$6)</f>
        <v>0</v>
      </c>
    </row>
    <row r="18" spans="1:28" ht="13.5" customHeight="1" x14ac:dyDescent="0.3">
      <c r="A18" s="61" t="s">
        <v>53</v>
      </c>
      <c r="B18" s="61" t="s">
        <v>54</v>
      </c>
      <c r="C18" s="61"/>
      <c r="D18" s="66" t="e">
        <f>VLOOKUP(F3,Apoio!A32:E44,5,0)</f>
        <v>#N/A</v>
      </c>
      <c r="E18" s="66"/>
      <c r="J18" s="69" t="s">
        <v>35</v>
      </c>
      <c r="L18" s="69"/>
      <c r="N18" s="70">
        <f>VLOOKUP(D3,Apoio!A62:E74,2,0)</f>
        <v>0</v>
      </c>
      <c r="O18" s="69"/>
      <c r="P18" s="69"/>
      <c r="Q18" s="61"/>
      <c r="R18" s="75" t="str">
        <f>Apoio!I14</f>
        <v>Teste 8</v>
      </c>
      <c r="S18" s="76">
        <f ca="1">OFFSET(Apoio!I14,0,Dashboard!$W$6)</f>
        <v>0</v>
      </c>
      <c r="T18" s="76">
        <f ca="1">OFFSET(Apoio!J14,0,Dashboard!$W$6)</f>
        <v>0</v>
      </c>
      <c r="U18" s="76">
        <f ca="1">OFFSET(Apoio!K14,0,Dashboard!$W$6)</f>
        <v>0</v>
      </c>
      <c r="V18" s="76">
        <f ca="1">OFFSET(Apoio!L14,0,Dashboard!$W$6)</f>
        <v>0</v>
      </c>
    </row>
    <row r="19" spans="1:28" hidden="1" x14ac:dyDescent="0.3">
      <c r="B19" s="61" t="s">
        <v>35</v>
      </c>
      <c r="C19" s="61"/>
      <c r="D19" s="66" t="e">
        <f>VLOOKUP(F3,Apoio!A32:E44,2,0)</f>
        <v>#N/A</v>
      </c>
      <c r="E19" s="66"/>
      <c r="I19" s="69"/>
      <c r="J19" s="69" t="s">
        <v>36</v>
      </c>
      <c r="K19" s="69"/>
      <c r="L19" s="69"/>
      <c r="M19" s="70" t="e">
        <f>VLOOKUP(F3,Apoio!A62:E74,3,0)</f>
        <v>#N/A</v>
      </c>
      <c r="N19" s="69"/>
      <c r="O19" s="69"/>
      <c r="P19" s="69"/>
      <c r="Q19" s="61"/>
      <c r="R19" s="75" t="str">
        <f>Apoio!I15</f>
        <v>Teste 9</v>
      </c>
      <c r="S19" s="76">
        <f ca="1">OFFSET(Apoio!I15,0,Dashboard!$W$6)</f>
        <v>0</v>
      </c>
      <c r="T19" s="76">
        <f ca="1">OFFSET(Apoio!J15,0,Dashboard!$W$6)</f>
        <v>0</v>
      </c>
      <c r="U19" s="76">
        <f ca="1">OFFSET(Apoio!K15,0,Dashboard!$W$6)</f>
        <v>0</v>
      </c>
      <c r="V19" s="76">
        <f ca="1">OFFSET(Apoio!L15,0,Dashboard!$W$6)</f>
        <v>0</v>
      </c>
    </row>
    <row r="20" spans="1:28" hidden="1" x14ac:dyDescent="0.3">
      <c r="B20" s="61" t="s">
        <v>41</v>
      </c>
      <c r="C20" s="61"/>
      <c r="D20" s="66" t="e">
        <f>VLOOKUP(F3,Apoio!A32:E44,3,0)</f>
        <v>#N/A</v>
      </c>
      <c r="E20" s="66"/>
      <c r="I20" s="69"/>
      <c r="J20" s="69"/>
      <c r="K20" s="69"/>
      <c r="L20" s="69"/>
      <c r="M20" s="69"/>
      <c r="N20" s="69"/>
      <c r="O20" s="69"/>
      <c r="P20" s="69"/>
      <c r="Q20" s="69"/>
      <c r="R20" s="75" t="str">
        <f>Apoio!I16</f>
        <v>Teste 10</v>
      </c>
      <c r="S20" s="76">
        <f ca="1">OFFSET(Apoio!I16,0,Dashboard!$W$6)</f>
        <v>0</v>
      </c>
      <c r="T20" s="76">
        <f ca="1">OFFSET(Apoio!J16,0,Dashboard!$W$6)</f>
        <v>0</v>
      </c>
      <c r="U20" s="76">
        <f ca="1">OFFSET(Apoio!K16,0,Dashboard!$W$6)</f>
        <v>0</v>
      </c>
      <c r="V20" s="76">
        <f ca="1">OFFSET(Apoio!L16,0,Dashboard!$W$6)</f>
        <v>0</v>
      </c>
    </row>
    <row r="21" spans="1:28" hidden="1" x14ac:dyDescent="0.3">
      <c r="B21" s="61" t="s">
        <v>36</v>
      </c>
      <c r="C21" s="61"/>
      <c r="D21" s="66" t="e">
        <f>VLOOKUP(F3,Apoio!A32:E44,4,0)</f>
        <v>#N/A</v>
      </c>
      <c r="E21" s="66"/>
      <c r="I21" s="69"/>
      <c r="J21" s="78" t="e">
        <f ca="1">OFFSET(Apoio!I1,Dashboard!#REF!,0)</f>
        <v>#REF!</v>
      </c>
      <c r="K21" s="78"/>
      <c r="L21" s="78"/>
      <c r="M21" s="78" t="e">
        <f ca="1">OFFSET(Apoio!J1,Dashboard!#REF!,0)</f>
        <v>#REF!</v>
      </c>
      <c r="N21" s="78" t="e">
        <f ca="1">OFFSET(Apoio!K1,Dashboard!#REF!,0)</f>
        <v>#REF!</v>
      </c>
      <c r="O21" s="78" t="e">
        <f ca="1">OFFSET(Apoio!L1,Dashboard!#REF!,0)</f>
        <v>#REF!</v>
      </c>
      <c r="P21" s="78"/>
      <c r="Q21" s="64"/>
      <c r="R21" s="75" t="str">
        <f>Apoio!I17</f>
        <v>Teste 11</v>
      </c>
      <c r="S21" s="76">
        <f ca="1">OFFSET(Apoio!I17,0,Dashboard!$W$6)</f>
        <v>0</v>
      </c>
      <c r="T21" s="76">
        <f ca="1">OFFSET(Apoio!J17,0,Dashboard!$W$6)</f>
        <v>0</v>
      </c>
      <c r="U21" s="76">
        <f ca="1">OFFSET(Apoio!K17,0,Dashboard!$W$6)</f>
        <v>0</v>
      </c>
      <c r="V21" s="76">
        <f ca="1">OFFSET(Apoio!L17,0,Dashboard!$W$6)</f>
        <v>0</v>
      </c>
      <c r="W21" s="64" t="e">
        <f ca="1">OFFSET(Apoio!R1,Dashboard!#REF!,0)</f>
        <v>#REF!</v>
      </c>
      <c r="X21" s="64" t="e">
        <f ca="1">OFFSET(Apoio!S1,Dashboard!#REF!,0)</f>
        <v>#REF!</v>
      </c>
      <c r="Y21" s="64" t="e">
        <f ca="1">OFFSET(Apoio!T1,Dashboard!#REF!,0)</f>
        <v>#REF!</v>
      </c>
      <c r="Z21" s="64" t="e">
        <f ca="1">OFFSET(Apoio!U1,Dashboard!#REF!,0)</f>
        <v>#REF!</v>
      </c>
    </row>
    <row r="22" spans="1:28" x14ac:dyDescent="0.3">
      <c r="I22" s="69"/>
      <c r="J22" s="121" t="s">
        <v>79</v>
      </c>
      <c r="K22" s="60"/>
      <c r="L22" s="60"/>
      <c r="M22" s="74"/>
      <c r="N22" s="70">
        <f>VLOOKUP(D3,Apoio!A62:E74,3,0)</f>
        <v>4.1666666666666664E-2</v>
      </c>
      <c r="O22" s="74"/>
      <c r="P22" s="74"/>
      <c r="Q22" s="74"/>
      <c r="R22" s="75" t="str">
        <f>Apoio!I18</f>
        <v/>
      </c>
      <c r="S22" s="76" t="str">
        <f ca="1">OFFSET(Apoio!I18,0,Dashboard!$W$6)</f>
        <v/>
      </c>
      <c r="T22" s="76" t="str">
        <f ca="1">OFFSET(Apoio!J18,0,Dashboard!$W$6)</f>
        <v/>
      </c>
      <c r="U22" s="76" t="str">
        <f ca="1">OFFSET(Apoio!K18,0,Dashboard!$W$6)</f>
        <v/>
      </c>
      <c r="V22" s="76" t="str">
        <f ca="1">OFFSET(Apoio!L18,0,Dashboard!$W$6)</f>
        <v/>
      </c>
      <c r="W22" s="74"/>
      <c r="X22" s="74"/>
      <c r="Y22" s="74"/>
      <c r="Z22" s="74"/>
      <c r="AA22" s="69"/>
      <c r="AB22" s="69"/>
    </row>
    <row r="23" spans="1:28" x14ac:dyDescent="0.3">
      <c r="J23" s="121" t="s">
        <v>36</v>
      </c>
      <c r="K23" s="60"/>
      <c r="L23" s="60"/>
      <c r="M23" s="74"/>
      <c r="N23" s="70">
        <f>VLOOKUP(D3,Apoio!A62:E74,4,0)</f>
        <v>0</v>
      </c>
      <c r="O23" s="74"/>
      <c r="P23" s="74"/>
      <c r="Q23" s="74"/>
      <c r="R23" s="75" t="str">
        <f>Apoio!I19</f>
        <v/>
      </c>
      <c r="S23" s="76" t="str">
        <f ca="1">OFFSET(Apoio!I19,0,Dashboard!$W$6)</f>
        <v/>
      </c>
      <c r="T23" s="76" t="str">
        <f ca="1">OFFSET(Apoio!J19,0,Dashboard!$W$6)</f>
        <v/>
      </c>
      <c r="U23" s="76" t="str">
        <f ca="1">OFFSET(Apoio!K19,0,Dashboard!$W$6)</f>
        <v/>
      </c>
      <c r="V23" s="76" t="str">
        <f ca="1">OFFSET(Apoio!L19,0,Dashboard!$W$6)</f>
        <v/>
      </c>
      <c r="W23" s="74"/>
      <c r="X23" s="74"/>
      <c r="Y23" s="74"/>
      <c r="Z23" s="74"/>
      <c r="AA23" s="69"/>
      <c r="AB23" s="69"/>
    </row>
    <row r="24" spans="1:28" x14ac:dyDescent="0.3">
      <c r="J24" s="60"/>
      <c r="K24" s="60"/>
      <c r="L24" s="60"/>
      <c r="M24" s="74"/>
      <c r="N24" s="74"/>
      <c r="O24" s="74"/>
      <c r="P24" s="74"/>
      <c r="Q24" s="74"/>
      <c r="R24" s="75" t="str">
        <f>Apoio!I20</f>
        <v/>
      </c>
      <c r="S24" s="76" t="str">
        <f ca="1">OFFSET(Apoio!I20,0,Dashboard!$W$6)</f>
        <v/>
      </c>
      <c r="T24" s="76" t="str">
        <f ca="1">OFFSET(Apoio!J20,0,Dashboard!$W$6)</f>
        <v/>
      </c>
      <c r="U24" s="76" t="str">
        <f ca="1">OFFSET(Apoio!K20,0,Dashboard!$W$6)</f>
        <v/>
      </c>
      <c r="V24" s="76" t="str">
        <f ca="1">OFFSET(Apoio!L20,0,Dashboard!$W$6)</f>
        <v/>
      </c>
      <c r="W24" s="74"/>
      <c r="X24" s="74"/>
      <c r="Y24" s="74"/>
      <c r="Z24" s="74"/>
      <c r="AA24" s="69"/>
      <c r="AB24" s="69"/>
    </row>
    <row r="25" spans="1:28" x14ac:dyDescent="0.3">
      <c r="J25" s="60"/>
      <c r="K25" s="60"/>
      <c r="L25" s="60"/>
      <c r="M25" s="74"/>
      <c r="N25" s="74"/>
      <c r="O25" s="74"/>
      <c r="P25" s="74"/>
      <c r="Q25" s="74"/>
      <c r="R25" s="75" t="str">
        <f>Apoio!I21</f>
        <v/>
      </c>
      <c r="S25" s="76" t="str">
        <f ca="1">OFFSET(Apoio!I21,0,Dashboard!$W$6)</f>
        <v/>
      </c>
      <c r="T25" s="76" t="str">
        <f ca="1">OFFSET(Apoio!J21,0,Dashboard!$W$6)</f>
        <v/>
      </c>
      <c r="U25" s="76" t="str">
        <f ca="1">OFFSET(Apoio!K21,0,Dashboard!$W$6)</f>
        <v/>
      </c>
      <c r="V25" s="76" t="str">
        <f ca="1">OFFSET(Apoio!L21,0,Dashboard!$W$6)</f>
        <v/>
      </c>
      <c r="W25" s="74"/>
      <c r="X25" s="74"/>
      <c r="Y25" s="74"/>
      <c r="Z25" s="74"/>
      <c r="AA25" s="69"/>
      <c r="AB25" s="69"/>
    </row>
    <row r="26" spans="1:28" x14ac:dyDescent="0.3">
      <c r="J26" s="60"/>
      <c r="K26" s="60"/>
      <c r="L26" s="60"/>
      <c r="M26" s="74"/>
      <c r="N26" s="74"/>
      <c r="O26" s="74"/>
      <c r="P26" s="74"/>
      <c r="Q26" s="74"/>
      <c r="R26" s="75" t="str">
        <f>Apoio!I22</f>
        <v/>
      </c>
      <c r="S26" s="76" t="str">
        <f ca="1">OFFSET(Apoio!I22,0,Dashboard!$W$6)</f>
        <v/>
      </c>
      <c r="T26" s="76" t="str">
        <f ca="1">OFFSET(Apoio!J22,0,Dashboard!$W$6)</f>
        <v/>
      </c>
      <c r="U26" s="76" t="str">
        <f ca="1">OFFSET(Apoio!K22,0,Dashboard!$W$6)</f>
        <v/>
      </c>
      <c r="V26" s="76" t="str">
        <f ca="1">OFFSET(Apoio!L22,0,Dashboard!$W$6)</f>
        <v/>
      </c>
      <c r="W26" s="74"/>
      <c r="X26" s="74"/>
      <c r="Y26" s="74"/>
      <c r="Z26" s="74"/>
      <c r="AA26" s="69"/>
      <c r="AB26" s="69"/>
    </row>
    <row r="27" spans="1:28" ht="18" x14ac:dyDescent="0.35">
      <c r="B27" s="204" t="s">
        <v>81</v>
      </c>
      <c r="C27" s="204"/>
      <c r="D27" s="204"/>
      <c r="E27" s="204"/>
      <c r="F27" s="204"/>
      <c r="G27" s="204"/>
      <c r="H27" s="204"/>
      <c r="J27" s="204" t="str">
        <f>CONCATENATE("Tempo de Estudo de ",L3," em ",D3)</f>
        <v>Tempo de Estudo de Teste 1 em Março</v>
      </c>
      <c r="K27" s="204"/>
      <c r="L27" s="204"/>
      <c r="M27" s="204"/>
      <c r="N27" s="204"/>
      <c r="O27" s="204"/>
      <c r="P27" s="204"/>
      <c r="Q27" s="74"/>
      <c r="S27" s="74"/>
      <c r="T27" s="74"/>
      <c r="U27" s="74"/>
      <c r="V27" s="74"/>
      <c r="W27" s="74"/>
      <c r="X27" s="74"/>
      <c r="Y27" s="74"/>
      <c r="Z27" s="74"/>
      <c r="AA27" s="69"/>
      <c r="AB27" s="69"/>
    </row>
    <row r="28" spans="1:28" ht="3.6" customHeight="1" x14ac:dyDescent="0.3">
      <c r="J28" s="60"/>
      <c r="K28" s="60"/>
      <c r="L28" s="60"/>
      <c r="M28" s="74"/>
      <c r="N28" s="74"/>
      <c r="O28" s="74"/>
      <c r="P28" s="74"/>
      <c r="Q28" s="74"/>
      <c r="R28" s="74"/>
      <c r="S28" s="74"/>
      <c r="T28" s="74"/>
      <c r="U28" s="74"/>
      <c r="V28" s="74"/>
      <c r="W28" s="74"/>
      <c r="X28" s="74"/>
      <c r="Y28" s="74"/>
      <c r="Z28" s="74"/>
      <c r="AA28" s="69"/>
      <c r="AB28" s="69"/>
    </row>
    <row r="29" spans="1:28" ht="15.6" x14ac:dyDescent="0.3">
      <c r="B29" s="92" t="s">
        <v>54</v>
      </c>
      <c r="C29" s="110"/>
      <c r="D29" s="111" t="s">
        <v>35</v>
      </c>
      <c r="E29" s="112"/>
      <c r="F29" s="131" t="s">
        <v>36</v>
      </c>
      <c r="G29" s="110"/>
      <c r="H29" s="113" t="s">
        <v>41</v>
      </c>
      <c r="J29" s="92" t="s">
        <v>54</v>
      </c>
      <c r="K29" s="110"/>
      <c r="L29" s="111" t="s">
        <v>35</v>
      </c>
      <c r="M29" s="112"/>
      <c r="N29" s="131" t="s">
        <v>36</v>
      </c>
      <c r="O29" s="110"/>
      <c r="P29" s="113" t="s">
        <v>41</v>
      </c>
      <c r="Q29" s="74"/>
      <c r="R29" s="74"/>
      <c r="S29" s="74"/>
      <c r="T29" s="74"/>
      <c r="U29" s="74"/>
      <c r="V29" s="74"/>
      <c r="W29" s="74"/>
      <c r="X29" s="74"/>
      <c r="Y29" s="74"/>
      <c r="Z29" s="74"/>
      <c r="AA29" s="69"/>
      <c r="AB29" s="69"/>
    </row>
    <row r="30" spans="1:28" ht="15.6" x14ac:dyDescent="0.3">
      <c r="B30" s="182">
        <f>Apoio!H33</f>
        <v>14.124999999999996</v>
      </c>
      <c r="C30" s="114"/>
      <c r="D30" s="183">
        <f>Apoio!H34</f>
        <v>2.7291666666666634</v>
      </c>
      <c r="E30" s="128"/>
      <c r="F30" s="184">
        <f>Apoio!H36</f>
        <v>2.979166666666667</v>
      </c>
      <c r="G30" s="129"/>
      <c r="H30" s="185">
        <f>Apoio!H35</f>
        <v>8.4166666666666661</v>
      </c>
      <c r="J30" s="182">
        <f>Apoio!H63</f>
        <v>4.1666666666666664E-2</v>
      </c>
      <c r="K30" s="114"/>
      <c r="L30" s="183">
        <f>Apoio!H64</f>
        <v>0</v>
      </c>
      <c r="M30" s="128"/>
      <c r="N30" s="184">
        <f>Apoio!H66</f>
        <v>0</v>
      </c>
      <c r="O30" s="129"/>
      <c r="P30" s="185">
        <f>Apoio!H65</f>
        <v>4.1666666666666664E-2</v>
      </c>
      <c r="Q30" s="70"/>
      <c r="R30" s="69"/>
      <c r="S30" s="69"/>
      <c r="T30" s="69"/>
      <c r="U30" s="69"/>
      <c r="V30" s="69"/>
      <c r="W30" s="69"/>
      <c r="X30" s="69"/>
      <c r="Y30" s="69"/>
      <c r="Z30" s="69"/>
      <c r="AA30" s="69"/>
      <c r="AB30" s="69"/>
    </row>
    <row r="31" spans="1:28" ht="15.6" x14ac:dyDescent="0.3">
      <c r="B31" s="182"/>
      <c r="C31" s="115"/>
      <c r="D31" s="183"/>
      <c r="E31" s="128"/>
      <c r="F31" s="184"/>
      <c r="G31" s="130"/>
      <c r="H31" s="185"/>
      <c r="J31" s="182"/>
      <c r="K31" s="115"/>
      <c r="L31" s="183"/>
      <c r="M31" s="128"/>
      <c r="N31" s="184"/>
      <c r="O31" s="130"/>
      <c r="P31" s="185"/>
      <c r="Q31" s="70"/>
      <c r="R31" s="69"/>
      <c r="S31" s="69"/>
      <c r="T31" s="69"/>
      <c r="U31" s="69"/>
      <c r="V31" s="69"/>
      <c r="W31" s="69"/>
      <c r="X31" s="69"/>
      <c r="Y31" s="69"/>
      <c r="Z31" s="69"/>
      <c r="AA31" s="69"/>
      <c r="AB31" s="69"/>
    </row>
    <row r="32" spans="1:28" x14ac:dyDescent="0.3">
      <c r="J32" s="69"/>
      <c r="K32" s="69"/>
      <c r="L32" s="69"/>
      <c r="M32" s="70"/>
      <c r="N32" s="70"/>
      <c r="O32" s="70"/>
      <c r="P32" s="70"/>
      <c r="Q32" s="70"/>
    </row>
    <row r="33" spans="10:17" x14ac:dyDescent="0.3">
      <c r="J33" s="69"/>
      <c r="K33" s="69"/>
      <c r="L33" s="69"/>
      <c r="M33" s="70"/>
      <c r="N33" s="70"/>
      <c r="O33" s="70"/>
      <c r="P33" s="70"/>
      <c r="Q33" s="70"/>
    </row>
    <row r="34" spans="10:17" x14ac:dyDescent="0.3">
      <c r="J34" s="69"/>
      <c r="K34" s="69"/>
      <c r="L34" s="69"/>
      <c r="M34" s="70"/>
      <c r="N34" s="70"/>
      <c r="O34" s="70"/>
      <c r="P34" s="70"/>
      <c r="Q34" s="70"/>
    </row>
    <row r="35" spans="10:17" x14ac:dyDescent="0.3">
      <c r="J35" s="69"/>
      <c r="K35" s="69"/>
      <c r="L35" s="69"/>
      <c r="M35" s="70"/>
      <c r="N35" s="70"/>
      <c r="O35" s="70"/>
      <c r="P35" s="70"/>
      <c r="Q35" s="70"/>
    </row>
    <row r="36" spans="10:17" x14ac:dyDescent="0.3">
      <c r="J36" s="69"/>
      <c r="K36" s="69"/>
      <c r="L36" s="69"/>
      <c r="M36" s="70"/>
      <c r="N36" s="70"/>
      <c r="O36" s="70"/>
      <c r="P36" s="70"/>
      <c r="Q36" s="70"/>
    </row>
    <row r="37" spans="10:17" x14ac:dyDescent="0.3">
      <c r="J37" s="69"/>
      <c r="K37" s="69"/>
      <c r="L37" s="69"/>
      <c r="M37" s="70"/>
      <c r="N37" s="70"/>
      <c r="O37" s="70"/>
      <c r="P37" s="70"/>
      <c r="Q37" s="70"/>
    </row>
    <row r="38" spans="10:17" x14ac:dyDescent="0.3">
      <c r="J38" s="69"/>
      <c r="K38" s="69"/>
      <c r="L38" s="69"/>
      <c r="M38" s="70"/>
      <c r="N38" s="70"/>
      <c r="O38" s="70"/>
      <c r="P38" s="70"/>
      <c r="Q38" s="70"/>
    </row>
    <row r="39" spans="10:17" x14ac:dyDescent="0.3">
      <c r="J39" s="69"/>
      <c r="K39" s="69"/>
      <c r="L39" s="69"/>
      <c r="M39" s="70"/>
      <c r="N39" s="70"/>
      <c r="O39" s="70"/>
      <c r="P39" s="70"/>
      <c r="Q39" s="70"/>
    </row>
    <row r="40" spans="10:17" x14ac:dyDescent="0.3">
      <c r="J40" s="69"/>
      <c r="K40" s="69"/>
      <c r="L40" s="69"/>
      <c r="M40" s="70"/>
      <c r="N40" s="70"/>
      <c r="O40" s="70"/>
      <c r="P40" s="70"/>
      <c r="Q40" s="70"/>
    </row>
  </sheetData>
  <mergeCells count="30">
    <mergeCell ref="V5:V6"/>
    <mergeCell ref="B27:H27"/>
    <mergeCell ref="T5:T6"/>
    <mergeCell ref="B12:D12"/>
    <mergeCell ref="B17:D17"/>
    <mergeCell ref="J27:P27"/>
    <mergeCell ref="R3:V3"/>
    <mergeCell ref="H8:H9"/>
    <mergeCell ref="F8:F9"/>
    <mergeCell ref="D8:D9"/>
    <mergeCell ref="B8:B9"/>
    <mergeCell ref="D3:H3"/>
    <mergeCell ref="B5:H5"/>
    <mergeCell ref="L3:P3"/>
    <mergeCell ref="J8:J9"/>
    <mergeCell ref="L8:L9"/>
    <mergeCell ref="N8:N9"/>
    <mergeCell ref="U5:U6"/>
    <mergeCell ref="P8:P9"/>
    <mergeCell ref="J5:P5"/>
    <mergeCell ref="R5:R6"/>
    <mergeCell ref="S5:S6"/>
    <mergeCell ref="J30:J31"/>
    <mergeCell ref="L30:L31"/>
    <mergeCell ref="N30:N31"/>
    <mergeCell ref="P30:P31"/>
    <mergeCell ref="B30:B31"/>
    <mergeCell ref="D30:D31"/>
    <mergeCell ref="F30:F31"/>
    <mergeCell ref="H30:H31"/>
  </mergeCells>
  <phoneticPr fontId="17" type="noConversion"/>
  <dataValidations count="1">
    <dataValidation type="list" allowBlank="1" showInputMessage="1" showErrorMessage="1" sqref="L3:P3" xr:uid="{4F5A0F11-296C-4FB5-8EB9-4A1BC04186FB}">
      <formula1>disciplinas</formula1>
    </dataValidation>
  </dataValidations>
  <pageMargins left="0.511811024" right="0.511811024" top="0.78740157499999996" bottom="0.78740157499999996" header="0.31496062000000002" footer="0.31496062000000002"/>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8676" r:id="rId4" name="Scroll Bar 4">
              <controlPr defaultSize="0" autoPict="0">
                <anchor moveWithCells="1">
                  <from>
                    <xdr:col>17</xdr:col>
                    <xdr:colOff>0</xdr:colOff>
                    <xdr:row>26</xdr:row>
                    <xdr:rowOff>7620</xdr:rowOff>
                  </from>
                  <to>
                    <xdr:col>22</xdr:col>
                    <xdr:colOff>0</xdr:colOff>
                    <xdr:row>28</xdr:row>
                    <xdr:rowOff>7620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C58D9031-CA2E-4773-B906-F8AB66EB623F}">
          <x14:formula1>
            <xm:f>Apoio!$A$3:$A$14</xm:f>
          </x14:formula1>
          <xm:sqref>D3:H3</xm:sqref>
        </x14:dataValidation>
      </x14:dataValidation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Plan1">
    <pageSetUpPr fitToPage="1"/>
  </sheetPr>
  <dimension ref="B2:V54"/>
  <sheetViews>
    <sheetView showGridLines="0" zoomScale="90" zoomScaleNormal="90" workbookViewId="0">
      <selection activeCell="U52" sqref="U52"/>
    </sheetView>
  </sheetViews>
  <sheetFormatPr defaultColWidth="9.109375" defaultRowHeight="15.6" x14ac:dyDescent="0.3"/>
  <cols>
    <col min="1" max="1" width="1.88671875" style="1" customWidth="1"/>
    <col min="2" max="2" width="3.44140625" style="27" customWidth="1"/>
    <col min="3" max="3" width="25.6640625" style="1" customWidth="1"/>
    <col min="4" max="4" width="10" style="1" hidden="1" customWidth="1"/>
    <col min="5" max="5" width="3.44140625" style="27" customWidth="1"/>
    <col min="6" max="6" width="25.6640625" style="1" customWidth="1"/>
    <col min="7" max="7" width="13.6640625" style="1" hidden="1" customWidth="1"/>
    <col min="8" max="8" width="3.44140625" style="27" customWidth="1"/>
    <col min="9" max="9" width="25.6640625" style="1" customWidth="1"/>
    <col min="10" max="10" width="12.88671875" style="1" hidden="1" customWidth="1"/>
    <col min="11" max="11" width="3.44140625" style="27" customWidth="1"/>
    <col min="12" max="12" width="25.6640625" style="1" customWidth="1"/>
    <col min="13" max="13" width="14.5546875" style="1" hidden="1" customWidth="1"/>
    <col min="14" max="14" width="3.44140625" style="27" customWidth="1"/>
    <col min="15" max="15" width="25.6640625" style="1" customWidth="1"/>
    <col min="16" max="16" width="11.109375" style="1" hidden="1" customWidth="1"/>
    <col min="17" max="17" width="3.6640625" style="27" customWidth="1"/>
    <col min="18" max="18" width="25.6640625" style="1" customWidth="1"/>
    <col min="19" max="19" width="16" style="1" hidden="1" customWidth="1"/>
    <col min="20" max="20" width="3.44140625" style="27" customWidth="1"/>
    <col min="21" max="21" width="25.6640625" style="1" customWidth="1"/>
    <col min="22" max="22" width="12.5546875" style="1" hidden="1" customWidth="1"/>
    <col min="23" max="23" width="9.109375" style="1" customWidth="1"/>
    <col min="24" max="16384" width="9.109375" style="1"/>
  </cols>
  <sheetData>
    <row r="2" spans="2:22" ht="16.2" thickBot="1" x14ac:dyDescent="0.35">
      <c r="F2"/>
      <c r="G2"/>
      <c r="I2" s="9"/>
      <c r="J2" s="9"/>
      <c r="K2" s="208"/>
      <c r="L2" s="208"/>
      <c r="M2" s="10"/>
      <c r="O2" s="207"/>
      <c r="P2" s="207"/>
      <c r="Q2" s="207"/>
      <c r="R2" s="10"/>
      <c r="S2" s="10"/>
    </row>
    <row r="3" spans="2:22" ht="15.75" customHeight="1" x14ac:dyDescent="0.3">
      <c r="B3" s="209" t="str">
        <f>CONCATENATE("Janeiro","/",Janeiro!K3)</f>
        <v>Janeiro/2021</v>
      </c>
      <c r="C3" s="210"/>
      <c r="D3" s="210"/>
      <c r="E3" s="210"/>
      <c r="F3" s="210"/>
      <c r="G3" s="210"/>
      <c r="H3" s="210"/>
      <c r="I3" s="210"/>
      <c r="J3" s="210"/>
      <c r="K3" s="210"/>
      <c r="L3" s="210"/>
      <c r="M3" s="210"/>
      <c r="N3" s="210"/>
      <c r="O3" s="210"/>
      <c r="P3" s="210"/>
      <c r="Q3" s="210"/>
      <c r="R3" s="210"/>
      <c r="S3" s="210"/>
      <c r="T3" s="210"/>
      <c r="U3" s="211"/>
    </row>
    <row r="4" spans="2:22" ht="15" thickBot="1" x14ac:dyDescent="0.35">
      <c r="B4" s="212"/>
      <c r="C4" s="213"/>
      <c r="D4" s="213"/>
      <c r="E4" s="213"/>
      <c r="F4" s="213"/>
      <c r="G4" s="213"/>
      <c r="H4" s="213"/>
      <c r="I4" s="213"/>
      <c r="J4" s="213"/>
      <c r="K4" s="213"/>
      <c r="L4" s="213"/>
      <c r="M4" s="213"/>
      <c r="N4" s="213"/>
      <c r="O4" s="213"/>
      <c r="P4" s="213"/>
      <c r="Q4" s="213"/>
      <c r="R4" s="213"/>
      <c r="S4" s="213"/>
      <c r="T4" s="213"/>
      <c r="U4" s="214"/>
    </row>
    <row r="5" spans="2:22" ht="16.2" thickBot="1" x14ac:dyDescent="0.35">
      <c r="B5" s="85"/>
      <c r="C5" s="86" t="s">
        <v>7</v>
      </c>
      <c r="D5" s="87"/>
      <c r="E5" s="88"/>
      <c r="F5" s="86" t="s">
        <v>8</v>
      </c>
      <c r="G5" s="87"/>
      <c r="H5" s="88"/>
      <c r="I5" s="86" t="s">
        <v>9</v>
      </c>
      <c r="J5" s="87"/>
      <c r="K5" s="88"/>
      <c r="L5" s="86" t="s">
        <v>10</v>
      </c>
      <c r="M5" s="87"/>
      <c r="N5" s="88"/>
      <c r="O5" s="86" t="s">
        <v>11</v>
      </c>
      <c r="P5" s="87"/>
      <c r="Q5" s="88"/>
      <c r="R5" s="86" t="s">
        <v>12</v>
      </c>
      <c r="S5" s="87"/>
      <c r="T5" s="88"/>
      <c r="U5" s="89" t="s">
        <v>13</v>
      </c>
    </row>
    <row r="6" spans="2:22" ht="15" customHeight="1" x14ac:dyDescent="0.3">
      <c r="B6" s="28" t="str">
        <f>Janeiro!H7</f>
        <v/>
      </c>
      <c r="C6" s="20" t="str">
        <f>IFERROR(IF(B6="","",IF(MOD(ROW(),2)+1=1,INDEX(Janeiro!$C$4:$C$288,MATCH(B6,Janeiro!$A$4:$A$288,0)),INDEX(Janeiro!$C$4:$C$288,_xlfn.AGGREGATE(15,6,ROW(Janeiro!$A$4:$A$288)-ROW(Janeiro!$A$3)/(Janeiro!$A$4:$A$288=MAX(B6)),MOD(ROW(),2)+1)))),"")</f>
        <v/>
      </c>
      <c r="D6" s="16" t="str">
        <f>IFERROR(IF(B6="","",IF(MOD(ROW(),2)+1=1,INDEX(Janeiro!$F$4:$F$288,MATCH(B6,Janeiro!$A$4:$A$288,0)),INDEX(Janeiro!$F$4:$F$288,_xlfn.AGGREGATE(15,6,ROW(Janeiro!$A$4:$A$288)-ROW(Janeiro!$A$3)/(Janeiro!$A$4:$A$288=MAX(B6)),MOD(ROW(),2)+1)))),"")</f>
        <v/>
      </c>
      <c r="E6" s="26" t="str">
        <f>Janeiro!I7</f>
        <v/>
      </c>
      <c r="F6" s="20" t="str">
        <f>IFERROR(IF(E6="","",IF(MOD(ROW(),2)+1=1,INDEX(Janeiro!$C$4:$C$288,MATCH(E6,Janeiro!$A$4:$A$288,0)),INDEX(Janeiro!$C$4:$C$288,_xlfn.AGGREGATE(15,6,ROW(Janeiro!$A$4:$A$288)-ROW(Janeiro!$A$3)/(Janeiro!$A$4:$A$288=MAX(E6)),MOD(ROW(),2)+1)))),"")</f>
        <v/>
      </c>
      <c r="G6" s="16" t="str">
        <f>IFERROR(IF(E6="","",IF(MOD(ROW(),2)+1=1,INDEX(Janeiro!$F$4:$F$288,MATCH(E6,Janeiro!$A$4:$A$288,0)),INDEX(Janeiro!$F$4:$F$288,_xlfn.AGGREGATE(15,6,ROW(Janeiro!$A$4:$A$288)-ROW(Janeiro!$A$3)/(Janeiro!$A$4:$A$288=MAX(E6)),MOD(ROW(),2)+1)))),"")</f>
        <v/>
      </c>
      <c r="H6" s="26" t="str">
        <f>Janeiro!J7</f>
        <v/>
      </c>
      <c r="I6" s="20" t="str">
        <f>IFERROR(IF(H6="","",IF(MOD(ROW(),2)+1=1,INDEX(Janeiro!$C$4:$C$288,MATCH(H6,Janeiro!$A$4:$A$288,0)),INDEX(Janeiro!$C$4:$C$288,_xlfn.AGGREGATE(15,6,ROW(Janeiro!$A$4:$A$288)-ROW(Janeiro!$A$3)/(Janeiro!$A$4:$A$288=MAX(H6)),MOD(ROW(),2)+1)))),"")</f>
        <v/>
      </c>
      <c r="J6" s="16" t="str">
        <f>IFERROR(IF(H6="","",IF(MOD(ROW(),2)+1=1,INDEX(Janeiro!$F$4:$F$288,MATCH(H6,Janeiro!$A$4:$A$288,0)),INDEX(Janeiro!$F$4:$F$288,_xlfn.AGGREGATE(15,6,ROW(Janeiro!$A$4:$A$288)-ROW(Janeiro!$A$3)/(Janeiro!$A$4:$A$288=MAX(H6)),MOD(ROW(),2)+1)))),"")</f>
        <v/>
      </c>
      <c r="K6" s="26" t="str">
        <f>Janeiro!K7</f>
        <v/>
      </c>
      <c r="L6" s="20" t="str">
        <f>IFERROR(IF(K6="","",IF(MOD(ROW(),2)+1=1,INDEX(Janeiro!$C$4:$C$288,MATCH(K6,Janeiro!$A$4:$A$288,0)),INDEX(Janeiro!$C$4:$C$288,_xlfn.AGGREGATE(15,6,ROW(Janeiro!$A$4:$A$288)-ROW(Janeiro!$A$3)/(Janeiro!$A$4:$A$288=MAX(K6)),MOD(ROW(),2)+1)))),"")</f>
        <v/>
      </c>
      <c r="M6" s="16" t="str">
        <f>IFERROR(IF(K6="","",IF(MOD(ROW(),2)+1=1,INDEX(Janeiro!$F$4:$F$288,MATCH(K6,Janeiro!$A$4:$A$288,0)),INDEX(Janeiro!$F$4:$F$288,_xlfn.AGGREGATE(15,6,ROW(Janeiro!$A$4:$A$288)-ROW(Janeiro!$A$3)/(Janeiro!$A$4:$A$288=MAX(K6)),MOD(ROW(),2)+1)))),"")</f>
        <v/>
      </c>
      <c r="N6" s="26" t="str">
        <f>Janeiro!L7</f>
        <v/>
      </c>
      <c r="O6" s="20" t="str">
        <f>IFERROR(IF(N6="","",IF(MOD(ROW(),2)+1=1,INDEX(Janeiro!$C$4:$C$288,MATCH(N6,Janeiro!$A$4:$A$288,0)),INDEX(Janeiro!$C$4:$C$288,_xlfn.AGGREGATE(15,6,ROW(Janeiro!$A$4:$A$288)-ROW(Janeiro!$A$3)/(Janeiro!$A$4:$A$288=MAX(N6)),MOD(ROW(),2)+1)))),"")</f>
        <v/>
      </c>
      <c r="P6" s="16" t="str">
        <f>IFERROR(IF(N6="","",IF(MOD(ROW(),2)+1=1,INDEX(Janeiro!$F$4:$F$288,MATCH(N6,Janeiro!$A$4:$A$288,0)),INDEX(Janeiro!$F$4:$F$288,_xlfn.AGGREGATE(15,6,ROW(Janeiro!$A$4:$A$288)-ROW(Janeiro!$A$3)/(Janeiro!$A$4:$A$288=MAX(N6)),MOD(ROW(),2)+1)))),"")</f>
        <v/>
      </c>
      <c r="Q6" s="26">
        <f>Janeiro!M7</f>
        <v>44197</v>
      </c>
      <c r="R6" s="20" t="str">
        <f>IFERROR(IF(Q6="","",IF(MOD(ROW(),2)+1=1,INDEX(Janeiro!$C$4:$C$288,MATCH(Q6,Janeiro!$A$4:$A$288,0)),INDEX(Janeiro!$C$4:$C$288,_xlfn.AGGREGATE(15,6,ROW(Janeiro!$A$4:$A$288)-ROW(Janeiro!$A$3)/(Janeiro!$A$4:$A$288=MAX(Q6)),MOD(ROW(),2)+1)))),"")</f>
        <v>Tabela Periódica</v>
      </c>
      <c r="S6" s="16" t="str">
        <f>IFERROR(IF(Q6="","",IF(MOD(ROW(),2)+1=1,INDEX(Janeiro!$F$4:$F$288,MATCH(Q6,Janeiro!$A$4:$A$288,0)),INDEX(Janeiro!$F$4:$F$288,_xlfn.AGGREGATE(15,6,ROW(Janeiro!$A$4:$A$288)-ROW(Janeiro!$A$3)/(Janeiro!$A$4:$A$288=MAX(Q6)),MOD(ROW(),2)+1)))),"")</f>
        <v>Estudado</v>
      </c>
      <c r="T6" s="26">
        <f>Janeiro!N7</f>
        <v>44198</v>
      </c>
      <c r="U6" s="17" t="str">
        <f>IFERROR(IF(T6="","",IF(MOD(ROW(),2)+1=1,INDEX(Janeiro!$C$4:$C$288,MATCH(T6,Janeiro!$A$4:$A$288,0)),INDEX(Janeiro!$C$4:$C$288,_xlfn.AGGREGATE(15,6,ROW(Janeiro!$A$4:$A$288)-ROW(Janeiro!$A$3)/(Janeiro!$A$4:$A$288=MAX(T6)),MOD(ROW(),2)+1)))),"")</f>
        <v>Funções 2 grau</v>
      </c>
      <c r="V6" s="8" t="str">
        <f>IFERROR(IF(T6="","",IF(MOD(ROW(),2)+1=1,INDEX(Janeiro!$F$4:$F$288,MATCH(T6,Janeiro!$A$4:$A$288,0)),INDEX(Janeiro!$F$4:$F$288,_xlfn.AGGREGATE(15,6,ROW(Janeiro!$A$4:$A$288)-ROW(Janeiro!$A$3)/(Janeiro!$A$4:$A$288=MAX(T6)),MOD(ROW(),2)+1)))),"")</f>
        <v>Estudando</v>
      </c>
    </row>
    <row r="7" spans="2:22" ht="15" customHeight="1" x14ac:dyDescent="0.3">
      <c r="B7" s="29"/>
      <c r="C7" s="20" t="str">
        <f>IFERROR(IF(B6="","",IF(MOD(ROW(),2)+1=1,INDEX(Janeiro!$C$4:$C$288,MATCH(B7,Janeiro!$A$4:$A$288,0)),INDEX(Janeiro!$C$4:$C$288,_xlfn.AGGREGATE(15,6,ROW(Janeiro!$A$4:$A$288)-ROW(Janeiro!$A$3)/(Janeiro!$A$4:$A$288=MAX(B6:B7)),MOD(ROW(),2)+1)))),"")</f>
        <v/>
      </c>
      <c r="D7" s="16" t="str">
        <f>IFERROR(IF(B6="","",IF(MOD(ROW(),2)+1=1,INDEX(Janeiro!$F$4:$F$288,MATCH(B7,Janeiro!$A$4:$A$288,0)),INDEX(Janeiro!$F$4:$F$288,_xlfn.AGGREGATE(15,6,ROW(Janeiro!$A$4:$A$288)-ROW(Janeiro!$A$3)/(Janeiro!$A$4:$A$288=MAX(B6:B7)),MOD(ROW(),2)+1)))),"")</f>
        <v/>
      </c>
      <c r="E7" s="34"/>
      <c r="F7" s="20" t="str">
        <f>IFERROR(IF(E6="","",IF(MOD(ROW(),2)+1=1,INDEX(Janeiro!$C$4:$C$288,MATCH(E7,Janeiro!$A$4:$A$288,0)),INDEX(Janeiro!$C$4:$C$288,_xlfn.AGGREGATE(15,6,ROW(Janeiro!$A$4:$A$288)-ROW(Janeiro!$A$3)/(Janeiro!$A$4:$A$288=MAX(E6:E7)),MOD(ROW(),2)+1)))),"")</f>
        <v/>
      </c>
      <c r="G7" s="16" t="str">
        <f>IFERROR(IF(E6="","",IF(MOD(ROW(),2)+1=1,INDEX(Janeiro!$F$4:$F$288,MATCH(E7,Janeiro!$A$4:$A$288,0)),INDEX(Janeiro!$F$4:$F$288,_xlfn.AGGREGATE(15,6,ROW(Janeiro!$A$4:$A$288)-ROW(Janeiro!$A$3)/(Janeiro!$A$4:$A$288=MAX(E6:E7)),MOD(ROW(),2)+1)))),"")</f>
        <v/>
      </c>
      <c r="H7" s="34"/>
      <c r="I7" s="20" t="str">
        <f>IFERROR(IF(H6="","",IF(MOD(ROW(),2)+1=1,INDEX(Janeiro!$C$4:$C$288,MATCH(H7,Janeiro!$A$4:$A$288,0)),INDEX(Janeiro!$C$4:$C$288,_xlfn.AGGREGATE(15,6,ROW(Janeiro!$A$4:$A$288)-ROW(Janeiro!$A$3)/(Janeiro!$A$4:$A$288=MAX(H6:H7)),MOD(ROW(),2)+1)))),"")</f>
        <v/>
      </c>
      <c r="J7" s="16" t="str">
        <f>IFERROR(IF(H6="","",IF(MOD(ROW(),2)+1=1,INDEX(Janeiro!$F$4:$F$288,MATCH(H7,Janeiro!$A$4:$A$288,0)),INDEX(Janeiro!$F$4:$F$288,_xlfn.AGGREGATE(15,6,ROW(Janeiro!$A$4:$A$288)-ROW(Janeiro!$A$3)/(Janeiro!$A$4:$A$288=MAX(H6:H7)),MOD(ROW(),2)+1)))),"")</f>
        <v/>
      </c>
      <c r="K7" s="26"/>
      <c r="L7" s="20" t="str">
        <f>IFERROR(IF(K6="","",IF(MOD(ROW(),2)+1=1,INDEX(Janeiro!$C$4:$C$288,MATCH(K7,Janeiro!$A$4:$A$288,0)),INDEX(Janeiro!$C$4:$C$288,_xlfn.AGGREGATE(15,6,ROW(Janeiro!$A$4:$A$288)-ROW(Janeiro!$A$3)/(Janeiro!$A$4:$A$288=MAX(K6:K7)),MOD(ROW(),2)+1)))),"")</f>
        <v/>
      </c>
      <c r="M7" s="16" t="str">
        <f>IFERROR(IF(K6="","",IF(MOD(ROW(),2)+1=1,INDEX(Janeiro!$F$4:$F$288,MATCH(K7,Janeiro!$A$4:$A$288,0)),INDEX(Janeiro!$F$4:$F$288,_xlfn.AGGREGATE(15,6,ROW(Janeiro!$A$4:$A$288)-ROW(Janeiro!$A$3)/(Janeiro!$A$4:$A$288=MAX(K6:K7)),MOD(ROW(),2)+1)))),"")</f>
        <v/>
      </c>
      <c r="N7" s="26"/>
      <c r="O7" s="20" t="str">
        <f>IFERROR(IF(N6="","",IF(MOD(ROW(),2)+1=1,INDEX(Janeiro!$C$4:$C$288,MATCH(N7,Janeiro!$A$4:$A$288,0)),INDEX(Janeiro!$C$4:$C$288,_xlfn.AGGREGATE(15,6,ROW(Janeiro!$A$4:$A$288)-ROW(Janeiro!$A$3)/(Janeiro!$A$4:$A$288=MAX(N6:N7)),MOD(ROW(),2)+1)))),"")</f>
        <v/>
      </c>
      <c r="P7" s="16" t="str">
        <f>IFERROR(IF(N6="","",IF(MOD(ROW(),2)+1=1,INDEX(Janeiro!$F$4:$F$288,MATCH(N7,Janeiro!$A$4:$A$288,0)),INDEX(Janeiro!$F$4:$F$288,_xlfn.AGGREGATE(15,6,ROW(Janeiro!$A$4:$A$288)-ROW(Janeiro!$A$3)/(Janeiro!$A$4:$A$288=MAX(N6:N7)),MOD(ROW(),2)+1)))),"")</f>
        <v/>
      </c>
      <c r="Q7" s="26"/>
      <c r="R7" s="20" t="str">
        <f>IFERROR(IF(Q6="","",IF(MOD(ROW(),2)+1=1,INDEX(Janeiro!$C$4:$C$288,MATCH(Q7,Janeiro!$A$4:$A$288,0)),INDEX(Janeiro!$C$4:$C$288,_xlfn.AGGREGATE(15,6,ROW(Janeiro!$A$4:$A$288)-ROW(Janeiro!$A$3)/(Janeiro!$A$4:$A$288=MAX(Q6:Q7)),MOD(ROW(),2)+1)))),"")</f>
        <v>Numeros inteiros</v>
      </c>
      <c r="S7" s="16" t="str">
        <f>IFERROR(IF(Q6="","",IF(MOD(ROW(),2)+1=1,INDEX(Janeiro!$F$4:$F$288,MATCH(Q7,Janeiro!$A$4:$A$288,0)),INDEX(Janeiro!$F$4:$F$288,_xlfn.AGGREGATE(15,6,ROW(Janeiro!$A$4:$A$288)-ROW(Janeiro!$A$3)/(Janeiro!$A$4:$A$288=MAX(Q6:Q7)),MOD(ROW(),2)+1)))),"")</f>
        <v>Estudado</v>
      </c>
      <c r="T7" s="26"/>
      <c r="U7" s="17" t="str">
        <f>IFERROR(IF(T6="","",IF(MOD(ROW(),2)+1=1,INDEX(Janeiro!$C$4:$C$288,MATCH(T7,Janeiro!$A$4:$A$288,0)),INDEX(Janeiro!$C$4:$C$288,_xlfn.AGGREGATE(15,6,ROW(Janeiro!$A$4:$A$288)-ROW(Janeiro!$A$3)/(Janeiro!$A$4:$A$288=MAX(T6:T7)),MOD(ROW(),2)+1)))),"")</f>
        <v>Literatura internacional</v>
      </c>
      <c r="V7" s="8" t="str">
        <f>IFERROR(IF(T6="","",IF(MOD(ROW(),2)+1=1,INDEX(Janeiro!$F$4:$F$288,MATCH(T7,Janeiro!$A$4:$A$288,0)),INDEX(Janeiro!$F$4:$F$288,_xlfn.AGGREGATE(15,6,ROW(Janeiro!$A$4:$A$288)-ROW(Janeiro!$A$3)/(Janeiro!$A$4:$A$288=MAX(T6:T7)),MOD(ROW(),2)+1)))),"")</f>
        <v>A estudar</v>
      </c>
    </row>
    <row r="8" spans="2:22" ht="15" customHeight="1" x14ac:dyDescent="0.3">
      <c r="B8" s="29"/>
      <c r="C8" s="20" t="str">
        <f>IFERROR(IF(B6="","",IF(MOD(ROW(),2)+3=1,INDEX(Janeiro!$C$4:$C$288,MATCH(B8,Janeiro!$A$4:$A$288,0)),INDEX(Janeiro!$C$4:$C$288,_xlfn.AGGREGATE(15,6,ROW(Janeiro!$A$4:$A$288)-ROW(Janeiro!$A$3)/(Janeiro!$A$4:$A$288=MAX(B6:B8)),MOD(ROW(),2)+3)))),"")</f>
        <v/>
      </c>
      <c r="D8" s="16" t="str">
        <f>IFERROR(IF(B6="","",IF(MOD(ROW(),2)+3=1,INDEX(Janeiro!$F$4:$F$288,MATCH(B8,Janeiro!$A$4:$A$288,0)),INDEX(Janeiro!$F$4:$F$288,_xlfn.AGGREGATE(15,6,ROW(Janeiro!$A$4:$A$288)-ROW(Janeiro!$A$3)/(Janeiro!$A$4:$A$288=MAX(B6:B8)),MOD(ROW(),2)+3)))),"")</f>
        <v/>
      </c>
      <c r="E8" s="34"/>
      <c r="F8" s="20" t="str">
        <f>IFERROR(IF(E6="","",IF(MOD(ROW(),2)+3=1,INDEX(Janeiro!$C$4:$C$288,MATCH(E8,Janeiro!$A$4:$A$288,0)),INDEX(Janeiro!$C$4:$C$288,_xlfn.AGGREGATE(15,6,ROW(Janeiro!$A$4:$A$288)-ROW(Janeiro!$A$3)/(Janeiro!$A$4:$A$288=MAX(E6:E8)),MOD(ROW(),2)+3)))),"")</f>
        <v/>
      </c>
      <c r="G8" s="16" t="str">
        <f>IFERROR(IF(E6="","",IF(MOD(ROW(),2)+3=1,INDEX(Janeiro!$F$4:$F$288,MATCH(E8,Janeiro!$A$4:$A$288,0)),INDEX(Janeiro!$F$4:$F$288,_xlfn.AGGREGATE(15,6,ROW(Janeiro!$A$4:$A$288)-ROW(Janeiro!$A$3)/(Janeiro!$A$4:$A$288=MAX(E6:E8)),MOD(ROW(),2)+3)))),"")</f>
        <v/>
      </c>
      <c r="H8" s="34"/>
      <c r="I8" s="20" t="str">
        <f>IFERROR(IF(H6="","",IF(MOD(ROW(),2)+3=1,INDEX(Janeiro!$C$4:$C$288,MATCH(H8,Janeiro!$A$4:$A$288,0)),INDEX(Janeiro!$C$4:$C$288,_xlfn.AGGREGATE(15,6,ROW(Janeiro!$A$4:$A$288)-ROW(Janeiro!$A$3)/(Janeiro!$A$4:$A$288=MAX(H6:H8)),MOD(ROW(),2)+3)))),"")</f>
        <v/>
      </c>
      <c r="J8" s="16" t="str">
        <f>IFERROR(IF(H6="","",IF(MOD(ROW(),2)+3=1,INDEX(Janeiro!$F$4:$F$288,MATCH(H8,Janeiro!$A$4:$A$288,0)),INDEX(Janeiro!$F$4:$F$288,_xlfn.AGGREGATE(15,6,ROW(Janeiro!$A$4:$A$288)-ROW(Janeiro!$A$3)/(Janeiro!$A$4:$A$288=MAX(H6:H8)),MOD(ROW(),2)+3)))),"")</f>
        <v/>
      </c>
      <c r="K8" s="26"/>
      <c r="L8" s="20" t="str">
        <f>IFERROR(IF(K6="","",IF(MOD(ROW(),2)+3=1,INDEX(Janeiro!$C$4:$C$288,MATCH(K8,Janeiro!$A$4:$A$288,0)),INDEX(Janeiro!$C$4:$C$288,_xlfn.AGGREGATE(15,6,ROW(Janeiro!$A$4:$A$288)-ROW(Janeiro!$A$3)/(Janeiro!$A$4:$A$288=MAX(K6:K8)),MOD(ROW(),2)+3)))),"")</f>
        <v/>
      </c>
      <c r="M8" s="16" t="str">
        <f>IFERROR(IF(K6="","",IF(MOD(ROW(),2)+3=1,INDEX(Janeiro!$F$4:$F$288,MATCH(K8,Janeiro!$A$4:$A$288,0)),INDEX(Janeiro!$F$4:$F$288,_xlfn.AGGREGATE(15,6,ROW(Janeiro!$A$4:$A$288)-ROW(Janeiro!$A$3)/(Janeiro!$A$4:$A$288=MAX(K6:K8)),MOD(ROW(),2)+3)))),"")</f>
        <v/>
      </c>
      <c r="N8" s="26"/>
      <c r="O8" s="20" t="str">
        <f>IFERROR(IF(N6="","",IF(MOD(ROW(),2)+3=1,INDEX(Janeiro!$C$4:$C$288,MATCH(N8,Janeiro!$A$4:$A$288,0)),INDEX(Janeiro!$C$4:$C$288,_xlfn.AGGREGATE(15,6,ROW(Janeiro!$A$4:$A$288)-ROW(Janeiro!$A$3)/(Janeiro!$A$4:$A$288=MAX(N6:N8)),MOD(ROW(),2)+3)))),"")</f>
        <v/>
      </c>
      <c r="P8" s="16" t="str">
        <f>IFERROR(IF(N6="","",IF(MOD(ROW(),2)+3=1,INDEX(Janeiro!$F$4:$F$288,MATCH(N8,Janeiro!$A$4:$A$288,0)),INDEX(Janeiro!$F$4:$F$288,_xlfn.AGGREGATE(15,6,ROW(Janeiro!$A$4:$A$288)-ROW(Janeiro!$A$3)/(Janeiro!$A$4:$A$288=MAX(N6:N8)),MOD(ROW(),2)+3)))),"")</f>
        <v/>
      </c>
      <c r="Q8" s="26"/>
      <c r="R8" s="20" t="str">
        <f>IFERROR(IF(Q6="","",IF(MOD(ROW(),2)+3=1,INDEX(Janeiro!$C$4:$C$288,MATCH(Q8,Janeiro!$A$4:$A$288,0)),INDEX(Janeiro!$C$4:$C$288,_xlfn.AGGREGATE(15,6,ROW(Janeiro!$A$4:$A$288)-ROW(Janeiro!$A$3)/(Janeiro!$A$4:$A$288=MAX(Q6:Q8)),MOD(ROW(),2)+3)))),"")</f>
        <v>Frações</v>
      </c>
      <c r="S8" s="16" t="str">
        <f>IFERROR(IF(Q6="","",IF(MOD(ROW(),2)+3=1,INDEX(Janeiro!$F$4:$F$288,MATCH(Q8,Janeiro!$A$4:$A$288,0)),INDEX(Janeiro!$F$4:$F$288,_xlfn.AGGREGATE(15,6,ROW(Janeiro!$A$4:$A$288)-ROW(Janeiro!$A$3)/(Janeiro!$A$4:$A$288=MAX(Q6:Q8)),MOD(ROW(),2)+3)))),"")</f>
        <v>Estudado</v>
      </c>
      <c r="T8" s="26"/>
      <c r="U8" s="17" t="str">
        <f>IFERROR(IF(T6="","",IF(MOD(ROW(),2)+3=1,INDEX(Janeiro!$C$4:$C$288,MATCH(T8,Janeiro!$A$4:$A$288,0)),INDEX(Janeiro!$C$4:$C$288,_xlfn.AGGREGATE(15,6,ROW(Janeiro!$A$4:$A$288)-ROW(Janeiro!$A$3)/(Janeiro!$A$4:$A$288=MAX(T6:T8)),MOD(ROW(),2)+3)))),"")</f>
        <v>Crase</v>
      </c>
      <c r="V8" s="8" t="str">
        <f>IFERROR(IF(T6="","",IF(MOD(ROW(),2)+3=1,INDEX(Janeiro!$F$4:$F$288,MATCH(T8,Janeiro!$A$4:$A$288,0)),INDEX(Janeiro!$F$4:$F$288,_xlfn.AGGREGATE(15,6,ROW(Janeiro!$A$4:$A$288)-ROW(Janeiro!$A$3)/(Janeiro!$A$4:$A$288=MAX(T6:T8)),MOD(ROW(),2)+3)))),"")</f>
        <v>A estudar</v>
      </c>
    </row>
    <row r="9" spans="2:22" ht="15" customHeight="1" x14ac:dyDescent="0.3">
      <c r="B9" s="29"/>
      <c r="C9" s="20" t="str">
        <f>IFERROR(IF(B6="","",IF(MOD(ROW(),2)+3=1,INDEX(Janeiro!$C$4:$C$288,MATCH(B9,Janeiro!$A$4:$A$288,0)),INDEX(Janeiro!$C$4:$C$288,_xlfn.AGGREGATE(15,6,ROW(Janeiro!$A$4:$A$288)-ROW(Janeiro!$A$3)/(Janeiro!$A$4:$A$288=MAX(B6:B9)),MOD(ROW(),2)+3)))),"")</f>
        <v/>
      </c>
      <c r="D9" s="16" t="str">
        <f>IFERROR(IF(B6="","",IF(MOD(ROW(),2)+3=1,INDEX(Janeiro!$F$4:$F$288,MATCH(B9,Janeiro!$A$4:$A$288,0)),INDEX(Janeiro!$F$4:$F$288,_xlfn.AGGREGATE(15,6,ROW(Janeiro!$A$4:$A$288)-ROW(Janeiro!$A$3)/(Janeiro!$A$4:$A$288=MAX(B6:B9)),MOD(ROW(),2)+3)))),"")</f>
        <v/>
      </c>
      <c r="E9" s="34"/>
      <c r="F9" s="20" t="str">
        <f>IFERROR(IF(E6="","",IF(MOD(ROW(),2)+3=1,INDEX(Janeiro!$C$4:$C$288,MATCH(E9,Janeiro!$A$4:$A$288,0)),INDEX(Janeiro!$C$4:$C$288,_xlfn.AGGREGATE(15,6,ROW(Janeiro!$A$4:$A$288)-ROW(Janeiro!$A$3)/(Janeiro!$A$4:$A$288=MAX(E6:E9)),MOD(ROW(),2)+3)))),"")</f>
        <v/>
      </c>
      <c r="G9" s="16" t="str">
        <f>IFERROR(IF(E6="","",IF(MOD(ROW(),2)+3=1,INDEX(Janeiro!$F$4:$F$288,MATCH(E9,Janeiro!$A$4:$A$288,0)),INDEX(Janeiro!$F$4:$F$288,_xlfn.AGGREGATE(15,6,ROW(Janeiro!$A$4:$A$288)-ROW(Janeiro!$A$3)/(Janeiro!$A$4:$A$288=MAX(E6:E9)),MOD(ROW(),2)+3)))),"")</f>
        <v/>
      </c>
      <c r="H9" s="34"/>
      <c r="I9" s="20" t="str">
        <f>IFERROR(IF(H6="","",IF(MOD(ROW(),2)+3=1,INDEX(Janeiro!$C$4:$C$288,MATCH(H9,Janeiro!$A$4:$A$288,0)),INDEX(Janeiro!$C$4:$C$288,_xlfn.AGGREGATE(15,6,ROW(Janeiro!$A$4:$A$288)-ROW(Janeiro!$A$3)/(Janeiro!$A$4:$A$288=MAX(H6:H9)),MOD(ROW(),2)+3)))),"")</f>
        <v/>
      </c>
      <c r="J9" s="16" t="str">
        <f>IFERROR(IF(H6="","",IF(MOD(ROW(),2)+3=1,INDEX(Janeiro!$F$4:$F$288,MATCH(H9,Janeiro!$A$4:$A$288,0)),INDEX(Janeiro!$F$4:$F$288,_xlfn.AGGREGATE(15,6,ROW(Janeiro!$A$4:$A$288)-ROW(Janeiro!$A$3)/(Janeiro!$A$4:$A$288=MAX(H6:H9)),MOD(ROW(),2)+3)))),"")</f>
        <v/>
      </c>
      <c r="K9" s="26"/>
      <c r="L9" s="20" t="str">
        <f>IFERROR(IF(K6="","",IF(MOD(ROW(),2)+3=1,INDEX(Janeiro!$C$4:$C$288,MATCH(K9,Janeiro!$A$4:$A$288,0)),INDEX(Janeiro!$C$4:$C$288,_xlfn.AGGREGATE(15,6,ROW(Janeiro!$A$4:$A$288)-ROW(Janeiro!$A$3)/(Janeiro!$A$4:$A$288=MAX(K6:K9)),MOD(ROW(),2)+3)))),"")</f>
        <v/>
      </c>
      <c r="M9" s="16" t="str">
        <f>IFERROR(IF(K6="","",IF(MOD(ROW(),2)+3=1,INDEX(Janeiro!$F$4:$F$288,MATCH(K9,Janeiro!$A$4:$A$288,0)),INDEX(Janeiro!$F$4:$F$288,_xlfn.AGGREGATE(15,6,ROW(Janeiro!$A$4:$A$288)-ROW(Janeiro!$A$3)/(Janeiro!$A$4:$A$288=MAX(K6:K9)),MOD(ROW(),2)+3)))),"")</f>
        <v/>
      </c>
      <c r="N9" s="26"/>
      <c r="O9" s="20" t="str">
        <f>IFERROR(IF(N6="","",IF(MOD(ROW(),2)+3=1,INDEX(Janeiro!$C$4:$C$288,MATCH(N9,Janeiro!$A$4:$A$288,0)),INDEX(Janeiro!$C$4:$C$288,_xlfn.AGGREGATE(15,6,ROW(Janeiro!$A$4:$A$288)-ROW(Janeiro!$A$3)/(Janeiro!$A$4:$A$288=MAX(N6:N9)),MOD(ROW(),2)+3)))),"")</f>
        <v/>
      </c>
      <c r="P9" s="16" t="str">
        <f>IFERROR(IF(N6="","",IF(MOD(ROW(),2)+3=1,INDEX(Janeiro!$F$4:$F$288,MATCH(N9,Janeiro!$A$4:$A$288,0)),INDEX(Janeiro!$F$4:$F$288,_xlfn.AGGREGATE(15,6,ROW(Janeiro!$A$4:$A$288)-ROW(Janeiro!$A$3)/(Janeiro!$A$4:$A$288=MAX(N6:N9)),MOD(ROW(),2)+3)))),"")</f>
        <v/>
      </c>
      <c r="Q9" s="26"/>
      <c r="R9" s="20" t="str">
        <f>IFERROR(IF(Q6="","",IF(MOD(ROW(),2)+3=1,INDEX(Janeiro!$C$4:$C$288,MATCH(Q9,Janeiro!$A$4:$A$288,0)),INDEX(Janeiro!$C$4:$C$288,_xlfn.AGGREGATE(15,6,ROW(Janeiro!$A$4:$A$288)-ROW(Janeiro!$A$3)/(Janeiro!$A$4:$A$288=MAX(Q6:Q9)),MOD(ROW(),2)+3)))),"")</f>
        <v>Redação</v>
      </c>
      <c r="S9" s="16" t="str">
        <f>IFERROR(IF(Q6="","",IF(MOD(ROW(),2)+3=1,INDEX(Janeiro!$F$4:$F$288,MATCH(Q9,Janeiro!$A$4:$A$288,0)),INDEX(Janeiro!$F$4:$F$288,_xlfn.AGGREGATE(15,6,ROW(Janeiro!$A$4:$A$288)-ROW(Janeiro!$A$3)/(Janeiro!$A$4:$A$288=MAX(Q6:Q9)),MOD(ROW(),2)+3)))),"")</f>
        <v>Estudado</v>
      </c>
      <c r="T9" s="26"/>
      <c r="U9" s="17" t="str">
        <f>IFERROR(IF(T6="","",IF(MOD(ROW(),2)+3=1,INDEX(Janeiro!$C$4:$C$288,MATCH(T9,Janeiro!$A$4:$A$288,0)),INDEX(Janeiro!$C$4:$C$288,_xlfn.AGGREGATE(15,6,ROW(Janeiro!$A$4:$A$288)-ROW(Janeiro!$A$3)/(Janeiro!$A$4:$A$288=MAX(T6:T9)),MOD(ROW(),2)+3)))),"")</f>
        <v>Números inteiros</v>
      </c>
      <c r="V9" s="8" t="str">
        <f>IFERROR(IF(T6="","",IF(MOD(ROW(),2)+3=1,INDEX(Janeiro!$F$4:$F$288,MATCH(T9,Janeiro!$A$4:$A$288,0)),INDEX(Janeiro!$F$4:$F$288,_xlfn.AGGREGATE(15,6,ROW(Janeiro!$A$4:$A$288)-ROW(Janeiro!$A$3)/(Janeiro!$A$4:$A$288=MAX(T6:T9)),MOD(ROW(),2)+3)))),"")</f>
        <v>A estudar</v>
      </c>
    </row>
    <row r="10" spans="2:22" ht="15" customHeight="1" x14ac:dyDescent="0.3">
      <c r="B10" s="29"/>
      <c r="C10" s="20" t="str">
        <f>IFERROR(IF(B6="","",IF(MOD(ROW(),2)+5=1,INDEX(Janeiro!$C$4:$C$288,MATCH(B10,Janeiro!$A$4:$A$288,0)),INDEX(Janeiro!$C$4:$C$288,_xlfn.AGGREGATE(15,6,ROW(Janeiro!$A$4:$A$288)-ROW(Janeiro!$A$3)/(Janeiro!$A$4:$A$288=MAX(B6:B10)),MOD(ROW(),2)+5)))),"")</f>
        <v/>
      </c>
      <c r="D10" s="16" t="str">
        <f>IFERROR(IF(B6="","",IF(MOD(ROW(),2)+5=1,INDEX(Janeiro!$F$4:$F$288,MATCH(B10,Janeiro!$A$4:$A$288,0)),INDEX(Janeiro!$F$4:$F$288,_xlfn.AGGREGATE(15,6,ROW(Janeiro!$A$4:$A$288)-ROW(Janeiro!$A$3)/(Janeiro!$A$4:$A$288=MAX(B6:B10)),MOD(ROW(),2)+5)))),"")</f>
        <v/>
      </c>
      <c r="E10" s="34"/>
      <c r="F10" s="20" t="str">
        <f>IFERROR(IF(E6="","",IF(MOD(ROW(),2)+5=1,INDEX(Janeiro!$C$4:$C$288,MATCH(E10,Janeiro!$A$4:$A$288,0)),INDEX(Janeiro!$C$4:$C$288,_xlfn.AGGREGATE(15,6,ROW(Janeiro!$A$4:$A$288)-ROW(Janeiro!$A$3)/(Janeiro!$A$4:$A$288=MAX(E6:E10)),MOD(ROW(),2)+5)))),"")</f>
        <v/>
      </c>
      <c r="G10" s="16" t="str">
        <f>IFERROR(IF(E6="","",IF(MOD(ROW(),2)+5=1,INDEX(Janeiro!$F$4:$F$288,MATCH(E10,Janeiro!$A$4:$A$288,0)),INDEX(Janeiro!$F$4:$F$288,_xlfn.AGGREGATE(15,6,ROW(Janeiro!$A$4:$A$288)-ROW(Janeiro!$A$3)/(Janeiro!$A$4:$A$288=MAX(E6:E10)),MOD(ROW(),2)+5)))),"")</f>
        <v/>
      </c>
      <c r="H10" s="34"/>
      <c r="I10" s="20" t="str">
        <f>IFERROR(IF(H6="","",IF(MOD(ROW(),2)+5=1,INDEX(Janeiro!$C$4:$C$288,MATCH(H10,Janeiro!$A$4:$A$288,0)),INDEX(Janeiro!$C$4:$C$288,_xlfn.AGGREGATE(15,6,ROW(Janeiro!$A$4:$A$288)-ROW(Janeiro!$A$3)/(Janeiro!$A$4:$A$288=MAX(H6:H10)),MOD(ROW(),2)+5)))),"")</f>
        <v/>
      </c>
      <c r="J10" s="16" t="str">
        <f>IFERROR(IF(H6="","",IF(MOD(ROW(),2)+5=1,INDEX(Janeiro!$F$4:$F$288,MATCH(H10,Janeiro!$A$4:$A$288,0)),INDEX(Janeiro!$F$4:$F$288,_xlfn.AGGREGATE(15,6,ROW(Janeiro!$A$4:$A$288)-ROW(Janeiro!$A$3)/(Janeiro!$A$4:$A$288=MAX(H6:H10)),MOD(ROW(),2)+5)))),"")</f>
        <v/>
      </c>
      <c r="K10" s="34"/>
      <c r="L10" s="20" t="str">
        <f>IFERROR(IF(K6="","",IF(MOD(ROW(),2)+5=1,INDEX(Janeiro!$C$4:$C$288,MATCH(K10,Janeiro!$A$4:$A$288,0)),INDEX(Janeiro!$C$4:$C$288,_xlfn.AGGREGATE(15,6,ROW(Janeiro!$A$4:$A$288)-ROW(Janeiro!$A$3)/(Janeiro!$A$4:$A$288=MAX(K6:K10)),MOD(ROW(),2)+5)))),"")</f>
        <v/>
      </c>
      <c r="M10" s="16" t="str">
        <f>IFERROR(IF(K6="","",IF(MOD(ROW(),2)+5=1,INDEX(Janeiro!$F$4:$F$288,MATCH(K10,Janeiro!$A$4:$A$288,0)),INDEX(Janeiro!$F$4:$F$288,_xlfn.AGGREGATE(15,6,ROW(Janeiro!$A$4:$A$288)-ROW(Janeiro!$A$3)/(Janeiro!$A$4:$A$288=MAX(K6:K10)),MOD(ROW(),2)+5)))),"")</f>
        <v/>
      </c>
      <c r="N10" s="34"/>
      <c r="O10" s="20" t="str">
        <f>IFERROR(IF(N6="","",IF(MOD(ROW(),2)+5=1,INDEX(Janeiro!$C$4:$C$288,MATCH(N10,Janeiro!$A$4:$A$288,0)),INDEX(Janeiro!$C$4:$C$288,_xlfn.AGGREGATE(15,6,ROW(Janeiro!$A$4:$A$288)-ROW(Janeiro!$A$3)/(Janeiro!$A$4:$A$288=MAX(N6:N10)),MOD(ROW(),2)+5)))),"")</f>
        <v/>
      </c>
      <c r="P10" s="16" t="str">
        <f>IFERROR(IF(N6="","",IF(MOD(ROW(),2)+5=1,INDEX(Janeiro!$F$4:$F$288,MATCH(N10,Janeiro!$A$4:$A$288,0)),INDEX(Janeiro!$F$4:$F$288,_xlfn.AGGREGATE(15,6,ROW(Janeiro!$A$4:$A$288)-ROW(Janeiro!$A$3)/(Janeiro!$A$4:$A$288=MAX(N6:N10)),MOD(ROW(),2)+5)))),"")</f>
        <v/>
      </c>
      <c r="Q10" s="34"/>
      <c r="R10" s="20" t="str">
        <f>IFERROR(IF(Q6="","",IF(MOD(ROW(),2)+5=1,INDEX(Janeiro!$C$4:$C$288,MATCH(Q10,Janeiro!$A$4:$A$288,0)),INDEX(Janeiro!$C$4:$C$288,_xlfn.AGGREGATE(15,6,ROW(Janeiro!$A$4:$A$288)-ROW(Janeiro!$A$3)/(Janeiro!$A$4:$A$288=MAX(Q6:Q10)),MOD(ROW(),2)+5)))),"")</f>
        <v>Plural</v>
      </c>
      <c r="S10" s="16" t="str">
        <f>IFERROR(IF(Q6="","",IF(MOD(ROW(),2)+5=1,INDEX(Janeiro!$F$4:$F$288,MATCH(Q10,Janeiro!$A$4:$A$288,0)),INDEX(Janeiro!$F$4:$F$288,_xlfn.AGGREGATE(15,6,ROW(Janeiro!$A$4:$A$288)-ROW(Janeiro!$A$3)/(Janeiro!$A$4:$A$288=MAX(Q6:Q10)),MOD(ROW(),2)+5)))),"")</f>
        <v>Estudado</v>
      </c>
      <c r="T10" s="34"/>
      <c r="U10" s="17" t="str">
        <f>IFERROR(IF(T6="","",IF(MOD(ROW(),2)+5=1,INDEX(Janeiro!$C$4:$C$288,MATCH(T10,Janeiro!$A$4:$A$288,0)),INDEX(Janeiro!$C$4:$C$288,_xlfn.AGGREGATE(15,6,ROW(Janeiro!$A$4:$A$288)-ROW(Janeiro!$A$3)/(Janeiro!$A$4:$A$288=MAX(T6:T10)),MOD(ROW(),2)+5)))),"")</f>
        <v>Reações Quimicas</v>
      </c>
      <c r="V10" s="8" t="str">
        <f>IFERROR(IF(T6="","",IF(MOD(ROW(),2)+5=1,INDEX(Janeiro!$F$4:$F$288,MATCH(T10,Janeiro!$A$4:$A$288,0)),INDEX(Janeiro!$F$4:$F$288,_xlfn.AGGREGATE(15,6,ROW(Janeiro!$A$4:$A$288)-ROW(Janeiro!$A$3)/(Janeiro!$A$4:$A$288=MAX(T6:T10)),MOD(ROW(),2)+5)))),"")</f>
        <v>A estudar</v>
      </c>
    </row>
    <row r="11" spans="2:22" ht="15" customHeight="1" x14ac:dyDescent="0.3">
      <c r="B11" s="29"/>
      <c r="C11" s="20" t="str">
        <f>IFERROR(IF(B6="","",IF(MOD(ROW(),2)+5=1,INDEX(Janeiro!$C$4:$C$288,MATCH(B11,Janeiro!$A$4:$A$288,0)),INDEX(Janeiro!$C$4:$C$288,_xlfn.AGGREGATE(15,6,ROW(Janeiro!$A$4:$A$288)-ROW(Janeiro!$A$3)/(Janeiro!$A$4:$A$288=MAX(B6:B11)),MOD(ROW(),2)+5)))),"")</f>
        <v/>
      </c>
      <c r="D11" s="16" t="str">
        <f>IFERROR(IF(B6="","",IF(MOD(ROW(),2)+5=1,INDEX(Janeiro!$F$4:$F$288,MATCH(B11,Janeiro!$A$4:$A$288,0)),INDEX(Janeiro!$F$4:$F$288,_xlfn.AGGREGATE(15,6,ROW(Janeiro!$A$4:$A$288)-ROW(Janeiro!$A$3)/(Janeiro!$A$4:$A$288=MAX(B6:B11)),MOD(ROW(),2)+5)))),"")</f>
        <v/>
      </c>
      <c r="E11" s="34"/>
      <c r="F11" s="20" t="str">
        <f>IFERROR(IF(E6="","",IF(MOD(ROW(),2)+5=1,INDEX(Janeiro!$C$4:$C$288,MATCH(E11,Janeiro!$A$4:$A$288,0)),INDEX(Janeiro!$C$4:$C$288,_xlfn.AGGREGATE(15,6,ROW(Janeiro!$A$4:$A$288)-ROW(Janeiro!$A$3)/(Janeiro!$A$4:$A$288=MAX(E6:E11)),MOD(ROW(),2)+5)))),"")</f>
        <v/>
      </c>
      <c r="G11" s="16" t="str">
        <f>IFERROR(IF(E6="","",IF(MOD(ROW(),2)+5=1,INDEX(Janeiro!$F$4:$F$288,MATCH(E11,Janeiro!$A$4:$A$288,0)),INDEX(Janeiro!$F$4:$F$288,_xlfn.AGGREGATE(15,6,ROW(Janeiro!$A$4:$A$288)-ROW(Janeiro!$A$3)/(Janeiro!$A$4:$A$288=MAX(E6:E11)),MOD(ROW(),2)+5)))),"")</f>
        <v/>
      </c>
      <c r="H11" s="34"/>
      <c r="I11" s="20" t="str">
        <f>IFERROR(IF(H6="","",IF(MOD(ROW(),2)+5=1,INDEX(Janeiro!$C$4:$C$288,MATCH(H11,Janeiro!$A$4:$A$288,0)),INDEX(Janeiro!$C$4:$C$288,_xlfn.AGGREGATE(15,6,ROW(Janeiro!$A$4:$A$288)-ROW(Janeiro!$A$3)/(Janeiro!$A$4:$A$288=MAX(H6:H11)),MOD(ROW(),2)+5)))),"")</f>
        <v/>
      </c>
      <c r="J11" s="16" t="str">
        <f>IFERROR(IF(H6="","",IF(MOD(ROW(),2)+5=1,INDEX(Janeiro!$F$4:$F$288,MATCH(H11,Janeiro!$A$4:$A$288,0)),INDEX(Janeiro!$F$4:$F$288,_xlfn.AGGREGATE(15,6,ROW(Janeiro!$A$4:$A$288)-ROW(Janeiro!$A$3)/(Janeiro!$A$4:$A$288=MAX(H6:H11)),MOD(ROW(),2)+5)))),"")</f>
        <v/>
      </c>
      <c r="K11" s="34"/>
      <c r="L11" s="20" t="str">
        <f>IFERROR(IF(K6="","",IF(MOD(ROW(),2)+5=1,INDEX(Janeiro!$C$4:$C$288,MATCH(K11,Janeiro!$A$4:$A$288,0)),INDEX(Janeiro!$C$4:$C$288,_xlfn.AGGREGATE(15,6,ROW(Janeiro!$A$4:$A$288)-ROW(Janeiro!$A$3)/(Janeiro!$A$4:$A$288=MAX(K6:K11)),MOD(ROW(),2)+5)))),"")</f>
        <v/>
      </c>
      <c r="M11" s="16" t="str">
        <f>IFERROR(IF(K6="","",IF(MOD(ROW(),2)+5=1,INDEX(Janeiro!$F$4:$F$288,MATCH(K11,Janeiro!$A$4:$A$288,0)),INDEX(Janeiro!$F$4:$F$288,_xlfn.AGGREGATE(15,6,ROW(Janeiro!$A$4:$A$288)-ROW(Janeiro!$A$3)/(Janeiro!$A$4:$A$288=MAX(K6:K11)),MOD(ROW(),2)+5)))),"")</f>
        <v/>
      </c>
      <c r="N11" s="34"/>
      <c r="O11" s="20" t="str">
        <f>IFERROR(IF(N6="","",IF(MOD(ROW(),2)+5=1,INDEX(Janeiro!$C$4:$C$288,MATCH(N11,Janeiro!$A$4:$A$288,0)),INDEX(Janeiro!$C$4:$C$288,_xlfn.AGGREGATE(15,6,ROW(Janeiro!$A$4:$A$288)-ROW(Janeiro!$A$3)/(Janeiro!$A$4:$A$288=MAX(N6:N11)),MOD(ROW(),2)+5)))),"")</f>
        <v/>
      </c>
      <c r="P11" s="16" t="str">
        <f>IFERROR(IF(N6="","",IF(MOD(ROW(),2)+5=1,INDEX(Janeiro!$F$4:$F$288,MATCH(N11,Janeiro!$A$4:$A$288,0)),INDEX(Janeiro!$F$4:$F$288,_xlfn.AGGREGATE(15,6,ROW(Janeiro!$A$4:$A$288)-ROW(Janeiro!$A$3)/(Janeiro!$A$4:$A$288=MAX(N6:N11)),MOD(ROW(),2)+5)))),"")</f>
        <v/>
      </c>
      <c r="Q11" s="34"/>
      <c r="R11" s="20" t="str">
        <f>IFERROR(IF(Q6="","",IF(MOD(ROW(),2)+5=1,INDEX(Janeiro!$C$4:$C$288,MATCH(Q11,Janeiro!$A$4:$A$288,0)),INDEX(Janeiro!$C$4:$C$288,_xlfn.AGGREGATE(15,6,ROW(Janeiro!$A$4:$A$288)-ROW(Janeiro!$A$3)/(Janeiro!$A$4:$A$288=MAX(Q6:Q11)),MOD(ROW(),2)+5)))),"")</f>
        <v>Numerais</v>
      </c>
      <c r="S11" s="16" t="str">
        <f>IFERROR(IF(Q6="","",IF(MOD(ROW(),2)+5=1,INDEX(Janeiro!$F$4:$F$288,MATCH(Q11,Janeiro!$A$4:$A$288,0)),INDEX(Janeiro!$F$4:$F$288,_xlfn.AGGREGATE(15,6,ROW(Janeiro!$A$4:$A$288)-ROW(Janeiro!$A$3)/(Janeiro!$A$4:$A$288=MAX(Q6:Q11)),MOD(ROW(),2)+5)))),"")</f>
        <v>Estudado</v>
      </c>
      <c r="T11" s="34"/>
      <c r="U11" s="17" t="str">
        <f>IFERROR(IF(T6="","",IF(MOD(ROW(),2)+5=1,INDEX(Janeiro!$C$4:$C$288,MATCH(T11,Janeiro!$A$4:$A$288,0)),INDEX(Janeiro!$C$4:$C$288,_xlfn.AGGREGATE(15,6,ROW(Janeiro!$A$4:$A$288)-ROW(Janeiro!$A$3)/(Janeiro!$A$4:$A$288=MAX(T6:T11)),MOD(ROW(),2)+5)))),"")</f>
        <v>Báskara</v>
      </c>
      <c r="V11" s="8" t="str">
        <f>IFERROR(IF(T6="","",IF(MOD(ROW(),2)+5=1,INDEX(Janeiro!$F$4:$F$288,MATCH(T11,Janeiro!$A$4:$A$288,0)),INDEX(Janeiro!$F$4:$F$288,_xlfn.AGGREGATE(15,6,ROW(Janeiro!$A$4:$A$288)-ROW(Janeiro!$A$3)/(Janeiro!$A$4:$A$288=MAX(T6:T11)),MOD(ROW(),2)+5)))),"")</f>
        <v>A estudar</v>
      </c>
    </row>
    <row r="12" spans="2:22" ht="15" customHeight="1" x14ac:dyDescent="0.3">
      <c r="B12" s="28"/>
      <c r="C12" s="20" t="str">
        <f>IFERROR(IF(B6="","",IF(MOD(ROW(),2)+7=1,INDEX(Janeiro!$C$4:$C$288,MATCH(B12,Janeiro!$A$4:$A$288,0)),INDEX(Janeiro!$C$4:$C$288,_xlfn.AGGREGATE(15,6,ROW(Janeiro!$A$4:$A$288)-ROW(Janeiro!$A$3)/(Janeiro!$A$4:$A$288=MAX(B6:B12)),MOD(ROW(),2)+7)))),"")</f>
        <v/>
      </c>
      <c r="D12" s="16" t="str">
        <f>IFERROR(IF(B6="","",IF(MOD(ROW(),2)+7=1,INDEX(Janeiro!$F$4:$F$288,MATCH(B12,Janeiro!$A$4:$A$288,0)),INDEX(Janeiro!$F$4:$F$288,_xlfn.AGGREGATE(15,6,ROW(Janeiro!$A$4:$A$288)-ROW(Janeiro!$A$3)/(Janeiro!$A$4:$A$288=MAX(B6:B12)),MOD(ROW(),2)+7)))),"")</f>
        <v/>
      </c>
      <c r="E12" s="34"/>
      <c r="F12" s="20" t="str">
        <f>IFERROR(IF(E6="","",IF(MOD(ROW(),2)+7=1,INDEX(Janeiro!$C$4:$C$288,MATCH(E12,Janeiro!$A$4:$A$288,0)),INDEX(Janeiro!$C$4:$C$288,_xlfn.AGGREGATE(15,6,ROW(Janeiro!$A$4:$A$288)-ROW(Janeiro!$A$3)/(Janeiro!$A$4:$A$288=MAX(E6:E12)),MOD(ROW(),2)+7)))),"")</f>
        <v/>
      </c>
      <c r="G12" s="16" t="str">
        <f>IFERROR(IF(E6="","",IF(MOD(ROW(),2)+7=1,INDEX(Janeiro!$F$4:$F$288,MATCH(E12,Janeiro!$A$4:$A$288,0)),INDEX(Janeiro!$F$4:$F$288,_xlfn.AGGREGATE(15,6,ROW(Janeiro!$A$4:$A$288)-ROW(Janeiro!$A$3)/(Janeiro!$A$4:$A$288=MAX(E6:E12)),MOD(ROW(),2)+7)))),"")</f>
        <v/>
      </c>
      <c r="H12" s="34"/>
      <c r="I12" s="20" t="str">
        <f>IFERROR(IF(H6="","",IF(MOD(ROW(),2)+7=1,INDEX(Janeiro!$C$4:$C$288,MATCH(H12,Janeiro!$A$4:$A$288,0)),INDEX(Janeiro!$C$4:$C$288,_xlfn.AGGREGATE(15,6,ROW(Janeiro!$A$4:$A$288)-ROW(Janeiro!$A$3)/(Janeiro!$A$4:$A$288=MAX(H6:H12)),MOD(ROW(),2)+7)))),"")</f>
        <v/>
      </c>
      <c r="J12" s="16" t="str">
        <f>IFERROR(IF(H6="","",IF(MOD(ROW(),2)+7=1,INDEX(Janeiro!$F$4:$F$288,MATCH(H12,Janeiro!$A$4:$A$288,0)),INDEX(Janeiro!$F$4:$F$288,_xlfn.AGGREGATE(15,6,ROW(Janeiro!$A$4:$A$288)-ROW(Janeiro!$A$3)/(Janeiro!$A$4:$A$288=MAX(H6:H12)),MOD(ROW(),2)+7)))),"")</f>
        <v/>
      </c>
      <c r="K12" s="34"/>
      <c r="L12" s="20" t="str">
        <f>IFERROR(IF(K6="","",IF(MOD(ROW(),2)+7=1,INDEX(Janeiro!$C$4:$C$288,MATCH(K12,Janeiro!$A$4:$A$288,0)),INDEX(Janeiro!$C$4:$C$288,_xlfn.AGGREGATE(15,6,ROW(Janeiro!$A$4:$A$288)-ROW(Janeiro!$A$3)/(Janeiro!$A$4:$A$288=MAX(K6:K12)),MOD(ROW(),2)+7)))),"")</f>
        <v/>
      </c>
      <c r="M12" s="16" t="str">
        <f>IFERROR(IF(K6="","",IF(MOD(ROW(),2)+7=1,INDEX(Janeiro!$F$4:$F$288,MATCH(K12,Janeiro!$A$4:$A$288,0)),INDEX(Janeiro!$F$4:$F$288,_xlfn.AGGREGATE(15,6,ROW(Janeiro!$A$4:$A$288)-ROW(Janeiro!$A$3)/(Janeiro!$A$4:$A$288=MAX(K6:K12)),MOD(ROW(),2)+7)))),"")</f>
        <v/>
      </c>
      <c r="N12" s="34"/>
      <c r="O12" s="20" t="str">
        <f>IFERROR(IF(N6="","",IF(MOD(ROW(),2)+7=1,INDEX(Janeiro!$C$4:$C$288,MATCH(N12,Janeiro!$A$4:$A$288,0)),INDEX(Janeiro!$C$4:$C$288,_xlfn.AGGREGATE(15,6,ROW(Janeiro!$A$4:$A$288)-ROW(Janeiro!$A$3)/(Janeiro!$A$4:$A$288=MAX(N6:N12)),MOD(ROW(),2)+7)))),"")</f>
        <v/>
      </c>
      <c r="P12" s="16" t="str">
        <f>IFERROR(IF(N6="","",IF(MOD(ROW(),2)+7=1,INDEX(Janeiro!$F$4:$F$288,MATCH(N12,Janeiro!$A$4:$A$288,0)),INDEX(Janeiro!$F$4:$F$288,_xlfn.AGGREGATE(15,6,ROW(Janeiro!$A$4:$A$288)-ROW(Janeiro!$A$3)/(Janeiro!$A$4:$A$288=MAX(N6:N12)),MOD(ROW(),2)+7)))),"")</f>
        <v/>
      </c>
      <c r="Q12" s="34"/>
      <c r="R12" s="20" t="str">
        <f>IFERROR(IF(Q6="","",IF(MOD(ROW(),2)+7=1,INDEX(Janeiro!$C$4:$C$288,MATCH(Q12,Janeiro!$A$4:$A$288,0)),INDEX(Janeiro!$C$4:$C$288,_xlfn.AGGREGATE(15,6,ROW(Janeiro!$A$4:$A$288)-ROW(Janeiro!$A$3)/(Janeiro!$A$4:$A$288=MAX(Q6:Q12)),MOD(ROW(),2)+7)))),"")</f>
        <v>Ligações de hidrogenio</v>
      </c>
      <c r="S12" s="16" t="str">
        <f>IFERROR(IF(Q6="","",IF(MOD(ROW(),2)+7=1,INDEX(Janeiro!$F$4:$F$288,MATCH(Q12,Janeiro!$A$4:$A$288,0)),INDEX(Janeiro!$F$4:$F$288,_xlfn.AGGREGATE(15,6,ROW(Janeiro!$A$4:$A$288)-ROW(Janeiro!$A$3)/(Janeiro!$A$4:$A$288=MAX(Q6:Q12)),MOD(ROW(),2)+7)))),"")</f>
        <v>Estudado</v>
      </c>
      <c r="T12" s="34"/>
      <c r="U12" s="17" t="str">
        <f>IFERROR(IF(T6="","",IF(MOD(ROW(),2)+7=1,INDEX(Janeiro!$C$4:$C$288,MATCH(T12,Janeiro!$A$4:$A$288,0)),INDEX(Janeiro!$C$4:$C$288,_xlfn.AGGREGATE(15,6,ROW(Janeiro!$A$4:$A$288)-ROW(Janeiro!$A$3)/(Janeiro!$A$4:$A$288=MAX(T6:T12)),MOD(ROW(),2)+7)))),"")</f>
        <v>Hifen</v>
      </c>
      <c r="V12" s="8" t="str">
        <f>IFERROR(IF(T6="","",IF(MOD(ROW(),2)+7=1,INDEX(Janeiro!$F$4:$F$288,MATCH(T12,Janeiro!$A$4:$A$288,0)),INDEX(Janeiro!$F$4:$F$288,_xlfn.AGGREGATE(15,6,ROW(Janeiro!$A$4:$A$288)-ROW(Janeiro!$A$3)/(Janeiro!$A$4:$A$288=MAX(T6:T12)),MOD(ROW(),2)+7)))),"")</f>
        <v>A estudar</v>
      </c>
    </row>
    <row r="13" spans="2:22" ht="15" customHeight="1" x14ac:dyDescent="0.3">
      <c r="B13" s="30"/>
      <c r="C13" s="21" t="str">
        <f>IFERROR(IF(B6="","",IF(MOD(ROW(),2)+7=1,INDEX(Janeiro!$C$4:$C$288,MATCH(B13,Janeiro!$A$4:$A$288,0)),INDEX(Janeiro!$C$4:$C$288,_xlfn.AGGREGATE(15,6,ROW(Janeiro!$A$4:$A$288)-ROW(Janeiro!$A$3)/(Janeiro!$A$4:$A$288=MAX(B6:B13)),MOD(ROW(),2)+7)))),"")</f>
        <v/>
      </c>
      <c r="D13" s="16" t="str">
        <f>IFERROR(IF(B6="","",IF(MOD(ROW(),2)+7=1,INDEX(Janeiro!$F$4:$F$288,MATCH(B13,Janeiro!$A$4:$A$288,0)),INDEX(Janeiro!$F$4:$F$288,_xlfn.AGGREGATE(15,6,ROW(Janeiro!$A$4:$A$288)-ROW(Janeiro!$A$3)/(Janeiro!$A$4:$A$288=MAX(B6:B13)),MOD(ROW(),2)+7)))),"")</f>
        <v/>
      </c>
      <c r="E13" s="35"/>
      <c r="F13" s="21" t="str">
        <f>IFERROR(IF(E6="","",IF(MOD(ROW(),2)+7=1,INDEX(Janeiro!$C$4:$C$288,MATCH(E13,Janeiro!$A$4:$A$288,0)),INDEX(Janeiro!$C$4:$C$288,_xlfn.AGGREGATE(15,6,ROW(Janeiro!$A$4:$A$288)-ROW(Janeiro!$A$3)/(Janeiro!$A$4:$A$288=MAX(E6:E13)),MOD(ROW(),2)+7)))),"")</f>
        <v/>
      </c>
      <c r="G13" s="16" t="str">
        <f>IFERROR(IF(E6="","",IF(MOD(ROW(),2)+7=1,INDEX(Janeiro!$F$4:$F$288,MATCH(E13,Janeiro!$A$4:$A$288,0)),INDEX(Janeiro!$F$4:$F$288,_xlfn.AGGREGATE(15,6,ROW(Janeiro!$A$4:$A$288)-ROW(Janeiro!$A$3)/(Janeiro!$A$4:$A$288=MAX(E6:E13)),MOD(ROW(),2)+7)))),"")</f>
        <v/>
      </c>
      <c r="H13" s="35"/>
      <c r="I13" s="21" t="str">
        <f>IFERROR(IF(H6="","",IF(MOD(ROW(),2)+7=1,INDEX(Janeiro!$C$4:$C$288,MATCH(H13,Janeiro!$A$4:$A$288,0)),INDEX(Janeiro!$C$4:$C$288,_xlfn.AGGREGATE(15,6,ROW(Janeiro!$A$4:$A$288)-ROW(Janeiro!$A$3)/(Janeiro!$A$4:$A$288=MAX(H6:H13)),MOD(ROW(),2)+7)))),"")</f>
        <v/>
      </c>
      <c r="J13" s="16" t="str">
        <f>IFERROR(IF(H6="","",IF(MOD(ROW(),2)+7=1,INDEX(Janeiro!$F$4:$F$288,MATCH(H13,Janeiro!$A$4:$A$288,0)),INDEX(Janeiro!$F$4:$F$288,_xlfn.AGGREGATE(15,6,ROW(Janeiro!$A$4:$A$288)-ROW(Janeiro!$A$3)/(Janeiro!$A$4:$A$288=MAX(H6:H13)),MOD(ROW(),2)+7)))),"")</f>
        <v/>
      </c>
      <c r="K13" s="35"/>
      <c r="L13" s="21" t="str">
        <f>IFERROR(IF(K6="","",IF(MOD(ROW(),2)+7=1,INDEX(Janeiro!$C$4:$C$288,MATCH(K13,Janeiro!$A$4:$A$288,0)),INDEX(Janeiro!$C$4:$C$288,_xlfn.AGGREGATE(15,6,ROW(Janeiro!$A$4:$A$288)-ROW(Janeiro!$A$3)/(Janeiro!$A$4:$A$288=MAX(K6:K13)),MOD(ROW(),2)+7)))),"")</f>
        <v/>
      </c>
      <c r="M13" s="16" t="str">
        <f>IFERROR(IF(K6="","",IF(MOD(ROW(),2)+7=1,INDEX(Janeiro!$F$4:$F$288,MATCH(K13,Janeiro!$A$4:$A$288,0)),INDEX(Janeiro!$F$4:$F$288,_xlfn.AGGREGATE(15,6,ROW(Janeiro!$A$4:$A$288)-ROW(Janeiro!$A$3)/(Janeiro!$A$4:$A$288=MAX(K6:K13)),MOD(ROW(),2)+7)))),"")</f>
        <v/>
      </c>
      <c r="N13" s="35"/>
      <c r="O13" s="21" t="str">
        <f>IFERROR(IF(N6="","",IF(MOD(ROW(),2)+7=1,INDEX(Janeiro!$C$4:$C$288,MATCH(N13,Janeiro!$A$4:$A$288,0)),INDEX(Janeiro!$C$4:$C$288,_xlfn.AGGREGATE(15,6,ROW(Janeiro!$A$4:$A$288)-ROW(Janeiro!$A$3)/(Janeiro!$A$4:$A$288=MAX(N6:N13)),MOD(ROW(),2)+7)))),"")</f>
        <v/>
      </c>
      <c r="P13" s="16" t="str">
        <f>IFERROR(IF(N6="","",IF(MOD(ROW(),2)+7=1,INDEX(Janeiro!$F$4:$F$288,MATCH(N13,Janeiro!$A$4:$A$288,0)),INDEX(Janeiro!$F$4:$F$288,_xlfn.AGGREGATE(15,6,ROW(Janeiro!$A$4:$A$288)-ROW(Janeiro!$A$3)/(Janeiro!$A$4:$A$288=MAX(N6:N13)),MOD(ROW(),2)+7)))),"")</f>
        <v/>
      </c>
      <c r="Q13" s="35"/>
      <c r="R13" s="21" t="str">
        <f>IFERROR(IF(Q6="","",IF(MOD(ROW(),2)+7=1,INDEX(Janeiro!$C$4:$C$288,MATCH(Q13,Janeiro!$A$4:$A$288,0)),INDEX(Janeiro!$C$4:$C$288,_xlfn.AGGREGATE(15,6,ROW(Janeiro!$A$4:$A$288)-ROW(Janeiro!$A$3)/(Janeiro!$A$4:$A$288=MAX(Q6:Q13)),MOD(ROW(),2)+7)))),"")</f>
        <v>Produto</v>
      </c>
      <c r="S13" s="16" t="str">
        <f>IFERROR(IF(Q6="","",IF(MOD(ROW(),2)+7=1,INDEX(Janeiro!$F$4:$F$288,MATCH(Q13,Janeiro!$A$4:$A$288,0)),INDEX(Janeiro!$F$4:$F$288,_xlfn.AGGREGATE(15,6,ROW(Janeiro!$A$4:$A$288)-ROW(Janeiro!$A$3)/(Janeiro!$A$4:$A$288=MAX(Q6:Q13)),MOD(ROW(),2)+7)))),"")</f>
        <v>Estudado</v>
      </c>
      <c r="T13" s="35"/>
      <c r="U13" s="22" t="str">
        <f>IFERROR(IF(T6="","",IF(MOD(ROW(),2)+7=1,INDEX(Janeiro!$C$4:$C$288,MATCH(T13,Janeiro!$A$4:$A$288,0)),INDEX(Janeiro!$C$4:$C$288,_xlfn.AGGREGATE(15,6,ROW(Janeiro!$A$4:$A$288)-ROW(Janeiro!$A$3)/(Janeiro!$A$4:$A$288=MAX(T6:T13)),MOD(ROW(),2)+7)))),"")</f>
        <v>Velocidade Média</v>
      </c>
      <c r="V13" s="8" t="str">
        <f>IFERROR(IF(T6="","",IF(MOD(ROW(),2)+7=1,INDEX(Janeiro!$F$4:$F$288,MATCH(T13,Janeiro!$A$4:$A$288,0)),INDEX(Janeiro!$F$4:$F$288,_xlfn.AGGREGATE(15,6,ROW(Janeiro!$A$4:$A$288)-ROW(Janeiro!$A$3)/(Janeiro!$A$4:$A$288=MAX(T6:T13)),MOD(ROW(),2)+7)))),"")</f>
        <v>A estudar</v>
      </c>
    </row>
    <row r="14" spans="2:22" x14ac:dyDescent="0.3">
      <c r="B14" s="31">
        <f>Janeiro!H8</f>
        <v>44199</v>
      </c>
      <c r="C14" s="19" t="str">
        <f>IFERROR(IF(B14="","",IF(MOD(ROW(),2)+1=1,INDEX(Janeiro!$C$4:$C$288,MATCH(B14,Janeiro!$A$4:$A$288,0)),INDEX(Janeiro!$C$4:$C$288,_xlfn.AGGREGATE(15,6,ROW(Janeiro!$A$4:$A$288)-ROW(Janeiro!$A$3)/(Janeiro!$A$4:$A$288=MAX(B14)),MOD(ROW(),2)+1)))),"")</f>
        <v>Quimica organica</v>
      </c>
      <c r="D14" s="16" t="str">
        <f>IFERROR(IF(B14="","",IF(MOD(ROW(),2)+1=1,INDEX(Janeiro!$F$4:$F$288,MATCH(B14,Janeiro!$A$4:$A$288,0)),INDEX(Janeiro!$F$4:$F$288,_xlfn.AGGREGATE(15,6,ROW(Janeiro!$A$4:$A$288)-ROW(Janeiro!$A$3)/(Janeiro!$A$4:$A$288=MAX(B14)),MOD(ROW(),2)+1)))),"")</f>
        <v>A estudar</v>
      </c>
      <c r="E14" s="36">
        <f>Janeiro!I8</f>
        <v>44200</v>
      </c>
      <c r="F14" s="19" t="str">
        <f>IFERROR(IF(E14="","",IF(MOD(ROW(),2)+1=1,INDEX(Janeiro!$C$4:$C$288,MATCH(E14,Janeiro!$A$4:$A$288,0)),INDEX(Janeiro!$C$4:$C$288,_xlfn.AGGREGATE(15,6,ROW(Janeiro!$A$4:$A$288)-ROW(Janeiro!$A$3)/(Janeiro!$A$4:$A$288=MAX(E14)),MOD(ROW(),2)+1)))),"")</f>
        <v>Redação</v>
      </c>
      <c r="G14" s="16" t="str">
        <f>IFERROR(IF(E14="","",IF(MOD(ROW(),2)+1=1,INDEX(Janeiro!$F$4:$F$288,MATCH(E14,Janeiro!$A$4:$A$288,0)),INDEX(Janeiro!$F$4:$F$288,_xlfn.AGGREGATE(15,6,ROW(Janeiro!$A$4:$A$288)-ROW(Janeiro!$A$3)/(Janeiro!$A$4:$A$288=MAX(E14)),MOD(ROW(),2)+1)))),"")</f>
        <v>Estudado</v>
      </c>
      <c r="H14" s="36">
        <f>Janeiro!J8</f>
        <v>44201</v>
      </c>
      <c r="I14" s="19" t="str">
        <f>IFERROR(IF(H14="","",IF(MOD(ROW(),2)+1=1,INDEX(Janeiro!$C$4:$C$288,MATCH(H14,Janeiro!$A$4:$A$288,0)),INDEX(Janeiro!$C$4:$C$288,_xlfn.AGGREGATE(15,6,ROW(Janeiro!$A$4:$A$288)-ROW(Janeiro!$A$3)/(Janeiro!$A$4:$A$288=MAX(H14)),MOD(ROW(),2)+1)))),"")</f>
        <v/>
      </c>
      <c r="J14" s="16" t="str">
        <f>IFERROR(IF(H14="","",IF(MOD(ROW(),2)+1=1,INDEX(Janeiro!$F$4:$F$288,MATCH(H14,Janeiro!$A$4:$A$288,0)),INDEX(Janeiro!$F$4:$F$288,_xlfn.AGGREGATE(15,6,ROW(Janeiro!$A$4:$A$288)-ROW(Janeiro!$A$3)/(Janeiro!$A$4:$A$288=MAX(H14)),MOD(ROW(),2)+1)))),"")</f>
        <v/>
      </c>
      <c r="K14" s="36">
        <f>Janeiro!K8</f>
        <v>44202</v>
      </c>
      <c r="L14" s="19" t="str">
        <f>IFERROR(IF(K14="","",IF(MOD(ROW(),2)+1=1,INDEX(Janeiro!$C$4:$C$288,MATCH(K14,Janeiro!$A$4:$A$288,0)),INDEX(Janeiro!$C$4:$C$288,_xlfn.AGGREGATE(15,6,ROW(Janeiro!$A$4:$A$288)-ROW(Janeiro!$A$3)/(Janeiro!$A$4:$A$288=MAX(K14)),MOD(ROW(),2)+1)))),"")</f>
        <v/>
      </c>
      <c r="M14" s="16" t="str">
        <f>IFERROR(IF(K14="","",IF(MOD(ROW(),2)+1=1,INDEX(Janeiro!$F$4:$F$288,MATCH(K14,Janeiro!$A$4:$A$288,0)),INDEX(Janeiro!$F$4:$F$288,_xlfn.AGGREGATE(15,6,ROW(Janeiro!$A$4:$A$288)-ROW(Janeiro!$A$3)/(Janeiro!$A$4:$A$288=MAX(K14)),MOD(ROW(),2)+1)))),"")</f>
        <v/>
      </c>
      <c r="N14" s="36">
        <f>Janeiro!L8</f>
        <v>44203</v>
      </c>
      <c r="O14" s="19" t="str">
        <f>IFERROR(IF(N14="","",IF(MOD(ROW(),2)+1=1,INDEX(Janeiro!$C$4:$C$288,MATCH(N14,Janeiro!$A$4:$A$288,0)),INDEX(Janeiro!$C$4:$C$288,_xlfn.AGGREGATE(15,6,ROW(Janeiro!$A$4:$A$288)-ROW(Janeiro!$A$3)/(Janeiro!$A$4:$A$288=MAX(N14)),MOD(ROW(),2)+1)))),"")</f>
        <v/>
      </c>
      <c r="P14" s="16" t="str">
        <f>IFERROR(IF(N14="","",IF(MOD(ROW(),2)+1=1,INDEX(Janeiro!$F$4:$F$288,MATCH(N14,Janeiro!$A$4:$A$288,0)),INDEX(Janeiro!$F$4:$F$288,_xlfn.AGGREGATE(15,6,ROW(Janeiro!$A$4:$A$288)-ROW(Janeiro!$A$3)/(Janeiro!$A$4:$A$288=MAX(N14)),MOD(ROW(),2)+1)))),"")</f>
        <v/>
      </c>
      <c r="Q14" s="36">
        <f>Janeiro!M8</f>
        <v>44204</v>
      </c>
      <c r="R14" s="19" t="str">
        <f>IFERROR(IF(Q14="","",IF(MOD(ROW(),2)+1=1,INDEX(Janeiro!$C$4:$C$288,MATCH(Q14,Janeiro!$A$4:$A$288,0)),INDEX(Janeiro!$C$4:$C$288,_xlfn.AGGREGATE(15,6,ROW(Janeiro!$A$4:$A$288)-ROW(Janeiro!$A$3)/(Janeiro!$A$4:$A$288=MAX(Q14)),MOD(ROW(),2)+1)))),"")</f>
        <v/>
      </c>
      <c r="S14" s="16" t="str">
        <f>IFERROR(IF(Q14="","",IF(MOD(ROW(),2)+1=1,INDEX(Janeiro!$F$4:$F$288,MATCH(Q14,Janeiro!$A$4:$A$288,0)),INDEX(Janeiro!$F$4:$F$288,_xlfn.AGGREGATE(15,6,ROW(Janeiro!$A$4:$A$288)-ROW(Janeiro!$A$3)/(Janeiro!$A$4:$A$288=MAX(Q14)),MOD(ROW(),2)+1)))),"")</f>
        <v/>
      </c>
      <c r="T14" s="36">
        <f>Janeiro!N8</f>
        <v>44205</v>
      </c>
      <c r="U14" s="23" t="str">
        <f>IFERROR(IF(T14="","",IF(MOD(ROW(),2)+1=1,INDEX(Janeiro!$C$4:$C$288,MATCH(T14,Janeiro!$A$4:$A$288,0)),INDEX(Janeiro!$C$4:$C$288,_xlfn.AGGREGATE(15,6,ROW(Janeiro!$A$4:$A$288)-ROW(Janeiro!$A$3)/(Janeiro!$A$4:$A$288=MAX(T14)),MOD(ROW(),2)+1)))),"")</f>
        <v/>
      </c>
      <c r="V14" s="8" t="str">
        <f>IFERROR(IF(T14="","",IF(MOD(ROW(),2)+1=1,INDEX(Janeiro!$F$4:$F$288,MATCH(T14,Janeiro!$A$4:$A$288,0)),INDEX(Janeiro!$F$4:$F$288,_xlfn.AGGREGATE(15,6,ROW(Janeiro!$A$4:$A$288)-ROW(Janeiro!$A$3)/(Janeiro!$A$4:$A$288=MAX(T14)),MOD(ROW(),2)+1)))),"")</f>
        <v/>
      </c>
    </row>
    <row r="15" spans="2:22" x14ac:dyDescent="0.3">
      <c r="B15" s="28"/>
      <c r="C15" s="20" t="str">
        <f>IFERROR(IF(B14="","",IF(MOD(ROW(),2)+1=1,INDEX(Janeiro!$C$4:$C$288,MATCH(B15,Janeiro!$A$4:$A$288,0)),INDEX(Janeiro!$C$4:$C$288,_xlfn.AGGREGATE(15,6,ROW(Janeiro!$A$4:$A$288)-ROW(Janeiro!$A$3)/(Janeiro!$A$4:$A$288=MAX(B14:B15)),MOD(ROW(),2)+1)))),"")</f>
        <v>Vogais</v>
      </c>
      <c r="D15" s="16" t="str">
        <f>IFERROR(IF(B14="","",IF(MOD(ROW(),2)+1=1,INDEX(Janeiro!$F$4:$F$288,MATCH(B15,Janeiro!$A$4:$A$288,0)),INDEX(Janeiro!$F$4:$F$288,_xlfn.AGGREGATE(15,6,ROW(Janeiro!$A$4:$A$288)-ROW(Janeiro!$A$3)/(Janeiro!$A$4:$A$288=MAX(B14:B15)),MOD(ROW(),2)+1)))),"")</f>
        <v>Estudando</v>
      </c>
      <c r="E15" s="26"/>
      <c r="F15" s="20" t="str">
        <f>IFERROR(IF(E14="","",IF(MOD(ROW(),2)+1=1,INDEX(Janeiro!$C$4:$C$288,MATCH(E15,Janeiro!$A$4:$A$288,0)),INDEX(Janeiro!$C$4:$C$288,_xlfn.AGGREGATE(15,6,ROW(Janeiro!$A$4:$A$288)-ROW(Janeiro!$A$3)/(Janeiro!$A$4:$A$288=MAX(E14:E15)),MOD(ROW(),2)+1)))),"")</f>
        <v>Plural</v>
      </c>
      <c r="G15" s="16" t="str">
        <f>IFERROR(IF(E14="","",IF(MOD(ROW(),2)+1=1,INDEX(Janeiro!$F$4:$F$288,MATCH(E15,Janeiro!$A$4:$A$288,0)),INDEX(Janeiro!$F$4:$F$288,_xlfn.AGGREGATE(15,6,ROW(Janeiro!$A$4:$A$288)-ROW(Janeiro!$A$3)/(Janeiro!$A$4:$A$288=MAX(E14:E15)),MOD(ROW(),2)+1)))),"")</f>
        <v>Estudado</v>
      </c>
      <c r="H15" s="26"/>
      <c r="I15" s="20" t="str">
        <f>IFERROR(IF(H14="","",IF(MOD(ROW(),2)+1=1,INDEX(Janeiro!$C$4:$C$288,MATCH(H15,Janeiro!$A$4:$A$288,0)),INDEX(Janeiro!$C$4:$C$288,_xlfn.AGGREGATE(15,6,ROW(Janeiro!$A$4:$A$288)-ROW(Janeiro!$A$3)/(Janeiro!$A$4:$A$288=MAX(H14:H15)),MOD(ROW(),2)+1)))),"")</f>
        <v/>
      </c>
      <c r="J15" s="16" t="str">
        <f>IFERROR(IF(H14="","",IF(MOD(ROW(),2)+1=1,INDEX(Janeiro!$F$4:$F$288,MATCH(H15,Janeiro!$A$4:$A$288,0)),INDEX(Janeiro!$F$4:$F$288,_xlfn.AGGREGATE(15,6,ROW(Janeiro!$A$4:$A$288)-ROW(Janeiro!$A$3)/(Janeiro!$A$4:$A$288=MAX(H14:H15)),MOD(ROW(),2)+1)))),"")</f>
        <v/>
      </c>
      <c r="K15" s="26"/>
      <c r="L15" s="20" t="str">
        <f>IFERROR(IF(K14="","",IF(MOD(ROW(),2)+1=1,INDEX(Janeiro!$C$4:$C$288,MATCH(K15,Janeiro!$A$4:$A$288,0)),INDEX(Janeiro!$C$4:$C$288,_xlfn.AGGREGATE(15,6,ROW(Janeiro!$A$4:$A$288)-ROW(Janeiro!$A$3)/(Janeiro!$A$4:$A$288=MAX(K14:K15)),MOD(ROW(),2)+1)))),"")</f>
        <v/>
      </c>
      <c r="M15" s="16" t="str">
        <f>IFERROR(IF(K14="","",IF(MOD(ROW(),2)+1=1,INDEX(Janeiro!$F$4:$F$288,MATCH(K15,Janeiro!$A$4:$A$288,0)),INDEX(Janeiro!$F$4:$F$288,_xlfn.AGGREGATE(15,6,ROW(Janeiro!$A$4:$A$288)-ROW(Janeiro!$A$3)/(Janeiro!$A$4:$A$288=MAX(K14:K15)),MOD(ROW(),2)+1)))),"")</f>
        <v/>
      </c>
      <c r="N15" s="26"/>
      <c r="O15" s="20" t="str">
        <f>IFERROR(IF(N14="","",IF(MOD(ROW(),2)+1=1,INDEX(Janeiro!$C$4:$C$288,MATCH(N15,Janeiro!$A$4:$A$288,0)),INDEX(Janeiro!$C$4:$C$288,_xlfn.AGGREGATE(15,6,ROW(Janeiro!$A$4:$A$288)-ROW(Janeiro!$A$3)/(Janeiro!$A$4:$A$288=MAX(N14:N15)),MOD(ROW(),2)+1)))),"")</f>
        <v/>
      </c>
      <c r="P15" s="16" t="str">
        <f>IFERROR(IF(N14="","",IF(MOD(ROW(),2)+1=1,INDEX(Janeiro!$F$4:$F$288,MATCH(N15,Janeiro!$A$4:$A$288,0)),INDEX(Janeiro!$F$4:$F$288,_xlfn.AGGREGATE(15,6,ROW(Janeiro!$A$4:$A$288)-ROW(Janeiro!$A$3)/(Janeiro!$A$4:$A$288=MAX(N14:N15)),MOD(ROW(),2)+1)))),"")</f>
        <v/>
      </c>
      <c r="Q15" s="26"/>
      <c r="R15" s="20" t="str">
        <f>IFERROR(IF(Q14="","",IF(MOD(ROW(),2)+1=1,INDEX(Janeiro!$C$4:$C$288,MATCH(Q15,Janeiro!$A$4:$A$288,0)),INDEX(Janeiro!$C$4:$C$288,_xlfn.AGGREGATE(15,6,ROW(Janeiro!$A$4:$A$288)-ROW(Janeiro!$A$3)/(Janeiro!$A$4:$A$288=MAX(Q14:Q15)),MOD(ROW(),2)+1)))),"")</f>
        <v/>
      </c>
      <c r="S15" s="16" t="str">
        <f>IFERROR(IF(Q14="","",IF(MOD(ROW(),2)+1=1,INDEX(Janeiro!$F$4:$F$288,MATCH(Q15,Janeiro!$A$4:$A$288,0)),INDEX(Janeiro!$F$4:$F$288,_xlfn.AGGREGATE(15,6,ROW(Janeiro!$A$4:$A$288)-ROW(Janeiro!$A$3)/(Janeiro!$A$4:$A$288=MAX(Q14:Q15)),MOD(ROW(),2)+1)))),"")</f>
        <v/>
      </c>
      <c r="T15" s="26"/>
      <c r="U15" s="17" t="str">
        <f>IFERROR(IF(T14="","",IF(MOD(ROW(),2)+1=1,INDEX(Janeiro!$C$4:$C$288,MATCH(T15,Janeiro!$A$4:$A$288,0)),INDEX(Janeiro!$C$4:$C$288,_xlfn.AGGREGATE(15,6,ROW(Janeiro!$A$4:$A$288)-ROW(Janeiro!$A$3)/(Janeiro!$A$4:$A$288=MAX(T14:T15)),MOD(ROW(),2)+1)))),"")</f>
        <v/>
      </c>
      <c r="V15" s="8" t="str">
        <f>IFERROR(IF(T14="","",IF(MOD(ROW(),2)+1=1,INDEX(Janeiro!$F$4:$F$288,MATCH(T15,Janeiro!$A$4:$A$288,0)),INDEX(Janeiro!$F$4:$F$288,_xlfn.AGGREGATE(15,6,ROW(Janeiro!$A$4:$A$288)-ROW(Janeiro!$A$3)/(Janeiro!$A$4:$A$288=MAX(T14:T15)),MOD(ROW(),2)+1)))),"")</f>
        <v/>
      </c>
    </row>
    <row r="16" spans="2:22" x14ac:dyDescent="0.3">
      <c r="B16" s="28"/>
      <c r="C16" s="20" t="str">
        <f>IFERROR(IF(B14="","",IF(MOD(ROW(),2)+3=1,INDEX(Janeiro!$C$4:$C$288,MATCH(B16,Janeiro!$A$4:$A$288,0)),INDEX(Janeiro!$C$4:$C$288,_xlfn.AGGREGATE(15,6,ROW(Janeiro!$A$4:$A$288)-ROW(Janeiro!$A$3)/(Janeiro!$A$4:$A$288=MAX(B14:B16)),MOD(ROW(),2)+3)))),"")</f>
        <v>Função</v>
      </c>
      <c r="D16" s="16" t="str">
        <f>IFERROR(IF(B14="","",IF(MOD(ROW(),2)+3=1,INDEX(Janeiro!$F$4:$F$288,MATCH(B16,Janeiro!$A$4:$A$288,0)),INDEX(Janeiro!$F$4:$F$288,_xlfn.AGGREGATE(15,6,ROW(Janeiro!$A$4:$A$288)-ROW(Janeiro!$A$3)/(Janeiro!$A$4:$A$288=MAX(B14:B16)),MOD(ROW(),2)+3)))),"")</f>
        <v>Estudando</v>
      </c>
      <c r="E16" s="26"/>
      <c r="F16" s="20" t="str">
        <f>IFERROR(IF(E14="","",IF(MOD(ROW(),2)+3=1,INDEX(Janeiro!$C$4:$C$288,MATCH(E16,Janeiro!$A$4:$A$288,0)),INDEX(Janeiro!$C$4:$C$288,_xlfn.AGGREGATE(15,6,ROW(Janeiro!$A$4:$A$288)-ROW(Janeiro!$A$3)/(Janeiro!$A$4:$A$288=MAX(E14:E16)),MOD(ROW(),2)+3)))),"")</f>
        <v/>
      </c>
      <c r="G16" s="16" t="str">
        <f>IFERROR(IF(E14="","",IF(MOD(ROW(),2)+3=1,INDEX(Janeiro!$F$4:$F$288,MATCH(E16,Janeiro!$A$4:$A$288,0)),INDEX(Janeiro!$F$4:$F$288,_xlfn.AGGREGATE(15,6,ROW(Janeiro!$A$4:$A$288)-ROW(Janeiro!$A$3)/(Janeiro!$A$4:$A$288=MAX(E14:E16)),MOD(ROW(),2)+3)))),"")</f>
        <v/>
      </c>
      <c r="H16" s="26"/>
      <c r="I16" s="20" t="str">
        <f>IFERROR(IF(H14="","",IF(MOD(ROW(),2)+3=1,INDEX(Janeiro!$C$4:$C$288,MATCH(H16,Janeiro!$A$4:$A$288,0)),INDEX(Janeiro!$C$4:$C$288,_xlfn.AGGREGATE(15,6,ROW(Janeiro!$A$4:$A$288)-ROW(Janeiro!$A$3)/(Janeiro!$A$4:$A$288=MAX(H14:H16)),MOD(ROW(),2)+3)))),"")</f>
        <v/>
      </c>
      <c r="J16" s="16" t="str">
        <f>IFERROR(IF(H14="","",IF(MOD(ROW(),2)+3=1,INDEX(Janeiro!$F$4:$F$288,MATCH(H16,Janeiro!$A$4:$A$288,0)),INDEX(Janeiro!$F$4:$F$288,_xlfn.AGGREGATE(15,6,ROW(Janeiro!$A$4:$A$288)-ROW(Janeiro!$A$3)/(Janeiro!$A$4:$A$288=MAX(H14:H16)),MOD(ROW(),2)+3)))),"")</f>
        <v/>
      </c>
      <c r="K16" s="26"/>
      <c r="L16" s="20" t="str">
        <f>IFERROR(IF(K14="","",IF(MOD(ROW(),2)+3=1,INDEX(Janeiro!$C$4:$C$288,MATCH(K16,Janeiro!$A$4:$A$288,0)),INDEX(Janeiro!$C$4:$C$288,_xlfn.AGGREGATE(15,6,ROW(Janeiro!$A$4:$A$288)-ROW(Janeiro!$A$3)/(Janeiro!$A$4:$A$288=MAX(K14:K16)),MOD(ROW(),2)+3)))),"")</f>
        <v/>
      </c>
      <c r="M16" s="16" t="str">
        <f>IFERROR(IF(K14="","",IF(MOD(ROW(),2)+3=1,INDEX(Janeiro!$F$4:$F$288,MATCH(K16,Janeiro!$A$4:$A$288,0)),INDEX(Janeiro!$F$4:$F$288,_xlfn.AGGREGATE(15,6,ROW(Janeiro!$A$4:$A$288)-ROW(Janeiro!$A$3)/(Janeiro!$A$4:$A$288=MAX(K14:K16)),MOD(ROW(),2)+3)))),"")</f>
        <v/>
      </c>
      <c r="N16" s="26"/>
      <c r="O16" s="20" t="str">
        <f>IFERROR(IF(N14="","",IF(MOD(ROW(),2)+3=1,INDEX(Janeiro!$C$4:$C$288,MATCH(N16,Janeiro!$A$4:$A$288,0)),INDEX(Janeiro!$C$4:$C$288,_xlfn.AGGREGATE(15,6,ROW(Janeiro!$A$4:$A$288)-ROW(Janeiro!$A$3)/(Janeiro!$A$4:$A$288=MAX(N14:N16)),MOD(ROW(),2)+3)))),"")</f>
        <v/>
      </c>
      <c r="P16" s="16" t="str">
        <f>IFERROR(IF(N14="","",IF(MOD(ROW(),2)+3=1,INDEX(Janeiro!$F$4:$F$288,MATCH(N16,Janeiro!$A$4:$A$288,0)),INDEX(Janeiro!$F$4:$F$288,_xlfn.AGGREGATE(15,6,ROW(Janeiro!$A$4:$A$288)-ROW(Janeiro!$A$3)/(Janeiro!$A$4:$A$288=MAX(N14:N16)),MOD(ROW(),2)+3)))),"")</f>
        <v/>
      </c>
      <c r="Q16" s="26"/>
      <c r="R16" s="20" t="str">
        <f>IFERROR(IF(Q14="","",IF(MOD(ROW(),2)+3=1,INDEX(Janeiro!$C$4:$C$288,MATCH(Q16,Janeiro!$A$4:$A$288,0)),INDEX(Janeiro!$C$4:$C$288,_xlfn.AGGREGATE(15,6,ROW(Janeiro!$A$4:$A$288)-ROW(Janeiro!$A$3)/(Janeiro!$A$4:$A$288=MAX(Q14:Q16)),MOD(ROW(),2)+3)))),"")</f>
        <v/>
      </c>
      <c r="S16" s="16" t="str">
        <f>IFERROR(IF(Q14="","",IF(MOD(ROW(),2)+3=1,INDEX(Janeiro!$F$4:$F$288,MATCH(Q16,Janeiro!$A$4:$A$288,0)),INDEX(Janeiro!$F$4:$F$288,_xlfn.AGGREGATE(15,6,ROW(Janeiro!$A$4:$A$288)-ROW(Janeiro!$A$3)/(Janeiro!$A$4:$A$288=MAX(Q14:Q16)),MOD(ROW(),2)+3)))),"")</f>
        <v/>
      </c>
      <c r="T16" s="26"/>
      <c r="U16" s="17" t="str">
        <f>IFERROR(IF(T14="","",IF(MOD(ROW(),2)+3=1,INDEX(Janeiro!$C$4:$C$288,MATCH(T16,Janeiro!$A$4:$A$288,0)),INDEX(Janeiro!$C$4:$C$288,_xlfn.AGGREGATE(15,6,ROW(Janeiro!$A$4:$A$288)-ROW(Janeiro!$A$3)/(Janeiro!$A$4:$A$288=MAX(T14:T16)),MOD(ROW(),2)+3)))),"")</f>
        <v/>
      </c>
      <c r="V16" s="8" t="str">
        <f>IFERROR(IF(T14="","",IF(MOD(ROW(),2)+3=1,INDEX(Janeiro!$F$4:$F$288,MATCH(T16,Janeiro!$A$4:$A$288,0)),INDEX(Janeiro!$F$4:$F$288,_xlfn.AGGREGATE(15,6,ROW(Janeiro!$A$4:$A$288)-ROW(Janeiro!$A$3)/(Janeiro!$A$4:$A$288=MAX(T14:T16)),MOD(ROW(),2)+3)))),"")</f>
        <v/>
      </c>
    </row>
    <row r="17" spans="2:22" x14ac:dyDescent="0.3">
      <c r="B17" s="28"/>
      <c r="C17" s="20" t="str">
        <f>IFERROR(IF(B14="","",IF(MOD(ROW(),2)+3=1,INDEX(Janeiro!$C$4:$C$288,MATCH(B17,Janeiro!$A$4:$A$288,0)),INDEX(Janeiro!$C$4:$C$288,_xlfn.AGGREGATE(15,6,ROW(Janeiro!$A$4:$A$288)-ROW(Janeiro!$A$3)/(Janeiro!$A$4:$A$288=MAX(B14:B17)),MOD(ROW(),2)+3)))),"")</f>
        <v>Gramática</v>
      </c>
      <c r="D17" s="16" t="str">
        <f>IFERROR(IF(B14="","",IF(MOD(ROW(),2)+3=1,INDEX(Janeiro!$F$4:$F$288,MATCH(B17,Janeiro!$A$4:$A$288,0)),INDEX(Janeiro!$F$4:$F$288,_xlfn.AGGREGATE(15,6,ROW(Janeiro!$A$4:$A$288)-ROW(Janeiro!$A$3)/(Janeiro!$A$4:$A$288=MAX(B14:B17)),MOD(ROW(),2)+3)))),"")</f>
        <v>Estudando</v>
      </c>
      <c r="E17" s="26"/>
      <c r="F17" s="20" t="str">
        <f>IFERROR(IF(E14="","",IF(MOD(ROW(),2)+3=1,INDEX(Janeiro!$C$4:$C$288,MATCH(E17,Janeiro!$A$4:$A$288,0)),INDEX(Janeiro!$C$4:$C$288,_xlfn.AGGREGATE(15,6,ROW(Janeiro!$A$4:$A$288)-ROW(Janeiro!$A$3)/(Janeiro!$A$4:$A$288=MAX(E14:E17)),MOD(ROW(),2)+3)))),"")</f>
        <v/>
      </c>
      <c r="G17" s="16" t="str">
        <f>IFERROR(IF(E14="","",IF(MOD(ROW(),2)+3=1,INDEX(Janeiro!$F$4:$F$288,MATCH(E17,Janeiro!$A$4:$A$288,0)),INDEX(Janeiro!$F$4:$F$288,_xlfn.AGGREGATE(15,6,ROW(Janeiro!$A$4:$A$288)-ROW(Janeiro!$A$3)/(Janeiro!$A$4:$A$288=MAX(E14:E17)),MOD(ROW(),2)+3)))),"")</f>
        <v/>
      </c>
      <c r="H17" s="26"/>
      <c r="I17" s="20" t="str">
        <f>IFERROR(IF(H14="","",IF(MOD(ROW(),2)+3=1,INDEX(Janeiro!$C$4:$C$288,MATCH(H17,Janeiro!$A$4:$A$288,0)),INDEX(Janeiro!$C$4:$C$288,_xlfn.AGGREGATE(15,6,ROW(Janeiro!$A$4:$A$288)-ROW(Janeiro!$A$3)/(Janeiro!$A$4:$A$288=MAX(H14:H17)),MOD(ROW(),2)+3)))),"")</f>
        <v/>
      </c>
      <c r="J17" s="16" t="str">
        <f>IFERROR(IF(H14="","",IF(MOD(ROW(),2)+3=1,INDEX(Janeiro!$F$4:$F$288,MATCH(H17,Janeiro!$A$4:$A$288,0)),INDEX(Janeiro!$F$4:$F$288,_xlfn.AGGREGATE(15,6,ROW(Janeiro!$A$4:$A$288)-ROW(Janeiro!$A$3)/(Janeiro!$A$4:$A$288=MAX(H14:H17)),MOD(ROW(),2)+3)))),"")</f>
        <v/>
      </c>
      <c r="K17" s="26"/>
      <c r="L17" s="20" t="str">
        <f>IFERROR(IF(K14="","",IF(MOD(ROW(),2)+3=1,INDEX(Janeiro!$C$4:$C$288,MATCH(K17,Janeiro!$A$4:$A$288,0)),INDEX(Janeiro!$C$4:$C$288,_xlfn.AGGREGATE(15,6,ROW(Janeiro!$A$4:$A$288)-ROW(Janeiro!$A$3)/(Janeiro!$A$4:$A$288=MAX(K14:K17)),MOD(ROW(),2)+3)))),"")</f>
        <v/>
      </c>
      <c r="M17" s="16" t="str">
        <f>IFERROR(IF(K14="","",IF(MOD(ROW(),2)+3=1,INDEX(Janeiro!$F$4:$F$288,MATCH(K17,Janeiro!$A$4:$A$288,0)),INDEX(Janeiro!$F$4:$F$288,_xlfn.AGGREGATE(15,6,ROW(Janeiro!$A$4:$A$288)-ROW(Janeiro!$A$3)/(Janeiro!$A$4:$A$288=MAX(K14:K17)),MOD(ROW(),2)+3)))),"")</f>
        <v/>
      </c>
      <c r="N17" s="26"/>
      <c r="O17" s="20" t="str">
        <f>IFERROR(IF(N14="","",IF(MOD(ROW(),2)+3=1,INDEX(Janeiro!$C$4:$C$288,MATCH(N17,Janeiro!$A$4:$A$288,0)),INDEX(Janeiro!$C$4:$C$288,_xlfn.AGGREGATE(15,6,ROW(Janeiro!$A$4:$A$288)-ROW(Janeiro!$A$3)/(Janeiro!$A$4:$A$288=MAX(N14:N17)),MOD(ROW(),2)+3)))),"")</f>
        <v/>
      </c>
      <c r="P17" s="16" t="str">
        <f>IFERROR(IF(N14="","",IF(MOD(ROW(),2)+3=1,INDEX(Janeiro!$F$4:$F$288,MATCH(N17,Janeiro!$A$4:$A$288,0)),INDEX(Janeiro!$F$4:$F$288,_xlfn.AGGREGATE(15,6,ROW(Janeiro!$A$4:$A$288)-ROW(Janeiro!$A$3)/(Janeiro!$A$4:$A$288=MAX(N14:N17)),MOD(ROW(),2)+3)))),"")</f>
        <v/>
      </c>
      <c r="Q17" s="26"/>
      <c r="R17" s="20" t="str">
        <f>IFERROR(IF(Q14="","",IF(MOD(ROW(),2)+3=1,INDEX(Janeiro!$C$4:$C$288,MATCH(Q17,Janeiro!$A$4:$A$288,0)),INDEX(Janeiro!$C$4:$C$288,_xlfn.AGGREGATE(15,6,ROW(Janeiro!$A$4:$A$288)-ROW(Janeiro!$A$3)/(Janeiro!$A$4:$A$288=MAX(Q14:Q17)),MOD(ROW(),2)+3)))),"")</f>
        <v/>
      </c>
      <c r="S17" s="16" t="str">
        <f>IFERROR(IF(Q14="","",IF(MOD(ROW(),2)+3=1,INDEX(Janeiro!$F$4:$F$288,MATCH(Q17,Janeiro!$A$4:$A$288,0)),INDEX(Janeiro!$F$4:$F$288,_xlfn.AGGREGATE(15,6,ROW(Janeiro!$A$4:$A$288)-ROW(Janeiro!$A$3)/(Janeiro!$A$4:$A$288=MAX(Q14:Q17)),MOD(ROW(),2)+3)))),"")</f>
        <v/>
      </c>
      <c r="T17" s="26"/>
      <c r="U17" s="17" t="str">
        <f>IFERROR(IF(T14="","",IF(MOD(ROW(),2)+3=1,INDEX(Janeiro!$C$4:$C$288,MATCH(T17,Janeiro!$A$4:$A$288,0)),INDEX(Janeiro!$C$4:$C$288,_xlfn.AGGREGATE(15,6,ROW(Janeiro!$A$4:$A$288)-ROW(Janeiro!$A$3)/(Janeiro!$A$4:$A$288=MAX(T14:T17)),MOD(ROW(),2)+3)))),"")</f>
        <v/>
      </c>
      <c r="V17" s="8" t="str">
        <f>IFERROR(IF(T14="","",IF(MOD(ROW(),2)+3=1,INDEX(Janeiro!$F$4:$F$288,MATCH(T17,Janeiro!$A$4:$A$288,0)),INDEX(Janeiro!$F$4:$F$288,_xlfn.AGGREGATE(15,6,ROW(Janeiro!$A$4:$A$288)-ROW(Janeiro!$A$3)/(Janeiro!$A$4:$A$288=MAX(T14:T17)),MOD(ROW(),2)+3)))),"")</f>
        <v/>
      </c>
    </row>
    <row r="18" spans="2:22" x14ac:dyDescent="0.3">
      <c r="B18" s="29"/>
      <c r="C18" s="20" t="str">
        <f>IFERROR(IF(B14="","",IF(MOD(ROW(),2)+5=1,INDEX(Janeiro!$C$4:$C$288,MATCH(B18,Janeiro!$A$4:$A$288,0)),INDEX(Janeiro!$C$4:$C$288,_xlfn.AGGREGATE(15,6,ROW(Janeiro!$A$4:$A$288)-ROW(Janeiro!$A$3)/(Janeiro!$A$4:$A$288=MAX(B14:B18)),MOD(ROW(),2)+5)))),"")</f>
        <v>VM</v>
      </c>
      <c r="D18" s="16" t="str">
        <f>IFERROR(IF(B14="","",IF(MOD(ROW(),2)+5=1,INDEX(Janeiro!$F$4:$F$288,MATCH(B18,Janeiro!$A$4:$A$288,0)),INDEX(Janeiro!$F$4:$F$288,_xlfn.AGGREGATE(15,6,ROW(Janeiro!$A$4:$A$288)-ROW(Janeiro!$A$3)/(Janeiro!$A$4:$A$288=MAX(B14:B18)),MOD(ROW(),2)+5)))),"")</f>
        <v>Estudando</v>
      </c>
      <c r="E18" s="34"/>
      <c r="F18" s="20" t="str">
        <f>IFERROR(IF(E14="","",IF(MOD(ROW(),2)+5=1,INDEX(Janeiro!$C$4:$C$288,MATCH(E18,Janeiro!$A$4:$A$288,0)),INDEX(Janeiro!$C$4:$C$288,_xlfn.AGGREGATE(15,6,ROW(Janeiro!$A$4:$A$288)-ROW(Janeiro!$A$3)/(Janeiro!$A$4:$A$288=MAX(E14:E18)),MOD(ROW(),2)+5)))),"")</f>
        <v/>
      </c>
      <c r="G18" s="16" t="str">
        <f>IFERROR(IF(E14="","",IF(MOD(ROW(),2)+5=1,INDEX(Janeiro!$F$4:$F$288,MATCH(E18,Janeiro!$A$4:$A$288,0)),INDEX(Janeiro!$F$4:$F$288,_xlfn.AGGREGATE(15,6,ROW(Janeiro!$A$4:$A$288)-ROW(Janeiro!$A$3)/(Janeiro!$A$4:$A$288=MAX(E14:E18)),MOD(ROW(),2)+5)))),"")</f>
        <v/>
      </c>
      <c r="H18" s="34"/>
      <c r="I18" s="20" t="str">
        <f>IFERROR(IF(H14="","",IF(MOD(ROW(),2)+5=1,INDEX(Janeiro!$C$4:$C$288,MATCH(H18,Janeiro!$A$4:$A$288,0)),INDEX(Janeiro!$C$4:$C$288,_xlfn.AGGREGATE(15,6,ROW(Janeiro!$A$4:$A$288)-ROW(Janeiro!$A$3)/(Janeiro!$A$4:$A$288=MAX(H14:H18)),MOD(ROW(),2)+5)))),"")</f>
        <v/>
      </c>
      <c r="J18" s="16" t="str">
        <f>IFERROR(IF(H14="","",IF(MOD(ROW(),2)+5=1,INDEX(Janeiro!$F$4:$F$288,MATCH(H18,Janeiro!$A$4:$A$288,0)),INDEX(Janeiro!$F$4:$F$288,_xlfn.AGGREGATE(15,6,ROW(Janeiro!$A$4:$A$288)-ROW(Janeiro!$A$3)/(Janeiro!$A$4:$A$288=MAX(H14:H18)),MOD(ROW(),2)+5)))),"")</f>
        <v/>
      </c>
      <c r="K18" s="34"/>
      <c r="L18" s="20" t="str">
        <f>IFERROR(IF(K14="","",IF(MOD(ROW(),2)+5=1,INDEX(Janeiro!$C$4:$C$288,MATCH(K18,Janeiro!$A$4:$A$288,0)),INDEX(Janeiro!$C$4:$C$288,_xlfn.AGGREGATE(15,6,ROW(Janeiro!$A$4:$A$288)-ROW(Janeiro!$A$3)/(Janeiro!$A$4:$A$288=MAX(K14:K18)),MOD(ROW(),2)+5)))),"")</f>
        <v/>
      </c>
      <c r="M18" s="16" t="str">
        <f>IFERROR(IF(K14="","",IF(MOD(ROW(),2)+5=1,INDEX(Janeiro!$F$4:$F$288,MATCH(K18,Janeiro!$A$4:$A$288,0)),INDEX(Janeiro!$F$4:$F$288,_xlfn.AGGREGATE(15,6,ROW(Janeiro!$A$4:$A$288)-ROW(Janeiro!$A$3)/(Janeiro!$A$4:$A$288=MAX(K14:K18)),MOD(ROW(),2)+5)))),"")</f>
        <v/>
      </c>
      <c r="N18" s="34"/>
      <c r="O18" s="20" t="str">
        <f>IFERROR(IF(N14="","",IF(MOD(ROW(),2)+5=1,INDEX(Janeiro!$C$4:$C$288,MATCH(N18,Janeiro!$A$4:$A$288,0)),INDEX(Janeiro!$C$4:$C$288,_xlfn.AGGREGATE(15,6,ROW(Janeiro!$A$4:$A$288)-ROW(Janeiro!$A$3)/(Janeiro!$A$4:$A$288=MAX(N14:N18)),MOD(ROW(),2)+5)))),"")</f>
        <v/>
      </c>
      <c r="P18" s="16" t="str">
        <f>IFERROR(IF(N14="","",IF(MOD(ROW(),2)+5=1,INDEX(Janeiro!$F$4:$F$288,MATCH(N18,Janeiro!$A$4:$A$288,0)),INDEX(Janeiro!$F$4:$F$288,_xlfn.AGGREGATE(15,6,ROW(Janeiro!$A$4:$A$288)-ROW(Janeiro!$A$3)/(Janeiro!$A$4:$A$288=MAX(N14:N18)),MOD(ROW(),2)+5)))),"")</f>
        <v/>
      </c>
      <c r="Q18" s="34"/>
      <c r="R18" s="20" t="str">
        <f>IFERROR(IF(Q14="","",IF(MOD(ROW(),2)+5=1,INDEX(Janeiro!$C$4:$C$288,MATCH(Q18,Janeiro!$A$4:$A$288,0)),INDEX(Janeiro!$C$4:$C$288,_xlfn.AGGREGATE(15,6,ROW(Janeiro!$A$4:$A$288)-ROW(Janeiro!$A$3)/(Janeiro!$A$4:$A$288=MAX(Q14:Q18)),MOD(ROW(),2)+5)))),"")</f>
        <v/>
      </c>
      <c r="S18" s="16" t="str">
        <f>IFERROR(IF(Q14="","",IF(MOD(ROW(),2)+5=1,INDEX(Janeiro!$F$4:$F$288,MATCH(Q18,Janeiro!$A$4:$A$288,0)),INDEX(Janeiro!$F$4:$F$288,_xlfn.AGGREGATE(15,6,ROW(Janeiro!$A$4:$A$288)-ROW(Janeiro!$A$3)/(Janeiro!$A$4:$A$288=MAX(Q14:Q18)),MOD(ROW(),2)+5)))),"")</f>
        <v/>
      </c>
      <c r="T18" s="34"/>
      <c r="U18" s="17" t="str">
        <f>IFERROR(IF(T14="","",IF(MOD(ROW(),2)+5=1,INDEX(Janeiro!$C$4:$C$288,MATCH(T18,Janeiro!$A$4:$A$288,0)),INDEX(Janeiro!$C$4:$C$288,_xlfn.AGGREGATE(15,6,ROW(Janeiro!$A$4:$A$288)-ROW(Janeiro!$A$3)/(Janeiro!$A$4:$A$288=MAX(T14:T18)),MOD(ROW(),2)+5)))),"")</f>
        <v/>
      </c>
      <c r="V18" s="8" t="str">
        <f>IFERROR(IF(T14="","",IF(MOD(ROW(),2)+5=1,INDEX(Janeiro!$F$4:$F$288,MATCH(T18,Janeiro!$A$4:$A$288,0)),INDEX(Janeiro!$F$4:$F$288,_xlfn.AGGREGATE(15,6,ROW(Janeiro!$A$4:$A$288)-ROW(Janeiro!$A$3)/(Janeiro!$A$4:$A$288=MAX(T14:T18)),MOD(ROW(),2)+5)))),"")</f>
        <v/>
      </c>
    </row>
    <row r="19" spans="2:22" x14ac:dyDescent="0.3">
      <c r="B19" s="29"/>
      <c r="C19" s="20" t="str">
        <f>IFERROR(IF(B14="","",IF(MOD(ROW(),2)+5=1,INDEX(Janeiro!$C$4:$C$288,MATCH(B19,Janeiro!$A$4:$A$288,0)),INDEX(Janeiro!$C$4:$C$288,_xlfn.AGGREGATE(15,6,ROW(Janeiro!$A$4:$A$288)-ROW(Janeiro!$A$3)/(Janeiro!$A$4:$A$288=MAX(B14:B19)),MOD(ROW(),2)+5)))),"")</f>
        <v>Tabela Periódica</v>
      </c>
      <c r="D19" s="16" t="str">
        <f>IFERROR(IF(B14="","",IF(MOD(ROW(),2)+5=1,INDEX(Janeiro!$F$4:$F$288,MATCH(B19,Janeiro!$A$4:$A$288,0)),INDEX(Janeiro!$F$4:$F$288,_xlfn.AGGREGATE(15,6,ROW(Janeiro!$A$4:$A$288)-ROW(Janeiro!$A$3)/(Janeiro!$A$4:$A$288=MAX(B14:B19)),MOD(ROW(),2)+5)))),"")</f>
        <v>Estudando</v>
      </c>
      <c r="E19" s="34"/>
      <c r="F19" s="20" t="str">
        <f>IFERROR(IF(E14="","",IF(MOD(ROW(),2)+5=1,INDEX(Janeiro!$C$4:$C$288,MATCH(E19,Janeiro!$A$4:$A$288,0)),INDEX(Janeiro!$C$4:$C$288,_xlfn.AGGREGATE(15,6,ROW(Janeiro!$A$4:$A$288)-ROW(Janeiro!$A$3)/(Janeiro!$A$4:$A$288=MAX(E14:E19)),MOD(ROW(),2)+5)))),"")</f>
        <v/>
      </c>
      <c r="G19" s="16" t="str">
        <f>IFERROR(IF(E14="","",IF(MOD(ROW(),2)+5=1,INDEX(Janeiro!$F$4:$F$288,MATCH(E19,Janeiro!$A$4:$A$288,0)),INDEX(Janeiro!$F$4:$F$288,_xlfn.AGGREGATE(15,6,ROW(Janeiro!$A$4:$A$288)-ROW(Janeiro!$A$3)/(Janeiro!$A$4:$A$288=MAX(E14:E19)),MOD(ROW(),2)+5)))),"")</f>
        <v/>
      </c>
      <c r="H19" s="34"/>
      <c r="I19" s="20" t="str">
        <f>IFERROR(IF(H14="","",IF(MOD(ROW(),2)+5=1,INDEX(Janeiro!$C$4:$C$288,MATCH(H19,Janeiro!$A$4:$A$288,0)),INDEX(Janeiro!$C$4:$C$288,_xlfn.AGGREGATE(15,6,ROW(Janeiro!$A$4:$A$288)-ROW(Janeiro!$A$3)/(Janeiro!$A$4:$A$288=MAX(H14:H19)),MOD(ROW(),2)+5)))),"")</f>
        <v/>
      </c>
      <c r="J19" s="16" t="str">
        <f>IFERROR(IF(H14="","",IF(MOD(ROW(),2)+5=1,INDEX(Janeiro!$F$4:$F$288,MATCH(H19,Janeiro!$A$4:$A$288,0)),INDEX(Janeiro!$F$4:$F$288,_xlfn.AGGREGATE(15,6,ROW(Janeiro!$A$4:$A$288)-ROW(Janeiro!$A$3)/(Janeiro!$A$4:$A$288=MAX(H14:H19)),MOD(ROW(),2)+5)))),"")</f>
        <v/>
      </c>
      <c r="K19" s="34"/>
      <c r="L19" s="20" t="str">
        <f>IFERROR(IF(K14="","",IF(MOD(ROW(),2)+5=1,INDEX(Janeiro!$C$4:$C$288,MATCH(K19,Janeiro!$A$4:$A$288,0)),INDEX(Janeiro!$C$4:$C$288,_xlfn.AGGREGATE(15,6,ROW(Janeiro!$A$4:$A$288)-ROW(Janeiro!$A$3)/(Janeiro!$A$4:$A$288=MAX(K14:K19)),MOD(ROW(),2)+5)))),"")</f>
        <v/>
      </c>
      <c r="M19" s="16" t="str">
        <f>IFERROR(IF(K14="","",IF(MOD(ROW(),2)+5=1,INDEX(Janeiro!$F$4:$F$288,MATCH(K19,Janeiro!$A$4:$A$288,0)),INDEX(Janeiro!$F$4:$F$288,_xlfn.AGGREGATE(15,6,ROW(Janeiro!$A$4:$A$288)-ROW(Janeiro!$A$3)/(Janeiro!$A$4:$A$288=MAX(K14:K19)),MOD(ROW(),2)+5)))),"")</f>
        <v/>
      </c>
      <c r="N19" s="34"/>
      <c r="O19" s="20" t="str">
        <f>IFERROR(IF(N14="","",IF(MOD(ROW(),2)+5=1,INDEX(Janeiro!$C$4:$C$288,MATCH(N19,Janeiro!$A$4:$A$288,0)),INDEX(Janeiro!$C$4:$C$288,_xlfn.AGGREGATE(15,6,ROW(Janeiro!$A$4:$A$288)-ROW(Janeiro!$A$3)/(Janeiro!$A$4:$A$288=MAX(N14:N19)),MOD(ROW(),2)+5)))),"")</f>
        <v/>
      </c>
      <c r="P19" s="16" t="str">
        <f>IFERROR(IF(N14="","",IF(MOD(ROW(),2)+5=1,INDEX(Janeiro!$F$4:$F$288,MATCH(N19,Janeiro!$A$4:$A$288,0)),INDEX(Janeiro!$F$4:$F$288,_xlfn.AGGREGATE(15,6,ROW(Janeiro!$A$4:$A$288)-ROW(Janeiro!$A$3)/(Janeiro!$A$4:$A$288=MAX(N14:N19)),MOD(ROW(),2)+5)))),"")</f>
        <v/>
      </c>
      <c r="Q19" s="34"/>
      <c r="R19" s="20" t="str">
        <f>IFERROR(IF(Q14="","",IF(MOD(ROW(),2)+5=1,INDEX(Janeiro!$C$4:$C$288,MATCH(Q19,Janeiro!$A$4:$A$288,0)),INDEX(Janeiro!$C$4:$C$288,_xlfn.AGGREGATE(15,6,ROW(Janeiro!$A$4:$A$288)-ROW(Janeiro!$A$3)/(Janeiro!$A$4:$A$288=MAX(Q14:Q19)),MOD(ROW(),2)+5)))),"")</f>
        <v/>
      </c>
      <c r="S19" s="16" t="str">
        <f>IFERROR(IF(Q14="","",IF(MOD(ROW(),2)+5=1,INDEX(Janeiro!$F$4:$F$288,MATCH(Q19,Janeiro!$A$4:$A$288,0)),INDEX(Janeiro!$F$4:$F$288,_xlfn.AGGREGATE(15,6,ROW(Janeiro!$A$4:$A$288)-ROW(Janeiro!$A$3)/(Janeiro!$A$4:$A$288=MAX(Q14:Q19)),MOD(ROW(),2)+5)))),"")</f>
        <v/>
      </c>
      <c r="T19" s="34"/>
      <c r="U19" s="17" t="str">
        <f>IFERROR(IF(T14="","",IF(MOD(ROW(),2)+5=1,INDEX(Janeiro!$C$4:$C$288,MATCH(T19,Janeiro!$A$4:$A$288,0)),INDEX(Janeiro!$C$4:$C$288,_xlfn.AGGREGATE(15,6,ROW(Janeiro!$A$4:$A$288)-ROW(Janeiro!$A$3)/(Janeiro!$A$4:$A$288=MAX(T14:T19)),MOD(ROW(),2)+5)))),"")</f>
        <v/>
      </c>
      <c r="V19" s="8" t="str">
        <f>IFERROR(IF(T14="","",IF(MOD(ROW(),2)+5=1,INDEX(Janeiro!$F$4:$F$288,MATCH(T19,Janeiro!$A$4:$A$288,0)),INDEX(Janeiro!$F$4:$F$288,_xlfn.AGGREGATE(15,6,ROW(Janeiro!$A$4:$A$288)-ROW(Janeiro!$A$3)/(Janeiro!$A$4:$A$288=MAX(T14:T19)),MOD(ROW(),2)+5)))),"")</f>
        <v/>
      </c>
    </row>
    <row r="20" spans="2:22" x14ac:dyDescent="0.3">
      <c r="B20" s="29"/>
      <c r="C20" s="20" t="str">
        <f>IFERROR(IF(B14="","",IF(MOD(ROW(),2)+7=1,INDEX(Janeiro!$C$4:$C$288,MATCH(B20,Janeiro!$A$4:$A$288,0)),INDEX(Janeiro!$C$4:$C$288,_xlfn.AGGREGATE(15,6,ROW(Janeiro!$A$4:$A$288)-ROW(Janeiro!$A$3)/(Janeiro!$A$4:$A$288=MAX(B14:B20)),MOD(ROW(),2)+7)))),"")</f>
        <v>Numeros inteiros</v>
      </c>
      <c r="D20" s="16" t="str">
        <f>IFERROR(IF(B14="","",IF(MOD(ROW(),2)+7=1,INDEX(Janeiro!$F$4:$F$288,MATCH(B20,Janeiro!$A$4:$A$288,0)),INDEX(Janeiro!$F$4:$F$288,_xlfn.AGGREGATE(15,6,ROW(Janeiro!$A$4:$A$288)-ROW(Janeiro!$A$3)/(Janeiro!$A$4:$A$288=MAX(B14:B20)),MOD(ROW(),2)+7)))),"")</f>
        <v>Estudando</v>
      </c>
      <c r="E20" s="34"/>
      <c r="F20" s="20" t="str">
        <f>IFERROR(IF(E14="","",IF(MOD(ROW(),2)+7=1,INDEX(Janeiro!$C$4:$C$288,MATCH(E20,Janeiro!$A$4:$A$288,0)),INDEX(Janeiro!$C$4:$C$288,_xlfn.AGGREGATE(15,6,ROW(Janeiro!$A$4:$A$288)-ROW(Janeiro!$A$3)/(Janeiro!$A$4:$A$288=MAX(E14:E20)),MOD(ROW(),2)+7)))),"")</f>
        <v/>
      </c>
      <c r="G20" s="16" t="str">
        <f>IFERROR(IF(E14="","",IF(MOD(ROW(),2)+7=1,INDEX(Janeiro!$F$4:$F$288,MATCH(E20,Janeiro!$A$4:$A$288,0)),INDEX(Janeiro!$F$4:$F$288,_xlfn.AGGREGATE(15,6,ROW(Janeiro!$A$4:$A$288)-ROW(Janeiro!$A$3)/(Janeiro!$A$4:$A$288=MAX(E14:E20)),MOD(ROW(),2)+7)))),"")</f>
        <v/>
      </c>
      <c r="H20" s="34"/>
      <c r="I20" s="20" t="str">
        <f>IFERROR(IF(H14="","",IF(MOD(ROW(),2)+7=1,INDEX(Janeiro!$C$4:$C$288,MATCH(H20,Janeiro!$A$4:$A$288,0)),INDEX(Janeiro!$C$4:$C$288,_xlfn.AGGREGATE(15,6,ROW(Janeiro!$A$4:$A$288)-ROW(Janeiro!$A$3)/(Janeiro!$A$4:$A$288=MAX(H14:H20)),MOD(ROW(),2)+7)))),"")</f>
        <v/>
      </c>
      <c r="J20" s="16" t="str">
        <f>IFERROR(IF(H14="","",IF(MOD(ROW(),2)+7=1,INDEX(Janeiro!$F$4:$F$288,MATCH(H20,Janeiro!$A$4:$A$288,0)),INDEX(Janeiro!$F$4:$F$288,_xlfn.AGGREGATE(15,6,ROW(Janeiro!$A$4:$A$288)-ROW(Janeiro!$A$3)/(Janeiro!$A$4:$A$288=MAX(H14:H20)),MOD(ROW(),2)+7)))),"")</f>
        <v/>
      </c>
      <c r="K20" s="34"/>
      <c r="L20" s="20" t="str">
        <f>IFERROR(IF(K14="","",IF(MOD(ROW(),2)+7=1,INDEX(Janeiro!$C$4:$C$288,MATCH(K20,Janeiro!$A$4:$A$288,0)),INDEX(Janeiro!$C$4:$C$288,_xlfn.AGGREGATE(15,6,ROW(Janeiro!$A$4:$A$288)-ROW(Janeiro!$A$3)/(Janeiro!$A$4:$A$288=MAX(K14:K20)),MOD(ROW(),2)+7)))),"")</f>
        <v/>
      </c>
      <c r="M20" s="16" t="str">
        <f>IFERROR(IF(K14="","",IF(MOD(ROW(),2)+7=1,INDEX(Janeiro!$F$4:$F$288,MATCH(K20,Janeiro!$A$4:$A$288,0)),INDEX(Janeiro!$F$4:$F$288,_xlfn.AGGREGATE(15,6,ROW(Janeiro!$A$4:$A$288)-ROW(Janeiro!$A$3)/(Janeiro!$A$4:$A$288=MAX(K14:K20)),MOD(ROW(),2)+7)))),"")</f>
        <v/>
      </c>
      <c r="N20" s="34"/>
      <c r="O20" s="20" t="str">
        <f>IFERROR(IF(N14="","",IF(MOD(ROW(),2)+7=1,INDEX(Janeiro!$C$4:$C$288,MATCH(N20,Janeiro!$A$4:$A$288,0)),INDEX(Janeiro!$C$4:$C$288,_xlfn.AGGREGATE(15,6,ROW(Janeiro!$A$4:$A$288)-ROW(Janeiro!$A$3)/(Janeiro!$A$4:$A$288=MAX(N14:N20)),MOD(ROW(),2)+7)))),"")</f>
        <v/>
      </c>
      <c r="P20" s="16" t="str">
        <f>IFERROR(IF(N14="","",IF(MOD(ROW(),2)+7=1,INDEX(Janeiro!$F$4:$F$288,MATCH(N20,Janeiro!$A$4:$A$288,0)),INDEX(Janeiro!$F$4:$F$288,_xlfn.AGGREGATE(15,6,ROW(Janeiro!$A$4:$A$288)-ROW(Janeiro!$A$3)/(Janeiro!$A$4:$A$288=MAX(N14:N20)),MOD(ROW(),2)+7)))),"")</f>
        <v/>
      </c>
      <c r="Q20" s="34"/>
      <c r="R20" s="20" t="str">
        <f>IFERROR(IF(Q14="","",IF(MOD(ROW(),2)+7=1,INDEX(Janeiro!$C$4:$C$288,MATCH(Q20,Janeiro!$A$4:$A$288,0)),INDEX(Janeiro!$C$4:$C$288,_xlfn.AGGREGATE(15,6,ROW(Janeiro!$A$4:$A$288)-ROW(Janeiro!$A$3)/(Janeiro!$A$4:$A$288=MAX(Q14:Q20)),MOD(ROW(),2)+7)))),"")</f>
        <v/>
      </c>
      <c r="S20" s="16" t="str">
        <f>IFERROR(IF(Q14="","",IF(MOD(ROW(),2)+7=1,INDEX(Janeiro!$F$4:$F$288,MATCH(Q20,Janeiro!$A$4:$A$288,0)),INDEX(Janeiro!$F$4:$F$288,_xlfn.AGGREGATE(15,6,ROW(Janeiro!$A$4:$A$288)-ROW(Janeiro!$A$3)/(Janeiro!$A$4:$A$288=MAX(Q14:Q20)),MOD(ROW(),2)+7)))),"")</f>
        <v/>
      </c>
      <c r="T20" s="34"/>
      <c r="U20" s="17" t="str">
        <f>IFERROR(IF(T14="","",IF(MOD(ROW(),2)+7=1,INDEX(Janeiro!$C$4:$C$288,MATCH(T20,Janeiro!$A$4:$A$288,0)),INDEX(Janeiro!$C$4:$C$288,_xlfn.AGGREGATE(15,6,ROW(Janeiro!$A$4:$A$288)-ROW(Janeiro!$A$3)/(Janeiro!$A$4:$A$288=MAX(T14:T20)),MOD(ROW(),2)+7)))),"")</f>
        <v/>
      </c>
      <c r="V20" s="8" t="str">
        <f>IFERROR(IF(T14="","",IF(MOD(ROW(),2)+7=1,INDEX(Janeiro!$F$4:$F$288,MATCH(T20,Janeiro!$A$4:$A$288,0)),INDEX(Janeiro!$F$4:$F$288,_xlfn.AGGREGATE(15,6,ROW(Janeiro!$A$4:$A$288)-ROW(Janeiro!$A$3)/(Janeiro!$A$4:$A$288=MAX(T14:T20)),MOD(ROW(),2)+7)))),"")</f>
        <v/>
      </c>
    </row>
    <row r="21" spans="2:22" x14ac:dyDescent="0.3">
      <c r="B21" s="29"/>
      <c r="C21" s="20" t="str">
        <f>IFERROR(IF(B14="","",IF(MOD(ROW(),2)+7=1,INDEX(Janeiro!$C$4:$C$288,MATCH(B21,Janeiro!$A$4:$A$288,0)),INDEX(Janeiro!$C$4:$C$288,_xlfn.AGGREGATE(15,6,ROW(Janeiro!$A$4:$A$288)-ROW(Janeiro!$A$3)/(Janeiro!$A$4:$A$288=MAX(B14:B21)),MOD(ROW(),2)+7)))),"")</f>
        <v>Frações</v>
      </c>
      <c r="D21" s="16" t="str">
        <f>IFERROR(IF(B14="","",IF(MOD(ROW(),2)+7=1,INDEX(Janeiro!$F$4:$F$288,MATCH(B21,Janeiro!$A$4:$A$288,0)),INDEX(Janeiro!$F$4:$F$288,_xlfn.AGGREGATE(15,6,ROW(Janeiro!$A$4:$A$288)-ROW(Janeiro!$A$3)/(Janeiro!$A$4:$A$288=MAX(B14:B21)),MOD(ROW(),2)+7)))),"")</f>
        <v>Estudando</v>
      </c>
      <c r="E21" s="34"/>
      <c r="F21" s="20" t="str">
        <f>IFERROR(IF(E14="","",IF(MOD(ROW(),2)+7=1,INDEX(Janeiro!$C$4:$C$288,MATCH(E21,Janeiro!$A$4:$A$288,0)),INDEX(Janeiro!$C$4:$C$288,_xlfn.AGGREGATE(15,6,ROW(Janeiro!$A$4:$A$288)-ROW(Janeiro!$A$3)/(Janeiro!$A$4:$A$288=MAX(E14:E21)),MOD(ROW(),2)+7)))),"")</f>
        <v/>
      </c>
      <c r="G21" s="16" t="str">
        <f>IFERROR(IF(E14="","",IF(MOD(ROW(),2)+7=1,INDEX(Janeiro!$F$4:$F$288,MATCH(E21,Janeiro!$A$4:$A$288,0)),INDEX(Janeiro!$F$4:$F$288,_xlfn.AGGREGATE(15,6,ROW(Janeiro!$A$4:$A$288)-ROW(Janeiro!$A$3)/(Janeiro!$A$4:$A$288=MAX(E14:E21)),MOD(ROW(),2)+7)))),"")</f>
        <v/>
      </c>
      <c r="H21" s="34"/>
      <c r="I21" s="20" t="str">
        <f>IFERROR(IF(H14="","",IF(MOD(ROW(),2)+7=1,INDEX(Janeiro!$C$4:$C$288,MATCH(H21,Janeiro!$A$4:$A$288,0)),INDEX(Janeiro!$C$4:$C$288,_xlfn.AGGREGATE(15,6,ROW(Janeiro!$A$4:$A$288)-ROW(Janeiro!$A$3)/(Janeiro!$A$4:$A$288=MAX(H14:H21)),MOD(ROW(),2)+7)))),"")</f>
        <v/>
      </c>
      <c r="J21" s="16" t="str">
        <f>IFERROR(IF(H14="","",IF(MOD(ROW(),2)+7=1,INDEX(Janeiro!$F$4:$F$288,MATCH(H21,Janeiro!$A$4:$A$288,0)),INDEX(Janeiro!$F$4:$F$288,_xlfn.AGGREGATE(15,6,ROW(Janeiro!$A$4:$A$288)-ROW(Janeiro!$A$3)/(Janeiro!$A$4:$A$288=MAX(H14:H21)),MOD(ROW(),2)+7)))),"")</f>
        <v/>
      </c>
      <c r="K21" s="34"/>
      <c r="L21" s="20" t="str">
        <f>IFERROR(IF(K14="","",IF(MOD(ROW(),2)+7=1,INDEX(Janeiro!$C$4:$C$288,MATCH(K21,Janeiro!$A$4:$A$288,0)),INDEX(Janeiro!$C$4:$C$288,_xlfn.AGGREGATE(15,6,ROW(Janeiro!$A$4:$A$288)-ROW(Janeiro!$A$3)/(Janeiro!$A$4:$A$288=MAX(K14:K21)),MOD(ROW(),2)+7)))),"")</f>
        <v/>
      </c>
      <c r="M21" s="16" t="str">
        <f>IFERROR(IF(K14="","",IF(MOD(ROW(),2)+7=1,INDEX(Janeiro!$F$4:$F$288,MATCH(K21,Janeiro!$A$4:$A$288,0)),INDEX(Janeiro!$F$4:$F$288,_xlfn.AGGREGATE(15,6,ROW(Janeiro!$A$4:$A$288)-ROW(Janeiro!$A$3)/(Janeiro!$A$4:$A$288=MAX(K14:K21)),MOD(ROW(),2)+7)))),"")</f>
        <v/>
      </c>
      <c r="N21" s="34"/>
      <c r="O21" s="20" t="str">
        <f>IFERROR(IF(N14="","",IF(MOD(ROW(),2)+7=1,INDEX(Janeiro!$C$4:$C$288,MATCH(N21,Janeiro!$A$4:$A$288,0)),INDEX(Janeiro!$C$4:$C$288,_xlfn.AGGREGATE(15,6,ROW(Janeiro!$A$4:$A$288)-ROW(Janeiro!$A$3)/(Janeiro!$A$4:$A$288=MAX(N14:N21)),MOD(ROW(),2)+7)))),"")</f>
        <v/>
      </c>
      <c r="P21" s="16" t="str">
        <f>IFERROR(IF(N14="","",IF(MOD(ROW(),2)+7=1,INDEX(Janeiro!$F$4:$F$288,MATCH(N21,Janeiro!$A$4:$A$288,0)),INDEX(Janeiro!$F$4:$F$288,_xlfn.AGGREGATE(15,6,ROW(Janeiro!$A$4:$A$288)-ROW(Janeiro!$A$3)/(Janeiro!$A$4:$A$288=MAX(N14:N21)),MOD(ROW(),2)+7)))),"")</f>
        <v/>
      </c>
      <c r="Q21" s="34"/>
      <c r="R21" s="20" t="str">
        <f>IFERROR(IF(Q14="","",IF(MOD(ROW(),2)+7=1,INDEX(Janeiro!$C$4:$C$288,MATCH(Q21,Janeiro!$A$4:$A$288,0)),INDEX(Janeiro!$C$4:$C$288,_xlfn.AGGREGATE(15,6,ROW(Janeiro!$A$4:$A$288)-ROW(Janeiro!$A$3)/(Janeiro!$A$4:$A$288=MAX(Q14:Q21)),MOD(ROW(),2)+7)))),"")</f>
        <v/>
      </c>
      <c r="S21" s="16" t="str">
        <f>IFERROR(IF(Q14="","",IF(MOD(ROW(),2)+7=1,INDEX(Janeiro!$F$4:$F$288,MATCH(Q21,Janeiro!$A$4:$A$288,0)),INDEX(Janeiro!$F$4:$F$288,_xlfn.AGGREGATE(15,6,ROW(Janeiro!$A$4:$A$288)-ROW(Janeiro!$A$3)/(Janeiro!$A$4:$A$288=MAX(Q14:Q21)),MOD(ROW(),2)+7)))),"")</f>
        <v/>
      </c>
      <c r="T21" s="34"/>
      <c r="U21" s="17" t="str">
        <f>IFERROR(IF(T14="","",IF(MOD(ROW(),2)+7=1,INDEX(Janeiro!$C$4:$C$288,MATCH(T21,Janeiro!$A$4:$A$288,0)),INDEX(Janeiro!$C$4:$C$288,_xlfn.AGGREGATE(15,6,ROW(Janeiro!$A$4:$A$288)-ROW(Janeiro!$A$3)/(Janeiro!$A$4:$A$288=MAX(T14:T21)),MOD(ROW(),2)+7)))),"")</f>
        <v/>
      </c>
      <c r="V21" s="8" t="str">
        <f>IFERROR(IF(T14="","",IF(MOD(ROW(),2)+7=1,INDEX(Janeiro!$F$4:$F$288,MATCH(T21,Janeiro!$A$4:$A$288,0)),INDEX(Janeiro!$F$4:$F$288,_xlfn.AGGREGATE(15,6,ROW(Janeiro!$A$4:$A$288)-ROW(Janeiro!$A$3)/(Janeiro!$A$4:$A$288=MAX(T14:T21)),MOD(ROW(),2)+7)))),"")</f>
        <v/>
      </c>
    </row>
    <row r="22" spans="2:22" x14ac:dyDescent="0.3">
      <c r="B22" s="31">
        <f>Janeiro!H9</f>
        <v>44206</v>
      </c>
      <c r="C22" s="19" t="str">
        <f>IFERROR(IF(B22="","",IF(MOD(ROW(),2)+1=1,INDEX(Janeiro!$C$4:$C$288,MATCH(B22,Janeiro!$A$4:$A$288,0)),INDEX(Janeiro!$C$4:$C$288,_xlfn.AGGREGATE(15,6,ROW(Janeiro!$A$4:$A$288)-ROW(Janeiro!$A$3)/(Janeiro!$A$4:$A$288=MAX(B22)),MOD(ROW(),2)+1)))),"")</f>
        <v/>
      </c>
      <c r="D22" s="16" t="str">
        <f>IFERROR(IF(B22="","",IF(MOD(ROW(),2)+1=1,INDEX(Janeiro!$F$4:$F$288,MATCH(B22,Janeiro!$A$4:$A$288,0)),INDEX(Janeiro!$F$4:$F$288,_xlfn.AGGREGATE(15,6,ROW(Janeiro!$A$4:$A$288)-ROW(Janeiro!$A$3)/(Janeiro!$A$4:$A$288=MAX(B22)),MOD(ROW(),2)+1)))),"")</f>
        <v/>
      </c>
      <c r="E22" s="36">
        <f>Janeiro!I9</f>
        <v>44207</v>
      </c>
      <c r="F22" s="19" t="str">
        <f>IFERROR(IF(E22="","",IF(MOD(ROW(),2)+1=1,INDEX(Janeiro!$C$4:$C$288,MATCH(E22,Janeiro!$A$4:$A$288,0)),INDEX(Janeiro!$C$4:$C$288,_xlfn.AGGREGATE(15,6,ROW(Janeiro!$A$4:$A$288)-ROW(Janeiro!$A$3)/(Janeiro!$A$4:$A$288=MAX(E22)),MOD(ROW(),2)+1)))),"")</f>
        <v/>
      </c>
      <c r="G22" s="16" t="str">
        <f>IFERROR(IF(E22="","",IF(MOD(ROW(),2)+1=1,INDEX(Janeiro!$F$4:$F$288,MATCH(E22,Janeiro!$A$4:$A$288,0)),INDEX(Janeiro!$F$4:$F$288,_xlfn.AGGREGATE(15,6,ROW(Janeiro!$A$4:$A$288)-ROW(Janeiro!$A$3)/(Janeiro!$A$4:$A$288=MAX(E22)),MOD(ROW(),2)+1)))),"")</f>
        <v/>
      </c>
      <c r="H22" s="36">
        <f>Janeiro!J9</f>
        <v>44208</v>
      </c>
      <c r="I22" s="19" t="str">
        <f>IFERROR(IF(H22="","",IF(MOD(ROW(),2)+1=1,INDEX(Janeiro!$C$4:$C$288,MATCH(H22,Janeiro!$A$4:$A$288,0)),INDEX(Janeiro!$C$4:$C$288,_xlfn.AGGREGATE(15,6,ROW(Janeiro!$A$4:$A$288)-ROW(Janeiro!$A$3)/(Janeiro!$A$4:$A$288=MAX(H22)),MOD(ROW(),2)+1)))),"")</f>
        <v/>
      </c>
      <c r="J22" s="16" t="str">
        <f>IFERROR(IF(H22="","",IF(MOD(ROW(),2)+1=1,INDEX(Janeiro!$F$4:$F$288,MATCH(H22,Janeiro!$A$4:$A$288,0)),INDEX(Janeiro!$F$4:$F$288,_xlfn.AGGREGATE(15,6,ROW(Janeiro!$A$4:$A$288)-ROW(Janeiro!$A$3)/(Janeiro!$A$4:$A$288=MAX(H22)),MOD(ROW(),2)+1)))),"")</f>
        <v/>
      </c>
      <c r="K22" s="36">
        <f>Janeiro!K9</f>
        <v>44209</v>
      </c>
      <c r="L22" s="19" t="str">
        <f>IFERROR(IF(K22="","",IF(MOD(ROW(),2)+1=1,INDEX(Janeiro!$C$4:$C$288,MATCH(K22,Janeiro!$A$4:$A$288,0)),INDEX(Janeiro!$C$4:$C$288,_xlfn.AGGREGATE(15,6,ROW(Janeiro!$A$4:$A$288)-ROW(Janeiro!$A$3)/(Janeiro!$A$4:$A$288=MAX(K22)),MOD(ROW(),2)+1)))),"")</f>
        <v/>
      </c>
      <c r="M22" s="16" t="str">
        <f>IFERROR(IF(K22="","",IF(MOD(ROW(),2)+1=1,INDEX(Janeiro!$F$4:$F$288,MATCH(K22,Janeiro!$A$4:$A$288,0)),INDEX(Janeiro!$F$4:$F$288,_xlfn.AGGREGATE(15,6,ROW(Janeiro!$A$4:$A$288)-ROW(Janeiro!$A$3)/(Janeiro!$A$4:$A$288=MAX(K22)),MOD(ROW(),2)+1)))),"")</f>
        <v/>
      </c>
      <c r="N22" s="36">
        <f>Janeiro!L9</f>
        <v>44210</v>
      </c>
      <c r="O22" s="19" t="str">
        <f>IFERROR(IF(N22="","",IF(MOD(ROW(),2)+1=1,INDEX(Janeiro!$C$4:$C$288,MATCH(N22,Janeiro!$A$4:$A$288,0)),INDEX(Janeiro!$C$4:$C$288,_xlfn.AGGREGATE(15,6,ROW(Janeiro!$A$4:$A$288)-ROW(Janeiro!$A$3)/(Janeiro!$A$4:$A$288=MAX(N22)),MOD(ROW(),2)+1)))),"")</f>
        <v/>
      </c>
      <c r="P22" s="16" t="str">
        <f>IFERROR(IF(N22="","",IF(MOD(ROW(),2)+1=1,INDEX(Janeiro!$F$4:$F$288,MATCH(N22,Janeiro!$A$4:$A$288,0)),INDEX(Janeiro!$F$4:$F$288,_xlfn.AGGREGATE(15,6,ROW(Janeiro!$A$4:$A$288)-ROW(Janeiro!$A$3)/(Janeiro!$A$4:$A$288=MAX(N22)),MOD(ROW(),2)+1)))),"")</f>
        <v/>
      </c>
      <c r="Q22" s="36">
        <f>Janeiro!M9</f>
        <v>44211</v>
      </c>
      <c r="R22" s="19" t="str">
        <f>IFERROR(IF(Q22="","",IF(MOD(ROW(),2)+1=1,INDEX(Janeiro!$C$4:$C$288,MATCH(Q22,Janeiro!$A$4:$A$288,0)),INDEX(Janeiro!$C$4:$C$288,_xlfn.AGGREGATE(15,6,ROW(Janeiro!$A$4:$A$288)-ROW(Janeiro!$A$3)/(Janeiro!$A$4:$A$288=MAX(Q22)),MOD(ROW(),2)+1)))),"")</f>
        <v/>
      </c>
      <c r="S22" s="16" t="str">
        <f>IFERROR(IF(Q22="","",IF(MOD(ROW(),2)+1=1,INDEX(Janeiro!$F$4:$F$288,MATCH(Q22,Janeiro!$A$4:$A$288,0)),INDEX(Janeiro!$F$4:$F$288,_xlfn.AGGREGATE(15,6,ROW(Janeiro!$A$4:$A$288)-ROW(Janeiro!$A$3)/(Janeiro!$A$4:$A$288=MAX(Q22)),MOD(ROW(),2)+1)))),"")</f>
        <v/>
      </c>
      <c r="T22" s="36">
        <f>Janeiro!N9</f>
        <v>44212</v>
      </c>
      <c r="U22" s="23" t="str">
        <f>IFERROR(IF(T22="","",IF(MOD(ROW(),2)+1=1,INDEX(Janeiro!$C$4:$C$288,MATCH(T22,Janeiro!$A$4:$A$288,0)),INDEX(Janeiro!$C$4:$C$288,_xlfn.AGGREGATE(15,6,ROW(Janeiro!$A$4:$A$288)-ROW(Janeiro!$A$3)/(Janeiro!$A$4:$A$288=MAX(T22)),MOD(ROW(),2)+1)))),"")</f>
        <v/>
      </c>
      <c r="V22" s="8" t="str">
        <f>IFERROR(IF(T22="","",IF(MOD(ROW(),2)+1=1,INDEX(Janeiro!$F$4:$F$288,MATCH(T22,Janeiro!$A$4:$A$288,0)),INDEX(Janeiro!$F$4:$F$288,_xlfn.AGGREGATE(15,6,ROW(Janeiro!$A$4:$A$288)-ROW(Janeiro!$A$3)/(Janeiro!$A$4:$A$288=MAX(T22)),MOD(ROW(),2)+1)))),"")</f>
        <v/>
      </c>
    </row>
    <row r="23" spans="2:22" x14ac:dyDescent="0.3">
      <c r="B23" s="28"/>
      <c r="C23" s="20" t="str">
        <f>IFERROR(IF(B22="","",IF(MOD(ROW(),2)+1=1,INDEX(Janeiro!$C$4:$C$288,MATCH(B23,Janeiro!$A$4:$A$288,0)),INDEX(Janeiro!$C$4:$C$288,_xlfn.AGGREGATE(15,6,ROW(Janeiro!$A$4:$A$288)-ROW(Janeiro!$A$3)/(Janeiro!$A$4:$A$288=MAX(B22:B23)),MOD(ROW(),2)+1)))),"")</f>
        <v/>
      </c>
      <c r="D23" s="16" t="str">
        <f>IFERROR(IF(B22="","",IF(MOD(ROW(),2)+1=1,INDEX(Janeiro!$F$4:$F$288,MATCH(B23,Janeiro!$A$4:$A$288,0)),INDEX(Janeiro!$F$4:$F$288,_xlfn.AGGREGATE(15,6,ROW(Janeiro!$A$4:$A$288)-ROW(Janeiro!$A$3)/(Janeiro!$A$4:$A$288=MAX(B22:B23)),MOD(ROW(),2)+1)))),"")</f>
        <v/>
      </c>
      <c r="E23" s="26"/>
      <c r="F23" s="20" t="str">
        <f>IFERROR(IF(E22="","",IF(MOD(ROW(),2)+1=1,INDEX(Janeiro!$C$4:$C$288,MATCH(E23,Janeiro!$A$4:$A$288,0)),INDEX(Janeiro!$C$4:$C$288,_xlfn.AGGREGATE(15,6,ROW(Janeiro!$A$4:$A$288)-ROW(Janeiro!$A$3)/(Janeiro!$A$4:$A$288=MAX(E22:E23)),MOD(ROW(),2)+1)))),"")</f>
        <v/>
      </c>
      <c r="G23" s="16" t="str">
        <f>IFERROR(IF(E22="","",IF(MOD(ROW(),2)+1=1,INDEX(Janeiro!$F$4:$F$288,MATCH(E23,Janeiro!$A$4:$A$288,0)),INDEX(Janeiro!$F$4:$F$288,_xlfn.AGGREGATE(15,6,ROW(Janeiro!$A$4:$A$288)-ROW(Janeiro!$A$3)/(Janeiro!$A$4:$A$288=MAX(E22:E23)),MOD(ROW(),2)+1)))),"")</f>
        <v/>
      </c>
      <c r="H23" s="26"/>
      <c r="I23" s="20" t="str">
        <f>IFERROR(IF(H22="","",IF(MOD(ROW(),2)+1=1,INDEX(Janeiro!$C$4:$C$288,MATCH(H23,Janeiro!$A$4:$A$288,0)),INDEX(Janeiro!$C$4:$C$288,_xlfn.AGGREGATE(15,6,ROW(Janeiro!$A$4:$A$288)-ROW(Janeiro!$A$3)/(Janeiro!$A$4:$A$288=MAX(H22:H23)),MOD(ROW(),2)+1)))),"")</f>
        <v/>
      </c>
      <c r="J23" s="16" t="str">
        <f>IFERROR(IF(H22="","",IF(MOD(ROW(),2)+1=1,INDEX(Janeiro!$F$4:$F$288,MATCH(H23,Janeiro!$A$4:$A$288,0)),INDEX(Janeiro!$F$4:$F$288,_xlfn.AGGREGATE(15,6,ROW(Janeiro!$A$4:$A$288)-ROW(Janeiro!$A$3)/(Janeiro!$A$4:$A$288=MAX(H22:H23)),MOD(ROW(),2)+1)))),"")</f>
        <v/>
      </c>
      <c r="K23" s="26"/>
      <c r="L23" s="20" t="str">
        <f>IFERROR(IF(K22="","",IF(MOD(ROW(),2)+1=1,INDEX(Janeiro!$C$4:$C$288,MATCH(K23,Janeiro!$A$4:$A$288,0)),INDEX(Janeiro!$C$4:$C$288,_xlfn.AGGREGATE(15,6,ROW(Janeiro!$A$4:$A$288)-ROW(Janeiro!$A$3)/(Janeiro!$A$4:$A$288=MAX(K22:K23)),MOD(ROW(),2)+1)))),"")</f>
        <v/>
      </c>
      <c r="M23" s="16" t="str">
        <f>IFERROR(IF(K22="","",IF(MOD(ROW(),2)+1=1,INDEX(Janeiro!$F$4:$F$288,MATCH(K23,Janeiro!$A$4:$A$288,0)),INDEX(Janeiro!$F$4:$F$288,_xlfn.AGGREGATE(15,6,ROW(Janeiro!$A$4:$A$288)-ROW(Janeiro!$A$3)/(Janeiro!$A$4:$A$288=MAX(K22:K23)),MOD(ROW(),2)+1)))),"")</f>
        <v/>
      </c>
      <c r="N23" s="26"/>
      <c r="O23" s="20" t="str">
        <f>IFERROR(IF(N22="","",IF(MOD(ROW(),2)+1=1,INDEX(Janeiro!$C$4:$C$288,MATCH(N23,Janeiro!$A$4:$A$288,0)),INDEX(Janeiro!$C$4:$C$288,_xlfn.AGGREGATE(15,6,ROW(Janeiro!$A$4:$A$288)-ROW(Janeiro!$A$3)/(Janeiro!$A$4:$A$288=MAX(N22:N23)),MOD(ROW(),2)+1)))),"")</f>
        <v/>
      </c>
      <c r="P23" s="16" t="str">
        <f>IFERROR(IF(N22="","",IF(MOD(ROW(),2)+1=1,INDEX(Janeiro!$F$4:$F$288,MATCH(N23,Janeiro!$A$4:$A$288,0)),INDEX(Janeiro!$F$4:$F$288,_xlfn.AGGREGATE(15,6,ROW(Janeiro!$A$4:$A$288)-ROW(Janeiro!$A$3)/(Janeiro!$A$4:$A$288=MAX(N22:N23)),MOD(ROW(),2)+1)))),"")</f>
        <v/>
      </c>
      <c r="Q23" s="26"/>
      <c r="R23" s="20" t="str">
        <f>IFERROR(IF(Q22="","",IF(MOD(ROW(),2)+1=1,INDEX(Janeiro!$C$4:$C$288,MATCH(Q23,Janeiro!$A$4:$A$288,0)),INDEX(Janeiro!$C$4:$C$288,_xlfn.AGGREGATE(15,6,ROW(Janeiro!$A$4:$A$288)-ROW(Janeiro!$A$3)/(Janeiro!$A$4:$A$288=MAX(Q22:Q23)),MOD(ROW(),2)+1)))),"")</f>
        <v/>
      </c>
      <c r="S23" s="16" t="str">
        <f>IFERROR(IF(Q22="","",IF(MOD(ROW(),2)+1=1,INDEX(Janeiro!$F$4:$F$288,MATCH(Q23,Janeiro!$A$4:$A$288,0)),INDEX(Janeiro!$F$4:$F$288,_xlfn.AGGREGATE(15,6,ROW(Janeiro!$A$4:$A$288)-ROW(Janeiro!$A$3)/(Janeiro!$A$4:$A$288=MAX(Q22:Q23)),MOD(ROW(),2)+1)))),"")</f>
        <v/>
      </c>
      <c r="T23" s="26"/>
      <c r="U23" s="17" t="str">
        <f>IFERROR(IF(T22="","",IF(MOD(ROW(),2)+1=1,INDEX(Janeiro!$C$4:$C$288,MATCH(T23,Janeiro!$A$4:$A$288,0)),INDEX(Janeiro!$C$4:$C$288,_xlfn.AGGREGATE(15,6,ROW(Janeiro!$A$4:$A$288)-ROW(Janeiro!$A$3)/(Janeiro!$A$4:$A$288=MAX(T22:T23)),MOD(ROW(),2)+1)))),"")</f>
        <v/>
      </c>
      <c r="V23" s="8" t="str">
        <f>IFERROR(IF(T22="","",IF(MOD(ROW(),2)+1=1,INDEX(Janeiro!$F$4:$F$288,MATCH(T23,Janeiro!$A$4:$A$288,0)),INDEX(Janeiro!$F$4:$F$288,_xlfn.AGGREGATE(15,6,ROW(Janeiro!$A$4:$A$288)-ROW(Janeiro!$A$3)/(Janeiro!$A$4:$A$288=MAX(T22:T23)),MOD(ROW(),2)+1)))),"")</f>
        <v/>
      </c>
    </row>
    <row r="24" spans="2:22" x14ac:dyDescent="0.3">
      <c r="B24" s="28"/>
      <c r="C24" s="20" t="str">
        <f>IFERROR(IF(B22="","",IF(MOD(ROW(),2)+3=1,INDEX(Janeiro!$C$4:$C$288,MATCH(B24,Janeiro!$A$4:$A$288,0)),INDEX(Janeiro!$C$4:$C$288,_xlfn.AGGREGATE(15,6,ROW(Janeiro!$A$4:$A$288)-ROW(Janeiro!$A$3)/(Janeiro!$A$4:$A$288=MAX(B22:B24)),MOD(ROW(),2)+3)))),"")</f>
        <v/>
      </c>
      <c r="D24" s="16" t="str">
        <f>IFERROR(IF(B22="","",IF(MOD(ROW(),2)+3=1,INDEX(Janeiro!$F$4:$F$288,MATCH(B24,Janeiro!$A$4:$A$288,0)),INDEX(Janeiro!$F$4:$F$288,_xlfn.AGGREGATE(15,6,ROW(Janeiro!$A$4:$A$288)-ROW(Janeiro!$A$3)/(Janeiro!$A$4:$A$288=MAX(B22:B24)),MOD(ROW(),2)+3)))),"")</f>
        <v/>
      </c>
      <c r="E24" s="26"/>
      <c r="F24" s="20" t="str">
        <f>IFERROR(IF(E22="","",IF(MOD(ROW(),2)+3=1,INDEX(Janeiro!$C$4:$C$288,MATCH(E24,Janeiro!$A$4:$A$288,0)),INDEX(Janeiro!$C$4:$C$288,_xlfn.AGGREGATE(15,6,ROW(Janeiro!$A$4:$A$288)-ROW(Janeiro!$A$3)/(Janeiro!$A$4:$A$288=MAX(E22:E24)),MOD(ROW(),2)+3)))),"")</f>
        <v/>
      </c>
      <c r="G24" s="16" t="str">
        <f>IFERROR(IF(E22="","",IF(MOD(ROW(),2)+3=1,INDEX(Janeiro!$F$4:$F$288,MATCH(E24,Janeiro!$A$4:$A$288,0)),INDEX(Janeiro!$F$4:$F$288,_xlfn.AGGREGATE(15,6,ROW(Janeiro!$A$4:$A$288)-ROW(Janeiro!$A$3)/(Janeiro!$A$4:$A$288=MAX(E22:E24)),MOD(ROW(),2)+3)))),"")</f>
        <v/>
      </c>
      <c r="H24" s="26"/>
      <c r="I24" s="20" t="str">
        <f>IFERROR(IF(H22="","",IF(MOD(ROW(),2)+3=1,INDEX(Janeiro!$C$4:$C$288,MATCH(H24,Janeiro!$A$4:$A$288,0)),INDEX(Janeiro!$C$4:$C$288,_xlfn.AGGREGATE(15,6,ROW(Janeiro!$A$4:$A$288)-ROW(Janeiro!$A$3)/(Janeiro!$A$4:$A$288=MAX(H22:H24)),MOD(ROW(),2)+3)))),"")</f>
        <v/>
      </c>
      <c r="J24" s="16" t="str">
        <f>IFERROR(IF(H22="","",IF(MOD(ROW(),2)+3=1,INDEX(Janeiro!$F$4:$F$288,MATCH(H24,Janeiro!$A$4:$A$288,0)),INDEX(Janeiro!$F$4:$F$288,_xlfn.AGGREGATE(15,6,ROW(Janeiro!$A$4:$A$288)-ROW(Janeiro!$A$3)/(Janeiro!$A$4:$A$288=MAX(H22:H24)),MOD(ROW(),2)+3)))),"")</f>
        <v/>
      </c>
      <c r="K24" s="26"/>
      <c r="L24" s="20" t="str">
        <f>IFERROR(IF(K22="","",IF(MOD(ROW(),2)+3=1,INDEX(Janeiro!$C$4:$C$288,MATCH(K24,Janeiro!$A$4:$A$288,0)),INDEX(Janeiro!$C$4:$C$288,_xlfn.AGGREGATE(15,6,ROW(Janeiro!$A$4:$A$288)-ROW(Janeiro!$A$3)/(Janeiro!$A$4:$A$288=MAX(K22:K24)),MOD(ROW(),2)+3)))),"")</f>
        <v/>
      </c>
      <c r="M24" s="16" t="str">
        <f>IFERROR(IF(K22="","",IF(MOD(ROW(),2)+3=1,INDEX(Janeiro!$F$4:$F$288,MATCH(K24,Janeiro!$A$4:$A$288,0)),INDEX(Janeiro!$F$4:$F$288,_xlfn.AGGREGATE(15,6,ROW(Janeiro!$A$4:$A$288)-ROW(Janeiro!$A$3)/(Janeiro!$A$4:$A$288=MAX(K22:K24)),MOD(ROW(),2)+3)))),"")</f>
        <v/>
      </c>
      <c r="N24" s="26"/>
      <c r="O24" s="20" t="str">
        <f>IFERROR(IF(N22="","",IF(MOD(ROW(),2)+3=1,INDEX(Janeiro!$C$4:$C$288,MATCH(N24,Janeiro!$A$4:$A$288,0)),INDEX(Janeiro!$C$4:$C$288,_xlfn.AGGREGATE(15,6,ROW(Janeiro!$A$4:$A$288)-ROW(Janeiro!$A$3)/(Janeiro!$A$4:$A$288=MAX(N22:N24)),MOD(ROW(),2)+3)))),"")</f>
        <v/>
      </c>
      <c r="P24" s="16" t="str">
        <f>IFERROR(IF(N22="","",IF(MOD(ROW(),2)+3=1,INDEX(Janeiro!$F$4:$F$288,MATCH(N24,Janeiro!$A$4:$A$288,0)),INDEX(Janeiro!$F$4:$F$288,_xlfn.AGGREGATE(15,6,ROW(Janeiro!$A$4:$A$288)-ROW(Janeiro!$A$3)/(Janeiro!$A$4:$A$288=MAX(N22:N24)),MOD(ROW(),2)+3)))),"")</f>
        <v/>
      </c>
      <c r="Q24" s="26"/>
      <c r="R24" s="20" t="str">
        <f>IFERROR(IF(Q22="","",IF(MOD(ROW(),2)+3=1,INDEX(Janeiro!$C$4:$C$288,MATCH(Q24,Janeiro!$A$4:$A$288,0)),INDEX(Janeiro!$C$4:$C$288,_xlfn.AGGREGATE(15,6,ROW(Janeiro!$A$4:$A$288)-ROW(Janeiro!$A$3)/(Janeiro!$A$4:$A$288=MAX(Q22:Q24)),MOD(ROW(),2)+3)))),"")</f>
        <v/>
      </c>
      <c r="S24" s="16" t="str">
        <f>IFERROR(IF(Q22="","",IF(MOD(ROW(),2)+3=1,INDEX(Janeiro!$F$4:$F$288,MATCH(Q24,Janeiro!$A$4:$A$288,0)),INDEX(Janeiro!$F$4:$F$288,_xlfn.AGGREGATE(15,6,ROW(Janeiro!$A$4:$A$288)-ROW(Janeiro!$A$3)/(Janeiro!$A$4:$A$288=MAX(Q22:Q24)),MOD(ROW(),2)+3)))),"")</f>
        <v/>
      </c>
      <c r="T24" s="26"/>
      <c r="U24" s="17" t="str">
        <f>IFERROR(IF(T22="","",IF(MOD(ROW(),2)+3=1,INDEX(Janeiro!$C$4:$C$288,MATCH(T24,Janeiro!$A$4:$A$288,0)),INDEX(Janeiro!$C$4:$C$288,_xlfn.AGGREGATE(15,6,ROW(Janeiro!$A$4:$A$288)-ROW(Janeiro!$A$3)/(Janeiro!$A$4:$A$288=MAX(T22:T24)),MOD(ROW(),2)+3)))),"")</f>
        <v/>
      </c>
      <c r="V24" s="8" t="str">
        <f>IFERROR(IF(T22="","",IF(MOD(ROW(),2)+3=1,INDEX(Janeiro!$F$4:$F$288,MATCH(T24,Janeiro!$A$4:$A$288,0)),INDEX(Janeiro!$F$4:$F$288,_xlfn.AGGREGATE(15,6,ROW(Janeiro!$A$4:$A$288)-ROW(Janeiro!$A$3)/(Janeiro!$A$4:$A$288=MAX(T22:T24)),MOD(ROW(),2)+3)))),"")</f>
        <v/>
      </c>
    </row>
    <row r="25" spans="2:22" x14ac:dyDescent="0.3">
      <c r="B25" s="28"/>
      <c r="C25" s="20" t="str">
        <f>IFERROR(IF(B22="","",IF(MOD(ROW(),2)+3=1,INDEX(Janeiro!$C$4:$C$288,MATCH(B25,Janeiro!$A$4:$A$288,0)),INDEX(Janeiro!$C$4:$C$288,_xlfn.AGGREGATE(15,6,ROW(Janeiro!$A$4:$A$288)-ROW(Janeiro!$A$3)/(Janeiro!$A$4:$A$288=MAX(B22:B25)),MOD(ROW(),2)+3)))),"")</f>
        <v/>
      </c>
      <c r="D25" s="16" t="str">
        <f>IFERROR(IF(B22="","",IF(MOD(ROW(),2)+3=1,INDEX(Janeiro!$F$4:$F$288,MATCH(B25,Janeiro!$A$4:$A$288,0)),INDEX(Janeiro!$F$4:$F$288,_xlfn.AGGREGATE(15,6,ROW(Janeiro!$A$4:$A$288)-ROW(Janeiro!$A$3)/(Janeiro!$A$4:$A$288=MAX(B22:B25)),MOD(ROW(),2)+3)))),"")</f>
        <v/>
      </c>
      <c r="E25" s="26"/>
      <c r="F25" s="20" t="str">
        <f>IFERROR(IF(E22="","",IF(MOD(ROW(),2)+3=1,INDEX(Janeiro!$C$4:$C$288,MATCH(E25,Janeiro!$A$4:$A$288,0)),INDEX(Janeiro!$C$4:$C$288,_xlfn.AGGREGATE(15,6,ROW(Janeiro!$A$4:$A$288)-ROW(Janeiro!$A$3)/(Janeiro!$A$4:$A$288=MAX(E22:E25)),MOD(ROW(),2)+3)))),"")</f>
        <v/>
      </c>
      <c r="G25" s="16" t="str">
        <f>IFERROR(IF(E22="","",IF(MOD(ROW(),2)+3=1,INDEX(Janeiro!$F$4:$F$288,MATCH(E25,Janeiro!$A$4:$A$288,0)),INDEX(Janeiro!$F$4:$F$288,_xlfn.AGGREGATE(15,6,ROW(Janeiro!$A$4:$A$288)-ROW(Janeiro!$A$3)/(Janeiro!$A$4:$A$288=MAX(E22:E25)),MOD(ROW(),2)+3)))),"")</f>
        <v/>
      </c>
      <c r="H25" s="26"/>
      <c r="I25" s="20" t="str">
        <f>IFERROR(IF(H22="","",IF(MOD(ROW(),2)+3=1,INDEX(Janeiro!$C$4:$C$288,MATCH(H25,Janeiro!$A$4:$A$288,0)),INDEX(Janeiro!$C$4:$C$288,_xlfn.AGGREGATE(15,6,ROW(Janeiro!$A$4:$A$288)-ROW(Janeiro!$A$3)/(Janeiro!$A$4:$A$288=MAX(H22:H25)),MOD(ROW(),2)+3)))),"")</f>
        <v/>
      </c>
      <c r="J25" s="16" t="str">
        <f>IFERROR(IF(H22="","",IF(MOD(ROW(),2)+3=1,INDEX(Janeiro!$F$4:$F$288,MATCH(H25,Janeiro!$A$4:$A$288,0)),INDEX(Janeiro!$F$4:$F$288,_xlfn.AGGREGATE(15,6,ROW(Janeiro!$A$4:$A$288)-ROW(Janeiro!$A$3)/(Janeiro!$A$4:$A$288=MAX(H22:H25)),MOD(ROW(),2)+3)))),"")</f>
        <v/>
      </c>
      <c r="K25" s="26"/>
      <c r="L25" s="20" t="str">
        <f>IFERROR(IF(K22="","",IF(MOD(ROW(),2)+3=1,INDEX(Janeiro!$C$4:$C$288,MATCH(K25,Janeiro!$A$4:$A$288,0)),INDEX(Janeiro!$C$4:$C$288,_xlfn.AGGREGATE(15,6,ROW(Janeiro!$A$4:$A$288)-ROW(Janeiro!$A$3)/(Janeiro!$A$4:$A$288=MAX(K22:K25)),MOD(ROW(),2)+3)))),"")</f>
        <v/>
      </c>
      <c r="M25" s="16" t="str">
        <f>IFERROR(IF(K22="","",IF(MOD(ROW(),2)+3=1,INDEX(Janeiro!$F$4:$F$288,MATCH(K25,Janeiro!$A$4:$A$288,0)),INDEX(Janeiro!$F$4:$F$288,_xlfn.AGGREGATE(15,6,ROW(Janeiro!$A$4:$A$288)-ROW(Janeiro!$A$3)/(Janeiro!$A$4:$A$288=MAX(K22:K25)),MOD(ROW(),2)+3)))),"")</f>
        <v/>
      </c>
      <c r="N25" s="26"/>
      <c r="O25" s="20" t="str">
        <f>IFERROR(IF(N22="","",IF(MOD(ROW(),2)+3=1,INDEX(Janeiro!$C$4:$C$288,MATCH(N25,Janeiro!$A$4:$A$288,0)),INDEX(Janeiro!$C$4:$C$288,_xlfn.AGGREGATE(15,6,ROW(Janeiro!$A$4:$A$288)-ROW(Janeiro!$A$3)/(Janeiro!$A$4:$A$288=MAX(N22:N25)),MOD(ROW(),2)+3)))),"")</f>
        <v/>
      </c>
      <c r="P25" s="16" t="str">
        <f>IFERROR(IF(N22="","",IF(MOD(ROW(),2)+3=1,INDEX(Janeiro!$F$4:$F$288,MATCH(N25,Janeiro!$A$4:$A$288,0)),INDEX(Janeiro!$F$4:$F$288,_xlfn.AGGREGATE(15,6,ROW(Janeiro!$A$4:$A$288)-ROW(Janeiro!$A$3)/(Janeiro!$A$4:$A$288=MAX(N22:N25)),MOD(ROW(),2)+3)))),"")</f>
        <v/>
      </c>
      <c r="Q25" s="26"/>
      <c r="R25" s="20" t="str">
        <f>IFERROR(IF(Q22="","",IF(MOD(ROW(),2)+3=1,INDEX(Janeiro!$C$4:$C$288,MATCH(Q25,Janeiro!$A$4:$A$288,0)),INDEX(Janeiro!$C$4:$C$288,_xlfn.AGGREGATE(15,6,ROW(Janeiro!$A$4:$A$288)-ROW(Janeiro!$A$3)/(Janeiro!$A$4:$A$288=MAX(Q22:Q25)),MOD(ROW(),2)+3)))),"")</f>
        <v/>
      </c>
      <c r="S25" s="16" t="str">
        <f>IFERROR(IF(Q22="","",IF(MOD(ROW(),2)+3=1,INDEX(Janeiro!$F$4:$F$288,MATCH(Q25,Janeiro!$A$4:$A$288,0)),INDEX(Janeiro!$F$4:$F$288,_xlfn.AGGREGATE(15,6,ROW(Janeiro!$A$4:$A$288)-ROW(Janeiro!$A$3)/(Janeiro!$A$4:$A$288=MAX(Q22:Q25)),MOD(ROW(),2)+3)))),"")</f>
        <v/>
      </c>
      <c r="T25" s="26"/>
      <c r="U25" s="17" t="str">
        <f>IFERROR(IF(T22="","",IF(MOD(ROW(),2)+3=1,INDEX(Janeiro!$C$4:$C$288,MATCH(T25,Janeiro!$A$4:$A$288,0)),INDEX(Janeiro!$C$4:$C$288,_xlfn.AGGREGATE(15,6,ROW(Janeiro!$A$4:$A$288)-ROW(Janeiro!$A$3)/(Janeiro!$A$4:$A$288=MAX(T22:T25)),MOD(ROW(),2)+3)))),"")</f>
        <v/>
      </c>
      <c r="V25" s="8" t="str">
        <f>IFERROR(IF(T22="","",IF(MOD(ROW(),2)+3=1,INDEX(Janeiro!$F$4:$F$288,MATCH(T25,Janeiro!$A$4:$A$288,0)),INDEX(Janeiro!$F$4:$F$288,_xlfn.AGGREGATE(15,6,ROW(Janeiro!$A$4:$A$288)-ROW(Janeiro!$A$3)/(Janeiro!$A$4:$A$288=MAX(T22:T25)),MOD(ROW(),2)+3)))),"")</f>
        <v/>
      </c>
    </row>
    <row r="26" spans="2:22" x14ac:dyDescent="0.3">
      <c r="B26" s="29"/>
      <c r="C26" s="20" t="str">
        <f>IFERROR(IF(B22="","",IF(MOD(ROW(),2)+5=1,INDEX(Janeiro!$C$4:$C$288,MATCH(B26,Janeiro!$A$4:$A$288,0)),INDEX(Janeiro!$C$4:$C$288,_xlfn.AGGREGATE(15,6,ROW(Janeiro!$A$4:$A$288)-ROW(Janeiro!$A$3)/(Janeiro!$A$4:$A$288=MAX(B22:B26)),MOD(ROW(),2)+5)))),"")</f>
        <v/>
      </c>
      <c r="D26" s="16" t="str">
        <f>IFERROR(IF(B22="","",IF(MOD(ROW(),2)+5=1,INDEX(Janeiro!$F$4:$F$288,MATCH(B26,Janeiro!$A$4:$A$288,0)),INDEX(Janeiro!$F$4:$F$288,_xlfn.AGGREGATE(15,6,ROW(Janeiro!$A$4:$A$288)-ROW(Janeiro!$A$3)/(Janeiro!$A$4:$A$288=MAX(B22:B26)),MOD(ROW(),2)+5)))),"")</f>
        <v/>
      </c>
      <c r="E26" s="34"/>
      <c r="F26" s="20" t="str">
        <f>IFERROR(IF(E22="","",IF(MOD(ROW(),2)+5=1,INDEX(Janeiro!$C$4:$C$288,MATCH(E26,Janeiro!$A$4:$A$288,0)),INDEX(Janeiro!$C$4:$C$288,_xlfn.AGGREGATE(15,6,ROW(Janeiro!$A$4:$A$288)-ROW(Janeiro!$A$3)/(Janeiro!$A$4:$A$288=MAX(E22:E26)),MOD(ROW(),2)+5)))),"")</f>
        <v/>
      </c>
      <c r="G26" s="16" t="str">
        <f>IFERROR(IF(E22="","",IF(MOD(ROW(),2)+5=1,INDEX(Janeiro!$F$4:$F$288,MATCH(E26,Janeiro!$A$4:$A$288,0)),INDEX(Janeiro!$F$4:$F$288,_xlfn.AGGREGATE(15,6,ROW(Janeiro!$A$4:$A$288)-ROW(Janeiro!$A$3)/(Janeiro!$A$4:$A$288=MAX(E22:E26)),MOD(ROW(),2)+5)))),"")</f>
        <v/>
      </c>
      <c r="H26" s="34"/>
      <c r="I26" s="20" t="str">
        <f>IFERROR(IF(H22="","",IF(MOD(ROW(),2)+5=1,INDEX(Janeiro!$C$4:$C$288,MATCH(H26,Janeiro!$A$4:$A$288,0)),INDEX(Janeiro!$C$4:$C$288,_xlfn.AGGREGATE(15,6,ROW(Janeiro!$A$4:$A$288)-ROW(Janeiro!$A$3)/(Janeiro!$A$4:$A$288=MAX(H22:H26)),MOD(ROW(),2)+5)))),"")</f>
        <v/>
      </c>
      <c r="J26" s="16" t="str">
        <f>IFERROR(IF(H22="","",IF(MOD(ROW(),2)+5=1,INDEX(Janeiro!$F$4:$F$288,MATCH(H26,Janeiro!$A$4:$A$288,0)),INDEX(Janeiro!$F$4:$F$288,_xlfn.AGGREGATE(15,6,ROW(Janeiro!$A$4:$A$288)-ROW(Janeiro!$A$3)/(Janeiro!$A$4:$A$288=MAX(H22:H26)),MOD(ROW(),2)+5)))),"")</f>
        <v/>
      </c>
      <c r="K26" s="34"/>
      <c r="L26" s="20" t="str">
        <f>IFERROR(IF(K22="","",IF(MOD(ROW(),2)+5=1,INDEX(Janeiro!$C$4:$C$288,MATCH(K26,Janeiro!$A$4:$A$288,0)),INDEX(Janeiro!$C$4:$C$288,_xlfn.AGGREGATE(15,6,ROW(Janeiro!$A$4:$A$288)-ROW(Janeiro!$A$3)/(Janeiro!$A$4:$A$288=MAX(K22:K26)),MOD(ROW(),2)+5)))),"")</f>
        <v/>
      </c>
      <c r="M26" s="16" t="str">
        <f>IFERROR(IF(K22="","",IF(MOD(ROW(),2)+5=1,INDEX(Janeiro!$F$4:$F$288,MATCH(K26,Janeiro!$A$4:$A$288,0)),INDEX(Janeiro!$F$4:$F$288,_xlfn.AGGREGATE(15,6,ROW(Janeiro!$A$4:$A$288)-ROW(Janeiro!$A$3)/(Janeiro!$A$4:$A$288=MAX(K22:K26)),MOD(ROW(),2)+5)))),"")</f>
        <v/>
      </c>
      <c r="N26" s="34"/>
      <c r="O26" s="20" t="str">
        <f>IFERROR(IF(N22="","",IF(MOD(ROW(),2)+5=1,INDEX(Janeiro!$C$4:$C$288,MATCH(N26,Janeiro!$A$4:$A$288,0)),INDEX(Janeiro!$C$4:$C$288,_xlfn.AGGREGATE(15,6,ROW(Janeiro!$A$4:$A$288)-ROW(Janeiro!$A$3)/(Janeiro!$A$4:$A$288=MAX(N22:N26)),MOD(ROW(),2)+5)))),"")</f>
        <v/>
      </c>
      <c r="P26" s="16" t="str">
        <f>IFERROR(IF(N22="","",IF(MOD(ROW(),2)+5=1,INDEX(Janeiro!$F$4:$F$288,MATCH(N26,Janeiro!$A$4:$A$288,0)),INDEX(Janeiro!$F$4:$F$288,_xlfn.AGGREGATE(15,6,ROW(Janeiro!$A$4:$A$288)-ROW(Janeiro!$A$3)/(Janeiro!$A$4:$A$288=MAX(N22:N26)),MOD(ROW(),2)+5)))),"")</f>
        <v/>
      </c>
      <c r="Q26" s="34"/>
      <c r="R26" s="20" t="str">
        <f>IFERROR(IF(Q22="","",IF(MOD(ROW(),2)+5=1,INDEX(Janeiro!$C$4:$C$288,MATCH(Q26,Janeiro!$A$4:$A$288,0)),INDEX(Janeiro!$C$4:$C$288,_xlfn.AGGREGATE(15,6,ROW(Janeiro!$A$4:$A$288)-ROW(Janeiro!$A$3)/(Janeiro!$A$4:$A$288=MAX(Q22:Q26)),MOD(ROW(),2)+5)))),"")</f>
        <v/>
      </c>
      <c r="S26" s="16" t="str">
        <f>IFERROR(IF(Q22="","",IF(MOD(ROW(),2)+5=1,INDEX(Janeiro!$F$4:$F$288,MATCH(Q26,Janeiro!$A$4:$A$288,0)),INDEX(Janeiro!$F$4:$F$288,_xlfn.AGGREGATE(15,6,ROW(Janeiro!$A$4:$A$288)-ROW(Janeiro!$A$3)/(Janeiro!$A$4:$A$288=MAX(Q22:Q26)),MOD(ROW(),2)+5)))),"")</f>
        <v/>
      </c>
      <c r="T26" s="34"/>
      <c r="U26" s="17" t="str">
        <f>IFERROR(IF(T22="","",IF(MOD(ROW(),2)+5=1,INDEX(Janeiro!$C$4:$C$288,MATCH(T26,Janeiro!$A$4:$A$288,0)),INDEX(Janeiro!$C$4:$C$288,_xlfn.AGGREGATE(15,6,ROW(Janeiro!$A$4:$A$288)-ROW(Janeiro!$A$3)/(Janeiro!$A$4:$A$288=MAX(T22:T26)),MOD(ROW(),2)+5)))),"")</f>
        <v/>
      </c>
      <c r="V26" s="8" t="str">
        <f>IFERROR(IF(T22="","",IF(MOD(ROW(),2)+5=1,INDEX(Janeiro!$F$4:$F$288,MATCH(T26,Janeiro!$A$4:$A$288,0)),INDEX(Janeiro!$F$4:$F$288,_xlfn.AGGREGATE(15,6,ROW(Janeiro!$A$4:$A$288)-ROW(Janeiro!$A$3)/(Janeiro!$A$4:$A$288=MAX(T22:T26)),MOD(ROW(),2)+5)))),"")</f>
        <v/>
      </c>
    </row>
    <row r="27" spans="2:22" x14ac:dyDescent="0.3">
      <c r="B27" s="29"/>
      <c r="C27" s="20" t="str">
        <f>IFERROR(IF(B22="","",IF(MOD(ROW(),2)+5=1,INDEX(Janeiro!$C$4:$C$288,MATCH(B27,Janeiro!$A$4:$A$288,0)),INDEX(Janeiro!$C$4:$C$288,_xlfn.AGGREGATE(15,6,ROW(Janeiro!$A$4:$A$288)-ROW(Janeiro!$A$3)/(Janeiro!$A$4:$A$288=MAX(B22:B27)),MOD(ROW(),2)+5)))),"")</f>
        <v/>
      </c>
      <c r="D27" s="16" t="str">
        <f>IFERROR(IF(B22="","",IF(MOD(ROW(),2)+5=1,INDEX(Janeiro!$F$4:$F$288,MATCH(B27,Janeiro!$A$4:$A$288,0)),INDEX(Janeiro!$F$4:$F$288,_xlfn.AGGREGATE(15,6,ROW(Janeiro!$A$4:$A$288)-ROW(Janeiro!$A$3)/(Janeiro!$A$4:$A$288=MAX(B22:B27)),MOD(ROW(),2)+5)))),"")</f>
        <v/>
      </c>
      <c r="E27" s="34"/>
      <c r="F27" s="20" t="str">
        <f>IFERROR(IF(E22="","",IF(MOD(ROW(),2)+5=1,INDEX(Janeiro!$C$4:$C$288,MATCH(E27,Janeiro!$A$4:$A$288,0)),INDEX(Janeiro!$C$4:$C$288,_xlfn.AGGREGATE(15,6,ROW(Janeiro!$A$4:$A$288)-ROW(Janeiro!$A$3)/(Janeiro!$A$4:$A$288=MAX(E22:E27)),MOD(ROW(),2)+5)))),"")</f>
        <v/>
      </c>
      <c r="G27" s="16" t="str">
        <f>IFERROR(IF(E22="","",IF(MOD(ROW(),2)+5=1,INDEX(Janeiro!$F$4:$F$288,MATCH(E27,Janeiro!$A$4:$A$288,0)),INDEX(Janeiro!$F$4:$F$288,_xlfn.AGGREGATE(15,6,ROW(Janeiro!$A$4:$A$288)-ROW(Janeiro!$A$3)/(Janeiro!$A$4:$A$288=MAX(E22:E27)),MOD(ROW(),2)+5)))),"")</f>
        <v/>
      </c>
      <c r="H27" s="34"/>
      <c r="I27" s="20" t="str">
        <f>IFERROR(IF(H22="","",IF(MOD(ROW(),2)+5=1,INDEX(Janeiro!$C$4:$C$288,MATCH(H27,Janeiro!$A$4:$A$288,0)),INDEX(Janeiro!$C$4:$C$288,_xlfn.AGGREGATE(15,6,ROW(Janeiro!$A$4:$A$288)-ROW(Janeiro!$A$3)/(Janeiro!$A$4:$A$288=MAX(H22:H27)),MOD(ROW(),2)+5)))),"")</f>
        <v/>
      </c>
      <c r="J27" s="16" t="str">
        <f>IFERROR(IF(H22="","",IF(MOD(ROW(),2)+5=1,INDEX(Janeiro!$F$4:$F$288,MATCH(H27,Janeiro!$A$4:$A$288,0)),INDEX(Janeiro!$F$4:$F$288,_xlfn.AGGREGATE(15,6,ROW(Janeiro!$A$4:$A$288)-ROW(Janeiro!$A$3)/(Janeiro!$A$4:$A$288=MAX(H22:H27)),MOD(ROW(),2)+5)))),"")</f>
        <v/>
      </c>
      <c r="K27" s="34"/>
      <c r="L27" s="20" t="str">
        <f>IFERROR(IF(K22="","",IF(MOD(ROW(),2)+5=1,INDEX(Janeiro!$C$4:$C$288,MATCH(K27,Janeiro!$A$4:$A$288,0)),INDEX(Janeiro!$C$4:$C$288,_xlfn.AGGREGATE(15,6,ROW(Janeiro!$A$4:$A$288)-ROW(Janeiro!$A$3)/(Janeiro!$A$4:$A$288=MAX(K22:K27)),MOD(ROW(),2)+5)))),"")</f>
        <v/>
      </c>
      <c r="M27" s="16" t="str">
        <f>IFERROR(IF(K22="","",IF(MOD(ROW(),2)+5=1,INDEX(Janeiro!$F$4:$F$288,MATCH(K27,Janeiro!$A$4:$A$288,0)),INDEX(Janeiro!$F$4:$F$288,_xlfn.AGGREGATE(15,6,ROW(Janeiro!$A$4:$A$288)-ROW(Janeiro!$A$3)/(Janeiro!$A$4:$A$288=MAX(K22:K27)),MOD(ROW(),2)+5)))),"")</f>
        <v/>
      </c>
      <c r="N27" s="34"/>
      <c r="O27" s="20" t="str">
        <f>IFERROR(IF(N22="","",IF(MOD(ROW(),2)+5=1,INDEX(Janeiro!$C$4:$C$288,MATCH(N27,Janeiro!$A$4:$A$288,0)),INDEX(Janeiro!$C$4:$C$288,_xlfn.AGGREGATE(15,6,ROW(Janeiro!$A$4:$A$288)-ROW(Janeiro!$A$3)/(Janeiro!$A$4:$A$288=MAX(N22:N27)),MOD(ROW(),2)+5)))),"")</f>
        <v/>
      </c>
      <c r="P27" s="16" t="str">
        <f>IFERROR(IF(N22="","",IF(MOD(ROW(),2)+5=1,INDEX(Janeiro!$F$4:$F$288,MATCH(N27,Janeiro!$A$4:$A$288,0)),INDEX(Janeiro!$F$4:$F$288,_xlfn.AGGREGATE(15,6,ROW(Janeiro!$A$4:$A$288)-ROW(Janeiro!$A$3)/(Janeiro!$A$4:$A$288=MAX(N22:N27)),MOD(ROW(),2)+5)))),"")</f>
        <v/>
      </c>
      <c r="Q27" s="34"/>
      <c r="R27" s="20" t="str">
        <f>IFERROR(IF(Q22="","",IF(MOD(ROW(),2)+5=1,INDEX(Janeiro!$C$4:$C$288,MATCH(Q27,Janeiro!$A$4:$A$288,0)),INDEX(Janeiro!$C$4:$C$288,_xlfn.AGGREGATE(15,6,ROW(Janeiro!$A$4:$A$288)-ROW(Janeiro!$A$3)/(Janeiro!$A$4:$A$288=MAX(Q22:Q27)),MOD(ROW(),2)+5)))),"")</f>
        <v/>
      </c>
      <c r="S27" s="16" t="str">
        <f>IFERROR(IF(Q22="","",IF(MOD(ROW(),2)+5=1,INDEX(Janeiro!$F$4:$F$288,MATCH(Q27,Janeiro!$A$4:$A$288,0)),INDEX(Janeiro!$F$4:$F$288,_xlfn.AGGREGATE(15,6,ROW(Janeiro!$A$4:$A$288)-ROW(Janeiro!$A$3)/(Janeiro!$A$4:$A$288=MAX(Q22:Q27)),MOD(ROW(),2)+5)))),"")</f>
        <v/>
      </c>
      <c r="T27" s="34"/>
      <c r="U27" s="17" t="str">
        <f>IFERROR(IF(T22="","",IF(MOD(ROW(),2)+5=1,INDEX(Janeiro!$C$4:$C$288,MATCH(T27,Janeiro!$A$4:$A$288,0)),INDEX(Janeiro!$C$4:$C$288,_xlfn.AGGREGATE(15,6,ROW(Janeiro!$A$4:$A$288)-ROW(Janeiro!$A$3)/(Janeiro!$A$4:$A$288=MAX(T22:T27)),MOD(ROW(),2)+5)))),"")</f>
        <v/>
      </c>
      <c r="V27" s="8" t="str">
        <f>IFERROR(IF(T22="","",IF(MOD(ROW(),2)+5=1,INDEX(Janeiro!$F$4:$F$288,MATCH(T27,Janeiro!$A$4:$A$288,0)),INDEX(Janeiro!$F$4:$F$288,_xlfn.AGGREGATE(15,6,ROW(Janeiro!$A$4:$A$288)-ROW(Janeiro!$A$3)/(Janeiro!$A$4:$A$288=MAX(T22:T27)),MOD(ROW(),2)+5)))),"")</f>
        <v/>
      </c>
    </row>
    <row r="28" spans="2:22" x14ac:dyDescent="0.3">
      <c r="B28" s="29"/>
      <c r="C28" s="20" t="str">
        <f>IFERROR(IF(B22="","",IF(MOD(ROW(),2)+7=1,INDEX(Janeiro!$C$4:$C$288,MATCH(B28,Janeiro!$A$4:$A$288,0)),INDEX(Janeiro!$C$4:$C$288,_xlfn.AGGREGATE(15,6,ROW(Janeiro!$A$4:$A$288)-ROW(Janeiro!$A$3)/(Janeiro!$A$4:$A$288=MAX(B22:B28)),MOD(ROW(),2)+7)))),"")</f>
        <v/>
      </c>
      <c r="D28" s="16" t="str">
        <f>IFERROR(IF(B22="","",IF(MOD(ROW(),2)+7=1,INDEX(Janeiro!$F$4:$F$288,MATCH(B28,Janeiro!$A$4:$A$288,0)),INDEX(Janeiro!$F$4:$F$288,_xlfn.AGGREGATE(15,6,ROW(Janeiro!$A$4:$A$288)-ROW(Janeiro!$A$3)/(Janeiro!$A$4:$A$288=MAX(B22:B28)),MOD(ROW(),2)+7)))),"")</f>
        <v/>
      </c>
      <c r="E28" s="34"/>
      <c r="F28" s="20" t="str">
        <f>IFERROR(IF(E22="","",IF(MOD(ROW(),2)+7=1,INDEX(Janeiro!$C$4:$C$288,MATCH(E28,Janeiro!$A$4:$A$288,0)),INDEX(Janeiro!$C$4:$C$288,_xlfn.AGGREGATE(15,6,ROW(Janeiro!$A$4:$A$288)-ROW(Janeiro!$A$3)/(Janeiro!$A$4:$A$288=MAX(E22:E28)),MOD(ROW(),2)+7)))),"")</f>
        <v/>
      </c>
      <c r="G28" s="16" t="str">
        <f>IFERROR(IF(E22="","",IF(MOD(ROW(),2)+7=1,INDEX(Janeiro!$F$4:$F$288,MATCH(E28,Janeiro!$A$4:$A$288,0)),INDEX(Janeiro!$F$4:$F$288,_xlfn.AGGREGATE(15,6,ROW(Janeiro!$A$4:$A$288)-ROW(Janeiro!$A$3)/(Janeiro!$A$4:$A$288=MAX(E22:E28)),MOD(ROW(),2)+7)))),"")</f>
        <v/>
      </c>
      <c r="H28" s="34"/>
      <c r="I28" s="20" t="str">
        <f>IFERROR(IF(H22="","",IF(MOD(ROW(),2)+7=1,INDEX(Janeiro!$C$4:$C$288,MATCH(H28,Janeiro!$A$4:$A$288,0)),INDEX(Janeiro!$C$4:$C$288,_xlfn.AGGREGATE(15,6,ROW(Janeiro!$A$4:$A$288)-ROW(Janeiro!$A$3)/(Janeiro!$A$4:$A$288=MAX(H22:H28)),MOD(ROW(),2)+7)))),"")</f>
        <v/>
      </c>
      <c r="J28" s="16" t="str">
        <f>IFERROR(IF(H22="","",IF(MOD(ROW(),2)+7=1,INDEX(Janeiro!$F$4:$F$288,MATCH(H28,Janeiro!$A$4:$A$288,0)),INDEX(Janeiro!$F$4:$F$288,_xlfn.AGGREGATE(15,6,ROW(Janeiro!$A$4:$A$288)-ROW(Janeiro!$A$3)/(Janeiro!$A$4:$A$288=MAX(H22:H28)),MOD(ROW(),2)+7)))),"")</f>
        <v/>
      </c>
      <c r="K28" s="34"/>
      <c r="L28" s="20" t="str">
        <f>IFERROR(IF(K22="","",IF(MOD(ROW(),2)+7=1,INDEX(Janeiro!$C$4:$C$288,MATCH(K28,Janeiro!$A$4:$A$288,0)),INDEX(Janeiro!$C$4:$C$288,_xlfn.AGGREGATE(15,6,ROW(Janeiro!$A$4:$A$288)-ROW(Janeiro!$A$3)/(Janeiro!$A$4:$A$288=MAX(K22:K28)),MOD(ROW(),2)+7)))),"")</f>
        <v/>
      </c>
      <c r="M28" s="16" t="str">
        <f>IFERROR(IF(K22="","",IF(MOD(ROW(),2)+7=1,INDEX(Janeiro!$F$4:$F$288,MATCH(K28,Janeiro!$A$4:$A$288,0)),INDEX(Janeiro!$F$4:$F$288,_xlfn.AGGREGATE(15,6,ROW(Janeiro!$A$4:$A$288)-ROW(Janeiro!$A$3)/(Janeiro!$A$4:$A$288=MAX(K22:K28)),MOD(ROW(),2)+7)))),"")</f>
        <v/>
      </c>
      <c r="N28" s="34"/>
      <c r="O28" s="20" t="str">
        <f>IFERROR(IF(N22="","",IF(MOD(ROW(),2)+7=1,INDEX(Janeiro!$C$4:$C$288,MATCH(N28,Janeiro!$A$4:$A$288,0)),INDEX(Janeiro!$C$4:$C$288,_xlfn.AGGREGATE(15,6,ROW(Janeiro!$A$4:$A$288)-ROW(Janeiro!$A$3)/(Janeiro!$A$4:$A$288=MAX(N22:N28)),MOD(ROW(),2)+7)))),"")</f>
        <v/>
      </c>
      <c r="P28" s="16" t="str">
        <f>IFERROR(IF(N22="","",IF(MOD(ROW(),2)+7=1,INDEX(Janeiro!$F$4:$F$288,MATCH(N28,Janeiro!$A$4:$A$288,0)),INDEX(Janeiro!$F$4:$F$288,_xlfn.AGGREGATE(15,6,ROW(Janeiro!$A$4:$A$288)-ROW(Janeiro!$A$3)/(Janeiro!$A$4:$A$288=MAX(N22:N28)),MOD(ROW(),2)+7)))),"")</f>
        <v/>
      </c>
      <c r="Q28" s="34"/>
      <c r="R28" s="20" t="str">
        <f>IFERROR(IF(Q22="","",IF(MOD(ROW(),2)+7=1,INDEX(Janeiro!$C$4:$C$288,MATCH(Q28,Janeiro!$A$4:$A$288,0)),INDEX(Janeiro!$C$4:$C$288,_xlfn.AGGREGATE(15,6,ROW(Janeiro!$A$4:$A$288)-ROW(Janeiro!$A$3)/(Janeiro!$A$4:$A$288=MAX(Q22:Q28)),MOD(ROW(),2)+7)))),"")</f>
        <v/>
      </c>
      <c r="S28" s="16" t="str">
        <f>IFERROR(IF(Q22="","",IF(MOD(ROW(),2)+7=1,INDEX(Janeiro!$F$4:$F$288,MATCH(Q28,Janeiro!$A$4:$A$288,0)),INDEX(Janeiro!$F$4:$F$288,_xlfn.AGGREGATE(15,6,ROW(Janeiro!$A$4:$A$288)-ROW(Janeiro!$A$3)/(Janeiro!$A$4:$A$288=MAX(Q22:Q28)),MOD(ROW(),2)+7)))),"")</f>
        <v/>
      </c>
      <c r="T28" s="34"/>
      <c r="U28" s="17" t="str">
        <f>IFERROR(IF(T22="","",IF(MOD(ROW(),2)+7=1,INDEX(Janeiro!$C$4:$C$288,MATCH(T28,Janeiro!$A$4:$A$288,0)),INDEX(Janeiro!$C$4:$C$288,_xlfn.AGGREGATE(15,6,ROW(Janeiro!$A$4:$A$288)-ROW(Janeiro!$A$3)/(Janeiro!$A$4:$A$288=MAX(T22:T28)),MOD(ROW(),2)+7)))),"")</f>
        <v/>
      </c>
      <c r="V28" s="8" t="str">
        <f>IFERROR(IF(T22="","",IF(MOD(ROW(),2)+7=1,INDEX(Janeiro!$F$4:$F$288,MATCH(T28,Janeiro!$A$4:$A$288,0)),INDEX(Janeiro!$F$4:$F$288,_xlfn.AGGREGATE(15,6,ROW(Janeiro!$A$4:$A$288)-ROW(Janeiro!$A$3)/(Janeiro!$A$4:$A$288=MAX(T22:T28)),MOD(ROW(),2)+7)))),"")</f>
        <v/>
      </c>
    </row>
    <row r="29" spans="2:22" x14ac:dyDescent="0.3">
      <c r="B29" s="32"/>
      <c r="C29" s="21" t="str">
        <f>IFERROR(IF(B22="","",IF(MOD(ROW(),2)+7=1,INDEX(Janeiro!$C$4:$C$288,MATCH(B29,Janeiro!$A$4:$A$288,0)),INDEX(Janeiro!$C$4:$C$288,_xlfn.AGGREGATE(15,6,ROW(Janeiro!$A$4:$A$288)-ROW(Janeiro!$A$3)/(Janeiro!$A$4:$A$288=MAX(B22:B29)),MOD(ROW(),2)+7)))),"")</f>
        <v/>
      </c>
      <c r="D29" s="16" t="str">
        <f>IFERROR(IF(B22="","",IF(MOD(ROW(),2)+7=1,INDEX(Janeiro!$F$4:$F$288,MATCH(B29,Janeiro!$A$4:$A$288,0)),INDEX(Janeiro!$F$4:$F$288,_xlfn.AGGREGATE(15,6,ROW(Janeiro!$A$4:$A$288)-ROW(Janeiro!$A$3)/(Janeiro!$A$4:$A$288=MAX(B22:B29)),MOD(ROW(),2)+7)))),"")</f>
        <v/>
      </c>
      <c r="E29" s="35"/>
      <c r="F29" s="21" t="str">
        <f>IFERROR(IF(E22="","",IF(MOD(ROW(),2)+7=1,INDEX(Janeiro!$C$4:$C$288,MATCH(E29,Janeiro!$A$4:$A$288,0)),INDEX(Janeiro!$C$4:$C$288,_xlfn.AGGREGATE(15,6,ROW(Janeiro!$A$4:$A$288)-ROW(Janeiro!$A$3)/(Janeiro!$A$4:$A$288=MAX(E22:E29)),MOD(ROW(),2)+7)))),"")</f>
        <v/>
      </c>
      <c r="G29" s="16" t="str">
        <f>IFERROR(IF(E22="","",IF(MOD(ROW(),2)+7=1,INDEX(Janeiro!$F$4:$F$288,MATCH(E29,Janeiro!$A$4:$A$288,0)),INDEX(Janeiro!$F$4:$F$288,_xlfn.AGGREGATE(15,6,ROW(Janeiro!$A$4:$A$288)-ROW(Janeiro!$A$3)/(Janeiro!$A$4:$A$288=MAX(E22:E29)),MOD(ROW(),2)+7)))),"")</f>
        <v/>
      </c>
      <c r="H29" s="35"/>
      <c r="I29" s="21" t="str">
        <f>IFERROR(IF(H22="","",IF(MOD(ROW(),2)+7=1,INDEX(Janeiro!$C$4:$C$288,MATCH(H29,Janeiro!$A$4:$A$288,0)),INDEX(Janeiro!$C$4:$C$288,_xlfn.AGGREGATE(15,6,ROW(Janeiro!$A$4:$A$288)-ROW(Janeiro!$A$3)/(Janeiro!$A$4:$A$288=MAX(H22:H29)),MOD(ROW(),2)+7)))),"")</f>
        <v/>
      </c>
      <c r="J29" s="16" t="str">
        <f>IFERROR(IF(H22="","",IF(MOD(ROW(),2)+7=1,INDEX(Janeiro!$F$4:$F$288,MATCH(H29,Janeiro!$A$4:$A$288,0)),INDEX(Janeiro!$F$4:$F$288,_xlfn.AGGREGATE(15,6,ROW(Janeiro!$A$4:$A$288)-ROW(Janeiro!$A$3)/(Janeiro!$A$4:$A$288=MAX(H22:H29)),MOD(ROW(),2)+7)))),"")</f>
        <v/>
      </c>
      <c r="K29" s="35"/>
      <c r="L29" s="21" t="str">
        <f>IFERROR(IF(K22="","",IF(MOD(ROW(),2)+7=1,INDEX(Janeiro!$C$4:$C$288,MATCH(K29,Janeiro!$A$4:$A$288,0)),INDEX(Janeiro!$C$4:$C$288,_xlfn.AGGREGATE(15,6,ROW(Janeiro!$A$4:$A$288)-ROW(Janeiro!$A$3)/(Janeiro!$A$4:$A$288=MAX(K22:K29)),MOD(ROW(),2)+7)))),"")</f>
        <v/>
      </c>
      <c r="M29" s="16" t="str">
        <f>IFERROR(IF(K22="","",IF(MOD(ROW(),2)+7=1,INDEX(Janeiro!$F$4:$F$288,MATCH(K29,Janeiro!$A$4:$A$288,0)),INDEX(Janeiro!$F$4:$F$288,_xlfn.AGGREGATE(15,6,ROW(Janeiro!$A$4:$A$288)-ROW(Janeiro!$A$3)/(Janeiro!$A$4:$A$288=MAX(K22:K29)),MOD(ROW(),2)+7)))),"")</f>
        <v/>
      </c>
      <c r="N29" s="35"/>
      <c r="O29" s="21" t="str">
        <f>IFERROR(IF(N22="","",IF(MOD(ROW(),2)+7=1,INDEX(Janeiro!$C$4:$C$288,MATCH(N29,Janeiro!$A$4:$A$288,0)),INDEX(Janeiro!$C$4:$C$288,_xlfn.AGGREGATE(15,6,ROW(Janeiro!$A$4:$A$288)-ROW(Janeiro!$A$3)/(Janeiro!$A$4:$A$288=MAX(N22:N29)),MOD(ROW(),2)+7)))),"")</f>
        <v/>
      </c>
      <c r="P29" s="16" t="str">
        <f>IFERROR(IF(N22="","",IF(MOD(ROW(),2)+7=1,INDEX(Janeiro!$F$4:$F$288,MATCH(N29,Janeiro!$A$4:$A$288,0)),INDEX(Janeiro!$F$4:$F$288,_xlfn.AGGREGATE(15,6,ROW(Janeiro!$A$4:$A$288)-ROW(Janeiro!$A$3)/(Janeiro!$A$4:$A$288=MAX(N22:N29)),MOD(ROW(),2)+7)))),"")</f>
        <v/>
      </c>
      <c r="Q29" s="35"/>
      <c r="R29" s="21" t="str">
        <f>IFERROR(IF(Q22="","",IF(MOD(ROW(),2)+7=1,INDEX(Janeiro!$C$4:$C$288,MATCH(Q29,Janeiro!$A$4:$A$288,0)),INDEX(Janeiro!$C$4:$C$288,_xlfn.AGGREGATE(15,6,ROW(Janeiro!$A$4:$A$288)-ROW(Janeiro!$A$3)/(Janeiro!$A$4:$A$288=MAX(Q22:Q29)),MOD(ROW(),2)+7)))),"")</f>
        <v/>
      </c>
      <c r="S29" s="16" t="str">
        <f>IFERROR(IF(Q22="","",IF(MOD(ROW(),2)+7=1,INDEX(Janeiro!$F$4:$F$288,MATCH(Q29,Janeiro!$A$4:$A$288,0)),INDEX(Janeiro!$F$4:$F$288,_xlfn.AGGREGATE(15,6,ROW(Janeiro!$A$4:$A$288)-ROW(Janeiro!$A$3)/(Janeiro!$A$4:$A$288=MAX(Q22:Q29)),MOD(ROW(),2)+7)))),"")</f>
        <v/>
      </c>
      <c r="T29" s="35"/>
      <c r="U29" s="22" t="str">
        <f>IFERROR(IF(T22="","",IF(MOD(ROW(),2)+7=1,INDEX(Janeiro!$C$4:$C$288,MATCH(T29,Janeiro!$A$4:$A$288,0)),INDEX(Janeiro!$C$4:$C$288,_xlfn.AGGREGATE(15,6,ROW(Janeiro!$A$4:$A$288)-ROW(Janeiro!$A$3)/(Janeiro!$A$4:$A$288=MAX(T22:T29)),MOD(ROW(),2)+7)))),"")</f>
        <v/>
      </c>
      <c r="V29" s="8" t="str">
        <f>IFERROR(IF(T22="","",IF(MOD(ROW(),2)+7=1,INDEX(Janeiro!$F$4:$F$288,MATCH(T29,Janeiro!$A$4:$A$288,0)),INDEX(Janeiro!$F$4:$F$288,_xlfn.AGGREGATE(15,6,ROW(Janeiro!$A$4:$A$288)-ROW(Janeiro!$A$3)/(Janeiro!$A$4:$A$288=MAX(T22:T29)),MOD(ROW(),2)+7)))),"")</f>
        <v/>
      </c>
    </row>
    <row r="30" spans="2:22" x14ac:dyDescent="0.3">
      <c r="B30" s="31">
        <f>Janeiro!H10</f>
        <v>44213</v>
      </c>
      <c r="C30" s="19" t="str">
        <f>IFERROR(IF(B30="","",IF(MOD(ROW(),2)+1=1,INDEX(Janeiro!$C$4:$C$288,MATCH(B30,Janeiro!$A$4:$A$288,0)),INDEX(Janeiro!$C$4:$C$288,_xlfn.AGGREGATE(15,6,ROW(Janeiro!$A$4:$A$288)-ROW(Janeiro!$A$3)/(Janeiro!$A$4:$A$288=MAX(B30)),MOD(ROW(),2)+1)))),"")</f>
        <v/>
      </c>
      <c r="D30" s="16" t="str">
        <f>IFERROR(IF(B30="","",IF(MOD(ROW(),2)+1=1,INDEX(Janeiro!$F$4:$F$288,MATCH(B30,Janeiro!$A$4:$A$288,0)),INDEX(Janeiro!$F$4:$F$288,_xlfn.AGGREGATE(15,6,ROW(Janeiro!$A$4:$A$288)-ROW(Janeiro!$A$3)/(Janeiro!$A$4:$A$288=MAX(B30)),MOD(ROW(),2)+1)))),"")</f>
        <v/>
      </c>
      <c r="E30" s="36">
        <f>Janeiro!I10</f>
        <v>44214</v>
      </c>
      <c r="F30" s="19" t="str">
        <f>IFERROR(IF(E30="","",IF(MOD(ROW(),2)+1=1,INDEX(Janeiro!$C$4:$C$288,MATCH(E30,Janeiro!$A$4:$A$288,0)),INDEX(Janeiro!$C$4:$C$288,_xlfn.AGGREGATE(15,6,ROW(Janeiro!$A$4:$A$288)-ROW(Janeiro!$A$3)/(Janeiro!$A$4:$A$288=MAX(E30)),MOD(ROW(),2)+1)))),"")</f>
        <v/>
      </c>
      <c r="G30" s="16" t="str">
        <f>IFERROR(IF(E30="","",IF(MOD(ROW(),2)+1=1,INDEX(Janeiro!$F$4:$F$288,MATCH(E30,Janeiro!$A$4:$A$288,0)),INDEX(Janeiro!$F$4:$F$288,_xlfn.AGGREGATE(15,6,ROW(Janeiro!$A$4:$A$288)-ROW(Janeiro!$A$3)/(Janeiro!$A$4:$A$288=MAX(E30)),MOD(ROW(),2)+1)))),"")</f>
        <v/>
      </c>
      <c r="H30" s="36">
        <f>Janeiro!J10</f>
        <v>44215</v>
      </c>
      <c r="I30" s="19" t="str">
        <f>IFERROR(IF(H30="","",IF(MOD(ROW(),2)+1=1,INDEX(Janeiro!$C$4:$C$288,MATCH(H30,Janeiro!$A$4:$A$288,0)),INDEX(Janeiro!$C$4:$C$288,_xlfn.AGGREGATE(15,6,ROW(Janeiro!$A$4:$A$288)-ROW(Janeiro!$A$3)/(Janeiro!$A$4:$A$288=MAX(H30)),MOD(ROW(),2)+1)))),"")</f>
        <v/>
      </c>
      <c r="J30" s="16" t="str">
        <f>IFERROR(IF(H30="","",IF(MOD(ROW(),2)+1=1,INDEX(Janeiro!$F$4:$F$288,MATCH(H30,Janeiro!$A$4:$A$288,0)),INDEX(Janeiro!$F$4:$F$288,_xlfn.AGGREGATE(15,6,ROW(Janeiro!$A$4:$A$288)-ROW(Janeiro!$A$3)/(Janeiro!$A$4:$A$288=MAX(H30)),MOD(ROW(),2)+1)))),"")</f>
        <v/>
      </c>
      <c r="K30" s="36">
        <f>Janeiro!K10</f>
        <v>44216</v>
      </c>
      <c r="L30" s="19" t="str">
        <f>IFERROR(IF(K30="","",IF(MOD(ROW(),2)+1=1,INDEX(Janeiro!$C$4:$C$288,MATCH(K30,Janeiro!$A$4:$A$288,0)),INDEX(Janeiro!$C$4:$C$288,_xlfn.AGGREGATE(15,6,ROW(Janeiro!$A$4:$A$288)-ROW(Janeiro!$A$3)/(Janeiro!$A$4:$A$288=MAX(K30)),MOD(ROW(),2)+1)))),"")</f>
        <v/>
      </c>
      <c r="M30" s="16" t="str">
        <f>IFERROR(IF(K30="","",IF(MOD(ROW(),2)+1=1,INDEX(Janeiro!$F$4:$F$288,MATCH(K30,Janeiro!$A$4:$A$288,0)),INDEX(Janeiro!$F$4:$F$288,_xlfn.AGGREGATE(15,6,ROW(Janeiro!$A$4:$A$288)-ROW(Janeiro!$A$3)/(Janeiro!$A$4:$A$288=MAX(K30)),MOD(ROW(),2)+1)))),"")</f>
        <v/>
      </c>
      <c r="N30" s="36">
        <f>Janeiro!L10</f>
        <v>44217</v>
      </c>
      <c r="O30" s="19" t="str">
        <f>IFERROR(IF(N30="","",IF(MOD(ROW(),2)+1=1,INDEX(Janeiro!$C$4:$C$288,MATCH(N30,Janeiro!$A$4:$A$288,0)),INDEX(Janeiro!$C$4:$C$288,_xlfn.AGGREGATE(15,6,ROW(Janeiro!$A$4:$A$288)-ROW(Janeiro!$A$3)/(Janeiro!$A$4:$A$288=MAX(N30)),MOD(ROW(),2)+1)))),"")</f>
        <v/>
      </c>
      <c r="P30" s="16" t="str">
        <f>IFERROR(IF(N30="","",IF(MOD(ROW(),2)+1=1,INDEX(Janeiro!$F$4:$F$288,MATCH(N30,Janeiro!$A$4:$A$288,0)),INDEX(Janeiro!$F$4:$F$288,_xlfn.AGGREGATE(15,6,ROW(Janeiro!$A$4:$A$288)-ROW(Janeiro!$A$3)/(Janeiro!$A$4:$A$288=MAX(N30)),MOD(ROW(),2)+1)))),"")</f>
        <v/>
      </c>
      <c r="Q30" s="36">
        <f>Janeiro!M10</f>
        <v>44218</v>
      </c>
      <c r="R30" s="19" t="str">
        <f>IFERROR(IF(Q30="","",IF(MOD(ROW(),2)+1=1,INDEX(Janeiro!$C$4:$C$288,MATCH(Q30,Janeiro!$A$4:$A$288,0)),INDEX(Janeiro!$C$4:$C$288,_xlfn.AGGREGATE(15,6,ROW(Janeiro!$A$4:$A$288)-ROW(Janeiro!$A$3)/(Janeiro!$A$4:$A$288=MAX(Q30)),MOD(ROW(),2)+1)))),"")</f>
        <v/>
      </c>
      <c r="S30" s="16" t="str">
        <f>IFERROR(IF(Q30="","",IF(MOD(ROW(),2)+1=1,INDEX(Janeiro!$F$4:$F$288,MATCH(Q30,Janeiro!$A$4:$A$288,0)),INDEX(Janeiro!$F$4:$F$288,_xlfn.AGGREGATE(15,6,ROW(Janeiro!$A$4:$A$288)-ROW(Janeiro!$A$3)/(Janeiro!$A$4:$A$288=MAX(Q30)),MOD(ROW(),2)+1)))),"")</f>
        <v/>
      </c>
      <c r="T30" s="36">
        <f>Janeiro!N10</f>
        <v>44219</v>
      </c>
      <c r="U30" s="23" t="str">
        <f>IFERROR(IF(T30="","",IF(MOD(ROW(),2)+1=1,INDEX(Janeiro!$C$4:$C$288,MATCH(T30,Janeiro!$A$4:$A$288,0)),INDEX(Janeiro!$C$4:$C$288,_xlfn.AGGREGATE(15,6,ROW(Janeiro!$A$4:$A$288)-ROW(Janeiro!$A$3)/(Janeiro!$A$4:$A$288=MAX(T30)),MOD(ROW(),2)+1)))),"")</f>
        <v/>
      </c>
      <c r="V30" s="8" t="str">
        <f>IFERROR(IF(T30="","",IF(MOD(ROW(),2)+1=1,INDEX(Janeiro!$F$4:$F$288,MATCH(T30,Janeiro!$A$4:$A$288,0)),INDEX(Janeiro!$F$4:$F$288,_xlfn.AGGREGATE(15,6,ROW(Janeiro!$A$4:$A$288)-ROW(Janeiro!$A$3)/(Janeiro!$A$4:$A$288=MAX(T30)),MOD(ROW(),2)+1)))),"")</f>
        <v/>
      </c>
    </row>
    <row r="31" spans="2:22" x14ac:dyDescent="0.3">
      <c r="B31" s="28"/>
      <c r="C31" s="20" t="str">
        <f>IFERROR(IF(B30="","",IF(MOD(ROW(),2)+1=1,INDEX(Janeiro!$C$4:$C$288,MATCH(B31,Janeiro!$A$4:$A$288,0)),INDEX(Janeiro!$C$4:$C$288,_xlfn.AGGREGATE(15,6,ROW(Janeiro!$A$4:$A$288)-ROW(Janeiro!$A$3)/(Janeiro!$A$4:$A$288=MAX(B30:B31)),MOD(ROW(),2)+1)))),"")</f>
        <v/>
      </c>
      <c r="D31" s="16" t="str">
        <f>IFERROR(IF(B30="","",IF(MOD(ROW(),2)+1=1,INDEX(Janeiro!$F$4:$F$288,MATCH(B31,Janeiro!$A$4:$A$288,0)),INDEX(Janeiro!$F$4:$F$288,_xlfn.AGGREGATE(15,6,ROW(Janeiro!$A$4:$A$288)-ROW(Janeiro!$A$3)/(Janeiro!$A$4:$A$288=MAX(B30:B31)),MOD(ROW(),2)+1)))),"")</f>
        <v/>
      </c>
      <c r="E31" s="26"/>
      <c r="F31" s="20" t="str">
        <f>IFERROR(IF(E30="","",IF(MOD(ROW(),2)+1=1,INDEX(Janeiro!$C$4:$C$288,MATCH(E31,Janeiro!$A$4:$A$288,0)),INDEX(Janeiro!$C$4:$C$288,_xlfn.AGGREGATE(15,6,ROW(Janeiro!$A$4:$A$288)-ROW(Janeiro!$A$3)/(Janeiro!$A$4:$A$288=MAX(E30:E31)),MOD(ROW(),2)+1)))),"")</f>
        <v/>
      </c>
      <c r="G31" s="16" t="str">
        <f>IFERROR(IF(E30="","",IF(MOD(ROW(),2)+1=1,INDEX(Janeiro!$F$4:$F$288,MATCH(E31,Janeiro!$A$4:$A$288,0)),INDEX(Janeiro!$F$4:$F$288,_xlfn.AGGREGATE(15,6,ROW(Janeiro!$A$4:$A$288)-ROW(Janeiro!$A$3)/(Janeiro!$A$4:$A$288=MAX(E30:E31)),MOD(ROW(),2)+1)))),"")</f>
        <v/>
      </c>
      <c r="H31" s="26"/>
      <c r="I31" s="20" t="str">
        <f>IFERROR(IF(H30="","",IF(MOD(ROW(),2)+1=1,INDEX(Janeiro!$C$4:$C$288,MATCH(H31,Janeiro!$A$4:$A$288,0)),INDEX(Janeiro!$C$4:$C$288,_xlfn.AGGREGATE(15,6,ROW(Janeiro!$A$4:$A$288)-ROW(Janeiro!$A$3)/(Janeiro!$A$4:$A$288=MAX(H30:H31)),MOD(ROW(),2)+1)))),"")</f>
        <v/>
      </c>
      <c r="J31" s="16" t="str">
        <f>IFERROR(IF(H30="","",IF(MOD(ROW(),2)+1=1,INDEX(Janeiro!$F$4:$F$288,MATCH(H31,Janeiro!$A$4:$A$288,0)),INDEX(Janeiro!$F$4:$F$288,_xlfn.AGGREGATE(15,6,ROW(Janeiro!$A$4:$A$288)-ROW(Janeiro!$A$3)/(Janeiro!$A$4:$A$288=MAX(H30:H31)),MOD(ROW(),2)+1)))),"")</f>
        <v/>
      </c>
      <c r="K31" s="26"/>
      <c r="L31" s="20" t="str">
        <f>IFERROR(IF(K30="","",IF(MOD(ROW(),2)+1=1,INDEX(Janeiro!$C$4:$C$288,MATCH(K31,Janeiro!$A$4:$A$288,0)),INDEX(Janeiro!$C$4:$C$288,_xlfn.AGGREGATE(15,6,ROW(Janeiro!$A$4:$A$288)-ROW(Janeiro!$A$3)/(Janeiro!$A$4:$A$288=MAX(K30:K31)),MOD(ROW(),2)+1)))),"")</f>
        <v/>
      </c>
      <c r="M31" s="16" t="str">
        <f>IFERROR(IF(K30="","",IF(MOD(ROW(),2)+1=1,INDEX(Janeiro!$F$4:$F$288,MATCH(K31,Janeiro!$A$4:$A$288,0)),INDEX(Janeiro!$F$4:$F$288,_xlfn.AGGREGATE(15,6,ROW(Janeiro!$A$4:$A$288)-ROW(Janeiro!$A$3)/(Janeiro!$A$4:$A$288=MAX(K30:K31)),MOD(ROW(),2)+1)))),"")</f>
        <v/>
      </c>
      <c r="N31" s="26"/>
      <c r="O31" s="20" t="str">
        <f>IFERROR(IF(N30="","",IF(MOD(ROW(),2)+1=1,INDEX(Janeiro!$C$4:$C$288,MATCH(N31,Janeiro!$A$4:$A$288,0)),INDEX(Janeiro!$C$4:$C$288,_xlfn.AGGREGATE(15,6,ROW(Janeiro!$A$4:$A$288)-ROW(Janeiro!$A$3)/(Janeiro!$A$4:$A$288=MAX(N30:N31)),MOD(ROW(),2)+1)))),"")</f>
        <v/>
      </c>
      <c r="P31" s="16" t="str">
        <f>IFERROR(IF(N30="","",IF(MOD(ROW(),2)+1=1,INDEX(Janeiro!$F$4:$F$288,MATCH(N31,Janeiro!$A$4:$A$288,0)),INDEX(Janeiro!$F$4:$F$288,_xlfn.AGGREGATE(15,6,ROW(Janeiro!$A$4:$A$288)-ROW(Janeiro!$A$3)/(Janeiro!$A$4:$A$288=MAX(N30:N31)),MOD(ROW(),2)+1)))),"")</f>
        <v/>
      </c>
      <c r="Q31" s="26"/>
      <c r="R31" s="20" t="str">
        <f>IFERROR(IF(Q30="","",IF(MOD(ROW(),2)+1=1,INDEX(Janeiro!$C$4:$C$288,MATCH(Q31,Janeiro!$A$4:$A$288,0)),INDEX(Janeiro!$C$4:$C$288,_xlfn.AGGREGATE(15,6,ROW(Janeiro!$A$4:$A$288)-ROW(Janeiro!$A$3)/(Janeiro!$A$4:$A$288=MAX(Q30:Q31)),MOD(ROW(),2)+1)))),"")</f>
        <v/>
      </c>
      <c r="S31" s="16" t="str">
        <f>IFERROR(IF(Q30="","",IF(MOD(ROW(),2)+1=1,INDEX(Janeiro!$F$4:$F$288,MATCH(Q31,Janeiro!$A$4:$A$288,0)),INDEX(Janeiro!$F$4:$F$288,_xlfn.AGGREGATE(15,6,ROW(Janeiro!$A$4:$A$288)-ROW(Janeiro!$A$3)/(Janeiro!$A$4:$A$288=MAX(Q30:Q31)),MOD(ROW(),2)+1)))),"")</f>
        <v/>
      </c>
      <c r="T31" s="26"/>
      <c r="U31" s="17" t="str">
        <f>IFERROR(IF(T30="","",IF(MOD(ROW(),2)+1=1,INDEX(Janeiro!$C$4:$C$288,MATCH(T31,Janeiro!$A$4:$A$288,0)),INDEX(Janeiro!$C$4:$C$288,_xlfn.AGGREGATE(15,6,ROW(Janeiro!$A$4:$A$288)-ROW(Janeiro!$A$3)/(Janeiro!$A$4:$A$288=MAX(T30:T31)),MOD(ROW(),2)+1)))),"")</f>
        <v/>
      </c>
      <c r="V31" s="8" t="str">
        <f>IFERROR(IF(T30="","",IF(MOD(ROW(),2)+1=1,INDEX(Janeiro!$F$4:$F$288,MATCH(T31,Janeiro!$A$4:$A$288,0)),INDEX(Janeiro!$F$4:$F$288,_xlfn.AGGREGATE(15,6,ROW(Janeiro!$A$4:$A$288)-ROW(Janeiro!$A$3)/(Janeiro!$A$4:$A$288=MAX(T30:T31)),MOD(ROW(),2)+1)))),"")</f>
        <v/>
      </c>
    </row>
    <row r="32" spans="2:22" x14ac:dyDescent="0.3">
      <c r="B32" s="28"/>
      <c r="C32" s="20" t="str">
        <f>IFERROR(IF(B30="","",IF(MOD(ROW(),2)+3=1,INDEX(Janeiro!$C$4:$C$288,MATCH(B32,Janeiro!$A$4:$A$288,0)),INDEX(Janeiro!$C$4:$C$288,_xlfn.AGGREGATE(15,6,ROW(Janeiro!$A$4:$A$288)-ROW(Janeiro!$A$3)/(Janeiro!$A$4:$A$288=MAX(B30:B32)),MOD(ROW(),2)+3)))),"")</f>
        <v/>
      </c>
      <c r="D32" s="16" t="str">
        <f>IFERROR(IF(B30="","",IF(MOD(ROW(),2)+3=1,INDEX(Janeiro!$F$4:$F$288,MATCH(B32,Janeiro!$A$4:$A$288,0)),INDEX(Janeiro!$F$4:$F$288,_xlfn.AGGREGATE(15,6,ROW(Janeiro!$A$4:$A$288)-ROW(Janeiro!$A$3)/(Janeiro!$A$4:$A$288=MAX(B30:B32)),MOD(ROW(),2)+3)))),"")</f>
        <v/>
      </c>
      <c r="E32" s="26"/>
      <c r="F32" s="20" t="str">
        <f>IFERROR(IF(E30="","",IF(MOD(ROW(),2)+3=1,INDEX(Janeiro!$C$4:$C$288,MATCH(E32,Janeiro!$A$4:$A$288,0)),INDEX(Janeiro!$C$4:$C$288,_xlfn.AGGREGATE(15,6,ROW(Janeiro!$A$4:$A$288)-ROW(Janeiro!$A$3)/(Janeiro!$A$4:$A$288=MAX(E30:E32)),MOD(ROW(),2)+3)))),"")</f>
        <v/>
      </c>
      <c r="G32" s="16" t="str">
        <f>IFERROR(IF(E30="","",IF(MOD(ROW(),2)+3=1,INDEX(Janeiro!$F$4:$F$288,MATCH(E32,Janeiro!$A$4:$A$288,0)),INDEX(Janeiro!$F$4:$F$288,_xlfn.AGGREGATE(15,6,ROW(Janeiro!$A$4:$A$288)-ROW(Janeiro!$A$3)/(Janeiro!$A$4:$A$288=MAX(E30:E32)),MOD(ROW(),2)+3)))),"")</f>
        <v/>
      </c>
      <c r="H32" s="26"/>
      <c r="I32" s="20" t="str">
        <f>IFERROR(IF(H30="","",IF(MOD(ROW(),2)+3=1,INDEX(Janeiro!$C$4:$C$288,MATCH(H32,Janeiro!$A$4:$A$288,0)),INDEX(Janeiro!$C$4:$C$288,_xlfn.AGGREGATE(15,6,ROW(Janeiro!$A$4:$A$288)-ROW(Janeiro!$A$3)/(Janeiro!$A$4:$A$288=MAX(H30:H32)),MOD(ROW(),2)+3)))),"")</f>
        <v/>
      </c>
      <c r="J32" s="16" t="str">
        <f>IFERROR(IF(H30="","",IF(MOD(ROW(),2)+3=1,INDEX(Janeiro!$F$4:$F$288,MATCH(H32,Janeiro!$A$4:$A$288,0)),INDEX(Janeiro!$F$4:$F$288,_xlfn.AGGREGATE(15,6,ROW(Janeiro!$A$4:$A$288)-ROW(Janeiro!$A$3)/(Janeiro!$A$4:$A$288=MAX(H30:H32)),MOD(ROW(),2)+3)))),"")</f>
        <v/>
      </c>
      <c r="K32" s="26"/>
      <c r="L32" s="20" t="str">
        <f>IFERROR(IF(K30="","",IF(MOD(ROW(),2)+3=1,INDEX(Janeiro!$C$4:$C$288,MATCH(K32,Janeiro!$A$4:$A$288,0)),INDEX(Janeiro!$C$4:$C$288,_xlfn.AGGREGATE(15,6,ROW(Janeiro!$A$4:$A$288)-ROW(Janeiro!$A$3)/(Janeiro!$A$4:$A$288=MAX(K30:K32)),MOD(ROW(),2)+3)))),"")</f>
        <v/>
      </c>
      <c r="M32" s="16" t="str">
        <f>IFERROR(IF(K30="","",IF(MOD(ROW(),2)+3=1,INDEX(Janeiro!$F$4:$F$288,MATCH(K32,Janeiro!$A$4:$A$288,0)),INDEX(Janeiro!$F$4:$F$288,_xlfn.AGGREGATE(15,6,ROW(Janeiro!$A$4:$A$288)-ROW(Janeiro!$A$3)/(Janeiro!$A$4:$A$288=MAX(K30:K32)),MOD(ROW(),2)+3)))),"")</f>
        <v/>
      </c>
      <c r="N32" s="26"/>
      <c r="O32" s="20" t="str">
        <f>IFERROR(IF(N30="","",IF(MOD(ROW(),2)+3=1,INDEX(Janeiro!$C$4:$C$288,MATCH(N32,Janeiro!$A$4:$A$288,0)),INDEX(Janeiro!$C$4:$C$288,_xlfn.AGGREGATE(15,6,ROW(Janeiro!$A$4:$A$288)-ROW(Janeiro!$A$3)/(Janeiro!$A$4:$A$288=MAX(N30:N32)),MOD(ROW(),2)+3)))),"")</f>
        <v/>
      </c>
      <c r="P32" s="16" t="str">
        <f>IFERROR(IF(N30="","",IF(MOD(ROW(),2)+3=1,INDEX(Janeiro!$F$4:$F$288,MATCH(N32,Janeiro!$A$4:$A$288,0)),INDEX(Janeiro!$F$4:$F$288,_xlfn.AGGREGATE(15,6,ROW(Janeiro!$A$4:$A$288)-ROW(Janeiro!$A$3)/(Janeiro!$A$4:$A$288=MAX(N30:N32)),MOD(ROW(),2)+3)))),"")</f>
        <v/>
      </c>
      <c r="Q32" s="26"/>
      <c r="R32" s="20" t="str">
        <f>IFERROR(IF(Q30="","",IF(MOD(ROW(),2)+3=1,INDEX(Janeiro!$C$4:$C$288,MATCH(Q32,Janeiro!$A$4:$A$288,0)),INDEX(Janeiro!$C$4:$C$288,_xlfn.AGGREGATE(15,6,ROW(Janeiro!$A$4:$A$288)-ROW(Janeiro!$A$3)/(Janeiro!$A$4:$A$288=MAX(Q30:Q32)),MOD(ROW(),2)+3)))),"")</f>
        <v/>
      </c>
      <c r="S32" s="16" t="str">
        <f>IFERROR(IF(Q30="","",IF(MOD(ROW(),2)+3=1,INDEX(Janeiro!$F$4:$F$288,MATCH(Q32,Janeiro!$A$4:$A$288,0)),INDEX(Janeiro!$F$4:$F$288,_xlfn.AGGREGATE(15,6,ROW(Janeiro!$A$4:$A$288)-ROW(Janeiro!$A$3)/(Janeiro!$A$4:$A$288=MAX(Q30:Q32)),MOD(ROW(),2)+3)))),"")</f>
        <v/>
      </c>
      <c r="T32" s="26"/>
      <c r="U32" s="17" t="str">
        <f>IFERROR(IF(T30="","",IF(MOD(ROW(),2)+3=1,INDEX(Janeiro!$C$4:$C$288,MATCH(T32,Janeiro!$A$4:$A$288,0)),INDEX(Janeiro!$C$4:$C$288,_xlfn.AGGREGATE(15,6,ROW(Janeiro!$A$4:$A$288)-ROW(Janeiro!$A$3)/(Janeiro!$A$4:$A$288=MAX(T30:T32)),MOD(ROW(),2)+3)))),"")</f>
        <v/>
      </c>
      <c r="V32" s="8" t="str">
        <f>IFERROR(IF(T30="","",IF(MOD(ROW(),2)+3=1,INDEX(Janeiro!$F$4:$F$288,MATCH(T32,Janeiro!$A$4:$A$288,0)),INDEX(Janeiro!$F$4:$F$288,_xlfn.AGGREGATE(15,6,ROW(Janeiro!$A$4:$A$288)-ROW(Janeiro!$A$3)/(Janeiro!$A$4:$A$288=MAX(T30:T32)),MOD(ROW(),2)+3)))),"")</f>
        <v/>
      </c>
    </row>
    <row r="33" spans="2:22" x14ac:dyDescent="0.3">
      <c r="B33" s="28"/>
      <c r="C33" s="20" t="str">
        <f>IFERROR(IF(B30="","",IF(MOD(ROW(),2)+3=1,INDEX(Janeiro!$C$4:$C$288,MATCH(B33,Janeiro!$A$4:$A$288,0)),INDEX(Janeiro!$C$4:$C$288,_xlfn.AGGREGATE(15,6,ROW(Janeiro!$A$4:$A$288)-ROW(Janeiro!$A$3)/(Janeiro!$A$4:$A$288=MAX(B30:B33)),MOD(ROW(),2)+3)))),"")</f>
        <v/>
      </c>
      <c r="D33" s="16" t="str">
        <f>IFERROR(IF(B30="","",IF(MOD(ROW(),2)+3=1,INDEX(Janeiro!$F$4:$F$288,MATCH(B33,Janeiro!$A$4:$A$288,0)),INDEX(Janeiro!$F$4:$F$288,_xlfn.AGGREGATE(15,6,ROW(Janeiro!$A$4:$A$288)-ROW(Janeiro!$A$3)/(Janeiro!$A$4:$A$288=MAX(B30:B33)),MOD(ROW(),2)+3)))),"")</f>
        <v/>
      </c>
      <c r="E33" s="26"/>
      <c r="F33" s="20" t="str">
        <f>IFERROR(IF(E30="","",IF(MOD(ROW(),2)+3=1,INDEX(Janeiro!$C$4:$C$288,MATCH(E33,Janeiro!$A$4:$A$288,0)),INDEX(Janeiro!$C$4:$C$288,_xlfn.AGGREGATE(15,6,ROW(Janeiro!$A$4:$A$288)-ROW(Janeiro!$A$3)/(Janeiro!$A$4:$A$288=MAX(E30:E33)),MOD(ROW(),2)+3)))),"")</f>
        <v/>
      </c>
      <c r="G33" s="16" t="str">
        <f>IFERROR(IF(E30="","",IF(MOD(ROW(),2)+3=1,INDEX(Janeiro!$F$4:$F$288,MATCH(E33,Janeiro!$A$4:$A$288,0)),INDEX(Janeiro!$F$4:$F$288,_xlfn.AGGREGATE(15,6,ROW(Janeiro!$A$4:$A$288)-ROW(Janeiro!$A$3)/(Janeiro!$A$4:$A$288=MAX(E30:E33)),MOD(ROW(),2)+3)))),"")</f>
        <v/>
      </c>
      <c r="H33" s="26"/>
      <c r="I33" s="20" t="str">
        <f>IFERROR(IF(H30="","",IF(MOD(ROW(),2)+3=1,INDEX(Janeiro!$C$4:$C$288,MATCH(H33,Janeiro!$A$4:$A$288,0)),INDEX(Janeiro!$C$4:$C$288,_xlfn.AGGREGATE(15,6,ROW(Janeiro!$A$4:$A$288)-ROW(Janeiro!$A$3)/(Janeiro!$A$4:$A$288=MAX(H30:H33)),MOD(ROW(),2)+3)))),"")</f>
        <v/>
      </c>
      <c r="J33" s="16" t="str">
        <f>IFERROR(IF(H30="","",IF(MOD(ROW(),2)+3=1,INDEX(Janeiro!$F$4:$F$288,MATCH(H33,Janeiro!$A$4:$A$288,0)),INDEX(Janeiro!$F$4:$F$288,_xlfn.AGGREGATE(15,6,ROW(Janeiro!$A$4:$A$288)-ROW(Janeiro!$A$3)/(Janeiro!$A$4:$A$288=MAX(H30:H33)),MOD(ROW(),2)+3)))),"")</f>
        <v/>
      </c>
      <c r="K33" s="26"/>
      <c r="L33" s="20" t="str">
        <f>IFERROR(IF(K30="","",IF(MOD(ROW(),2)+3=1,INDEX(Janeiro!$C$4:$C$288,MATCH(K33,Janeiro!$A$4:$A$288,0)),INDEX(Janeiro!$C$4:$C$288,_xlfn.AGGREGATE(15,6,ROW(Janeiro!$A$4:$A$288)-ROW(Janeiro!$A$3)/(Janeiro!$A$4:$A$288=MAX(K30:K33)),MOD(ROW(),2)+3)))),"")</f>
        <v/>
      </c>
      <c r="M33" s="16" t="str">
        <f>IFERROR(IF(K30="","",IF(MOD(ROW(),2)+3=1,INDEX(Janeiro!$F$4:$F$288,MATCH(K33,Janeiro!$A$4:$A$288,0)),INDEX(Janeiro!$F$4:$F$288,_xlfn.AGGREGATE(15,6,ROW(Janeiro!$A$4:$A$288)-ROW(Janeiro!$A$3)/(Janeiro!$A$4:$A$288=MAX(K30:K33)),MOD(ROW(),2)+3)))),"")</f>
        <v/>
      </c>
      <c r="N33" s="26"/>
      <c r="O33" s="20" t="str">
        <f>IFERROR(IF(N30="","",IF(MOD(ROW(),2)+3=1,INDEX(Janeiro!$C$4:$C$288,MATCH(N33,Janeiro!$A$4:$A$288,0)),INDEX(Janeiro!$C$4:$C$288,_xlfn.AGGREGATE(15,6,ROW(Janeiro!$A$4:$A$288)-ROW(Janeiro!$A$3)/(Janeiro!$A$4:$A$288=MAX(N30:N33)),MOD(ROW(),2)+3)))),"")</f>
        <v/>
      </c>
      <c r="P33" s="16" t="str">
        <f>IFERROR(IF(N30="","",IF(MOD(ROW(),2)+3=1,INDEX(Janeiro!$F$4:$F$288,MATCH(N33,Janeiro!$A$4:$A$288,0)),INDEX(Janeiro!$F$4:$F$288,_xlfn.AGGREGATE(15,6,ROW(Janeiro!$A$4:$A$288)-ROW(Janeiro!$A$3)/(Janeiro!$A$4:$A$288=MAX(N30:N33)),MOD(ROW(),2)+3)))),"")</f>
        <v/>
      </c>
      <c r="Q33" s="26"/>
      <c r="R33" s="20" t="str">
        <f>IFERROR(IF(Q30="","",IF(MOD(ROW(),2)+3=1,INDEX(Janeiro!$C$4:$C$288,MATCH(Q33,Janeiro!$A$4:$A$288,0)),INDEX(Janeiro!$C$4:$C$288,_xlfn.AGGREGATE(15,6,ROW(Janeiro!$A$4:$A$288)-ROW(Janeiro!$A$3)/(Janeiro!$A$4:$A$288=MAX(Q30:Q33)),MOD(ROW(),2)+3)))),"")</f>
        <v/>
      </c>
      <c r="S33" s="16" t="str">
        <f>IFERROR(IF(Q30="","",IF(MOD(ROW(),2)+3=1,INDEX(Janeiro!$F$4:$F$288,MATCH(Q33,Janeiro!$A$4:$A$288,0)),INDEX(Janeiro!$F$4:$F$288,_xlfn.AGGREGATE(15,6,ROW(Janeiro!$A$4:$A$288)-ROW(Janeiro!$A$3)/(Janeiro!$A$4:$A$288=MAX(Q30:Q33)),MOD(ROW(),2)+3)))),"")</f>
        <v/>
      </c>
      <c r="T33" s="26"/>
      <c r="U33" s="17" t="str">
        <f>IFERROR(IF(T30="","",IF(MOD(ROW(),2)+3=1,INDEX(Janeiro!$C$4:$C$288,MATCH(T33,Janeiro!$A$4:$A$288,0)),INDEX(Janeiro!$C$4:$C$288,_xlfn.AGGREGATE(15,6,ROW(Janeiro!$A$4:$A$288)-ROW(Janeiro!$A$3)/(Janeiro!$A$4:$A$288=MAX(T30:T33)),MOD(ROW(),2)+3)))),"")</f>
        <v/>
      </c>
      <c r="V33" s="8" t="str">
        <f>IFERROR(IF(T30="","",IF(MOD(ROW(),2)+3=1,INDEX(Janeiro!$F$4:$F$288,MATCH(T33,Janeiro!$A$4:$A$288,0)),INDEX(Janeiro!$F$4:$F$288,_xlfn.AGGREGATE(15,6,ROW(Janeiro!$A$4:$A$288)-ROW(Janeiro!$A$3)/(Janeiro!$A$4:$A$288=MAX(T30:T33)),MOD(ROW(),2)+3)))),"")</f>
        <v/>
      </c>
    </row>
    <row r="34" spans="2:22" x14ac:dyDescent="0.3">
      <c r="B34" s="29"/>
      <c r="C34" s="20" t="str">
        <f>IFERROR(IF(B30="","",IF(MOD(ROW(),2)+5=1,INDEX(Janeiro!$C$4:$C$288,MATCH(B34,Janeiro!$A$4:$A$288,0)),INDEX(Janeiro!$C$4:$C$288,_xlfn.AGGREGATE(15,6,ROW(Janeiro!$A$4:$A$288)-ROW(Janeiro!$A$3)/(Janeiro!$A$4:$A$288=MAX(B30:B34)),MOD(ROW(),2)+5)))),"")</f>
        <v/>
      </c>
      <c r="D34" s="16" t="str">
        <f>IFERROR(IF(B30="","",IF(MOD(ROW(),2)+5=1,INDEX(Janeiro!$F$4:$F$288,MATCH(B34,Janeiro!$A$4:$A$288,0)),INDEX(Janeiro!$F$4:$F$288,_xlfn.AGGREGATE(15,6,ROW(Janeiro!$A$4:$A$288)-ROW(Janeiro!$A$3)/(Janeiro!$A$4:$A$288=MAX(B30:B34)),MOD(ROW(),2)+5)))),"")</f>
        <v/>
      </c>
      <c r="E34" s="34"/>
      <c r="F34" s="20" t="str">
        <f>IFERROR(IF(E30="","",IF(MOD(ROW(),2)+5=1,INDEX(Janeiro!$C$4:$C$288,MATCH(E34,Janeiro!$A$4:$A$288,0)),INDEX(Janeiro!$C$4:$C$288,_xlfn.AGGREGATE(15,6,ROW(Janeiro!$A$4:$A$288)-ROW(Janeiro!$A$3)/(Janeiro!$A$4:$A$288=MAX(E30:E34)),MOD(ROW(),2)+5)))),"")</f>
        <v/>
      </c>
      <c r="G34" s="16" t="str">
        <f>IFERROR(IF(E30="","",IF(MOD(ROW(),2)+5=1,INDEX(Janeiro!$F$4:$F$288,MATCH(E34,Janeiro!$A$4:$A$288,0)),INDEX(Janeiro!$F$4:$F$288,_xlfn.AGGREGATE(15,6,ROW(Janeiro!$A$4:$A$288)-ROW(Janeiro!$A$3)/(Janeiro!$A$4:$A$288=MAX(E30:E34)),MOD(ROW(),2)+5)))),"")</f>
        <v/>
      </c>
      <c r="H34" s="34"/>
      <c r="I34" s="20" t="str">
        <f>IFERROR(IF(H30="","",IF(MOD(ROW(),2)+5=1,INDEX(Janeiro!$C$4:$C$288,MATCH(H34,Janeiro!$A$4:$A$288,0)),INDEX(Janeiro!$C$4:$C$288,_xlfn.AGGREGATE(15,6,ROW(Janeiro!$A$4:$A$288)-ROW(Janeiro!$A$3)/(Janeiro!$A$4:$A$288=MAX(H30:H34)),MOD(ROW(),2)+5)))),"")</f>
        <v/>
      </c>
      <c r="J34" s="16" t="str">
        <f>IFERROR(IF(H30="","",IF(MOD(ROW(),2)+5=1,INDEX(Janeiro!$F$4:$F$288,MATCH(H34,Janeiro!$A$4:$A$288,0)),INDEX(Janeiro!$F$4:$F$288,_xlfn.AGGREGATE(15,6,ROW(Janeiro!$A$4:$A$288)-ROW(Janeiro!$A$3)/(Janeiro!$A$4:$A$288=MAX(H30:H34)),MOD(ROW(),2)+5)))),"")</f>
        <v/>
      </c>
      <c r="K34" s="34"/>
      <c r="L34" s="20" t="str">
        <f>IFERROR(IF(K30="","",IF(MOD(ROW(),2)+5=1,INDEX(Janeiro!$C$4:$C$288,MATCH(K34,Janeiro!$A$4:$A$288,0)),INDEX(Janeiro!$C$4:$C$288,_xlfn.AGGREGATE(15,6,ROW(Janeiro!$A$4:$A$288)-ROW(Janeiro!$A$3)/(Janeiro!$A$4:$A$288=MAX(K30:K34)),MOD(ROW(),2)+5)))),"")</f>
        <v/>
      </c>
      <c r="M34" s="16" t="str">
        <f>IFERROR(IF(K30="","",IF(MOD(ROW(),2)+5=1,INDEX(Janeiro!$F$4:$F$288,MATCH(K34,Janeiro!$A$4:$A$288,0)),INDEX(Janeiro!$F$4:$F$288,_xlfn.AGGREGATE(15,6,ROW(Janeiro!$A$4:$A$288)-ROW(Janeiro!$A$3)/(Janeiro!$A$4:$A$288=MAX(K30:K34)),MOD(ROW(),2)+5)))),"")</f>
        <v/>
      </c>
      <c r="N34" s="34"/>
      <c r="O34" s="20" t="str">
        <f>IFERROR(IF(N30="","",IF(MOD(ROW(),2)+5=1,INDEX(Janeiro!$C$4:$C$288,MATCH(N34,Janeiro!$A$4:$A$288,0)),INDEX(Janeiro!$C$4:$C$288,_xlfn.AGGREGATE(15,6,ROW(Janeiro!$A$4:$A$288)-ROW(Janeiro!$A$3)/(Janeiro!$A$4:$A$288=MAX(N30:N34)),MOD(ROW(),2)+5)))),"")</f>
        <v/>
      </c>
      <c r="P34" s="16" t="str">
        <f>IFERROR(IF(N30="","",IF(MOD(ROW(),2)+5=1,INDEX(Janeiro!$F$4:$F$288,MATCH(N34,Janeiro!$A$4:$A$288,0)),INDEX(Janeiro!$F$4:$F$288,_xlfn.AGGREGATE(15,6,ROW(Janeiro!$A$4:$A$288)-ROW(Janeiro!$A$3)/(Janeiro!$A$4:$A$288=MAX(N30:N34)),MOD(ROW(),2)+5)))),"")</f>
        <v/>
      </c>
      <c r="Q34" s="34"/>
      <c r="R34" s="20" t="str">
        <f>IFERROR(IF(Q30="","",IF(MOD(ROW(),2)+5=1,INDEX(Janeiro!$C$4:$C$288,MATCH(Q34,Janeiro!$A$4:$A$288,0)),INDEX(Janeiro!$C$4:$C$288,_xlfn.AGGREGATE(15,6,ROW(Janeiro!$A$4:$A$288)-ROW(Janeiro!$A$3)/(Janeiro!$A$4:$A$288=MAX(Q30:Q34)),MOD(ROW(),2)+5)))),"")</f>
        <v/>
      </c>
      <c r="S34" s="16" t="str">
        <f>IFERROR(IF(Q30="","",IF(MOD(ROW(),2)+5=1,INDEX(Janeiro!$F$4:$F$288,MATCH(Q34,Janeiro!$A$4:$A$288,0)),INDEX(Janeiro!$F$4:$F$288,_xlfn.AGGREGATE(15,6,ROW(Janeiro!$A$4:$A$288)-ROW(Janeiro!$A$3)/(Janeiro!$A$4:$A$288=MAX(Q30:Q34)),MOD(ROW(),2)+5)))),"")</f>
        <v/>
      </c>
      <c r="T34" s="34"/>
      <c r="U34" s="17" t="str">
        <f>IFERROR(IF(T30="","",IF(MOD(ROW(),2)+5=1,INDEX(Janeiro!$C$4:$C$288,MATCH(T34,Janeiro!$A$4:$A$288,0)),INDEX(Janeiro!$C$4:$C$288,_xlfn.AGGREGATE(15,6,ROW(Janeiro!$A$4:$A$288)-ROW(Janeiro!$A$3)/(Janeiro!$A$4:$A$288=MAX(T30:T34)),MOD(ROW(),2)+5)))),"")</f>
        <v/>
      </c>
      <c r="V34" s="8" t="str">
        <f>IFERROR(IF(T30="","",IF(MOD(ROW(),2)+5=1,INDEX(Janeiro!$F$4:$F$288,MATCH(T34,Janeiro!$A$4:$A$288,0)),INDEX(Janeiro!$F$4:$F$288,_xlfn.AGGREGATE(15,6,ROW(Janeiro!$A$4:$A$288)-ROW(Janeiro!$A$3)/(Janeiro!$A$4:$A$288=MAX(T30:T34)),MOD(ROW(),2)+5)))),"")</f>
        <v/>
      </c>
    </row>
    <row r="35" spans="2:22" x14ac:dyDescent="0.3">
      <c r="B35" s="29"/>
      <c r="C35" s="20" t="str">
        <f>IFERROR(IF(B30="","",IF(MOD(ROW(),2)+5=1,INDEX(Janeiro!$C$4:$C$288,MATCH(B35,Janeiro!$A$4:$A$288,0)),INDEX(Janeiro!$C$4:$C$288,_xlfn.AGGREGATE(15,6,ROW(Janeiro!$A$4:$A$288)-ROW(Janeiro!$A$3)/(Janeiro!$A$4:$A$288=MAX(B30:B35)),MOD(ROW(),2)+5)))),"")</f>
        <v/>
      </c>
      <c r="D35" s="16" t="str">
        <f>IFERROR(IF(B30="","",IF(MOD(ROW(),2)+5=1,INDEX(Janeiro!$F$4:$F$288,MATCH(B35,Janeiro!$A$4:$A$288,0)),INDEX(Janeiro!$F$4:$F$288,_xlfn.AGGREGATE(15,6,ROW(Janeiro!$A$4:$A$288)-ROW(Janeiro!$A$3)/(Janeiro!$A$4:$A$288=MAX(B30:B35)),MOD(ROW(),2)+5)))),"")</f>
        <v/>
      </c>
      <c r="E35" s="34"/>
      <c r="F35" s="20" t="str">
        <f>IFERROR(IF(E30="","",IF(MOD(ROW(),2)+5=1,INDEX(Janeiro!$C$4:$C$288,MATCH(E35,Janeiro!$A$4:$A$288,0)),INDEX(Janeiro!$C$4:$C$288,_xlfn.AGGREGATE(15,6,ROW(Janeiro!$A$4:$A$288)-ROW(Janeiro!$A$3)/(Janeiro!$A$4:$A$288=MAX(E30:E35)),MOD(ROW(),2)+5)))),"")</f>
        <v/>
      </c>
      <c r="G35" s="16" t="str">
        <f>IFERROR(IF(E30="","",IF(MOD(ROW(),2)+5=1,INDEX(Janeiro!$F$4:$F$288,MATCH(E35,Janeiro!$A$4:$A$288,0)),INDEX(Janeiro!$F$4:$F$288,_xlfn.AGGREGATE(15,6,ROW(Janeiro!$A$4:$A$288)-ROW(Janeiro!$A$3)/(Janeiro!$A$4:$A$288=MAX(E30:E35)),MOD(ROW(),2)+5)))),"")</f>
        <v/>
      </c>
      <c r="H35" s="34"/>
      <c r="I35" s="20" t="str">
        <f>IFERROR(IF(H30="","",IF(MOD(ROW(),2)+5=1,INDEX(Janeiro!$C$4:$C$288,MATCH(H35,Janeiro!$A$4:$A$288,0)),INDEX(Janeiro!$C$4:$C$288,_xlfn.AGGREGATE(15,6,ROW(Janeiro!$A$4:$A$288)-ROW(Janeiro!$A$3)/(Janeiro!$A$4:$A$288=MAX(H30:H35)),MOD(ROW(),2)+5)))),"")</f>
        <v/>
      </c>
      <c r="J35" s="16" t="str">
        <f>IFERROR(IF(H30="","",IF(MOD(ROW(),2)+5=1,INDEX(Janeiro!$F$4:$F$288,MATCH(H35,Janeiro!$A$4:$A$288,0)),INDEX(Janeiro!$F$4:$F$288,_xlfn.AGGREGATE(15,6,ROW(Janeiro!$A$4:$A$288)-ROW(Janeiro!$A$3)/(Janeiro!$A$4:$A$288=MAX(H30:H35)),MOD(ROW(),2)+5)))),"")</f>
        <v/>
      </c>
      <c r="K35" s="34"/>
      <c r="L35" s="20" t="str">
        <f>IFERROR(IF(K30="","",IF(MOD(ROW(),2)+5=1,INDEX(Janeiro!$C$4:$C$288,MATCH(K35,Janeiro!$A$4:$A$288,0)),INDEX(Janeiro!$C$4:$C$288,_xlfn.AGGREGATE(15,6,ROW(Janeiro!$A$4:$A$288)-ROW(Janeiro!$A$3)/(Janeiro!$A$4:$A$288=MAX(K30:K35)),MOD(ROW(),2)+5)))),"")</f>
        <v/>
      </c>
      <c r="M35" s="16" t="str">
        <f>IFERROR(IF(K30="","",IF(MOD(ROW(),2)+5=1,INDEX(Janeiro!$F$4:$F$288,MATCH(K35,Janeiro!$A$4:$A$288,0)),INDEX(Janeiro!$F$4:$F$288,_xlfn.AGGREGATE(15,6,ROW(Janeiro!$A$4:$A$288)-ROW(Janeiro!$A$3)/(Janeiro!$A$4:$A$288=MAX(K30:K35)),MOD(ROW(),2)+5)))),"")</f>
        <v/>
      </c>
      <c r="N35" s="34"/>
      <c r="O35" s="20" t="str">
        <f>IFERROR(IF(N30="","",IF(MOD(ROW(),2)+5=1,INDEX(Janeiro!$C$4:$C$288,MATCH(N35,Janeiro!$A$4:$A$288,0)),INDEX(Janeiro!$C$4:$C$288,_xlfn.AGGREGATE(15,6,ROW(Janeiro!$A$4:$A$288)-ROW(Janeiro!$A$3)/(Janeiro!$A$4:$A$288=MAX(N30:N35)),MOD(ROW(),2)+5)))),"")</f>
        <v/>
      </c>
      <c r="P35" s="16" t="str">
        <f>IFERROR(IF(N30="","",IF(MOD(ROW(),2)+5=1,INDEX(Janeiro!$F$4:$F$288,MATCH(N35,Janeiro!$A$4:$A$288,0)),INDEX(Janeiro!$F$4:$F$288,_xlfn.AGGREGATE(15,6,ROW(Janeiro!$A$4:$A$288)-ROW(Janeiro!$A$3)/(Janeiro!$A$4:$A$288=MAX(N30:N35)),MOD(ROW(),2)+5)))),"")</f>
        <v/>
      </c>
      <c r="Q35" s="34"/>
      <c r="R35" s="20" t="str">
        <f>IFERROR(IF(Q30="","",IF(MOD(ROW(),2)+5=1,INDEX(Janeiro!$C$4:$C$288,MATCH(Q35,Janeiro!$A$4:$A$288,0)),INDEX(Janeiro!$C$4:$C$288,_xlfn.AGGREGATE(15,6,ROW(Janeiro!$A$4:$A$288)-ROW(Janeiro!$A$3)/(Janeiro!$A$4:$A$288=MAX(Q30:Q35)),MOD(ROW(),2)+5)))),"")</f>
        <v/>
      </c>
      <c r="S35" s="16" t="str">
        <f>IFERROR(IF(Q30="","",IF(MOD(ROW(),2)+5=1,INDEX(Janeiro!$F$4:$F$288,MATCH(Q35,Janeiro!$A$4:$A$288,0)),INDEX(Janeiro!$F$4:$F$288,_xlfn.AGGREGATE(15,6,ROW(Janeiro!$A$4:$A$288)-ROW(Janeiro!$A$3)/(Janeiro!$A$4:$A$288=MAX(Q30:Q35)),MOD(ROW(),2)+5)))),"")</f>
        <v/>
      </c>
      <c r="T35" s="34"/>
      <c r="U35" s="17" t="str">
        <f>IFERROR(IF(T30="","",IF(MOD(ROW(),2)+5=1,INDEX(Janeiro!$C$4:$C$288,MATCH(T35,Janeiro!$A$4:$A$288,0)),INDEX(Janeiro!$C$4:$C$288,_xlfn.AGGREGATE(15,6,ROW(Janeiro!$A$4:$A$288)-ROW(Janeiro!$A$3)/(Janeiro!$A$4:$A$288=MAX(T30:T35)),MOD(ROW(),2)+5)))),"")</f>
        <v/>
      </c>
      <c r="V35" s="8" t="str">
        <f>IFERROR(IF(T30="","",IF(MOD(ROW(),2)+5=1,INDEX(Janeiro!$F$4:$F$288,MATCH(T35,Janeiro!$A$4:$A$288,0)),INDEX(Janeiro!$F$4:$F$288,_xlfn.AGGREGATE(15,6,ROW(Janeiro!$A$4:$A$288)-ROW(Janeiro!$A$3)/(Janeiro!$A$4:$A$288=MAX(T30:T35)),MOD(ROW(),2)+5)))),"")</f>
        <v/>
      </c>
    </row>
    <row r="36" spans="2:22" x14ac:dyDescent="0.3">
      <c r="B36" s="29"/>
      <c r="C36" s="20" t="str">
        <f>IFERROR(IF(B30="","",IF(MOD(ROW(),2)+7=1,INDEX(Janeiro!$C$4:$C$288,MATCH(B36,Janeiro!$A$4:$A$288,0)),INDEX(Janeiro!$C$4:$C$288,_xlfn.AGGREGATE(15,6,ROW(Janeiro!$A$4:$A$288)-ROW(Janeiro!$A$3)/(Janeiro!$A$4:$A$288=MAX(B30:B36)),MOD(ROW(),2)+7)))),"")</f>
        <v/>
      </c>
      <c r="D36" s="16" t="str">
        <f>IFERROR(IF(B30="","",IF(MOD(ROW(),2)+7=1,INDEX(Janeiro!$F$4:$F$288,MATCH(B36,Janeiro!$A$4:$A$288,0)),INDEX(Janeiro!$F$4:$F$288,_xlfn.AGGREGATE(15,6,ROW(Janeiro!$A$4:$A$288)-ROW(Janeiro!$A$3)/(Janeiro!$A$4:$A$288=MAX(B30:B36)),MOD(ROW(),2)+7)))),"")</f>
        <v/>
      </c>
      <c r="E36" s="34"/>
      <c r="F36" s="20" t="str">
        <f>IFERROR(IF(E30="","",IF(MOD(ROW(),2)+7=1,INDEX(Janeiro!$C$4:$C$288,MATCH(E36,Janeiro!$A$4:$A$288,0)),INDEX(Janeiro!$C$4:$C$288,_xlfn.AGGREGATE(15,6,ROW(Janeiro!$A$4:$A$288)-ROW(Janeiro!$A$3)/(Janeiro!$A$4:$A$288=MAX(E30:E36)),MOD(ROW(),2)+7)))),"")</f>
        <v/>
      </c>
      <c r="G36" s="16" t="str">
        <f>IFERROR(IF(E30="","",IF(MOD(ROW(),2)+7=1,INDEX(Janeiro!$F$4:$F$288,MATCH(E36,Janeiro!$A$4:$A$288,0)),INDEX(Janeiro!$F$4:$F$288,_xlfn.AGGREGATE(15,6,ROW(Janeiro!$A$4:$A$288)-ROW(Janeiro!$A$3)/(Janeiro!$A$4:$A$288=MAX(E30:E36)),MOD(ROW(),2)+7)))),"")</f>
        <v/>
      </c>
      <c r="H36" s="34"/>
      <c r="I36" s="20" t="str">
        <f>IFERROR(IF(H30="","",IF(MOD(ROW(),2)+7=1,INDEX(Janeiro!$C$4:$C$288,MATCH(H36,Janeiro!$A$4:$A$288,0)),INDEX(Janeiro!$C$4:$C$288,_xlfn.AGGREGATE(15,6,ROW(Janeiro!$A$4:$A$288)-ROW(Janeiro!$A$3)/(Janeiro!$A$4:$A$288=MAX(H30:H36)),MOD(ROW(),2)+7)))),"")</f>
        <v/>
      </c>
      <c r="J36" s="16" t="str">
        <f>IFERROR(IF(H30="","",IF(MOD(ROW(),2)+7=1,INDEX(Janeiro!$F$4:$F$288,MATCH(H36,Janeiro!$A$4:$A$288,0)),INDEX(Janeiro!$F$4:$F$288,_xlfn.AGGREGATE(15,6,ROW(Janeiro!$A$4:$A$288)-ROW(Janeiro!$A$3)/(Janeiro!$A$4:$A$288=MAX(H30:H36)),MOD(ROW(),2)+7)))),"")</f>
        <v/>
      </c>
      <c r="K36" s="34"/>
      <c r="L36" s="20" t="str">
        <f>IFERROR(IF(K30="","",IF(MOD(ROW(),2)+7=1,INDEX(Janeiro!$C$4:$C$288,MATCH(K36,Janeiro!$A$4:$A$288,0)),INDEX(Janeiro!$C$4:$C$288,_xlfn.AGGREGATE(15,6,ROW(Janeiro!$A$4:$A$288)-ROW(Janeiro!$A$3)/(Janeiro!$A$4:$A$288=MAX(K30:K36)),MOD(ROW(),2)+7)))),"")</f>
        <v/>
      </c>
      <c r="M36" s="16" t="str">
        <f>IFERROR(IF(K30="","",IF(MOD(ROW(),2)+7=1,INDEX(Janeiro!$F$4:$F$288,MATCH(K36,Janeiro!$A$4:$A$288,0)),INDEX(Janeiro!$F$4:$F$288,_xlfn.AGGREGATE(15,6,ROW(Janeiro!$A$4:$A$288)-ROW(Janeiro!$A$3)/(Janeiro!$A$4:$A$288=MAX(K30:K36)),MOD(ROW(),2)+7)))),"")</f>
        <v/>
      </c>
      <c r="N36" s="34"/>
      <c r="O36" s="20" t="str">
        <f>IFERROR(IF(N30="","",IF(MOD(ROW(),2)+7=1,INDEX(Janeiro!$C$4:$C$288,MATCH(N36,Janeiro!$A$4:$A$288,0)),INDEX(Janeiro!$C$4:$C$288,_xlfn.AGGREGATE(15,6,ROW(Janeiro!$A$4:$A$288)-ROW(Janeiro!$A$3)/(Janeiro!$A$4:$A$288=MAX(N30:N36)),MOD(ROW(),2)+7)))),"")</f>
        <v/>
      </c>
      <c r="P36" s="16" t="str">
        <f>IFERROR(IF(N30="","",IF(MOD(ROW(),2)+7=1,INDEX(Janeiro!$F$4:$F$288,MATCH(N36,Janeiro!$A$4:$A$288,0)),INDEX(Janeiro!$F$4:$F$288,_xlfn.AGGREGATE(15,6,ROW(Janeiro!$A$4:$A$288)-ROW(Janeiro!$A$3)/(Janeiro!$A$4:$A$288=MAX(N30:N36)),MOD(ROW(),2)+7)))),"")</f>
        <v/>
      </c>
      <c r="Q36" s="34"/>
      <c r="R36" s="20" t="str">
        <f>IFERROR(IF(Q30="","",IF(MOD(ROW(),2)+7=1,INDEX(Janeiro!$C$4:$C$288,MATCH(Q36,Janeiro!$A$4:$A$288,0)),INDEX(Janeiro!$C$4:$C$288,_xlfn.AGGREGATE(15,6,ROW(Janeiro!$A$4:$A$288)-ROW(Janeiro!$A$3)/(Janeiro!$A$4:$A$288=MAX(Q30:Q36)),MOD(ROW(),2)+7)))),"")</f>
        <v/>
      </c>
      <c r="S36" s="16" t="str">
        <f>IFERROR(IF(Q30="","",IF(MOD(ROW(),2)+7=1,INDEX(Janeiro!$F$4:$F$288,MATCH(Q36,Janeiro!$A$4:$A$288,0)),INDEX(Janeiro!$F$4:$F$288,_xlfn.AGGREGATE(15,6,ROW(Janeiro!$A$4:$A$288)-ROW(Janeiro!$A$3)/(Janeiro!$A$4:$A$288=MAX(Q30:Q36)),MOD(ROW(),2)+7)))),"")</f>
        <v/>
      </c>
      <c r="T36" s="34"/>
      <c r="U36" s="17" t="str">
        <f>IFERROR(IF(T30="","",IF(MOD(ROW(),2)+7=1,INDEX(Janeiro!$C$4:$C$288,MATCH(T36,Janeiro!$A$4:$A$288,0)),INDEX(Janeiro!$C$4:$C$288,_xlfn.AGGREGATE(15,6,ROW(Janeiro!$A$4:$A$288)-ROW(Janeiro!$A$3)/(Janeiro!$A$4:$A$288=MAX(T30:T36)),MOD(ROW(),2)+7)))),"")</f>
        <v/>
      </c>
      <c r="V36" s="8" t="str">
        <f>IFERROR(IF(T30="","",IF(MOD(ROW(),2)+7=1,INDEX(Janeiro!$F$4:$F$288,MATCH(T36,Janeiro!$A$4:$A$288,0)),INDEX(Janeiro!$F$4:$F$288,_xlfn.AGGREGATE(15,6,ROW(Janeiro!$A$4:$A$288)-ROW(Janeiro!$A$3)/(Janeiro!$A$4:$A$288=MAX(T30:T36)),MOD(ROW(),2)+7)))),"")</f>
        <v/>
      </c>
    </row>
    <row r="37" spans="2:22" x14ac:dyDescent="0.3">
      <c r="B37" s="32"/>
      <c r="C37" s="21" t="str">
        <f>IFERROR(IF(B30="","",IF(MOD(ROW(),2)+7=1,INDEX(Janeiro!$C$4:$C$288,MATCH(B37,Janeiro!$A$4:$A$288,0)),INDEX(Janeiro!$C$4:$C$288,_xlfn.AGGREGATE(15,6,ROW(Janeiro!$A$4:$A$288)-ROW(Janeiro!$A$3)/(Janeiro!$A$4:$A$288=MAX(B30:B37)),MOD(ROW(),2)+7)))),"")</f>
        <v/>
      </c>
      <c r="D37" s="16" t="str">
        <f>IFERROR(IF(B30="","",IF(MOD(ROW(),2)+7=1,INDEX(Janeiro!$F$4:$F$288,MATCH(B37,Janeiro!$A$4:$A$288,0)),INDEX(Janeiro!$F$4:$F$288,_xlfn.AGGREGATE(15,6,ROW(Janeiro!$A$4:$A$288)-ROW(Janeiro!$A$3)/(Janeiro!$A$4:$A$288=MAX(B30:B37)),MOD(ROW(),2)+7)))),"")</f>
        <v/>
      </c>
      <c r="E37" s="35"/>
      <c r="F37" s="21" t="str">
        <f>IFERROR(IF(E30="","",IF(MOD(ROW(),2)+7=1,INDEX(Janeiro!$C$4:$C$288,MATCH(E37,Janeiro!$A$4:$A$288,0)),INDEX(Janeiro!$C$4:$C$288,_xlfn.AGGREGATE(15,6,ROW(Janeiro!$A$4:$A$288)-ROW(Janeiro!$A$3)/(Janeiro!$A$4:$A$288=MAX(E30:E37)),MOD(ROW(),2)+7)))),"")</f>
        <v/>
      </c>
      <c r="G37" s="16" t="str">
        <f>IFERROR(IF(E30="","",IF(MOD(ROW(),2)+7=1,INDEX(Janeiro!$F$4:$F$288,MATCH(E37,Janeiro!$A$4:$A$288,0)),INDEX(Janeiro!$F$4:$F$288,_xlfn.AGGREGATE(15,6,ROW(Janeiro!$A$4:$A$288)-ROW(Janeiro!$A$3)/(Janeiro!$A$4:$A$288=MAX(E30:E37)),MOD(ROW(),2)+7)))),"")</f>
        <v/>
      </c>
      <c r="H37" s="35"/>
      <c r="I37" s="21" t="str">
        <f>IFERROR(IF(H30="","",IF(MOD(ROW(),2)+7=1,INDEX(Janeiro!$C$4:$C$288,MATCH(H37,Janeiro!$A$4:$A$288,0)),INDEX(Janeiro!$C$4:$C$288,_xlfn.AGGREGATE(15,6,ROW(Janeiro!$A$4:$A$288)-ROW(Janeiro!$A$3)/(Janeiro!$A$4:$A$288=MAX(H30:H37)),MOD(ROW(),2)+7)))),"")</f>
        <v/>
      </c>
      <c r="J37" s="16" t="str">
        <f>IFERROR(IF(H30="","",IF(MOD(ROW(),2)+7=1,INDEX(Janeiro!$F$4:$F$288,MATCH(H37,Janeiro!$A$4:$A$288,0)),INDEX(Janeiro!$F$4:$F$288,_xlfn.AGGREGATE(15,6,ROW(Janeiro!$A$4:$A$288)-ROW(Janeiro!$A$3)/(Janeiro!$A$4:$A$288=MAX(H30:H37)),MOD(ROW(),2)+7)))),"")</f>
        <v/>
      </c>
      <c r="K37" s="35"/>
      <c r="L37" s="21" t="str">
        <f>IFERROR(IF(K30="","",IF(MOD(ROW(),2)+7=1,INDEX(Janeiro!$C$4:$C$288,MATCH(K37,Janeiro!$A$4:$A$288,0)),INDEX(Janeiro!$C$4:$C$288,_xlfn.AGGREGATE(15,6,ROW(Janeiro!$A$4:$A$288)-ROW(Janeiro!$A$3)/(Janeiro!$A$4:$A$288=MAX(K30:K37)),MOD(ROW(),2)+7)))),"")</f>
        <v/>
      </c>
      <c r="M37" s="16" t="str">
        <f>IFERROR(IF(K30="","",IF(MOD(ROW(),2)+7=1,INDEX(Janeiro!$F$4:$F$288,MATCH(K37,Janeiro!$A$4:$A$288,0)),INDEX(Janeiro!$F$4:$F$288,_xlfn.AGGREGATE(15,6,ROW(Janeiro!$A$4:$A$288)-ROW(Janeiro!$A$3)/(Janeiro!$A$4:$A$288=MAX(K30:K37)),MOD(ROW(),2)+7)))),"")</f>
        <v/>
      </c>
      <c r="N37" s="35"/>
      <c r="O37" s="21" t="str">
        <f>IFERROR(IF(N30="","",IF(MOD(ROW(),2)+7=1,INDEX(Janeiro!$C$4:$C$288,MATCH(N37,Janeiro!$A$4:$A$288,0)),INDEX(Janeiro!$C$4:$C$288,_xlfn.AGGREGATE(15,6,ROW(Janeiro!$A$4:$A$288)-ROW(Janeiro!$A$3)/(Janeiro!$A$4:$A$288=MAX(N30:N37)),MOD(ROW(),2)+7)))),"")</f>
        <v/>
      </c>
      <c r="P37" s="16" t="str">
        <f>IFERROR(IF(N30="","",IF(MOD(ROW(),2)+7=1,INDEX(Janeiro!$F$4:$F$288,MATCH(N37,Janeiro!$A$4:$A$288,0)),INDEX(Janeiro!$F$4:$F$288,_xlfn.AGGREGATE(15,6,ROW(Janeiro!$A$4:$A$288)-ROW(Janeiro!$A$3)/(Janeiro!$A$4:$A$288=MAX(N30:N37)),MOD(ROW(),2)+7)))),"")</f>
        <v/>
      </c>
      <c r="Q37" s="35"/>
      <c r="R37" s="21" t="str">
        <f>IFERROR(IF(Q30="","",IF(MOD(ROW(),2)+7=1,INDEX(Janeiro!$C$4:$C$288,MATCH(Q37,Janeiro!$A$4:$A$288,0)),INDEX(Janeiro!$C$4:$C$288,_xlfn.AGGREGATE(15,6,ROW(Janeiro!$A$4:$A$288)-ROW(Janeiro!$A$3)/(Janeiro!$A$4:$A$288=MAX(Q30:Q37)),MOD(ROW(),2)+7)))),"")</f>
        <v/>
      </c>
      <c r="S37" s="16" t="str">
        <f>IFERROR(IF(Q30="","",IF(MOD(ROW(),2)+7=1,INDEX(Janeiro!$F$4:$F$288,MATCH(Q37,Janeiro!$A$4:$A$288,0)),INDEX(Janeiro!$F$4:$F$288,_xlfn.AGGREGATE(15,6,ROW(Janeiro!$A$4:$A$288)-ROW(Janeiro!$A$3)/(Janeiro!$A$4:$A$288=MAX(Q30:Q37)),MOD(ROW(),2)+7)))),"")</f>
        <v/>
      </c>
      <c r="T37" s="35"/>
      <c r="U37" s="22" t="str">
        <f>IFERROR(IF(T30="","",IF(MOD(ROW(),2)+7=1,INDEX(Janeiro!$C$4:$C$288,MATCH(T37,Janeiro!$A$4:$A$288,0)),INDEX(Janeiro!$C$4:$C$288,_xlfn.AGGREGATE(15,6,ROW(Janeiro!$A$4:$A$288)-ROW(Janeiro!$A$3)/(Janeiro!$A$4:$A$288=MAX(T30:T37)),MOD(ROW(),2)+7)))),"")</f>
        <v/>
      </c>
      <c r="V37" s="8" t="str">
        <f>IFERROR(IF(T30="","",IF(MOD(ROW(),2)+7=1,INDEX(Janeiro!$F$4:$F$288,MATCH(T37,Janeiro!$A$4:$A$288,0)),INDEX(Janeiro!$F$4:$F$288,_xlfn.AGGREGATE(15,6,ROW(Janeiro!$A$4:$A$288)-ROW(Janeiro!$A$3)/(Janeiro!$A$4:$A$288=MAX(T30:T37)),MOD(ROW(),2)+7)))),"")</f>
        <v/>
      </c>
    </row>
    <row r="38" spans="2:22" x14ac:dyDescent="0.3">
      <c r="B38" s="31">
        <f>Janeiro!H11</f>
        <v>44220</v>
      </c>
      <c r="C38" s="19" t="str">
        <f>IFERROR(IF(B38="","",IF(MOD(ROW(),2)+1=1,INDEX(Janeiro!$C$4:$C$288,MATCH(B38,Janeiro!$A$4:$A$288,0)),INDEX(Janeiro!$C$4:$C$288,_xlfn.AGGREGATE(15,6,ROW(Janeiro!$A$4:$A$288)-ROW(Janeiro!$A$3)/(Janeiro!$A$4:$A$288=MAX(B38)),MOD(ROW(),2)+1)))),"")</f>
        <v/>
      </c>
      <c r="D38" s="16" t="str">
        <f>IFERROR(IF(B38="","",IF(MOD(ROW(),2)+1=1,INDEX(Janeiro!$F$4:$F$288,MATCH(B38,Janeiro!$A$4:$A$288,0)),INDEX(Janeiro!$F$4:$F$288,_xlfn.AGGREGATE(15,6,ROW(Janeiro!$A$4:$A$288)-ROW(Janeiro!$A$3)/(Janeiro!$A$4:$A$288=MAX(B38)),MOD(ROW(),2)+1)))),"")</f>
        <v/>
      </c>
      <c r="E38" s="36">
        <f>Janeiro!I11</f>
        <v>44221</v>
      </c>
      <c r="F38" s="19" t="str">
        <f>IFERROR(IF(E38="","",IF(MOD(ROW(),2)+1=1,INDEX(Janeiro!$C$4:$C$288,MATCH(E38,Janeiro!$A$4:$A$288,0)),INDEX(Janeiro!$C$4:$C$288,_xlfn.AGGREGATE(15,6,ROW(Janeiro!$A$4:$A$288)-ROW(Janeiro!$A$3)/(Janeiro!$A$4:$A$288=MAX(E38)),MOD(ROW(),2)+1)))),"")</f>
        <v/>
      </c>
      <c r="G38" s="16" t="str">
        <f>IFERROR(IF(E38="","",IF(MOD(ROW(),2)+1=1,INDEX(Janeiro!$F$4:$F$288,MATCH(E38,Janeiro!$A$4:$A$288,0)),INDEX(Janeiro!$F$4:$F$288,_xlfn.AGGREGATE(15,6,ROW(Janeiro!$A$4:$A$288)-ROW(Janeiro!$A$3)/(Janeiro!$A$4:$A$288=MAX(E38)),MOD(ROW(),2)+1)))),"")</f>
        <v/>
      </c>
      <c r="H38" s="36">
        <f>Janeiro!J11</f>
        <v>44222</v>
      </c>
      <c r="I38" s="19" t="str">
        <f>IFERROR(IF(H38="","",IF(MOD(ROW(),2)+1=1,INDEX(Janeiro!$C$4:$C$288,MATCH(H38,Janeiro!$A$4:$A$288,0)),INDEX(Janeiro!$C$4:$C$288,_xlfn.AGGREGATE(15,6,ROW(Janeiro!$A$4:$A$288)-ROW(Janeiro!$A$3)/(Janeiro!$A$4:$A$288=MAX(H38)),MOD(ROW(),2)+1)))),"")</f>
        <v/>
      </c>
      <c r="J38" s="16" t="str">
        <f>IFERROR(IF(H38="","",IF(MOD(ROW(),2)+1=1,INDEX(Janeiro!$F$4:$F$288,MATCH(H38,Janeiro!$A$4:$A$288,0)),INDEX(Janeiro!$F$4:$F$288,_xlfn.AGGREGATE(15,6,ROW(Janeiro!$A$4:$A$288)-ROW(Janeiro!$A$3)/(Janeiro!$A$4:$A$288=MAX(H38)),MOD(ROW(),2)+1)))),"")</f>
        <v/>
      </c>
      <c r="K38" s="36">
        <f>Janeiro!K11</f>
        <v>44223</v>
      </c>
      <c r="L38" s="19" t="str">
        <f>IFERROR(IF(K38="","",IF(MOD(ROW(),2)+1=1,INDEX(Janeiro!$C$4:$C$288,MATCH(K38,Janeiro!$A$4:$A$288,0)),INDEX(Janeiro!$C$4:$C$288,_xlfn.AGGREGATE(15,6,ROW(Janeiro!$A$4:$A$288)-ROW(Janeiro!$A$3)/(Janeiro!$A$4:$A$288=MAX(K38)),MOD(ROW(),2)+1)))),"")</f>
        <v/>
      </c>
      <c r="M38" s="16" t="str">
        <f>IFERROR(IF(K38="","",IF(MOD(ROW(),2)+1=1,INDEX(Janeiro!$F$4:$F$288,MATCH(K38,Janeiro!$A$4:$A$288,0)),INDEX(Janeiro!$F$4:$F$288,_xlfn.AGGREGATE(15,6,ROW(Janeiro!$A$4:$A$288)-ROW(Janeiro!$A$3)/(Janeiro!$A$4:$A$288=MAX(K38)),MOD(ROW(),2)+1)))),"")</f>
        <v/>
      </c>
      <c r="N38" s="36">
        <f>Janeiro!L11</f>
        <v>44224</v>
      </c>
      <c r="O38" s="19" t="str">
        <f>IFERROR(IF(N38="","",IF(MOD(ROW(),2)+1=1,INDEX(Janeiro!$C$4:$C$288,MATCH(N38,Janeiro!$A$4:$A$288,0)),INDEX(Janeiro!$C$4:$C$288,_xlfn.AGGREGATE(15,6,ROW(Janeiro!$A$4:$A$288)-ROW(Janeiro!$A$3)/(Janeiro!$A$4:$A$288=MAX(N38)),MOD(ROW(),2)+1)))),"")</f>
        <v/>
      </c>
      <c r="P38" s="16" t="str">
        <f>IFERROR(IF(N38="","",IF(MOD(ROW(),2)+1=1,INDEX(Janeiro!$F$4:$F$288,MATCH(N38,Janeiro!$A$4:$A$288,0)),INDEX(Janeiro!$F$4:$F$288,_xlfn.AGGREGATE(15,6,ROW(Janeiro!$A$4:$A$288)-ROW(Janeiro!$A$3)/(Janeiro!$A$4:$A$288=MAX(N38)),MOD(ROW(),2)+1)))),"")</f>
        <v/>
      </c>
      <c r="Q38" s="36">
        <f>Janeiro!M11</f>
        <v>44225</v>
      </c>
      <c r="R38" s="19" t="str">
        <f>IFERROR(IF(Q38="","",IF(MOD(ROW(),2)+1=1,INDEX(Janeiro!$C$4:$C$288,MATCH(Q38,Janeiro!$A$4:$A$288,0)),INDEX(Janeiro!$C$4:$C$288,_xlfn.AGGREGATE(15,6,ROW(Janeiro!$A$4:$A$288)-ROW(Janeiro!$A$3)/(Janeiro!$A$4:$A$288=MAX(Q38)),MOD(ROW(),2)+1)))),"")</f>
        <v/>
      </c>
      <c r="S38" s="16" t="str">
        <f>IFERROR(IF(Q38="","",IF(MOD(ROW(),2)+1=1,INDEX(Janeiro!$F$4:$F$288,MATCH(Q38,Janeiro!$A$4:$A$288,0)),INDEX(Janeiro!$F$4:$F$288,_xlfn.AGGREGATE(15,6,ROW(Janeiro!$A$4:$A$288)-ROW(Janeiro!$A$3)/(Janeiro!$A$4:$A$288=MAX(Q38)),MOD(ROW(),2)+1)))),"")</f>
        <v/>
      </c>
      <c r="T38" s="36">
        <f>Janeiro!N11</f>
        <v>44226</v>
      </c>
      <c r="U38" s="23" t="str">
        <f>IFERROR(IF(T38="","",IF(MOD(ROW(),2)+1=1,INDEX(Janeiro!$C$4:$C$288,MATCH(T38,Janeiro!$A$4:$A$288,0)),INDEX(Janeiro!$C$4:$C$288,_xlfn.AGGREGATE(15,6,ROW(Janeiro!$A$4:$A$288)-ROW(Janeiro!$A$3)/(Janeiro!$A$4:$A$288=MAX(T38)),MOD(ROW(),2)+1)))),"")</f>
        <v/>
      </c>
      <c r="V38" s="8" t="str">
        <f>IFERROR(IF(T38="","",IF(MOD(ROW(),2)+1=1,INDEX(Janeiro!$F$4:$F$288,MATCH(T38,Janeiro!$A$4:$A$288,0)),INDEX(Janeiro!$F$4:$F$288,_xlfn.AGGREGATE(15,6,ROW(Janeiro!$A$4:$A$288)-ROW(Janeiro!$A$3)/(Janeiro!$A$4:$A$288=MAX(T38)),MOD(ROW(),2)+1)))),"")</f>
        <v/>
      </c>
    </row>
    <row r="39" spans="2:22" x14ac:dyDescent="0.3">
      <c r="B39" s="28"/>
      <c r="C39" s="20" t="str">
        <f>IFERROR(IF(B38="","",IF(MOD(ROW(),2)+1=1,INDEX(Janeiro!$C$4:$C$288,MATCH(B39,Janeiro!$A$4:$A$288,0)),INDEX(Janeiro!$C$4:$C$288,_xlfn.AGGREGATE(15,6,ROW(Janeiro!$A$4:$A$288)-ROW(Janeiro!$A$3)/(Janeiro!$A$4:$A$288=MAX(B38:B39)),MOD(ROW(),2)+1)))),"")</f>
        <v/>
      </c>
      <c r="D39" s="16" t="str">
        <f>IFERROR(IF(B38="","",IF(MOD(ROW(),2)+1=1,INDEX(Janeiro!$F$4:$F$288,MATCH(B39,Janeiro!$A$4:$A$288,0)),INDEX(Janeiro!$F$4:$F$288,_xlfn.AGGREGATE(15,6,ROW(Janeiro!$A$4:$A$288)-ROW(Janeiro!$A$3)/(Janeiro!$A$4:$A$288=MAX(B38:B39)),MOD(ROW(),2)+1)))),"")</f>
        <v/>
      </c>
      <c r="E39" s="26"/>
      <c r="F39" s="20" t="str">
        <f>IFERROR(IF(E38="","",IF(MOD(ROW(),2)+1=1,INDEX(Janeiro!$C$4:$C$288,MATCH(E39,Janeiro!$A$4:$A$288,0)),INDEX(Janeiro!$C$4:$C$288,_xlfn.AGGREGATE(15,6,ROW(Janeiro!$A$4:$A$288)-ROW(Janeiro!$A$3)/(Janeiro!$A$4:$A$288=MAX(E38:E39)),MOD(ROW(),2)+1)))),"")</f>
        <v/>
      </c>
      <c r="G39" s="16" t="str">
        <f>IFERROR(IF(E38="","",IF(MOD(ROW(),2)+1=1,INDEX(Janeiro!$F$4:$F$288,MATCH(E39,Janeiro!$A$4:$A$288,0)),INDEX(Janeiro!$F$4:$F$288,_xlfn.AGGREGATE(15,6,ROW(Janeiro!$A$4:$A$288)-ROW(Janeiro!$A$3)/(Janeiro!$A$4:$A$288=MAX(E38:E39)),MOD(ROW(),2)+1)))),"")</f>
        <v/>
      </c>
      <c r="H39" s="26"/>
      <c r="I39" s="20" t="str">
        <f>IFERROR(IF(H38="","",IF(MOD(ROW(),2)+1=1,INDEX(Janeiro!$C$4:$C$288,MATCH(H39,Janeiro!$A$4:$A$288,0)),INDEX(Janeiro!$C$4:$C$288,_xlfn.AGGREGATE(15,6,ROW(Janeiro!$A$4:$A$288)-ROW(Janeiro!$A$3)/(Janeiro!$A$4:$A$288=MAX(H38:H39)),MOD(ROW(),2)+1)))),"")</f>
        <v/>
      </c>
      <c r="J39" s="16" t="str">
        <f>IFERROR(IF(H38="","",IF(MOD(ROW(),2)+1=1,INDEX(Janeiro!$F$4:$F$288,MATCH(H39,Janeiro!$A$4:$A$288,0)),INDEX(Janeiro!$F$4:$F$288,_xlfn.AGGREGATE(15,6,ROW(Janeiro!$A$4:$A$288)-ROW(Janeiro!$A$3)/(Janeiro!$A$4:$A$288=MAX(H38:H39)),MOD(ROW(),2)+1)))),"")</f>
        <v/>
      </c>
      <c r="K39" s="26"/>
      <c r="L39" s="20" t="str">
        <f>IFERROR(IF(K38="","",IF(MOD(ROW(),2)+1=1,INDEX(Janeiro!$C$4:$C$288,MATCH(K39,Janeiro!$A$4:$A$288,0)),INDEX(Janeiro!$C$4:$C$288,_xlfn.AGGREGATE(15,6,ROW(Janeiro!$A$4:$A$288)-ROW(Janeiro!$A$3)/(Janeiro!$A$4:$A$288=MAX(K38:K39)),MOD(ROW(),2)+1)))),"")</f>
        <v/>
      </c>
      <c r="M39" s="16" t="str">
        <f>IFERROR(IF(K38="","",IF(MOD(ROW(),2)+1=1,INDEX(Janeiro!$F$4:$F$288,MATCH(K39,Janeiro!$A$4:$A$288,0)),INDEX(Janeiro!$F$4:$F$288,_xlfn.AGGREGATE(15,6,ROW(Janeiro!$A$4:$A$288)-ROW(Janeiro!$A$3)/(Janeiro!$A$4:$A$288=MAX(K38:K39)),MOD(ROW(),2)+1)))),"")</f>
        <v/>
      </c>
      <c r="N39" s="26"/>
      <c r="O39" s="20" t="str">
        <f>IFERROR(IF(N38="","",IF(MOD(ROW(),2)+1=1,INDEX(Janeiro!$C$4:$C$288,MATCH(N39,Janeiro!$A$4:$A$288,0)),INDEX(Janeiro!$C$4:$C$288,_xlfn.AGGREGATE(15,6,ROW(Janeiro!$A$4:$A$288)-ROW(Janeiro!$A$3)/(Janeiro!$A$4:$A$288=MAX(N38:N39)),MOD(ROW(),2)+1)))),"")</f>
        <v/>
      </c>
      <c r="P39" s="16" t="str">
        <f>IFERROR(IF(N38="","",IF(MOD(ROW(),2)+1=1,INDEX(Janeiro!$F$4:$F$288,MATCH(N39,Janeiro!$A$4:$A$288,0)),INDEX(Janeiro!$F$4:$F$288,_xlfn.AGGREGATE(15,6,ROW(Janeiro!$A$4:$A$288)-ROW(Janeiro!$A$3)/(Janeiro!$A$4:$A$288=MAX(N38:N39)),MOD(ROW(),2)+1)))),"")</f>
        <v/>
      </c>
      <c r="Q39" s="26"/>
      <c r="R39" s="20" t="str">
        <f>IFERROR(IF(Q38="","",IF(MOD(ROW(),2)+1=1,INDEX(Janeiro!$C$4:$C$288,MATCH(Q39,Janeiro!$A$4:$A$288,0)),INDEX(Janeiro!$C$4:$C$288,_xlfn.AGGREGATE(15,6,ROW(Janeiro!$A$4:$A$288)-ROW(Janeiro!$A$3)/(Janeiro!$A$4:$A$288=MAX(Q38:Q39)),MOD(ROW(),2)+1)))),"")</f>
        <v/>
      </c>
      <c r="S39" s="16" t="str">
        <f>IFERROR(IF(Q38="","",IF(MOD(ROW(),2)+1=1,INDEX(Janeiro!$F$4:$F$288,MATCH(Q39,Janeiro!$A$4:$A$288,0)),INDEX(Janeiro!$F$4:$F$288,_xlfn.AGGREGATE(15,6,ROW(Janeiro!$A$4:$A$288)-ROW(Janeiro!$A$3)/(Janeiro!$A$4:$A$288=MAX(Q38:Q39)),MOD(ROW(),2)+1)))),"")</f>
        <v/>
      </c>
      <c r="T39" s="26"/>
      <c r="U39" s="17" t="str">
        <f>IFERROR(IF(T38="","",IF(MOD(ROW(),2)+1=1,INDEX(Janeiro!$C$4:$C$288,MATCH(T39,Janeiro!$A$4:$A$288,0)),INDEX(Janeiro!$C$4:$C$288,_xlfn.AGGREGATE(15,6,ROW(Janeiro!$A$4:$A$288)-ROW(Janeiro!$A$3)/(Janeiro!$A$4:$A$288=MAX(T38:T39)),MOD(ROW(),2)+1)))),"")</f>
        <v/>
      </c>
      <c r="V39" s="8" t="str">
        <f>IFERROR(IF(T38="","",IF(MOD(ROW(),2)+1=1,INDEX(Janeiro!$F$4:$F$288,MATCH(T39,Janeiro!$A$4:$A$288,0)),INDEX(Janeiro!$F$4:$F$288,_xlfn.AGGREGATE(15,6,ROW(Janeiro!$A$4:$A$288)-ROW(Janeiro!$A$3)/(Janeiro!$A$4:$A$288=MAX(T38:T39)),MOD(ROW(),2)+1)))),"")</f>
        <v/>
      </c>
    </row>
    <row r="40" spans="2:22" x14ac:dyDescent="0.3">
      <c r="B40" s="28"/>
      <c r="C40" s="20" t="str">
        <f>IFERROR(IF(B38="","",IF(MOD(ROW(),2)+3=1,INDEX(Janeiro!$C$4:$C$288,MATCH(B40,Janeiro!$A$4:$A$288,0)),INDEX(Janeiro!$C$4:$C$288,_xlfn.AGGREGATE(15,6,ROW(Janeiro!$A$4:$A$288)-ROW(Janeiro!$A$3)/(Janeiro!$A$4:$A$288=MAX(B38:B40)),MOD(ROW(),2)+3)))),"")</f>
        <v/>
      </c>
      <c r="D40" s="16" t="str">
        <f>IFERROR(IF(B38="","",IF(MOD(ROW(),2)+3=1,INDEX(Janeiro!$F$4:$F$288,MATCH(B40,Janeiro!$A$4:$A$288,0)),INDEX(Janeiro!$F$4:$F$288,_xlfn.AGGREGATE(15,6,ROW(Janeiro!$A$4:$A$288)-ROW(Janeiro!$A$3)/(Janeiro!$A$4:$A$288=MAX(B38:B40)),MOD(ROW(),2)+3)))),"")</f>
        <v/>
      </c>
      <c r="E40" s="26"/>
      <c r="F40" s="20" t="str">
        <f>IFERROR(IF(E38="","",IF(MOD(ROW(),2)+3=1,INDEX(Janeiro!$C$4:$C$288,MATCH(E40,Janeiro!$A$4:$A$288,0)),INDEX(Janeiro!$C$4:$C$288,_xlfn.AGGREGATE(15,6,ROW(Janeiro!$A$4:$A$288)-ROW(Janeiro!$A$3)/(Janeiro!$A$4:$A$288=MAX(E38:E40)),MOD(ROW(),2)+3)))),"")</f>
        <v/>
      </c>
      <c r="G40" s="16" t="str">
        <f>IFERROR(IF(E38="","",IF(MOD(ROW(),2)+3=1,INDEX(Janeiro!$F$4:$F$288,MATCH(E40,Janeiro!$A$4:$A$288,0)),INDEX(Janeiro!$F$4:$F$288,_xlfn.AGGREGATE(15,6,ROW(Janeiro!$A$4:$A$288)-ROW(Janeiro!$A$3)/(Janeiro!$A$4:$A$288=MAX(E38:E40)),MOD(ROW(),2)+3)))),"")</f>
        <v/>
      </c>
      <c r="H40" s="26"/>
      <c r="I40" s="20" t="str">
        <f>IFERROR(IF(H38="","",IF(MOD(ROW(),2)+3=1,INDEX(Janeiro!$C$4:$C$288,MATCH(H40,Janeiro!$A$4:$A$288,0)),INDEX(Janeiro!$C$4:$C$288,_xlfn.AGGREGATE(15,6,ROW(Janeiro!$A$4:$A$288)-ROW(Janeiro!$A$3)/(Janeiro!$A$4:$A$288=MAX(H38:H40)),MOD(ROW(),2)+3)))),"")</f>
        <v/>
      </c>
      <c r="J40" s="16" t="str">
        <f>IFERROR(IF(H38="","",IF(MOD(ROW(),2)+3=1,INDEX(Janeiro!$F$4:$F$288,MATCH(H40,Janeiro!$A$4:$A$288,0)),INDEX(Janeiro!$F$4:$F$288,_xlfn.AGGREGATE(15,6,ROW(Janeiro!$A$4:$A$288)-ROW(Janeiro!$A$3)/(Janeiro!$A$4:$A$288=MAX(H38:H40)),MOD(ROW(),2)+3)))),"")</f>
        <v/>
      </c>
      <c r="K40" s="26"/>
      <c r="L40" s="20" t="str">
        <f>IFERROR(IF(K38="","",IF(MOD(ROW(),2)+3=1,INDEX(Janeiro!$C$4:$C$288,MATCH(K40,Janeiro!$A$4:$A$288,0)),INDEX(Janeiro!$C$4:$C$288,_xlfn.AGGREGATE(15,6,ROW(Janeiro!$A$4:$A$288)-ROW(Janeiro!$A$3)/(Janeiro!$A$4:$A$288=MAX(K38:K40)),MOD(ROW(),2)+3)))),"")</f>
        <v/>
      </c>
      <c r="M40" s="16" t="str">
        <f>IFERROR(IF(K38="","",IF(MOD(ROW(),2)+3=1,INDEX(Janeiro!$F$4:$F$288,MATCH(K40,Janeiro!$A$4:$A$288,0)),INDEX(Janeiro!$F$4:$F$288,_xlfn.AGGREGATE(15,6,ROW(Janeiro!$A$4:$A$288)-ROW(Janeiro!$A$3)/(Janeiro!$A$4:$A$288=MAX(K38:K40)),MOD(ROW(),2)+3)))),"")</f>
        <v/>
      </c>
      <c r="N40" s="26"/>
      <c r="O40" s="20" t="str">
        <f>IFERROR(IF(N38="","",IF(MOD(ROW(),2)+3=1,INDEX(Janeiro!$C$4:$C$288,MATCH(N40,Janeiro!$A$4:$A$288,0)),INDEX(Janeiro!$C$4:$C$288,_xlfn.AGGREGATE(15,6,ROW(Janeiro!$A$4:$A$288)-ROW(Janeiro!$A$3)/(Janeiro!$A$4:$A$288=MAX(N38:N40)),MOD(ROW(),2)+3)))),"")</f>
        <v/>
      </c>
      <c r="P40" s="16" t="str">
        <f>IFERROR(IF(N38="","",IF(MOD(ROW(),2)+3=1,INDEX(Janeiro!$F$4:$F$288,MATCH(N40,Janeiro!$A$4:$A$288,0)),INDEX(Janeiro!$F$4:$F$288,_xlfn.AGGREGATE(15,6,ROW(Janeiro!$A$4:$A$288)-ROW(Janeiro!$A$3)/(Janeiro!$A$4:$A$288=MAX(N38:N40)),MOD(ROW(),2)+3)))),"")</f>
        <v/>
      </c>
      <c r="Q40" s="26"/>
      <c r="R40" s="20" t="str">
        <f>IFERROR(IF(Q38="","",IF(MOD(ROW(),2)+3=1,INDEX(Janeiro!$C$4:$C$288,MATCH(Q40,Janeiro!$A$4:$A$288,0)),INDEX(Janeiro!$C$4:$C$288,_xlfn.AGGREGATE(15,6,ROW(Janeiro!$A$4:$A$288)-ROW(Janeiro!$A$3)/(Janeiro!$A$4:$A$288=MAX(Q38:Q40)),MOD(ROW(),2)+3)))),"")</f>
        <v/>
      </c>
      <c r="S40" s="16" t="str">
        <f>IFERROR(IF(Q38="","",IF(MOD(ROW(),2)+3=1,INDEX(Janeiro!$F$4:$F$288,MATCH(Q40,Janeiro!$A$4:$A$288,0)),INDEX(Janeiro!$F$4:$F$288,_xlfn.AGGREGATE(15,6,ROW(Janeiro!$A$4:$A$288)-ROW(Janeiro!$A$3)/(Janeiro!$A$4:$A$288=MAX(Q38:Q40)),MOD(ROW(),2)+3)))),"")</f>
        <v/>
      </c>
      <c r="T40" s="26"/>
      <c r="U40" s="17" t="str">
        <f>IFERROR(IF(T38="","",IF(MOD(ROW(),2)+3=1,INDEX(Janeiro!$C$4:$C$288,MATCH(T40,Janeiro!$A$4:$A$288,0)),INDEX(Janeiro!$C$4:$C$288,_xlfn.AGGREGATE(15,6,ROW(Janeiro!$A$4:$A$288)-ROW(Janeiro!$A$3)/(Janeiro!$A$4:$A$288=MAX(T38:T40)),MOD(ROW(),2)+3)))),"")</f>
        <v/>
      </c>
      <c r="V40" s="8" t="str">
        <f>IFERROR(IF(T38="","",IF(MOD(ROW(),2)+3=1,INDEX(Janeiro!$F$4:$F$288,MATCH(T40,Janeiro!$A$4:$A$288,0)),INDEX(Janeiro!$F$4:$F$288,_xlfn.AGGREGATE(15,6,ROW(Janeiro!$A$4:$A$288)-ROW(Janeiro!$A$3)/(Janeiro!$A$4:$A$288=MAX(T38:T40)),MOD(ROW(),2)+3)))),"")</f>
        <v/>
      </c>
    </row>
    <row r="41" spans="2:22" x14ac:dyDescent="0.3">
      <c r="B41" s="28"/>
      <c r="C41" s="20" t="str">
        <f>IFERROR(IF(B38="","",IF(MOD(ROW(),2)+3=1,INDEX(Janeiro!$C$4:$C$288,MATCH(B41,Janeiro!$A$4:$A$288,0)),INDEX(Janeiro!$C$4:$C$288,_xlfn.AGGREGATE(15,6,ROW(Janeiro!$A$4:$A$288)-ROW(Janeiro!$A$3)/(Janeiro!$A$4:$A$288=MAX(B38:B41)),MOD(ROW(),2)+3)))),"")</f>
        <v/>
      </c>
      <c r="D41" s="16" t="str">
        <f>IFERROR(IF(B38="","",IF(MOD(ROW(),2)+3=1,INDEX(Janeiro!$F$4:$F$288,MATCH(B41,Janeiro!$A$4:$A$288,0)),INDEX(Janeiro!$F$4:$F$288,_xlfn.AGGREGATE(15,6,ROW(Janeiro!$A$4:$A$288)-ROW(Janeiro!$A$3)/(Janeiro!$A$4:$A$288=MAX(B38:B41)),MOD(ROW(),2)+3)))),"")</f>
        <v/>
      </c>
      <c r="E41" s="26"/>
      <c r="F41" s="20" t="str">
        <f>IFERROR(IF(E38="","",IF(MOD(ROW(),2)+3=1,INDEX(Janeiro!$C$4:$C$288,MATCH(E41,Janeiro!$A$4:$A$288,0)),INDEX(Janeiro!$C$4:$C$288,_xlfn.AGGREGATE(15,6,ROW(Janeiro!$A$4:$A$288)-ROW(Janeiro!$A$3)/(Janeiro!$A$4:$A$288=MAX(E38:E41)),MOD(ROW(),2)+3)))),"")</f>
        <v/>
      </c>
      <c r="G41" s="16" t="str">
        <f>IFERROR(IF(E38="","",IF(MOD(ROW(),2)+3=1,INDEX(Janeiro!$F$4:$F$288,MATCH(E41,Janeiro!$A$4:$A$288,0)),INDEX(Janeiro!$F$4:$F$288,_xlfn.AGGREGATE(15,6,ROW(Janeiro!$A$4:$A$288)-ROW(Janeiro!$A$3)/(Janeiro!$A$4:$A$288=MAX(E38:E41)),MOD(ROW(),2)+3)))),"")</f>
        <v/>
      </c>
      <c r="H41" s="26"/>
      <c r="I41" s="20" t="str">
        <f>IFERROR(IF(H38="","",IF(MOD(ROW(),2)+3=1,INDEX(Janeiro!$C$4:$C$288,MATCH(H41,Janeiro!$A$4:$A$288,0)),INDEX(Janeiro!$C$4:$C$288,_xlfn.AGGREGATE(15,6,ROW(Janeiro!$A$4:$A$288)-ROW(Janeiro!$A$3)/(Janeiro!$A$4:$A$288=MAX(H38:H41)),MOD(ROW(),2)+3)))),"")</f>
        <v/>
      </c>
      <c r="J41" s="16" t="str">
        <f>IFERROR(IF(H38="","",IF(MOD(ROW(),2)+3=1,INDEX(Janeiro!$F$4:$F$288,MATCH(H41,Janeiro!$A$4:$A$288,0)),INDEX(Janeiro!$F$4:$F$288,_xlfn.AGGREGATE(15,6,ROW(Janeiro!$A$4:$A$288)-ROW(Janeiro!$A$3)/(Janeiro!$A$4:$A$288=MAX(H38:H41)),MOD(ROW(),2)+3)))),"")</f>
        <v/>
      </c>
      <c r="K41" s="26"/>
      <c r="L41" s="20" t="str">
        <f>IFERROR(IF(K38="","",IF(MOD(ROW(),2)+3=1,INDEX(Janeiro!$C$4:$C$288,MATCH(K41,Janeiro!$A$4:$A$288,0)),INDEX(Janeiro!$C$4:$C$288,_xlfn.AGGREGATE(15,6,ROW(Janeiro!$A$4:$A$288)-ROW(Janeiro!$A$3)/(Janeiro!$A$4:$A$288=MAX(K38:K41)),MOD(ROW(),2)+3)))),"")</f>
        <v/>
      </c>
      <c r="M41" s="16" t="str">
        <f>IFERROR(IF(K38="","",IF(MOD(ROW(),2)+3=1,INDEX(Janeiro!$F$4:$F$288,MATCH(K41,Janeiro!$A$4:$A$288,0)),INDEX(Janeiro!$F$4:$F$288,_xlfn.AGGREGATE(15,6,ROW(Janeiro!$A$4:$A$288)-ROW(Janeiro!$A$3)/(Janeiro!$A$4:$A$288=MAX(K38:K41)),MOD(ROW(),2)+3)))),"")</f>
        <v/>
      </c>
      <c r="N41" s="26"/>
      <c r="O41" s="20" t="str">
        <f>IFERROR(IF(N38="","",IF(MOD(ROW(),2)+3=1,INDEX(Janeiro!$C$4:$C$288,MATCH(N41,Janeiro!$A$4:$A$288,0)),INDEX(Janeiro!$C$4:$C$288,_xlfn.AGGREGATE(15,6,ROW(Janeiro!$A$4:$A$288)-ROW(Janeiro!$A$3)/(Janeiro!$A$4:$A$288=MAX(N38:N41)),MOD(ROW(),2)+3)))),"")</f>
        <v/>
      </c>
      <c r="P41" s="16" t="str">
        <f>IFERROR(IF(N38="","",IF(MOD(ROW(),2)+3=1,INDEX(Janeiro!$F$4:$F$288,MATCH(N41,Janeiro!$A$4:$A$288,0)),INDEX(Janeiro!$F$4:$F$288,_xlfn.AGGREGATE(15,6,ROW(Janeiro!$A$4:$A$288)-ROW(Janeiro!$A$3)/(Janeiro!$A$4:$A$288=MAX(N38:N41)),MOD(ROW(),2)+3)))),"")</f>
        <v/>
      </c>
      <c r="Q41" s="26"/>
      <c r="R41" s="20" t="str">
        <f>IFERROR(IF(Q38="","",IF(MOD(ROW(),2)+3=1,INDEX(Janeiro!$C$4:$C$288,MATCH(Q41,Janeiro!$A$4:$A$288,0)),INDEX(Janeiro!$C$4:$C$288,_xlfn.AGGREGATE(15,6,ROW(Janeiro!$A$4:$A$288)-ROW(Janeiro!$A$3)/(Janeiro!$A$4:$A$288=MAX(Q38:Q41)),MOD(ROW(),2)+3)))),"")</f>
        <v/>
      </c>
      <c r="S41" s="16" t="str">
        <f>IFERROR(IF(Q38="","",IF(MOD(ROW(),2)+3=1,INDEX(Janeiro!$F$4:$F$288,MATCH(Q41,Janeiro!$A$4:$A$288,0)),INDEX(Janeiro!$F$4:$F$288,_xlfn.AGGREGATE(15,6,ROW(Janeiro!$A$4:$A$288)-ROW(Janeiro!$A$3)/(Janeiro!$A$4:$A$288=MAX(Q38:Q41)),MOD(ROW(),2)+3)))),"")</f>
        <v/>
      </c>
      <c r="T41" s="26"/>
      <c r="U41" s="17" t="str">
        <f>IFERROR(IF(T38="","",IF(MOD(ROW(),2)+3=1,INDEX(Janeiro!$C$4:$C$288,MATCH(T41,Janeiro!$A$4:$A$288,0)),INDEX(Janeiro!$C$4:$C$288,_xlfn.AGGREGATE(15,6,ROW(Janeiro!$A$4:$A$288)-ROW(Janeiro!$A$3)/(Janeiro!$A$4:$A$288=MAX(T38:T41)),MOD(ROW(),2)+3)))),"")</f>
        <v/>
      </c>
      <c r="V41" s="8" t="str">
        <f>IFERROR(IF(T38="","",IF(MOD(ROW(),2)+3=1,INDEX(Janeiro!$F$4:$F$288,MATCH(T41,Janeiro!$A$4:$A$288,0)),INDEX(Janeiro!$F$4:$F$288,_xlfn.AGGREGATE(15,6,ROW(Janeiro!$A$4:$A$288)-ROW(Janeiro!$A$3)/(Janeiro!$A$4:$A$288=MAX(T38:T41)),MOD(ROW(),2)+3)))),"")</f>
        <v/>
      </c>
    </row>
    <row r="42" spans="2:22" x14ac:dyDescent="0.3">
      <c r="B42" s="29"/>
      <c r="C42" s="20" t="str">
        <f>IFERROR(IF(B38="","",IF(MOD(ROW(),2)+5=1,INDEX(Janeiro!$C$4:$C$288,MATCH(B42,Janeiro!$A$4:$A$288,0)),INDEX(Janeiro!$C$4:$C$288,_xlfn.AGGREGATE(15,6,ROW(Janeiro!$A$4:$A$288)-ROW(Janeiro!$A$3)/(Janeiro!$A$4:$A$288=MAX(B38:B42)),MOD(ROW(),2)+5)))),"")</f>
        <v/>
      </c>
      <c r="D42" s="16" t="str">
        <f>IFERROR(IF(B38="","",IF(MOD(ROW(),2)+5=1,INDEX(Janeiro!$F$4:$F$288,MATCH(B42,Janeiro!$A$4:$A$288,0)),INDEX(Janeiro!$F$4:$F$288,_xlfn.AGGREGATE(15,6,ROW(Janeiro!$A$4:$A$288)-ROW(Janeiro!$A$3)/(Janeiro!$A$4:$A$288=MAX(B38:B42)),MOD(ROW(),2)+5)))),"")</f>
        <v/>
      </c>
      <c r="E42" s="34"/>
      <c r="F42" s="20" t="str">
        <f>IFERROR(IF(E38="","",IF(MOD(ROW(),2)+5=1,INDEX(Janeiro!$C$4:$C$288,MATCH(E42,Janeiro!$A$4:$A$288,0)),INDEX(Janeiro!$C$4:$C$288,_xlfn.AGGREGATE(15,6,ROW(Janeiro!$A$4:$A$288)-ROW(Janeiro!$A$3)/(Janeiro!$A$4:$A$288=MAX(E38:E42)),MOD(ROW(),2)+5)))),"")</f>
        <v/>
      </c>
      <c r="G42" s="16" t="str">
        <f>IFERROR(IF(E38="","",IF(MOD(ROW(),2)+5=1,INDEX(Janeiro!$F$4:$F$288,MATCH(E42,Janeiro!$A$4:$A$288,0)),INDEX(Janeiro!$F$4:$F$288,_xlfn.AGGREGATE(15,6,ROW(Janeiro!$A$4:$A$288)-ROW(Janeiro!$A$3)/(Janeiro!$A$4:$A$288=MAX(E38:E42)),MOD(ROW(),2)+5)))),"")</f>
        <v/>
      </c>
      <c r="H42" s="34"/>
      <c r="I42" s="20" t="str">
        <f>IFERROR(IF(H38="","",IF(MOD(ROW(),2)+5=1,INDEX(Janeiro!$C$4:$C$288,MATCH(H42,Janeiro!$A$4:$A$288,0)),INDEX(Janeiro!$C$4:$C$288,_xlfn.AGGREGATE(15,6,ROW(Janeiro!$A$4:$A$288)-ROW(Janeiro!$A$3)/(Janeiro!$A$4:$A$288=MAX(H38:H42)),MOD(ROW(),2)+5)))),"")</f>
        <v/>
      </c>
      <c r="J42" s="16" t="str">
        <f>IFERROR(IF(H38="","",IF(MOD(ROW(),2)+5=1,INDEX(Janeiro!$F$4:$F$288,MATCH(H42,Janeiro!$A$4:$A$288,0)),INDEX(Janeiro!$F$4:$F$288,_xlfn.AGGREGATE(15,6,ROW(Janeiro!$A$4:$A$288)-ROW(Janeiro!$A$3)/(Janeiro!$A$4:$A$288=MAX(H38:H42)),MOD(ROW(),2)+5)))),"")</f>
        <v/>
      </c>
      <c r="K42" s="34"/>
      <c r="L42" s="20" t="str">
        <f>IFERROR(IF(K38="","",IF(MOD(ROW(),2)+5=1,INDEX(Janeiro!$C$4:$C$288,MATCH(K42,Janeiro!$A$4:$A$288,0)),INDEX(Janeiro!$C$4:$C$288,_xlfn.AGGREGATE(15,6,ROW(Janeiro!$A$4:$A$288)-ROW(Janeiro!$A$3)/(Janeiro!$A$4:$A$288=MAX(K38:K42)),MOD(ROW(),2)+5)))),"")</f>
        <v/>
      </c>
      <c r="M42" s="16" t="str">
        <f>IFERROR(IF(K38="","",IF(MOD(ROW(),2)+5=1,INDEX(Janeiro!$F$4:$F$288,MATCH(K42,Janeiro!$A$4:$A$288,0)),INDEX(Janeiro!$F$4:$F$288,_xlfn.AGGREGATE(15,6,ROW(Janeiro!$A$4:$A$288)-ROW(Janeiro!$A$3)/(Janeiro!$A$4:$A$288=MAX(K38:K42)),MOD(ROW(),2)+5)))),"")</f>
        <v/>
      </c>
      <c r="N42" s="34"/>
      <c r="O42" s="20" t="str">
        <f>IFERROR(IF(N38="","",IF(MOD(ROW(),2)+5=1,INDEX(Janeiro!$C$4:$C$288,MATCH(N42,Janeiro!$A$4:$A$288,0)),INDEX(Janeiro!$C$4:$C$288,_xlfn.AGGREGATE(15,6,ROW(Janeiro!$A$4:$A$288)-ROW(Janeiro!$A$3)/(Janeiro!$A$4:$A$288=MAX(N38:N42)),MOD(ROW(),2)+5)))),"")</f>
        <v/>
      </c>
      <c r="P42" s="16" t="str">
        <f>IFERROR(IF(N38="","",IF(MOD(ROW(),2)+5=1,INDEX(Janeiro!$F$4:$F$288,MATCH(N42,Janeiro!$A$4:$A$288,0)),INDEX(Janeiro!$F$4:$F$288,_xlfn.AGGREGATE(15,6,ROW(Janeiro!$A$4:$A$288)-ROW(Janeiro!$A$3)/(Janeiro!$A$4:$A$288=MAX(N38:N42)),MOD(ROW(),2)+5)))),"")</f>
        <v/>
      </c>
      <c r="Q42" s="34"/>
      <c r="R42" s="20" t="str">
        <f>IFERROR(IF(Q38="","",IF(MOD(ROW(),2)+5=1,INDEX(Janeiro!$C$4:$C$288,MATCH(Q42,Janeiro!$A$4:$A$288,0)),INDEX(Janeiro!$C$4:$C$288,_xlfn.AGGREGATE(15,6,ROW(Janeiro!$A$4:$A$288)-ROW(Janeiro!$A$3)/(Janeiro!$A$4:$A$288=MAX(Q38:Q42)),MOD(ROW(),2)+5)))),"")</f>
        <v/>
      </c>
      <c r="S42" s="16" t="str">
        <f>IFERROR(IF(Q38="","",IF(MOD(ROW(),2)+5=1,INDEX(Janeiro!$F$4:$F$288,MATCH(Q42,Janeiro!$A$4:$A$288,0)),INDEX(Janeiro!$F$4:$F$288,_xlfn.AGGREGATE(15,6,ROW(Janeiro!$A$4:$A$288)-ROW(Janeiro!$A$3)/(Janeiro!$A$4:$A$288=MAX(Q38:Q42)),MOD(ROW(),2)+5)))),"")</f>
        <v/>
      </c>
      <c r="T42" s="34"/>
      <c r="U42" s="17" t="str">
        <f>IFERROR(IF(T38="","",IF(MOD(ROW(),2)+5=1,INDEX(Janeiro!$C$4:$C$288,MATCH(T42,Janeiro!$A$4:$A$288,0)),INDEX(Janeiro!$C$4:$C$288,_xlfn.AGGREGATE(15,6,ROW(Janeiro!$A$4:$A$288)-ROW(Janeiro!$A$3)/(Janeiro!$A$4:$A$288=MAX(T38:T42)),MOD(ROW(),2)+5)))),"")</f>
        <v/>
      </c>
      <c r="V42" s="8" t="str">
        <f>IFERROR(IF(T38="","",IF(MOD(ROW(),2)+5=1,INDEX(Janeiro!$F$4:$F$288,MATCH(T42,Janeiro!$A$4:$A$288,0)),INDEX(Janeiro!$F$4:$F$288,_xlfn.AGGREGATE(15,6,ROW(Janeiro!$A$4:$A$288)-ROW(Janeiro!$A$3)/(Janeiro!$A$4:$A$288=MAX(T38:T42)),MOD(ROW(),2)+5)))),"")</f>
        <v/>
      </c>
    </row>
    <row r="43" spans="2:22" x14ac:dyDescent="0.3">
      <c r="B43" s="29"/>
      <c r="C43" s="20" t="str">
        <f>IFERROR(IF(B38="","",IF(MOD(ROW(),2)+5=1,INDEX(Janeiro!$C$4:$C$288,MATCH(B43,Janeiro!$A$4:$A$288,0)),INDEX(Janeiro!$C$4:$C$288,_xlfn.AGGREGATE(15,6,ROW(Janeiro!$A$4:$A$288)-ROW(Janeiro!$A$3)/(Janeiro!$A$4:$A$288=MAX(B38:B43)),MOD(ROW(),2)+5)))),"")</f>
        <v/>
      </c>
      <c r="D43" s="16" t="str">
        <f>IFERROR(IF(B38="","",IF(MOD(ROW(),2)+5=1,INDEX(Janeiro!$F$4:$F$288,MATCH(B43,Janeiro!$A$4:$A$288,0)),INDEX(Janeiro!$F$4:$F$288,_xlfn.AGGREGATE(15,6,ROW(Janeiro!$A$4:$A$288)-ROW(Janeiro!$A$3)/(Janeiro!$A$4:$A$288=MAX(B38:B43)),MOD(ROW(),2)+5)))),"")</f>
        <v/>
      </c>
      <c r="E43" s="34"/>
      <c r="F43" s="20" t="str">
        <f>IFERROR(IF(E38="","",IF(MOD(ROW(),2)+5=1,INDEX(Janeiro!$C$4:$C$288,MATCH(E43,Janeiro!$A$4:$A$288,0)),INDEX(Janeiro!$C$4:$C$288,_xlfn.AGGREGATE(15,6,ROW(Janeiro!$A$4:$A$288)-ROW(Janeiro!$A$3)/(Janeiro!$A$4:$A$288=MAX(E38:E43)),MOD(ROW(),2)+5)))),"")</f>
        <v/>
      </c>
      <c r="G43" s="16" t="str">
        <f>IFERROR(IF(E38="","",IF(MOD(ROW(),2)+5=1,INDEX(Janeiro!$F$4:$F$288,MATCH(E43,Janeiro!$A$4:$A$288,0)),INDEX(Janeiro!$F$4:$F$288,_xlfn.AGGREGATE(15,6,ROW(Janeiro!$A$4:$A$288)-ROW(Janeiro!$A$3)/(Janeiro!$A$4:$A$288=MAX(E38:E43)),MOD(ROW(),2)+5)))),"")</f>
        <v/>
      </c>
      <c r="H43" s="34"/>
      <c r="I43" s="20" t="str">
        <f>IFERROR(IF(H38="","",IF(MOD(ROW(),2)+5=1,INDEX(Janeiro!$C$4:$C$288,MATCH(H43,Janeiro!$A$4:$A$288,0)),INDEX(Janeiro!$C$4:$C$288,_xlfn.AGGREGATE(15,6,ROW(Janeiro!$A$4:$A$288)-ROW(Janeiro!$A$3)/(Janeiro!$A$4:$A$288=MAX(H38:H43)),MOD(ROW(),2)+5)))),"")</f>
        <v/>
      </c>
      <c r="J43" s="16" t="str">
        <f>IFERROR(IF(H38="","",IF(MOD(ROW(),2)+5=1,INDEX(Janeiro!$F$4:$F$288,MATCH(H43,Janeiro!$A$4:$A$288,0)),INDEX(Janeiro!$F$4:$F$288,_xlfn.AGGREGATE(15,6,ROW(Janeiro!$A$4:$A$288)-ROW(Janeiro!$A$3)/(Janeiro!$A$4:$A$288=MAX(H38:H43)),MOD(ROW(),2)+5)))),"")</f>
        <v/>
      </c>
      <c r="K43" s="34"/>
      <c r="L43" s="20" t="str">
        <f>IFERROR(IF(K38="","",IF(MOD(ROW(),2)+5=1,INDEX(Janeiro!$C$4:$C$288,MATCH(K43,Janeiro!$A$4:$A$288,0)),INDEX(Janeiro!$C$4:$C$288,_xlfn.AGGREGATE(15,6,ROW(Janeiro!$A$4:$A$288)-ROW(Janeiro!$A$3)/(Janeiro!$A$4:$A$288=MAX(K38:K43)),MOD(ROW(),2)+5)))),"")</f>
        <v/>
      </c>
      <c r="M43" s="16" t="str">
        <f>IFERROR(IF(K38="","",IF(MOD(ROW(),2)+5=1,INDEX(Janeiro!$F$4:$F$288,MATCH(K43,Janeiro!$A$4:$A$288,0)),INDEX(Janeiro!$F$4:$F$288,_xlfn.AGGREGATE(15,6,ROW(Janeiro!$A$4:$A$288)-ROW(Janeiro!$A$3)/(Janeiro!$A$4:$A$288=MAX(K38:K43)),MOD(ROW(),2)+5)))),"")</f>
        <v/>
      </c>
      <c r="N43" s="34"/>
      <c r="O43" s="20" t="str">
        <f>IFERROR(IF(N38="","",IF(MOD(ROW(),2)+5=1,INDEX(Janeiro!$C$4:$C$288,MATCH(N43,Janeiro!$A$4:$A$288,0)),INDEX(Janeiro!$C$4:$C$288,_xlfn.AGGREGATE(15,6,ROW(Janeiro!$A$4:$A$288)-ROW(Janeiro!$A$3)/(Janeiro!$A$4:$A$288=MAX(N38:N43)),MOD(ROW(),2)+5)))),"")</f>
        <v/>
      </c>
      <c r="P43" s="16" t="str">
        <f>IFERROR(IF(N38="","",IF(MOD(ROW(),2)+5=1,INDEX(Janeiro!$F$4:$F$288,MATCH(N43,Janeiro!$A$4:$A$288,0)),INDEX(Janeiro!$F$4:$F$288,_xlfn.AGGREGATE(15,6,ROW(Janeiro!$A$4:$A$288)-ROW(Janeiro!$A$3)/(Janeiro!$A$4:$A$288=MAX(N38:N43)),MOD(ROW(),2)+5)))),"")</f>
        <v/>
      </c>
      <c r="Q43" s="34"/>
      <c r="R43" s="20" t="str">
        <f>IFERROR(IF(Q38="","",IF(MOD(ROW(),2)+5=1,INDEX(Janeiro!$C$4:$C$288,MATCH(Q43,Janeiro!$A$4:$A$288,0)),INDEX(Janeiro!$C$4:$C$288,_xlfn.AGGREGATE(15,6,ROW(Janeiro!$A$4:$A$288)-ROW(Janeiro!$A$3)/(Janeiro!$A$4:$A$288=MAX(Q38:Q43)),MOD(ROW(),2)+5)))),"")</f>
        <v/>
      </c>
      <c r="S43" s="16" t="str">
        <f>IFERROR(IF(Q38="","",IF(MOD(ROW(),2)+5=1,INDEX(Janeiro!$F$4:$F$288,MATCH(Q43,Janeiro!$A$4:$A$288,0)),INDEX(Janeiro!$F$4:$F$288,_xlfn.AGGREGATE(15,6,ROW(Janeiro!$A$4:$A$288)-ROW(Janeiro!$A$3)/(Janeiro!$A$4:$A$288=MAX(Q38:Q43)),MOD(ROW(),2)+5)))),"")</f>
        <v/>
      </c>
      <c r="T43" s="34"/>
      <c r="U43" s="17" t="str">
        <f>IFERROR(IF(T38="","",IF(MOD(ROW(),2)+5=1,INDEX(Janeiro!$C$4:$C$288,MATCH(T43,Janeiro!$A$4:$A$288,0)),INDEX(Janeiro!$C$4:$C$288,_xlfn.AGGREGATE(15,6,ROW(Janeiro!$A$4:$A$288)-ROW(Janeiro!$A$3)/(Janeiro!$A$4:$A$288=MAX(T38:T43)),MOD(ROW(),2)+5)))),"")</f>
        <v/>
      </c>
      <c r="V43" s="8" t="str">
        <f>IFERROR(IF(T38="","",IF(MOD(ROW(),2)+5=1,INDEX(Janeiro!$F$4:$F$288,MATCH(T43,Janeiro!$A$4:$A$288,0)),INDEX(Janeiro!$F$4:$F$288,_xlfn.AGGREGATE(15,6,ROW(Janeiro!$A$4:$A$288)-ROW(Janeiro!$A$3)/(Janeiro!$A$4:$A$288=MAX(T38:T43)),MOD(ROW(),2)+5)))),"")</f>
        <v/>
      </c>
    </row>
    <row r="44" spans="2:22" x14ac:dyDescent="0.3">
      <c r="B44" s="29"/>
      <c r="C44" s="20" t="str">
        <f>IFERROR(IF(B38="","",IF(MOD(ROW(),2)+7=1,INDEX(Janeiro!$C$4:$C$288,MATCH(B44,Janeiro!$A$4:$A$288,0)),INDEX(Janeiro!$C$4:$C$288,_xlfn.AGGREGATE(15,6,ROW(Janeiro!$A$4:$A$288)-ROW(Janeiro!$A$3)/(Janeiro!$A$4:$A$288=MAX(B38:B44)),MOD(ROW(),2)+7)))),"")</f>
        <v/>
      </c>
      <c r="D44" s="16" t="str">
        <f>IFERROR(IF(B38="","",IF(MOD(ROW(),2)+7=1,INDEX(Janeiro!$F$4:$F$288,MATCH(B44,Janeiro!$A$4:$A$288,0)),INDEX(Janeiro!$F$4:$F$288,_xlfn.AGGREGATE(15,6,ROW(Janeiro!$A$4:$A$288)-ROW(Janeiro!$A$3)/(Janeiro!$A$4:$A$288=MAX(B38:B44)),MOD(ROW(),2)+7)))),"")</f>
        <v/>
      </c>
      <c r="E44" s="34"/>
      <c r="F44" s="20" t="str">
        <f>IFERROR(IF(E38="","",IF(MOD(ROW(),2)+7=1,INDEX(Janeiro!$C$4:$C$288,MATCH(E44,Janeiro!$A$4:$A$288,0)),INDEX(Janeiro!$C$4:$C$288,_xlfn.AGGREGATE(15,6,ROW(Janeiro!$A$4:$A$288)-ROW(Janeiro!$A$3)/(Janeiro!$A$4:$A$288=MAX(E38:E44)),MOD(ROW(),2)+7)))),"")</f>
        <v/>
      </c>
      <c r="G44" s="16" t="str">
        <f>IFERROR(IF(E38="","",IF(MOD(ROW(),2)+7=1,INDEX(Janeiro!$F$4:$F$288,MATCH(E44,Janeiro!$A$4:$A$288,0)),INDEX(Janeiro!$F$4:$F$288,_xlfn.AGGREGATE(15,6,ROW(Janeiro!$A$4:$A$288)-ROW(Janeiro!$A$3)/(Janeiro!$A$4:$A$288=MAX(E38:E44)),MOD(ROW(),2)+7)))),"")</f>
        <v/>
      </c>
      <c r="H44" s="34"/>
      <c r="I44" s="20" t="str">
        <f>IFERROR(IF(H38="","",IF(MOD(ROW(),2)+7=1,INDEX(Janeiro!$C$4:$C$288,MATCH(H44,Janeiro!$A$4:$A$288,0)),INDEX(Janeiro!$C$4:$C$288,_xlfn.AGGREGATE(15,6,ROW(Janeiro!$A$4:$A$288)-ROW(Janeiro!$A$3)/(Janeiro!$A$4:$A$288=MAX(H38:H44)),MOD(ROW(),2)+7)))),"")</f>
        <v/>
      </c>
      <c r="J44" s="16" t="str">
        <f>IFERROR(IF(H38="","",IF(MOD(ROW(),2)+7=1,INDEX(Janeiro!$F$4:$F$288,MATCH(H44,Janeiro!$A$4:$A$288,0)),INDEX(Janeiro!$F$4:$F$288,_xlfn.AGGREGATE(15,6,ROW(Janeiro!$A$4:$A$288)-ROW(Janeiro!$A$3)/(Janeiro!$A$4:$A$288=MAX(H38:H44)),MOD(ROW(),2)+7)))),"")</f>
        <v/>
      </c>
      <c r="K44" s="34"/>
      <c r="L44" s="20" t="str">
        <f>IFERROR(IF(K38="","",IF(MOD(ROW(),2)+7=1,INDEX(Janeiro!$C$4:$C$288,MATCH(K44,Janeiro!$A$4:$A$288,0)),INDEX(Janeiro!$C$4:$C$288,_xlfn.AGGREGATE(15,6,ROW(Janeiro!$A$4:$A$288)-ROW(Janeiro!$A$3)/(Janeiro!$A$4:$A$288=MAX(K38:K44)),MOD(ROW(),2)+7)))),"")</f>
        <v/>
      </c>
      <c r="M44" s="16" t="str">
        <f>IFERROR(IF(K38="","",IF(MOD(ROW(),2)+7=1,INDEX(Janeiro!$F$4:$F$288,MATCH(K44,Janeiro!$A$4:$A$288,0)),INDEX(Janeiro!$F$4:$F$288,_xlfn.AGGREGATE(15,6,ROW(Janeiro!$A$4:$A$288)-ROW(Janeiro!$A$3)/(Janeiro!$A$4:$A$288=MAX(K38:K44)),MOD(ROW(),2)+7)))),"")</f>
        <v/>
      </c>
      <c r="N44" s="34"/>
      <c r="O44" s="20" t="str">
        <f>IFERROR(IF(N38="","",IF(MOD(ROW(),2)+7=1,INDEX(Janeiro!$C$4:$C$288,MATCH(N44,Janeiro!$A$4:$A$288,0)),INDEX(Janeiro!$C$4:$C$288,_xlfn.AGGREGATE(15,6,ROW(Janeiro!$A$4:$A$288)-ROW(Janeiro!$A$3)/(Janeiro!$A$4:$A$288=MAX(N38:N44)),MOD(ROW(),2)+7)))),"")</f>
        <v/>
      </c>
      <c r="P44" s="16" t="str">
        <f>IFERROR(IF(N38="","",IF(MOD(ROW(),2)+7=1,INDEX(Janeiro!$F$4:$F$288,MATCH(N44,Janeiro!$A$4:$A$288,0)),INDEX(Janeiro!$F$4:$F$288,_xlfn.AGGREGATE(15,6,ROW(Janeiro!$A$4:$A$288)-ROW(Janeiro!$A$3)/(Janeiro!$A$4:$A$288=MAX(N38:N44)),MOD(ROW(),2)+7)))),"")</f>
        <v/>
      </c>
      <c r="Q44" s="34"/>
      <c r="R44" s="20" t="str">
        <f>IFERROR(IF(Q38="","",IF(MOD(ROW(),2)+7=1,INDEX(Janeiro!$C$4:$C$288,MATCH(Q44,Janeiro!$A$4:$A$288,0)),INDEX(Janeiro!$C$4:$C$288,_xlfn.AGGREGATE(15,6,ROW(Janeiro!$A$4:$A$288)-ROW(Janeiro!$A$3)/(Janeiro!$A$4:$A$288=MAX(Q38:Q44)),MOD(ROW(),2)+7)))),"")</f>
        <v/>
      </c>
      <c r="S44" s="16" t="str">
        <f>IFERROR(IF(Q38="","",IF(MOD(ROW(),2)+7=1,INDEX(Janeiro!$F$4:$F$288,MATCH(Q44,Janeiro!$A$4:$A$288,0)),INDEX(Janeiro!$F$4:$F$288,_xlfn.AGGREGATE(15,6,ROW(Janeiro!$A$4:$A$288)-ROW(Janeiro!$A$3)/(Janeiro!$A$4:$A$288=MAX(Q38:Q44)),MOD(ROW(),2)+7)))),"")</f>
        <v/>
      </c>
      <c r="T44" s="34"/>
      <c r="U44" s="17" t="str">
        <f>IFERROR(IF(T38="","",IF(MOD(ROW(),2)+7=1,INDEX(Janeiro!$C$4:$C$288,MATCH(T44,Janeiro!$A$4:$A$288,0)),INDEX(Janeiro!$C$4:$C$288,_xlfn.AGGREGATE(15,6,ROW(Janeiro!$A$4:$A$288)-ROW(Janeiro!$A$3)/(Janeiro!$A$4:$A$288=MAX(T38:T44)),MOD(ROW(),2)+7)))),"")</f>
        <v/>
      </c>
      <c r="V44" s="8" t="str">
        <f>IFERROR(IF(T38="","",IF(MOD(ROW(),2)+7=1,INDEX(Janeiro!$F$4:$F$288,MATCH(T44,Janeiro!$A$4:$A$288,0)),INDEX(Janeiro!$F$4:$F$288,_xlfn.AGGREGATE(15,6,ROW(Janeiro!$A$4:$A$288)-ROW(Janeiro!$A$3)/(Janeiro!$A$4:$A$288=MAX(T38:T44)),MOD(ROW(),2)+7)))),"")</f>
        <v/>
      </c>
    </row>
    <row r="45" spans="2:22" x14ac:dyDescent="0.3">
      <c r="B45" s="32"/>
      <c r="C45" s="21" t="str">
        <f>IFERROR(IF(B38="","",IF(MOD(ROW(),2)+7=1,INDEX(Janeiro!$C$4:$C$288,MATCH(B45,Janeiro!$A$4:$A$288,0)),INDEX(Janeiro!$C$4:$C$288,_xlfn.AGGREGATE(15,6,ROW(Janeiro!$A$4:$A$288)-ROW(Janeiro!$A$3)/(Janeiro!$A$4:$A$288=MAX(B38:B45)),MOD(ROW(),2)+7)))),"")</f>
        <v/>
      </c>
      <c r="D45" s="16" t="str">
        <f>IFERROR(IF(B38="","",IF(MOD(ROW(),2)+7=1,INDEX(Janeiro!$F$4:$F$288,MATCH(B45,Janeiro!$A$4:$A$288,0)),INDEX(Janeiro!$F$4:$F$288,_xlfn.AGGREGATE(15,6,ROW(Janeiro!$A$4:$A$288)-ROW(Janeiro!$A$3)/(Janeiro!$A$4:$A$288=MAX(B38:B45)),MOD(ROW(),2)+7)))),"")</f>
        <v/>
      </c>
      <c r="E45" s="35"/>
      <c r="F45" s="21" t="str">
        <f>IFERROR(IF(E38="","",IF(MOD(ROW(),2)+7=1,INDEX(Janeiro!$C$4:$C$288,MATCH(E45,Janeiro!$A$4:$A$288,0)),INDEX(Janeiro!$C$4:$C$288,_xlfn.AGGREGATE(15,6,ROW(Janeiro!$A$4:$A$288)-ROW(Janeiro!$A$3)/(Janeiro!$A$4:$A$288=MAX(E38:E45)),MOD(ROW(),2)+7)))),"")</f>
        <v/>
      </c>
      <c r="G45" s="16" t="str">
        <f>IFERROR(IF(E38="","",IF(MOD(ROW(),2)+7=1,INDEX(Janeiro!$F$4:$F$288,MATCH(E45,Janeiro!$A$4:$A$288,0)),INDEX(Janeiro!$F$4:$F$288,_xlfn.AGGREGATE(15,6,ROW(Janeiro!$A$4:$A$288)-ROW(Janeiro!$A$3)/(Janeiro!$A$4:$A$288=MAX(E38:E45)),MOD(ROW(),2)+7)))),"")</f>
        <v/>
      </c>
      <c r="H45" s="35"/>
      <c r="I45" s="21" t="str">
        <f>IFERROR(IF(H38="","",IF(MOD(ROW(),2)+7=1,INDEX(Janeiro!$C$4:$C$288,MATCH(H45,Janeiro!$A$4:$A$288,0)),INDEX(Janeiro!$C$4:$C$288,_xlfn.AGGREGATE(15,6,ROW(Janeiro!$A$4:$A$288)-ROW(Janeiro!$A$3)/(Janeiro!$A$4:$A$288=MAX(H38:H45)),MOD(ROW(),2)+7)))),"")</f>
        <v/>
      </c>
      <c r="J45" s="16" t="str">
        <f>IFERROR(IF(H38="","",IF(MOD(ROW(),2)+7=1,INDEX(Janeiro!$F$4:$F$288,MATCH(H45,Janeiro!$A$4:$A$288,0)),INDEX(Janeiro!$F$4:$F$288,_xlfn.AGGREGATE(15,6,ROW(Janeiro!$A$4:$A$288)-ROW(Janeiro!$A$3)/(Janeiro!$A$4:$A$288=MAX(H38:H45)),MOD(ROW(),2)+7)))),"")</f>
        <v/>
      </c>
      <c r="K45" s="35"/>
      <c r="L45" s="21" t="str">
        <f>IFERROR(IF(K38="","",IF(MOD(ROW(),2)+7=1,INDEX(Janeiro!$C$4:$C$288,MATCH(K45,Janeiro!$A$4:$A$288,0)),INDEX(Janeiro!$C$4:$C$288,_xlfn.AGGREGATE(15,6,ROW(Janeiro!$A$4:$A$288)-ROW(Janeiro!$A$3)/(Janeiro!$A$4:$A$288=MAX(K38:K45)),MOD(ROW(),2)+7)))),"")</f>
        <v/>
      </c>
      <c r="M45" s="16" t="str">
        <f>IFERROR(IF(K38="","",IF(MOD(ROW(),2)+7=1,INDEX(Janeiro!$F$4:$F$288,MATCH(K45,Janeiro!$A$4:$A$288,0)),INDEX(Janeiro!$F$4:$F$288,_xlfn.AGGREGATE(15,6,ROW(Janeiro!$A$4:$A$288)-ROW(Janeiro!$A$3)/(Janeiro!$A$4:$A$288=MAX(K38:K45)),MOD(ROW(),2)+7)))),"")</f>
        <v/>
      </c>
      <c r="N45" s="35"/>
      <c r="O45" s="21" t="str">
        <f>IFERROR(IF(N38="","",IF(MOD(ROW(),2)+7=1,INDEX(Janeiro!$C$4:$C$288,MATCH(N45,Janeiro!$A$4:$A$288,0)),INDEX(Janeiro!$C$4:$C$288,_xlfn.AGGREGATE(15,6,ROW(Janeiro!$A$4:$A$288)-ROW(Janeiro!$A$3)/(Janeiro!$A$4:$A$288=MAX(N38:N45)),MOD(ROW(),2)+7)))),"")</f>
        <v/>
      </c>
      <c r="P45" s="16" t="str">
        <f>IFERROR(IF(N38="","",IF(MOD(ROW(),2)+7=1,INDEX(Janeiro!$F$4:$F$288,MATCH(N45,Janeiro!$A$4:$A$288,0)),INDEX(Janeiro!$F$4:$F$288,_xlfn.AGGREGATE(15,6,ROW(Janeiro!$A$4:$A$288)-ROW(Janeiro!$A$3)/(Janeiro!$A$4:$A$288=MAX(N38:N45)),MOD(ROW(),2)+7)))),"")</f>
        <v/>
      </c>
      <c r="Q45" s="35"/>
      <c r="R45" s="21" t="str">
        <f>IFERROR(IF(Q38="","",IF(MOD(ROW(),2)+7=1,INDEX(Janeiro!$C$4:$C$288,MATCH(Q45,Janeiro!$A$4:$A$288,0)),INDEX(Janeiro!$C$4:$C$288,_xlfn.AGGREGATE(15,6,ROW(Janeiro!$A$4:$A$288)-ROW(Janeiro!$A$3)/(Janeiro!$A$4:$A$288=MAX(Q38:Q45)),MOD(ROW(),2)+7)))),"")</f>
        <v/>
      </c>
      <c r="S45" s="16" t="str">
        <f>IFERROR(IF(Q38="","",IF(MOD(ROW(),2)+7=1,INDEX(Janeiro!$F$4:$F$288,MATCH(Q45,Janeiro!$A$4:$A$288,0)),INDEX(Janeiro!$F$4:$F$288,_xlfn.AGGREGATE(15,6,ROW(Janeiro!$A$4:$A$288)-ROW(Janeiro!$A$3)/(Janeiro!$A$4:$A$288=MAX(Q38:Q45)),MOD(ROW(),2)+7)))),"")</f>
        <v/>
      </c>
      <c r="T45" s="35"/>
      <c r="U45" s="22" t="str">
        <f>IFERROR(IF(T38="","",IF(MOD(ROW(),2)+7=1,INDEX(Janeiro!$C$4:$C$288,MATCH(T45,Janeiro!$A$4:$A$288,0)),INDEX(Janeiro!$C$4:$C$288,_xlfn.AGGREGATE(15,6,ROW(Janeiro!$A$4:$A$288)-ROW(Janeiro!$A$3)/(Janeiro!$A$4:$A$288=MAX(T38:T45)),MOD(ROW(),2)+7)))),"")</f>
        <v/>
      </c>
      <c r="V45" s="8" t="str">
        <f>IFERROR(IF(T38="","",IF(MOD(ROW(),2)+7=1,INDEX(Janeiro!$F$4:$F$288,MATCH(T45,Janeiro!$A$4:$A$288,0)),INDEX(Janeiro!$F$4:$F$288,_xlfn.AGGREGATE(15,6,ROW(Janeiro!$A$4:$A$288)-ROW(Janeiro!$A$3)/(Janeiro!$A$4:$A$288=MAX(T38:T45)),MOD(ROW(),2)+7)))),"")</f>
        <v/>
      </c>
    </row>
    <row r="46" spans="2:22" x14ac:dyDescent="0.3">
      <c r="B46" s="31">
        <f>Janeiro!H12</f>
        <v>44227</v>
      </c>
      <c r="C46" s="19" t="str">
        <f>IFERROR(IF(B46="","",IF(MOD(ROW(),2)+1=1,INDEX(Janeiro!$C$4:$C$288,MATCH(B46,Janeiro!$A$4:$A$288,0)),INDEX(Janeiro!$C$4:$C$288,_xlfn.AGGREGATE(15,6,ROW(Janeiro!$A$4:$A$288)-ROW(Janeiro!$A$3)/(Janeiro!$A$4:$A$288=MAX(B46)),MOD(ROW(),2)+1)))),"")</f>
        <v/>
      </c>
      <c r="D46" s="16" t="str">
        <f>IFERROR(IF(B46="","",IF(MOD(ROW(),2)+1=1,INDEX(Janeiro!$F$4:$F$288,MATCH(B46,Janeiro!$A$4:$A$288,0)),INDEX(Janeiro!$F$4:$F$288,_xlfn.AGGREGATE(15,6,ROW(Janeiro!$A$4:$A$288)-ROW(Janeiro!$A$3)/(Janeiro!$A$4:$A$288=MAX(B46)),MOD(ROW(),2)+1)))),"")</f>
        <v/>
      </c>
      <c r="E46" s="36" t="str">
        <f>Janeiro!I12</f>
        <v/>
      </c>
      <c r="F46" s="19" t="str">
        <f>IFERROR(IF(E46="","",IF(MOD(ROW(),2)+1=1,INDEX(Janeiro!$C$4:$C$288,MATCH(E46,Janeiro!$A$4:$A$288,0)),INDEX(Janeiro!$C$4:$C$288,_xlfn.AGGREGATE(15,6,ROW(Janeiro!$A$4:$A$288)-ROW(Janeiro!$A$3)/(Janeiro!$A$4:$A$288=MAX(E46)),MOD(ROW(),2)+1)))),"")</f>
        <v/>
      </c>
      <c r="G46" s="16" t="str">
        <f>IFERROR(IF(E46="","",IF(MOD(ROW(),2)+1=1,INDEX(Janeiro!$F$4:$F$288,MATCH(E46,Janeiro!$A$4:$A$288,0)),INDEX(Janeiro!$F$4:$F$288,_xlfn.AGGREGATE(15,6,ROW(Janeiro!$A$4:$A$288)-ROW(Janeiro!$A$3)/(Janeiro!$A$4:$A$288=MAX(E46)),MOD(ROW(),2)+1)))),"")</f>
        <v/>
      </c>
      <c r="H46" s="36" t="str">
        <f>Janeiro!J12</f>
        <v/>
      </c>
      <c r="I46" s="19" t="str">
        <f>IFERROR(IF(H46="","",IF(MOD(ROW(),2)+1=1,INDEX(Janeiro!$C$4:$C$288,MATCH(H46,Janeiro!$A$4:$A$288,0)),INDEX(Janeiro!$C$4:$C$288,_xlfn.AGGREGATE(15,6,ROW(Janeiro!$A$4:$A$288)-ROW(Janeiro!$A$3)/(Janeiro!$A$4:$A$288=MAX(H46)),MOD(ROW(),2)+1)))),"")</f>
        <v/>
      </c>
      <c r="J46" s="16" t="str">
        <f>IFERROR(IF(H46="","",IF(MOD(ROW(),2)+1=1,INDEX(Janeiro!$F$4:$F$288,MATCH(H46,Janeiro!$A$4:$A$288,0)),INDEX(Janeiro!$F$4:$F$288,_xlfn.AGGREGATE(15,6,ROW(Janeiro!$A$4:$A$288)-ROW(Janeiro!$A$3)/(Janeiro!$A$4:$A$288=MAX(H46)),MOD(ROW(),2)+1)))),"")</f>
        <v/>
      </c>
      <c r="K46" s="36" t="str">
        <f>Janeiro!K12</f>
        <v/>
      </c>
      <c r="L46" s="19" t="str">
        <f>IFERROR(IF(K46="","",IF(MOD(ROW(),2)+1=1,INDEX(Janeiro!$C$4:$C$288,MATCH(K46,Janeiro!$A$4:$A$288,0)),INDEX(Janeiro!$C$4:$C$288,_xlfn.AGGREGATE(15,6,ROW(Janeiro!$A$4:$A$288)-ROW(Janeiro!$A$3)/(Janeiro!$A$4:$A$288=MAX(K46)),MOD(ROW(),2)+1)))),"")</f>
        <v/>
      </c>
      <c r="M46" s="16" t="str">
        <f>IFERROR(IF(K46="","",IF(MOD(ROW(),2)+1=1,INDEX(Janeiro!$F$4:$F$288,MATCH(K46,Janeiro!$A$4:$A$288,0)),INDEX(Janeiro!$F$4:$F$288,_xlfn.AGGREGATE(15,6,ROW(Janeiro!$A$4:$A$288)-ROW(Janeiro!$A$3)/(Janeiro!$A$4:$A$288=MAX(K46)),MOD(ROW(),2)+1)))),"")</f>
        <v/>
      </c>
      <c r="N46" s="36" t="str">
        <f>Janeiro!L12</f>
        <v/>
      </c>
      <c r="O46" s="19" t="str">
        <f>IFERROR(IF(N46="","",IF(MOD(ROW(),2)+1=1,INDEX(Janeiro!$C$4:$C$288,MATCH(N46,Janeiro!$A$4:$A$288,0)),INDEX(Janeiro!$C$4:$C$288,_xlfn.AGGREGATE(15,6,ROW(Janeiro!$A$4:$A$288)-ROW(Janeiro!$A$3)/(Janeiro!$A$4:$A$288=MAX(N46)),MOD(ROW(),2)+1)))),"")</f>
        <v/>
      </c>
      <c r="P46" s="16" t="str">
        <f>IFERROR(IF(N46="","",IF(MOD(ROW(),2)+1=1,INDEX(Janeiro!$F$4:$F$288,MATCH(N46,Janeiro!$A$4:$A$288,0)),INDEX(Janeiro!$F$4:$F$288,_xlfn.AGGREGATE(15,6,ROW(Janeiro!$A$4:$A$288)-ROW(Janeiro!$A$3)/(Janeiro!$A$4:$A$288=MAX(N46)),MOD(ROW(),2)+1)))),"")</f>
        <v/>
      </c>
      <c r="Q46" s="36" t="str">
        <f>Janeiro!M12</f>
        <v/>
      </c>
      <c r="R46" s="19" t="str">
        <f>IFERROR(IF(Q46="","",IF(MOD(ROW(),2)+1=1,INDEX(Janeiro!$C$4:$C$288,MATCH(Q46,Janeiro!$A$4:$A$288,0)),INDEX(Janeiro!$C$4:$C$288,_xlfn.AGGREGATE(15,6,ROW(Janeiro!$A$4:$A$288)-ROW(Janeiro!$A$3)/(Janeiro!$A$4:$A$288=MAX(Q46)),MOD(ROW(),2)+1)))),"")</f>
        <v/>
      </c>
      <c r="S46" s="16" t="str">
        <f>IFERROR(IF(Q46="","",IF(MOD(ROW(),2)+1=1,INDEX(Janeiro!$F$4:$F$288,MATCH(Q46,Janeiro!$A$4:$A$288,0)),INDEX(Janeiro!$F$4:$F$288,_xlfn.AGGREGATE(15,6,ROW(Janeiro!$A$4:$A$288)-ROW(Janeiro!$A$3)/(Janeiro!$A$4:$A$288=MAX(Q46)),MOD(ROW(),2)+1)))),"")</f>
        <v/>
      </c>
      <c r="T46" s="36" t="str">
        <f>Janeiro!N12</f>
        <v/>
      </c>
      <c r="U46" s="23" t="str">
        <f>IFERROR(IF(T46="","",IF(MOD(ROW(),2)+1=1,INDEX(Janeiro!$C$4:$C$288,MATCH(T46,Janeiro!$A$4:$A$288,0)),INDEX(Janeiro!$C$4:$C$288,_xlfn.AGGREGATE(15,6,ROW(Janeiro!$A$4:$A$288)-ROW(Janeiro!$A$3)/(Janeiro!$A$4:$A$288=MAX(T46)),MOD(ROW(),2)+1)))),"")</f>
        <v/>
      </c>
      <c r="V46" s="8" t="str">
        <f>IFERROR(IF(T46="","",IF(MOD(ROW(),2)+1=1,INDEX(Janeiro!$F$4:$F$288,MATCH(T46,Janeiro!$A$4:$A$288,0)),INDEX(Janeiro!$F$4:$F$288,_xlfn.AGGREGATE(15,6,ROW(Janeiro!$A$4:$A$288)-ROW(Janeiro!$A$3)/(Janeiro!$A$4:$A$288=MAX(T46)),MOD(ROW(),2)+1)))),"")</f>
        <v/>
      </c>
    </row>
    <row r="47" spans="2:22" x14ac:dyDescent="0.3">
      <c r="B47" s="28"/>
      <c r="C47" s="20" t="str">
        <f>IFERROR(IF(B46="","",IF(MOD(ROW(),2)+1=1,INDEX(Janeiro!$C$4:$C$288,MATCH(B47,Janeiro!$A$4:$A$288,0)),INDEX(Janeiro!$C$4:$C$288,_xlfn.AGGREGATE(15,6,ROW(Janeiro!$A$4:$A$288)-ROW(Janeiro!$A$3)/(Janeiro!$A$4:$A$288=MAX(B46:B47)),MOD(ROW(),2)+1)))),"")</f>
        <v/>
      </c>
      <c r="D47" s="16" t="str">
        <f>IFERROR(IF(B46="","",IF(MOD(ROW(),2)+1=1,INDEX(Janeiro!$F$4:$F$288,MATCH(B47,Janeiro!$A$4:$A$288,0)),INDEX(Janeiro!$F$4:$F$288,_xlfn.AGGREGATE(15,6,ROW(Janeiro!$A$4:$A$288)-ROW(Janeiro!$A$3)/(Janeiro!$A$4:$A$288=MAX(B46:B47)),MOD(ROW(),2)+1)))),"")</f>
        <v/>
      </c>
      <c r="E47" s="26"/>
      <c r="F47" s="20" t="str">
        <f>IFERROR(IF(E46="","",IF(MOD(ROW(),2)+1=1,INDEX(Janeiro!$C$4:$C$288,MATCH(E47,Janeiro!$A$4:$A$288,0)),INDEX(Janeiro!$C$4:$C$288,_xlfn.AGGREGATE(15,6,ROW(Janeiro!$A$4:$A$288)-ROW(Janeiro!$A$3)/(Janeiro!$A$4:$A$288=MAX(E46:E47)),MOD(ROW(),2)+1)))),"")</f>
        <v/>
      </c>
      <c r="G47" s="16" t="str">
        <f>IFERROR(IF(E46="","",IF(MOD(ROW(),2)+1=1,INDEX(Janeiro!$F$4:$F$288,MATCH(E47,Janeiro!$A$4:$A$288,0)),INDEX(Janeiro!$F$4:$F$288,_xlfn.AGGREGATE(15,6,ROW(Janeiro!$A$4:$A$288)-ROW(Janeiro!$A$3)/(Janeiro!$A$4:$A$288=MAX(E46:E47)),MOD(ROW(),2)+1)))),"")</f>
        <v/>
      </c>
      <c r="H47" s="26"/>
      <c r="I47" s="20" t="str">
        <f>IFERROR(IF(H46="","",IF(MOD(ROW(),2)+1=1,INDEX(Janeiro!$C$4:$C$288,MATCH(H47,Janeiro!$A$4:$A$288,0)),INDEX(Janeiro!$C$4:$C$288,_xlfn.AGGREGATE(15,6,ROW(Janeiro!$A$4:$A$288)-ROW(Janeiro!$A$3)/(Janeiro!$A$4:$A$288=MAX(H46:H47)),MOD(ROW(),2)+1)))),"")</f>
        <v/>
      </c>
      <c r="J47" s="16" t="str">
        <f>IFERROR(IF(H46="","",IF(MOD(ROW(),2)+1=1,INDEX(Janeiro!$F$4:$F$288,MATCH(H47,Janeiro!$A$4:$A$288,0)),INDEX(Janeiro!$F$4:$F$288,_xlfn.AGGREGATE(15,6,ROW(Janeiro!$A$4:$A$288)-ROW(Janeiro!$A$3)/(Janeiro!$A$4:$A$288=MAX(H46:H47)),MOD(ROW(),2)+1)))),"")</f>
        <v/>
      </c>
      <c r="K47" s="26"/>
      <c r="L47" s="20" t="str">
        <f>IFERROR(IF(K46="","",IF(MOD(ROW(),2)+1=1,INDEX(Janeiro!$C$4:$C$288,MATCH(K47,Janeiro!$A$4:$A$288,0)),INDEX(Janeiro!$C$4:$C$288,_xlfn.AGGREGATE(15,6,ROW(Janeiro!$A$4:$A$288)-ROW(Janeiro!$A$3)/(Janeiro!$A$4:$A$288=MAX(K46:K47)),MOD(ROW(),2)+1)))),"")</f>
        <v/>
      </c>
      <c r="M47" s="16" t="str">
        <f>IFERROR(IF(K46="","",IF(MOD(ROW(),2)+1=1,INDEX(Janeiro!$F$4:$F$288,MATCH(K47,Janeiro!$A$4:$A$288,0)),INDEX(Janeiro!$F$4:$F$288,_xlfn.AGGREGATE(15,6,ROW(Janeiro!$A$4:$A$288)-ROW(Janeiro!$A$3)/(Janeiro!$A$4:$A$288=MAX(K46:K47)),MOD(ROW(),2)+1)))),"")</f>
        <v/>
      </c>
      <c r="N47" s="26"/>
      <c r="O47" s="20" t="str">
        <f>IFERROR(IF(N46="","",IF(MOD(ROW(),2)+1=1,INDEX(Janeiro!$C$4:$C$288,MATCH(N47,Janeiro!$A$4:$A$288,0)),INDEX(Janeiro!$C$4:$C$288,_xlfn.AGGREGATE(15,6,ROW(Janeiro!$A$4:$A$288)-ROW(Janeiro!$A$3)/(Janeiro!$A$4:$A$288=MAX(N46:N47)),MOD(ROW(),2)+1)))),"")</f>
        <v/>
      </c>
      <c r="P47" s="16" t="str">
        <f>IFERROR(IF(N46="","",IF(MOD(ROW(),2)+1=1,INDEX(Janeiro!$F$4:$F$288,MATCH(N47,Janeiro!$A$4:$A$288,0)),INDEX(Janeiro!$F$4:$F$288,_xlfn.AGGREGATE(15,6,ROW(Janeiro!$A$4:$A$288)-ROW(Janeiro!$A$3)/(Janeiro!$A$4:$A$288=MAX(N46:N47)),MOD(ROW(),2)+1)))),"")</f>
        <v/>
      </c>
      <c r="Q47" s="26"/>
      <c r="R47" s="20" t="str">
        <f>IFERROR(IF(Q46="","",IF(MOD(ROW(),2)+1=1,INDEX(Janeiro!$C$4:$C$288,MATCH(Q47,Janeiro!$A$4:$A$288,0)),INDEX(Janeiro!$C$4:$C$288,_xlfn.AGGREGATE(15,6,ROW(Janeiro!$A$4:$A$288)-ROW(Janeiro!$A$3)/(Janeiro!$A$4:$A$288=MAX(Q46:Q47)),MOD(ROW(),2)+1)))),"")</f>
        <v/>
      </c>
      <c r="S47" s="16" t="str">
        <f>IFERROR(IF(Q46="","",IF(MOD(ROW(),2)+1=1,INDEX(Janeiro!$F$4:$F$288,MATCH(Q47,Janeiro!$A$4:$A$288,0)),INDEX(Janeiro!$F$4:$F$288,_xlfn.AGGREGATE(15,6,ROW(Janeiro!$A$4:$A$288)-ROW(Janeiro!$A$3)/(Janeiro!$A$4:$A$288=MAX(Q46:Q47)),MOD(ROW(),2)+1)))),"")</f>
        <v/>
      </c>
      <c r="T47" s="26"/>
      <c r="U47" s="17" t="str">
        <f>IFERROR(IF(T46="","",IF(MOD(ROW(),2)+1=1,INDEX(Janeiro!$C$4:$C$288,MATCH(T47,Janeiro!$A$4:$A$288,0)),INDEX(Janeiro!$C$4:$C$288,_xlfn.AGGREGATE(15,6,ROW(Janeiro!$A$4:$A$288)-ROW(Janeiro!$A$3)/(Janeiro!$A$4:$A$288=MAX(T46:T47)),MOD(ROW(),2)+1)))),"")</f>
        <v/>
      </c>
      <c r="V47" s="8" t="str">
        <f>IFERROR(IF(T46="","",IF(MOD(ROW(),2)+1=1,INDEX(Janeiro!$F$4:$F$288,MATCH(T47,Janeiro!$A$4:$A$288,0)),INDEX(Janeiro!$F$4:$F$288,_xlfn.AGGREGATE(15,6,ROW(Janeiro!$A$4:$A$288)-ROW(Janeiro!$A$3)/(Janeiro!$A$4:$A$288=MAX(T46:T47)),MOD(ROW(),2)+1)))),"")</f>
        <v/>
      </c>
    </row>
    <row r="48" spans="2:22" x14ac:dyDescent="0.3">
      <c r="B48" s="28"/>
      <c r="C48" s="20" t="str">
        <f>IFERROR(IF(B46="","",IF(MOD(ROW(),2)+3=1,INDEX(Janeiro!$C$4:$C$288,MATCH(B48,Janeiro!$A$4:$A$288,0)),INDEX(Janeiro!$C$4:$C$288,_xlfn.AGGREGATE(15,6,ROW(Janeiro!$A$4:$A$288)-ROW(Janeiro!$A$3)/(Janeiro!$A$4:$A$288=MAX(B46:B48)),MOD(ROW(),2)+3)))),"")</f>
        <v/>
      </c>
      <c r="D48" s="16" t="str">
        <f>IFERROR(IF(B46="","",IF(MOD(ROW(),2)+3=1,INDEX(Janeiro!$F$4:$F$288,MATCH(B48,Janeiro!$A$4:$A$288,0)),INDEX(Janeiro!$F$4:$F$288,_xlfn.AGGREGATE(15,6,ROW(Janeiro!$A$4:$A$288)-ROW(Janeiro!$A$3)/(Janeiro!$A$4:$A$288=MAX(B46:B48)),MOD(ROW(),2)+3)))),"")</f>
        <v/>
      </c>
      <c r="E48" s="26"/>
      <c r="F48" s="20" t="str">
        <f>IFERROR(IF(E46="","",IF(MOD(ROW(),2)+3=1,INDEX(Janeiro!$C$4:$C$288,MATCH(E48,Janeiro!$A$4:$A$288,0)),INDEX(Janeiro!$C$4:$C$288,_xlfn.AGGREGATE(15,6,ROW(Janeiro!$A$4:$A$288)-ROW(Janeiro!$A$3)/(Janeiro!$A$4:$A$288=MAX(E46:E48)),MOD(ROW(),2)+3)))),"")</f>
        <v/>
      </c>
      <c r="G48" s="16" t="str">
        <f>IFERROR(IF(E46="","",IF(MOD(ROW(),2)+3=1,INDEX(Janeiro!$F$4:$F$288,MATCH(E48,Janeiro!$A$4:$A$288,0)),INDEX(Janeiro!$F$4:$F$288,_xlfn.AGGREGATE(15,6,ROW(Janeiro!$A$4:$A$288)-ROW(Janeiro!$A$3)/(Janeiro!$A$4:$A$288=MAX(E46:E48)),MOD(ROW(),2)+3)))),"")</f>
        <v/>
      </c>
      <c r="H48" s="26"/>
      <c r="I48" s="20" t="str">
        <f>IFERROR(IF(H46="","",IF(MOD(ROW(),2)+3=1,INDEX(Janeiro!$C$4:$C$288,MATCH(H48,Janeiro!$A$4:$A$288,0)),INDEX(Janeiro!$C$4:$C$288,_xlfn.AGGREGATE(15,6,ROW(Janeiro!$A$4:$A$288)-ROW(Janeiro!$A$3)/(Janeiro!$A$4:$A$288=MAX(H46:H48)),MOD(ROW(),2)+3)))),"")</f>
        <v/>
      </c>
      <c r="J48" s="16" t="str">
        <f>IFERROR(IF(H46="","",IF(MOD(ROW(),2)+3=1,INDEX(Janeiro!$F$4:$F$288,MATCH(H48,Janeiro!$A$4:$A$288,0)),INDEX(Janeiro!$F$4:$F$288,_xlfn.AGGREGATE(15,6,ROW(Janeiro!$A$4:$A$288)-ROW(Janeiro!$A$3)/(Janeiro!$A$4:$A$288=MAX(H46:H48)),MOD(ROW(),2)+3)))),"")</f>
        <v/>
      </c>
      <c r="K48" s="26"/>
      <c r="L48" s="20" t="str">
        <f>IFERROR(IF(K46="","",IF(MOD(ROW(),2)+3=1,INDEX(Janeiro!$C$4:$C$288,MATCH(K48,Janeiro!$A$4:$A$288,0)),INDEX(Janeiro!$C$4:$C$288,_xlfn.AGGREGATE(15,6,ROW(Janeiro!$A$4:$A$288)-ROW(Janeiro!$A$3)/(Janeiro!$A$4:$A$288=MAX(K46:K48)),MOD(ROW(),2)+3)))),"")</f>
        <v/>
      </c>
      <c r="M48" s="16" t="str">
        <f>IFERROR(IF(K46="","",IF(MOD(ROW(),2)+3=1,INDEX(Janeiro!$F$4:$F$288,MATCH(K48,Janeiro!$A$4:$A$288,0)),INDEX(Janeiro!$F$4:$F$288,_xlfn.AGGREGATE(15,6,ROW(Janeiro!$A$4:$A$288)-ROW(Janeiro!$A$3)/(Janeiro!$A$4:$A$288=MAX(K46:K48)),MOD(ROW(),2)+3)))),"")</f>
        <v/>
      </c>
      <c r="N48" s="26"/>
      <c r="O48" s="20" t="str">
        <f>IFERROR(IF(N46="","",IF(MOD(ROW(),2)+3=1,INDEX(Janeiro!$C$4:$C$288,MATCH(N48,Janeiro!$A$4:$A$288,0)),INDEX(Janeiro!$C$4:$C$288,_xlfn.AGGREGATE(15,6,ROW(Janeiro!$A$4:$A$288)-ROW(Janeiro!$A$3)/(Janeiro!$A$4:$A$288=MAX(N46:N48)),MOD(ROW(),2)+3)))),"")</f>
        <v/>
      </c>
      <c r="P48" s="16" t="str">
        <f>IFERROR(IF(N46="","",IF(MOD(ROW(),2)+3=1,INDEX(Janeiro!$F$4:$F$288,MATCH(N48,Janeiro!$A$4:$A$288,0)),INDEX(Janeiro!$F$4:$F$288,_xlfn.AGGREGATE(15,6,ROW(Janeiro!$A$4:$A$288)-ROW(Janeiro!$A$3)/(Janeiro!$A$4:$A$288=MAX(N46:N48)),MOD(ROW(),2)+3)))),"")</f>
        <v/>
      </c>
      <c r="Q48" s="26"/>
      <c r="R48" s="20" t="str">
        <f>IFERROR(IF(Q46="","",IF(MOD(ROW(),2)+3=1,INDEX(Janeiro!$C$4:$C$288,MATCH(Q48,Janeiro!$A$4:$A$288,0)),INDEX(Janeiro!$C$4:$C$288,_xlfn.AGGREGATE(15,6,ROW(Janeiro!$A$4:$A$288)-ROW(Janeiro!$A$3)/(Janeiro!$A$4:$A$288=MAX(Q46:Q48)),MOD(ROW(),2)+3)))),"")</f>
        <v/>
      </c>
      <c r="S48" s="16" t="str">
        <f>IFERROR(IF(Q46="","",IF(MOD(ROW(),2)+3=1,INDEX(Janeiro!$F$4:$F$288,MATCH(Q48,Janeiro!$A$4:$A$288,0)),INDEX(Janeiro!$F$4:$F$288,_xlfn.AGGREGATE(15,6,ROW(Janeiro!$A$4:$A$288)-ROW(Janeiro!$A$3)/(Janeiro!$A$4:$A$288=MAX(Q46:Q48)),MOD(ROW(),2)+3)))),"")</f>
        <v/>
      </c>
      <c r="T48" s="26"/>
      <c r="U48" s="17" t="str">
        <f>IFERROR(IF(T46="","",IF(MOD(ROW(),2)+3=1,INDEX(Janeiro!$C$4:$C$288,MATCH(T48,Janeiro!$A$4:$A$288,0)),INDEX(Janeiro!$C$4:$C$288,_xlfn.AGGREGATE(15,6,ROW(Janeiro!$A$4:$A$288)-ROW(Janeiro!$A$3)/(Janeiro!$A$4:$A$288=MAX(T46:T48)),MOD(ROW(),2)+3)))),"")</f>
        <v/>
      </c>
      <c r="V48" s="8" t="str">
        <f>IFERROR(IF(T46="","",IF(MOD(ROW(),2)+3=1,INDEX(Janeiro!$F$4:$F$288,MATCH(T48,Janeiro!$A$4:$A$288,0)),INDEX(Janeiro!$F$4:$F$288,_xlfn.AGGREGATE(15,6,ROW(Janeiro!$A$4:$A$288)-ROW(Janeiro!$A$3)/(Janeiro!$A$4:$A$288=MAX(T46:T48)),MOD(ROW(),2)+3)))),"")</f>
        <v/>
      </c>
    </row>
    <row r="49" spans="2:22" x14ac:dyDescent="0.3">
      <c r="B49" s="28"/>
      <c r="C49" s="20" t="str">
        <f>IFERROR(IF(B46="","",IF(MOD(ROW(),2)+3=1,INDEX(Janeiro!$C$4:$C$288,MATCH(B49,Janeiro!$A$4:$A$288,0)),INDEX(Janeiro!$C$4:$C$288,_xlfn.AGGREGATE(15,6,ROW(Janeiro!$A$4:$A$288)-ROW(Janeiro!$A$3)/(Janeiro!$A$4:$A$288=MAX(B46:B49)),MOD(ROW(),2)+3)))),"")</f>
        <v/>
      </c>
      <c r="D49" s="16" t="str">
        <f>IFERROR(IF(B46="","",IF(MOD(ROW(),2)+3=1,INDEX(Janeiro!$F$4:$F$288,MATCH(B49,Janeiro!$A$4:$A$288,0)),INDEX(Janeiro!$F$4:$F$288,_xlfn.AGGREGATE(15,6,ROW(Janeiro!$A$4:$A$288)-ROW(Janeiro!$A$3)/(Janeiro!$A$4:$A$288=MAX(B46:B49)),MOD(ROW(),2)+3)))),"")</f>
        <v/>
      </c>
      <c r="E49" s="26"/>
      <c r="F49" s="20" t="str">
        <f>IFERROR(IF(E46="","",IF(MOD(ROW(),2)+3=1,INDEX(Janeiro!$C$4:$C$288,MATCH(E49,Janeiro!$A$4:$A$288,0)),INDEX(Janeiro!$C$4:$C$288,_xlfn.AGGREGATE(15,6,ROW(Janeiro!$A$4:$A$288)-ROW(Janeiro!$A$3)/(Janeiro!$A$4:$A$288=MAX(E46:E49)),MOD(ROW(),2)+3)))),"")</f>
        <v/>
      </c>
      <c r="G49" s="16" t="str">
        <f>IFERROR(IF(E46="","",IF(MOD(ROW(),2)+3=1,INDEX(Janeiro!$F$4:$F$288,MATCH(E49,Janeiro!$A$4:$A$288,0)),INDEX(Janeiro!$F$4:$F$288,_xlfn.AGGREGATE(15,6,ROW(Janeiro!$A$4:$A$288)-ROW(Janeiro!$A$3)/(Janeiro!$A$4:$A$288=MAX(E46:E49)),MOD(ROW(),2)+3)))),"")</f>
        <v/>
      </c>
      <c r="H49" s="26"/>
      <c r="I49" s="20" t="str">
        <f>IFERROR(IF(H46="","",IF(MOD(ROW(),2)+3=1,INDEX(Janeiro!$C$4:$C$288,MATCH(H49,Janeiro!$A$4:$A$288,0)),INDEX(Janeiro!$C$4:$C$288,_xlfn.AGGREGATE(15,6,ROW(Janeiro!$A$4:$A$288)-ROW(Janeiro!$A$3)/(Janeiro!$A$4:$A$288=MAX(H46:H49)),MOD(ROW(),2)+3)))),"")</f>
        <v/>
      </c>
      <c r="J49" s="16" t="str">
        <f>IFERROR(IF(H46="","",IF(MOD(ROW(),2)+3=1,INDEX(Janeiro!$F$4:$F$288,MATCH(H49,Janeiro!$A$4:$A$288,0)),INDEX(Janeiro!$F$4:$F$288,_xlfn.AGGREGATE(15,6,ROW(Janeiro!$A$4:$A$288)-ROW(Janeiro!$A$3)/(Janeiro!$A$4:$A$288=MAX(H46:H49)),MOD(ROW(),2)+3)))),"")</f>
        <v/>
      </c>
      <c r="K49" s="26"/>
      <c r="L49" s="20" t="str">
        <f>IFERROR(IF(K46="","",IF(MOD(ROW(),2)+3=1,INDEX(Janeiro!$C$4:$C$288,MATCH(K49,Janeiro!$A$4:$A$288,0)),INDEX(Janeiro!$C$4:$C$288,_xlfn.AGGREGATE(15,6,ROW(Janeiro!$A$4:$A$288)-ROW(Janeiro!$A$3)/(Janeiro!$A$4:$A$288=MAX(K46:K49)),MOD(ROW(),2)+3)))),"")</f>
        <v/>
      </c>
      <c r="M49" s="16" t="str">
        <f>IFERROR(IF(K46="","",IF(MOD(ROW(),2)+3=1,INDEX(Janeiro!$F$4:$F$288,MATCH(K49,Janeiro!$A$4:$A$288,0)),INDEX(Janeiro!$F$4:$F$288,_xlfn.AGGREGATE(15,6,ROW(Janeiro!$A$4:$A$288)-ROW(Janeiro!$A$3)/(Janeiro!$A$4:$A$288=MAX(K46:K49)),MOD(ROW(),2)+3)))),"")</f>
        <v/>
      </c>
      <c r="N49" s="26"/>
      <c r="O49" s="20" t="str">
        <f>IFERROR(IF(N46="","",IF(MOD(ROW(),2)+3=1,INDEX(Janeiro!$C$4:$C$288,MATCH(N49,Janeiro!$A$4:$A$288,0)),INDEX(Janeiro!$C$4:$C$288,_xlfn.AGGREGATE(15,6,ROW(Janeiro!$A$4:$A$288)-ROW(Janeiro!$A$3)/(Janeiro!$A$4:$A$288=MAX(N46:N49)),MOD(ROW(),2)+3)))),"")</f>
        <v/>
      </c>
      <c r="P49" s="16" t="str">
        <f>IFERROR(IF(N46="","",IF(MOD(ROW(),2)+3=1,INDEX(Janeiro!$F$4:$F$288,MATCH(N49,Janeiro!$A$4:$A$288,0)),INDEX(Janeiro!$F$4:$F$288,_xlfn.AGGREGATE(15,6,ROW(Janeiro!$A$4:$A$288)-ROW(Janeiro!$A$3)/(Janeiro!$A$4:$A$288=MAX(N46:N49)),MOD(ROW(),2)+3)))),"")</f>
        <v/>
      </c>
      <c r="Q49" s="26"/>
      <c r="R49" s="20" t="str">
        <f>IFERROR(IF(Q46="","",IF(MOD(ROW(),2)+3=1,INDEX(Janeiro!$C$4:$C$288,MATCH(Q49,Janeiro!$A$4:$A$288,0)),INDEX(Janeiro!$C$4:$C$288,_xlfn.AGGREGATE(15,6,ROW(Janeiro!$A$4:$A$288)-ROW(Janeiro!$A$3)/(Janeiro!$A$4:$A$288=MAX(Q46:Q49)),MOD(ROW(),2)+3)))),"")</f>
        <v/>
      </c>
      <c r="S49" s="16" t="str">
        <f>IFERROR(IF(Q46="","",IF(MOD(ROW(),2)+3=1,INDEX(Janeiro!$F$4:$F$288,MATCH(Q49,Janeiro!$A$4:$A$288,0)),INDEX(Janeiro!$F$4:$F$288,_xlfn.AGGREGATE(15,6,ROW(Janeiro!$A$4:$A$288)-ROW(Janeiro!$A$3)/(Janeiro!$A$4:$A$288=MAX(Q46:Q49)),MOD(ROW(),2)+3)))),"")</f>
        <v/>
      </c>
      <c r="T49" s="26"/>
      <c r="U49" s="17" t="str">
        <f>IFERROR(IF(T46="","",IF(MOD(ROW(),2)+3=1,INDEX(Janeiro!$C$4:$C$288,MATCH(T49,Janeiro!$A$4:$A$288,0)),INDEX(Janeiro!$C$4:$C$288,_xlfn.AGGREGATE(15,6,ROW(Janeiro!$A$4:$A$288)-ROW(Janeiro!$A$3)/(Janeiro!$A$4:$A$288=MAX(T46:T49)),MOD(ROW(),2)+3)))),"")</f>
        <v/>
      </c>
      <c r="V49" s="8" t="str">
        <f>IFERROR(IF(T46="","",IF(MOD(ROW(),2)+3=1,INDEX(Janeiro!$F$4:$F$288,MATCH(T49,Janeiro!$A$4:$A$288,0)),INDEX(Janeiro!$F$4:$F$288,_xlfn.AGGREGATE(15,6,ROW(Janeiro!$A$4:$A$288)-ROW(Janeiro!$A$3)/(Janeiro!$A$4:$A$288=MAX(T46:T49)),MOD(ROW(),2)+3)))),"")</f>
        <v/>
      </c>
    </row>
    <row r="50" spans="2:22" x14ac:dyDescent="0.3">
      <c r="B50" s="29"/>
      <c r="C50" s="20" t="str">
        <f>IFERROR(IF(B46="","",IF(MOD(ROW(),2)+5=1,INDEX(Janeiro!$C$4:$C$288,MATCH(B50,Janeiro!$A$4:$A$288,0)),INDEX(Janeiro!$C$4:$C$288,_xlfn.AGGREGATE(15,6,ROW(Janeiro!$A$4:$A$288)-ROW(Janeiro!$A$3)/(Janeiro!$A$4:$A$288=MAX(B46:B50)),MOD(ROW(),2)+5)))),"")</f>
        <v/>
      </c>
      <c r="D50" s="16" t="str">
        <f>IFERROR(IF(B46="","",IF(MOD(ROW(),2)+5=1,INDEX(Janeiro!$F$4:$F$288,MATCH(B50,Janeiro!$A$4:$A$288,0)),INDEX(Janeiro!$F$4:$F$288,_xlfn.AGGREGATE(15,6,ROW(Janeiro!$A$4:$A$288)-ROW(Janeiro!$A$3)/(Janeiro!$A$4:$A$288=MAX(B46:B50)),MOD(ROW(),2)+5)))),"")</f>
        <v/>
      </c>
      <c r="E50" s="34"/>
      <c r="F50" s="20" t="str">
        <f>IFERROR(IF(E46="","",IF(MOD(ROW(),2)+5=1,INDEX(Janeiro!$C$4:$C$288,MATCH(E50,Janeiro!$A$4:$A$288,0)),INDEX(Janeiro!$C$4:$C$288,_xlfn.AGGREGATE(15,6,ROW(Janeiro!$A$4:$A$288)-ROW(Janeiro!$A$3)/(Janeiro!$A$4:$A$288=MAX(E46:E50)),MOD(ROW(),2)+5)))),"")</f>
        <v/>
      </c>
      <c r="G50" s="16" t="str">
        <f>IFERROR(IF(E46="","",IF(MOD(ROW(),2)+5=1,INDEX(Janeiro!$F$4:$F$288,MATCH(E50,Janeiro!$A$4:$A$288,0)),INDEX(Janeiro!$F$4:$F$288,_xlfn.AGGREGATE(15,6,ROW(Janeiro!$A$4:$A$288)-ROW(Janeiro!$A$3)/(Janeiro!$A$4:$A$288=MAX(E46:E50)),MOD(ROW(),2)+5)))),"")</f>
        <v/>
      </c>
      <c r="H50" s="34"/>
      <c r="I50" s="20" t="str">
        <f>IFERROR(IF(H46="","",IF(MOD(ROW(),2)+5=1,INDEX(Janeiro!$C$4:$C$288,MATCH(H50,Janeiro!$A$4:$A$288,0)),INDEX(Janeiro!$C$4:$C$288,_xlfn.AGGREGATE(15,6,ROW(Janeiro!$A$4:$A$288)-ROW(Janeiro!$A$3)/(Janeiro!$A$4:$A$288=MAX(H46:H50)),MOD(ROW(),2)+5)))),"")</f>
        <v/>
      </c>
      <c r="J50" s="16" t="str">
        <f>IFERROR(IF(H46="","",IF(MOD(ROW(),2)+5=1,INDEX(Janeiro!$F$4:$F$288,MATCH(H50,Janeiro!$A$4:$A$288,0)),INDEX(Janeiro!$F$4:$F$288,_xlfn.AGGREGATE(15,6,ROW(Janeiro!$A$4:$A$288)-ROW(Janeiro!$A$3)/(Janeiro!$A$4:$A$288=MAX(H46:H50)),MOD(ROW(),2)+5)))),"")</f>
        <v/>
      </c>
      <c r="K50" s="34"/>
      <c r="L50" s="20" t="str">
        <f>IFERROR(IF(K46="","",IF(MOD(ROW(),2)+5=1,INDEX(Janeiro!$C$4:$C$288,MATCH(K50,Janeiro!$A$4:$A$288,0)),INDEX(Janeiro!$C$4:$C$288,_xlfn.AGGREGATE(15,6,ROW(Janeiro!$A$4:$A$288)-ROW(Janeiro!$A$3)/(Janeiro!$A$4:$A$288=MAX(K46:K50)),MOD(ROW(),2)+5)))),"")</f>
        <v/>
      </c>
      <c r="M50" s="16" t="str">
        <f>IFERROR(IF(K46="","",IF(MOD(ROW(),2)+5=1,INDEX(Janeiro!$F$4:$F$288,MATCH(K50,Janeiro!$A$4:$A$288,0)),INDEX(Janeiro!$F$4:$F$288,_xlfn.AGGREGATE(15,6,ROW(Janeiro!$A$4:$A$288)-ROW(Janeiro!$A$3)/(Janeiro!$A$4:$A$288=MAX(K46:K50)),MOD(ROW(),2)+5)))),"")</f>
        <v/>
      </c>
      <c r="N50" s="34"/>
      <c r="O50" s="20" t="str">
        <f>IFERROR(IF(N46="","",IF(MOD(ROW(),2)+5=1,INDEX(Janeiro!$C$4:$C$288,MATCH(N50,Janeiro!$A$4:$A$288,0)),INDEX(Janeiro!$C$4:$C$288,_xlfn.AGGREGATE(15,6,ROW(Janeiro!$A$4:$A$288)-ROW(Janeiro!$A$3)/(Janeiro!$A$4:$A$288=MAX(N46:N50)),MOD(ROW(),2)+5)))),"")</f>
        <v/>
      </c>
      <c r="P50" s="16" t="str">
        <f>IFERROR(IF(N46="","",IF(MOD(ROW(),2)+5=1,INDEX(Janeiro!$F$4:$F$288,MATCH(N50,Janeiro!$A$4:$A$288,0)),INDEX(Janeiro!$F$4:$F$288,_xlfn.AGGREGATE(15,6,ROW(Janeiro!$A$4:$A$288)-ROW(Janeiro!$A$3)/(Janeiro!$A$4:$A$288=MAX(N46:N50)),MOD(ROW(),2)+5)))),"")</f>
        <v/>
      </c>
      <c r="Q50" s="34"/>
      <c r="R50" s="20" t="str">
        <f>IFERROR(IF(Q46="","",IF(MOD(ROW(),2)+5=1,INDEX(Janeiro!$C$4:$C$288,MATCH(Q50,Janeiro!$A$4:$A$288,0)),INDEX(Janeiro!$C$4:$C$288,_xlfn.AGGREGATE(15,6,ROW(Janeiro!$A$4:$A$288)-ROW(Janeiro!$A$3)/(Janeiro!$A$4:$A$288=MAX(Q46:Q50)),MOD(ROW(),2)+5)))),"")</f>
        <v/>
      </c>
      <c r="S50" s="16" t="str">
        <f>IFERROR(IF(Q46="","",IF(MOD(ROW(),2)+5=1,INDEX(Janeiro!$F$4:$F$288,MATCH(Q50,Janeiro!$A$4:$A$288,0)),INDEX(Janeiro!$F$4:$F$288,_xlfn.AGGREGATE(15,6,ROW(Janeiro!$A$4:$A$288)-ROW(Janeiro!$A$3)/(Janeiro!$A$4:$A$288=MAX(Q46:Q50)),MOD(ROW(),2)+5)))),"")</f>
        <v/>
      </c>
      <c r="T50" s="34"/>
      <c r="U50" s="17" t="str">
        <f>IFERROR(IF(T46="","",IF(MOD(ROW(),2)+5=1,INDEX(Janeiro!$C$4:$C$288,MATCH(T50,Janeiro!$A$4:$A$288,0)),INDEX(Janeiro!$C$4:$C$288,_xlfn.AGGREGATE(15,6,ROW(Janeiro!$A$4:$A$288)-ROW(Janeiro!$A$3)/(Janeiro!$A$4:$A$288=MAX(T46:T50)),MOD(ROW(),2)+5)))),"")</f>
        <v/>
      </c>
      <c r="V50" s="8" t="str">
        <f>IFERROR(IF(T46="","",IF(MOD(ROW(),2)+5=1,INDEX(Janeiro!$F$4:$F$288,MATCH(T50,Janeiro!$A$4:$A$288,0)),INDEX(Janeiro!$F$4:$F$288,_xlfn.AGGREGATE(15,6,ROW(Janeiro!$A$4:$A$288)-ROW(Janeiro!$A$3)/(Janeiro!$A$4:$A$288=MAX(T46:T50)),MOD(ROW(),2)+5)))),"")</f>
        <v/>
      </c>
    </row>
    <row r="51" spans="2:22" x14ac:dyDescent="0.3">
      <c r="B51" s="29"/>
      <c r="C51" s="20" t="str">
        <f>IFERROR(IF(B46="","",IF(MOD(ROW(),2)+5=1,INDEX(Janeiro!$C$4:$C$288,MATCH(B51,Janeiro!$A$4:$A$288,0)),INDEX(Janeiro!$C$4:$C$288,_xlfn.AGGREGATE(15,6,ROW(Janeiro!$A$4:$A$288)-ROW(Janeiro!$A$3)/(Janeiro!$A$4:$A$288=MAX(B46:B51)),MOD(ROW(),2)+5)))),"")</f>
        <v/>
      </c>
      <c r="D51" s="16" t="str">
        <f>IFERROR(IF(B46="","",IF(MOD(ROW(),2)+5=1,INDEX(Janeiro!$F$4:$F$288,MATCH(B51,Janeiro!$A$4:$A$288,0)),INDEX(Janeiro!$F$4:$F$288,_xlfn.AGGREGATE(15,6,ROW(Janeiro!$A$4:$A$288)-ROW(Janeiro!$A$3)/(Janeiro!$A$4:$A$288=MAX(B46:B51)),MOD(ROW(),2)+5)))),"")</f>
        <v/>
      </c>
      <c r="E51" s="34"/>
      <c r="F51" s="20" t="str">
        <f>IFERROR(IF(E46="","",IF(MOD(ROW(),2)+5=1,INDEX(Janeiro!$C$4:$C$288,MATCH(E51,Janeiro!$A$4:$A$288,0)),INDEX(Janeiro!$C$4:$C$288,_xlfn.AGGREGATE(15,6,ROW(Janeiro!$A$4:$A$288)-ROW(Janeiro!$A$3)/(Janeiro!$A$4:$A$288=MAX(E46:E51)),MOD(ROW(),2)+5)))),"")</f>
        <v/>
      </c>
      <c r="G51" s="16" t="str">
        <f>IFERROR(IF(E46="","",IF(MOD(ROW(),2)+5=1,INDEX(Janeiro!$F$4:$F$288,MATCH(E51,Janeiro!$A$4:$A$288,0)),INDEX(Janeiro!$F$4:$F$288,_xlfn.AGGREGATE(15,6,ROW(Janeiro!$A$4:$A$288)-ROW(Janeiro!$A$3)/(Janeiro!$A$4:$A$288=MAX(E46:E51)),MOD(ROW(),2)+5)))),"")</f>
        <v/>
      </c>
      <c r="H51" s="34"/>
      <c r="I51" s="20" t="str">
        <f>IFERROR(IF(H46="","",IF(MOD(ROW(),2)+5=1,INDEX(Janeiro!$C$4:$C$288,MATCH(H51,Janeiro!$A$4:$A$288,0)),INDEX(Janeiro!$C$4:$C$288,_xlfn.AGGREGATE(15,6,ROW(Janeiro!$A$4:$A$288)-ROW(Janeiro!$A$3)/(Janeiro!$A$4:$A$288=MAX(H46:H51)),MOD(ROW(),2)+5)))),"")</f>
        <v/>
      </c>
      <c r="J51" s="16" t="str">
        <f>IFERROR(IF(H46="","",IF(MOD(ROW(),2)+5=1,INDEX(Janeiro!$F$4:$F$288,MATCH(H51,Janeiro!$A$4:$A$288,0)),INDEX(Janeiro!$F$4:$F$288,_xlfn.AGGREGATE(15,6,ROW(Janeiro!$A$4:$A$288)-ROW(Janeiro!$A$3)/(Janeiro!$A$4:$A$288=MAX(H46:H51)),MOD(ROW(),2)+5)))),"")</f>
        <v/>
      </c>
      <c r="K51" s="34"/>
      <c r="L51" s="20" t="str">
        <f>IFERROR(IF(K46="","",IF(MOD(ROW(),2)+5=1,INDEX(Janeiro!$C$4:$C$288,MATCH(K51,Janeiro!$A$4:$A$288,0)),INDEX(Janeiro!$C$4:$C$288,_xlfn.AGGREGATE(15,6,ROW(Janeiro!$A$4:$A$288)-ROW(Janeiro!$A$3)/(Janeiro!$A$4:$A$288=MAX(K46:K51)),MOD(ROW(),2)+5)))),"")</f>
        <v/>
      </c>
      <c r="M51" s="16" t="str">
        <f>IFERROR(IF(K46="","",IF(MOD(ROW(),2)+5=1,INDEX(Janeiro!$F$4:$F$288,MATCH(K51,Janeiro!$A$4:$A$288,0)),INDEX(Janeiro!$F$4:$F$288,_xlfn.AGGREGATE(15,6,ROW(Janeiro!$A$4:$A$288)-ROW(Janeiro!$A$3)/(Janeiro!$A$4:$A$288=MAX(K46:K51)),MOD(ROW(),2)+5)))),"")</f>
        <v/>
      </c>
      <c r="N51" s="34"/>
      <c r="O51" s="20" t="str">
        <f>IFERROR(IF(N46="","",IF(MOD(ROW(),2)+5=1,INDEX(Janeiro!$C$4:$C$288,MATCH(N51,Janeiro!$A$4:$A$288,0)),INDEX(Janeiro!$C$4:$C$288,_xlfn.AGGREGATE(15,6,ROW(Janeiro!$A$4:$A$288)-ROW(Janeiro!$A$3)/(Janeiro!$A$4:$A$288=MAX(N46:N51)),MOD(ROW(),2)+5)))),"")</f>
        <v/>
      </c>
      <c r="P51" s="16" t="str">
        <f>IFERROR(IF(N46="","",IF(MOD(ROW(),2)+5=1,INDEX(Janeiro!$F$4:$F$288,MATCH(N51,Janeiro!$A$4:$A$288,0)),INDEX(Janeiro!$F$4:$F$288,_xlfn.AGGREGATE(15,6,ROW(Janeiro!$A$4:$A$288)-ROW(Janeiro!$A$3)/(Janeiro!$A$4:$A$288=MAX(N46:N51)),MOD(ROW(),2)+5)))),"")</f>
        <v/>
      </c>
      <c r="Q51" s="34"/>
      <c r="R51" s="20" t="str">
        <f>IFERROR(IF(Q46="","",IF(MOD(ROW(),2)+5=1,INDEX(Janeiro!$C$4:$C$288,MATCH(Q51,Janeiro!$A$4:$A$288,0)),INDEX(Janeiro!$C$4:$C$288,_xlfn.AGGREGATE(15,6,ROW(Janeiro!$A$4:$A$288)-ROW(Janeiro!$A$3)/(Janeiro!$A$4:$A$288=MAX(Q46:Q51)),MOD(ROW(),2)+5)))),"")</f>
        <v/>
      </c>
      <c r="S51" s="16" t="str">
        <f>IFERROR(IF(Q46="","",IF(MOD(ROW(),2)+5=1,INDEX(Janeiro!$F$4:$F$288,MATCH(Q51,Janeiro!$A$4:$A$288,0)),INDEX(Janeiro!$F$4:$F$288,_xlfn.AGGREGATE(15,6,ROW(Janeiro!$A$4:$A$288)-ROW(Janeiro!$A$3)/(Janeiro!$A$4:$A$288=MAX(Q46:Q51)),MOD(ROW(),2)+5)))),"")</f>
        <v/>
      </c>
      <c r="T51" s="34"/>
      <c r="U51" s="17" t="str">
        <f>IFERROR(IF(T46="","",IF(MOD(ROW(),2)+5=1,INDEX(Janeiro!$C$4:$C$288,MATCH(T51,Janeiro!$A$4:$A$288,0)),INDEX(Janeiro!$C$4:$C$288,_xlfn.AGGREGATE(15,6,ROW(Janeiro!$A$4:$A$288)-ROW(Janeiro!$A$3)/(Janeiro!$A$4:$A$288=MAX(T46:T51)),MOD(ROW(),2)+5)))),"")</f>
        <v/>
      </c>
      <c r="V51" s="8" t="str">
        <f>IFERROR(IF(T46="","",IF(MOD(ROW(),2)+5=1,INDEX(Janeiro!$F$4:$F$288,MATCH(T51,Janeiro!$A$4:$A$288,0)),INDEX(Janeiro!$F$4:$F$288,_xlfn.AGGREGATE(15,6,ROW(Janeiro!$A$4:$A$288)-ROW(Janeiro!$A$3)/(Janeiro!$A$4:$A$288=MAX(T46:T51)),MOD(ROW(),2)+5)))),"")</f>
        <v/>
      </c>
    </row>
    <row r="52" spans="2:22" x14ac:dyDescent="0.3">
      <c r="B52" s="29"/>
      <c r="C52" s="20" t="str">
        <f>IFERROR(IF(B46="","",IF(MOD(ROW(),2)+7=1,INDEX(Janeiro!$C$4:$C$288,MATCH(B52,Janeiro!$A$4:$A$288,0)),INDEX(Janeiro!$C$4:$C$288,_xlfn.AGGREGATE(15,6,ROW(Janeiro!$A$4:$A$288)-ROW(Janeiro!$A$3)/(Janeiro!$A$4:$A$288=MAX(B46:B52)),MOD(ROW(),2)+7)))),"")</f>
        <v/>
      </c>
      <c r="D52" s="16" t="str">
        <f>IFERROR(IF(B46="","",IF(MOD(ROW(),2)+7=1,INDEX(Janeiro!$F$4:$F$288,MATCH(B52,Janeiro!$A$4:$A$288,0)),INDEX(Janeiro!$F$4:$F$288,_xlfn.AGGREGATE(15,6,ROW(Janeiro!$A$4:$A$288)-ROW(Janeiro!$A$3)/(Janeiro!$A$4:$A$288=MAX(B46:B52)),MOD(ROW(),2)+7)))),"")</f>
        <v/>
      </c>
      <c r="E52" s="34"/>
      <c r="F52" s="20" t="str">
        <f>IFERROR(IF(E46="","",IF(MOD(ROW(),2)+7=1,INDEX(Janeiro!$C$4:$C$288,MATCH(E52,Janeiro!$A$4:$A$288,0)),INDEX(Janeiro!$C$4:$C$288,_xlfn.AGGREGATE(15,6,ROW(Janeiro!$A$4:$A$288)-ROW(Janeiro!$A$3)/(Janeiro!$A$4:$A$288=MAX(E46:E52)),MOD(ROW(),2)+7)))),"")</f>
        <v/>
      </c>
      <c r="G52" s="16" t="str">
        <f>IFERROR(IF(E46="","",IF(MOD(ROW(),2)+7=1,INDEX(Janeiro!$F$4:$F$288,MATCH(E52,Janeiro!$A$4:$A$288,0)),INDEX(Janeiro!$F$4:$F$288,_xlfn.AGGREGATE(15,6,ROW(Janeiro!$A$4:$A$288)-ROW(Janeiro!$A$3)/(Janeiro!$A$4:$A$288=MAX(E46:E52)),MOD(ROW(),2)+7)))),"")</f>
        <v/>
      </c>
      <c r="H52" s="34"/>
      <c r="I52" s="20" t="str">
        <f>IFERROR(IF(H46="","",IF(MOD(ROW(),2)+7=1,INDEX(Janeiro!$C$4:$C$288,MATCH(H52,Janeiro!$A$4:$A$288,0)),INDEX(Janeiro!$C$4:$C$288,_xlfn.AGGREGATE(15,6,ROW(Janeiro!$A$4:$A$288)-ROW(Janeiro!$A$3)/(Janeiro!$A$4:$A$288=MAX(H46:H52)),MOD(ROW(),2)+7)))),"")</f>
        <v/>
      </c>
      <c r="J52" s="16" t="str">
        <f>IFERROR(IF(H46="","",IF(MOD(ROW(),2)+7=1,INDEX(Janeiro!$F$4:$F$288,MATCH(H52,Janeiro!$A$4:$A$288,0)),INDEX(Janeiro!$F$4:$F$288,_xlfn.AGGREGATE(15,6,ROW(Janeiro!$A$4:$A$288)-ROW(Janeiro!$A$3)/(Janeiro!$A$4:$A$288=MAX(H46:H52)),MOD(ROW(),2)+7)))),"")</f>
        <v/>
      </c>
      <c r="K52" s="34"/>
      <c r="L52" s="20" t="str">
        <f>IFERROR(IF(K46="","",IF(MOD(ROW(),2)+7=1,INDEX(Janeiro!$C$4:$C$288,MATCH(K52,Janeiro!$A$4:$A$288,0)),INDEX(Janeiro!$C$4:$C$288,_xlfn.AGGREGATE(15,6,ROW(Janeiro!$A$4:$A$288)-ROW(Janeiro!$A$3)/(Janeiro!$A$4:$A$288=MAX(K46:K52)),MOD(ROW(),2)+7)))),"")</f>
        <v/>
      </c>
      <c r="M52" s="16" t="str">
        <f>IFERROR(IF(K46="","",IF(MOD(ROW(),2)+7=1,INDEX(Janeiro!$F$4:$F$288,MATCH(K52,Janeiro!$A$4:$A$288,0)),INDEX(Janeiro!$F$4:$F$288,_xlfn.AGGREGATE(15,6,ROW(Janeiro!$A$4:$A$288)-ROW(Janeiro!$A$3)/(Janeiro!$A$4:$A$288=MAX(K46:K52)),MOD(ROW(),2)+7)))),"")</f>
        <v/>
      </c>
      <c r="N52" s="34"/>
      <c r="O52" s="20" t="str">
        <f>IFERROR(IF(N46="","",IF(MOD(ROW(),2)+7=1,INDEX(Janeiro!$C$4:$C$288,MATCH(N52,Janeiro!$A$4:$A$288,0)),INDEX(Janeiro!$C$4:$C$288,_xlfn.AGGREGATE(15,6,ROW(Janeiro!$A$4:$A$288)-ROW(Janeiro!$A$3)/(Janeiro!$A$4:$A$288=MAX(N46:N52)),MOD(ROW(),2)+7)))),"")</f>
        <v/>
      </c>
      <c r="P52" s="16" t="str">
        <f>IFERROR(IF(N46="","",IF(MOD(ROW(),2)+7=1,INDEX(Janeiro!$F$4:$F$288,MATCH(N52,Janeiro!$A$4:$A$288,0)),INDEX(Janeiro!$F$4:$F$288,_xlfn.AGGREGATE(15,6,ROW(Janeiro!$A$4:$A$288)-ROW(Janeiro!$A$3)/(Janeiro!$A$4:$A$288=MAX(N46:N52)),MOD(ROW(),2)+7)))),"")</f>
        <v/>
      </c>
      <c r="Q52" s="34"/>
      <c r="R52" s="20" t="str">
        <f>IFERROR(IF(Q46="","",IF(MOD(ROW(),2)+7=1,INDEX(Janeiro!$C$4:$C$288,MATCH(Q52,Janeiro!$A$4:$A$288,0)),INDEX(Janeiro!$C$4:$C$288,_xlfn.AGGREGATE(15,6,ROW(Janeiro!$A$4:$A$288)-ROW(Janeiro!$A$3)/(Janeiro!$A$4:$A$288=MAX(Q46:Q52)),MOD(ROW(),2)+7)))),"")</f>
        <v/>
      </c>
      <c r="S52" s="16" t="str">
        <f>IFERROR(IF(Q46="","",IF(MOD(ROW(),2)+7=1,INDEX(Janeiro!$F$4:$F$288,MATCH(Q52,Janeiro!$A$4:$A$288,0)),INDEX(Janeiro!$F$4:$F$288,_xlfn.AGGREGATE(15,6,ROW(Janeiro!$A$4:$A$288)-ROW(Janeiro!$A$3)/(Janeiro!$A$4:$A$288=MAX(Q46:Q52)),MOD(ROW(),2)+7)))),"")</f>
        <v/>
      </c>
      <c r="T52" s="34"/>
      <c r="U52" s="17" t="str">
        <f>IFERROR(IF(T46="","",IF(MOD(ROW(),2)+7=1,INDEX(Janeiro!$C$4:$C$288,MATCH(T52,Janeiro!$A$4:$A$288,0)),INDEX(Janeiro!$C$4:$C$288,_xlfn.AGGREGATE(15,6,ROW(Janeiro!$A$4:$A$288)-ROW(Janeiro!$A$3)/(Janeiro!$A$4:$A$288=MAX(T46:T52)),MOD(ROW(),2)+7)))),"")</f>
        <v/>
      </c>
      <c r="V52" s="8" t="str">
        <f>IFERROR(IF(T46="","",IF(MOD(ROW(),2)+7=1,INDEX(Janeiro!$F$4:$F$288,MATCH(T52,Janeiro!$A$4:$A$288,0)),INDEX(Janeiro!$F$4:$F$288,_xlfn.AGGREGATE(15,6,ROW(Janeiro!$A$4:$A$288)-ROW(Janeiro!$A$3)/(Janeiro!$A$4:$A$288=MAX(T46:T52)),MOD(ROW(),2)+7)))),"")</f>
        <v/>
      </c>
    </row>
    <row r="53" spans="2:22" ht="16.2" thickBot="1" x14ac:dyDescent="0.35">
      <c r="B53" s="33"/>
      <c r="C53" s="24" t="str">
        <f>IFERROR(IF(B46="","",IF(MOD(ROW(),2)+7=1,INDEX(Janeiro!$C$4:$C$288,MATCH(B53,Janeiro!$A$4:$A$288,0)),INDEX(Janeiro!$C$4:$C$288,_xlfn.AGGREGATE(15,6,ROW(Janeiro!$A$4:$A$288)-ROW(Janeiro!$A$3)/(Janeiro!$A$4:$A$288=MAX(B46:B53)),MOD(ROW(),2)+7)))),"")</f>
        <v/>
      </c>
      <c r="D53" s="25" t="str">
        <f>IFERROR(IF(B46="","",IF(MOD(ROW(),2)+7=1,INDEX(Janeiro!$F$4:$F$288,MATCH(B53,Janeiro!$A$4:$A$288,0)),INDEX(Janeiro!$F$4:$F$288,_xlfn.AGGREGATE(15,6,ROW(Janeiro!$A$4:$A$288)-ROW(Janeiro!$A$3)/(Janeiro!$A$4:$A$288=MAX(B46:B53)),MOD(ROW(),2)+7)))),"")</f>
        <v/>
      </c>
      <c r="E53" s="37"/>
      <c r="F53" s="24" t="str">
        <f>IFERROR(IF(E46="","",IF(MOD(ROW(),2)+7=1,INDEX(Janeiro!$C$4:$C$288,MATCH(E53,Janeiro!$A$4:$A$288,0)),INDEX(Janeiro!$C$4:$C$288,_xlfn.AGGREGATE(15,6,ROW(Janeiro!$A$4:$A$288)-ROW(Janeiro!$A$3)/(Janeiro!$A$4:$A$288=MAX(E46:E53)),MOD(ROW(),2)+7)))),"")</f>
        <v/>
      </c>
      <c r="G53" s="25" t="str">
        <f>IFERROR(IF(E46="","",IF(MOD(ROW(),2)+7=1,INDEX(Janeiro!$F$4:$F$288,MATCH(E53,Janeiro!$A$4:$A$288,0)),INDEX(Janeiro!$F$4:$F$288,_xlfn.AGGREGATE(15,6,ROW(Janeiro!$A$4:$A$288)-ROW(Janeiro!$A$3)/(Janeiro!$A$4:$A$288=MAX(E46:E53)),MOD(ROW(),2)+7)))),"")</f>
        <v/>
      </c>
      <c r="H53" s="37"/>
      <c r="I53" s="24" t="str">
        <f>IFERROR(IF(H46="","",IF(MOD(ROW(),2)+7=1,INDEX(Janeiro!$C$4:$C$288,MATCH(H53,Janeiro!$A$4:$A$288,0)),INDEX(Janeiro!$C$4:$C$288,_xlfn.AGGREGATE(15,6,ROW(Janeiro!$A$4:$A$288)-ROW(Janeiro!$A$3)/(Janeiro!$A$4:$A$288=MAX(H46:H53)),MOD(ROW(),2)+7)))),"")</f>
        <v/>
      </c>
      <c r="J53" s="25" t="str">
        <f>IFERROR(IF(H46="","",IF(MOD(ROW(),2)+7=1,INDEX(Janeiro!$F$4:$F$288,MATCH(H53,Janeiro!$A$4:$A$288,0)),INDEX(Janeiro!$F$4:$F$288,_xlfn.AGGREGATE(15,6,ROW(Janeiro!$A$4:$A$288)-ROW(Janeiro!$A$3)/(Janeiro!$A$4:$A$288=MAX(H46:H53)),MOD(ROW(),2)+7)))),"")</f>
        <v/>
      </c>
      <c r="K53" s="37"/>
      <c r="L53" s="24" t="str">
        <f>IFERROR(IF(K46="","",IF(MOD(ROW(),2)+7=1,INDEX(Janeiro!$C$4:$C$288,MATCH(K53,Janeiro!$A$4:$A$288,0)),INDEX(Janeiro!$C$4:$C$288,_xlfn.AGGREGATE(15,6,ROW(Janeiro!$A$4:$A$288)-ROW(Janeiro!$A$3)/(Janeiro!$A$4:$A$288=MAX(K46:K53)),MOD(ROW(),2)+7)))),"")</f>
        <v/>
      </c>
      <c r="M53" s="25" t="str">
        <f>IFERROR(IF(K46="","",IF(MOD(ROW(),2)+7=1,INDEX(Janeiro!$F$4:$F$288,MATCH(K53,Janeiro!$A$4:$A$288,0)),INDEX(Janeiro!$F$4:$F$288,_xlfn.AGGREGATE(15,6,ROW(Janeiro!$A$4:$A$288)-ROW(Janeiro!$A$3)/(Janeiro!$A$4:$A$288=MAX(K46:K53)),MOD(ROW(),2)+7)))),"")</f>
        <v/>
      </c>
      <c r="N53" s="37"/>
      <c r="O53" s="24" t="str">
        <f>IFERROR(IF(N46="","",IF(MOD(ROW(),2)+7=1,INDEX(Janeiro!$C$4:$C$288,MATCH(N53,Janeiro!$A$4:$A$288,0)),INDEX(Janeiro!$C$4:$C$288,_xlfn.AGGREGATE(15,6,ROW(Janeiro!$A$4:$A$288)-ROW(Janeiro!$A$3)/(Janeiro!$A$4:$A$288=MAX(N46:N53)),MOD(ROW(),2)+7)))),"")</f>
        <v/>
      </c>
      <c r="P53" s="25" t="str">
        <f>IFERROR(IF(N46="","",IF(MOD(ROW(),2)+7=1,INDEX(Janeiro!$F$4:$F$288,MATCH(N53,Janeiro!$A$4:$A$288,0)),INDEX(Janeiro!$F$4:$F$288,_xlfn.AGGREGATE(15,6,ROW(Janeiro!$A$4:$A$288)-ROW(Janeiro!$A$3)/(Janeiro!$A$4:$A$288=MAX(N46:N53)),MOD(ROW(),2)+7)))),"")</f>
        <v/>
      </c>
      <c r="Q53" s="37"/>
      <c r="R53" s="24" t="str">
        <f>IFERROR(IF(Q46="","",IF(MOD(ROW(),2)+7=1,INDEX(Janeiro!$C$4:$C$288,MATCH(Q53,Janeiro!$A$4:$A$288,0)),INDEX(Janeiro!$C$4:$C$288,_xlfn.AGGREGATE(15,6,ROW(Janeiro!$A$4:$A$288)-ROW(Janeiro!$A$3)/(Janeiro!$A$4:$A$288=MAX(Q46:Q53)),MOD(ROW(),2)+7)))),"")</f>
        <v/>
      </c>
      <c r="S53" s="25" t="str">
        <f>IFERROR(IF(Q46="","",IF(MOD(ROW(),2)+7=1,INDEX(Janeiro!$F$4:$F$288,MATCH(Q53,Janeiro!$A$4:$A$288,0)),INDEX(Janeiro!$F$4:$F$288,_xlfn.AGGREGATE(15,6,ROW(Janeiro!$A$4:$A$288)-ROW(Janeiro!$A$3)/(Janeiro!$A$4:$A$288=MAX(Q46:Q53)),MOD(ROW(),2)+7)))),"")</f>
        <v/>
      </c>
      <c r="T53" s="37"/>
      <c r="U53" s="18" t="str">
        <f>IFERROR(IF(T46="","",IF(MOD(ROW(),2)+7=1,INDEX(Janeiro!$C$4:$C$288,MATCH(T53,Janeiro!$A$4:$A$288,0)),INDEX(Janeiro!$C$4:$C$288,_xlfn.AGGREGATE(15,6,ROW(Janeiro!$A$4:$A$288)-ROW(Janeiro!$A$3)/(Janeiro!$A$4:$A$288=MAX(T46:T53)),MOD(ROW(),2)+7)))),"")</f>
        <v/>
      </c>
      <c r="V53" s="8" t="str">
        <f>IFERROR(IF(T46="","",IF(MOD(ROW(),2)+7=1,INDEX(Janeiro!$F$4:$F$288,MATCH(T53,Janeiro!$A$4:$A$288,0)),INDEX(Janeiro!$F$4:$F$288,_xlfn.AGGREGATE(15,6,ROW(Janeiro!$A$4:$A$288)-ROW(Janeiro!$A$3)/(Janeiro!$A$4:$A$288=MAX(T46:T53)),MOD(ROW(),2)+7)))),"")</f>
        <v/>
      </c>
    </row>
    <row r="54" spans="2:22" x14ac:dyDescent="0.3">
      <c r="U54" s="8"/>
    </row>
  </sheetData>
  <mergeCells count="3">
    <mergeCell ref="O2:Q2"/>
    <mergeCell ref="K2:L2"/>
    <mergeCell ref="B3:U4"/>
  </mergeCells>
  <conditionalFormatting sqref="C6:C13">
    <cfRule type="expression" dxfId="415" priority="176">
      <formula>$D6="Estudando"</formula>
    </cfRule>
    <cfRule type="expression" dxfId="414" priority="175">
      <formula>$D6="A Estudar"</formula>
    </cfRule>
    <cfRule type="cellIs" dxfId="413" priority="174" operator="equal">
      <formula>$D6=""</formula>
    </cfRule>
    <cfRule type="expression" dxfId="412" priority="177">
      <formula>$D6="Estudado"</formula>
    </cfRule>
  </conditionalFormatting>
  <conditionalFormatting sqref="C14:C53">
    <cfRule type="expression" dxfId="411" priority="116">
      <formula>$D14="Estudado"</formula>
    </cfRule>
    <cfRule type="expression" dxfId="410" priority="115">
      <formula>$D14="Estudando"</formula>
    </cfRule>
    <cfRule type="cellIs" dxfId="409" priority="113" operator="equal">
      <formula>$C14=""</formula>
    </cfRule>
    <cfRule type="expression" dxfId="408" priority="114">
      <formula>$D14="A Estudar"</formula>
    </cfRule>
  </conditionalFormatting>
  <conditionalFormatting sqref="F6:F13">
    <cfRule type="cellIs" dxfId="407" priority="182" operator="equal">
      <formula>$G6=""</formula>
    </cfRule>
    <cfRule type="expression" dxfId="406" priority="183">
      <formula>$G6="A Estudar"</formula>
    </cfRule>
    <cfRule type="expression" dxfId="405" priority="184">
      <formula>$G6="Estudando"</formula>
    </cfRule>
    <cfRule type="expression" dxfId="404" priority="185">
      <formula>$G6="Estudado"</formula>
    </cfRule>
  </conditionalFormatting>
  <conditionalFormatting sqref="F14:F37">
    <cfRule type="cellIs" dxfId="403" priority="81" operator="equal">
      <formula>$F14=""</formula>
    </cfRule>
    <cfRule type="expression" dxfId="402" priority="82">
      <formula>$G14="A Estudar"</formula>
    </cfRule>
    <cfRule type="expression" dxfId="401" priority="83">
      <formula>$G14="Estudando"</formula>
    </cfRule>
    <cfRule type="expression" dxfId="400" priority="84">
      <formula>$G14="Estudado"</formula>
    </cfRule>
  </conditionalFormatting>
  <conditionalFormatting sqref="F38:F53">
    <cfRule type="cellIs" dxfId="399" priority="21" operator="equal">
      <formula>$E38=""</formula>
    </cfRule>
    <cfRule type="expression" dxfId="398" priority="22">
      <formula>$G38="A Estudar"</formula>
    </cfRule>
    <cfRule type="expression" dxfId="397" priority="24">
      <formula>$G38="Estudado"</formula>
    </cfRule>
    <cfRule type="expression" dxfId="396" priority="23">
      <formula>$G38="Estudando"</formula>
    </cfRule>
  </conditionalFormatting>
  <conditionalFormatting sqref="I6:I13">
    <cfRule type="cellIs" dxfId="395" priority="190" operator="equal">
      <formula>$J6=""</formula>
    </cfRule>
    <cfRule type="expression" dxfId="394" priority="191">
      <formula>$J6="A Estudar"</formula>
    </cfRule>
    <cfRule type="expression" dxfId="393" priority="192">
      <formula>$J6="Estudando"</formula>
    </cfRule>
    <cfRule type="expression" dxfId="392" priority="193">
      <formula>$J6="Estudado"</formula>
    </cfRule>
  </conditionalFormatting>
  <conditionalFormatting sqref="I14:I53">
    <cfRule type="expression" dxfId="391" priority="18">
      <formula>$J14="A Estudar"</formula>
    </cfRule>
    <cfRule type="expression" dxfId="390" priority="19">
      <formula>$J14="Estudando"</formula>
    </cfRule>
    <cfRule type="expression" dxfId="389" priority="20">
      <formula>$J14="Estudado"</formula>
    </cfRule>
    <cfRule type="cellIs" dxfId="388" priority="17" operator="equal">
      <formula>$I14=""</formula>
    </cfRule>
  </conditionalFormatting>
  <conditionalFormatting sqref="L6:L13">
    <cfRule type="cellIs" dxfId="387" priority="198" operator="equal">
      <formula>$M6=""</formula>
    </cfRule>
    <cfRule type="expression" dxfId="386" priority="199">
      <formula>$M6="A Estudar"</formula>
    </cfRule>
    <cfRule type="expression" dxfId="385" priority="200">
      <formula>$M6="Estudando"</formula>
    </cfRule>
    <cfRule type="expression" dxfId="384" priority="201">
      <formula>$M6="Estudado"</formula>
    </cfRule>
  </conditionalFormatting>
  <conditionalFormatting sqref="L14:L53">
    <cfRule type="expression" dxfId="383" priority="15">
      <formula>$M14="Estudando"</formula>
    </cfRule>
    <cfRule type="cellIs" dxfId="382" priority="13" operator="equal">
      <formula>$L14=""</formula>
    </cfRule>
    <cfRule type="expression" dxfId="381" priority="14">
      <formula>$M14="A Estudar"</formula>
    </cfRule>
    <cfRule type="expression" dxfId="380" priority="16">
      <formula>$M14="Estudado"</formula>
    </cfRule>
  </conditionalFormatting>
  <conditionalFormatting sqref="O6:O53">
    <cfRule type="cellIs" dxfId="379" priority="9" operator="equal">
      <formula>$O6=""</formula>
    </cfRule>
    <cfRule type="expression" dxfId="378" priority="12">
      <formula>$P6="Estudado"</formula>
    </cfRule>
    <cfRule type="expression" dxfId="377" priority="11">
      <formula>$P6="Estudando"</formula>
    </cfRule>
    <cfRule type="expression" dxfId="376" priority="10">
      <formula>$P6="A Estudar"</formula>
    </cfRule>
  </conditionalFormatting>
  <conditionalFormatting sqref="R6:R13">
    <cfRule type="cellIs" dxfId="375" priority="219" operator="equal">
      <formula>$R6=""</formula>
    </cfRule>
  </conditionalFormatting>
  <conditionalFormatting sqref="R6:R21">
    <cfRule type="expression" dxfId="374" priority="222">
      <formula>$S6="Estudado"</formula>
    </cfRule>
    <cfRule type="expression" dxfId="373" priority="220">
      <formula>$S6="A Estudar"</formula>
    </cfRule>
    <cfRule type="expression" dxfId="372" priority="221">
      <formula>$S6="Estudando"</formula>
    </cfRule>
  </conditionalFormatting>
  <conditionalFormatting sqref="R14:R53">
    <cfRule type="expression" dxfId="371" priority="5">
      <formula>$R14=""</formula>
    </cfRule>
  </conditionalFormatting>
  <conditionalFormatting sqref="R22:R53">
    <cfRule type="expression" dxfId="370" priority="7">
      <formula>$S22="Estudando"</formula>
    </cfRule>
    <cfRule type="expression" dxfId="369" priority="6">
      <formula>$S22="A Estudar"</formula>
    </cfRule>
    <cfRule type="expression" dxfId="368" priority="8">
      <formula>$S22="Estudado"</formula>
    </cfRule>
  </conditionalFormatting>
  <conditionalFormatting sqref="U6:U13">
    <cfRule type="expression" dxfId="367" priority="215">
      <formula>$V6="A Estudar"</formula>
    </cfRule>
    <cfRule type="expression" dxfId="366" priority="216">
      <formula>$V6="Estudando"</formula>
    </cfRule>
    <cfRule type="expression" dxfId="365" priority="217">
      <formula>$V6="Estudado"</formula>
    </cfRule>
    <cfRule type="cellIs" dxfId="364" priority="214" operator="equal">
      <formula>$U6=""</formula>
    </cfRule>
  </conditionalFormatting>
  <conditionalFormatting sqref="U14:U54">
    <cfRule type="expression" dxfId="363" priority="4">
      <formula>$V14="Estudado"</formula>
    </cfRule>
    <cfRule type="expression" dxfId="362" priority="3">
      <formula>$V14="Estudando"</formula>
    </cfRule>
    <cfRule type="expression" dxfId="361" priority="2">
      <formula>$V14="A Estudar"</formula>
    </cfRule>
    <cfRule type="expression" dxfId="360" priority="1">
      <formula>$U14=""</formula>
    </cfRule>
  </conditionalFormatting>
  <pageMargins left="0.75" right="0.25" top="0.75" bottom="0.75" header="0.3" footer="0.3"/>
  <pageSetup paperSize="9" scale="60" orientation="landscape"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Plan2">
    <pageSetUpPr fitToPage="1"/>
  </sheetPr>
  <dimension ref="B2:V54"/>
  <sheetViews>
    <sheetView showGridLines="0" zoomScale="90" zoomScaleNormal="90" workbookViewId="0"/>
  </sheetViews>
  <sheetFormatPr defaultColWidth="9.109375" defaultRowHeight="15.6" x14ac:dyDescent="0.3"/>
  <cols>
    <col min="1" max="1" width="1.88671875" style="1" customWidth="1"/>
    <col min="2" max="2" width="3.44140625" style="27" customWidth="1"/>
    <col min="3" max="3" width="25.6640625" style="1" customWidth="1"/>
    <col min="4" max="4" width="10.109375" style="1" hidden="1" customWidth="1"/>
    <col min="5" max="5" width="3.44140625" style="27" customWidth="1"/>
    <col min="6" max="6" width="25.6640625" style="1" customWidth="1"/>
    <col min="7" max="7" width="12.5546875" style="1" hidden="1" customWidth="1"/>
    <col min="8" max="8" width="3.44140625" style="27" customWidth="1"/>
    <col min="9" max="9" width="25.6640625" style="1" customWidth="1"/>
    <col min="10" max="10" width="11.109375" style="1" hidden="1" customWidth="1"/>
    <col min="11" max="11" width="3.44140625" style="27" customWidth="1"/>
    <col min="12" max="12" width="25.6640625" style="1" customWidth="1"/>
    <col min="13" max="13" width="14.44140625" style="1" hidden="1" customWidth="1"/>
    <col min="14" max="14" width="3.44140625" style="27" customWidth="1"/>
    <col min="15" max="15" width="25.6640625" style="1" customWidth="1"/>
    <col min="16" max="16" width="11" style="1" hidden="1" customWidth="1"/>
    <col min="17" max="17" width="3.6640625" style="27" customWidth="1"/>
    <col min="18" max="18" width="25.6640625" style="1" customWidth="1"/>
    <col min="19" max="19" width="10.88671875" style="1" hidden="1" customWidth="1"/>
    <col min="20" max="20" width="3.44140625" style="27" customWidth="1"/>
    <col min="21" max="21" width="25.6640625" style="1" customWidth="1"/>
    <col min="22" max="22" width="13.33203125" style="1" hidden="1" customWidth="1"/>
    <col min="23" max="16384" width="9.109375" style="1"/>
  </cols>
  <sheetData>
    <row r="2" spans="2:22" ht="16.2" thickBot="1" x14ac:dyDescent="0.35">
      <c r="F2"/>
      <c r="G2"/>
      <c r="I2" s="9"/>
      <c r="J2" s="9"/>
      <c r="K2" s="208"/>
      <c r="L2" s="208"/>
      <c r="M2" s="10"/>
      <c r="O2" s="207"/>
      <c r="P2" s="207"/>
      <c r="Q2" s="207"/>
      <c r="R2" s="10"/>
      <c r="S2" s="10"/>
    </row>
    <row r="3" spans="2:22" ht="15.75" customHeight="1" x14ac:dyDescent="0.3">
      <c r="B3" s="209" t="str">
        <f>CONCATENATE("Fevereiro","/",Fevereiro!K3)</f>
        <v>Fevereiro/2021</v>
      </c>
      <c r="C3" s="210"/>
      <c r="D3" s="210"/>
      <c r="E3" s="210"/>
      <c r="F3" s="210"/>
      <c r="G3" s="210"/>
      <c r="H3" s="210"/>
      <c r="I3" s="210"/>
      <c r="J3" s="210"/>
      <c r="K3" s="210"/>
      <c r="L3" s="210"/>
      <c r="M3" s="210"/>
      <c r="N3" s="210"/>
      <c r="O3" s="210"/>
      <c r="P3" s="210"/>
      <c r="Q3" s="210"/>
      <c r="R3" s="210"/>
      <c r="S3" s="210"/>
      <c r="T3" s="210"/>
      <c r="U3" s="211"/>
    </row>
    <row r="4" spans="2:22" ht="15" thickBot="1" x14ac:dyDescent="0.35">
      <c r="B4" s="212"/>
      <c r="C4" s="213"/>
      <c r="D4" s="213"/>
      <c r="E4" s="213"/>
      <c r="F4" s="213"/>
      <c r="G4" s="213"/>
      <c r="H4" s="213"/>
      <c r="I4" s="213"/>
      <c r="J4" s="213"/>
      <c r="K4" s="213"/>
      <c r="L4" s="213"/>
      <c r="M4" s="213"/>
      <c r="N4" s="213"/>
      <c r="O4" s="213"/>
      <c r="P4" s="213"/>
      <c r="Q4" s="213"/>
      <c r="R4" s="213"/>
      <c r="S4" s="213"/>
      <c r="T4" s="213"/>
      <c r="U4" s="214"/>
    </row>
    <row r="5" spans="2:22" ht="16.2" thickBot="1" x14ac:dyDescent="0.35">
      <c r="B5" s="90"/>
      <c r="C5" s="91" t="s">
        <v>7</v>
      </c>
      <c r="D5" s="92"/>
      <c r="E5" s="93"/>
      <c r="F5" s="91" t="s">
        <v>8</v>
      </c>
      <c r="G5" s="92"/>
      <c r="H5" s="93"/>
      <c r="I5" s="91" t="s">
        <v>9</v>
      </c>
      <c r="J5" s="92"/>
      <c r="K5" s="93"/>
      <c r="L5" s="91" t="s">
        <v>10</v>
      </c>
      <c r="M5" s="92"/>
      <c r="N5" s="93"/>
      <c r="O5" s="91" t="s">
        <v>11</v>
      </c>
      <c r="P5" s="92"/>
      <c r="Q5" s="93"/>
      <c r="R5" s="91" t="s">
        <v>12</v>
      </c>
      <c r="S5" s="92"/>
      <c r="T5" s="93"/>
      <c r="U5" s="94" t="s">
        <v>13</v>
      </c>
    </row>
    <row r="6" spans="2:22" ht="15" customHeight="1" x14ac:dyDescent="0.3">
      <c r="B6" s="38" t="str">
        <f>Fevereiro!H7</f>
        <v/>
      </c>
      <c r="C6" s="39" t="str">
        <f>IFERROR(IF(B6="","",IF(MOD(ROW(),2)+1=1,INDEX(Fevereiro!$C$4:$C$293,MATCH(B6,Fevereiro!$A$4:$A$293,0)),INDEX(Fevereiro!$C$4:$C$293,_xlfn.AGGREGATE(15,6,ROW(Fevereiro!$A$4:$A$293)-ROW(Fevereiro!$A$3)/(Fevereiro!$A$4:$A$293=MAX(B6)),MOD(ROW(),2)+1)))),"")</f>
        <v/>
      </c>
      <c r="D6" s="40" t="str">
        <f>IFERROR(IF(B6="","",IF(MOD(ROW(),2)+1=1,INDEX(Fevereiro!$F$4:$F$293,MATCH(B6,Fevereiro!$A$4:$A$293,0)),INDEX(Fevereiro!$F$4:$F$293,_xlfn.AGGREGATE(15,6,ROW(Fevereiro!$A$4:$A$293)-ROW(Fevereiro!$A$3)/(Fevereiro!$A$4:$A$293=MAX(B6)),MOD(ROW(),2)+1)))),"")</f>
        <v/>
      </c>
      <c r="E6" s="41">
        <f>Fevereiro!I7</f>
        <v>44228</v>
      </c>
      <c r="F6" s="39" t="str">
        <f>IFERROR(IF(E6="","",IF(MOD(ROW(),2)+1=1,INDEX(Fevereiro!$C$4:$C$293,MATCH(E6,Fevereiro!$A$4:$A$293,0)),INDEX(Fevereiro!$C$4:$C$293,_xlfn.AGGREGATE(15,6,ROW(Fevereiro!$A$4:$A$293)-ROW(Fevereiro!$A$3)/(Fevereiro!$A$4:$A$293=MAX(E6)),MOD(ROW(),2)+1)))),"")</f>
        <v>Tabela Periódica</v>
      </c>
      <c r="G6" s="40" t="str">
        <f>IFERROR(IF(E6="","",IF(MOD(ROW(),2)+1=1,INDEX(Fevereiro!$F$4:$F$293,MATCH(E6,Fevereiro!$A$4:$A$293,0)),INDEX(Fevereiro!$F$4:$F$293,_xlfn.AGGREGATE(15,6,ROW(Fevereiro!$A$4:$A$293)-ROW(Fevereiro!$A$3)/(Fevereiro!$A$4:$A$293=MAX(E6)),MOD(ROW(),2)+1)))),"")</f>
        <v>Estudado</v>
      </c>
      <c r="H6" s="41">
        <f>Fevereiro!J7</f>
        <v>44229</v>
      </c>
      <c r="I6" s="39" t="str">
        <f>IFERROR(IF(H6="","",IF(MOD(ROW(),2)+1=1,INDEX(Fevereiro!$C$4:$C$293,MATCH(H6,Fevereiro!$A$4:$A$293,0)),INDEX(Fevereiro!$C$4:$C$293,_xlfn.AGGREGATE(15,6,ROW(Fevereiro!$A$4:$A$293)-ROW(Fevereiro!$A$3)/(Fevereiro!$A$4:$A$293=MAX(H6)),MOD(ROW(),2)+1)))),"")</f>
        <v>Funções 2 grau</v>
      </c>
      <c r="J6" s="40" t="str">
        <f>IFERROR(IF(H6="","",IF(MOD(ROW(),2)+1=1,INDEX(Fevereiro!$F$4:$F$293,MATCH(H6,Fevereiro!$A$4:$A$293,0)),INDEX(Fevereiro!$F$4:$F$293,_xlfn.AGGREGATE(15,6,ROW(Fevereiro!$A$4:$A$293)-ROW(Fevereiro!$A$3)/(Fevereiro!$A$4:$A$293=MAX(H6)),MOD(ROW(),2)+1)))),"")</f>
        <v>Estudando</v>
      </c>
      <c r="K6" s="41">
        <f>Fevereiro!K7</f>
        <v>44230</v>
      </c>
      <c r="L6" s="39" t="str">
        <f>IFERROR(IF(K6="","",IF(MOD(ROW(),2)+1=1,INDEX(Fevereiro!$C$4:$C$293,MATCH(K6,Fevereiro!$A$4:$A$293,0)),INDEX(Fevereiro!$C$4:$C$293,_xlfn.AGGREGATE(15,6,ROW(Fevereiro!$A$4:$A$293)-ROW(Fevereiro!$A$3)/(Fevereiro!$A$4:$A$293=MAX(K6)),MOD(ROW(),2)+1)))),"")</f>
        <v>Quimica organica</v>
      </c>
      <c r="M6" s="40" t="str">
        <f>IFERROR(IF(K6="","",IF(MOD(ROW(),2)+1=1,INDEX(Fevereiro!$F$4:$F$293,MATCH(K6,Fevereiro!$A$4:$A$293,0)),INDEX(Fevereiro!$F$4:$F$293,_xlfn.AGGREGATE(15,6,ROW(Fevereiro!$A$4:$A$293)-ROW(Fevereiro!$A$3)/(Fevereiro!$A$4:$A$293=MAX(K6)),MOD(ROW(),2)+1)))),"")</f>
        <v>A estudar</v>
      </c>
      <c r="N6" s="41">
        <f>Fevereiro!L7</f>
        <v>44231</v>
      </c>
      <c r="O6" s="39" t="str">
        <f>IFERROR(IF(N6="","",IF(MOD(ROW(),2)+1=1,INDEX(Fevereiro!$C$4:$C$293,MATCH(N6,Fevereiro!$A$4:$A$293,0)),INDEX(Fevereiro!$C$4:$C$293,_xlfn.AGGREGATE(15,6,ROW(Fevereiro!$A$4:$A$293)-ROW(Fevereiro!$A$3)/(Fevereiro!$A$4:$A$293=MAX(N6)),MOD(ROW(),2)+1)))),"")</f>
        <v/>
      </c>
      <c r="P6" s="40" t="str">
        <f>IFERROR(IF(N6="","",IF(MOD(ROW(),2)+1=1,INDEX(Fevereiro!$F$4:$F$293,MATCH(N6,Fevereiro!$A$4:$A$293,0)),INDEX(Fevereiro!$F$4:$F$293,_xlfn.AGGREGATE(15,6,ROW(Fevereiro!$A$4:$A$293)-ROW(Fevereiro!$A$3)/(Fevereiro!$A$4:$A$293=MAX(N6)),MOD(ROW(),2)+1)))),"")</f>
        <v/>
      </c>
      <c r="Q6" s="41">
        <f>Fevereiro!M7</f>
        <v>44232</v>
      </c>
      <c r="R6" s="39" t="str">
        <f>IFERROR(IF(Q6="","",IF(MOD(ROW(),2)+1=1,INDEX(Fevereiro!$C$4:$C$293,MATCH(Q6,Fevereiro!$A$4:$A$293,0)),INDEX(Fevereiro!$C$4:$C$293,_xlfn.AGGREGATE(15,6,ROW(Fevereiro!$A$4:$A$293)-ROW(Fevereiro!$A$3)/(Fevereiro!$A$4:$A$293=MAX(Q6)),MOD(ROW(),2)+1)))),"")</f>
        <v/>
      </c>
      <c r="S6" s="40" t="str">
        <f>IFERROR(IF(Q6="","",IF(MOD(ROW(),2)+1=1,INDEX(Fevereiro!$F$4:$F$293,MATCH(Q6,Fevereiro!$A$4:$A$293,0)),INDEX(Fevereiro!$F$4:$F$293,_xlfn.AGGREGATE(15,6,ROW(Fevereiro!$A$4:$A$293)-ROW(Fevereiro!$A$3)/(Fevereiro!$A$4:$A$293=MAX(Q6)),MOD(ROW(),2)+1)))),"")</f>
        <v/>
      </c>
      <c r="T6" s="41">
        <f>Fevereiro!N7</f>
        <v>44233</v>
      </c>
      <c r="U6" s="42" t="str">
        <f>IFERROR(IF(T6="","",IF(MOD(ROW(),2)+1=1,INDEX(Fevereiro!$C$4:$C$293,MATCH(T6,Fevereiro!$A$4:$A$293,0)),INDEX(Fevereiro!$C$4:$C$293,_xlfn.AGGREGATE(15,6,ROW(Fevereiro!$A$4:$A$293)-ROW(Fevereiro!$A$3)/(Fevereiro!$A$4:$A$293=MAX(T6)),MOD(ROW(),2)+1)))),"")</f>
        <v/>
      </c>
      <c r="V6" s="16" t="str">
        <f>IFERROR(IF(T6="","",IF(MOD(ROW(),2)+1=1,INDEX(Fevereiro!$F$4:$F$293,MATCH(T6,Fevereiro!$A$4:$A$293,0)),INDEX(Fevereiro!$F$4:$F$293,_xlfn.AGGREGATE(15,6,ROW(Fevereiro!$A$4:$A$293)-ROW(Fevereiro!$A$3)/(Fevereiro!$A$4:$A$293=MAX(T6)),MOD(ROW(),2)+1)))),"")</f>
        <v/>
      </c>
    </row>
    <row r="7" spans="2:22" ht="15" customHeight="1" x14ac:dyDescent="0.3">
      <c r="B7" s="29"/>
      <c r="C7" s="20" t="str">
        <f>IFERROR(IF(B6="","",IF(MOD(ROW(),2)+1=1,INDEX(Fevereiro!$C$4:$C$293,MATCH(B7,Fevereiro!$A$4:$A$293,0)),INDEX(Fevereiro!$C$4:$C$293,_xlfn.AGGREGATE(15,6,ROW(Fevereiro!$A$4:$A$293)-ROW(Fevereiro!$A$3)/(Fevereiro!$A$4:$A$293=MAX(B6:B7)),MOD(ROW(),2)+1)))),"")</f>
        <v/>
      </c>
      <c r="D7" s="16" t="str">
        <f>IFERROR(IF(B6="","",IF(MOD(ROW(),2)+1=1,INDEX(Fevereiro!$F$4:$F$293,MATCH(B7,Fevereiro!$A$4:$A$293,0)),INDEX(Fevereiro!$F$4:$F$293,_xlfn.AGGREGATE(15,6,ROW(Fevereiro!$A$4:$A$293)-ROW(Fevereiro!$A$3)/(Fevereiro!$A$4:$A$293=MAX(B6:B7)),MOD(ROW(),2)+1)))),"")</f>
        <v/>
      </c>
      <c r="E7" s="34"/>
      <c r="F7" s="20" t="str">
        <f>IFERROR(IF(E6="","",IF(MOD(ROW(),2)+1=1,INDEX(Fevereiro!$C$4:$C$293,MATCH(E7,Fevereiro!$A$4:$A$293,0)),INDEX(Fevereiro!$C$4:$C$293,_xlfn.AGGREGATE(15,6,ROW(Fevereiro!$A$4:$A$293)-ROW(Fevereiro!$A$3)/(Fevereiro!$A$4:$A$293=MAX(E6:E7)),MOD(ROW(),2)+1)))),"")</f>
        <v>Numeros inteiros</v>
      </c>
      <c r="G7" s="16" t="str">
        <f>IFERROR(IF(E6="","",IF(MOD(ROW(),2)+1=1,INDEX(Fevereiro!$F$4:$F$293,MATCH(E7,Fevereiro!$A$4:$A$293,0)),INDEX(Fevereiro!$F$4:$F$293,_xlfn.AGGREGATE(15,6,ROW(Fevereiro!$A$4:$A$293)-ROW(Fevereiro!$A$3)/(Fevereiro!$A$4:$A$293=MAX(E6:E7)),MOD(ROW(),2)+1)))),"")</f>
        <v>Estudado</v>
      </c>
      <c r="H7" s="34"/>
      <c r="I7" s="20" t="str">
        <f>IFERROR(IF(H6="","",IF(MOD(ROW(),2)+1=1,INDEX(Fevereiro!$C$4:$C$293,MATCH(H7,Fevereiro!$A$4:$A$293,0)),INDEX(Fevereiro!$C$4:$C$293,_xlfn.AGGREGATE(15,6,ROW(Fevereiro!$A$4:$A$293)-ROW(Fevereiro!$A$3)/(Fevereiro!$A$4:$A$293=MAX(H6:H7)),MOD(ROW(),2)+1)))),"")</f>
        <v>Literatura internacional</v>
      </c>
      <c r="J7" s="16" t="str">
        <f>IFERROR(IF(H6="","",IF(MOD(ROW(),2)+1=1,INDEX(Fevereiro!$F$4:$F$293,MATCH(H7,Fevereiro!$A$4:$A$293,0)),INDEX(Fevereiro!$F$4:$F$293,_xlfn.AGGREGATE(15,6,ROW(Fevereiro!$A$4:$A$293)-ROW(Fevereiro!$A$3)/(Fevereiro!$A$4:$A$293=MAX(H6:H7)),MOD(ROW(),2)+1)))),"")</f>
        <v>Estudando</v>
      </c>
      <c r="K7" s="26"/>
      <c r="L7" s="20" t="str">
        <f>IFERROR(IF(K6="","",IF(MOD(ROW(),2)+1=1,INDEX(Fevereiro!$C$4:$C$293,MATCH(K7,Fevereiro!$A$4:$A$293,0)),INDEX(Fevereiro!$C$4:$C$293,_xlfn.AGGREGATE(15,6,ROW(Fevereiro!$A$4:$A$293)-ROW(Fevereiro!$A$3)/(Fevereiro!$A$4:$A$293=MAX(K6:K7)),MOD(ROW(),2)+1)))),"")</f>
        <v>Vogais</v>
      </c>
      <c r="M7" s="16" t="str">
        <f>IFERROR(IF(K6="","",IF(MOD(ROW(),2)+1=1,INDEX(Fevereiro!$F$4:$F$293,MATCH(K7,Fevereiro!$A$4:$A$293,0)),INDEX(Fevereiro!$F$4:$F$293,_xlfn.AGGREGATE(15,6,ROW(Fevereiro!$A$4:$A$293)-ROW(Fevereiro!$A$3)/(Fevereiro!$A$4:$A$293=MAX(K6:K7)),MOD(ROW(),2)+1)))),"")</f>
        <v>A estudar</v>
      </c>
      <c r="N7" s="26"/>
      <c r="O7" s="20" t="str">
        <f>IFERROR(IF(N6="","",IF(MOD(ROW(),2)+1=1,INDEX(Fevereiro!$C$4:$C$293,MATCH(N7,Fevereiro!$A$4:$A$293,0)),INDEX(Fevereiro!$C$4:$C$293,_xlfn.AGGREGATE(15,6,ROW(Fevereiro!$A$4:$A$293)-ROW(Fevereiro!$A$3)/(Fevereiro!$A$4:$A$293=MAX(N6:N7)),MOD(ROW(),2)+1)))),"")</f>
        <v/>
      </c>
      <c r="P7" s="16" t="str">
        <f>IFERROR(IF(N6="","",IF(MOD(ROW(),2)+1=1,INDEX(Fevereiro!$F$4:$F$293,MATCH(N7,Fevereiro!$A$4:$A$293,0)),INDEX(Fevereiro!$F$4:$F$293,_xlfn.AGGREGATE(15,6,ROW(Fevereiro!$A$4:$A$293)-ROW(Fevereiro!$A$3)/(Fevereiro!$A$4:$A$293=MAX(N6:N7)),MOD(ROW(),2)+1)))),"")</f>
        <v/>
      </c>
      <c r="Q7" s="26"/>
      <c r="R7" s="20" t="str">
        <f>IFERROR(IF(Q6="","",IF(MOD(ROW(),2)+1=1,INDEX(Fevereiro!$C$4:$C$293,MATCH(Q7,Fevereiro!$A$4:$A$293,0)),INDEX(Fevereiro!$C$4:$C$293,_xlfn.AGGREGATE(15,6,ROW(Fevereiro!$A$4:$A$293)-ROW(Fevereiro!$A$3)/(Fevereiro!$A$4:$A$293=MAX(Q6:Q7)),MOD(ROW(),2)+1)))),"")</f>
        <v/>
      </c>
      <c r="S7" s="16" t="str">
        <f>IFERROR(IF(Q6="","",IF(MOD(ROW(),2)+1=1,INDEX(Fevereiro!$F$4:$F$293,MATCH(Q7,Fevereiro!$A$4:$A$293,0)),INDEX(Fevereiro!$F$4:$F$293,_xlfn.AGGREGATE(15,6,ROW(Fevereiro!$A$4:$A$293)-ROW(Fevereiro!$A$3)/(Fevereiro!$A$4:$A$293=MAX(Q6:Q7)),MOD(ROW(),2)+1)))),"")</f>
        <v/>
      </c>
      <c r="T7" s="26"/>
      <c r="U7" s="17" t="str">
        <f>IFERROR(IF(T6="","",IF(MOD(ROW(),2)+1=1,INDEX(Fevereiro!$C$4:$C$293,MATCH(T7,Fevereiro!$A$4:$A$293,0)),INDEX(Fevereiro!$C$4:$C$293,_xlfn.AGGREGATE(15,6,ROW(Fevereiro!$A$4:$A$293)-ROW(Fevereiro!$A$3)/(Fevereiro!$A$4:$A$293=MAX(T6:T7)),MOD(ROW(),2)+1)))),"")</f>
        <v/>
      </c>
      <c r="V7" s="16" t="str">
        <f>IFERROR(IF(T6="","",IF(MOD(ROW(),2)+1=1,INDEX(Fevereiro!$F$4:$F$293,MATCH(T7,Fevereiro!$A$4:$A$293,0)),INDEX(Fevereiro!$F$4:$F$293,_xlfn.AGGREGATE(15,6,ROW(Fevereiro!$A$4:$A$293)-ROW(Fevereiro!$A$3)/(Fevereiro!$A$4:$A$293=MAX(T6:T7)),MOD(ROW(),2)+1)))),"")</f>
        <v/>
      </c>
    </row>
    <row r="8" spans="2:22" ht="15" customHeight="1" x14ac:dyDescent="0.3">
      <c r="B8" s="29"/>
      <c r="C8" s="20" t="str">
        <f>IFERROR(IF(B6="","",IF(MOD(ROW(),2)+3=1,INDEX(Fevereiro!$C$4:$C$293,MATCH(B8,Fevereiro!$A$4:$A$293,0)),INDEX(Fevereiro!$C$4:$C$293,_xlfn.AGGREGATE(15,6,ROW(Fevereiro!$A$4:$A$293)-ROW(Fevereiro!$A$3)/(Fevereiro!$A$4:$A$293=MAX(B6:B8)),MOD(ROW(),2)+3)))),"")</f>
        <v/>
      </c>
      <c r="D8" s="16" t="str">
        <f>IFERROR(IF(B6="","",IF(MOD(ROW(),2)+3=1,INDEX(Fevereiro!$F$4:$F$293,MATCH(B8,Fevereiro!$A$4:$A$293,0)),INDEX(Fevereiro!$F$4:$F$293,_xlfn.AGGREGATE(15,6,ROW(Fevereiro!$A$4:$A$293)-ROW(Fevereiro!$A$3)/(Fevereiro!$A$4:$A$293=MAX(B6:B8)),MOD(ROW(),2)+3)))),"")</f>
        <v/>
      </c>
      <c r="E8" s="34"/>
      <c r="F8" s="20" t="str">
        <f>IFERROR(IF(E6="","",IF(MOD(ROW(),2)+3=1,INDEX(Fevereiro!$C$4:$C$293,MATCH(E8,Fevereiro!$A$4:$A$293,0)),INDEX(Fevereiro!$C$4:$C$293,_xlfn.AGGREGATE(15,6,ROW(Fevereiro!$A$4:$A$293)-ROW(Fevereiro!$A$3)/(Fevereiro!$A$4:$A$293=MAX(E6:E8)),MOD(ROW(),2)+3)))),"")</f>
        <v>Frações</v>
      </c>
      <c r="G8" s="16" t="str">
        <f>IFERROR(IF(E6="","",IF(MOD(ROW(),2)+3=1,INDEX(Fevereiro!$F$4:$F$293,MATCH(E8,Fevereiro!$A$4:$A$293,0)),INDEX(Fevereiro!$F$4:$F$293,_xlfn.AGGREGATE(15,6,ROW(Fevereiro!$A$4:$A$293)-ROW(Fevereiro!$A$3)/(Fevereiro!$A$4:$A$293=MAX(E6:E8)),MOD(ROW(),2)+3)))),"")</f>
        <v>Estudado</v>
      </c>
      <c r="H8" s="34"/>
      <c r="I8" s="20" t="str">
        <f>IFERROR(IF(H6="","",IF(MOD(ROW(),2)+3=1,INDEX(Fevereiro!$C$4:$C$293,MATCH(H8,Fevereiro!$A$4:$A$293,0)),INDEX(Fevereiro!$C$4:$C$293,_xlfn.AGGREGATE(15,6,ROW(Fevereiro!$A$4:$A$293)-ROW(Fevereiro!$A$3)/(Fevereiro!$A$4:$A$293=MAX(H6:H8)),MOD(ROW(),2)+3)))),"")</f>
        <v>Crase</v>
      </c>
      <c r="J8" s="16" t="str">
        <f>IFERROR(IF(H6="","",IF(MOD(ROW(),2)+3=1,INDEX(Fevereiro!$F$4:$F$293,MATCH(H8,Fevereiro!$A$4:$A$293,0)),INDEX(Fevereiro!$F$4:$F$293,_xlfn.AGGREGATE(15,6,ROW(Fevereiro!$A$4:$A$293)-ROW(Fevereiro!$A$3)/(Fevereiro!$A$4:$A$293=MAX(H6:H8)),MOD(ROW(),2)+3)))),"")</f>
        <v>Estudando</v>
      </c>
      <c r="K8" s="26"/>
      <c r="L8" s="20" t="str">
        <f>IFERROR(IF(K6="","",IF(MOD(ROW(),2)+3=1,INDEX(Fevereiro!$C$4:$C$293,MATCH(K8,Fevereiro!$A$4:$A$293,0)),INDEX(Fevereiro!$C$4:$C$293,_xlfn.AGGREGATE(15,6,ROW(Fevereiro!$A$4:$A$293)-ROW(Fevereiro!$A$3)/(Fevereiro!$A$4:$A$293=MAX(K6:K8)),MOD(ROW(),2)+3)))),"")</f>
        <v>Função</v>
      </c>
      <c r="M8" s="16" t="str">
        <f>IFERROR(IF(K6="","",IF(MOD(ROW(),2)+3=1,INDEX(Fevereiro!$F$4:$F$293,MATCH(K8,Fevereiro!$A$4:$A$293,0)),INDEX(Fevereiro!$F$4:$F$293,_xlfn.AGGREGATE(15,6,ROW(Fevereiro!$A$4:$A$293)-ROW(Fevereiro!$A$3)/(Fevereiro!$A$4:$A$293=MAX(K6:K8)),MOD(ROW(),2)+3)))),"")</f>
        <v>A estudar</v>
      </c>
      <c r="N8" s="26"/>
      <c r="O8" s="20" t="str">
        <f>IFERROR(IF(N6="","",IF(MOD(ROW(),2)+3=1,INDEX(Fevereiro!$C$4:$C$293,MATCH(N8,Fevereiro!$A$4:$A$293,0)),INDEX(Fevereiro!$C$4:$C$293,_xlfn.AGGREGATE(15,6,ROW(Fevereiro!$A$4:$A$293)-ROW(Fevereiro!$A$3)/(Fevereiro!$A$4:$A$293=MAX(N6:N8)),MOD(ROW(),2)+3)))),"")</f>
        <v/>
      </c>
      <c r="P8" s="16" t="str">
        <f>IFERROR(IF(N6="","",IF(MOD(ROW(),2)+3=1,INDEX(Fevereiro!$F$4:$F$293,MATCH(N8,Fevereiro!$A$4:$A$293,0)),INDEX(Fevereiro!$F$4:$F$293,_xlfn.AGGREGATE(15,6,ROW(Fevereiro!$A$4:$A$293)-ROW(Fevereiro!$A$3)/(Fevereiro!$A$4:$A$293=MAX(N6:N8)),MOD(ROW(),2)+3)))),"")</f>
        <v/>
      </c>
      <c r="Q8" s="26"/>
      <c r="R8" s="20" t="str">
        <f>IFERROR(IF(Q6="","",IF(MOD(ROW(),2)+3=1,INDEX(Fevereiro!$C$4:$C$293,MATCH(Q8,Fevereiro!$A$4:$A$293,0)),INDEX(Fevereiro!$C$4:$C$293,_xlfn.AGGREGATE(15,6,ROW(Fevereiro!$A$4:$A$293)-ROW(Fevereiro!$A$3)/(Fevereiro!$A$4:$A$293=MAX(Q6:Q8)),MOD(ROW(),2)+3)))),"")</f>
        <v/>
      </c>
      <c r="S8" s="16" t="str">
        <f>IFERROR(IF(Q6="","",IF(MOD(ROW(),2)+3=1,INDEX(Fevereiro!$F$4:$F$293,MATCH(Q8,Fevereiro!$A$4:$A$293,0)),INDEX(Fevereiro!$F$4:$F$293,_xlfn.AGGREGATE(15,6,ROW(Fevereiro!$A$4:$A$293)-ROW(Fevereiro!$A$3)/(Fevereiro!$A$4:$A$293=MAX(Q6:Q8)),MOD(ROW(),2)+3)))),"")</f>
        <v/>
      </c>
      <c r="T8" s="26"/>
      <c r="U8" s="17" t="str">
        <f>IFERROR(IF(T6="","",IF(MOD(ROW(),2)+3=1,INDEX(Fevereiro!$C$4:$C$293,MATCH(T8,Fevereiro!$A$4:$A$293,0)),INDEX(Fevereiro!$C$4:$C$293,_xlfn.AGGREGATE(15,6,ROW(Fevereiro!$A$4:$A$293)-ROW(Fevereiro!$A$3)/(Fevereiro!$A$4:$A$293=MAX(T6:T8)),MOD(ROW(),2)+3)))),"")</f>
        <v/>
      </c>
      <c r="V8" s="16" t="str">
        <f>IFERROR(IF(T6="","",IF(MOD(ROW(),2)+3=1,INDEX(Fevereiro!$F$4:$F$293,MATCH(T8,Fevereiro!$A$4:$A$293,0)),INDEX(Fevereiro!$F$4:$F$293,_xlfn.AGGREGATE(15,6,ROW(Fevereiro!$A$4:$A$293)-ROW(Fevereiro!$A$3)/(Fevereiro!$A$4:$A$293=MAX(T6:T8)),MOD(ROW(),2)+3)))),"")</f>
        <v/>
      </c>
    </row>
    <row r="9" spans="2:22" ht="15" customHeight="1" x14ac:dyDescent="0.3">
      <c r="B9" s="29"/>
      <c r="C9" s="20" t="str">
        <f>IFERROR(IF(B6="","",IF(MOD(ROW(),2)+3=1,INDEX(Fevereiro!$C$4:$C$293,MATCH(B9,Fevereiro!$A$4:$A$293,0)),INDEX(Fevereiro!$C$4:$C$293,_xlfn.AGGREGATE(15,6,ROW(Fevereiro!$A$4:$A$293)-ROW(Fevereiro!$A$3)/(Fevereiro!$A$4:$A$293=MAX(B6:B9)),MOD(ROW(),2)+3)))),"")</f>
        <v/>
      </c>
      <c r="D9" s="16" t="str">
        <f>IFERROR(IF(B6="","",IF(MOD(ROW(),2)+3=1,INDEX(Fevereiro!$F$4:$F$293,MATCH(B9,Fevereiro!$A$4:$A$293,0)),INDEX(Fevereiro!$F$4:$F$293,_xlfn.AGGREGATE(15,6,ROW(Fevereiro!$A$4:$A$293)-ROW(Fevereiro!$A$3)/(Fevereiro!$A$4:$A$293=MAX(B6:B9)),MOD(ROW(),2)+3)))),"")</f>
        <v/>
      </c>
      <c r="E9" s="34"/>
      <c r="F9" s="20" t="str">
        <f>IFERROR(IF(E6="","",IF(MOD(ROW(),2)+3=1,INDEX(Fevereiro!$C$4:$C$293,MATCH(E9,Fevereiro!$A$4:$A$293,0)),INDEX(Fevereiro!$C$4:$C$293,_xlfn.AGGREGATE(15,6,ROW(Fevereiro!$A$4:$A$293)-ROW(Fevereiro!$A$3)/(Fevereiro!$A$4:$A$293=MAX(E6:E9)),MOD(ROW(),2)+3)))),"")</f>
        <v>Redação</v>
      </c>
      <c r="G9" s="16" t="str">
        <f>IFERROR(IF(E6="","",IF(MOD(ROW(),2)+3=1,INDEX(Fevereiro!$F$4:$F$293,MATCH(E9,Fevereiro!$A$4:$A$293,0)),INDEX(Fevereiro!$F$4:$F$293,_xlfn.AGGREGATE(15,6,ROW(Fevereiro!$A$4:$A$293)-ROW(Fevereiro!$A$3)/(Fevereiro!$A$4:$A$293=MAX(E6:E9)),MOD(ROW(),2)+3)))),"")</f>
        <v>Estudado</v>
      </c>
      <c r="H9" s="34"/>
      <c r="I9" s="20" t="str">
        <f>IFERROR(IF(H6="","",IF(MOD(ROW(),2)+3=1,INDEX(Fevereiro!$C$4:$C$293,MATCH(H9,Fevereiro!$A$4:$A$293,0)),INDEX(Fevereiro!$C$4:$C$293,_xlfn.AGGREGATE(15,6,ROW(Fevereiro!$A$4:$A$293)-ROW(Fevereiro!$A$3)/(Fevereiro!$A$4:$A$293=MAX(H6:H9)),MOD(ROW(),2)+3)))),"")</f>
        <v>Números inteiros</v>
      </c>
      <c r="J9" s="16" t="str">
        <f>IFERROR(IF(H6="","",IF(MOD(ROW(),2)+3=1,INDEX(Fevereiro!$F$4:$F$293,MATCH(H9,Fevereiro!$A$4:$A$293,0)),INDEX(Fevereiro!$F$4:$F$293,_xlfn.AGGREGATE(15,6,ROW(Fevereiro!$A$4:$A$293)-ROW(Fevereiro!$A$3)/(Fevereiro!$A$4:$A$293=MAX(H6:H9)),MOD(ROW(),2)+3)))),"")</f>
        <v>Estudando</v>
      </c>
      <c r="K9" s="26"/>
      <c r="L9" s="20" t="str">
        <f>IFERROR(IF(K6="","",IF(MOD(ROW(),2)+3=1,INDEX(Fevereiro!$C$4:$C$293,MATCH(K9,Fevereiro!$A$4:$A$293,0)),INDEX(Fevereiro!$C$4:$C$293,_xlfn.AGGREGATE(15,6,ROW(Fevereiro!$A$4:$A$293)-ROW(Fevereiro!$A$3)/(Fevereiro!$A$4:$A$293=MAX(K6:K9)),MOD(ROW(),2)+3)))),"")</f>
        <v>Gramática</v>
      </c>
      <c r="M9" s="16" t="str">
        <f>IFERROR(IF(K6="","",IF(MOD(ROW(),2)+3=1,INDEX(Fevereiro!$F$4:$F$293,MATCH(K9,Fevereiro!$A$4:$A$293,0)),INDEX(Fevereiro!$F$4:$F$293,_xlfn.AGGREGATE(15,6,ROW(Fevereiro!$A$4:$A$293)-ROW(Fevereiro!$A$3)/(Fevereiro!$A$4:$A$293=MAX(K6:K9)),MOD(ROW(),2)+3)))),"")</f>
        <v>A estudar</v>
      </c>
      <c r="N9" s="26"/>
      <c r="O9" s="20" t="str">
        <f>IFERROR(IF(N6="","",IF(MOD(ROW(),2)+3=1,INDEX(Fevereiro!$C$4:$C$293,MATCH(N9,Fevereiro!$A$4:$A$293,0)),INDEX(Fevereiro!$C$4:$C$293,_xlfn.AGGREGATE(15,6,ROW(Fevereiro!$A$4:$A$293)-ROW(Fevereiro!$A$3)/(Fevereiro!$A$4:$A$293=MAX(N6:N9)),MOD(ROW(),2)+3)))),"")</f>
        <v/>
      </c>
      <c r="P9" s="16" t="str">
        <f>IFERROR(IF(N6="","",IF(MOD(ROW(),2)+3=1,INDEX(Fevereiro!$F$4:$F$293,MATCH(N9,Fevereiro!$A$4:$A$293,0)),INDEX(Fevereiro!$F$4:$F$293,_xlfn.AGGREGATE(15,6,ROW(Fevereiro!$A$4:$A$293)-ROW(Fevereiro!$A$3)/(Fevereiro!$A$4:$A$293=MAX(N6:N9)),MOD(ROW(),2)+3)))),"")</f>
        <v/>
      </c>
      <c r="Q9" s="26"/>
      <c r="R9" s="20" t="str">
        <f>IFERROR(IF(Q6="","",IF(MOD(ROW(),2)+3=1,INDEX(Fevereiro!$C$4:$C$293,MATCH(Q9,Fevereiro!$A$4:$A$293,0)),INDEX(Fevereiro!$C$4:$C$293,_xlfn.AGGREGATE(15,6,ROW(Fevereiro!$A$4:$A$293)-ROW(Fevereiro!$A$3)/(Fevereiro!$A$4:$A$293=MAX(Q6:Q9)),MOD(ROW(),2)+3)))),"")</f>
        <v/>
      </c>
      <c r="S9" s="16" t="str">
        <f>IFERROR(IF(Q6="","",IF(MOD(ROW(),2)+3=1,INDEX(Fevereiro!$F$4:$F$293,MATCH(Q9,Fevereiro!$A$4:$A$293,0)),INDEX(Fevereiro!$F$4:$F$293,_xlfn.AGGREGATE(15,6,ROW(Fevereiro!$A$4:$A$293)-ROW(Fevereiro!$A$3)/(Fevereiro!$A$4:$A$293=MAX(Q6:Q9)),MOD(ROW(),2)+3)))),"")</f>
        <v/>
      </c>
      <c r="T9" s="26"/>
      <c r="U9" s="17" t="str">
        <f>IFERROR(IF(T6="","",IF(MOD(ROW(),2)+3=1,INDEX(Fevereiro!$C$4:$C$293,MATCH(T9,Fevereiro!$A$4:$A$293,0)),INDEX(Fevereiro!$C$4:$C$293,_xlfn.AGGREGATE(15,6,ROW(Fevereiro!$A$4:$A$293)-ROW(Fevereiro!$A$3)/(Fevereiro!$A$4:$A$293=MAX(T6:T9)),MOD(ROW(),2)+3)))),"")</f>
        <v/>
      </c>
      <c r="V9" s="16" t="str">
        <f>IFERROR(IF(T6="","",IF(MOD(ROW(),2)+3=1,INDEX(Fevereiro!$F$4:$F$293,MATCH(T9,Fevereiro!$A$4:$A$293,0)),INDEX(Fevereiro!$F$4:$F$293,_xlfn.AGGREGATE(15,6,ROW(Fevereiro!$A$4:$A$293)-ROW(Fevereiro!$A$3)/(Fevereiro!$A$4:$A$293=MAX(T6:T9)),MOD(ROW(),2)+3)))),"")</f>
        <v/>
      </c>
    </row>
    <row r="10" spans="2:22" ht="15" customHeight="1" x14ac:dyDescent="0.3">
      <c r="B10" s="29"/>
      <c r="C10" s="20" t="str">
        <f>IFERROR(IF(B6="","",IF(MOD(ROW(),2)+5=1,INDEX(Fevereiro!$C$4:$C$293,MATCH(B10,Fevereiro!$A$4:$A$293,0)),INDEX(Fevereiro!$C$4:$C$293,_xlfn.AGGREGATE(15,6,ROW(Fevereiro!$A$4:$A$293)-ROW(Fevereiro!$A$3)/(Fevereiro!$A$4:$A$293=MAX(B6:B10)),MOD(ROW(),2)+5)))),"")</f>
        <v/>
      </c>
      <c r="D10" s="16" t="str">
        <f>IFERROR(IF(B6="","",IF(MOD(ROW(),2)+5=1,INDEX(Fevereiro!$F$4:$F$293,MATCH(B10,Fevereiro!$A$4:$A$293,0)),INDEX(Fevereiro!$F$4:$F$293,_xlfn.AGGREGATE(15,6,ROW(Fevereiro!$A$4:$A$293)-ROW(Fevereiro!$A$3)/(Fevereiro!$A$4:$A$293=MAX(B6:B10)),MOD(ROW(),2)+5)))),"")</f>
        <v/>
      </c>
      <c r="E10" s="34"/>
      <c r="F10" s="20" t="str">
        <f>IFERROR(IF(E6="","",IF(MOD(ROW(),2)+5=1,INDEX(Fevereiro!$C$4:$C$293,MATCH(E10,Fevereiro!$A$4:$A$293,0)),INDEX(Fevereiro!$C$4:$C$293,_xlfn.AGGREGATE(15,6,ROW(Fevereiro!$A$4:$A$293)-ROW(Fevereiro!$A$3)/(Fevereiro!$A$4:$A$293=MAX(E6:E10)),MOD(ROW(),2)+5)))),"")</f>
        <v>Plural</v>
      </c>
      <c r="G10" s="16" t="str">
        <f>IFERROR(IF(E6="","",IF(MOD(ROW(),2)+5=1,INDEX(Fevereiro!$F$4:$F$293,MATCH(E10,Fevereiro!$A$4:$A$293,0)),INDEX(Fevereiro!$F$4:$F$293,_xlfn.AGGREGATE(15,6,ROW(Fevereiro!$A$4:$A$293)-ROW(Fevereiro!$A$3)/(Fevereiro!$A$4:$A$293=MAX(E6:E10)),MOD(ROW(),2)+5)))),"")</f>
        <v>Estudado</v>
      </c>
      <c r="H10" s="34"/>
      <c r="I10" s="20" t="str">
        <f>IFERROR(IF(H6="","",IF(MOD(ROW(),2)+5=1,INDEX(Fevereiro!$C$4:$C$293,MATCH(H10,Fevereiro!$A$4:$A$293,0)),INDEX(Fevereiro!$C$4:$C$293,_xlfn.AGGREGATE(15,6,ROW(Fevereiro!$A$4:$A$293)-ROW(Fevereiro!$A$3)/(Fevereiro!$A$4:$A$293=MAX(H6:H10)),MOD(ROW(),2)+5)))),"")</f>
        <v>Reações Quimicas</v>
      </c>
      <c r="J10" s="16" t="str">
        <f>IFERROR(IF(H6="","",IF(MOD(ROW(),2)+5=1,INDEX(Fevereiro!$F$4:$F$293,MATCH(H10,Fevereiro!$A$4:$A$293,0)),INDEX(Fevereiro!$F$4:$F$293,_xlfn.AGGREGATE(15,6,ROW(Fevereiro!$A$4:$A$293)-ROW(Fevereiro!$A$3)/(Fevereiro!$A$4:$A$293=MAX(H6:H10)),MOD(ROW(),2)+5)))),"")</f>
        <v>Estudando</v>
      </c>
      <c r="K10" s="34"/>
      <c r="L10" s="20" t="str">
        <f>IFERROR(IF(K6="","",IF(MOD(ROW(),2)+5=1,INDEX(Fevereiro!$C$4:$C$293,MATCH(K10,Fevereiro!$A$4:$A$293,0)),INDEX(Fevereiro!$C$4:$C$293,_xlfn.AGGREGATE(15,6,ROW(Fevereiro!$A$4:$A$293)-ROW(Fevereiro!$A$3)/(Fevereiro!$A$4:$A$293=MAX(K6:K10)),MOD(ROW(),2)+5)))),"")</f>
        <v>VM</v>
      </c>
      <c r="M10" s="16" t="str">
        <f>IFERROR(IF(K6="","",IF(MOD(ROW(),2)+5=1,INDEX(Fevereiro!$F$4:$F$293,MATCH(K10,Fevereiro!$A$4:$A$293,0)),INDEX(Fevereiro!$F$4:$F$293,_xlfn.AGGREGATE(15,6,ROW(Fevereiro!$A$4:$A$293)-ROW(Fevereiro!$A$3)/(Fevereiro!$A$4:$A$293=MAX(K6:K10)),MOD(ROW(),2)+5)))),"")</f>
        <v>A estudar</v>
      </c>
      <c r="N10" s="34"/>
      <c r="O10" s="20" t="str">
        <f>IFERROR(IF(N6="","",IF(MOD(ROW(),2)+5=1,INDEX(Fevereiro!$C$4:$C$293,MATCH(N10,Fevereiro!$A$4:$A$293,0)),INDEX(Fevereiro!$C$4:$C$293,_xlfn.AGGREGATE(15,6,ROW(Fevereiro!$A$4:$A$293)-ROW(Fevereiro!$A$3)/(Fevereiro!$A$4:$A$293=MAX(N6:N10)),MOD(ROW(),2)+5)))),"")</f>
        <v/>
      </c>
      <c r="P10" s="16" t="str">
        <f>IFERROR(IF(N6="","",IF(MOD(ROW(),2)+5=1,INDEX(Fevereiro!$F$4:$F$293,MATCH(N10,Fevereiro!$A$4:$A$293,0)),INDEX(Fevereiro!$F$4:$F$293,_xlfn.AGGREGATE(15,6,ROW(Fevereiro!$A$4:$A$293)-ROW(Fevereiro!$A$3)/(Fevereiro!$A$4:$A$293=MAX(N6:N10)),MOD(ROW(),2)+5)))),"")</f>
        <v/>
      </c>
      <c r="Q10" s="34"/>
      <c r="R10" s="20" t="str">
        <f>IFERROR(IF(Q6="","",IF(MOD(ROW(),2)+5=1,INDEX(Fevereiro!$C$4:$C$293,MATCH(Q10,Fevereiro!$A$4:$A$293,0)),INDEX(Fevereiro!$C$4:$C$293,_xlfn.AGGREGATE(15,6,ROW(Fevereiro!$A$4:$A$293)-ROW(Fevereiro!$A$3)/(Fevereiro!$A$4:$A$293=MAX(Q6:Q10)),MOD(ROW(),2)+5)))),"")</f>
        <v/>
      </c>
      <c r="S10" s="16" t="str">
        <f>IFERROR(IF(Q6="","",IF(MOD(ROW(),2)+5=1,INDEX(Fevereiro!$F$4:$F$293,MATCH(Q10,Fevereiro!$A$4:$A$293,0)),INDEX(Fevereiro!$F$4:$F$293,_xlfn.AGGREGATE(15,6,ROW(Fevereiro!$A$4:$A$293)-ROW(Fevereiro!$A$3)/(Fevereiro!$A$4:$A$293=MAX(Q6:Q10)),MOD(ROW(),2)+5)))),"")</f>
        <v/>
      </c>
      <c r="T10" s="34"/>
      <c r="U10" s="17" t="str">
        <f>IFERROR(IF(T6="","",IF(MOD(ROW(),2)+5=1,INDEX(Fevereiro!$C$4:$C$293,MATCH(T10,Fevereiro!$A$4:$A$293,0)),INDEX(Fevereiro!$C$4:$C$293,_xlfn.AGGREGATE(15,6,ROW(Fevereiro!$A$4:$A$293)-ROW(Fevereiro!$A$3)/(Fevereiro!$A$4:$A$293=MAX(T6:T10)),MOD(ROW(),2)+5)))),"")</f>
        <v/>
      </c>
      <c r="V10" s="16" t="str">
        <f>IFERROR(IF(T6="","",IF(MOD(ROW(),2)+5=1,INDEX(Fevereiro!$F$4:$F$293,MATCH(T10,Fevereiro!$A$4:$A$293,0)),INDEX(Fevereiro!$F$4:$F$293,_xlfn.AGGREGATE(15,6,ROW(Fevereiro!$A$4:$A$293)-ROW(Fevereiro!$A$3)/(Fevereiro!$A$4:$A$293=MAX(T6:T10)),MOD(ROW(),2)+5)))),"")</f>
        <v/>
      </c>
    </row>
    <row r="11" spans="2:22" ht="15" customHeight="1" x14ac:dyDescent="0.3">
      <c r="B11" s="29"/>
      <c r="C11" s="20" t="str">
        <f>IFERROR(IF(B6="","",IF(MOD(ROW(),2)+5=1,INDEX(Fevereiro!$C$4:$C$293,MATCH(B11,Fevereiro!$A$4:$A$293,0)),INDEX(Fevereiro!$C$4:$C$293,_xlfn.AGGREGATE(15,6,ROW(Fevereiro!$A$4:$A$293)-ROW(Fevereiro!$A$3)/(Fevereiro!$A$4:$A$293=MAX(B6:B11)),MOD(ROW(),2)+5)))),"")</f>
        <v/>
      </c>
      <c r="D11" s="16" t="str">
        <f>IFERROR(IF(B6="","",IF(MOD(ROW(),2)+5=1,INDEX(Fevereiro!$F$4:$F$293,MATCH(B11,Fevereiro!$A$4:$A$293,0)),INDEX(Fevereiro!$F$4:$F$293,_xlfn.AGGREGATE(15,6,ROW(Fevereiro!$A$4:$A$293)-ROW(Fevereiro!$A$3)/(Fevereiro!$A$4:$A$293=MAX(B6:B11)),MOD(ROW(),2)+5)))),"")</f>
        <v/>
      </c>
      <c r="E11" s="34"/>
      <c r="F11" s="20" t="str">
        <f>IFERROR(IF(E6="","",IF(MOD(ROW(),2)+5=1,INDEX(Fevereiro!$C$4:$C$293,MATCH(E11,Fevereiro!$A$4:$A$293,0)),INDEX(Fevereiro!$C$4:$C$293,_xlfn.AGGREGATE(15,6,ROW(Fevereiro!$A$4:$A$293)-ROW(Fevereiro!$A$3)/(Fevereiro!$A$4:$A$293=MAX(E6:E11)),MOD(ROW(),2)+5)))),"")</f>
        <v>Numerais</v>
      </c>
      <c r="G11" s="16" t="str">
        <f>IFERROR(IF(E6="","",IF(MOD(ROW(),2)+5=1,INDEX(Fevereiro!$F$4:$F$293,MATCH(E11,Fevereiro!$A$4:$A$293,0)),INDEX(Fevereiro!$F$4:$F$293,_xlfn.AGGREGATE(15,6,ROW(Fevereiro!$A$4:$A$293)-ROW(Fevereiro!$A$3)/(Fevereiro!$A$4:$A$293=MAX(E6:E11)),MOD(ROW(),2)+5)))),"")</f>
        <v>Estudado</v>
      </c>
      <c r="H11" s="34"/>
      <c r="I11" s="20" t="str">
        <f>IFERROR(IF(H6="","",IF(MOD(ROW(),2)+5=1,INDEX(Fevereiro!$C$4:$C$293,MATCH(H11,Fevereiro!$A$4:$A$293,0)),INDEX(Fevereiro!$C$4:$C$293,_xlfn.AGGREGATE(15,6,ROW(Fevereiro!$A$4:$A$293)-ROW(Fevereiro!$A$3)/(Fevereiro!$A$4:$A$293=MAX(H6:H11)),MOD(ROW(),2)+5)))),"")</f>
        <v>Báskara</v>
      </c>
      <c r="J11" s="16" t="str">
        <f>IFERROR(IF(H6="","",IF(MOD(ROW(),2)+5=1,INDEX(Fevereiro!$F$4:$F$293,MATCH(H11,Fevereiro!$A$4:$A$293,0)),INDEX(Fevereiro!$F$4:$F$293,_xlfn.AGGREGATE(15,6,ROW(Fevereiro!$A$4:$A$293)-ROW(Fevereiro!$A$3)/(Fevereiro!$A$4:$A$293=MAX(H6:H11)),MOD(ROW(),2)+5)))),"")</f>
        <v>Estudando</v>
      </c>
      <c r="K11" s="34"/>
      <c r="L11" s="20" t="str">
        <f>IFERROR(IF(K6="","",IF(MOD(ROW(),2)+5=1,INDEX(Fevereiro!$C$4:$C$293,MATCH(K11,Fevereiro!$A$4:$A$293,0)),INDEX(Fevereiro!$C$4:$C$293,_xlfn.AGGREGATE(15,6,ROW(Fevereiro!$A$4:$A$293)-ROW(Fevereiro!$A$3)/(Fevereiro!$A$4:$A$293=MAX(K6:K11)),MOD(ROW(),2)+5)))),"")</f>
        <v>Tabela Periódica</v>
      </c>
      <c r="M11" s="16" t="str">
        <f>IFERROR(IF(K6="","",IF(MOD(ROW(),2)+5=1,INDEX(Fevereiro!$F$4:$F$293,MATCH(K11,Fevereiro!$A$4:$A$293,0)),INDEX(Fevereiro!$F$4:$F$293,_xlfn.AGGREGATE(15,6,ROW(Fevereiro!$A$4:$A$293)-ROW(Fevereiro!$A$3)/(Fevereiro!$A$4:$A$293=MAX(K6:K11)),MOD(ROW(),2)+5)))),"")</f>
        <v>A estudar</v>
      </c>
      <c r="N11" s="34"/>
      <c r="O11" s="20" t="str">
        <f>IFERROR(IF(N6="","",IF(MOD(ROW(),2)+5=1,INDEX(Fevereiro!$C$4:$C$293,MATCH(N11,Fevereiro!$A$4:$A$293,0)),INDEX(Fevereiro!$C$4:$C$293,_xlfn.AGGREGATE(15,6,ROW(Fevereiro!$A$4:$A$293)-ROW(Fevereiro!$A$3)/(Fevereiro!$A$4:$A$293=MAX(N6:N11)),MOD(ROW(),2)+5)))),"")</f>
        <v/>
      </c>
      <c r="P11" s="16" t="str">
        <f>IFERROR(IF(N6="","",IF(MOD(ROW(),2)+5=1,INDEX(Fevereiro!$F$4:$F$293,MATCH(N11,Fevereiro!$A$4:$A$293,0)),INDEX(Fevereiro!$F$4:$F$293,_xlfn.AGGREGATE(15,6,ROW(Fevereiro!$A$4:$A$293)-ROW(Fevereiro!$A$3)/(Fevereiro!$A$4:$A$293=MAX(N6:N11)),MOD(ROW(),2)+5)))),"")</f>
        <v/>
      </c>
      <c r="Q11" s="34"/>
      <c r="R11" s="20" t="str">
        <f>IFERROR(IF(Q6="","",IF(MOD(ROW(),2)+5=1,INDEX(Fevereiro!$C$4:$C$293,MATCH(Q11,Fevereiro!$A$4:$A$293,0)),INDEX(Fevereiro!$C$4:$C$293,_xlfn.AGGREGATE(15,6,ROW(Fevereiro!$A$4:$A$293)-ROW(Fevereiro!$A$3)/(Fevereiro!$A$4:$A$293=MAX(Q6:Q11)),MOD(ROW(),2)+5)))),"")</f>
        <v/>
      </c>
      <c r="S11" s="16" t="str">
        <f>IFERROR(IF(Q6="","",IF(MOD(ROW(),2)+5=1,INDEX(Fevereiro!$F$4:$F$293,MATCH(Q11,Fevereiro!$A$4:$A$293,0)),INDEX(Fevereiro!$F$4:$F$293,_xlfn.AGGREGATE(15,6,ROW(Fevereiro!$A$4:$A$293)-ROW(Fevereiro!$A$3)/(Fevereiro!$A$4:$A$293=MAX(Q6:Q11)),MOD(ROW(),2)+5)))),"")</f>
        <v/>
      </c>
      <c r="T11" s="34"/>
      <c r="U11" s="17" t="str">
        <f>IFERROR(IF(T6="","",IF(MOD(ROW(),2)+5=1,INDEX(Fevereiro!$C$4:$C$293,MATCH(T11,Fevereiro!$A$4:$A$293,0)),INDEX(Fevereiro!$C$4:$C$293,_xlfn.AGGREGATE(15,6,ROW(Fevereiro!$A$4:$A$293)-ROW(Fevereiro!$A$3)/(Fevereiro!$A$4:$A$293=MAX(T6:T11)),MOD(ROW(),2)+5)))),"")</f>
        <v/>
      </c>
      <c r="V11" s="16" t="str">
        <f>IFERROR(IF(T6="","",IF(MOD(ROW(),2)+5=1,INDEX(Fevereiro!$F$4:$F$293,MATCH(T11,Fevereiro!$A$4:$A$293,0)),INDEX(Fevereiro!$F$4:$F$293,_xlfn.AGGREGATE(15,6,ROW(Fevereiro!$A$4:$A$293)-ROW(Fevereiro!$A$3)/(Fevereiro!$A$4:$A$293=MAX(T6:T11)),MOD(ROW(),2)+5)))),"")</f>
        <v/>
      </c>
    </row>
    <row r="12" spans="2:22" ht="15" customHeight="1" x14ac:dyDescent="0.3">
      <c r="B12" s="28"/>
      <c r="C12" s="20" t="str">
        <f>IFERROR(IF(B6="","",IF(MOD(ROW(),2)+7=1,INDEX(Fevereiro!$C$4:$C$293,MATCH(B12,Fevereiro!$A$4:$A$293,0)),INDEX(Fevereiro!$C$4:$C$293,_xlfn.AGGREGATE(15,6,ROW(Fevereiro!$A$4:$A$293)-ROW(Fevereiro!$A$3)/(Fevereiro!$A$4:$A$293=MAX(B6:B12)),MOD(ROW(),2)+7)))),"")</f>
        <v/>
      </c>
      <c r="D12" s="16" t="str">
        <f>IFERROR(IF(B6="","",IF(MOD(ROW(),2)+7=1,INDEX(Fevereiro!$F$4:$F$293,MATCH(B12,Fevereiro!$A$4:$A$293,0)),INDEX(Fevereiro!$F$4:$F$293,_xlfn.AGGREGATE(15,6,ROW(Fevereiro!$A$4:$A$293)-ROW(Fevereiro!$A$3)/(Fevereiro!$A$4:$A$293=MAX(B6:B12)),MOD(ROW(),2)+7)))),"")</f>
        <v/>
      </c>
      <c r="E12" s="34"/>
      <c r="F12" s="20" t="str">
        <f>IFERROR(IF(E6="","",IF(MOD(ROW(),2)+7=1,INDEX(Fevereiro!$C$4:$C$293,MATCH(E12,Fevereiro!$A$4:$A$293,0)),INDEX(Fevereiro!$C$4:$C$293,_xlfn.AGGREGATE(15,6,ROW(Fevereiro!$A$4:$A$293)-ROW(Fevereiro!$A$3)/(Fevereiro!$A$4:$A$293=MAX(E6:E12)),MOD(ROW(),2)+7)))),"")</f>
        <v>Ligações de hidrogenio</v>
      </c>
      <c r="G12" s="16" t="str">
        <f>IFERROR(IF(E6="","",IF(MOD(ROW(),2)+7=1,INDEX(Fevereiro!$F$4:$F$293,MATCH(E12,Fevereiro!$A$4:$A$293,0)),INDEX(Fevereiro!$F$4:$F$293,_xlfn.AGGREGATE(15,6,ROW(Fevereiro!$A$4:$A$293)-ROW(Fevereiro!$A$3)/(Fevereiro!$A$4:$A$293=MAX(E6:E12)),MOD(ROW(),2)+7)))),"")</f>
        <v>Estudado</v>
      </c>
      <c r="H12" s="34"/>
      <c r="I12" s="20" t="str">
        <f>IFERROR(IF(H6="","",IF(MOD(ROW(),2)+7=1,INDEX(Fevereiro!$C$4:$C$293,MATCH(H12,Fevereiro!$A$4:$A$293,0)),INDEX(Fevereiro!$C$4:$C$293,_xlfn.AGGREGATE(15,6,ROW(Fevereiro!$A$4:$A$293)-ROW(Fevereiro!$A$3)/(Fevereiro!$A$4:$A$293=MAX(H6:H12)),MOD(ROW(),2)+7)))),"")</f>
        <v>Hifen</v>
      </c>
      <c r="J12" s="16" t="str">
        <f>IFERROR(IF(H6="","",IF(MOD(ROW(),2)+7=1,INDEX(Fevereiro!$F$4:$F$293,MATCH(H12,Fevereiro!$A$4:$A$293,0)),INDEX(Fevereiro!$F$4:$F$293,_xlfn.AGGREGATE(15,6,ROW(Fevereiro!$A$4:$A$293)-ROW(Fevereiro!$A$3)/(Fevereiro!$A$4:$A$293=MAX(H6:H12)),MOD(ROW(),2)+7)))),"")</f>
        <v>Estudando</v>
      </c>
      <c r="K12" s="34"/>
      <c r="L12" s="20" t="str">
        <f>IFERROR(IF(K6="","",IF(MOD(ROW(),2)+7=1,INDEX(Fevereiro!$C$4:$C$293,MATCH(K12,Fevereiro!$A$4:$A$293,0)),INDEX(Fevereiro!$C$4:$C$293,_xlfn.AGGREGATE(15,6,ROW(Fevereiro!$A$4:$A$293)-ROW(Fevereiro!$A$3)/(Fevereiro!$A$4:$A$293=MAX(K6:K12)),MOD(ROW(),2)+7)))),"")</f>
        <v>Numeros inteiros</v>
      </c>
      <c r="M12" s="16" t="str">
        <f>IFERROR(IF(K6="","",IF(MOD(ROW(),2)+7=1,INDEX(Fevereiro!$F$4:$F$293,MATCH(K12,Fevereiro!$A$4:$A$293,0)),INDEX(Fevereiro!$F$4:$F$293,_xlfn.AGGREGATE(15,6,ROW(Fevereiro!$A$4:$A$293)-ROW(Fevereiro!$A$3)/(Fevereiro!$A$4:$A$293=MAX(K6:K12)),MOD(ROW(),2)+7)))),"")</f>
        <v>A estudar</v>
      </c>
      <c r="N12" s="34"/>
      <c r="O12" s="20" t="str">
        <f>IFERROR(IF(N6="","",IF(MOD(ROW(),2)+7=1,INDEX(Fevereiro!$C$4:$C$293,MATCH(N12,Fevereiro!$A$4:$A$293,0)),INDEX(Fevereiro!$C$4:$C$293,_xlfn.AGGREGATE(15,6,ROW(Fevereiro!$A$4:$A$293)-ROW(Fevereiro!$A$3)/(Fevereiro!$A$4:$A$293=MAX(N6:N12)),MOD(ROW(),2)+7)))),"")</f>
        <v/>
      </c>
      <c r="P12" s="16" t="str">
        <f>IFERROR(IF(N6="","",IF(MOD(ROW(),2)+7=1,INDEX(Fevereiro!$F$4:$F$293,MATCH(N12,Fevereiro!$A$4:$A$293,0)),INDEX(Fevereiro!$F$4:$F$293,_xlfn.AGGREGATE(15,6,ROW(Fevereiro!$A$4:$A$293)-ROW(Fevereiro!$A$3)/(Fevereiro!$A$4:$A$293=MAX(N6:N12)),MOD(ROW(),2)+7)))),"")</f>
        <v/>
      </c>
      <c r="Q12" s="34"/>
      <c r="R12" s="20" t="str">
        <f>IFERROR(IF(Q6="","",IF(MOD(ROW(),2)+7=1,INDEX(Fevereiro!$C$4:$C$293,MATCH(Q12,Fevereiro!$A$4:$A$293,0)),INDEX(Fevereiro!$C$4:$C$293,_xlfn.AGGREGATE(15,6,ROW(Fevereiro!$A$4:$A$293)-ROW(Fevereiro!$A$3)/(Fevereiro!$A$4:$A$293=MAX(Q6:Q12)),MOD(ROW(),2)+7)))),"")</f>
        <v/>
      </c>
      <c r="S12" s="16" t="str">
        <f>IFERROR(IF(Q6="","",IF(MOD(ROW(),2)+7=1,INDEX(Fevereiro!$F$4:$F$293,MATCH(Q12,Fevereiro!$A$4:$A$293,0)),INDEX(Fevereiro!$F$4:$F$293,_xlfn.AGGREGATE(15,6,ROW(Fevereiro!$A$4:$A$293)-ROW(Fevereiro!$A$3)/(Fevereiro!$A$4:$A$293=MAX(Q6:Q12)),MOD(ROW(),2)+7)))),"")</f>
        <v/>
      </c>
      <c r="T12" s="34"/>
      <c r="U12" s="17" t="str">
        <f>IFERROR(IF(T6="","",IF(MOD(ROW(),2)+7=1,INDEX(Fevereiro!$C$4:$C$293,MATCH(T12,Fevereiro!$A$4:$A$293,0)),INDEX(Fevereiro!$C$4:$C$293,_xlfn.AGGREGATE(15,6,ROW(Fevereiro!$A$4:$A$293)-ROW(Fevereiro!$A$3)/(Fevereiro!$A$4:$A$293=MAX(T6:T12)),MOD(ROW(),2)+7)))),"")</f>
        <v/>
      </c>
      <c r="V12" s="16" t="str">
        <f>IFERROR(IF(T6="","",IF(MOD(ROW(),2)+7=1,INDEX(Fevereiro!$F$4:$F$293,MATCH(T12,Fevereiro!$A$4:$A$293,0)),INDEX(Fevereiro!$F$4:$F$293,_xlfn.AGGREGATE(15,6,ROW(Fevereiro!$A$4:$A$293)-ROW(Fevereiro!$A$3)/(Fevereiro!$A$4:$A$293=MAX(T6:T12)),MOD(ROW(),2)+7)))),"")</f>
        <v/>
      </c>
    </row>
    <row r="13" spans="2:22" ht="15" customHeight="1" x14ac:dyDescent="0.3">
      <c r="B13" s="28"/>
      <c r="C13" s="20" t="str">
        <f>IFERROR(IF(B6="","",IF(MOD(ROW(),2)+7=1,INDEX(Fevereiro!$C$4:$C$293,MATCH(B13,Fevereiro!$A$4:$A$293,0)),INDEX(Fevereiro!$C$4:$C$293,_xlfn.AGGREGATE(15,6,ROW(Fevereiro!$A$4:$A$293)-ROW(Fevereiro!$A$3)/(Fevereiro!$A$4:$A$293=MAX(B6:B13)),MOD(ROW(),2)+7)))),"")</f>
        <v/>
      </c>
      <c r="D13" s="16" t="str">
        <f>IFERROR(IF(B6="","",IF(MOD(ROW(),2)+7=1,INDEX(Fevereiro!$F$4:$F$293,MATCH(B13,Fevereiro!$A$4:$A$293,0)),INDEX(Fevereiro!$F$4:$F$293,_xlfn.AGGREGATE(15,6,ROW(Fevereiro!$A$4:$A$293)-ROW(Fevereiro!$A$3)/(Fevereiro!$A$4:$A$293=MAX(B6:B13)),MOD(ROW(),2)+7)))),"")</f>
        <v/>
      </c>
      <c r="E13" s="34"/>
      <c r="F13" s="20" t="str">
        <f>IFERROR(IF(E6="","",IF(MOD(ROW(),2)+7=1,INDEX(Fevereiro!$C$4:$C$293,MATCH(E13,Fevereiro!$A$4:$A$293,0)),INDEX(Fevereiro!$C$4:$C$293,_xlfn.AGGREGATE(15,6,ROW(Fevereiro!$A$4:$A$293)-ROW(Fevereiro!$A$3)/(Fevereiro!$A$4:$A$293=MAX(E6:E13)),MOD(ROW(),2)+7)))),"")</f>
        <v>Produto</v>
      </c>
      <c r="G13" s="16" t="str">
        <f>IFERROR(IF(E6="","",IF(MOD(ROW(),2)+7=1,INDEX(Fevereiro!$F$4:$F$293,MATCH(E13,Fevereiro!$A$4:$A$293,0)),INDEX(Fevereiro!$F$4:$F$293,_xlfn.AGGREGATE(15,6,ROW(Fevereiro!$A$4:$A$293)-ROW(Fevereiro!$A$3)/(Fevereiro!$A$4:$A$293=MAX(E6:E13)),MOD(ROW(),2)+7)))),"")</f>
        <v>Estudado</v>
      </c>
      <c r="H13" s="34"/>
      <c r="I13" s="20" t="str">
        <f>IFERROR(IF(H6="","",IF(MOD(ROW(),2)+7=1,INDEX(Fevereiro!$C$4:$C$293,MATCH(H13,Fevereiro!$A$4:$A$293,0)),INDEX(Fevereiro!$C$4:$C$293,_xlfn.AGGREGATE(15,6,ROW(Fevereiro!$A$4:$A$293)-ROW(Fevereiro!$A$3)/(Fevereiro!$A$4:$A$293=MAX(H6:H13)),MOD(ROW(),2)+7)))),"")</f>
        <v>Velocidade Média</v>
      </c>
      <c r="J13" s="16" t="str">
        <f>IFERROR(IF(H6="","",IF(MOD(ROW(),2)+7=1,INDEX(Fevereiro!$F$4:$F$293,MATCH(H13,Fevereiro!$A$4:$A$293,0)),INDEX(Fevereiro!$F$4:$F$293,_xlfn.AGGREGATE(15,6,ROW(Fevereiro!$A$4:$A$293)-ROW(Fevereiro!$A$3)/(Fevereiro!$A$4:$A$293=MAX(H6:H13)),MOD(ROW(),2)+7)))),"")</f>
        <v>Estudando</v>
      </c>
      <c r="K13" s="34"/>
      <c r="L13" s="20" t="str">
        <f>IFERROR(IF(K6="","",IF(MOD(ROW(),2)+7=1,INDEX(Fevereiro!$C$4:$C$293,MATCH(K13,Fevereiro!$A$4:$A$293,0)),INDEX(Fevereiro!$C$4:$C$293,_xlfn.AGGREGATE(15,6,ROW(Fevereiro!$A$4:$A$293)-ROW(Fevereiro!$A$3)/(Fevereiro!$A$4:$A$293=MAX(K6:K13)),MOD(ROW(),2)+7)))),"")</f>
        <v>Frações</v>
      </c>
      <c r="M13" s="16" t="str">
        <f>IFERROR(IF(K6="","",IF(MOD(ROW(),2)+7=1,INDEX(Fevereiro!$F$4:$F$293,MATCH(K13,Fevereiro!$A$4:$A$293,0)),INDEX(Fevereiro!$F$4:$F$293,_xlfn.AGGREGATE(15,6,ROW(Fevereiro!$A$4:$A$293)-ROW(Fevereiro!$A$3)/(Fevereiro!$A$4:$A$293=MAX(K6:K13)),MOD(ROW(),2)+7)))),"")</f>
        <v>A estudar</v>
      </c>
      <c r="N13" s="34"/>
      <c r="O13" s="20" t="str">
        <f>IFERROR(IF(N6="","",IF(MOD(ROW(),2)+7=1,INDEX(Fevereiro!$C$4:$C$293,MATCH(N13,Fevereiro!$A$4:$A$293,0)),INDEX(Fevereiro!$C$4:$C$293,_xlfn.AGGREGATE(15,6,ROW(Fevereiro!$A$4:$A$293)-ROW(Fevereiro!$A$3)/(Fevereiro!$A$4:$A$293=MAX(N6:N13)),MOD(ROW(),2)+7)))),"")</f>
        <v/>
      </c>
      <c r="P13" s="16" t="str">
        <f>IFERROR(IF(N6="","",IF(MOD(ROW(),2)+7=1,INDEX(Fevereiro!$F$4:$F$293,MATCH(N13,Fevereiro!$A$4:$A$293,0)),INDEX(Fevereiro!$F$4:$F$293,_xlfn.AGGREGATE(15,6,ROW(Fevereiro!$A$4:$A$293)-ROW(Fevereiro!$A$3)/(Fevereiro!$A$4:$A$293=MAX(N6:N13)),MOD(ROW(),2)+7)))),"")</f>
        <v/>
      </c>
      <c r="Q13" s="35"/>
      <c r="R13" s="21" t="str">
        <f>IFERROR(IF(Q6="","",IF(MOD(ROW(),2)+7=1,INDEX(Fevereiro!$C$4:$C$293,MATCH(Q13,Fevereiro!$A$4:$A$293,0)),INDEX(Fevereiro!$C$4:$C$293,_xlfn.AGGREGATE(15,6,ROW(Fevereiro!$A$4:$A$293)-ROW(Fevereiro!$A$3)/(Fevereiro!$A$4:$A$293=MAX(Q6:Q13)),MOD(ROW(),2)+7)))),"")</f>
        <v/>
      </c>
      <c r="S13" s="16" t="str">
        <f>IFERROR(IF(Q6="","",IF(MOD(ROW(),2)+7=1,INDEX(Fevereiro!$F$4:$F$293,MATCH(Q13,Fevereiro!$A$4:$A$293,0)),INDEX(Fevereiro!$F$4:$F$293,_xlfn.AGGREGATE(15,6,ROW(Fevereiro!$A$4:$A$293)-ROW(Fevereiro!$A$3)/(Fevereiro!$A$4:$A$293=MAX(Q6:Q13)),MOD(ROW(),2)+7)))),"")</f>
        <v/>
      </c>
      <c r="T13" s="35"/>
      <c r="U13" s="22" t="str">
        <f>IFERROR(IF(T6="","",IF(MOD(ROW(),2)+7=1,INDEX(Fevereiro!$C$4:$C$293,MATCH(T13,Fevereiro!$A$4:$A$293,0)),INDEX(Fevereiro!$C$4:$C$293,_xlfn.AGGREGATE(15,6,ROW(Fevereiro!$A$4:$A$293)-ROW(Fevereiro!$A$3)/(Fevereiro!$A$4:$A$293=MAX(T6:T13)),MOD(ROW(),2)+7)))),"")</f>
        <v/>
      </c>
      <c r="V13" s="16" t="str">
        <f>IFERROR(IF(T6="","",IF(MOD(ROW(),2)+7=1,INDEX(Fevereiro!$F$4:$F$293,MATCH(T13,Fevereiro!$A$4:$A$293,0)),INDEX(Fevereiro!$F$4:$F$293,_xlfn.AGGREGATE(15,6,ROW(Fevereiro!$A$4:$A$293)-ROW(Fevereiro!$A$3)/(Fevereiro!$A$4:$A$293=MAX(T6:T13)),MOD(ROW(),2)+7)))),"")</f>
        <v/>
      </c>
    </row>
    <row r="14" spans="2:22" x14ac:dyDescent="0.3">
      <c r="B14" s="31">
        <f>Fevereiro!H8</f>
        <v>44234</v>
      </c>
      <c r="C14" s="19" t="str">
        <f>IFERROR(IF(B14="","",IF(MOD(ROW(),2)+1=1,INDEX(Fevereiro!$C$4:$C$293,MATCH(B14,Fevereiro!$A$4:$A$293,0)),INDEX(Fevereiro!$C$4:$C$293,_xlfn.AGGREGATE(15,6,ROW(Fevereiro!$A$4:$A$293)-ROW(Fevereiro!$A$3)/(Fevereiro!$A$4:$A$293=MAX(B14)),MOD(ROW(),2)+1)))),"")</f>
        <v/>
      </c>
      <c r="D14" s="16" t="str">
        <f>IFERROR(IF(B14="","",IF(MOD(ROW(),2)+1=1,INDEX(Fevereiro!$F$4:$F$293,MATCH(B14,Fevereiro!$A$4:$A$293,0)),INDEX(Fevereiro!$F$4:$F$293,_xlfn.AGGREGATE(15,6,ROW(Fevereiro!$A$4:$A$293)-ROW(Fevereiro!$A$3)/(Fevereiro!$A$4:$A$293=MAX(B14)),MOD(ROW(),2)+1)))),"")</f>
        <v/>
      </c>
      <c r="E14" s="36">
        <f>Fevereiro!I8</f>
        <v>44235</v>
      </c>
      <c r="F14" s="19" t="str">
        <f>IFERROR(IF(E14="","",IF(MOD(ROW(),2)+1=1,INDEX(Fevereiro!$C$4:$C$293,MATCH(E14,Fevereiro!$A$4:$A$293,0)),INDEX(Fevereiro!$C$4:$C$293,_xlfn.AGGREGATE(15,6,ROW(Fevereiro!$A$4:$A$293)-ROW(Fevereiro!$A$3)/(Fevereiro!$A$4:$A$293=MAX(E14)),MOD(ROW(),2)+1)))),"")</f>
        <v/>
      </c>
      <c r="G14" s="16" t="str">
        <f>IFERROR(IF(E14="","",IF(MOD(ROW(),2)+1=1,INDEX(Fevereiro!$F$4:$F$293,MATCH(E14,Fevereiro!$A$4:$A$293,0)),INDEX(Fevereiro!$F$4:$F$293,_xlfn.AGGREGATE(15,6,ROW(Fevereiro!$A$4:$A$293)-ROW(Fevereiro!$A$3)/(Fevereiro!$A$4:$A$293=MAX(E14)),MOD(ROW(),2)+1)))),"")</f>
        <v/>
      </c>
      <c r="H14" s="36">
        <f>Fevereiro!J8</f>
        <v>44236</v>
      </c>
      <c r="I14" s="19" t="str">
        <f>IFERROR(IF(H14="","",IF(MOD(ROW(),2)+1=1,INDEX(Fevereiro!$C$4:$C$293,MATCH(H14,Fevereiro!$A$4:$A$293,0)),INDEX(Fevereiro!$C$4:$C$293,_xlfn.AGGREGATE(15,6,ROW(Fevereiro!$A$4:$A$293)-ROW(Fevereiro!$A$3)/(Fevereiro!$A$4:$A$293=MAX(H14)),MOD(ROW(),2)+1)))),"")</f>
        <v/>
      </c>
      <c r="J14" s="16" t="str">
        <f>IFERROR(IF(H14="","",IF(MOD(ROW(),2)+1=1,INDEX(Fevereiro!$F$4:$F$293,MATCH(H14,Fevereiro!$A$4:$A$293,0)),INDEX(Fevereiro!$F$4:$F$293,_xlfn.AGGREGATE(15,6,ROW(Fevereiro!$A$4:$A$293)-ROW(Fevereiro!$A$3)/(Fevereiro!$A$4:$A$293=MAX(H14)),MOD(ROW(),2)+1)))),"")</f>
        <v/>
      </c>
      <c r="K14" s="36">
        <f>Fevereiro!K8</f>
        <v>44237</v>
      </c>
      <c r="L14" s="19" t="str">
        <f>IFERROR(IF(K14="","",IF(MOD(ROW(),2)+1=1,INDEX(Fevereiro!$C$4:$C$293,MATCH(K14,Fevereiro!$A$4:$A$293,0)),INDEX(Fevereiro!$C$4:$C$293,_xlfn.AGGREGATE(15,6,ROW(Fevereiro!$A$4:$A$293)-ROW(Fevereiro!$A$3)/(Fevereiro!$A$4:$A$293=MAX(K14)),MOD(ROW(),2)+1)))),"")</f>
        <v/>
      </c>
      <c r="M14" s="16" t="str">
        <f>IFERROR(IF(K14="","",IF(MOD(ROW(),2)+1=1,INDEX(Fevereiro!$F$4:$F$293,MATCH(K14,Fevereiro!$A$4:$A$293,0)),INDEX(Fevereiro!$F$4:$F$293,_xlfn.AGGREGATE(15,6,ROW(Fevereiro!$A$4:$A$293)-ROW(Fevereiro!$A$3)/(Fevereiro!$A$4:$A$293=MAX(K14)),MOD(ROW(),2)+1)))),"")</f>
        <v/>
      </c>
      <c r="N14" s="36">
        <f>Fevereiro!L8</f>
        <v>44238</v>
      </c>
      <c r="O14" s="19" t="str">
        <f>IFERROR(IF(N14="","",IF(MOD(ROW(),2)+1=1,INDEX(Fevereiro!$C$4:$C$293,MATCH(N14,Fevereiro!$A$4:$A$293,0)),INDEX(Fevereiro!$C$4:$C$293,_xlfn.AGGREGATE(15,6,ROW(Fevereiro!$A$4:$A$293)-ROW(Fevereiro!$A$3)/(Fevereiro!$A$4:$A$293=MAX(N14)),MOD(ROW(),2)+1)))),"")</f>
        <v/>
      </c>
      <c r="P14" s="16" t="str">
        <f>IFERROR(IF(N14="","",IF(MOD(ROW(),2)+1=1,INDEX(Fevereiro!$F$4:$F$293,MATCH(N14,Fevereiro!$A$4:$A$293,0)),INDEX(Fevereiro!$F$4:$F$293,_xlfn.AGGREGATE(15,6,ROW(Fevereiro!$A$4:$A$293)-ROW(Fevereiro!$A$3)/(Fevereiro!$A$4:$A$293=MAX(N14)),MOD(ROW(),2)+1)))),"")</f>
        <v/>
      </c>
      <c r="Q14" s="36">
        <f>Fevereiro!M8</f>
        <v>44239</v>
      </c>
      <c r="R14" s="19" t="str">
        <f>IFERROR(IF(Q14="","",IF(MOD(ROW(),2)+1=1,INDEX(Fevereiro!$C$4:$C$293,MATCH(Q14,Fevereiro!$A$4:$A$293,0)),INDEX(Fevereiro!$C$4:$C$293,_xlfn.AGGREGATE(15,6,ROW(Fevereiro!$A$4:$A$293)-ROW(Fevereiro!$A$3)/(Fevereiro!$A$4:$A$293=MAX(Q14)),MOD(ROW(),2)+1)))),"")</f>
        <v/>
      </c>
      <c r="S14" s="16" t="str">
        <f>IFERROR(IF(Q14="","",IF(MOD(ROW(),2)+1=1,INDEX(Fevereiro!$F$4:$F$293,MATCH(Q14,Fevereiro!$A$4:$A$293,0)),INDEX(Fevereiro!$F$4:$F$293,_xlfn.AGGREGATE(15,6,ROW(Fevereiro!$A$4:$A$293)-ROW(Fevereiro!$A$3)/(Fevereiro!$A$4:$A$293=MAX(Q14)),MOD(ROW(),2)+1)))),"")</f>
        <v/>
      </c>
      <c r="T14" s="36">
        <f>Fevereiro!N8</f>
        <v>44240</v>
      </c>
      <c r="U14" s="23" t="str">
        <f>IFERROR(IF(T14="","",IF(MOD(ROW(),2)+1=1,INDEX(Fevereiro!$C$4:$C$293,MATCH(T14,Fevereiro!$A$4:$A$293,0)),INDEX(Fevereiro!$C$4:$C$293,_xlfn.AGGREGATE(15,6,ROW(Fevereiro!$A$4:$A$293)-ROW(Fevereiro!$A$3)/(Fevereiro!$A$4:$A$293=MAX(T14)),MOD(ROW(),2)+1)))),"")</f>
        <v/>
      </c>
      <c r="V14" s="16" t="str">
        <f>IFERROR(IF(T14="","",IF(MOD(ROW(),2)+1=1,INDEX(Fevereiro!$F$4:$F$293,MATCH(T14,Fevereiro!$A$4:$A$293,0)),INDEX(Fevereiro!$F$4:$F$293,_xlfn.AGGREGATE(15,6,ROW(Fevereiro!$A$4:$A$293)-ROW(Fevereiro!$A$3)/(Fevereiro!$A$4:$A$293=MAX(T14)),MOD(ROW(),2)+1)))),"")</f>
        <v/>
      </c>
    </row>
    <row r="15" spans="2:22" x14ac:dyDescent="0.3">
      <c r="B15" s="28"/>
      <c r="C15" s="20" t="str">
        <f>IFERROR(IF(B14="","",IF(MOD(ROW(),2)+1=1,INDEX(Fevereiro!$C$4:$C$293,MATCH(B15,Fevereiro!$A$4:$A$293,0)),INDEX(Fevereiro!$C$4:$C$293,_xlfn.AGGREGATE(15,6,ROW(Fevereiro!$A$4:$A$293)-ROW(Fevereiro!$A$3)/(Fevereiro!$A$4:$A$293=MAX(B14:B15)),MOD(ROW(),2)+1)))),"")</f>
        <v/>
      </c>
      <c r="D15" s="16" t="str">
        <f>IFERROR(IF(B14="","",IF(MOD(ROW(),2)+1=1,INDEX(Fevereiro!$F$4:$F$293,MATCH(B15,Fevereiro!$A$4:$A$293,0)),INDEX(Fevereiro!$F$4:$F$293,_xlfn.AGGREGATE(15,6,ROW(Fevereiro!$A$4:$A$293)-ROW(Fevereiro!$A$3)/(Fevereiro!$A$4:$A$293=MAX(B14:B15)),MOD(ROW(),2)+1)))),"")</f>
        <v/>
      </c>
      <c r="E15" s="26"/>
      <c r="F15" s="20" t="str">
        <f>IFERROR(IF(E14="","",IF(MOD(ROW(),2)+1=1,INDEX(Fevereiro!$C$4:$C$293,MATCH(E15,Fevereiro!$A$4:$A$293,0)),INDEX(Fevereiro!$C$4:$C$293,_xlfn.AGGREGATE(15,6,ROW(Fevereiro!$A$4:$A$293)-ROW(Fevereiro!$A$3)/(Fevereiro!$A$4:$A$293=MAX(E14:E15)),MOD(ROW(),2)+1)))),"")</f>
        <v/>
      </c>
      <c r="G15" s="16" t="str">
        <f>IFERROR(IF(E14="","",IF(MOD(ROW(),2)+1=1,INDEX(Fevereiro!$F$4:$F$293,MATCH(E15,Fevereiro!$A$4:$A$293,0)),INDEX(Fevereiro!$F$4:$F$293,_xlfn.AGGREGATE(15,6,ROW(Fevereiro!$A$4:$A$293)-ROW(Fevereiro!$A$3)/(Fevereiro!$A$4:$A$293=MAX(E14:E15)),MOD(ROW(),2)+1)))),"")</f>
        <v/>
      </c>
      <c r="H15" s="26"/>
      <c r="I15" s="20" t="str">
        <f>IFERROR(IF(H14="","",IF(MOD(ROW(),2)+1=1,INDEX(Fevereiro!$C$4:$C$293,MATCH(H15,Fevereiro!$A$4:$A$293,0)),INDEX(Fevereiro!$C$4:$C$293,_xlfn.AGGREGATE(15,6,ROW(Fevereiro!$A$4:$A$293)-ROW(Fevereiro!$A$3)/(Fevereiro!$A$4:$A$293=MAX(H14:H15)),MOD(ROW(),2)+1)))),"")</f>
        <v/>
      </c>
      <c r="J15" s="16" t="str">
        <f>IFERROR(IF(H14="","",IF(MOD(ROW(),2)+1=1,INDEX(Fevereiro!$F$4:$F$293,MATCH(H15,Fevereiro!$A$4:$A$293,0)),INDEX(Fevereiro!$F$4:$F$293,_xlfn.AGGREGATE(15,6,ROW(Fevereiro!$A$4:$A$293)-ROW(Fevereiro!$A$3)/(Fevereiro!$A$4:$A$293=MAX(H14:H15)),MOD(ROW(),2)+1)))),"")</f>
        <v/>
      </c>
      <c r="K15" s="26"/>
      <c r="L15" s="20" t="str">
        <f>IFERROR(IF(K14="","",IF(MOD(ROW(),2)+1=1,INDEX(Fevereiro!$C$4:$C$293,MATCH(K15,Fevereiro!$A$4:$A$293,0)),INDEX(Fevereiro!$C$4:$C$293,_xlfn.AGGREGATE(15,6,ROW(Fevereiro!$A$4:$A$293)-ROW(Fevereiro!$A$3)/(Fevereiro!$A$4:$A$293=MAX(K14:K15)),MOD(ROW(),2)+1)))),"")</f>
        <v/>
      </c>
      <c r="M15" s="16" t="str">
        <f>IFERROR(IF(K14="","",IF(MOD(ROW(),2)+1=1,INDEX(Fevereiro!$F$4:$F$293,MATCH(K15,Fevereiro!$A$4:$A$293,0)),INDEX(Fevereiro!$F$4:$F$293,_xlfn.AGGREGATE(15,6,ROW(Fevereiro!$A$4:$A$293)-ROW(Fevereiro!$A$3)/(Fevereiro!$A$4:$A$293=MAX(K14:K15)),MOD(ROW(),2)+1)))),"")</f>
        <v/>
      </c>
      <c r="N15" s="26"/>
      <c r="O15" s="20" t="str">
        <f>IFERROR(IF(N14="","",IF(MOD(ROW(),2)+1=1,INDEX(Fevereiro!$C$4:$C$293,MATCH(N15,Fevereiro!$A$4:$A$293,0)),INDEX(Fevereiro!$C$4:$C$293,_xlfn.AGGREGATE(15,6,ROW(Fevereiro!$A$4:$A$293)-ROW(Fevereiro!$A$3)/(Fevereiro!$A$4:$A$293=MAX(N14:N15)),MOD(ROW(),2)+1)))),"")</f>
        <v/>
      </c>
      <c r="P15" s="16" t="str">
        <f>IFERROR(IF(N14="","",IF(MOD(ROW(),2)+1=1,INDEX(Fevereiro!$F$4:$F$293,MATCH(N15,Fevereiro!$A$4:$A$293,0)),INDEX(Fevereiro!$F$4:$F$293,_xlfn.AGGREGATE(15,6,ROW(Fevereiro!$A$4:$A$293)-ROW(Fevereiro!$A$3)/(Fevereiro!$A$4:$A$293=MAX(N14:N15)),MOD(ROW(),2)+1)))),"")</f>
        <v/>
      </c>
      <c r="Q15" s="26"/>
      <c r="R15" s="20" t="str">
        <f>IFERROR(IF(Q14="","",IF(MOD(ROW(),2)+1=1,INDEX(Fevereiro!$C$4:$C$293,MATCH(Q15,Fevereiro!$A$4:$A$293,0)),INDEX(Fevereiro!$C$4:$C$293,_xlfn.AGGREGATE(15,6,ROW(Fevereiro!$A$4:$A$293)-ROW(Fevereiro!$A$3)/(Fevereiro!$A$4:$A$293=MAX(Q14:Q15)),MOD(ROW(),2)+1)))),"")</f>
        <v/>
      </c>
      <c r="S15" s="16" t="str">
        <f>IFERROR(IF(Q14="","",IF(MOD(ROW(),2)+1=1,INDEX(Fevereiro!$F$4:$F$293,MATCH(Q15,Fevereiro!$A$4:$A$293,0)),INDEX(Fevereiro!$F$4:$F$293,_xlfn.AGGREGATE(15,6,ROW(Fevereiro!$A$4:$A$293)-ROW(Fevereiro!$A$3)/(Fevereiro!$A$4:$A$293=MAX(Q14:Q15)),MOD(ROW(),2)+1)))),"")</f>
        <v/>
      </c>
      <c r="T15" s="26"/>
      <c r="U15" s="17" t="str">
        <f>IFERROR(IF(T14="","",IF(MOD(ROW(),2)+1=1,INDEX(Fevereiro!$C$4:$C$293,MATCH(T15,Fevereiro!$A$4:$A$293,0)),INDEX(Fevereiro!$C$4:$C$293,_xlfn.AGGREGATE(15,6,ROW(Fevereiro!$A$4:$A$293)-ROW(Fevereiro!$A$3)/(Fevereiro!$A$4:$A$293=MAX(T14:T15)),MOD(ROW(),2)+1)))),"")</f>
        <v/>
      </c>
      <c r="V15" s="16" t="str">
        <f>IFERROR(IF(T14="","",IF(MOD(ROW(),2)+1=1,INDEX(Fevereiro!$F$4:$F$293,MATCH(T15,Fevereiro!$A$4:$A$293,0)),INDEX(Fevereiro!$F$4:$F$293,_xlfn.AGGREGATE(15,6,ROW(Fevereiro!$A$4:$A$293)-ROW(Fevereiro!$A$3)/(Fevereiro!$A$4:$A$293=MAX(T14:T15)),MOD(ROW(),2)+1)))),"")</f>
        <v/>
      </c>
    </row>
    <row r="16" spans="2:22" x14ac:dyDescent="0.3">
      <c r="B16" s="28"/>
      <c r="C16" s="20" t="str">
        <f>IFERROR(IF(B14="","",IF(MOD(ROW(),2)+3=1,INDEX(Fevereiro!$C$4:$C$293,MATCH(B16,Fevereiro!$A$4:$A$293,0)),INDEX(Fevereiro!$C$4:$C$293,_xlfn.AGGREGATE(15,6,ROW(Fevereiro!$A$4:$A$293)-ROW(Fevereiro!$A$3)/(Fevereiro!$A$4:$A$293=MAX(B14:B16)),MOD(ROW(),2)+3)))),"")</f>
        <v/>
      </c>
      <c r="D16" s="16" t="str">
        <f>IFERROR(IF(B14="","",IF(MOD(ROW(),2)+3=1,INDEX(Fevereiro!$F$4:$F$293,MATCH(B16,Fevereiro!$A$4:$A$293,0)),INDEX(Fevereiro!$F$4:$F$293,_xlfn.AGGREGATE(15,6,ROW(Fevereiro!$A$4:$A$293)-ROW(Fevereiro!$A$3)/(Fevereiro!$A$4:$A$293=MAX(B14:B16)),MOD(ROW(),2)+3)))),"")</f>
        <v/>
      </c>
      <c r="E16" s="26"/>
      <c r="F16" s="20" t="str">
        <f>IFERROR(IF(E14="","",IF(MOD(ROW(),2)+3=1,INDEX(Fevereiro!$C$4:$C$293,MATCH(E16,Fevereiro!$A$4:$A$293,0)),INDEX(Fevereiro!$C$4:$C$293,_xlfn.AGGREGATE(15,6,ROW(Fevereiro!$A$4:$A$293)-ROW(Fevereiro!$A$3)/(Fevereiro!$A$4:$A$293=MAX(E14:E16)),MOD(ROW(),2)+3)))),"")</f>
        <v/>
      </c>
      <c r="G16" s="16" t="str">
        <f>IFERROR(IF(E14="","",IF(MOD(ROW(),2)+3=1,INDEX(Fevereiro!$F$4:$F$293,MATCH(E16,Fevereiro!$A$4:$A$293,0)),INDEX(Fevereiro!$F$4:$F$293,_xlfn.AGGREGATE(15,6,ROW(Fevereiro!$A$4:$A$293)-ROW(Fevereiro!$A$3)/(Fevereiro!$A$4:$A$293=MAX(E14:E16)),MOD(ROW(),2)+3)))),"")</f>
        <v/>
      </c>
      <c r="H16" s="26"/>
      <c r="I16" s="20" t="str">
        <f>IFERROR(IF(H14="","",IF(MOD(ROW(),2)+3=1,INDEX(Fevereiro!$C$4:$C$293,MATCH(H16,Fevereiro!$A$4:$A$293,0)),INDEX(Fevereiro!$C$4:$C$293,_xlfn.AGGREGATE(15,6,ROW(Fevereiro!$A$4:$A$293)-ROW(Fevereiro!$A$3)/(Fevereiro!$A$4:$A$293=MAX(H14:H16)),MOD(ROW(),2)+3)))),"")</f>
        <v/>
      </c>
      <c r="J16" s="16" t="str">
        <f>IFERROR(IF(H14="","",IF(MOD(ROW(),2)+3=1,INDEX(Fevereiro!$F$4:$F$293,MATCH(H16,Fevereiro!$A$4:$A$293,0)),INDEX(Fevereiro!$F$4:$F$293,_xlfn.AGGREGATE(15,6,ROW(Fevereiro!$A$4:$A$293)-ROW(Fevereiro!$A$3)/(Fevereiro!$A$4:$A$293=MAX(H14:H16)),MOD(ROW(),2)+3)))),"")</f>
        <v/>
      </c>
      <c r="K16" s="26"/>
      <c r="L16" s="20" t="str">
        <f>IFERROR(IF(K14="","",IF(MOD(ROW(),2)+3=1,INDEX(Fevereiro!$C$4:$C$293,MATCH(K16,Fevereiro!$A$4:$A$293,0)),INDEX(Fevereiro!$C$4:$C$293,_xlfn.AGGREGATE(15,6,ROW(Fevereiro!$A$4:$A$293)-ROW(Fevereiro!$A$3)/(Fevereiro!$A$4:$A$293=MAX(K14:K16)),MOD(ROW(),2)+3)))),"")</f>
        <v/>
      </c>
      <c r="M16" s="16" t="str">
        <f>IFERROR(IF(K14="","",IF(MOD(ROW(),2)+3=1,INDEX(Fevereiro!$F$4:$F$293,MATCH(K16,Fevereiro!$A$4:$A$293,0)),INDEX(Fevereiro!$F$4:$F$293,_xlfn.AGGREGATE(15,6,ROW(Fevereiro!$A$4:$A$293)-ROW(Fevereiro!$A$3)/(Fevereiro!$A$4:$A$293=MAX(K14:K16)),MOD(ROW(),2)+3)))),"")</f>
        <v/>
      </c>
      <c r="N16" s="26"/>
      <c r="O16" s="20" t="str">
        <f>IFERROR(IF(N14="","",IF(MOD(ROW(),2)+3=1,INDEX(Fevereiro!$C$4:$C$293,MATCH(N16,Fevereiro!$A$4:$A$293,0)),INDEX(Fevereiro!$C$4:$C$293,_xlfn.AGGREGATE(15,6,ROW(Fevereiro!$A$4:$A$293)-ROW(Fevereiro!$A$3)/(Fevereiro!$A$4:$A$293=MAX(N14:N16)),MOD(ROW(),2)+3)))),"")</f>
        <v/>
      </c>
      <c r="P16" s="16" t="str">
        <f>IFERROR(IF(N14="","",IF(MOD(ROW(),2)+3=1,INDEX(Fevereiro!$F$4:$F$293,MATCH(N16,Fevereiro!$A$4:$A$293,0)),INDEX(Fevereiro!$F$4:$F$293,_xlfn.AGGREGATE(15,6,ROW(Fevereiro!$A$4:$A$293)-ROW(Fevereiro!$A$3)/(Fevereiro!$A$4:$A$293=MAX(N14:N16)),MOD(ROW(),2)+3)))),"")</f>
        <v/>
      </c>
      <c r="Q16" s="26"/>
      <c r="R16" s="20" t="str">
        <f>IFERROR(IF(Q14="","",IF(MOD(ROW(),2)+3=1,INDEX(Fevereiro!$C$4:$C$293,MATCH(Q16,Fevereiro!$A$4:$A$293,0)),INDEX(Fevereiro!$C$4:$C$293,_xlfn.AGGREGATE(15,6,ROW(Fevereiro!$A$4:$A$293)-ROW(Fevereiro!$A$3)/(Fevereiro!$A$4:$A$293=MAX(Q14:Q16)),MOD(ROW(),2)+3)))),"")</f>
        <v/>
      </c>
      <c r="S16" s="16" t="str">
        <f>IFERROR(IF(Q14="","",IF(MOD(ROW(),2)+3=1,INDEX(Fevereiro!$F$4:$F$293,MATCH(Q16,Fevereiro!$A$4:$A$293,0)),INDEX(Fevereiro!$F$4:$F$293,_xlfn.AGGREGATE(15,6,ROW(Fevereiro!$A$4:$A$293)-ROW(Fevereiro!$A$3)/(Fevereiro!$A$4:$A$293=MAX(Q14:Q16)),MOD(ROW(),2)+3)))),"")</f>
        <v/>
      </c>
      <c r="T16" s="26"/>
      <c r="U16" s="17" t="str">
        <f>IFERROR(IF(T14="","",IF(MOD(ROW(),2)+3=1,INDEX(Fevereiro!$C$4:$C$293,MATCH(T16,Fevereiro!$A$4:$A$293,0)),INDEX(Fevereiro!$C$4:$C$293,_xlfn.AGGREGATE(15,6,ROW(Fevereiro!$A$4:$A$293)-ROW(Fevereiro!$A$3)/(Fevereiro!$A$4:$A$293=MAX(T14:T16)),MOD(ROW(),2)+3)))),"")</f>
        <v/>
      </c>
      <c r="V16" s="16" t="str">
        <f>IFERROR(IF(T14="","",IF(MOD(ROW(),2)+3=1,INDEX(Fevereiro!$F$4:$F$293,MATCH(T16,Fevereiro!$A$4:$A$293,0)),INDEX(Fevereiro!$F$4:$F$293,_xlfn.AGGREGATE(15,6,ROW(Fevereiro!$A$4:$A$293)-ROW(Fevereiro!$A$3)/(Fevereiro!$A$4:$A$293=MAX(T14:T16)),MOD(ROW(),2)+3)))),"")</f>
        <v/>
      </c>
    </row>
    <row r="17" spans="2:22" x14ac:dyDescent="0.3">
      <c r="B17" s="28"/>
      <c r="C17" s="20" t="str">
        <f>IFERROR(IF(B14="","",IF(MOD(ROW(),2)+3=1,INDEX(Fevereiro!$C$4:$C$293,MATCH(B17,Fevereiro!$A$4:$A$293,0)),INDEX(Fevereiro!$C$4:$C$293,_xlfn.AGGREGATE(15,6,ROW(Fevereiro!$A$4:$A$293)-ROW(Fevereiro!$A$3)/(Fevereiro!$A$4:$A$293=MAX(B14:B17)),MOD(ROW(),2)+3)))),"")</f>
        <v/>
      </c>
      <c r="D17" s="16" t="str">
        <f>IFERROR(IF(B14="","",IF(MOD(ROW(),2)+3=1,INDEX(Fevereiro!$F$4:$F$293,MATCH(B17,Fevereiro!$A$4:$A$293,0)),INDEX(Fevereiro!$F$4:$F$293,_xlfn.AGGREGATE(15,6,ROW(Fevereiro!$A$4:$A$293)-ROW(Fevereiro!$A$3)/(Fevereiro!$A$4:$A$293=MAX(B14:B17)),MOD(ROW(),2)+3)))),"")</f>
        <v/>
      </c>
      <c r="E17" s="26"/>
      <c r="F17" s="20" t="str">
        <f>IFERROR(IF(E14="","",IF(MOD(ROW(),2)+3=1,INDEX(Fevereiro!$C$4:$C$293,MATCH(E17,Fevereiro!$A$4:$A$293,0)),INDEX(Fevereiro!$C$4:$C$293,_xlfn.AGGREGATE(15,6,ROW(Fevereiro!$A$4:$A$293)-ROW(Fevereiro!$A$3)/(Fevereiro!$A$4:$A$293=MAX(E14:E17)),MOD(ROW(),2)+3)))),"")</f>
        <v/>
      </c>
      <c r="G17" s="16" t="str">
        <f>IFERROR(IF(E14="","",IF(MOD(ROW(),2)+3=1,INDEX(Fevereiro!$F$4:$F$293,MATCH(E17,Fevereiro!$A$4:$A$293,0)),INDEX(Fevereiro!$F$4:$F$293,_xlfn.AGGREGATE(15,6,ROW(Fevereiro!$A$4:$A$293)-ROW(Fevereiro!$A$3)/(Fevereiro!$A$4:$A$293=MAX(E14:E17)),MOD(ROW(),2)+3)))),"")</f>
        <v/>
      </c>
      <c r="H17" s="26"/>
      <c r="I17" s="20" t="str">
        <f>IFERROR(IF(H14="","",IF(MOD(ROW(),2)+3=1,INDEX(Fevereiro!$C$4:$C$293,MATCH(H17,Fevereiro!$A$4:$A$293,0)),INDEX(Fevereiro!$C$4:$C$293,_xlfn.AGGREGATE(15,6,ROW(Fevereiro!$A$4:$A$293)-ROW(Fevereiro!$A$3)/(Fevereiro!$A$4:$A$293=MAX(H14:H17)),MOD(ROW(),2)+3)))),"")</f>
        <v/>
      </c>
      <c r="J17" s="16" t="str">
        <f>IFERROR(IF(H14="","",IF(MOD(ROW(),2)+3=1,INDEX(Fevereiro!$F$4:$F$293,MATCH(H17,Fevereiro!$A$4:$A$293,0)),INDEX(Fevereiro!$F$4:$F$293,_xlfn.AGGREGATE(15,6,ROW(Fevereiro!$A$4:$A$293)-ROW(Fevereiro!$A$3)/(Fevereiro!$A$4:$A$293=MAX(H14:H17)),MOD(ROW(),2)+3)))),"")</f>
        <v/>
      </c>
      <c r="K17" s="26"/>
      <c r="L17" s="20" t="str">
        <f>IFERROR(IF(K14="","",IF(MOD(ROW(),2)+3=1,INDEX(Fevereiro!$C$4:$C$293,MATCH(K17,Fevereiro!$A$4:$A$293,0)),INDEX(Fevereiro!$C$4:$C$293,_xlfn.AGGREGATE(15,6,ROW(Fevereiro!$A$4:$A$293)-ROW(Fevereiro!$A$3)/(Fevereiro!$A$4:$A$293=MAX(K14:K17)),MOD(ROW(),2)+3)))),"")</f>
        <v/>
      </c>
      <c r="M17" s="16" t="str">
        <f>IFERROR(IF(K14="","",IF(MOD(ROW(),2)+3=1,INDEX(Fevereiro!$F$4:$F$293,MATCH(K17,Fevereiro!$A$4:$A$293,0)),INDEX(Fevereiro!$F$4:$F$293,_xlfn.AGGREGATE(15,6,ROW(Fevereiro!$A$4:$A$293)-ROW(Fevereiro!$A$3)/(Fevereiro!$A$4:$A$293=MAX(K14:K17)),MOD(ROW(),2)+3)))),"")</f>
        <v/>
      </c>
      <c r="N17" s="26"/>
      <c r="O17" s="20" t="str">
        <f>IFERROR(IF(N14="","",IF(MOD(ROW(),2)+3=1,INDEX(Fevereiro!$C$4:$C$293,MATCH(N17,Fevereiro!$A$4:$A$293,0)),INDEX(Fevereiro!$C$4:$C$293,_xlfn.AGGREGATE(15,6,ROW(Fevereiro!$A$4:$A$293)-ROW(Fevereiro!$A$3)/(Fevereiro!$A$4:$A$293=MAX(N14:N17)),MOD(ROW(),2)+3)))),"")</f>
        <v/>
      </c>
      <c r="P17" s="16" t="str">
        <f>IFERROR(IF(N14="","",IF(MOD(ROW(),2)+3=1,INDEX(Fevereiro!$F$4:$F$293,MATCH(N17,Fevereiro!$A$4:$A$293,0)),INDEX(Fevereiro!$F$4:$F$293,_xlfn.AGGREGATE(15,6,ROW(Fevereiro!$A$4:$A$293)-ROW(Fevereiro!$A$3)/(Fevereiro!$A$4:$A$293=MAX(N14:N17)),MOD(ROW(),2)+3)))),"")</f>
        <v/>
      </c>
      <c r="Q17" s="26"/>
      <c r="R17" s="20" t="str">
        <f>IFERROR(IF(Q14="","",IF(MOD(ROW(),2)+3=1,INDEX(Fevereiro!$C$4:$C$293,MATCH(Q17,Fevereiro!$A$4:$A$293,0)),INDEX(Fevereiro!$C$4:$C$293,_xlfn.AGGREGATE(15,6,ROW(Fevereiro!$A$4:$A$293)-ROW(Fevereiro!$A$3)/(Fevereiro!$A$4:$A$293=MAX(Q14:Q17)),MOD(ROW(),2)+3)))),"")</f>
        <v/>
      </c>
      <c r="S17" s="16" t="str">
        <f>IFERROR(IF(Q14="","",IF(MOD(ROW(),2)+3=1,INDEX(Fevereiro!$F$4:$F$293,MATCH(Q17,Fevereiro!$A$4:$A$293,0)),INDEX(Fevereiro!$F$4:$F$293,_xlfn.AGGREGATE(15,6,ROW(Fevereiro!$A$4:$A$293)-ROW(Fevereiro!$A$3)/(Fevereiro!$A$4:$A$293=MAX(Q14:Q17)),MOD(ROW(),2)+3)))),"")</f>
        <v/>
      </c>
      <c r="T17" s="26"/>
      <c r="U17" s="17" t="str">
        <f>IFERROR(IF(T14="","",IF(MOD(ROW(),2)+3=1,INDEX(Fevereiro!$C$4:$C$293,MATCH(T17,Fevereiro!$A$4:$A$293,0)),INDEX(Fevereiro!$C$4:$C$293,_xlfn.AGGREGATE(15,6,ROW(Fevereiro!$A$4:$A$293)-ROW(Fevereiro!$A$3)/(Fevereiro!$A$4:$A$293=MAX(T14:T17)),MOD(ROW(),2)+3)))),"")</f>
        <v/>
      </c>
      <c r="V17" s="16" t="str">
        <f>IFERROR(IF(T14="","",IF(MOD(ROW(),2)+3=1,INDEX(Fevereiro!$F$4:$F$293,MATCH(T17,Fevereiro!$A$4:$A$293,0)),INDEX(Fevereiro!$F$4:$F$293,_xlfn.AGGREGATE(15,6,ROW(Fevereiro!$A$4:$A$293)-ROW(Fevereiro!$A$3)/(Fevereiro!$A$4:$A$293=MAX(T14:T17)),MOD(ROW(),2)+3)))),"")</f>
        <v/>
      </c>
    </row>
    <row r="18" spans="2:22" x14ac:dyDescent="0.3">
      <c r="B18" s="29"/>
      <c r="C18" s="20" t="str">
        <f>IFERROR(IF(B14="","",IF(MOD(ROW(),2)+5=1,INDEX(Fevereiro!$C$4:$C$293,MATCH(B18,Fevereiro!$A$4:$A$293,0)),INDEX(Fevereiro!$C$4:$C$293,_xlfn.AGGREGATE(15,6,ROW(Fevereiro!$A$4:$A$293)-ROW(Fevereiro!$A$3)/(Fevereiro!$A$4:$A$293=MAX(B14:B18)),MOD(ROW(),2)+5)))),"")</f>
        <v/>
      </c>
      <c r="D18" s="16" t="str">
        <f>IFERROR(IF(B14="","",IF(MOD(ROW(),2)+5=1,INDEX(Fevereiro!$F$4:$F$293,MATCH(B18,Fevereiro!$A$4:$A$293,0)),INDEX(Fevereiro!$F$4:$F$293,_xlfn.AGGREGATE(15,6,ROW(Fevereiro!$A$4:$A$293)-ROW(Fevereiro!$A$3)/(Fevereiro!$A$4:$A$293=MAX(B14:B18)),MOD(ROW(),2)+5)))),"")</f>
        <v/>
      </c>
      <c r="E18" s="34"/>
      <c r="F18" s="20" t="str">
        <f>IFERROR(IF(E14="","",IF(MOD(ROW(),2)+5=1,INDEX(Fevereiro!$C$4:$C$293,MATCH(E18,Fevereiro!$A$4:$A$293,0)),INDEX(Fevereiro!$C$4:$C$293,_xlfn.AGGREGATE(15,6,ROW(Fevereiro!$A$4:$A$293)-ROW(Fevereiro!$A$3)/(Fevereiro!$A$4:$A$293=MAX(E14:E18)),MOD(ROW(),2)+5)))),"")</f>
        <v/>
      </c>
      <c r="G18" s="16" t="str">
        <f>IFERROR(IF(E14="","",IF(MOD(ROW(),2)+5=1,INDEX(Fevereiro!$F$4:$F$293,MATCH(E18,Fevereiro!$A$4:$A$293,0)),INDEX(Fevereiro!$F$4:$F$293,_xlfn.AGGREGATE(15,6,ROW(Fevereiro!$A$4:$A$293)-ROW(Fevereiro!$A$3)/(Fevereiro!$A$4:$A$293=MAX(E14:E18)),MOD(ROW(),2)+5)))),"")</f>
        <v/>
      </c>
      <c r="H18" s="34"/>
      <c r="I18" s="20" t="str">
        <f>IFERROR(IF(H14="","",IF(MOD(ROW(),2)+5=1,INDEX(Fevereiro!$C$4:$C$293,MATCH(H18,Fevereiro!$A$4:$A$293,0)),INDEX(Fevereiro!$C$4:$C$293,_xlfn.AGGREGATE(15,6,ROW(Fevereiro!$A$4:$A$293)-ROW(Fevereiro!$A$3)/(Fevereiro!$A$4:$A$293=MAX(H14:H18)),MOD(ROW(),2)+5)))),"")</f>
        <v/>
      </c>
      <c r="J18" s="16" t="str">
        <f>IFERROR(IF(H14="","",IF(MOD(ROW(),2)+5=1,INDEX(Fevereiro!$F$4:$F$293,MATCH(H18,Fevereiro!$A$4:$A$293,0)),INDEX(Fevereiro!$F$4:$F$293,_xlfn.AGGREGATE(15,6,ROW(Fevereiro!$A$4:$A$293)-ROW(Fevereiro!$A$3)/(Fevereiro!$A$4:$A$293=MAX(H14:H18)),MOD(ROW(),2)+5)))),"")</f>
        <v/>
      </c>
      <c r="K18" s="34"/>
      <c r="L18" s="20" t="str">
        <f>IFERROR(IF(K14="","",IF(MOD(ROW(),2)+5=1,INDEX(Fevereiro!$C$4:$C$293,MATCH(K18,Fevereiro!$A$4:$A$293,0)),INDEX(Fevereiro!$C$4:$C$293,_xlfn.AGGREGATE(15,6,ROW(Fevereiro!$A$4:$A$293)-ROW(Fevereiro!$A$3)/(Fevereiro!$A$4:$A$293=MAX(K14:K18)),MOD(ROW(),2)+5)))),"")</f>
        <v/>
      </c>
      <c r="M18" s="16" t="str">
        <f>IFERROR(IF(K14="","",IF(MOD(ROW(),2)+5=1,INDEX(Fevereiro!$F$4:$F$293,MATCH(K18,Fevereiro!$A$4:$A$293,0)),INDEX(Fevereiro!$F$4:$F$293,_xlfn.AGGREGATE(15,6,ROW(Fevereiro!$A$4:$A$293)-ROW(Fevereiro!$A$3)/(Fevereiro!$A$4:$A$293=MAX(K14:K18)),MOD(ROW(),2)+5)))),"")</f>
        <v/>
      </c>
      <c r="N18" s="34"/>
      <c r="O18" s="20" t="str">
        <f>IFERROR(IF(N14="","",IF(MOD(ROW(),2)+5=1,INDEX(Fevereiro!$C$4:$C$293,MATCH(N18,Fevereiro!$A$4:$A$293,0)),INDEX(Fevereiro!$C$4:$C$293,_xlfn.AGGREGATE(15,6,ROW(Fevereiro!$A$4:$A$293)-ROW(Fevereiro!$A$3)/(Fevereiro!$A$4:$A$293=MAX(N14:N18)),MOD(ROW(),2)+5)))),"")</f>
        <v/>
      </c>
      <c r="P18" s="16" t="str">
        <f>IFERROR(IF(N14="","",IF(MOD(ROW(),2)+5=1,INDEX(Fevereiro!$F$4:$F$293,MATCH(N18,Fevereiro!$A$4:$A$293,0)),INDEX(Fevereiro!$F$4:$F$293,_xlfn.AGGREGATE(15,6,ROW(Fevereiro!$A$4:$A$293)-ROW(Fevereiro!$A$3)/(Fevereiro!$A$4:$A$293=MAX(N14:N18)),MOD(ROW(),2)+5)))),"")</f>
        <v/>
      </c>
      <c r="Q18" s="34"/>
      <c r="R18" s="20" t="str">
        <f>IFERROR(IF(Q14="","",IF(MOD(ROW(),2)+5=1,INDEX(Fevereiro!$C$4:$C$293,MATCH(Q18,Fevereiro!$A$4:$A$293,0)),INDEX(Fevereiro!$C$4:$C$293,_xlfn.AGGREGATE(15,6,ROW(Fevereiro!$A$4:$A$293)-ROW(Fevereiro!$A$3)/(Fevereiro!$A$4:$A$293=MAX(Q14:Q18)),MOD(ROW(),2)+5)))),"")</f>
        <v/>
      </c>
      <c r="S18" s="16" t="str">
        <f>IFERROR(IF(Q14="","",IF(MOD(ROW(),2)+5=1,INDEX(Fevereiro!$F$4:$F$293,MATCH(Q18,Fevereiro!$A$4:$A$293,0)),INDEX(Fevereiro!$F$4:$F$293,_xlfn.AGGREGATE(15,6,ROW(Fevereiro!$A$4:$A$293)-ROW(Fevereiro!$A$3)/(Fevereiro!$A$4:$A$293=MAX(Q14:Q18)),MOD(ROW(),2)+5)))),"")</f>
        <v/>
      </c>
      <c r="T18" s="34"/>
      <c r="U18" s="17" t="str">
        <f>IFERROR(IF(T14="","",IF(MOD(ROW(),2)+5=1,INDEX(Fevereiro!$C$4:$C$293,MATCH(T18,Fevereiro!$A$4:$A$293,0)),INDEX(Fevereiro!$C$4:$C$293,_xlfn.AGGREGATE(15,6,ROW(Fevereiro!$A$4:$A$293)-ROW(Fevereiro!$A$3)/(Fevereiro!$A$4:$A$293=MAX(T14:T18)),MOD(ROW(),2)+5)))),"")</f>
        <v/>
      </c>
      <c r="V18" s="16" t="str">
        <f>IFERROR(IF(T14="","",IF(MOD(ROW(),2)+5=1,INDEX(Fevereiro!$F$4:$F$293,MATCH(T18,Fevereiro!$A$4:$A$293,0)),INDEX(Fevereiro!$F$4:$F$293,_xlfn.AGGREGATE(15,6,ROW(Fevereiro!$A$4:$A$293)-ROW(Fevereiro!$A$3)/(Fevereiro!$A$4:$A$293=MAX(T14:T18)),MOD(ROW(),2)+5)))),"")</f>
        <v/>
      </c>
    </row>
    <row r="19" spans="2:22" x14ac:dyDescent="0.3">
      <c r="B19" s="29"/>
      <c r="C19" s="20" t="str">
        <f>IFERROR(IF(B14="","",IF(MOD(ROW(),2)+5=1,INDEX(Fevereiro!$C$4:$C$293,MATCH(B19,Fevereiro!$A$4:$A$293,0)),INDEX(Fevereiro!$C$4:$C$293,_xlfn.AGGREGATE(15,6,ROW(Fevereiro!$A$4:$A$293)-ROW(Fevereiro!$A$3)/(Fevereiro!$A$4:$A$293=MAX(B14:B19)),MOD(ROW(),2)+5)))),"")</f>
        <v/>
      </c>
      <c r="D19" s="16" t="str">
        <f>IFERROR(IF(B14="","",IF(MOD(ROW(),2)+5=1,INDEX(Fevereiro!$F$4:$F$293,MATCH(B19,Fevereiro!$A$4:$A$293,0)),INDEX(Fevereiro!$F$4:$F$293,_xlfn.AGGREGATE(15,6,ROW(Fevereiro!$A$4:$A$293)-ROW(Fevereiro!$A$3)/(Fevereiro!$A$4:$A$293=MAX(B14:B19)),MOD(ROW(),2)+5)))),"")</f>
        <v/>
      </c>
      <c r="E19" s="34"/>
      <c r="F19" s="20" t="str">
        <f>IFERROR(IF(E14="","",IF(MOD(ROW(),2)+5=1,INDEX(Fevereiro!$C$4:$C$293,MATCH(E19,Fevereiro!$A$4:$A$293,0)),INDEX(Fevereiro!$C$4:$C$293,_xlfn.AGGREGATE(15,6,ROW(Fevereiro!$A$4:$A$293)-ROW(Fevereiro!$A$3)/(Fevereiro!$A$4:$A$293=MAX(E14:E19)),MOD(ROW(),2)+5)))),"")</f>
        <v/>
      </c>
      <c r="G19" s="16" t="str">
        <f>IFERROR(IF(E14="","",IF(MOD(ROW(),2)+5=1,INDEX(Fevereiro!$F$4:$F$293,MATCH(E19,Fevereiro!$A$4:$A$293,0)),INDEX(Fevereiro!$F$4:$F$293,_xlfn.AGGREGATE(15,6,ROW(Fevereiro!$A$4:$A$293)-ROW(Fevereiro!$A$3)/(Fevereiro!$A$4:$A$293=MAX(E14:E19)),MOD(ROW(),2)+5)))),"")</f>
        <v/>
      </c>
      <c r="H19" s="34"/>
      <c r="I19" s="20" t="str">
        <f>IFERROR(IF(H14="","",IF(MOD(ROW(),2)+5=1,INDEX(Fevereiro!$C$4:$C$293,MATCH(H19,Fevereiro!$A$4:$A$293,0)),INDEX(Fevereiro!$C$4:$C$293,_xlfn.AGGREGATE(15,6,ROW(Fevereiro!$A$4:$A$293)-ROW(Fevereiro!$A$3)/(Fevereiro!$A$4:$A$293=MAX(H14:H19)),MOD(ROW(),2)+5)))),"")</f>
        <v/>
      </c>
      <c r="J19" s="16" t="str">
        <f>IFERROR(IF(H14="","",IF(MOD(ROW(),2)+5=1,INDEX(Fevereiro!$F$4:$F$293,MATCH(H19,Fevereiro!$A$4:$A$293,0)),INDEX(Fevereiro!$F$4:$F$293,_xlfn.AGGREGATE(15,6,ROW(Fevereiro!$A$4:$A$293)-ROW(Fevereiro!$A$3)/(Fevereiro!$A$4:$A$293=MAX(H14:H19)),MOD(ROW(),2)+5)))),"")</f>
        <v/>
      </c>
      <c r="K19" s="34"/>
      <c r="L19" s="20" t="str">
        <f>IFERROR(IF(K14="","",IF(MOD(ROW(),2)+5=1,INDEX(Fevereiro!$C$4:$C$293,MATCH(K19,Fevereiro!$A$4:$A$293,0)),INDEX(Fevereiro!$C$4:$C$293,_xlfn.AGGREGATE(15,6,ROW(Fevereiro!$A$4:$A$293)-ROW(Fevereiro!$A$3)/(Fevereiro!$A$4:$A$293=MAX(K14:K19)),MOD(ROW(),2)+5)))),"")</f>
        <v/>
      </c>
      <c r="M19" s="16" t="str">
        <f>IFERROR(IF(K14="","",IF(MOD(ROW(),2)+5=1,INDEX(Fevereiro!$F$4:$F$293,MATCH(K19,Fevereiro!$A$4:$A$293,0)),INDEX(Fevereiro!$F$4:$F$293,_xlfn.AGGREGATE(15,6,ROW(Fevereiro!$A$4:$A$293)-ROW(Fevereiro!$A$3)/(Fevereiro!$A$4:$A$293=MAX(K14:K19)),MOD(ROW(),2)+5)))),"")</f>
        <v/>
      </c>
      <c r="N19" s="34"/>
      <c r="O19" s="20" t="str">
        <f>IFERROR(IF(N14="","",IF(MOD(ROW(),2)+5=1,INDEX(Fevereiro!$C$4:$C$293,MATCH(N19,Fevereiro!$A$4:$A$293,0)),INDEX(Fevereiro!$C$4:$C$293,_xlfn.AGGREGATE(15,6,ROW(Fevereiro!$A$4:$A$293)-ROW(Fevereiro!$A$3)/(Fevereiro!$A$4:$A$293=MAX(N14:N19)),MOD(ROW(),2)+5)))),"")</f>
        <v/>
      </c>
      <c r="P19" s="16" t="str">
        <f>IFERROR(IF(N14="","",IF(MOD(ROW(),2)+5=1,INDEX(Fevereiro!$F$4:$F$293,MATCH(N19,Fevereiro!$A$4:$A$293,0)),INDEX(Fevereiro!$F$4:$F$293,_xlfn.AGGREGATE(15,6,ROW(Fevereiro!$A$4:$A$293)-ROW(Fevereiro!$A$3)/(Fevereiro!$A$4:$A$293=MAX(N14:N19)),MOD(ROW(),2)+5)))),"")</f>
        <v/>
      </c>
      <c r="Q19" s="34"/>
      <c r="R19" s="20" t="str">
        <f>IFERROR(IF(Q14="","",IF(MOD(ROW(),2)+5=1,INDEX(Fevereiro!$C$4:$C$293,MATCH(Q19,Fevereiro!$A$4:$A$293,0)),INDEX(Fevereiro!$C$4:$C$293,_xlfn.AGGREGATE(15,6,ROW(Fevereiro!$A$4:$A$293)-ROW(Fevereiro!$A$3)/(Fevereiro!$A$4:$A$293=MAX(Q14:Q19)),MOD(ROW(),2)+5)))),"")</f>
        <v/>
      </c>
      <c r="S19" s="16" t="str">
        <f>IFERROR(IF(Q14="","",IF(MOD(ROW(),2)+5=1,INDEX(Fevereiro!$F$4:$F$293,MATCH(Q19,Fevereiro!$A$4:$A$293,0)),INDEX(Fevereiro!$F$4:$F$293,_xlfn.AGGREGATE(15,6,ROW(Fevereiro!$A$4:$A$293)-ROW(Fevereiro!$A$3)/(Fevereiro!$A$4:$A$293=MAX(Q14:Q19)),MOD(ROW(),2)+5)))),"")</f>
        <v/>
      </c>
      <c r="T19" s="34"/>
      <c r="U19" s="17" t="str">
        <f>IFERROR(IF(T14="","",IF(MOD(ROW(),2)+5=1,INDEX(Fevereiro!$C$4:$C$293,MATCH(T19,Fevereiro!$A$4:$A$293,0)),INDEX(Fevereiro!$C$4:$C$293,_xlfn.AGGREGATE(15,6,ROW(Fevereiro!$A$4:$A$293)-ROW(Fevereiro!$A$3)/(Fevereiro!$A$4:$A$293=MAX(T14:T19)),MOD(ROW(),2)+5)))),"")</f>
        <v/>
      </c>
      <c r="V19" s="16" t="str">
        <f>IFERROR(IF(T14="","",IF(MOD(ROW(),2)+5=1,INDEX(Fevereiro!$F$4:$F$293,MATCH(T19,Fevereiro!$A$4:$A$293,0)),INDEX(Fevereiro!$F$4:$F$293,_xlfn.AGGREGATE(15,6,ROW(Fevereiro!$A$4:$A$293)-ROW(Fevereiro!$A$3)/(Fevereiro!$A$4:$A$293=MAX(T14:T19)),MOD(ROW(),2)+5)))),"")</f>
        <v/>
      </c>
    </row>
    <row r="20" spans="2:22" x14ac:dyDescent="0.3">
      <c r="B20" s="29"/>
      <c r="C20" s="20" t="str">
        <f>IFERROR(IF(B14="","",IF(MOD(ROW(),2)+7=1,INDEX(Fevereiro!$C$4:$C$293,MATCH(B20,Fevereiro!$A$4:$A$293,0)),INDEX(Fevereiro!$C$4:$C$293,_xlfn.AGGREGATE(15,6,ROW(Fevereiro!$A$4:$A$293)-ROW(Fevereiro!$A$3)/(Fevereiro!$A$4:$A$293=MAX(B14:B20)),MOD(ROW(),2)+7)))),"")</f>
        <v/>
      </c>
      <c r="D20" s="16" t="str">
        <f>IFERROR(IF(B14="","",IF(MOD(ROW(),2)+7=1,INDEX(Fevereiro!$F$4:$F$293,MATCH(B20,Fevereiro!$A$4:$A$293,0)),INDEX(Fevereiro!$F$4:$F$293,_xlfn.AGGREGATE(15,6,ROW(Fevereiro!$A$4:$A$293)-ROW(Fevereiro!$A$3)/(Fevereiro!$A$4:$A$293=MAX(B14:B20)),MOD(ROW(),2)+7)))),"")</f>
        <v/>
      </c>
      <c r="E20" s="34"/>
      <c r="F20" s="20" t="str">
        <f>IFERROR(IF(E14="","",IF(MOD(ROW(),2)+7=1,INDEX(Fevereiro!$C$4:$C$293,MATCH(E20,Fevereiro!$A$4:$A$293,0)),INDEX(Fevereiro!$C$4:$C$293,_xlfn.AGGREGATE(15,6,ROW(Fevereiro!$A$4:$A$293)-ROW(Fevereiro!$A$3)/(Fevereiro!$A$4:$A$293=MAX(E14:E20)),MOD(ROW(),2)+7)))),"")</f>
        <v/>
      </c>
      <c r="G20" s="16" t="str">
        <f>IFERROR(IF(E14="","",IF(MOD(ROW(),2)+7=1,INDEX(Fevereiro!$F$4:$F$293,MATCH(E20,Fevereiro!$A$4:$A$293,0)),INDEX(Fevereiro!$F$4:$F$293,_xlfn.AGGREGATE(15,6,ROW(Fevereiro!$A$4:$A$293)-ROW(Fevereiro!$A$3)/(Fevereiro!$A$4:$A$293=MAX(E14:E20)),MOD(ROW(),2)+7)))),"")</f>
        <v/>
      </c>
      <c r="H20" s="34"/>
      <c r="I20" s="20" t="str">
        <f>IFERROR(IF(H14="","",IF(MOD(ROW(),2)+7=1,INDEX(Fevereiro!$C$4:$C$293,MATCH(H20,Fevereiro!$A$4:$A$293,0)),INDEX(Fevereiro!$C$4:$C$293,_xlfn.AGGREGATE(15,6,ROW(Fevereiro!$A$4:$A$293)-ROW(Fevereiro!$A$3)/(Fevereiro!$A$4:$A$293=MAX(H14:H20)),MOD(ROW(),2)+7)))),"")</f>
        <v/>
      </c>
      <c r="J20" s="16" t="str">
        <f>IFERROR(IF(H14="","",IF(MOD(ROW(),2)+7=1,INDEX(Fevereiro!$F$4:$F$293,MATCH(H20,Fevereiro!$A$4:$A$293,0)),INDEX(Fevereiro!$F$4:$F$293,_xlfn.AGGREGATE(15,6,ROW(Fevereiro!$A$4:$A$293)-ROW(Fevereiro!$A$3)/(Fevereiro!$A$4:$A$293=MAX(H14:H20)),MOD(ROW(),2)+7)))),"")</f>
        <v/>
      </c>
      <c r="K20" s="34"/>
      <c r="L20" s="20" t="str">
        <f>IFERROR(IF(K14="","",IF(MOD(ROW(),2)+7=1,INDEX(Fevereiro!$C$4:$C$293,MATCH(K20,Fevereiro!$A$4:$A$293,0)),INDEX(Fevereiro!$C$4:$C$293,_xlfn.AGGREGATE(15,6,ROW(Fevereiro!$A$4:$A$293)-ROW(Fevereiro!$A$3)/(Fevereiro!$A$4:$A$293=MAX(K14:K20)),MOD(ROW(),2)+7)))),"")</f>
        <v/>
      </c>
      <c r="M20" s="16" t="str">
        <f>IFERROR(IF(K14="","",IF(MOD(ROW(),2)+7=1,INDEX(Fevereiro!$F$4:$F$293,MATCH(K20,Fevereiro!$A$4:$A$293,0)),INDEX(Fevereiro!$F$4:$F$293,_xlfn.AGGREGATE(15,6,ROW(Fevereiro!$A$4:$A$293)-ROW(Fevereiro!$A$3)/(Fevereiro!$A$4:$A$293=MAX(K14:K20)),MOD(ROW(),2)+7)))),"")</f>
        <v/>
      </c>
      <c r="N20" s="34"/>
      <c r="O20" s="20" t="str">
        <f>IFERROR(IF(N14="","",IF(MOD(ROW(),2)+7=1,INDEX(Fevereiro!$C$4:$C$293,MATCH(N20,Fevereiro!$A$4:$A$293,0)),INDEX(Fevereiro!$C$4:$C$293,_xlfn.AGGREGATE(15,6,ROW(Fevereiro!$A$4:$A$293)-ROW(Fevereiro!$A$3)/(Fevereiro!$A$4:$A$293=MAX(N14:N20)),MOD(ROW(),2)+7)))),"")</f>
        <v/>
      </c>
      <c r="P20" s="16" t="str">
        <f>IFERROR(IF(N14="","",IF(MOD(ROW(),2)+7=1,INDEX(Fevereiro!$F$4:$F$293,MATCH(N20,Fevereiro!$A$4:$A$293,0)),INDEX(Fevereiro!$F$4:$F$293,_xlfn.AGGREGATE(15,6,ROW(Fevereiro!$A$4:$A$293)-ROW(Fevereiro!$A$3)/(Fevereiro!$A$4:$A$293=MAX(N14:N20)),MOD(ROW(),2)+7)))),"")</f>
        <v/>
      </c>
      <c r="Q20" s="34"/>
      <c r="R20" s="20" t="str">
        <f>IFERROR(IF(Q14="","",IF(MOD(ROW(),2)+7=1,INDEX(Fevereiro!$C$4:$C$293,MATCH(Q20,Fevereiro!$A$4:$A$293,0)),INDEX(Fevereiro!$C$4:$C$293,_xlfn.AGGREGATE(15,6,ROW(Fevereiro!$A$4:$A$293)-ROW(Fevereiro!$A$3)/(Fevereiro!$A$4:$A$293=MAX(Q14:Q20)),MOD(ROW(),2)+7)))),"")</f>
        <v/>
      </c>
      <c r="S20" s="16" t="str">
        <f>IFERROR(IF(Q14="","",IF(MOD(ROW(),2)+7=1,INDEX(Fevereiro!$F$4:$F$293,MATCH(Q20,Fevereiro!$A$4:$A$293,0)),INDEX(Fevereiro!$F$4:$F$293,_xlfn.AGGREGATE(15,6,ROW(Fevereiro!$A$4:$A$293)-ROW(Fevereiro!$A$3)/(Fevereiro!$A$4:$A$293=MAX(Q14:Q20)),MOD(ROW(),2)+7)))),"")</f>
        <v/>
      </c>
      <c r="T20" s="34"/>
      <c r="U20" s="17" t="str">
        <f>IFERROR(IF(T14="","",IF(MOD(ROW(),2)+7=1,INDEX(Fevereiro!$C$4:$C$293,MATCH(T20,Fevereiro!$A$4:$A$293,0)),INDEX(Fevereiro!$C$4:$C$293,_xlfn.AGGREGATE(15,6,ROW(Fevereiro!$A$4:$A$293)-ROW(Fevereiro!$A$3)/(Fevereiro!$A$4:$A$293=MAX(T14:T20)),MOD(ROW(),2)+7)))),"")</f>
        <v/>
      </c>
      <c r="V20" s="16" t="str">
        <f>IFERROR(IF(T14="","",IF(MOD(ROW(),2)+7=1,INDEX(Fevereiro!$F$4:$F$293,MATCH(T20,Fevereiro!$A$4:$A$293,0)),INDEX(Fevereiro!$F$4:$F$293,_xlfn.AGGREGATE(15,6,ROW(Fevereiro!$A$4:$A$293)-ROW(Fevereiro!$A$3)/(Fevereiro!$A$4:$A$293=MAX(T14:T20)),MOD(ROW(),2)+7)))),"")</f>
        <v/>
      </c>
    </row>
    <row r="21" spans="2:22" x14ac:dyDescent="0.3">
      <c r="B21" s="32"/>
      <c r="C21" s="21" t="str">
        <f>IFERROR(IF(B14="","",IF(MOD(ROW(),2)+7=1,INDEX(Fevereiro!$C$4:$C$293,MATCH(B21,Fevereiro!$A$4:$A$293,0)),INDEX(Fevereiro!$C$4:$C$293,_xlfn.AGGREGATE(15,6,ROW(Fevereiro!$A$4:$A$293)-ROW(Fevereiro!$A$3)/(Fevereiro!$A$4:$A$293=MAX(B14:B21)),MOD(ROW(),2)+7)))),"")</f>
        <v/>
      </c>
      <c r="D21" s="16" t="str">
        <f>IFERROR(IF(B14="","",IF(MOD(ROW(),2)+7=1,INDEX(Fevereiro!$F$4:$F$293,MATCH(B21,Fevereiro!$A$4:$A$293,0)),INDEX(Fevereiro!$F$4:$F$293,_xlfn.AGGREGATE(15,6,ROW(Fevereiro!$A$4:$A$293)-ROW(Fevereiro!$A$3)/(Fevereiro!$A$4:$A$293=MAX(B14:B21)),MOD(ROW(),2)+7)))),"")</f>
        <v/>
      </c>
      <c r="E21" s="35"/>
      <c r="F21" s="21" t="str">
        <f>IFERROR(IF(E14="","",IF(MOD(ROW(),2)+7=1,INDEX(Fevereiro!$C$4:$C$293,MATCH(E21,Fevereiro!$A$4:$A$293,0)),INDEX(Fevereiro!$C$4:$C$293,_xlfn.AGGREGATE(15,6,ROW(Fevereiro!$A$4:$A$293)-ROW(Fevereiro!$A$3)/(Fevereiro!$A$4:$A$293=MAX(E14:E21)),MOD(ROW(),2)+7)))),"")</f>
        <v/>
      </c>
      <c r="G21" s="16" t="str">
        <f>IFERROR(IF(E14="","",IF(MOD(ROW(),2)+7=1,INDEX(Fevereiro!$F$4:$F$293,MATCH(E21,Fevereiro!$A$4:$A$293,0)),INDEX(Fevereiro!$F$4:$F$293,_xlfn.AGGREGATE(15,6,ROW(Fevereiro!$A$4:$A$293)-ROW(Fevereiro!$A$3)/(Fevereiro!$A$4:$A$293=MAX(E14:E21)),MOD(ROW(),2)+7)))),"")</f>
        <v/>
      </c>
      <c r="H21" s="35"/>
      <c r="I21" s="21" t="str">
        <f>IFERROR(IF(H14="","",IF(MOD(ROW(),2)+7=1,INDEX(Fevereiro!$C$4:$C$293,MATCH(H21,Fevereiro!$A$4:$A$293,0)),INDEX(Fevereiro!$C$4:$C$293,_xlfn.AGGREGATE(15,6,ROW(Fevereiro!$A$4:$A$293)-ROW(Fevereiro!$A$3)/(Fevereiro!$A$4:$A$293=MAX(H14:H21)),MOD(ROW(),2)+7)))),"")</f>
        <v/>
      </c>
      <c r="J21" s="16" t="str">
        <f>IFERROR(IF(H14="","",IF(MOD(ROW(),2)+7=1,INDEX(Fevereiro!$F$4:$F$293,MATCH(H21,Fevereiro!$A$4:$A$293,0)),INDEX(Fevereiro!$F$4:$F$293,_xlfn.AGGREGATE(15,6,ROW(Fevereiro!$A$4:$A$293)-ROW(Fevereiro!$A$3)/(Fevereiro!$A$4:$A$293=MAX(H14:H21)),MOD(ROW(),2)+7)))),"")</f>
        <v/>
      </c>
      <c r="K21" s="35"/>
      <c r="L21" s="21" t="str">
        <f>IFERROR(IF(K14="","",IF(MOD(ROW(),2)+7=1,INDEX(Fevereiro!$C$4:$C$293,MATCH(K21,Fevereiro!$A$4:$A$293,0)),INDEX(Fevereiro!$C$4:$C$293,_xlfn.AGGREGATE(15,6,ROW(Fevereiro!$A$4:$A$293)-ROW(Fevereiro!$A$3)/(Fevereiro!$A$4:$A$293=MAX(K14:K21)),MOD(ROW(),2)+7)))),"")</f>
        <v/>
      </c>
      <c r="M21" s="16" t="str">
        <f>IFERROR(IF(K14="","",IF(MOD(ROW(),2)+7=1,INDEX(Fevereiro!$F$4:$F$293,MATCH(K21,Fevereiro!$A$4:$A$293,0)),INDEX(Fevereiro!$F$4:$F$293,_xlfn.AGGREGATE(15,6,ROW(Fevereiro!$A$4:$A$293)-ROW(Fevereiro!$A$3)/(Fevereiro!$A$4:$A$293=MAX(K14:K21)),MOD(ROW(),2)+7)))),"")</f>
        <v/>
      </c>
      <c r="N21" s="35"/>
      <c r="O21" s="21" t="str">
        <f>IFERROR(IF(N14="","",IF(MOD(ROW(),2)+7=1,INDEX(Fevereiro!$C$4:$C$293,MATCH(N21,Fevereiro!$A$4:$A$293,0)),INDEX(Fevereiro!$C$4:$C$293,_xlfn.AGGREGATE(15,6,ROW(Fevereiro!$A$4:$A$293)-ROW(Fevereiro!$A$3)/(Fevereiro!$A$4:$A$293=MAX(N14:N21)),MOD(ROW(),2)+7)))),"")</f>
        <v/>
      </c>
      <c r="P21" s="16" t="str">
        <f>IFERROR(IF(N14="","",IF(MOD(ROW(),2)+7=1,INDEX(Fevereiro!$F$4:$F$293,MATCH(N21,Fevereiro!$A$4:$A$293,0)),INDEX(Fevereiro!$F$4:$F$293,_xlfn.AGGREGATE(15,6,ROW(Fevereiro!$A$4:$A$293)-ROW(Fevereiro!$A$3)/(Fevereiro!$A$4:$A$293=MAX(N14:N21)),MOD(ROW(),2)+7)))),"")</f>
        <v/>
      </c>
      <c r="Q21" s="35"/>
      <c r="R21" s="21" t="str">
        <f>IFERROR(IF(Q14="","",IF(MOD(ROW(),2)+7=1,INDEX(Fevereiro!$C$4:$C$293,MATCH(Q21,Fevereiro!$A$4:$A$293,0)),INDEX(Fevereiro!$C$4:$C$293,_xlfn.AGGREGATE(15,6,ROW(Fevereiro!$A$4:$A$293)-ROW(Fevereiro!$A$3)/(Fevereiro!$A$4:$A$293=MAX(Q14:Q21)),MOD(ROW(),2)+7)))),"")</f>
        <v/>
      </c>
      <c r="S21" s="16" t="str">
        <f>IFERROR(IF(Q14="","",IF(MOD(ROW(),2)+7=1,INDEX(Fevereiro!$F$4:$F$293,MATCH(Q21,Fevereiro!$A$4:$A$293,0)),INDEX(Fevereiro!$F$4:$F$293,_xlfn.AGGREGATE(15,6,ROW(Fevereiro!$A$4:$A$293)-ROW(Fevereiro!$A$3)/(Fevereiro!$A$4:$A$293=MAX(Q14:Q21)),MOD(ROW(),2)+7)))),"")</f>
        <v/>
      </c>
      <c r="T21" s="35"/>
      <c r="U21" s="22" t="str">
        <f>IFERROR(IF(T14="","",IF(MOD(ROW(),2)+7=1,INDEX(Fevereiro!$C$4:$C$293,MATCH(T21,Fevereiro!$A$4:$A$293,0)),INDEX(Fevereiro!$C$4:$C$293,_xlfn.AGGREGATE(15,6,ROW(Fevereiro!$A$4:$A$293)-ROW(Fevereiro!$A$3)/(Fevereiro!$A$4:$A$293=MAX(T14:T21)),MOD(ROW(),2)+7)))),"")</f>
        <v/>
      </c>
      <c r="V21" s="16" t="str">
        <f>IFERROR(IF(T14="","",IF(MOD(ROW(),2)+7=1,INDEX(Fevereiro!$F$4:$F$293,MATCH(T21,Fevereiro!$A$4:$A$293,0)),INDEX(Fevereiro!$F$4:$F$293,_xlfn.AGGREGATE(15,6,ROW(Fevereiro!$A$4:$A$293)-ROW(Fevereiro!$A$3)/(Fevereiro!$A$4:$A$293=MAX(T14:T21)),MOD(ROW(),2)+7)))),"")</f>
        <v/>
      </c>
    </row>
    <row r="22" spans="2:22" x14ac:dyDescent="0.3">
      <c r="B22" s="31">
        <f>Fevereiro!H9</f>
        <v>44241</v>
      </c>
      <c r="C22" s="20" t="str">
        <f>IFERROR(IF(B22="","",IF(MOD(ROW(),2)+1=1,INDEX(Fevereiro!$C$4:$C$293,MATCH(B22,Fevereiro!$A$4:$A$293,0)),INDEX(Fevereiro!$C$4:$C$293,_xlfn.AGGREGATE(15,6,ROW(Fevereiro!$A$4:$A$293)-ROW(Fevereiro!$A$3)/(Fevereiro!$A$4:$A$293=MAX(B22)),MOD(ROW(),2)+1)))),"")</f>
        <v/>
      </c>
      <c r="D22" s="16" t="str">
        <f>IFERROR(IF(B22="","",IF(MOD(ROW(),2)+1=1,INDEX(Fevereiro!$F$4:$F$293,MATCH(B22,Fevereiro!$A$4:$A$293,0)),INDEX(Fevereiro!$F$4:$F$293,_xlfn.AGGREGATE(15,6,ROW(Fevereiro!$A$4:$A$293)-ROW(Fevereiro!$A$3)/(Fevereiro!$A$4:$A$293=MAX(B22)),MOD(ROW(),2)+1)))),"")</f>
        <v/>
      </c>
      <c r="E22" s="36">
        <f>Fevereiro!I9</f>
        <v>44242</v>
      </c>
      <c r="F22" s="19" t="str">
        <f>IFERROR(IF(E22="","",IF(MOD(ROW(),2)+1=1,INDEX(Fevereiro!$C$4:$C$293,MATCH(E22,Fevereiro!$A$4:$A$293,0)),INDEX(Fevereiro!$C$4:$C$293,_xlfn.AGGREGATE(15,6,ROW(Fevereiro!$A$4:$A$293)-ROW(Fevereiro!$A$3)/(Fevereiro!$A$4:$A$293=MAX(E22)),MOD(ROW(),2)+1)))),"")</f>
        <v/>
      </c>
      <c r="G22" s="16" t="str">
        <f>IFERROR(IF(E22="","",IF(MOD(ROW(),2)+1=1,INDEX(Fevereiro!$F$4:$F$293,MATCH(E22,Fevereiro!$A$4:$A$293,0)),INDEX(Fevereiro!$F$4:$F$293,_xlfn.AGGREGATE(15,6,ROW(Fevereiro!$A$4:$A$293)-ROW(Fevereiro!$A$3)/(Fevereiro!$A$4:$A$293=MAX(E22)),MOD(ROW(),2)+1)))),"")</f>
        <v/>
      </c>
      <c r="H22" s="36">
        <f>Fevereiro!J9</f>
        <v>44243</v>
      </c>
      <c r="I22" s="19" t="str">
        <f>IFERROR(IF(H22="","",IF(MOD(ROW(),2)+1=1,INDEX(Fevereiro!$C$4:$C$293,MATCH(H22,Fevereiro!$A$4:$A$293,0)),INDEX(Fevereiro!$C$4:$C$293,_xlfn.AGGREGATE(15,6,ROW(Fevereiro!$A$4:$A$293)-ROW(Fevereiro!$A$3)/(Fevereiro!$A$4:$A$293=MAX(H22)),MOD(ROW(),2)+1)))),"")</f>
        <v/>
      </c>
      <c r="J22" s="16" t="str">
        <f>IFERROR(IF(H22="","",IF(MOD(ROW(),2)+1=1,INDEX(Fevereiro!$F$4:$F$293,MATCH(H22,Fevereiro!$A$4:$A$293,0)),INDEX(Fevereiro!$F$4:$F$293,_xlfn.AGGREGATE(15,6,ROW(Fevereiro!$A$4:$A$293)-ROW(Fevereiro!$A$3)/(Fevereiro!$A$4:$A$293=MAX(H22)),MOD(ROW(),2)+1)))),"")</f>
        <v/>
      </c>
      <c r="K22" s="36">
        <f>Fevereiro!K9</f>
        <v>44244</v>
      </c>
      <c r="L22" s="19" t="str">
        <f>IFERROR(IF(K22="","",IF(MOD(ROW(),2)+1=1,INDEX(Fevereiro!$C$4:$C$293,MATCH(K22,Fevereiro!$A$4:$A$293,0)),INDEX(Fevereiro!$C$4:$C$293,_xlfn.AGGREGATE(15,6,ROW(Fevereiro!$A$4:$A$293)-ROW(Fevereiro!$A$3)/(Fevereiro!$A$4:$A$293=MAX(K22)),MOD(ROW(),2)+1)))),"")</f>
        <v/>
      </c>
      <c r="M22" s="16" t="str">
        <f>IFERROR(IF(K22="","",IF(MOD(ROW(),2)+1=1,INDEX(Fevereiro!$F$4:$F$293,MATCH(K22,Fevereiro!$A$4:$A$293,0)),INDEX(Fevereiro!$F$4:$F$293,_xlfn.AGGREGATE(15,6,ROW(Fevereiro!$A$4:$A$293)-ROW(Fevereiro!$A$3)/(Fevereiro!$A$4:$A$293=MAX(K22)),MOD(ROW(),2)+1)))),"")</f>
        <v/>
      </c>
      <c r="N22" s="36">
        <f>Fevereiro!L9</f>
        <v>44245</v>
      </c>
      <c r="O22" s="19" t="str">
        <f>IFERROR(IF(N22="","",IF(MOD(ROW(),2)+1=1,INDEX(Fevereiro!$C$4:$C$293,MATCH(N22,Fevereiro!$A$4:$A$293,0)),INDEX(Fevereiro!$C$4:$C$293,_xlfn.AGGREGATE(15,6,ROW(Fevereiro!$A$4:$A$293)-ROW(Fevereiro!$A$3)/(Fevereiro!$A$4:$A$293=MAX(N22)),MOD(ROW(),2)+1)))),"")</f>
        <v/>
      </c>
      <c r="P22" s="16" t="str">
        <f>IFERROR(IF(N22="","",IF(MOD(ROW(),2)+1=1,INDEX(Fevereiro!$F$4:$F$293,MATCH(N22,Fevereiro!$A$4:$A$293,0)),INDEX(Fevereiro!$F$4:$F$293,_xlfn.AGGREGATE(15,6,ROW(Fevereiro!$A$4:$A$293)-ROW(Fevereiro!$A$3)/(Fevereiro!$A$4:$A$293=MAX(N22)),MOD(ROW(),2)+1)))),"")</f>
        <v/>
      </c>
      <c r="Q22" s="36">
        <f>Fevereiro!M9</f>
        <v>44246</v>
      </c>
      <c r="R22" s="19" t="str">
        <f>IFERROR(IF(Q22="","",IF(MOD(ROW(),2)+1=1,INDEX(Fevereiro!$C$4:$C$293,MATCH(Q22,Fevereiro!$A$4:$A$293,0)),INDEX(Fevereiro!$C$4:$C$293,_xlfn.AGGREGATE(15,6,ROW(Fevereiro!$A$4:$A$293)-ROW(Fevereiro!$A$3)/(Fevereiro!$A$4:$A$293=MAX(Q22)),MOD(ROW(),2)+1)))),"")</f>
        <v/>
      </c>
      <c r="S22" s="16" t="str">
        <f>IFERROR(IF(Q22="","",IF(MOD(ROW(),2)+1=1,INDEX(Fevereiro!$F$4:$F$293,MATCH(Q22,Fevereiro!$A$4:$A$293,0)),INDEX(Fevereiro!$F$4:$F$293,_xlfn.AGGREGATE(15,6,ROW(Fevereiro!$A$4:$A$293)-ROW(Fevereiro!$A$3)/(Fevereiro!$A$4:$A$293=MAX(Q22)),MOD(ROW(),2)+1)))),"")</f>
        <v/>
      </c>
      <c r="T22" s="36">
        <f>Fevereiro!N9</f>
        <v>44247</v>
      </c>
      <c r="U22" s="23" t="str">
        <f>IFERROR(IF(T22="","",IF(MOD(ROW(),2)+1=1,INDEX(Fevereiro!$C$4:$C$293,MATCH(T22,Fevereiro!$A$4:$A$293,0)),INDEX(Fevereiro!$C$4:$C$293,_xlfn.AGGREGATE(15,6,ROW(Fevereiro!$A$4:$A$293)-ROW(Fevereiro!$A$3)/(Fevereiro!$A$4:$A$293=MAX(T22)),MOD(ROW(),2)+1)))),"")</f>
        <v/>
      </c>
      <c r="V22" s="16" t="str">
        <f>IFERROR(IF(T22="","",IF(MOD(ROW(),2)+1=1,INDEX(Fevereiro!$F$4:$F$293,MATCH(T22,Fevereiro!$A$4:$A$293,0)),INDEX(Fevereiro!$F$4:$F$293,_xlfn.AGGREGATE(15,6,ROW(Fevereiro!$A$4:$A$293)-ROW(Fevereiro!$A$3)/(Fevereiro!$A$4:$A$293=MAX(T22)),MOD(ROW(),2)+1)))),"")</f>
        <v/>
      </c>
    </row>
    <row r="23" spans="2:22" x14ac:dyDescent="0.3">
      <c r="B23" s="28"/>
      <c r="C23" s="20" t="str">
        <f>IFERROR(IF(B22="","",IF(MOD(ROW(),2)+1=1,INDEX(Fevereiro!$C$4:$C$293,MATCH(B23,Fevereiro!$A$4:$A$293,0)),INDEX(Fevereiro!$C$4:$C$293,_xlfn.AGGREGATE(15,6,ROW(Fevereiro!$A$4:$A$293)-ROW(Fevereiro!$A$3)/(Fevereiro!$A$4:$A$293=MAX(B22:B23)),MOD(ROW(),2)+1)))),"")</f>
        <v/>
      </c>
      <c r="D23" s="16" t="str">
        <f>IFERROR(IF(B22="","",IF(MOD(ROW(),2)+1=1,INDEX(Fevereiro!$F$4:$F$293,MATCH(B23,Fevereiro!$A$4:$A$293,0)),INDEX(Fevereiro!$F$4:$F$293,_xlfn.AGGREGATE(15,6,ROW(Fevereiro!$A$4:$A$293)-ROW(Fevereiro!$A$3)/(Fevereiro!$A$4:$A$293=MAX(B22:B23)),MOD(ROW(),2)+1)))),"")</f>
        <v/>
      </c>
      <c r="E23" s="26"/>
      <c r="F23" s="20" t="str">
        <f>IFERROR(IF(E22="","",IF(MOD(ROW(),2)+1=1,INDEX(Fevereiro!$C$4:$C$293,MATCH(E23,Fevereiro!$A$4:$A$293,0)),INDEX(Fevereiro!$C$4:$C$293,_xlfn.AGGREGATE(15,6,ROW(Fevereiro!$A$4:$A$293)-ROW(Fevereiro!$A$3)/(Fevereiro!$A$4:$A$293=MAX(E22:E23)),MOD(ROW(),2)+1)))),"")</f>
        <v/>
      </c>
      <c r="G23" s="16" t="str">
        <f>IFERROR(IF(E22="","",IF(MOD(ROW(),2)+1=1,INDEX(Fevereiro!$F$4:$F$293,MATCH(E23,Fevereiro!$A$4:$A$293,0)),INDEX(Fevereiro!$F$4:$F$293,_xlfn.AGGREGATE(15,6,ROW(Fevereiro!$A$4:$A$293)-ROW(Fevereiro!$A$3)/(Fevereiro!$A$4:$A$293=MAX(E22:E23)),MOD(ROW(),2)+1)))),"")</f>
        <v/>
      </c>
      <c r="H23" s="26"/>
      <c r="I23" s="20" t="str">
        <f>IFERROR(IF(H22="","",IF(MOD(ROW(),2)+1=1,INDEX(Fevereiro!$C$4:$C$293,MATCH(H23,Fevereiro!$A$4:$A$293,0)),INDEX(Fevereiro!$C$4:$C$293,_xlfn.AGGREGATE(15,6,ROW(Fevereiro!$A$4:$A$293)-ROW(Fevereiro!$A$3)/(Fevereiro!$A$4:$A$293=MAX(H22:H23)),MOD(ROW(),2)+1)))),"")</f>
        <v/>
      </c>
      <c r="J23" s="16" t="str">
        <f>IFERROR(IF(H22="","",IF(MOD(ROW(),2)+1=1,INDEX(Fevereiro!$F$4:$F$293,MATCH(H23,Fevereiro!$A$4:$A$293,0)),INDEX(Fevereiro!$F$4:$F$293,_xlfn.AGGREGATE(15,6,ROW(Fevereiro!$A$4:$A$293)-ROW(Fevereiro!$A$3)/(Fevereiro!$A$4:$A$293=MAX(H22:H23)),MOD(ROW(),2)+1)))),"")</f>
        <v/>
      </c>
      <c r="K23" s="26"/>
      <c r="L23" s="20" t="str">
        <f>IFERROR(IF(K22="","",IF(MOD(ROW(),2)+1=1,INDEX(Fevereiro!$C$4:$C$293,MATCH(K23,Fevereiro!$A$4:$A$293,0)),INDEX(Fevereiro!$C$4:$C$293,_xlfn.AGGREGATE(15,6,ROW(Fevereiro!$A$4:$A$293)-ROW(Fevereiro!$A$3)/(Fevereiro!$A$4:$A$293=MAX(K22:K23)),MOD(ROW(),2)+1)))),"")</f>
        <v/>
      </c>
      <c r="M23" s="16" t="str">
        <f>IFERROR(IF(K22="","",IF(MOD(ROW(),2)+1=1,INDEX(Fevereiro!$F$4:$F$293,MATCH(K23,Fevereiro!$A$4:$A$293,0)),INDEX(Fevereiro!$F$4:$F$293,_xlfn.AGGREGATE(15,6,ROW(Fevereiro!$A$4:$A$293)-ROW(Fevereiro!$A$3)/(Fevereiro!$A$4:$A$293=MAX(K22:K23)),MOD(ROW(),2)+1)))),"")</f>
        <v/>
      </c>
      <c r="N23" s="26"/>
      <c r="O23" s="20" t="str">
        <f>IFERROR(IF(N22="","",IF(MOD(ROW(),2)+1=1,INDEX(Fevereiro!$C$4:$C$293,MATCH(N23,Fevereiro!$A$4:$A$293,0)),INDEX(Fevereiro!$C$4:$C$293,_xlfn.AGGREGATE(15,6,ROW(Fevereiro!$A$4:$A$293)-ROW(Fevereiro!$A$3)/(Fevereiro!$A$4:$A$293=MAX(N22:N23)),MOD(ROW(),2)+1)))),"")</f>
        <v/>
      </c>
      <c r="P23" s="16" t="str">
        <f>IFERROR(IF(N22="","",IF(MOD(ROW(),2)+1=1,INDEX(Fevereiro!$F$4:$F$293,MATCH(N23,Fevereiro!$A$4:$A$293,0)),INDEX(Fevereiro!$F$4:$F$293,_xlfn.AGGREGATE(15,6,ROW(Fevereiro!$A$4:$A$293)-ROW(Fevereiro!$A$3)/(Fevereiro!$A$4:$A$293=MAX(N22:N23)),MOD(ROW(),2)+1)))),"")</f>
        <v/>
      </c>
      <c r="Q23" s="26"/>
      <c r="R23" s="20" t="str">
        <f>IFERROR(IF(Q22="","",IF(MOD(ROW(),2)+1=1,INDEX(Fevereiro!$C$4:$C$293,MATCH(Q23,Fevereiro!$A$4:$A$293,0)),INDEX(Fevereiro!$C$4:$C$293,_xlfn.AGGREGATE(15,6,ROW(Fevereiro!$A$4:$A$293)-ROW(Fevereiro!$A$3)/(Fevereiro!$A$4:$A$293=MAX(Q22:Q23)),MOD(ROW(),2)+1)))),"")</f>
        <v/>
      </c>
      <c r="S23" s="16" t="str">
        <f>IFERROR(IF(Q22="","",IF(MOD(ROW(),2)+1=1,INDEX(Fevereiro!$F$4:$F$293,MATCH(Q23,Fevereiro!$A$4:$A$293,0)),INDEX(Fevereiro!$F$4:$F$293,_xlfn.AGGREGATE(15,6,ROW(Fevereiro!$A$4:$A$293)-ROW(Fevereiro!$A$3)/(Fevereiro!$A$4:$A$293=MAX(Q22:Q23)),MOD(ROW(),2)+1)))),"")</f>
        <v/>
      </c>
      <c r="T23" s="26"/>
      <c r="U23" s="17" t="str">
        <f>IFERROR(IF(T22="","",IF(MOD(ROW(),2)+1=1,INDEX(Fevereiro!$C$4:$C$293,MATCH(T23,Fevereiro!$A$4:$A$293,0)),INDEX(Fevereiro!$C$4:$C$293,_xlfn.AGGREGATE(15,6,ROW(Fevereiro!$A$4:$A$293)-ROW(Fevereiro!$A$3)/(Fevereiro!$A$4:$A$293=MAX(T22:T23)),MOD(ROW(),2)+1)))),"")</f>
        <v/>
      </c>
      <c r="V23" s="16" t="str">
        <f>IFERROR(IF(T22="","",IF(MOD(ROW(),2)+1=1,INDEX(Fevereiro!$F$4:$F$293,MATCH(T23,Fevereiro!$A$4:$A$293,0)),INDEX(Fevereiro!$F$4:$F$293,_xlfn.AGGREGATE(15,6,ROW(Fevereiro!$A$4:$A$293)-ROW(Fevereiro!$A$3)/(Fevereiro!$A$4:$A$293=MAX(T22:T23)),MOD(ROW(),2)+1)))),"")</f>
        <v/>
      </c>
    </row>
    <row r="24" spans="2:22" x14ac:dyDescent="0.3">
      <c r="B24" s="28"/>
      <c r="C24" s="20" t="str">
        <f>IFERROR(IF(B22="","",IF(MOD(ROW(),2)+3=1,INDEX(Fevereiro!$C$4:$C$293,MATCH(B24,Fevereiro!$A$4:$A$293,0)),INDEX(Fevereiro!$C$4:$C$293,_xlfn.AGGREGATE(15,6,ROW(Fevereiro!$A$4:$A$293)-ROW(Fevereiro!$A$3)/(Fevereiro!$A$4:$A$293=MAX(B22:B24)),MOD(ROW(),2)+3)))),"")</f>
        <v/>
      </c>
      <c r="D24" s="16" t="str">
        <f>IFERROR(IF(B22="","",IF(MOD(ROW(),2)+3=1,INDEX(Fevereiro!$F$4:$F$293,MATCH(B24,Fevereiro!$A$4:$A$293,0)),INDEX(Fevereiro!$F$4:$F$293,_xlfn.AGGREGATE(15,6,ROW(Fevereiro!$A$4:$A$293)-ROW(Fevereiro!$A$3)/(Fevereiro!$A$4:$A$293=MAX(B22:B24)),MOD(ROW(),2)+3)))),"")</f>
        <v/>
      </c>
      <c r="E24" s="26"/>
      <c r="F24" s="20" t="str">
        <f>IFERROR(IF(E22="","",IF(MOD(ROW(),2)+3=1,INDEX(Fevereiro!$C$4:$C$293,MATCH(E24,Fevereiro!$A$4:$A$293,0)),INDEX(Fevereiro!$C$4:$C$293,_xlfn.AGGREGATE(15,6,ROW(Fevereiro!$A$4:$A$293)-ROW(Fevereiro!$A$3)/(Fevereiro!$A$4:$A$293=MAX(E22:E24)),MOD(ROW(),2)+3)))),"")</f>
        <v/>
      </c>
      <c r="G24" s="16" t="str">
        <f>IFERROR(IF(E22="","",IF(MOD(ROW(),2)+3=1,INDEX(Fevereiro!$F$4:$F$293,MATCH(E24,Fevereiro!$A$4:$A$293,0)),INDEX(Fevereiro!$F$4:$F$293,_xlfn.AGGREGATE(15,6,ROW(Fevereiro!$A$4:$A$293)-ROW(Fevereiro!$A$3)/(Fevereiro!$A$4:$A$293=MAX(E22:E24)),MOD(ROW(),2)+3)))),"")</f>
        <v/>
      </c>
      <c r="H24" s="26"/>
      <c r="I24" s="20" t="str">
        <f>IFERROR(IF(H22="","",IF(MOD(ROW(),2)+3=1,INDEX(Fevereiro!$C$4:$C$293,MATCH(H24,Fevereiro!$A$4:$A$293,0)),INDEX(Fevereiro!$C$4:$C$293,_xlfn.AGGREGATE(15,6,ROW(Fevereiro!$A$4:$A$293)-ROW(Fevereiro!$A$3)/(Fevereiro!$A$4:$A$293=MAX(H22:H24)),MOD(ROW(),2)+3)))),"")</f>
        <v/>
      </c>
      <c r="J24" s="16" t="str">
        <f>IFERROR(IF(H22="","",IF(MOD(ROW(),2)+3=1,INDEX(Fevereiro!$F$4:$F$293,MATCH(H24,Fevereiro!$A$4:$A$293,0)),INDEX(Fevereiro!$F$4:$F$293,_xlfn.AGGREGATE(15,6,ROW(Fevereiro!$A$4:$A$293)-ROW(Fevereiro!$A$3)/(Fevereiro!$A$4:$A$293=MAX(H22:H24)),MOD(ROW(),2)+3)))),"")</f>
        <v/>
      </c>
      <c r="K24" s="26"/>
      <c r="L24" s="20" t="str">
        <f>IFERROR(IF(K22="","",IF(MOD(ROW(),2)+3=1,INDEX(Fevereiro!$C$4:$C$293,MATCH(K24,Fevereiro!$A$4:$A$293,0)),INDEX(Fevereiro!$C$4:$C$293,_xlfn.AGGREGATE(15,6,ROW(Fevereiro!$A$4:$A$293)-ROW(Fevereiro!$A$3)/(Fevereiro!$A$4:$A$293=MAX(K22:K24)),MOD(ROW(),2)+3)))),"")</f>
        <v/>
      </c>
      <c r="M24" s="16" t="str">
        <f>IFERROR(IF(K22="","",IF(MOD(ROW(),2)+3=1,INDEX(Fevereiro!$F$4:$F$293,MATCH(K24,Fevereiro!$A$4:$A$293,0)),INDEX(Fevereiro!$F$4:$F$293,_xlfn.AGGREGATE(15,6,ROW(Fevereiro!$A$4:$A$293)-ROW(Fevereiro!$A$3)/(Fevereiro!$A$4:$A$293=MAX(K22:K24)),MOD(ROW(),2)+3)))),"")</f>
        <v/>
      </c>
      <c r="N24" s="26"/>
      <c r="O24" s="20" t="str">
        <f>IFERROR(IF(N22="","",IF(MOD(ROW(),2)+3=1,INDEX(Fevereiro!$C$4:$C$293,MATCH(N24,Fevereiro!$A$4:$A$293,0)),INDEX(Fevereiro!$C$4:$C$293,_xlfn.AGGREGATE(15,6,ROW(Fevereiro!$A$4:$A$293)-ROW(Fevereiro!$A$3)/(Fevereiro!$A$4:$A$293=MAX(N22:N24)),MOD(ROW(),2)+3)))),"")</f>
        <v/>
      </c>
      <c r="P24" s="16" t="str">
        <f>IFERROR(IF(N22="","",IF(MOD(ROW(),2)+3=1,INDEX(Fevereiro!$F$4:$F$293,MATCH(N24,Fevereiro!$A$4:$A$293,0)),INDEX(Fevereiro!$F$4:$F$293,_xlfn.AGGREGATE(15,6,ROW(Fevereiro!$A$4:$A$293)-ROW(Fevereiro!$A$3)/(Fevereiro!$A$4:$A$293=MAX(N22:N24)),MOD(ROW(),2)+3)))),"")</f>
        <v/>
      </c>
      <c r="Q24" s="26"/>
      <c r="R24" s="20" t="str">
        <f>IFERROR(IF(Q22="","",IF(MOD(ROW(),2)+3=1,INDEX(Fevereiro!$C$4:$C$293,MATCH(Q24,Fevereiro!$A$4:$A$293,0)),INDEX(Fevereiro!$C$4:$C$293,_xlfn.AGGREGATE(15,6,ROW(Fevereiro!$A$4:$A$293)-ROW(Fevereiro!$A$3)/(Fevereiro!$A$4:$A$293=MAX(Q22:Q24)),MOD(ROW(),2)+3)))),"")</f>
        <v/>
      </c>
      <c r="S24" s="16" t="str">
        <f>IFERROR(IF(Q22="","",IF(MOD(ROW(),2)+3=1,INDEX(Fevereiro!$F$4:$F$293,MATCH(Q24,Fevereiro!$A$4:$A$293,0)),INDEX(Fevereiro!$F$4:$F$293,_xlfn.AGGREGATE(15,6,ROW(Fevereiro!$A$4:$A$293)-ROW(Fevereiro!$A$3)/(Fevereiro!$A$4:$A$293=MAX(Q22:Q24)),MOD(ROW(),2)+3)))),"")</f>
        <v/>
      </c>
      <c r="T24" s="26"/>
      <c r="U24" s="17" t="str">
        <f>IFERROR(IF(T22="","",IF(MOD(ROW(),2)+3=1,INDEX(Fevereiro!$C$4:$C$293,MATCH(T24,Fevereiro!$A$4:$A$293,0)),INDEX(Fevereiro!$C$4:$C$293,_xlfn.AGGREGATE(15,6,ROW(Fevereiro!$A$4:$A$293)-ROW(Fevereiro!$A$3)/(Fevereiro!$A$4:$A$293=MAX(T22:T24)),MOD(ROW(),2)+3)))),"")</f>
        <v/>
      </c>
      <c r="V24" s="16" t="str">
        <f>IFERROR(IF(T22="","",IF(MOD(ROW(),2)+3=1,INDEX(Fevereiro!$F$4:$F$293,MATCH(T24,Fevereiro!$A$4:$A$293,0)),INDEX(Fevereiro!$F$4:$F$293,_xlfn.AGGREGATE(15,6,ROW(Fevereiro!$A$4:$A$293)-ROW(Fevereiro!$A$3)/(Fevereiro!$A$4:$A$293=MAX(T22:T24)),MOD(ROW(),2)+3)))),"")</f>
        <v/>
      </c>
    </row>
    <row r="25" spans="2:22" x14ac:dyDescent="0.3">
      <c r="B25" s="28"/>
      <c r="C25" s="20" t="str">
        <f>IFERROR(IF(B22="","",IF(MOD(ROW(),2)+3=1,INDEX(Fevereiro!$C$4:$C$293,MATCH(B25,Fevereiro!$A$4:$A$293,0)),INDEX(Fevereiro!$C$4:$C$293,_xlfn.AGGREGATE(15,6,ROW(Fevereiro!$A$4:$A$293)-ROW(Fevereiro!$A$3)/(Fevereiro!$A$4:$A$293=MAX(B22:B25)),MOD(ROW(),2)+3)))),"")</f>
        <v/>
      </c>
      <c r="D25" s="16" t="str">
        <f>IFERROR(IF(B22="","",IF(MOD(ROW(),2)+3=1,INDEX(Fevereiro!$F$4:$F$293,MATCH(B25,Fevereiro!$A$4:$A$293,0)),INDEX(Fevereiro!$F$4:$F$293,_xlfn.AGGREGATE(15,6,ROW(Fevereiro!$A$4:$A$293)-ROW(Fevereiro!$A$3)/(Fevereiro!$A$4:$A$293=MAX(B22:B25)),MOD(ROW(),2)+3)))),"")</f>
        <v/>
      </c>
      <c r="E25" s="26"/>
      <c r="F25" s="20" t="str">
        <f>IFERROR(IF(E22="","",IF(MOD(ROW(),2)+3=1,INDEX(Fevereiro!$C$4:$C$293,MATCH(E25,Fevereiro!$A$4:$A$293,0)),INDEX(Fevereiro!$C$4:$C$293,_xlfn.AGGREGATE(15,6,ROW(Fevereiro!$A$4:$A$293)-ROW(Fevereiro!$A$3)/(Fevereiro!$A$4:$A$293=MAX(E22:E25)),MOD(ROW(),2)+3)))),"")</f>
        <v/>
      </c>
      <c r="G25" s="16" t="str">
        <f>IFERROR(IF(E22="","",IF(MOD(ROW(),2)+3=1,INDEX(Fevereiro!$F$4:$F$293,MATCH(E25,Fevereiro!$A$4:$A$293,0)),INDEX(Fevereiro!$F$4:$F$293,_xlfn.AGGREGATE(15,6,ROW(Fevereiro!$A$4:$A$293)-ROW(Fevereiro!$A$3)/(Fevereiro!$A$4:$A$293=MAX(E22:E25)),MOD(ROW(),2)+3)))),"")</f>
        <v/>
      </c>
      <c r="H25" s="26"/>
      <c r="I25" s="20" t="str">
        <f>IFERROR(IF(H22="","",IF(MOD(ROW(),2)+3=1,INDEX(Fevereiro!$C$4:$C$293,MATCH(H25,Fevereiro!$A$4:$A$293,0)),INDEX(Fevereiro!$C$4:$C$293,_xlfn.AGGREGATE(15,6,ROW(Fevereiro!$A$4:$A$293)-ROW(Fevereiro!$A$3)/(Fevereiro!$A$4:$A$293=MAX(H22:H25)),MOD(ROW(),2)+3)))),"")</f>
        <v/>
      </c>
      <c r="J25" s="16" t="str">
        <f>IFERROR(IF(H22="","",IF(MOD(ROW(),2)+3=1,INDEX(Fevereiro!$F$4:$F$293,MATCH(H25,Fevereiro!$A$4:$A$293,0)),INDEX(Fevereiro!$F$4:$F$293,_xlfn.AGGREGATE(15,6,ROW(Fevereiro!$A$4:$A$293)-ROW(Fevereiro!$A$3)/(Fevereiro!$A$4:$A$293=MAX(H22:H25)),MOD(ROW(),2)+3)))),"")</f>
        <v/>
      </c>
      <c r="K25" s="26"/>
      <c r="L25" s="20" t="str">
        <f>IFERROR(IF(K22="","",IF(MOD(ROW(),2)+3=1,INDEX(Fevereiro!$C$4:$C$293,MATCH(K25,Fevereiro!$A$4:$A$293,0)),INDEX(Fevereiro!$C$4:$C$293,_xlfn.AGGREGATE(15,6,ROW(Fevereiro!$A$4:$A$293)-ROW(Fevereiro!$A$3)/(Fevereiro!$A$4:$A$293=MAX(K22:K25)),MOD(ROW(),2)+3)))),"")</f>
        <v/>
      </c>
      <c r="M25" s="16" t="str">
        <f>IFERROR(IF(K22="","",IF(MOD(ROW(),2)+3=1,INDEX(Fevereiro!$F$4:$F$293,MATCH(K25,Fevereiro!$A$4:$A$293,0)),INDEX(Fevereiro!$F$4:$F$293,_xlfn.AGGREGATE(15,6,ROW(Fevereiro!$A$4:$A$293)-ROW(Fevereiro!$A$3)/(Fevereiro!$A$4:$A$293=MAX(K22:K25)),MOD(ROW(),2)+3)))),"")</f>
        <v/>
      </c>
      <c r="N25" s="26"/>
      <c r="O25" s="20" t="str">
        <f>IFERROR(IF(N22="","",IF(MOD(ROW(),2)+3=1,INDEX(Fevereiro!$C$4:$C$293,MATCH(N25,Fevereiro!$A$4:$A$293,0)),INDEX(Fevereiro!$C$4:$C$293,_xlfn.AGGREGATE(15,6,ROW(Fevereiro!$A$4:$A$293)-ROW(Fevereiro!$A$3)/(Fevereiro!$A$4:$A$293=MAX(N22:N25)),MOD(ROW(),2)+3)))),"")</f>
        <v/>
      </c>
      <c r="P25" s="16" t="str">
        <f>IFERROR(IF(N22="","",IF(MOD(ROW(),2)+3=1,INDEX(Fevereiro!$F$4:$F$293,MATCH(N25,Fevereiro!$A$4:$A$293,0)),INDEX(Fevereiro!$F$4:$F$293,_xlfn.AGGREGATE(15,6,ROW(Fevereiro!$A$4:$A$293)-ROW(Fevereiro!$A$3)/(Fevereiro!$A$4:$A$293=MAX(N22:N25)),MOD(ROW(),2)+3)))),"")</f>
        <v/>
      </c>
      <c r="Q25" s="26"/>
      <c r="R25" s="20" t="str">
        <f>IFERROR(IF(Q22="","",IF(MOD(ROW(),2)+3=1,INDEX(Fevereiro!$C$4:$C$293,MATCH(Q25,Fevereiro!$A$4:$A$293,0)),INDEX(Fevereiro!$C$4:$C$293,_xlfn.AGGREGATE(15,6,ROW(Fevereiro!$A$4:$A$293)-ROW(Fevereiro!$A$3)/(Fevereiro!$A$4:$A$293=MAX(Q22:Q25)),MOD(ROW(),2)+3)))),"")</f>
        <v/>
      </c>
      <c r="S25" s="16" t="str">
        <f>IFERROR(IF(Q22="","",IF(MOD(ROW(),2)+3=1,INDEX(Fevereiro!$F$4:$F$293,MATCH(Q25,Fevereiro!$A$4:$A$293,0)),INDEX(Fevereiro!$F$4:$F$293,_xlfn.AGGREGATE(15,6,ROW(Fevereiro!$A$4:$A$293)-ROW(Fevereiro!$A$3)/(Fevereiro!$A$4:$A$293=MAX(Q22:Q25)),MOD(ROW(),2)+3)))),"")</f>
        <v/>
      </c>
      <c r="T25" s="26"/>
      <c r="U25" s="17" t="str">
        <f>IFERROR(IF(T22="","",IF(MOD(ROW(),2)+3=1,INDEX(Fevereiro!$C$4:$C$293,MATCH(T25,Fevereiro!$A$4:$A$293,0)),INDEX(Fevereiro!$C$4:$C$293,_xlfn.AGGREGATE(15,6,ROW(Fevereiro!$A$4:$A$293)-ROW(Fevereiro!$A$3)/(Fevereiro!$A$4:$A$293=MAX(T22:T25)),MOD(ROW(),2)+3)))),"")</f>
        <v/>
      </c>
      <c r="V25" s="16" t="str">
        <f>IFERROR(IF(T22="","",IF(MOD(ROW(),2)+3=1,INDEX(Fevereiro!$F$4:$F$293,MATCH(T25,Fevereiro!$A$4:$A$293,0)),INDEX(Fevereiro!$F$4:$F$293,_xlfn.AGGREGATE(15,6,ROW(Fevereiro!$A$4:$A$293)-ROW(Fevereiro!$A$3)/(Fevereiro!$A$4:$A$293=MAX(T22:T25)),MOD(ROW(),2)+3)))),"")</f>
        <v/>
      </c>
    </row>
    <row r="26" spans="2:22" x14ac:dyDescent="0.3">
      <c r="B26" s="29"/>
      <c r="C26" s="20" t="str">
        <f>IFERROR(IF(B22="","",IF(MOD(ROW(),2)+5=1,INDEX(Fevereiro!$C$4:$C$293,MATCH(B26,Fevereiro!$A$4:$A$293,0)),INDEX(Fevereiro!$C$4:$C$293,_xlfn.AGGREGATE(15,6,ROW(Fevereiro!$A$4:$A$293)-ROW(Fevereiro!$A$3)/(Fevereiro!$A$4:$A$293=MAX(B22:B26)),MOD(ROW(),2)+5)))),"")</f>
        <v/>
      </c>
      <c r="D26" s="16" t="str">
        <f>IFERROR(IF(B22="","",IF(MOD(ROW(),2)+5=1,INDEX(Fevereiro!$F$4:$F$293,MATCH(B26,Fevereiro!$A$4:$A$293,0)),INDEX(Fevereiro!$F$4:$F$293,_xlfn.AGGREGATE(15,6,ROW(Fevereiro!$A$4:$A$293)-ROW(Fevereiro!$A$3)/(Fevereiro!$A$4:$A$293=MAX(B22:B26)),MOD(ROW(),2)+5)))),"")</f>
        <v/>
      </c>
      <c r="E26" s="34"/>
      <c r="F26" s="20" t="str">
        <f>IFERROR(IF(E22="","",IF(MOD(ROW(),2)+5=1,INDEX(Fevereiro!$C$4:$C$293,MATCH(E26,Fevereiro!$A$4:$A$293,0)),INDEX(Fevereiro!$C$4:$C$293,_xlfn.AGGREGATE(15,6,ROW(Fevereiro!$A$4:$A$293)-ROW(Fevereiro!$A$3)/(Fevereiro!$A$4:$A$293=MAX(E22:E26)),MOD(ROW(),2)+5)))),"")</f>
        <v/>
      </c>
      <c r="G26" s="16" t="str">
        <f>IFERROR(IF(E22="","",IF(MOD(ROW(),2)+5=1,INDEX(Fevereiro!$F$4:$F$293,MATCH(E26,Fevereiro!$A$4:$A$293,0)),INDEX(Fevereiro!$F$4:$F$293,_xlfn.AGGREGATE(15,6,ROW(Fevereiro!$A$4:$A$293)-ROW(Fevereiro!$A$3)/(Fevereiro!$A$4:$A$293=MAX(E22:E26)),MOD(ROW(),2)+5)))),"")</f>
        <v/>
      </c>
      <c r="H26" s="34"/>
      <c r="I26" s="20" t="str">
        <f>IFERROR(IF(H22="","",IF(MOD(ROW(),2)+5=1,INDEX(Fevereiro!$C$4:$C$293,MATCH(H26,Fevereiro!$A$4:$A$293,0)),INDEX(Fevereiro!$C$4:$C$293,_xlfn.AGGREGATE(15,6,ROW(Fevereiro!$A$4:$A$293)-ROW(Fevereiro!$A$3)/(Fevereiro!$A$4:$A$293=MAX(H22:H26)),MOD(ROW(),2)+5)))),"")</f>
        <v/>
      </c>
      <c r="J26" s="16" t="str">
        <f>IFERROR(IF(H22="","",IF(MOD(ROW(),2)+5=1,INDEX(Fevereiro!$F$4:$F$293,MATCH(H26,Fevereiro!$A$4:$A$293,0)),INDEX(Fevereiro!$F$4:$F$293,_xlfn.AGGREGATE(15,6,ROW(Fevereiro!$A$4:$A$293)-ROW(Fevereiro!$A$3)/(Fevereiro!$A$4:$A$293=MAX(H22:H26)),MOD(ROW(),2)+5)))),"")</f>
        <v/>
      </c>
      <c r="K26" s="34"/>
      <c r="L26" s="20" t="str">
        <f>IFERROR(IF(K22="","",IF(MOD(ROW(),2)+5=1,INDEX(Fevereiro!$C$4:$C$293,MATCH(K26,Fevereiro!$A$4:$A$293,0)),INDEX(Fevereiro!$C$4:$C$293,_xlfn.AGGREGATE(15,6,ROW(Fevereiro!$A$4:$A$293)-ROW(Fevereiro!$A$3)/(Fevereiro!$A$4:$A$293=MAX(K22:K26)),MOD(ROW(),2)+5)))),"")</f>
        <v/>
      </c>
      <c r="M26" s="16" t="str">
        <f>IFERROR(IF(K22="","",IF(MOD(ROW(),2)+5=1,INDEX(Fevereiro!$F$4:$F$293,MATCH(K26,Fevereiro!$A$4:$A$293,0)),INDEX(Fevereiro!$F$4:$F$293,_xlfn.AGGREGATE(15,6,ROW(Fevereiro!$A$4:$A$293)-ROW(Fevereiro!$A$3)/(Fevereiro!$A$4:$A$293=MAX(K22:K26)),MOD(ROW(),2)+5)))),"")</f>
        <v/>
      </c>
      <c r="N26" s="34"/>
      <c r="O26" s="20" t="str">
        <f>IFERROR(IF(N22="","",IF(MOD(ROW(),2)+5=1,INDEX(Fevereiro!$C$4:$C$293,MATCH(N26,Fevereiro!$A$4:$A$293,0)),INDEX(Fevereiro!$C$4:$C$293,_xlfn.AGGREGATE(15,6,ROW(Fevereiro!$A$4:$A$293)-ROW(Fevereiro!$A$3)/(Fevereiro!$A$4:$A$293=MAX(N22:N26)),MOD(ROW(),2)+5)))),"")</f>
        <v/>
      </c>
      <c r="P26" s="16" t="str">
        <f>IFERROR(IF(N22="","",IF(MOD(ROW(),2)+5=1,INDEX(Fevereiro!$F$4:$F$293,MATCH(N26,Fevereiro!$A$4:$A$293,0)),INDEX(Fevereiro!$F$4:$F$293,_xlfn.AGGREGATE(15,6,ROW(Fevereiro!$A$4:$A$293)-ROW(Fevereiro!$A$3)/(Fevereiro!$A$4:$A$293=MAX(N22:N26)),MOD(ROW(),2)+5)))),"")</f>
        <v/>
      </c>
      <c r="Q26" s="34"/>
      <c r="R26" s="20" t="str">
        <f>IFERROR(IF(Q22="","",IF(MOD(ROW(),2)+5=1,INDEX(Fevereiro!$C$4:$C$293,MATCH(Q26,Fevereiro!$A$4:$A$293,0)),INDEX(Fevereiro!$C$4:$C$293,_xlfn.AGGREGATE(15,6,ROW(Fevereiro!$A$4:$A$293)-ROW(Fevereiro!$A$3)/(Fevereiro!$A$4:$A$293=MAX(Q22:Q26)),MOD(ROW(),2)+5)))),"")</f>
        <v/>
      </c>
      <c r="S26" s="16" t="str">
        <f>IFERROR(IF(Q22="","",IF(MOD(ROW(),2)+5=1,INDEX(Fevereiro!$F$4:$F$293,MATCH(Q26,Fevereiro!$A$4:$A$293,0)),INDEX(Fevereiro!$F$4:$F$293,_xlfn.AGGREGATE(15,6,ROW(Fevereiro!$A$4:$A$293)-ROW(Fevereiro!$A$3)/(Fevereiro!$A$4:$A$293=MAX(Q22:Q26)),MOD(ROW(),2)+5)))),"")</f>
        <v/>
      </c>
      <c r="T26" s="34"/>
      <c r="U26" s="17" t="str">
        <f>IFERROR(IF(T22="","",IF(MOD(ROW(),2)+5=1,INDEX(Fevereiro!$C$4:$C$293,MATCH(T26,Fevereiro!$A$4:$A$293,0)),INDEX(Fevereiro!$C$4:$C$293,_xlfn.AGGREGATE(15,6,ROW(Fevereiro!$A$4:$A$293)-ROW(Fevereiro!$A$3)/(Fevereiro!$A$4:$A$293=MAX(T22:T26)),MOD(ROW(),2)+5)))),"")</f>
        <v/>
      </c>
      <c r="V26" s="16" t="str">
        <f>IFERROR(IF(T22="","",IF(MOD(ROW(),2)+5=1,INDEX(Fevereiro!$F$4:$F$293,MATCH(T26,Fevereiro!$A$4:$A$293,0)),INDEX(Fevereiro!$F$4:$F$293,_xlfn.AGGREGATE(15,6,ROW(Fevereiro!$A$4:$A$293)-ROW(Fevereiro!$A$3)/(Fevereiro!$A$4:$A$293=MAX(T22:T26)),MOD(ROW(),2)+5)))),"")</f>
        <v/>
      </c>
    </row>
    <row r="27" spans="2:22" x14ac:dyDescent="0.3">
      <c r="B27" s="29"/>
      <c r="C27" s="20" t="str">
        <f>IFERROR(IF(B22="","",IF(MOD(ROW(),2)+5=1,INDEX(Fevereiro!$C$4:$C$293,MATCH(B27,Fevereiro!$A$4:$A$293,0)),INDEX(Fevereiro!$C$4:$C$293,_xlfn.AGGREGATE(15,6,ROW(Fevereiro!$A$4:$A$293)-ROW(Fevereiro!$A$3)/(Fevereiro!$A$4:$A$293=MAX(B22:B27)),MOD(ROW(),2)+5)))),"")</f>
        <v/>
      </c>
      <c r="D27" s="16" t="str">
        <f>IFERROR(IF(B22="","",IF(MOD(ROW(),2)+5=1,INDEX(Fevereiro!$F$4:$F$293,MATCH(B27,Fevereiro!$A$4:$A$293,0)),INDEX(Fevereiro!$F$4:$F$293,_xlfn.AGGREGATE(15,6,ROW(Fevereiro!$A$4:$A$293)-ROW(Fevereiro!$A$3)/(Fevereiro!$A$4:$A$293=MAX(B22:B27)),MOD(ROW(),2)+5)))),"")</f>
        <v/>
      </c>
      <c r="E27" s="34"/>
      <c r="F27" s="20" t="str">
        <f>IFERROR(IF(E22="","",IF(MOD(ROW(),2)+5=1,INDEX(Fevereiro!$C$4:$C$293,MATCH(E27,Fevereiro!$A$4:$A$293,0)),INDEX(Fevereiro!$C$4:$C$293,_xlfn.AGGREGATE(15,6,ROW(Fevereiro!$A$4:$A$293)-ROW(Fevereiro!$A$3)/(Fevereiro!$A$4:$A$293=MAX(E22:E27)),MOD(ROW(),2)+5)))),"")</f>
        <v/>
      </c>
      <c r="G27" s="16" t="str">
        <f>IFERROR(IF(E22="","",IF(MOD(ROW(),2)+5=1,INDEX(Fevereiro!$F$4:$F$293,MATCH(E27,Fevereiro!$A$4:$A$293,0)),INDEX(Fevereiro!$F$4:$F$293,_xlfn.AGGREGATE(15,6,ROW(Fevereiro!$A$4:$A$293)-ROW(Fevereiro!$A$3)/(Fevereiro!$A$4:$A$293=MAX(E22:E27)),MOD(ROW(),2)+5)))),"")</f>
        <v/>
      </c>
      <c r="H27" s="34"/>
      <c r="I27" s="20" t="str">
        <f>IFERROR(IF(H22="","",IF(MOD(ROW(),2)+5=1,INDEX(Fevereiro!$C$4:$C$293,MATCH(H27,Fevereiro!$A$4:$A$293,0)),INDEX(Fevereiro!$C$4:$C$293,_xlfn.AGGREGATE(15,6,ROW(Fevereiro!$A$4:$A$293)-ROW(Fevereiro!$A$3)/(Fevereiro!$A$4:$A$293=MAX(H22:H27)),MOD(ROW(),2)+5)))),"")</f>
        <v/>
      </c>
      <c r="J27" s="16" t="str">
        <f>IFERROR(IF(H22="","",IF(MOD(ROW(),2)+5=1,INDEX(Fevereiro!$F$4:$F$293,MATCH(H27,Fevereiro!$A$4:$A$293,0)),INDEX(Fevereiro!$F$4:$F$293,_xlfn.AGGREGATE(15,6,ROW(Fevereiro!$A$4:$A$293)-ROW(Fevereiro!$A$3)/(Fevereiro!$A$4:$A$293=MAX(H22:H27)),MOD(ROW(),2)+5)))),"")</f>
        <v/>
      </c>
      <c r="K27" s="34"/>
      <c r="L27" s="20" t="str">
        <f>IFERROR(IF(K22="","",IF(MOD(ROW(),2)+5=1,INDEX(Fevereiro!$C$4:$C$293,MATCH(K27,Fevereiro!$A$4:$A$293,0)),INDEX(Fevereiro!$C$4:$C$293,_xlfn.AGGREGATE(15,6,ROW(Fevereiro!$A$4:$A$293)-ROW(Fevereiro!$A$3)/(Fevereiro!$A$4:$A$293=MAX(K22:K27)),MOD(ROW(),2)+5)))),"")</f>
        <v/>
      </c>
      <c r="M27" s="16" t="str">
        <f>IFERROR(IF(K22="","",IF(MOD(ROW(),2)+5=1,INDEX(Fevereiro!$F$4:$F$293,MATCH(K27,Fevereiro!$A$4:$A$293,0)),INDEX(Fevereiro!$F$4:$F$293,_xlfn.AGGREGATE(15,6,ROW(Fevereiro!$A$4:$A$293)-ROW(Fevereiro!$A$3)/(Fevereiro!$A$4:$A$293=MAX(K22:K27)),MOD(ROW(),2)+5)))),"")</f>
        <v/>
      </c>
      <c r="N27" s="34"/>
      <c r="O27" s="20" t="str">
        <f>IFERROR(IF(N22="","",IF(MOD(ROW(),2)+5=1,INDEX(Fevereiro!$C$4:$C$293,MATCH(N27,Fevereiro!$A$4:$A$293,0)),INDEX(Fevereiro!$C$4:$C$293,_xlfn.AGGREGATE(15,6,ROW(Fevereiro!$A$4:$A$293)-ROW(Fevereiro!$A$3)/(Fevereiro!$A$4:$A$293=MAX(N22:N27)),MOD(ROW(),2)+5)))),"")</f>
        <v/>
      </c>
      <c r="P27" s="16" t="str">
        <f>IFERROR(IF(N22="","",IF(MOD(ROW(),2)+5=1,INDEX(Fevereiro!$F$4:$F$293,MATCH(N27,Fevereiro!$A$4:$A$293,0)),INDEX(Fevereiro!$F$4:$F$293,_xlfn.AGGREGATE(15,6,ROW(Fevereiro!$A$4:$A$293)-ROW(Fevereiro!$A$3)/(Fevereiro!$A$4:$A$293=MAX(N22:N27)),MOD(ROW(),2)+5)))),"")</f>
        <v/>
      </c>
      <c r="Q27" s="34"/>
      <c r="R27" s="20" t="str">
        <f>IFERROR(IF(Q22="","",IF(MOD(ROW(),2)+5=1,INDEX(Fevereiro!$C$4:$C$293,MATCH(Q27,Fevereiro!$A$4:$A$293,0)),INDEX(Fevereiro!$C$4:$C$293,_xlfn.AGGREGATE(15,6,ROW(Fevereiro!$A$4:$A$293)-ROW(Fevereiro!$A$3)/(Fevereiro!$A$4:$A$293=MAX(Q22:Q27)),MOD(ROW(),2)+5)))),"")</f>
        <v/>
      </c>
      <c r="S27" s="16" t="str">
        <f>IFERROR(IF(Q22="","",IF(MOD(ROW(),2)+5=1,INDEX(Fevereiro!$F$4:$F$293,MATCH(Q27,Fevereiro!$A$4:$A$293,0)),INDEX(Fevereiro!$F$4:$F$293,_xlfn.AGGREGATE(15,6,ROW(Fevereiro!$A$4:$A$293)-ROW(Fevereiro!$A$3)/(Fevereiro!$A$4:$A$293=MAX(Q22:Q27)),MOD(ROW(),2)+5)))),"")</f>
        <v/>
      </c>
      <c r="T27" s="34"/>
      <c r="U27" s="17" t="str">
        <f>IFERROR(IF(T22="","",IF(MOD(ROW(),2)+5=1,INDEX(Fevereiro!$C$4:$C$293,MATCH(T27,Fevereiro!$A$4:$A$293,0)),INDEX(Fevereiro!$C$4:$C$293,_xlfn.AGGREGATE(15,6,ROW(Fevereiro!$A$4:$A$293)-ROW(Fevereiro!$A$3)/(Fevereiro!$A$4:$A$293=MAX(T22:T27)),MOD(ROW(),2)+5)))),"")</f>
        <v/>
      </c>
      <c r="V27" s="16" t="str">
        <f>IFERROR(IF(T22="","",IF(MOD(ROW(),2)+5=1,INDEX(Fevereiro!$F$4:$F$293,MATCH(T27,Fevereiro!$A$4:$A$293,0)),INDEX(Fevereiro!$F$4:$F$293,_xlfn.AGGREGATE(15,6,ROW(Fevereiro!$A$4:$A$293)-ROW(Fevereiro!$A$3)/(Fevereiro!$A$4:$A$293=MAX(T22:T27)),MOD(ROW(),2)+5)))),"")</f>
        <v/>
      </c>
    </row>
    <row r="28" spans="2:22" x14ac:dyDescent="0.3">
      <c r="B28" s="29"/>
      <c r="C28" s="20" t="str">
        <f>IFERROR(IF(B22="","",IF(MOD(ROW(),2)+7=1,INDEX(Fevereiro!$C$4:$C$293,MATCH(B28,Fevereiro!$A$4:$A$293,0)),INDEX(Fevereiro!$C$4:$C$293,_xlfn.AGGREGATE(15,6,ROW(Fevereiro!$A$4:$A$293)-ROW(Fevereiro!$A$3)/(Fevereiro!$A$4:$A$293=MAX(B22:B28)),MOD(ROW(),2)+7)))),"")</f>
        <v/>
      </c>
      <c r="D28" s="16" t="str">
        <f>IFERROR(IF(B22="","",IF(MOD(ROW(),2)+7=1,INDEX(Fevereiro!$F$4:$F$293,MATCH(B28,Fevereiro!$A$4:$A$293,0)),INDEX(Fevereiro!$F$4:$F$293,_xlfn.AGGREGATE(15,6,ROW(Fevereiro!$A$4:$A$293)-ROW(Fevereiro!$A$3)/(Fevereiro!$A$4:$A$293=MAX(B22:B28)),MOD(ROW(),2)+7)))),"")</f>
        <v/>
      </c>
      <c r="E28" s="34"/>
      <c r="F28" s="20" t="str">
        <f>IFERROR(IF(E22="","",IF(MOD(ROW(),2)+7=1,INDEX(Fevereiro!$C$4:$C$293,MATCH(E28,Fevereiro!$A$4:$A$293,0)),INDEX(Fevereiro!$C$4:$C$293,_xlfn.AGGREGATE(15,6,ROW(Fevereiro!$A$4:$A$293)-ROW(Fevereiro!$A$3)/(Fevereiro!$A$4:$A$293=MAX(E22:E28)),MOD(ROW(),2)+7)))),"")</f>
        <v/>
      </c>
      <c r="G28" s="16" t="str">
        <f>IFERROR(IF(E22="","",IF(MOD(ROW(),2)+7=1,INDEX(Fevereiro!$F$4:$F$293,MATCH(E28,Fevereiro!$A$4:$A$293,0)),INDEX(Fevereiro!$F$4:$F$293,_xlfn.AGGREGATE(15,6,ROW(Fevereiro!$A$4:$A$293)-ROW(Fevereiro!$A$3)/(Fevereiro!$A$4:$A$293=MAX(E22:E28)),MOD(ROW(),2)+7)))),"")</f>
        <v/>
      </c>
      <c r="H28" s="34"/>
      <c r="I28" s="20" t="str">
        <f>IFERROR(IF(H22="","",IF(MOD(ROW(),2)+7=1,INDEX(Fevereiro!$C$4:$C$293,MATCH(H28,Fevereiro!$A$4:$A$293,0)),INDEX(Fevereiro!$C$4:$C$293,_xlfn.AGGREGATE(15,6,ROW(Fevereiro!$A$4:$A$293)-ROW(Fevereiro!$A$3)/(Fevereiro!$A$4:$A$293=MAX(H22:H28)),MOD(ROW(),2)+7)))),"")</f>
        <v/>
      </c>
      <c r="J28" s="16" t="str">
        <f>IFERROR(IF(H22="","",IF(MOD(ROW(),2)+7=1,INDEX(Fevereiro!$F$4:$F$293,MATCH(H28,Fevereiro!$A$4:$A$293,0)),INDEX(Fevereiro!$F$4:$F$293,_xlfn.AGGREGATE(15,6,ROW(Fevereiro!$A$4:$A$293)-ROW(Fevereiro!$A$3)/(Fevereiro!$A$4:$A$293=MAX(H22:H28)),MOD(ROW(),2)+7)))),"")</f>
        <v/>
      </c>
      <c r="K28" s="34"/>
      <c r="L28" s="20" t="str">
        <f>IFERROR(IF(K22="","",IF(MOD(ROW(),2)+7=1,INDEX(Fevereiro!$C$4:$C$293,MATCH(K28,Fevereiro!$A$4:$A$293,0)),INDEX(Fevereiro!$C$4:$C$293,_xlfn.AGGREGATE(15,6,ROW(Fevereiro!$A$4:$A$293)-ROW(Fevereiro!$A$3)/(Fevereiro!$A$4:$A$293=MAX(K22:K28)),MOD(ROW(),2)+7)))),"")</f>
        <v/>
      </c>
      <c r="M28" s="16" t="str">
        <f>IFERROR(IF(K22="","",IF(MOD(ROW(),2)+7=1,INDEX(Fevereiro!$F$4:$F$293,MATCH(K28,Fevereiro!$A$4:$A$293,0)),INDEX(Fevereiro!$F$4:$F$293,_xlfn.AGGREGATE(15,6,ROW(Fevereiro!$A$4:$A$293)-ROW(Fevereiro!$A$3)/(Fevereiro!$A$4:$A$293=MAX(K22:K28)),MOD(ROW(),2)+7)))),"")</f>
        <v/>
      </c>
      <c r="N28" s="34"/>
      <c r="O28" s="20" t="str">
        <f>IFERROR(IF(N22="","",IF(MOD(ROW(),2)+7=1,INDEX(Fevereiro!$C$4:$C$293,MATCH(N28,Fevereiro!$A$4:$A$293,0)),INDEX(Fevereiro!$C$4:$C$293,_xlfn.AGGREGATE(15,6,ROW(Fevereiro!$A$4:$A$293)-ROW(Fevereiro!$A$3)/(Fevereiro!$A$4:$A$293=MAX(N22:N28)),MOD(ROW(),2)+7)))),"")</f>
        <v/>
      </c>
      <c r="P28" s="16" t="str">
        <f>IFERROR(IF(N22="","",IF(MOD(ROW(),2)+7=1,INDEX(Fevereiro!$F$4:$F$293,MATCH(N28,Fevereiro!$A$4:$A$293,0)),INDEX(Fevereiro!$F$4:$F$293,_xlfn.AGGREGATE(15,6,ROW(Fevereiro!$A$4:$A$293)-ROW(Fevereiro!$A$3)/(Fevereiro!$A$4:$A$293=MAX(N22:N28)),MOD(ROW(),2)+7)))),"")</f>
        <v/>
      </c>
      <c r="Q28" s="34"/>
      <c r="R28" s="20" t="str">
        <f>IFERROR(IF(Q22="","",IF(MOD(ROW(),2)+7=1,INDEX(Fevereiro!$C$4:$C$293,MATCH(Q28,Fevereiro!$A$4:$A$293,0)),INDEX(Fevereiro!$C$4:$C$293,_xlfn.AGGREGATE(15,6,ROW(Fevereiro!$A$4:$A$293)-ROW(Fevereiro!$A$3)/(Fevereiro!$A$4:$A$293=MAX(Q22:Q28)),MOD(ROW(),2)+7)))),"")</f>
        <v/>
      </c>
      <c r="S28" s="16" t="str">
        <f>IFERROR(IF(Q22="","",IF(MOD(ROW(),2)+7=1,INDEX(Fevereiro!$F$4:$F$293,MATCH(Q28,Fevereiro!$A$4:$A$293,0)),INDEX(Fevereiro!$F$4:$F$293,_xlfn.AGGREGATE(15,6,ROW(Fevereiro!$A$4:$A$293)-ROW(Fevereiro!$A$3)/(Fevereiro!$A$4:$A$293=MAX(Q22:Q28)),MOD(ROW(),2)+7)))),"")</f>
        <v/>
      </c>
      <c r="T28" s="34"/>
      <c r="U28" s="17" t="str">
        <f>IFERROR(IF(T22="","",IF(MOD(ROW(),2)+7=1,INDEX(Fevereiro!$C$4:$C$293,MATCH(T28,Fevereiro!$A$4:$A$293,0)),INDEX(Fevereiro!$C$4:$C$293,_xlfn.AGGREGATE(15,6,ROW(Fevereiro!$A$4:$A$293)-ROW(Fevereiro!$A$3)/(Fevereiro!$A$4:$A$293=MAX(T22:T28)),MOD(ROW(),2)+7)))),"")</f>
        <v/>
      </c>
      <c r="V28" s="16" t="str">
        <f>IFERROR(IF(T22="","",IF(MOD(ROW(),2)+7=1,INDEX(Fevereiro!$F$4:$F$293,MATCH(T28,Fevereiro!$A$4:$A$293,0)),INDEX(Fevereiro!$F$4:$F$293,_xlfn.AGGREGATE(15,6,ROW(Fevereiro!$A$4:$A$293)-ROW(Fevereiro!$A$3)/(Fevereiro!$A$4:$A$293=MAX(T22:T28)),MOD(ROW(),2)+7)))),"")</f>
        <v/>
      </c>
    </row>
    <row r="29" spans="2:22" x14ac:dyDescent="0.3">
      <c r="B29" s="32"/>
      <c r="C29" s="44" t="str">
        <f>IFERROR(IF(B22="","",IF(MOD(ROW(),2)+7=1,INDEX(Fevereiro!$C$4:$C$293,MATCH(B29,Fevereiro!$A$4:$A$293,0)),INDEX(Fevereiro!$C$4:$C$293,_xlfn.AGGREGATE(15,6,ROW(Fevereiro!$A$4:$A$293)-ROW(Fevereiro!$A$3)/(Fevereiro!$A$4:$A$293=MAX(B22:B29)),MOD(ROW(),2)+7)))),"")</f>
        <v/>
      </c>
      <c r="D29" s="16" t="str">
        <f>IFERROR(IF(B22="","",IF(MOD(ROW(),2)+7=1,INDEX(Fevereiro!$F$4:$F$293,MATCH(B29,Fevereiro!$A$4:$A$293,0)),INDEX(Fevereiro!$F$4:$F$293,_xlfn.AGGREGATE(15,6,ROW(Fevereiro!$A$4:$A$293)-ROW(Fevereiro!$A$3)/(Fevereiro!$A$4:$A$293=MAX(B22:B29)),MOD(ROW(),2)+7)))),"")</f>
        <v/>
      </c>
      <c r="E29" s="34"/>
      <c r="F29" s="20" t="str">
        <f>IFERROR(IF(E22="","",IF(MOD(ROW(),2)+7=1,INDEX(Fevereiro!$C$4:$C$293,MATCH(E29,Fevereiro!$A$4:$A$293,0)),INDEX(Fevereiro!$C$4:$C$293,_xlfn.AGGREGATE(15,6,ROW(Fevereiro!$A$4:$A$293)-ROW(Fevereiro!$A$3)/(Fevereiro!$A$4:$A$293=MAX(E22:E29)),MOD(ROW(),2)+7)))),"")</f>
        <v/>
      </c>
      <c r="G29" s="16" t="str">
        <f>IFERROR(IF(E22="","",IF(MOD(ROW(),2)+7=1,INDEX(Fevereiro!$F$4:$F$293,MATCH(E29,Fevereiro!$A$4:$A$293,0)),INDEX(Fevereiro!$F$4:$F$293,_xlfn.AGGREGATE(15,6,ROW(Fevereiro!$A$4:$A$293)-ROW(Fevereiro!$A$3)/(Fevereiro!$A$4:$A$293=MAX(E22:E29)),MOD(ROW(),2)+7)))),"")</f>
        <v/>
      </c>
      <c r="H29" s="34"/>
      <c r="I29" s="20" t="str">
        <f>IFERROR(IF(H22="","",IF(MOD(ROW(),2)+7=1,INDEX(Fevereiro!$C$4:$C$293,MATCH(H29,Fevereiro!$A$4:$A$293,0)),INDEX(Fevereiro!$C$4:$C$293,_xlfn.AGGREGATE(15,6,ROW(Fevereiro!$A$4:$A$293)-ROW(Fevereiro!$A$3)/(Fevereiro!$A$4:$A$293=MAX(H22:H29)),MOD(ROW(),2)+7)))),"")</f>
        <v/>
      </c>
      <c r="J29" s="16" t="str">
        <f>IFERROR(IF(H22="","",IF(MOD(ROW(),2)+7=1,INDEX(Fevereiro!$F$4:$F$293,MATCH(H29,Fevereiro!$A$4:$A$293,0)),INDEX(Fevereiro!$F$4:$F$293,_xlfn.AGGREGATE(15,6,ROW(Fevereiro!$A$4:$A$293)-ROW(Fevereiro!$A$3)/(Fevereiro!$A$4:$A$293=MAX(H22:H29)),MOD(ROW(),2)+7)))),"")</f>
        <v/>
      </c>
      <c r="K29" s="34"/>
      <c r="L29" s="20" t="str">
        <f>IFERROR(IF(K22="","",IF(MOD(ROW(),2)+7=1,INDEX(Fevereiro!$C$4:$C$293,MATCH(K29,Fevereiro!$A$4:$A$293,0)),INDEX(Fevereiro!$C$4:$C$293,_xlfn.AGGREGATE(15,6,ROW(Fevereiro!$A$4:$A$293)-ROW(Fevereiro!$A$3)/(Fevereiro!$A$4:$A$293=MAX(K22:K29)),MOD(ROW(),2)+7)))),"")</f>
        <v/>
      </c>
      <c r="M29" s="16" t="str">
        <f>IFERROR(IF(K22="","",IF(MOD(ROW(),2)+7=1,INDEX(Fevereiro!$F$4:$F$293,MATCH(K29,Fevereiro!$A$4:$A$293,0)),INDEX(Fevereiro!$F$4:$F$293,_xlfn.AGGREGATE(15,6,ROW(Fevereiro!$A$4:$A$293)-ROW(Fevereiro!$A$3)/(Fevereiro!$A$4:$A$293=MAX(K22:K29)),MOD(ROW(),2)+7)))),"")</f>
        <v/>
      </c>
      <c r="N29" s="34"/>
      <c r="O29" s="20" t="str">
        <f>IFERROR(IF(N22="","",IF(MOD(ROW(),2)+7=1,INDEX(Fevereiro!$C$4:$C$293,MATCH(N29,Fevereiro!$A$4:$A$293,0)),INDEX(Fevereiro!$C$4:$C$293,_xlfn.AGGREGATE(15,6,ROW(Fevereiro!$A$4:$A$293)-ROW(Fevereiro!$A$3)/(Fevereiro!$A$4:$A$293=MAX(N22:N29)),MOD(ROW(),2)+7)))),"")</f>
        <v/>
      </c>
      <c r="P29" s="16" t="str">
        <f>IFERROR(IF(N22="","",IF(MOD(ROW(),2)+7=1,INDEX(Fevereiro!$F$4:$F$293,MATCH(N29,Fevereiro!$A$4:$A$293,0)),INDEX(Fevereiro!$F$4:$F$293,_xlfn.AGGREGATE(15,6,ROW(Fevereiro!$A$4:$A$293)-ROW(Fevereiro!$A$3)/(Fevereiro!$A$4:$A$293=MAX(N22:N29)),MOD(ROW(),2)+7)))),"")</f>
        <v/>
      </c>
      <c r="Q29" s="34"/>
      <c r="R29" s="20" t="str">
        <f>IFERROR(IF(Q22="","",IF(MOD(ROW(),2)+7=1,INDEX(Fevereiro!$C$4:$C$293,MATCH(Q29,Fevereiro!$A$4:$A$293,0)),INDEX(Fevereiro!$C$4:$C$293,_xlfn.AGGREGATE(15,6,ROW(Fevereiro!$A$4:$A$293)-ROW(Fevereiro!$A$3)/(Fevereiro!$A$4:$A$293=MAX(Q22:Q29)),MOD(ROW(),2)+7)))),"")</f>
        <v/>
      </c>
      <c r="S29" s="16" t="str">
        <f>IFERROR(IF(Q22="","",IF(MOD(ROW(),2)+7=1,INDEX(Fevereiro!$F$4:$F$293,MATCH(Q29,Fevereiro!$A$4:$A$293,0)),INDEX(Fevereiro!$F$4:$F$293,_xlfn.AGGREGATE(15,6,ROW(Fevereiro!$A$4:$A$293)-ROW(Fevereiro!$A$3)/(Fevereiro!$A$4:$A$293=MAX(Q22:Q29)),MOD(ROW(),2)+7)))),"")</f>
        <v/>
      </c>
      <c r="T29" s="34"/>
      <c r="U29" s="17" t="str">
        <f>IFERROR(IF(T22="","",IF(MOD(ROW(),2)+7=1,INDEX(Fevereiro!$C$4:$C$293,MATCH(T29,Fevereiro!$A$4:$A$293,0)),INDEX(Fevereiro!$C$4:$C$293,_xlfn.AGGREGATE(15,6,ROW(Fevereiro!$A$4:$A$293)-ROW(Fevereiro!$A$3)/(Fevereiro!$A$4:$A$293=MAX(T22:T29)),MOD(ROW(),2)+7)))),"")</f>
        <v/>
      </c>
      <c r="V29" s="16" t="str">
        <f>IFERROR(IF(T22="","",IF(MOD(ROW(),2)+7=1,INDEX(Fevereiro!$F$4:$F$293,MATCH(T29,Fevereiro!$A$4:$A$293,0)),INDEX(Fevereiro!$F$4:$F$293,_xlfn.AGGREGATE(15,6,ROW(Fevereiro!$A$4:$A$293)-ROW(Fevereiro!$A$3)/(Fevereiro!$A$4:$A$293=MAX(T22:T29)),MOD(ROW(),2)+7)))),"")</f>
        <v/>
      </c>
    </row>
    <row r="30" spans="2:22" x14ac:dyDescent="0.3">
      <c r="B30" s="31">
        <f>Fevereiro!H10</f>
        <v>44248</v>
      </c>
      <c r="C30" s="20" t="str">
        <f>IFERROR(IF(B30="","",IF(MOD(ROW(),2)+1=1,INDEX(Fevereiro!$C$4:$C$293,MATCH(B30,Fevereiro!$A$4:$A$293,0)),INDEX(Fevereiro!$C$4:$C$293,_xlfn.AGGREGATE(15,6,ROW(Fevereiro!$A$4:$A$293)-ROW(Fevereiro!$A$3)/(Fevereiro!$A$4:$A$293=MAX(B30)),MOD(ROW(),2)+1)))),"")</f>
        <v/>
      </c>
      <c r="D30" s="16" t="str">
        <f>IFERROR(IF(B30="","",IF(MOD(ROW(),2)+1=1,INDEX(Fevereiro!$F$4:$F$293,MATCH(B30,Fevereiro!$A$4:$A$293,0)),INDEX(Fevereiro!$F$4:$F$293,_xlfn.AGGREGATE(15,6,ROW(Fevereiro!$A$4:$A$293)-ROW(Fevereiro!$A$3)/(Fevereiro!$A$4:$A$293=MAX(B30)),MOD(ROW(),2)+1)))),"")</f>
        <v/>
      </c>
      <c r="E30" s="36">
        <f>Fevereiro!I10</f>
        <v>44249</v>
      </c>
      <c r="F30" s="19" t="str">
        <f>IFERROR(IF(E30="","",IF(MOD(ROW(),2)+1=1,INDEX(Fevereiro!$C$4:$C$293,MATCH(E30,Fevereiro!$A$4:$A$293,0)),INDEX(Fevereiro!$C$4:$C$293,_xlfn.AGGREGATE(15,6,ROW(Fevereiro!$A$4:$A$293)-ROW(Fevereiro!$A$3)/(Fevereiro!$A$4:$A$293=MAX(E30)),MOD(ROW(),2)+1)))),"")</f>
        <v/>
      </c>
      <c r="G30" s="16" t="str">
        <f>IFERROR(IF(E30="","",IF(MOD(ROW(),2)+1=1,INDEX(Fevereiro!$F$4:$F$293,MATCH(E30,Fevereiro!$A$4:$A$293,0)),INDEX(Fevereiro!$F$4:$F$293,_xlfn.AGGREGATE(15,6,ROW(Fevereiro!$A$4:$A$293)-ROW(Fevereiro!$A$3)/(Fevereiro!$A$4:$A$293=MAX(E30)),MOD(ROW(),2)+1)))),"")</f>
        <v/>
      </c>
      <c r="H30" s="36">
        <f>Fevereiro!J10</f>
        <v>44250</v>
      </c>
      <c r="I30" s="19" t="str">
        <f>IFERROR(IF(H30="","",IF(MOD(ROW(),2)+1=1,INDEX(Fevereiro!$C$4:$C$293,MATCH(H30,Fevereiro!$A$4:$A$293,0)),INDEX(Fevereiro!$C$4:$C$293,_xlfn.AGGREGATE(15,6,ROW(Fevereiro!$A$4:$A$293)-ROW(Fevereiro!$A$3)/(Fevereiro!$A$4:$A$293=MAX(H30)),MOD(ROW(),2)+1)))),"")</f>
        <v/>
      </c>
      <c r="J30" s="16" t="str">
        <f>IFERROR(IF(H30="","",IF(MOD(ROW(),2)+1=1,INDEX(Fevereiro!$F$4:$F$293,MATCH(H30,Fevereiro!$A$4:$A$293,0)),INDEX(Fevereiro!$F$4:$F$293,_xlfn.AGGREGATE(15,6,ROW(Fevereiro!$A$4:$A$293)-ROW(Fevereiro!$A$3)/(Fevereiro!$A$4:$A$293=MAX(H30)),MOD(ROW(),2)+1)))),"")</f>
        <v/>
      </c>
      <c r="K30" s="36">
        <f>Fevereiro!K10</f>
        <v>44251</v>
      </c>
      <c r="L30" s="19" t="str">
        <f>IFERROR(IF(K30="","",IF(MOD(ROW(),2)+1=1,INDEX(Fevereiro!$C$4:$C$293,MATCH(K30,Fevereiro!$A$4:$A$293,0)),INDEX(Fevereiro!$C$4:$C$293,_xlfn.AGGREGATE(15,6,ROW(Fevereiro!$A$4:$A$293)-ROW(Fevereiro!$A$3)/(Fevereiro!$A$4:$A$293=MAX(K30)),MOD(ROW(),2)+1)))),"")</f>
        <v/>
      </c>
      <c r="M30" s="16" t="str">
        <f>IFERROR(IF(K30="","",IF(MOD(ROW(),2)+1=1,INDEX(Fevereiro!$F$4:$F$293,MATCH(K30,Fevereiro!$A$4:$A$293,0)),INDEX(Fevereiro!$F$4:$F$293,_xlfn.AGGREGATE(15,6,ROW(Fevereiro!$A$4:$A$293)-ROW(Fevereiro!$A$3)/(Fevereiro!$A$4:$A$293=MAX(K30)),MOD(ROW(),2)+1)))),"")</f>
        <v/>
      </c>
      <c r="N30" s="36">
        <f>Fevereiro!L10</f>
        <v>44252</v>
      </c>
      <c r="O30" s="19" t="str">
        <f>IFERROR(IF(N30="","",IF(MOD(ROW(),2)+1=1,INDEX(Fevereiro!$C$4:$C$293,MATCH(N30,Fevereiro!$A$4:$A$293,0)),INDEX(Fevereiro!$C$4:$C$293,_xlfn.AGGREGATE(15,6,ROW(Fevereiro!$A$4:$A$293)-ROW(Fevereiro!$A$3)/(Fevereiro!$A$4:$A$293=MAX(N30)),MOD(ROW(),2)+1)))),"")</f>
        <v/>
      </c>
      <c r="P30" s="16" t="str">
        <f>IFERROR(IF(N30="","",IF(MOD(ROW(),2)+1=1,INDEX(Fevereiro!$F$4:$F$293,MATCH(N30,Fevereiro!$A$4:$A$293,0)),INDEX(Fevereiro!$F$4:$F$293,_xlfn.AGGREGATE(15,6,ROW(Fevereiro!$A$4:$A$293)-ROW(Fevereiro!$A$3)/(Fevereiro!$A$4:$A$293=MAX(N30)),MOD(ROW(),2)+1)))),"")</f>
        <v/>
      </c>
      <c r="Q30" s="36">
        <f>Fevereiro!M10</f>
        <v>44253</v>
      </c>
      <c r="R30" s="19" t="str">
        <f>IFERROR(IF(Q30="","",IF(MOD(ROW(),2)+1=1,INDEX(Fevereiro!$C$4:$C$293,MATCH(Q30,Fevereiro!$A$4:$A$293,0)),INDEX(Fevereiro!$C$4:$C$293,_xlfn.AGGREGATE(15,6,ROW(Fevereiro!$A$4:$A$293)-ROW(Fevereiro!$A$3)/(Fevereiro!$A$4:$A$293=MAX(Q30)),MOD(ROW(),2)+1)))),"")</f>
        <v/>
      </c>
      <c r="S30" s="16" t="str">
        <f>IFERROR(IF(Q30="","",IF(MOD(ROW(),2)+1=1,INDEX(Fevereiro!$F$4:$F$293,MATCH(Q30,Fevereiro!$A$4:$A$293,0)),INDEX(Fevereiro!$F$4:$F$293,_xlfn.AGGREGATE(15,6,ROW(Fevereiro!$A$4:$A$293)-ROW(Fevereiro!$A$3)/(Fevereiro!$A$4:$A$293=MAX(Q30)),MOD(ROW(),2)+1)))),"")</f>
        <v/>
      </c>
      <c r="T30" s="36">
        <f>Fevereiro!N10</f>
        <v>44254</v>
      </c>
      <c r="U30" s="23" t="str">
        <f>IFERROR(IF(T30="","",IF(MOD(ROW(),2)+1=1,INDEX(Fevereiro!$C$4:$C$293,MATCH(T30,Fevereiro!$A$4:$A$293,0)),INDEX(Fevereiro!$C$4:$C$293,_xlfn.AGGREGATE(15,6,ROW(Fevereiro!$A$4:$A$293)-ROW(Fevereiro!$A$3)/(Fevereiro!$A$4:$A$293=MAX(T30)),MOD(ROW(),2)+1)))),"")</f>
        <v/>
      </c>
      <c r="V30" s="16" t="str">
        <f>IFERROR(IF(T30="","",IF(MOD(ROW(),2)+1=1,INDEX(Fevereiro!$F$4:$F$293,MATCH(T30,Fevereiro!$A$4:$A$293,0)),INDEX(Fevereiro!$F$4:$F$293,_xlfn.AGGREGATE(15,6,ROW(Fevereiro!$A$4:$A$293)-ROW(Fevereiro!$A$3)/(Fevereiro!$A$4:$A$293=MAX(T30)),MOD(ROW(),2)+1)))),"")</f>
        <v/>
      </c>
    </row>
    <row r="31" spans="2:22" x14ac:dyDescent="0.3">
      <c r="B31" s="28"/>
      <c r="C31" s="20" t="str">
        <f>IFERROR(IF(B30="","",IF(MOD(ROW(),2)+1=1,INDEX(Fevereiro!$C$4:$C$293,MATCH(B31,Fevereiro!$A$4:$A$293,0)),INDEX(Fevereiro!$C$4:$C$293,_xlfn.AGGREGATE(15,6,ROW(Fevereiro!$A$4:$A$293)-ROW(Fevereiro!$A$3)/(Fevereiro!$A$4:$A$293=MAX(B30:B31)),MOD(ROW(),2)+1)))),"")</f>
        <v/>
      </c>
      <c r="D31" s="16" t="str">
        <f>IFERROR(IF(B30="","",IF(MOD(ROW(),2)+1=1,INDEX(Fevereiro!$F$4:$F$293,MATCH(B31,Fevereiro!$A$4:$A$293,0)),INDEX(Fevereiro!$F$4:$F$293,_xlfn.AGGREGATE(15,6,ROW(Fevereiro!$A$4:$A$293)-ROW(Fevereiro!$A$3)/(Fevereiro!$A$4:$A$293=MAX(B30:B31)),MOD(ROW(),2)+1)))),"")</f>
        <v/>
      </c>
      <c r="E31" s="26"/>
      <c r="F31" s="20" t="str">
        <f>IFERROR(IF(E30="","",IF(MOD(ROW(),2)+1=1,INDEX(Fevereiro!$C$4:$C$293,MATCH(E31,Fevereiro!$A$4:$A$293,0)),INDEX(Fevereiro!$C$4:$C$293,_xlfn.AGGREGATE(15,6,ROW(Fevereiro!$A$4:$A$293)-ROW(Fevereiro!$A$3)/(Fevereiro!$A$4:$A$293=MAX(E30:E31)),MOD(ROW(),2)+1)))),"")</f>
        <v/>
      </c>
      <c r="G31" s="16" t="str">
        <f>IFERROR(IF(E30="","",IF(MOD(ROW(),2)+1=1,INDEX(Fevereiro!$F$4:$F$293,MATCH(E31,Fevereiro!$A$4:$A$293,0)),INDEX(Fevereiro!$F$4:$F$293,_xlfn.AGGREGATE(15,6,ROW(Fevereiro!$A$4:$A$293)-ROW(Fevereiro!$A$3)/(Fevereiro!$A$4:$A$293=MAX(E30:E31)),MOD(ROW(),2)+1)))),"")</f>
        <v/>
      </c>
      <c r="H31" s="26"/>
      <c r="I31" s="20" t="str">
        <f>IFERROR(IF(H30="","",IF(MOD(ROW(),2)+1=1,INDEX(Fevereiro!$C$4:$C$293,MATCH(H31,Fevereiro!$A$4:$A$293,0)),INDEX(Fevereiro!$C$4:$C$293,_xlfn.AGGREGATE(15,6,ROW(Fevereiro!$A$4:$A$293)-ROW(Fevereiro!$A$3)/(Fevereiro!$A$4:$A$293=MAX(H30:H31)),MOD(ROW(),2)+1)))),"")</f>
        <v/>
      </c>
      <c r="J31" s="16" t="str">
        <f>IFERROR(IF(H30="","",IF(MOD(ROW(),2)+1=1,INDEX(Fevereiro!$F$4:$F$293,MATCH(H31,Fevereiro!$A$4:$A$293,0)),INDEX(Fevereiro!$F$4:$F$293,_xlfn.AGGREGATE(15,6,ROW(Fevereiro!$A$4:$A$293)-ROW(Fevereiro!$A$3)/(Fevereiro!$A$4:$A$293=MAX(H30:H31)),MOD(ROW(),2)+1)))),"")</f>
        <v/>
      </c>
      <c r="K31" s="26"/>
      <c r="L31" s="20" t="str">
        <f>IFERROR(IF(K30="","",IF(MOD(ROW(),2)+1=1,INDEX(Fevereiro!$C$4:$C$293,MATCH(K31,Fevereiro!$A$4:$A$293,0)),INDEX(Fevereiro!$C$4:$C$293,_xlfn.AGGREGATE(15,6,ROW(Fevereiro!$A$4:$A$293)-ROW(Fevereiro!$A$3)/(Fevereiro!$A$4:$A$293=MAX(K30:K31)),MOD(ROW(),2)+1)))),"")</f>
        <v/>
      </c>
      <c r="M31" s="16" t="str">
        <f>IFERROR(IF(K30="","",IF(MOD(ROW(),2)+1=1,INDEX(Fevereiro!$F$4:$F$293,MATCH(K31,Fevereiro!$A$4:$A$293,0)),INDEX(Fevereiro!$F$4:$F$293,_xlfn.AGGREGATE(15,6,ROW(Fevereiro!$A$4:$A$293)-ROW(Fevereiro!$A$3)/(Fevereiro!$A$4:$A$293=MAX(K30:K31)),MOD(ROW(),2)+1)))),"")</f>
        <v/>
      </c>
      <c r="N31" s="26"/>
      <c r="O31" s="20" t="str">
        <f>IFERROR(IF(N30="","",IF(MOD(ROW(),2)+1=1,INDEX(Fevereiro!$C$4:$C$293,MATCH(N31,Fevereiro!$A$4:$A$293,0)),INDEX(Fevereiro!$C$4:$C$293,_xlfn.AGGREGATE(15,6,ROW(Fevereiro!$A$4:$A$293)-ROW(Fevereiro!$A$3)/(Fevereiro!$A$4:$A$293=MAX(N30:N31)),MOD(ROW(),2)+1)))),"")</f>
        <v/>
      </c>
      <c r="P31" s="16" t="str">
        <f>IFERROR(IF(N30="","",IF(MOD(ROW(),2)+1=1,INDEX(Fevereiro!$F$4:$F$293,MATCH(N31,Fevereiro!$A$4:$A$293,0)),INDEX(Fevereiro!$F$4:$F$293,_xlfn.AGGREGATE(15,6,ROW(Fevereiro!$A$4:$A$293)-ROW(Fevereiro!$A$3)/(Fevereiro!$A$4:$A$293=MAX(N30:N31)),MOD(ROW(),2)+1)))),"")</f>
        <v/>
      </c>
      <c r="Q31" s="26"/>
      <c r="R31" s="20" t="str">
        <f>IFERROR(IF(Q30="","",IF(MOD(ROW(),2)+1=1,INDEX(Fevereiro!$C$4:$C$293,MATCH(Q31,Fevereiro!$A$4:$A$293,0)),INDEX(Fevereiro!$C$4:$C$293,_xlfn.AGGREGATE(15,6,ROW(Fevereiro!$A$4:$A$293)-ROW(Fevereiro!$A$3)/(Fevereiro!$A$4:$A$293=MAX(Q30:Q31)),MOD(ROW(),2)+1)))),"")</f>
        <v/>
      </c>
      <c r="S31" s="16" t="str">
        <f>IFERROR(IF(Q30="","",IF(MOD(ROW(),2)+1=1,INDEX(Fevereiro!$F$4:$F$293,MATCH(Q31,Fevereiro!$A$4:$A$293,0)),INDEX(Fevereiro!$F$4:$F$293,_xlfn.AGGREGATE(15,6,ROW(Fevereiro!$A$4:$A$293)-ROW(Fevereiro!$A$3)/(Fevereiro!$A$4:$A$293=MAX(Q30:Q31)),MOD(ROW(),2)+1)))),"")</f>
        <v/>
      </c>
      <c r="T31" s="26"/>
      <c r="U31" s="17" t="str">
        <f>IFERROR(IF(T30="","",IF(MOD(ROW(),2)+1=1,INDEX(Fevereiro!$C$4:$C$293,MATCH(T31,Fevereiro!$A$4:$A$293,0)),INDEX(Fevereiro!$C$4:$C$293,_xlfn.AGGREGATE(15,6,ROW(Fevereiro!$A$4:$A$293)-ROW(Fevereiro!$A$3)/(Fevereiro!$A$4:$A$293=MAX(T30:T31)),MOD(ROW(),2)+1)))),"")</f>
        <v/>
      </c>
      <c r="V31" s="16" t="str">
        <f>IFERROR(IF(T30="","",IF(MOD(ROW(),2)+1=1,INDEX(Fevereiro!$F$4:$F$293,MATCH(T31,Fevereiro!$A$4:$A$293,0)),INDEX(Fevereiro!$F$4:$F$293,_xlfn.AGGREGATE(15,6,ROW(Fevereiro!$A$4:$A$293)-ROW(Fevereiro!$A$3)/(Fevereiro!$A$4:$A$293=MAX(T30:T31)),MOD(ROW(),2)+1)))),"")</f>
        <v/>
      </c>
    </row>
    <row r="32" spans="2:22" x14ac:dyDescent="0.3">
      <c r="B32" s="28"/>
      <c r="C32" s="20" t="str">
        <f>IFERROR(IF(B30="","",IF(MOD(ROW(),2)+3=1,INDEX(Fevereiro!$C$4:$C$293,MATCH(B32,Fevereiro!$A$4:$A$293,0)),INDEX(Fevereiro!$C$4:$C$293,_xlfn.AGGREGATE(15,6,ROW(Fevereiro!$A$4:$A$293)-ROW(Fevereiro!$A$3)/(Fevereiro!$A$4:$A$293=MAX(B30:B32)),MOD(ROW(),2)+3)))),"")</f>
        <v/>
      </c>
      <c r="D32" s="16" t="str">
        <f>IFERROR(IF(B30="","",IF(MOD(ROW(),2)+3=1,INDEX(Fevereiro!$F$4:$F$293,MATCH(B32,Fevereiro!$A$4:$A$293,0)),INDEX(Fevereiro!$F$4:$F$293,_xlfn.AGGREGATE(15,6,ROW(Fevereiro!$A$4:$A$293)-ROW(Fevereiro!$A$3)/(Fevereiro!$A$4:$A$293=MAX(B30:B32)),MOD(ROW(),2)+3)))),"")</f>
        <v/>
      </c>
      <c r="E32" s="26"/>
      <c r="F32" s="20" t="str">
        <f>IFERROR(IF(E30="","",IF(MOD(ROW(),2)+3=1,INDEX(Fevereiro!$C$4:$C$293,MATCH(E32,Fevereiro!$A$4:$A$293,0)),INDEX(Fevereiro!$C$4:$C$293,_xlfn.AGGREGATE(15,6,ROW(Fevereiro!$A$4:$A$293)-ROW(Fevereiro!$A$3)/(Fevereiro!$A$4:$A$293=MAX(E30:E32)),MOD(ROW(),2)+3)))),"")</f>
        <v/>
      </c>
      <c r="G32" s="16" t="str">
        <f>IFERROR(IF(E30="","",IF(MOD(ROW(),2)+3=1,INDEX(Fevereiro!$F$4:$F$293,MATCH(E32,Fevereiro!$A$4:$A$293,0)),INDEX(Fevereiro!$F$4:$F$293,_xlfn.AGGREGATE(15,6,ROW(Fevereiro!$A$4:$A$293)-ROW(Fevereiro!$A$3)/(Fevereiro!$A$4:$A$293=MAX(E30:E32)),MOD(ROW(),2)+3)))),"")</f>
        <v/>
      </c>
      <c r="H32" s="26"/>
      <c r="I32" s="20" t="str">
        <f>IFERROR(IF(H30="","",IF(MOD(ROW(),2)+3=1,INDEX(Fevereiro!$C$4:$C$293,MATCH(H32,Fevereiro!$A$4:$A$293,0)),INDEX(Fevereiro!$C$4:$C$293,_xlfn.AGGREGATE(15,6,ROW(Fevereiro!$A$4:$A$293)-ROW(Fevereiro!$A$3)/(Fevereiro!$A$4:$A$293=MAX(H30:H32)),MOD(ROW(),2)+3)))),"")</f>
        <v/>
      </c>
      <c r="J32" s="16" t="str">
        <f>IFERROR(IF(H30="","",IF(MOD(ROW(),2)+3=1,INDEX(Fevereiro!$F$4:$F$293,MATCH(H32,Fevereiro!$A$4:$A$293,0)),INDEX(Fevereiro!$F$4:$F$293,_xlfn.AGGREGATE(15,6,ROW(Fevereiro!$A$4:$A$293)-ROW(Fevereiro!$A$3)/(Fevereiro!$A$4:$A$293=MAX(H30:H32)),MOD(ROW(),2)+3)))),"")</f>
        <v/>
      </c>
      <c r="K32" s="26"/>
      <c r="L32" s="20" t="str">
        <f>IFERROR(IF(K30="","",IF(MOD(ROW(),2)+3=1,INDEX(Fevereiro!$C$4:$C$293,MATCH(K32,Fevereiro!$A$4:$A$293,0)),INDEX(Fevereiro!$C$4:$C$293,_xlfn.AGGREGATE(15,6,ROW(Fevereiro!$A$4:$A$293)-ROW(Fevereiro!$A$3)/(Fevereiro!$A$4:$A$293=MAX(K30:K32)),MOD(ROW(),2)+3)))),"")</f>
        <v/>
      </c>
      <c r="M32" s="16" t="str">
        <f>IFERROR(IF(K30="","",IF(MOD(ROW(),2)+3=1,INDEX(Fevereiro!$F$4:$F$293,MATCH(K32,Fevereiro!$A$4:$A$293,0)),INDEX(Fevereiro!$F$4:$F$293,_xlfn.AGGREGATE(15,6,ROW(Fevereiro!$A$4:$A$293)-ROW(Fevereiro!$A$3)/(Fevereiro!$A$4:$A$293=MAX(K30:K32)),MOD(ROW(),2)+3)))),"")</f>
        <v/>
      </c>
      <c r="N32" s="26"/>
      <c r="O32" s="20" t="str">
        <f>IFERROR(IF(N30="","",IF(MOD(ROW(),2)+3=1,INDEX(Fevereiro!$C$4:$C$293,MATCH(N32,Fevereiro!$A$4:$A$293,0)),INDEX(Fevereiro!$C$4:$C$293,_xlfn.AGGREGATE(15,6,ROW(Fevereiro!$A$4:$A$293)-ROW(Fevereiro!$A$3)/(Fevereiro!$A$4:$A$293=MAX(N30:N32)),MOD(ROW(),2)+3)))),"")</f>
        <v/>
      </c>
      <c r="P32" s="16" t="str">
        <f>IFERROR(IF(N30="","",IF(MOD(ROW(),2)+3=1,INDEX(Fevereiro!$F$4:$F$293,MATCH(N32,Fevereiro!$A$4:$A$293,0)),INDEX(Fevereiro!$F$4:$F$293,_xlfn.AGGREGATE(15,6,ROW(Fevereiro!$A$4:$A$293)-ROW(Fevereiro!$A$3)/(Fevereiro!$A$4:$A$293=MAX(N30:N32)),MOD(ROW(),2)+3)))),"")</f>
        <v/>
      </c>
      <c r="Q32" s="26"/>
      <c r="R32" s="20" t="str">
        <f>IFERROR(IF(Q30="","",IF(MOD(ROW(),2)+3=1,INDEX(Fevereiro!$C$4:$C$293,MATCH(Q32,Fevereiro!$A$4:$A$293,0)),INDEX(Fevereiro!$C$4:$C$293,_xlfn.AGGREGATE(15,6,ROW(Fevereiro!$A$4:$A$293)-ROW(Fevereiro!$A$3)/(Fevereiro!$A$4:$A$293=MAX(Q30:Q32)),MOD(ROW(),2)+3)))),"")</f>
        <v/>
      </c>
      <c r="S32" s="16" t="str">
        <f>IFERROR(IF(Q30="","",IF(MOD(ROW(),2)+3=1,INDEX(Fevereiro!$F$4:$F$293,MATCH(Q32,Fevereiro!$A$4:$A$293,0)),INDEX(Fevereiro!$F$4:$F$293,_xlfn.AGGREGATE(15,6,ROW(Fevereiro!$A$4:$A$293)-ROW(Fevereiro!$A$3)/(Fevereiro!$A$4:$A$293=MAX(Q30:Q32)),MOD(ROW(),2)+3)))),"")</f>
        <v/>
      </c>
      <c r="T32" s="26"/>
      <c r="U32" s="17" t="str">
        <f>IFERROR(IF(T30="","",IF(MOD(ROW(),2)+3=1,INDEX(Fevereiro!$C$4:$C$293,MATCH(T32,Fevereiro!$A$4:$A$293,0)),INDEX(Fevereiro!$C$4:$C$293,_xlfn.AGGREGATE(15,6,ROW(Fevereiro!$A$4:$A$293)-ROW(Fevereiro!$A$3)/(Fevereiro!$A$4:$A$293=MAX(T30:T32)),MOD(ROW(),2)+3)))),"")</f>
        <v/>
      </c>
      <c r="V32" s="16" t="str">
        <f>IFERROR(IF(T30="","",IF(MOD(ROW(),2)+3=1,INDEX(Fevereiro!$F$4:$F$293,MATCH(T32,Fevereiro!$A$4:$A$293,0)),INDEX(Fevereiro!$F$4:$F$293,_xlfn.AGGREGATE(15,6,ROW(Fevereiro!$A$4:$A$293)-ROW(Fevereiro!$A$3)/(Fevereiro!$A$4:$A$293=MAX(T30:T32)),MOD(ROW(),2)+3)))),"")</f>
        <v/>
      </c>
    </row>
    <row r="33" spans="2:22" x14ac:dyDescent="0.3">
      <c r="B33" s="28"/>
      <c r="C33" s="20" t="str">
        <f>IFERROR(IF(B30="","",IF(MOD(ROW(),2)+3=1,INDEX(Fevereiro!$C$4:$C$293,MATCH(B33,Fevereiro!$A$4:$A$293,0)),INDEX(Fevereiro!$C$4:$C$293,_xlfn.AGGREGATE(15,6,ROW(Fevereiro!$A$4:$A$293)-ROW(Fevereiro!$A$3)/(Fevereiro!$A$4:$A$293=MAX(B30:B33)),MOD(ROW(),2)+3)))),"")</f>
        <v/>
      </c>
      <c r="D33" s="16" t="str">
        <f>IFERROR(IF(B30="","",IF(MOD(ROW(),2)+3=1,INDEX(Fevereiro!$F$4:$F$293,MATCH(B33,Fevereiro!$A$4:$A$293,0)),INDEX(Fevereiro!$F$4:$F$293,_xlfn.AGGREGATE(15,6,ROW(Fevereiro!$A$4:$A$293)-ROW(Fevereiro!$A$3)/(Fevereiro!$A$4:$A$293=MAX(B30:B33)),MOD(ROW(),2)+3)))),"")</f>
        <v/>
      </c>
      <c r="E33" s="26"/>
      <c r="F33" s="20" t="str">
        <f>IFERROR(IF(E30="","",IF(MOD(ROW(),2)+3=1,INDEX(Fevereiro!$C$4:$C$293,MATCH(E33,Fevereiro!$A$4:$A$293,0)),INDEX(Fevereiro!$C$4:$C$293,_xlfn.AGGREGATE(15,6,ROW(Fevereiro!$A$4:$A$293)-ROW(Fevereiro!$A$3)/(Fevereiro!$A$4:$A$293=MAX(E30:E33)),MOD(ROW(),2)+3)))),"")</f>
        <v/>
      </c>
      <c r="G33" s="16" t="str">
        <f>IFERROR(IF(E30="","",IF(MOD(ROW(),2)+3=1,INDEX(Fevereiro!$F$4:$F$293,MATCH(E33,Fevereiro!$A$4:$A$293,0)),INDEX(Fevereiro!$F$4:$F$293,_xlfn.AGGREGATE(15,6,ROW(Fevereiro!$A$4:$A$293)-ROW(Fevereiro!$A$3)/(Fevereiro!$A$4:$A$293=MAX(E30:E33)),MOD(ROW(),2)+3)))),"")</f>
        <v/>
      </c>
      <c r="H33" s="26"/>
      <c r="I33" s="20" t="str">
        <f>IFERROR(IF(H30="","",IF(MOD(ROW(),2)+3=1,INDEX(Fevereiro!$C$4:$C$293,MATCH(H33,Fevereiro!$A$4:$A$293,0)),INDEX(Fevereiro!$C$4:$C$293,_xlfn.AGGREGATE(15,6,ROW(Fevereiro!$A$4:$A$293)-ROW(Fevereiro!$A$3)/(Fevereiro!$A$4:$A$293=MAX(H30:H33)),MOD(ROW(),2)+3)))),"")</f>
        <v/>
      </c>
      <c r="J33" s="16" t="str">
        <f>IFERROR(IF(H30="","",IF(MOD(ROW(),2)+3=1,INDEX(Fevereiro!$F$4:$F$293,MATCH(H33,Fevereiro!$A$4:$A$293,0)),INDEX(Fevereiro!$F$4:$F$293,_xlfn.AGGREGATE(15,6,ROW(Fevereiro!$A$4:$A$293)-ROW(Fevereiro!$A$3)/(Fevereiro!$A$4:$A$293=MAX(H30:H33)),MOD(ROW(),2)+3)))),"")</f>
        <v/>
      </c>
      <c r="K33" s="26"/>
      <c r="L33" s="20" t="str">
        <f>IFERROR(IF(K30="","",IF(MOD(ROW(),2)+3=1,INDEX(Fevereiro!$C$4:$C$293,MATCH(K33,Fevereiro!$A$4:$A$293,0)),INDEX(Fevereiro!$C$4:$C$293,_xlfn.AGGREGATE(15,6,ROW(Fevereiro!$A$4:$A$293)-ROW(Fevereiro!$A$3)/(Fevereiro!$A$4:$A$293=MAX(K30:K33)),MOD(ROW(),2)+3)))),"")</f>
        <v/>
      </c>
      <c r="M33" s="16" t="str">
        <f>IFERROR(IF(K30="","",IF(MOD(ROW(),2)+3=1,INDEX(Fevereiro!$F$4:$F$293,MATCH(K33,Fevereiro!$A$4:$A$293,0)),INDEX(Fevereiro!$F$4:$F$293,_xlfn.AGGREGATE(15,6,ROW(Fevereiro!$A$4:$A$293)-ROW(Fevereiro!$A$3)/(Fevereiro!$A$4:$A$293=MAX(K30:K33)),MOD(ROW(),2)+3)))),"")</f>
        <v/>
      </c>
      <c r="N33" s="26"/>
      <c r="O33" s="20" t="str">
        <f>IFERROR(IF(N30="","",IF(MOD(ROW(),2)+3=1,INDEX(Fevereiro!$C$4:$C$293,MATCH(N33,Fevereiro!$A$4:$A$293,0)),INDEX(Fevereiro!$C$4:$C$293,_xlfn.AGGREGATE(15,6,ROW(Fevereiro!$A$4:$A$293)-ROW(Fevereiro!$A$3)/(Fevereiro!$A$4:$A$293=MAX(N30:N33)),MOD(ROW(),2)+3)))),"")</f>
        <v/>
      </c>
      <c r="P33" s="16" t="str">
        <f>IFERROR(IF(N30="","",IF(MOD(ROW(),2)+3=1,INDEX(Fevereiro!$F$4:$F$293,MATCH(N33,Fevereiro!$A$4:$A$293,0)),INDEX(Fevereiro!$F$4:$F$293,_xlfn.AGGREGATE(15,6,ROW(Fevereiro!$A$4:$A$293)-ROW(Fevereiro!$A$3)/(Fevereiro!$A$4:$A$293=MAX(N30:N33)),MOD(ROW(),2)+3)))),"")</f>
        <v/>
      </c>
      <c r="Q33" s="26"/>
      <c r="R33" s="20" t="str">
        <f>IFERROR(IF(Q30="","",IF(MOD(ROW(),2)+3=1,INDEX(Fevereiro!$C$4:$C$293,MATCH(Q33,Fevereiro!$A$4:$A$293,0)),INDEX(Fevereiro!$C$4:$C$293,_xlfn.AGGREGATE(15,6,ROW(Fevereiro!$A$4:$A$293)-ROW(Fevereiro!$A$3)/(Fevereiro!$A$4:$A$293=MAX(Q30:Q33)),MOD(ROW(),2)+3)))),"")</f>
        <v/>
      </c>
      <c r="S33" s="16" t="str">
        <f>IFERROR(IF(Q30="","",IF(MOD(ROW(),2)+3=1,INDEX(Fevereiro!$F$4:$F$293,MATCH(Q33,Fevereiro!$A$4:$A$293,0)),INDEX(Fevereiro!$F$4:$F$293,_xlfn.AGGREGATE(15,6,ROW(Fevereiro!$A$4:$A$293)-ROW(Fevereiro!$A$3)/(Fevereiro!$A$4:$A$293=MAX(Q30:Q33)),MOD(ROW(),2)+3)))),"")</f>
        <v/>
      </c>
      <c r="T33" s="26"/>
      <c r="U33" s="17" t="str">
        <f>IFERROR(IF(T30="","",IF(MOD(ROW(),2)+3=1,INDEX(Fevereiro!$C$4:$C$293,MATCH(T33,Fevereiro!$A$4:$A$293,0)),INDEX(Fevereiro!$C$4:$C$293,_xlfn.AGGREGATE(15,6,ROW(Fevereiro!$A$4:$A$293)-ROW(Fevereiro!$A$3)/(Fevereiro!$A$4:$A$293=MAX(T30:T33)),MOD(ROW(),2)+3)))),"")</f>
        <v/>
      </c>
      <c r="V33" s="16" t="str">
        <f>IFERROR(IF(T30="","",IF(MOD(ROW(),2)+3=1,INDEX(Fevereiro!$F$4:$F$293,MATCH(T33,Fevereiro!$A$4:$A$293,0)),INDEX(Fevereiro!$F$4:$F$293,_xlfn.AGGREGATE(15,6,ROW(Fevereiro!$A$4:$A$293)-ROW(Fevereiro!$A$3)/(Fevereiro!$A$4:$A$293=MAX(T30:T33)),MOD(ROW(),2)+3)))),"")</f>
        <v/>
      </c>
    </row>
    <row r="34" spans="2:22" x14ac:dyDescent="0.3">
      <c r="B34" s="29"/>
      <c r="C34" s="20" t="str">
        <f>IFERROR(IF(B30="","",IF(MOD(ROW(),2)+5=1,INDEX(Fevereiro!$C$4:$C$293,MATCH(B34,Fevereiro!$A$4:$A$293,0)),INDEX(Fevereiro!$C$4:$C$293,_xlfn.AGGREGATE(15,6,ROW(Fevereiro!$A$4:$A$293)-ROW(Fevereiro!$A$3)/(Fevereiro!$A$4:$A$293=MAX(B30:B34)),MOD(ROW(),2)+5)))),"")</f>
        <v/>
      </c>
      <c r="D34" s="16" t="str">
        <f>IFERROR(IF(B30="","",IF(MOD(ROW(),2)+5=1,INDEX(Fevereiro!$F$4:$F$293,MATCH(B34,Fevereiro!$A$4:$A$293,0)),INDEX(Fevereiro!$F$4:$F$293,_xlfn.AGGREGATE(15,6,ROW(Fevereiro!$A$4:$A$293)-ROW(Fevereiro!$A$3)/(Fevereiro!$A$4:$A$293=MAX(B30:B34)),MOD(ROW(),2)+5)))),"")</f>
        <v/>
      </c>
      <c r="E34" s="34"/>
      <c r="F34" s="20" t="str">
        <f>IFERROR(IF(E30="","",IF(MOD(ROW(),2)+5=1,INDEX(Fevereiro!$C$4:$C$293,MATCH(E34,Fevereiro!$A$4:$A$293,0)),INDEX(Fevereiro!$C$4:$C$293,_xlfn.AGGREGATE(15,6,ROW(Fevereiro!$A$4:$A$293)-ROW(Fevereiro!$A$3)/(Fevereiro!$A$4:$A$293=MAX(E30:E34)),MOD(ROW(),2)+5)))),"")</f>
        <v/>
      </c>
      <c r="G34" s="16" t="str">
        <f>IFERROR(IF(E30="","",IF(MOD(ROW(),2)+5=1,INDEX(Fevereiro!$F$4:$F$293,MATCH(E34,Fevereiro!$A$4:$A$293,0)),INDEX(Fevereiro!$F$4:$F$293,_xlfn.AGGREGATE(15,6,ROW(Fevereiro!$A$4:$A$293)-ROW(Fevereiro!$A$3)/(Fevereiro!$A$4:$A$293=MAX(E30:E34)),MOD(ROW(),2)+5)))),"")</f>
        <v/>
      </c>
      <c r="H34" s="34"/>
      <c r="I34" s="20" t="str">
        <f>IFERROR(IF(H30="","",IF(MOD(ROW(),2)+5=1,INDEX(Fevereiro!$C$4:$C$293,MATCH(H34,Fevereiro!$A$4:$A$293,0)),INDEX(Fevereiro!$C$4:$C$293,_xlfn.AGGREGATE(15,6,ROW(Fevereiro!$A$4:$A$293)-ROW(Fevereiro!$A$3)/(Fevereiro!$A$4:$A$293=MAX(H30:H34)),MOD(ROW(),2)+5)))),"")</f>
        <v/>
      </c>
      <c r="J34" s="16" t="str">
        <f>IFERROR(IF(H30="","",IF(MOD(ROW(),2)+5=1,INDEX(Fevereiro!$F$4:$F$293,MATCH(H34,Fevereiro!$A$4:$A$293,0)),INDEX(Fevereiro!$F$4:$F$293,_xlfn.AGGREGATE(15,6,ROW(Fevereiro!$A$4:$A$293)-ROW(Fevereiro!$A$3)/(Fevereiro!$A$4:$A$293=MAX(H30:H34)),MOD(ROW(),2)+5)))),"")</f>
        <v/>
      </c>
      <c r="K34" s="34"/>
      <c r="L34" s="20" t="str">
        <f>IFERROR(IF(K30="","",IF(MOD(ROW(),2)+5=1,INDEX(Fevereiro!$C$4:$C$293,MATCH(K34,Fevereiro!$A$4:$A$293,0)),INDEX(Fevereiro!$C$4:$C$293,_xlfn.AGGREGATE(15,6,ROW(Fevereiro!$A$4:$A$293)-ROW(Fevereiro!$A$3)/(Fevereiro!$A$4:$A$293=MAX(K30:K34)),MOD(ROW(),2)+5)))),"")</f>
        <v/>
      </c>
      <c r="M34" s="16" t="str">
        <f>IFERROR(IF(K30="","",IF(MOD(ROW(),2)+5=1,INDEX(Fevereiro!$F$4:$F$293,MATCH(K34,Fevereiro!$A$4:$A$293,0)),INDEX(Fevereiro!$F$4:$F$293,_xlfn.AGGREGATE(15,6,ROW(Fevereiro!$A$4:$A$293)-ROW(Fevereiro!$A$3)/(Fevereiro!$A$4:$A$293=MAX(K30:K34)),MOD(ROW(),2)+5)))),"")</f>
        <v/>
      </c>
      <c r="N34" s="34"/>
      <c r="O34" s="20" t="str">
        <f>IFERROR(IF(N30="","",IF(MOD(ROW(),2)+5=1,INDEX(Fevereiro!$C$4:$C$293,MATCH(N34,Fevereiro!$A$4:$A$293,0)),INDEX(Fevereiro!$C$4:$C$293,_xlfn.AGGREGATE(15,6,ROW(Fevereiro!$A$4:$A$293)-ROW(Fevereiro!$A$3)/(Fevereiro!$A$4:$A$293=MAX(N30:N34)),MOD(ROW(),2)+5)))),"")</f>
        <v/>
      </c>
      <c r="P34" s="16" t="str">
        <f>IFERROR(IF(N30="","",IF(MOD(ROW(),2)+5=1,INDEX(Fevereiro!$F$4:$F$293,MATCH(N34,Fevereiro!$A$4:$A$293,0)),INDEX(Fevereiro!$F$4:$F$293,_xlfn.AGGREGATE(15,6,ROW(Fevereiro!$A$4:$A$293)-ROW(Fevereiro!$A$3)/(Fevereiro!$A$4:$A$293=MAX(N30:N34)),MOD(ROW(),2)+5)))),"")</f>
        <v/>
      </c>
      <c r="Q34" s="34"/>
      <c r="R34" s="20" t="str">
        <f>IFERROR(IF(Q30="","",IF(MOD(ROW(),2)+5=1,INDEX(Fevereiro!$C$4:$C$293,MATCH(Q34,Fevereiro!$A$4:$A$293,0)),INDEX(Fevereiro!$C$4:$C$293,_xlfn.AGGREGATE(15,6,ROW(Fevereiro!$A$4:$A$293)-ROW(Fevereiro!$A$3)/(Fevereiro!$A$4:$A$293=MAX(Q30:Q34)),MOD(ROW(),2)+5)))),"")</f>
        <v/>
      </c>
      <c r="S34" s="16" t="str">
        <f>IFERROR(IF(Q30="","",IF(MOD(ROW(),2)+5=1,INDEX(Fevereiro!$F$4:$F$293,MATCH(Q34,Fevereiro!$A$4:$A$293,0)),INDEX(Fevereiro!$F$4:$F$293,_xlfn.AGGREGATE(15,6,ROW(Fevereiro!$A$4:$A$293)-ROW(Fevereiro!$A$3)/(Fevereiro!$A$4:$A$293=MAX(Q30:Q34)),MOD(ROW(),2)+5)))),"")</f>
        <v/>
      </c>
      <c r="T34" s="34"/>
      <c r="U34" s="17" t="str">
        <f>IFERROR(IF(T30="","",IF(MOD(ROW(),2)+5=1,INDEX(Fevereiro!$C$4:$C$293,MATCH(T34,Fevereiro!$A$4:$A$293,0)),INDEX(Fevereiro!$C$4:$C$293,_xlfn.AGGREGATE(15,6,ROW(Fevereiro!$A$4:$A$293)-ROW(Fevereiro!$A$3)/(Fevereiro!$A$4:$A$293=MAX(T30:T34)),MOD(ROW(),2)+5)))),"")</f>
        <v/>
      </c>
      <c r="V34" s="16" t="str">
        <f>IFERROR(IF(T30="","",IF(MOD(ROW(),2)+5=1,INDEX(Fevereiro!$F$4:$F$293,MATCH(T34,Fevereiro!$A$4:$A$293,0)),INDEX(Fevereiro!$F$4:$F$293,_xlfn.AGGREGATE(15,6,ROW(Fevereiro!$A$4:$A$293)-ROW(Fevereiro!$A$3)/(Fevereiro!$A$4:$A$293=MAX(T30:T34)),MOD(ROW(),2)+5)))),"")</f>
        <v/>
      </c>
    </row>
    <row r="35" spans="2:22" x14ac:dyDescent="0.3">
      <c r="B35" s="29"/>
      <c r="C35" s="20" t="str">
        <f>IFERROR(IF(B30="","",IF(MOD(ROW(),2)+5=1,INDEX(Fevereiro!$C$4:$C$293,MATCH(B35,Fevereiro!$A$4:$A$293,0)),INDEX(Fevereiro!$C$4:$C$293,_xlfn.AGGREGATE(15,6,ROW(Fevereiro!$A$4:$A$293)-ROW(Fevereiro!$A$3)/(Fevereiro!$A$4:$A$293=MAX(B30:B35)),MOD(ROW(),2)+5)))),"")</f>
        <v/>
      </c>
      <c r="D35" s="16" t="str">
        <f>IFERROR(IF(B30="","",IF(MOD(ROW(),2)+5=1,INDEX(Fevereiro!$F$4:$F$293,MATCH(B35,Fevereiro!$A$4:$A$293,0)),INDEX(Fevereiro!$F$4:$F$293,_xlfn.AGGREGATE(15,6,ROW(Fevereiro!$A$4:$A$293)-ROW(Fevereiro!$A$3)/(Fevereiro!$A$4:$A$293=MAX(B30:B35)),MOD(ROW(),2)+5)))),"")</f>
        <v/>
      </c>
      <c r="E35" s="34"/>
      <c r="F35" s="20" t="str">
        <f>IFERROR(IF(E30="","",IF(MOD(ROW(),2)+5=1,INDEX(Fevereiro!$C$4:$C$293,MATCH(E35,Fevereiro!$A$4:$A$293,0)),INDEX(Fevereiro!$C$4:$C$293,_xlfn.AGGREGATE(15,6,ROW(Fevereiro!$A$4:$A$293)-ROW(Fevereiro!$A$3)/(Fevereiro!$A$4:$A$293=MAX(E30:E35)),MOD(ROW(),2)+5)))),"")</f>
        <v/>
      </c>
      <c r="G35" s="16" t="str">
        <f>IFERROR(IF(E30="","",IF(MOD(ROW(),2)+5=1,INDEX(Fevereiro!$F$4:$F$293,MATCH(E35,Fevereiro!$A$4:$A$293,0)),INDEX(Fevereiro!$F$4:$F$293,_xlfn.AGGREGATE(15,6,ROW(Fevereiro!$A$4:$A$293)-ROW(Fevereiro!$A$3)/(Fevereiro!$A$4:$A$293=MAX(E30:E35)),MOD(ROW(),2)+5)))),"")</f>
        <v/>
      </c>
      <c r="H35" s="34"/>
      <c r="I35" s="20" t="str">
        <f>IFERROR(IF(H30="","",IF(MOD(ROW(),2)+5=1,INDEX(Fevereiro!$C$4:$C$293,MATCH(H35,Fevereiro!$A$4:$A$293,0)),INDEX(Fevereiro!$C$4:$C$293,_xlfn.AGGREGATE(15,6,ROW(Fevereiro!$A$4:$A$293)-ROW(Fevereiro!$A$3)/(Fevereiro!$A$4:$A$293=MAX(H30:H35)),MOD(ROW(),2)+5)))),"")</f>
        <v/>
      </c>
      <c r="J35" s="16" t="str">
        <f>IFERROR(IF(H30="","",IF(MOD(ROW(),2)+5=1,INDEX(Fevereiro!$F$4:$F$293,MATCH(H35,Fevereiro!$A$4:$A$293,0)),INDEX(Fevereiro!$F$4:$F$293,_xlfn.AGGREGATE(15,6,ROW(Fevereiro!$A$4:$A$293)-ROW(Fevereiro!$A$3)/(Fevereiro!$A$4:$A$293=MAX(H30:H35)),MOD(ROW(),2)+5)))),"")</f>
        <v/>
      </c>
      <c r="K35" s="34"/>
      <c r="L35" s="20" t="str">
        <f>IFERROR(IF(K30="","",IF(MOD(ROW(),2)+5=1,INDEX(Fevereiro!$C$4:$C$293,MATCH(K35,Fevereiro!$A$4:$A$293,0)),INDEX(Fevereiro!$C$4:$C$293,_xlfn.AGGREGATE(15,6,ROW(Fevereiro!$A$4:$A$293)-ROW(Fevereiro!$A$3)/(Fevereiro!$A$4:$A$293=MAX(K30:K35)),MOD(ROW(),2)+5)))),"")</f>
        <v/>
      </c>
      <c r="M35" s="16" t="str">
        <f>IFERROR(IF(K30="","",IF(MOD(ROW(),2)+5=1,INDEX(Fevereiro!$F$4:$F$293,MATCH(K35,Fevereiro!$A$4:$A$293,0)),INDEX(Fevereiro!$F$4:$F$293,_xlfn.AGGREGATE(15,6,ROW(Fevereiro!$A$4:$A$293)-ROW(Fevereiro!$A$3)/(Fevereiro!$A$4:$A$293=MAX(K30:K35)),MOD(ROW(),2)+5)))),"")</f>
        <v/>
      </c>
      <c r="N35" s="34"/>
      <c r="O35" s="20" t="str">
        <f>IFERROR(IF(N30="","",IF(MOD(ROW(),2)+5=1,INDEX(Fevereiro!$C$4:$C$293,MATCH(N35,Fevereiro!$A$4:$A$293,0)),INDEX(Fevereiro!$C$4:$C$293,_xlfn.AGGREGATE(15,6,ROW(Fevereiro!$A$4:$A$293)-ROW(Fevereiro!$A$3)/(Fevereiro!$A$4:$A$293=MAX(N30:N35)),MOD(ROW(),2)+5)))),"")</f>
        <v/>
      </c>
      <c r="P35" s="16" t="str">
        <f>IFERROR(IF(N30="","",IF(MOD(ROW(),2)+5=1,INDEX(Fevereiro!$F$4:$F$293,MATCH(N35,Fevereiro!$A$4:$A$293,0)),INDEX(Fevereiro!$F$4:$F$293,_xlfn.AGGREGATE(15,6,ROW(Fevereiro!$A$4:$A$293)-ROW(Fevereiro!$A$3)/(Fevereiro!$A$4:$A$293=MAX(N30:N35)),MOD(ROW(),2)+5)))),"")</f>
        <v/>
      </c>
      <c r="Q35" s="34"/>
      <c r="R35" s="20" t="str">
        <f>IFERROR(IF(Q30="","",IF(MOD(ROW(),2)+5=1,INDEX(Fevereiro!$C$4:$C$293,MATCH(Q35,Fevereiro!$A$4:$A$293,0)),INDEX(Fevereiro!$C$4:$C$293,_xlfn.AGGREGATE(15,6,ROW(Fevereiro!$A$4:$A$293)-ROW(Fevereiro!$A$3)/(Fevereiro!$A$4:$A$293=MAX(Q30:Q35)),MOD(ROW(),2)+5)))),"")</f>
        <v/>
      </c>
      <c r="S35" s="16" t="str">
        <f>IFERROR(IF(Q30="","",IF(MOD(ROW(),2)+5=1,INDEX(Fevereiro!$F$4:$F$293,MATCH(Q35,Fevereiro!$A$4:$A$293,0)),INDEX(Fevereiro!$F$4:$F$293,_xlfn.AGGREGATE(15,6,ROW(Fevereiro!$A$4:$A$293)-ROW(Fevereiro!$A$3)/(Fevereiro!$A$4:$A$293=MAX(Q30:Q35)),MOD(ROW(),2)+5)))),"")</f>
        <v/>
      </c>
      <c r="T35" s="34"/>
      <c r="U35" s="17" t="str">
        <f>IFERROR(IF(T30="","",IF(MOD(ROW(),2)+5=1,INDEX(Fevereiro!$C$4:$C$293,MATCH(T35,Fevereiro!$A$4:$A$293,0)),INDEX(Fevereiro!$C$4:$C$293,_xlfn.AGGREGATE(15,6,ROW(Fevereiro!$A$4:$A$293)-ROW(Fevereiro!$A$3)/(Fevereiro!$A$4:$A$293=MAX(T30:T35)),MOD(ROW(),2)+5)))),"")</f>
        <v/>
      </c>
      <c r="V35" s="16" t="str">
        <f>IFERROR(IF(T30="","",IF(MOD(ROW(),2)+5=1,INDEX(Fevereiro!$F$4:$F$293,MATCH(T35,Fevereiro!$A$4:$A$293,0)),INDEX(Fevereiro!$F$4:$F$293,_xlfn.AGGREGATE(15,6,ROW(Fevereiro!$A$4:$A$293)-ROW(Fevereiro!$A$3)/(Fevereiro!$A$4:$A$293=MAX(T30:T35)),MOD(ROW(),2)+5)))),"")</f>
        <v/>
      </c>
    </row>
    <row r="36" spans="2:22" x14ac:dyDescent="0.3">
      <c r="B36" s="29"/>
      <c r="C36" s="20" t="str">
        <f>IFERROR(IF(B30="","",IF(MOD(ROW(),2)+7=1,INDEX(Fevereiro!$C$4:$C$293,MATCH(B36,Fevereiro!$A$4:$A$293,0)),INDEX(Fevereiro!$C$4:$C$293,_xlfn.AGGREGATE(15,6,ROW(Fevereiro!$A$4:$A$293)-ROW(Fevereiro!$A$3)/(Fevereiro!$A$4:$A$293=MAX(B30:B36)),MOD(ROW(),2)+7)))),"")</f>
        <v/>
      </c>
      <c r="D36" s="16" t="str">
        <f>IFERROR(IF(B30="","",IF(MOD(ROW(),2)+7=1,INDEX(Fevereiro!$F$4:$F$293,MATCH(B36,Fevereiro!$A$4:$A$293,0)),INDEX(Fevereiro!$F$4:$F$293,_xlfn.AGGREGATE(15,6,ROW(Fevereiro!$A$4:$A$293)-ROW(Fevereiro!$A$3)/(Fevereiro!$A$4:$A$293=MAX(B30:B36)),MOD(ROW(),2)+7)))),"")</f>
        <v/>
      </c>
      <c r="E36" s="34"/>
      <c r="F36" s="20" t="str">
        <f>IFERROR(IF(E30="","",IF(MOD(ROW(),2)+7=1,INDEX(Fevereiro!$C$4:$C$293,MATCH(E36,Fevereiro!$A$4:$A$293,0)),INDEX(Fevereiro!$C$4:$C$293,_xlfn.AGGREGATE(15,6,ROW(Fevereiro!$A$4:$A$293)-ROW(Fevereiro!$A$3)/(Fevereiro!$A$4:$A$293=MAX(E30:E36)),MOD(ROW(),2)+7)))),"")</f>
        <v/>
      </c>
      <c r="G36" s="16" t="str">
        <f>IFERROR(IF(E30="","",IF(MOD(ROW(),2)+7=1,INDEX(Fevereiro!$F$4:$F$293,MATCH(E36,Fevereiro!$A$4:$A$293,0)),INDEX(Fevereiro!$F$4:$F$293,_xlfn.AGGREGATE(15,6,ROW(Fevereiro!$A$4:$A$293)-ROW(Fevereiro!$A$3)/(Fevereiro!$A$4:$A$293=MAX(E30:E36)),MOD(ROW(),2)+7)))),"")</f>
        <v/>
      </c>
      <c r="H36" s="34"/>
      <c r="I36" s="20" t="str">
        <f>IFERROR(IF(H30="","",IF(MOD(ROW(),2)+7=1,INDEX(Fevereiro!$C$4:$C$293,MATCH(H36,Fevereiro!$A$4:$A$293,0)),INDEX(Fevereiro!$C$4:$C$293,_xlfn.AGGREGATE(15,6,ROW(Fevereiro!$A$4:$A$293)-ROW(Fevereiro!$A$3)/(Fevereiro!$A$4:$A$293=MAX(H30:H36)),MOD(ROW(),2)+7)))),"")</f>
        <v/>
      </c>
      <c r="J36" s="16" t="str">
        <f>IFERROR(IF(H30="","",IF(MOD(ROW(),2)+7=1,INDEX(Fevereiro!$F$4:$F$293,MATCH(H36,Fevereiro!$A$4:$A$293,0)),INDEX(Fevereiro!$F$4:$F$293,_xlfn.AGGREGATE(15,6,ROW(Fevereiro!$A$4:$A$293)-ROW(Fevereiro!$A$3)/(Fevereiro!$A$4:$A$293=MAX(H30:H36)),MOD(ROW(),2)+7)))),"")</f>
        <v/>
      </c>
      <c r="K36" s="34"/>
      <c r="L36" s="20" t="str">
        <f>IFERROR(IF(K30="","",IF(MOD(ROW(),2)+7=1,INDEX(Fevereiro!$C$4:$C$293,MATCH(K36,Fevereiro!$A$4:$A$293,0)),INDEX(Fevereiro!$C$4:$C$293,_xlfn.AGGREGATE(15,6,ROW(Fevereiro!$A$4:$A$293)-ROW(Fevereiro!$A$3)/(Fevereiro!$A$4:$A$293=MAX(K30:K36)),MOD(ROW(),2)+7)))),"")</f>
        <v/>
      </c>
      <c r="M36" s="16" t="str">
        <f>IFERROR(IF(K30="","",IF(MOD(ROW(),2)+7=1,INDEX(Fevereiro!$F$4:$F$293,MATCH(K36,Fevereiro!$A$4:$A$293,0)),INDEX(Fevereiro!$F$4:$F$293,_xlfn.AGGREGATE(15,6,ROW(Fevereiro!$A$4:$A$293)-ROW(Fevereiro!$A$3)/(Fevereiro!$A$4:$A$293=MAX(K30:K36)),MOD(ROW(),2)+7)))),"")</f>
        <v/>
      </c>
      <c r="N36" s="34"/>
      <c r="O36" s="20" t="str">
        <f>IFERROR(IF(N30="","",IF(MOD(ROW(),2)+7=1,INDEX(Fevereiro!$C$4:$C$293,MATCH(N36,Fevereiro!$A$4:$A$293,0)),INDEX(Fevereiro!$C$4:$C$293,_xlfn.AGGREGATE(15,6,ROW(Fevereiro!$A$4:$A$293)-ROW(Fevereiro!$A$3)/(Fevereiro!$A$4:$A$293=MAX(N30:N36)),MOD(ROW(),2)+7)))),"")</f>
        <v/>
      </c>
      <c r="P36" s="16" t="str">
        <f>IFERROR(IF(N30="","",IF(MOD(ROW(),2)+7=1,INDEX(Fevereiro!$F$4:$F$293,MATCH(N36,Fevereiro!$A$4:$A$293,0)),INDEX(Fevereiro!$F$4:$F$293,_xlfn.AGGREGATE(15,6,ROW(Fevereiro!$A$4:$A$293)-ROW(Fevereiro!$A$3)/(Fevereiro!$A$4:$A$293=MAX(N30:N36)),MOD(ROW(),2)+7)))),"")</f>
        <v/>
      </c>
      <c r="Q36" s="34"/>
      <c r="R36" s="20" t="str">
        <f>IFERROR(IF(Q30="","",IF(MOD(ROW(),2)+7=1,INDEX(Fevereiro!$C$4:$C$293,MATCH(Q36,Fevereiro!$A$4:$A$293,0)),INDEX(Fevereiro!$C$4:$C$293,_xlfn.AGGREGATE(15,6,ROW(Fevereiro!$A$4:$A$293)-ROW(Fevereiro!$A$3)/(Fevereiro!$A$4:$A$293=MAX(Q30:Q36)),MOD(ROW(),2)+7)))),"")</f>
        <v/>
      </c>
      <c r="S36" s="16" t="str">
        <f>IFERROR(IF(Q30="","",IF(MOD(ROW(),2)+7=1,INDEX(Fevereiro!$F$4:$F$293,MATCH(Q36,Fevereiro!$A$4:$A$293,0)),INDEX(Fevereiro!$F$4:$F$293,_xlfn.AGGREGATE(15,6,ROW(Fevereiro!$A$4:$A$293)-ROW(Fevereiro!$A$3)/(Fevereiro!$A$4:$A$293=MAX(Q30:Q36)),MOD(ROW(),2)+7)))),"")</f>
        <v/>
      </c>
      <c r="T36" s="34"/>
      <c r="U36" s="17" t="str">
        <f>IFERROR(IF(T30="","",IF(MOD(ROW(),2)+7=1,INDEX(Fevereiro!$C$4:$C$293,MATCH(T36,Fevereiro!$A$4:$A$293,0)),INDEX(Fevereiro!$C$4:$C$293,_xlfn.AGGREGATE(15,6,ROW(Fevereiro!$A$4:$A$293)-ROW(Fevereiro!$A$3)/(Fevereiro!$A$4:$A$293=MAX(T30:T36)),MOD(ROW(),2)+7)))),"")</f>
        <v/>
      </c>
      <c r="V36" s="16" t="str">
        <f>IFERROR(IF(T30="","",IF(MOD(ROW(),2)+7=1,INDEX(Fevereiro!$F$4:$F$293,MATCH(T36,Fevereiro!$A$4:$A$293,0)),INDEX(Fevereiro!$F$4:$F$293,_xlfn.AGGREGATE(15,6,ROW(Fevereiro!$A$4:$A$293)-ROW(Fevereiro!$A$3)/(Fevereiro!$A$4:$A$293=MAX(T30:T36)),MOD(ROW(),2)+7)))),"")</f>
        <v/>
      </c>
    </row>
    <row r="37" spans="2:22" x14ac:dyDescent="0.3">
      <c r="B37" s="32"/>
      <c r="C37" s="44" t="str">
        <f>IFERROR(IF(B30="","",IF(MOD(ROW(),2)+7=1,INDEX(Fevereiro!$C$4:$C$293,MATCH(B37,Fevereiro!$A$4:$A$293,0)),INDEX(Fevereiro!$C$4:$C$293,_xlfn.AGGREGATE(15,6,ROW(Fevereiro!$A$4:$A$293)-ROW(Fevereiro!$A$3)/(Fevereiro!$A$4:$A$293=MAX(B30:B37)),MOD(ROW(),2)+7)))),"")</f>
        <v/>
      </c>
      <c r="D37" s="16" t="str">
        <f>IFERROR(IF(B30="","",IF(MOD(ROW(),2)+7=1,INDEX(Fevereiro!$F$4:$F$293,MATCH(B37,Fevereiro!$A$4:$A$293,0)),INDEX(Fevereiro!$F$4:$F$293,_xlfn.AGGREGATE(15,6,ROW(Fevereiro!$A$4:$A$293)-ROW(Fevereiro!$A$3)/(Fevereiro!$A$4:$A$293=MAX(B30:B37)),MOD(ROW(),2)+7)))),"")</f>
        <v/>
      </c>
      <c r="E37" s="35"/>
      <c r="F37" s="21" t="str">
        <f>IFERROR(IF(E30="","",IF(MOD(ROW(),2)+7=1,INDEX(Fevereiro!$C$4:$C$293,MATCH(E37,Fevereiro!$A$4:$A$293,0)),INDEX(Fevereiro!$C$4:$C$293,_xlfn.AGGREGATE(15,6,ROW(Fevereiro!$A$4:$A$293)-ROW(Fevereiro!$A$3)/(Fevereiro!$A$4:$A$293=MAX(E30:E37)),MOD(ROW(),2)+7)))),"")</f>
        <v/>
      </c>
      <c r="G37" s="16" t="str">
        <f>IFERROR(IF(E30="","",IF(MOD(ROW(),2)+7=1,INDEX(Fevereiro!$F$4:$F$293,MATCH(E37,Fevereiro!$A$4:$A$293,0)),INDEX(Fevereiro!$F$4:$F$293,_xlfn.AGGREGATE(15,6,ROW(Fevereiro!$A$4:$A$293)-ROW(Fevereiro!$A$3)/(Fevereiro!$A$4:$A$293=MAX(E30:E37)),MOD(ROW(),2)+7)))),"")</f>
        <v/>
      </c>
      <c r="H37" s="35"/>
      <c r="I37" s="21" t="str">
        <f>IFERROR(IF(H30="","",IF(MOD(ROW(),2)+7=1,INDEX(Fevereiro!$C$4:$C$293,MATCH(H37,Fevereiro!$A$4:$A$293,0)),INDEX(Fevereiro!$C$4:$C$293,_xlfn.AGGREGATE(15,6,ROW(Fevereiro!$A$4:$A$293)-ROW(Fevereiro!$A$3)/(Fevereiro!$A$4:$A$293=MAX(H30:H37)),MOD(ROW(),2)+7)))),"")</f>
        <v/>
      </c>
      <c r="J37" s="16" t="str">
        <f>IFERROR(IF(H30="","",IF(MOD(ROW(),2)+7=1,INDEX(Fevereiro!$F$4:$F$293,MATCH(H37,Fevereiro!$A$4:$A$293,0)),INDEX(Fevereiro!$F$4:$F$293,_xlfn.AGGREGATE(15,6,ROW(Fevereiro!$A$4:$A$293)-ROW(Fevereiro!$A$3)/(Fevereiro!$A$4:$A$293=MAX(H30:H37)),MOD(ROW(),2)+7)))),"")</f>
        <v/>
      </c>
      <c r="K37" s="35"/>
      <c r="L37" s="21" t="str">
        <f>IFERROR(IF(K30="","",IF(MOD(ROW(),2)+7=1,INDEX(Fevereiro!$C$4:$C$293,MATCH(K37,Fevereiro!$A$4:$A$293,0)),INDEX(Fevereiro!$C$4:$C$293,_xlfn.AGGREGATE(15,6,ROW(Fevereiro!$A$4:$A$293)-ROW(Fevereiro!$A$3)/(Fevereiro!$A$4:$A$293=MAX(K30:K37)),MOD(ROW(),2)+7)))),"")</f>
        <v/>
      </c>
      <c r="M37" s="16" t="str">
        <f>IFERROR(IF(K30="","",IF(MOD(ROW(),2)+7=1,INDEX(Fevereiro!$F$4:$F$293,MATCH(K37,Fevereiro!$A$4:$A$293,0)),INDEX(Fevereiro!$F$4:$F$293,_xlfn.AGGREGATE(15,6,ROW(Fevereiro!$A$4:$A$293)-ROW(Fevereiro!$A$3)/(Fevereiro!$A$4:$A$293=MAX(K30:K37)),MOD(ROW(),2)+7)))),"")</f>
        <v/>
      </c>
      <c r="N37" s="35"/>
      <c r="O37" s="21" t="str">
        <f>IFERROR(IF(N30="","",IF(MOD(ROW(),2)+7=1,INDEX(Fevereiro!$C$4:$C$293,MATCH(N37,Fevereiro!$A$4:$A$293,0)),INDEX(Fevereiro!$C$4:$C$293,_xlfn.AGGREGATE(15,6,ROW(Fevereiro!$A$4:$A$293)-ROW(Fevereiro!$A$3)/(Fevereiro!$A$4:$A$293=MAX(N30:N37)),MOD(ROW(),2)+7)))),"")</f>
        <v/>
      </c>
      <c r="P37" s="16" t="str">
        <f>IFERROR(IF(N30="","",IF(MOD(ROW(),2)+7=1,INDEX(Fevereiro!$F$4:$F$293,MATCH(N37,Fevereiro!$A$4:$A$293,0)),INDEX(Fevereiro!$F$4:$F$293,_xlfn.AGGREGATE(15,6,ROW(Fevereiro!$A$4:$A$293)-ROW(Fevereiro!$A$3)/(Fevereiro!$A$4:$A$293=MAX(N30:N37)),MOD(ROW(),2)+7)))),"")</f>
        <v/>
      </c>
      <c r="Q37" s="35"/>
      <c r="R37" s="21" t="str">
        <f>IFERROR(IF(Q30="","",IF(MOD(ROW(),2)+7=1,INDEX(Fevereiro!$C$4:$C$293,MATCH(Q37,Fevereiro!$A$4:$A$293,0)),INDEX(Fevereiro!$C$4:$C$293,_xlfn.AGGREGATE(15,6,ROW(Fevereiro!$A$4:$A$293)-ROW(Fevereiro!$A$3)/(Fevereiro!$A$4:$A$293=MAX(Q30:Q37)),MOD(ROW(),2)+7)))),"")</f>
        <v/>
      </c>
      <c r="S37" s="16" t="str">
        <f>IFERROR(IF(Q30="","",IF(MOD(ROW(),2)+7=1,INDEX(Fevereiro!$F$4:$F$293,MATCH(Q37,Fevereiro!$A$4:$A$293,0)),INDEX(Fevereiro!$F$4:$F$293,_xlfn.AGGREGATE(15,6,ROW(Fevereiro!$A$4:$A$293)-ROW(Fevereiro!$A$3)/(Fevereiro!$A$4:$A$293=MAX(Q30:Q37)),MOD(ROW(),2)+7)))),"")</f>
        <v/>
      </c>
      <c r="T37" s="35"/>
      <c r="U37" s="22" t="str">
        <f>IFERROR(IF(T30="","",IF(MOD(ROW(),2)+7=1,INDEX(Fevereiro!$C$4:$C$293,MATCH(T37,Fevereiro!$A$4:$A$293,0)),INDEX(Fevereiro!$C$4:$C$293,_xlfn.AGGREGATE(15,6,ROW(Fevereiro!$A$4:$A$293)-ROW(Fevereiro!$A$3)/(Fevereiro!$A$4:$A$293=MAX(T30:T37)),MOD(ROW(),2)+7)))),"")</f>
        <v/>
      </c>
      <c r="V37" s="16" t="str">
        <f>IFERROR(IF(T30="","",IF(MOD(ROW(),2)+7=1,INDEX(Fevereiro!$F$4:$F$293,MATCH(T37,Fevereiro!$A$4:$A$293,0)),INDEX(Fevereiro!$F$4:$F$293,_xlfn.AGGREGATE(15,6,ROW(Fevereiro!$A$4:$A$293)-ROW(Fevereiro!$A$3)/(Fevereiro!$A$4:$A$293=MAX(T30:T37)),MOD(ROW(),2)+7)))),"")</f>
        <v/>
      </c>
    </row>
    <row r="38" spans="2:22" x14ac:dyDescent="0.3">
      <c r="B38" s="31">
        <f>Fevereiro!H11</f>
        <v>44255</v>
      </c>
      <c r="C38" s="20" t="str">
        <f>IFERROR(IF(B38="","",IF(MOD(ROW(),2)+1=1,INDEX(Fevereiro!$C$4:$C$293,MATCH(B38,Fevereiro!$A$4:$A$293,0)),INDEX(Fevereiro!$C$4:$C$293,_xlfn.AGGREGATE(15,6,ROW(Fevereiro!$A$4:$A$293)-ROW(Fevereiro!$A$3)/(Fevereiro!$A$4:$A$293=MAX(B38)),MOD(ROW(),2)+1)))),"")</f>
        <v/>
      </c>
      <c r="D38" s="16" t="str">
        <f>IFERROR(IF(B38="","",IF(MOD(ROW(),2)+1=1,INDEX(Fevereiro!$F$4:$F$293,MATCH(B38,Fevereiro!$A$4:$A$293,0)),INDEX(Fevereiro!$F$4:$F$293,_xlfn.AGGREGATE(15,6,ROW(Fevereiro!$A$4:$A$293)-ROW(Fevereiro!$A$3)/(Fevereiro!$A$4:$A$293=MAX(B38)),MOD(ROW(),2)+1)))),"")</f>
        <v/>
      </c>
      <c r="E38" s="36" t="str">
        <f>Fevereiro!I11</f>
        <v/>
      </c>
      <c r="F38" s="19" t="str">
        <f>IFERROR(IF(E38="","",IF(MOD(ROW(),2)+1=1,INDEX(Fevereiro!$C$4:$C$293,MATCH(E38,Fevereiro!$A$4:$A$293,0)),INDEX(Fevereiro!$C$4:$C$293,_xlfn.AGGREGATE(15,6,ROW(Fevereiro!$A$4:$A$293)-ROW(Fevereiro!$A$3)/(Fevereiro!$A$4:$A$293=MAX(E38)),MOD(ROW(),2)+1)))),"")</f>
        <v/>
      </c>
      <c r="G38" s="16" t="str">
        <f>IFERROR(IF(E38="","",IF(MOD(ROW(),2)+1=1,INDEX(Fevereiro!$F$4:$F$293,MATCH(E38,Fevereiro!$A$4:$A$293,0)),INDEX(Fevereiro!$F$4:$F$293,_xlfn.AGGREGATE(15,6,ROW(Fevereiro!$A$4:$A$293)-ROW(Fevereiro!$A$3)/(Fevereiro!$A$4:$A$293=MAX(E38)),MOD(ROW(),2)+1)))),"")</f>
        <v/>
      </c>
      <c r="H38" s="36" t="str">
        <f>Fevereiro!J11</f>
        <v/>
      </c>
      <c r="I38" s="19" t="str">
        <f>IFERROR(IF(H38="","",IF(MOD(ROW(),2)+1=1,INDEX(Fevereiro!$C$4:$C$293,MATCH(H38,Fevereiro!$A$4:$A$293,0)),INDEX(Fevereiro!$C$4:$C$293,_xlfn.AGGREGATE(15,6,ROW(Fevereiro!$A$4:$A$293)-ROW(Fevereiro!$A$3)/(Fevereiro!$A$4:$A$293=MAX(H38)),MOD(ROW(),2)+1)))),"")</f>
        <v/>
      </c>
      <c r="J38" s="16" t="str">
        <f>IFERROR(IF(H38="","",IF(MOD(ROW(),2)+1=1,INDEX(Fevereiro!$F$4:$F$293,MATCH(H38,Fevereiro!$A$4:$A$293,0)),INDEX(Fevereiro!$F$4:$F$293,_xlfn.AGGREGATE(15,6,ROW(Fevereiro!$A$4:$A$293)-ROW(Fevereiro!$A$3)/(Fevereiro!$A$4:$A$293=MAX(H38)),MOD(ROW(),2)+1)))),"")</f>
        <v/>
      </c>
      <c r="K38" s="36" t="str">
        <f>Fevereiro!K11</f>
        <v/>
      </c>
      <c r="L38" s="19" t="str">
        <f>IFERROR(IF(K38="","",IF(MOD(ROW(),2)+1=1,INDEX(Fevereiro!$C$4:$C$293,MATCH(K38,Fevereiro!$A$4:$A$293,0)),INDEX(Fevereiro!$C$4:$C$293,_xlfn.AGGREGATE(15,6,ROW(Fevereiro!$A$4:$A$293)-ROW(Fevereiro!$A$3)/(Fevereiro!$A$4:$A$293=MAX(K38)),MOD(ROW(),2)+1)))),"")</f>
        <v/>
      </c>
      <c r="M38" s="16" t="str">
        <f>IFERROR(IF(K38="","",IF(MOD(ROW(),2)+1=1,INDEX(Fevereiro!$F$4:$F$293,MATCH(K38,Fevereiro!$A$4:$A$293,0)),INDEX(Fevereiro!$F$4:$F$293,_xlfn.AGGREGATE(15,6,ROW(Fevereiro!$A$4:$A$293)-ROW(Fevereiro!$A$3)/(Fevereiro!$A$4:$A$293=MAX(K38)),MOD(ROW(),2)+1)))),"")</f>
        <v/>
      </c>
      <c r="N38" s="36" t="str">
        <f>Fevereiro!L11</f>
        <v/>
      </c>
      <c r="O38" s="19" t="str">
        <f>IFERROR(IF(N38="","",IF(MOD(ROW(),2)+1=1,INDEX(Fevereiro!$C$4:$C$293,MATCH(N38,Fevereiro!$A$4:$A$293,0)),INDEX(Fevereiro!$C$4:$C$293,_xlfn.AGGREGATE(15,6,ROW(Fevereiro!$A$4:$A$293)-ROW(Fevereiro!$A$3)/(Fevereiro!$A$4:$A$293=MAX(N38)),MOD(ROW(),2)+1)))),"")</f>
        <v/>
      </c>
      <c r="P38" s="16" t="str">
        <f>IFERROR(IF(N38="","",IF(MOD(ROW(),2)+1=1,INDEX(Fevereiro!$F$4:$F$293,MATCH(N38,Fevereiro!$A$4:$A$293,0)),INDEX(Fevereiro!$F$4:$F$293,_xlfn.AGGREGATE(15,6,ROW(Fevereiro!$A$4:$A$293)-ROW(Fevereiro!$A$3)/(Fevereiro!$A$4:$A$293=MAX(N38)),MOD(ROW(),2)+1)))),"")</f>
        <v/>
      </c>
      <c r="Q38" s="36" t="str">
        <f>Fevereiro!M11</f>
        <v/>
      </c>
      <c r="R38" s="19" t="str">
        <f>IFERROR(IF(Q38="","",IF(MOD(ROW(),2)+1=1,INDEX(Fevereiro!$C$4:$C$293,MATCH(Q38,Fevereiro!$A$4:$A$293,0)),INDEX(Fevereiro!$C$4:$C$293,_xlfn.AGGREGATE(15,6,ROW(Fevereiro!$A$4:$A$293)-ROW(Fevereiro!$A$3)/(Fevereiro!$A$4:$A$293=MAX(Q38)),MOD(ROW(),2)+1)))),"")</f>
        <v/>
      </c>
      <c r="S38" s="16" t="str">
        <f>IFERROR(IF(Q38="","",IF(MOD(ROW(),2)+1=1,INDEX(Fevereiro!$F$4:$F$293,MATCH(Q38,Fevereiro!$A$4:$A$293,0)),INDEX(Fevereiro!$F$4:$F$293,_xlfn.AGGREGATE(15,6,ROW(Fevereiro!$A$4:$A$293)-ROW(Fevereiro!$A$3)/(Fevereiro!$A$4:$A$293=MAX(Q38)),MOD(ROW(),2)+1)))),"")</f>
        <v/>
      </c>
      <c r="T38" s="36" t="str">
        <f>Fevereiro!N11</f>
        <v/>
      </c>
      <c r="U38" s="23" t="str">
        <f>IFERROR(IF(T38="","",IF(MOD(ROW(),2)+1=1,INDEX(Fevereiro!$C$4:$C$293,MATCH(T38,Fevereiro!$A$4:$A$293,0)),INDEX(Fevereiro!$C$4:$C$293,_xlfn.AGGREGATE(15,6,ROW(Fevereiro!$A$4:$A$293)-ROW(Fevereiro!$A$3)/(Fevereiro!$A$4:$A$293=MAX(T38)),MOD(ROW(),2)+1)))),"")</f>
        <v/>
      </c>
      <c r="V38" s="16" t="str">
        <f>IFERROR(IF(T38="","",IF(MOD(ROW(),2)+1=1,INDEX(Fevereiro!$F$4:$F$293,MATCH(T38,Fevereiro!$A$4:$A$293,0)),INDEX(Fevereiro!$F$4:$F$293,_xlfn.AGGREGATE(15,6,ROW(Fevereiro!$A$4:$A$293)-ROW(Fevereiro!$A$3)/(Fevereiro!$A$4:$A$293=MAX(T38)),MOD(ROW(),2)+1)))),"")</f>
        <v/>
      </c>
    </row>
    <row r="39" spans="2:22" x14ac:dyDescent="0.3">
      <c r="B39" s="28"/>
      <c r="C39" s="20" t="str">
        <f>IFERROR(IF(B38="","",IF(MOD(ROW(),2)+1=1,INDEX(Fevereiro!$C$4:$C$293,MATCH(B39,Fevereiro!$A$4:$A$293,0)),INDEX(Fevereiro!$C$4:$C$293,_xlfn.AGGREGATE(15,6,ROW(Fevereiro!$A$4:$A$293)-ROW(Fevereiro!$A$3)/(Fevereiro!$A$4:$A$293=MAX(B38:B39)),MOD(ROW(),2)+1)))),"")</f>
        <v/>
      </c>
      <c r="D39" s="16" t="str">
        <f>IFERROR(IF(B38="","",IF(MOD(ROW(),2)+1=1,INDEX(Fevereiro!$F$4:$F$293,MATCH(B39,Fevereiro!$A$4:$A$293,0)),INDEX(Fevereiro!$F$4:$F$293,_xlfn.AGGREGATE(15,6,ROW(Fevereiro!$A$4:$A$293)-ROW(Fevereiro!$A$3)/(Fevereiro!$A$4:$A$293=MAX(B38:B39)),MOD(ROW(),2)+1)))),"")</f>
        <v/>
      </c>
      <c r="E39" s="26"/>
      <c r="F39" s="20" t="str">
        <f>IFERROR(IF(E38="","",IF(MOD(ROW(),2)+1=1,INDEX(Fevereiro!$C$4:$C$293,MATCH(E39,Fevereiro!$A$4:$A$293,0)),INDEX(Fevereiro!$C$4:$C$293,_xlfn.AGGREGATE(15,6,ROW(Fevereiro!$A$4:$A$293)-ROW(Fevereiro!$A$3)/(Fevereiro!$A$4:$A$293=MAX(E38:E39)),MOD(ROW(),2)+1)))),"")</f>
        <v/>
      </c>
      <c r="G39" s="16" t="str">
        <f>IFERROR(IF(E38="","",IF(MOD(ROW(),2)+1=1,INDEX(Fevereiro!$F$4:$F$293,MATCH(E39,Fevereiro!$A$4:$A$293,0)),INDEX(Fevereiro!$F$4:$F$293,_xlfn.AGGREGATE(15,6,ROW(Fevereiro!$A$4:$A$293)-ROW(Fevereiro!$A$3)/(Fevereiro!$A$4:$A$293=MAX(E38:E39)),MOD(ROW(),2)+1)))),"")</f>
        <v/>
      </c>
      <c r="H39" s="26"/>
      <c r="I39" s="20" t="str">
        <f>IFERROR(IF(H38="","",IF(MOD(ROW(),2)+1=1,INDEX(Fevereiro!$C$4:$C$293,MATCH(H39,Fevereiro!$A$4:$A$293,0)),INDEX(Fevereiro!$C$4:$C$293,_xlfn.AGGREGATE(15,6,ROW(Fevereiro!$A$4:$A$293)-ROW(Fevereiro!$A$3)/(Fevereiro!$A$4:$A$293=MAX(H38:H39)),MOD(ROW(),2)+1)))),"")</f>
        <v/>
      </c>
      <c r="J39" s="16" t="str">
        <f>IFERROR(IF(H38="","",IF(MOD(ROW(),2)+1=1,INDEX(Fevereiro!$F$4:$F$293,MATCH(H39,Fevereiro!$A$4:$A$293,0)),INDEX(Fevereiro!$F$4:$F$293,_xlfn.AGGREGATE(15,6,ROW(Fevereiro!$A$4:$A$293)-ROW(Fevereiro!$A$3)/(Fevereiro!$A$4:$A$293=MAX(H38:H39)),MOD(ROW(),2)+1)))),"")</f>
        <v/>
      </c>
      <c r="K39" s="26"/>
      <c r="L39" s="20" t="str">
        <f>IFERROR(IF(K38="","",IF(MOD(ROW(),2)+1=1,INDEX(Fevereiro!$C$4:$C$293,MATCH(K39,Fevereiro!$A$4:$A$293,0)),INDEX(Fevereiro!$C$4:$C$293,_xlfn.AGGREGATE(15,6,ROW(Fevereiro!$A$4:$A$293)-ROW(Fevereiro!$A$3)/(Fevereiro!$A$4:$A$293=MAX(K38:K39)),MOD(ROW(),2)+1)))),"")</f>
        <v/>
      </c>
      <c r="M39" s="16" t="str">
        <f>IFERROR(IF(K38="","",IF(MOD(ROW(),2)+1=1,INDEX(Fevereiro!$F$4:$F$293,MATCH(K39,Fevereiro!$A$4:$A$293,0)),INDEX(Fevereiro!$F$4:$F$293,_xlfn.AGGREGATE(15,6,ROW(Fevereiro!$A$4:$A$293)-ROW(Fevereiro!$A$3)/(Fevereiro!$A$4:$A$293=MAX(K38:K39)),MOD(ROW(),2)+1)))),"")</f>
        <v/>
      </c>
      <c r="N39" s="26"/>
      <c r="O39" s="20" t="str">
        <f>IFERROR(IF(N38="","",IF(MOD(ROW(),2)+1=1,INDEX(Fevereiro!$C$4:$C$293,MATCH(N39,Fevereiro!$A$4:$A$293,0)),INDEX(Fevereiro!$C$4:$C$293,_xlfn.AGGREGATE(15,6,ROW(Fevereiro!$A$4:$A$293)-ROW(Fevereiro!$A$3)/(Fevereiro!$A$4:$A$293=MAX(N38:N39)),MOD(ROW(),2)+1)))),"")</f>
        <v/>
      </c>
      <c r="P39" s="16" t="str">
        <f>IFERROR(IF(N38="","",IF(MOD(ROW(),2)+1=1,INDEX(Fevereiro!$F$4:$F$293,MATCH(N39,Fevereiro!$A$4:$A$293,0)),INDEX(Fevereiro!$F$4:$F$293,_xlfn.AGGREGATE(15,6,ROW(Fevereiro!$A$4:$A$293)-ROW(Fevereiro!$A$3)/(Fevereiro!$A$4:$A$293=MAX(N38:N39)),MOD(ROW(),2)+1)))),"")</f>
        <v/>
      </c>
      <c r="Q39" s="26"/>
      <c r="R39" s="20" t="str">
        <f>IFERROR(IF(Q38="","",IF(MOD(ROW(),2)+1=1,INDEX(Fevereiro!$C$4:$C$293,MATCH(Q39,Fevereiro!$A$4:$A$293,0)),INDEX(Fevereiro!$C$4:$C$293,_xlfn.AGGREGATE(15,6,ROW(Fevereiro!$A$4:$A$293)-ROW(Fevereiro!$A$3)/(Fevereiro!$A$4:$A$293=MAX(Q38:Q39)),MOD(ROW(),2)+1)))),"")</f>
        <v/>
      </c>
      <c r="S39" s="16" t="str">
        <f>IFERROR(IF(Q38="","",IF(MOD(ROW(),2)+1=1,INDEX(Fevereiro!$F$4:$F$293,MATCH(Q39,Fevereiro!$A$4:$A$293,0)),INDEX(Fevereiro!$F$4:$F$293,_xlfn.AGGREGATE(15,6,ROW(Fevereiro!$A$4:$A$293)-ROW(Fevereiro!$A$3)/(Fevereiro!$A$4:$A$293=MAX(Q38:Q39)),MOD(ROW(),2)+1)))),"")</f>
        <v/>
      </c>
      <c r="T39" s="26"/>
      <c r="U39" s="17" t="str">
        <f>IFERROR(IF(T38="","",IF(MOD(ROW(),2)+1=1,INDEX(Fevereiro!$C$4:$C$293,MATCH(T39,Fevereiro!$A$4:$A$293,0)),INDEX(Fevereiro!$C$4:$C$293,_xlfn.AGGREGATE(15,6,ROW(Fevereiro!$A$4:$A$293)-ROW(Fevereiro!$A$3)/(Fevereiro!$A$4:$A$293=MAX(T38:T39)),MOD(ROW(),2)+1)))),"")</f>
        <v/>
      </c>
      <c r="V39" s="16" t="str">
        <f>IFERROR(IF(T38="","",IF(MOD(ROW(),2)+1=1,INDEX(Fevereiro!$F$4:$F$293,MATCH(T39,Fevereiro!$A$4:$A$293,0)),INDEX(Fevereiro!$F$4:$F$293,_xlfn.AGGREGATE(15,6,ROW(Fevereiro!$A$4:$A$293)-ROW(Fevereiro!$A$3)/(Fevereiro!$A$4:$A$293=MAX(T38:T39)),MOD(ROW(),2)+1)))),"")</f>
        <v/>
      </c>
    </row>
    <row r="40" spans="2:22" x14ac:dyDescent="0.3">
      <c r="B40" s="28"/>
      <c r="C40" s="20" t="str">
        <f>IFERROR(IF(B38="","",IF(MOD(ROW(),2)+3=1,INDEX(Fevereiro!$C$4:$C$293,MATCH(B40,Fevereiro!$A$4:$A$293,0)),INDEX(Fevereiro!$C$4:$C$293,_xlfn.AGGREGATE(15,6,ROW(Fevereiro!$A$4:$A$293)-ROW(Fevereiro!$A$3)/(Fevereiro!$A$4:$A$293=MAX(B38:B40)),MOD(ROW(),2)+3)))),"")</f>
        <v/>
      </c>
      <c r="D40" s="16" t="str">
        <f>IFERROR(IF(B38="","",IF(MOD(ROW(),2)+3=1,INDEX(Fevereiro!$F$4:$F$293,MATCH(B40,Fevereiro!$A$4:$A$293,0)),INDEX(Fevereiro!$F$4:$F$293,_xlfn.AGGREGATE(15,6,ROW(Fevereiro!$A$4:$A$293)-ROW(Fevereiro!$A$3)/(Fevereiro!$A$4:$A$293=MAX(B38:B40)),MOD(ROW(),2)+3)))),"")</f>
        <v/>
      </c>
      <c r="E40" s="26"/>
      <c r="F40" s="20" t="str">
        <f>IFERROR(IF(E38="","",IF(MOD(ROW(),2)+3=1,INDEX(Fevereiro!$C$4:$C$293,MATCH(E40,Fevereiro!$A$4:$A$293,0)),INDEX(Fevereiro!$C$4:$C$293,_xlfn.AGGREGATE(15,6,ROW(Fevereiro!$A$4:$A$293)-ROW(Fevereiro!$A$3)/(Fevereiro!$A$4:$A$293=MAX(E38:E40)),MOD(ROW(),2)+3)))),"")</f>
        <v/>
      </c>
      <c r="G40" s="16" t="str">
        <f>IFERROR(IF(E38="","",IF(MOD(ROW(),2)+3=1,INDEX(Fevereiro!$F$4:$F$293,MATCH(E40,Fevereiro!$A$4:$A$293,0)),INDEX(Fevereiro!$F$4:$F$293,_xlfn.AGGREGATE(15,6,ROW(Fevereiro!$A$4:$A$293)-ROW(Fevereiro!$A$3)/(Fevereiro!$A$4:$A$293=MAX(E38:E40)),MOD(ROW(),2)+3)))),"")</f>
        <v/>
      </c>
      <c r="H40" s="26"/>
      <c r="I40" s="20" t="str">
        <f>IFERROR(IF(H38="","",IF(MOD(ROW(),2)+3=1,INDEX(Fevereiro!$C$4:$C$293,MATCH(H40,Fevereiro!$A$4:$A$293,0)),INDEX(Fevereiro!$C$4:$C$293,_xlfn.AGGREGATE(15,6,ROW(Fevereiro!$A$4:$A$293)-ROW(Fevereiro!$A$3)/(Fevereiro!$A$4:$A$293=MAX(H38:H40)),MOD(ROW(),2)+3)))),"")</f>
        <v/>
      </c>
      <c r="J40" s="16" t="str">
        <f>IFERROR(IF(H38="","",IF(MOD(ROW(),2)+3=1,INDEX(Fevereiro!$F$4:$F$293,MATCH(H40,Fevereiro!$A$4:$A$293,0)),INDEX(Fevereiro!$F$4:$F$293,_xlfn.AGGREGATE(15,6,ROW(Fevereiro!$A$4:$A$293)-ROW(Fevereiro!$A$3)/(Fevereiro!$A$4:$A$293=MAX(H38:H40)),MOD(ROW(),2)+3)))),"")</f>
        <v/>
      </c>
      <c r="K40" s="26"/>
      <c r="L40" s="20" t="str">
        <f>IFERROR(IF(K38="","",IF(MOD(ROW(),2)+3=1,INDEX(Fevereiro!$C$4:$C$293,MATCH(K40,Fevereiro!$A$4:$A$293,0)),INDEX(Fevereiro!$C$4:$C$293,_xlfn.AGGREGATE(15,6,ROW(Fevereiro!$A$4:$A$293)-ROW(Fevereiro!$A$3)/(Fevereiro!$A$4:$A$293=MAX(K38:K40)),MOD(ROW(),2)+3)))),"")</f>
        <v/>
      </c>
      <c r="M40" s="16" t="str">
        <f>IFERROR(IF(K38="","",IF(MOD(ROW(),2)+3=1,INDEX(Fevereiro!$F$4:$F$293,MATCH(K40,Fevereiro!$A$4:$A$293,0)),INDEX(Fevereiro!$F$4:$F$293,_xlfn.AGGREGATE(15,6,ROW(Fevereiro!$A$4:$A$293)-ROW(Fevereiro!$A$3)/(Fevereiro!$A$4:$A$293=MAX(K38:K40)),MOD(ROW(),2)+3)))),"")</f>
        <v/>
      </c>
      <c r="N40" s="26"/>
      <c r="O40" s="20" t="str">
        <f>IFERROR(IF(N38="","",IF(MOD(ROW(),2)+3=1,INDEX(Fevereiro!$C$4:$C$293,MATCH(N40,Fevereiro!$A$4:$A$293,0)),INDEX(Fevereiro!$C$4:$C$293,_xlfn.AGGREGATE(15,6,ROW(Fevereiro!$A$4:$A$293)-ROW(Fevereiro!$A$3)/(Fevereiro!$A$4:$A$293=MAX(N38:N40)),MOD(ROW(),2)+3)))),"")</f>
        <v/>
      </c>
      <c r="P40" s="16" t="str">
        <f>IFERROR(IF(N38="","",IF(MOD(ROW(),2)+3=1,INDEX(Fevereiro!$F$4:$F$293,MATCH(N40,Fevereiro!$A$4:$A$293,0)),INDEX(Fevereiro!$F$4:$F$293,_xlfn.AGGREGATE(15,6,ROW(Fevereiro!$A$4:$A$293)-ROW(Fevereiro!$A$3)/(Fevereiro!$A$4:$A$293=MAX(N38:N40)),MOD(ROW(),2)+3)))),"")</f>
        <v/>
      </c>
      <c r="Q40" s="26"/>
      <c r="R40" s="20" t="str">
        <f>IFERROR(IF(Q38="","",IF(MOD(ROW(),2)+3=1,INDEX(Fevereiro!$C$4:$C$293,MATCH(Q40,Fevereiro!$A$4:$A$293,0)),INDEX(Fevereiro!$C$4:$C$293,_xlfn.AGGREGATE(15,6,ROW(Fevereiro!$A$4:$A$293)-ROW(Fevereiro!$A$3)/(Fevereiro!$A$4:$A$293=MAX(Q38:Q40)),MOD(ROW(),2)+3)))),"")</f>
        <v/>
      </c>
      <c r="S40" s="16" t="str">
        <f>IFERROR(IF(Q38="","",IF(MOD(ROW(),2)+3=1,INDEX(Fevereiro!$F$4:$F$293,MATCH(Q40,Fevereiro!$A$4:$A$293,0)),INDEX(Fevereiro!$F$4:$F$293,_xlfn.AGGREGATE(15,6,ROW(Fevereiro!$A$4:$A$293)-ROW(Fevereiro!$A$3)/(Fevereiro!$A$4:$A$293=MAX(Q38:Q40)),MOD(ROW(),2)+3)))),"")</f>
        <v/>
      </c>
      <c r="T40" s="26"/>
      <c r="U40" s="17" t="str">
        <f>IFERROR(IF(T38="","",IF(MOD(ROW(),2)+3=1,INDEX(Fevereiro!$C$4:$C$293,MATCH(T40,Fevereiro!$A$4:$A$293,0)),INDEX(Fevereiro!$C$4:$C$293,_xlfn.AGGREGATE(15,6,ROW(Fevereiro!$A$4:$A$293)-ROW(Fevereiro!$A$3)/(Fevereiro!$A$4:$A$293=MAX(T38:T40)),MOD(ROW(),2)+3)))),"")</f>
        <v/>
      </c>
      <c r="V40" s="16" t="str">
        <f>IFERROR(IF(T38="","",IF(MOD(ROW(),2)+3=1,INDEX(Fevereiro!$F$4:$F$293,MATCH(T40,Fevereiro!$A$4:$A$293,0)),INDEX(Fevereiro!$F$4:$F$293,_xlfn.AGGREGATE(15,6,ROW(Fevereiro!$A$4:$A$293)-ROW(Fevereiro!$A$3)/(Fevereiro!$A$4:$A$293=MAX(T38:T40)),MOD(ROW(),2)+3)))),"")</f>
        <v/>
      </c>
    </row>
    <row r="41" spans="2:22" x14ac:dyDescent="0.3">
      <c r="B41" s="28"/>
      <c r="C41" s="20" t="str">
        <f>IFERROR(IF(B38="","",IF(MOD(ROW(),2)+3=1,INDEX(Fevereiro!$C$4:$C$293,MATCH(B41,Fevereiro!$A$4:$A$293,0)),INDEX(Fevereiro!$C$4:$C$293,_xlfn.AGGREGATE(15,6,ROW(Fevereiro!$A$4:$A$293)-ROW(Fevereiro!$A$3)/(Fevereiro!$A$4:$A$293=MAX(B38:B41)),MOD(ROW(),2)+3)))),"")</f>
        <v/>
      </c>
      <c r="D41" s="16" t="str">
        <f>IFERROR(IF(B38="","",IF(MOD(ROW(),2)+3=1,INDEX(Fevereiro!$F$4:$F$293,MATCH(B41,Fevereiro!$A$4:$A$293,0)),INDEX(Fevereiro!$F$4:$F$293,_xlfn.AGGREGATE(15,6,ROW(Fevereiro!$A$4:$A$293)-ROW(Fevereiro!$A$3)/(Fevereiro!$A$4:$A$293=MAX(B38:B41)),MOD(ROW(),2)+3)))),"")</f>
        <v/>
      </c>
      <c r="E41" s="26"/>
      <c r="F41" s="20" t="str">
        <f>IFERROR(IF(E38="","",IF(MOD(ROW(),2)+3=1,INDEX(Fevereiro!$C$4:$C$293,MATCH(E41,Fevereiro!$A$4:$A$293,0)),INDEX(Fevereiro!$C$4:$C$293,_xlfn.AGGREGATE(15,6,ROW(Fevereiro!$A$4:$A$293)-ROW(Fevereiro!$A$3)/(Fevereiro!$A$4:$A$293=MAX(E38:E41)),MOD(ROW(),2)+3)))),"")</f>
        <v/>
      </c>
      <c r="G41" s="16" t="str">
        <f>IFERROR(IF(E38="","",IF(MOD(ROW(),2)+3=1,INDEX(Fevereiro!$F$4:$F$293,MATCH(E41,Fevereiro!$A$4:$A$293,0)),INDEX(Fevereiro!$F$4:$F$293,_xlfn.AGGREGATE(15,6,ROW(Fevereiro!$A$4:$A$293)-ROW(Fevereiro!$A$3)/(Fevereiro!$A$4:$A$293=MAX(E38:E41)),MOD(ROW(),2)+3)))),"")</f>
        <v/>
      </c>
      <c r="H41" s="26"/>
      <c r="I41" s="20" t="str">
        <f>IFERROR(IF(H38="","",IF(MOD(ROW(),2)+3=1,INDEX(Fevereiro!$C$4:$C$293,MATCH(H41,Fevereiro!$A$4:$A$293,0)),INDEX(Fevereiro!$C$4:$C$293,_xlfn.AGGREGATE(15,6,ROW(Fevereiro!$A$4:$A$293)-ROW(Fevereiro!$A$3)/(Fevereiro!$A$4:$A$293=MAX(H38:H41)),MOD(ROW(),2)+3)))),"")</f>
        <v/>
      </c>
      <c r="J41" s="16" t="str">
        <f>IFERROR(IF(H38="","",IF(MOD(ROW(),2)+3=1,INDEX(Fevereiro!$F$4:$F$293,MATCH(H41,Fevereiro!$A$4:$A$293,0)),INDEX(Fevereiro!$F$4:$F$293,_xlfn.AGGREGATE(15,6,ROW(Fevereiro!$A$4:$A$293)-ROW(Fevereiro!$A$3)/(Fevereiro!$A$4:$A$293=MAX(H38:H41)),MOD(ROW(),2)+3)))),"")</f>
        <v/>
      </c>
      <c r="K41" s="26"/>
      <c r="L41" s="20" t="str">
        <f>IFERROR(IF(K38="","",IF(MOD(ROW(),2)+3=1,INDEX(Fevereiro!$C$4:$C$293,MATCH(K41,Fevereiro!$A$4:$A$293,0)),INDEX(Fevereiro!$C$4:$C$293,_xlfn.AGGREGATE(15,6,ROW(Fevereiro!$A$4:$A$293)-ROW(Fevereiro!$A$3)/(Fevereiro!$A$4:$A$293=MAX(K38:K41)),MOD(ROW(),2)+3)))),"")</f>
        <v/>
      </c>
      <c r="M41" s="16" t="str">
        <f>IFERROR(IF(K38="","",IF(MOD(ROW(),2)+3=1,INDEX(Fevereiro!$F$4:$F$293,MATCH(K41,Fevereiro!$A$4:$A$293,0)),INDEX(Fevereiro!$F$4:$F$293,_xlfn.AGGREGATE(15,6,ROW(Fevereiro!$A$4:$A$293)-ROW(Fevereiro!$A$3)/(Fevereiro!$A$4:$A$293=MAX(K38:K41)),MOD(ROW(),2)+3)))),"")</f>
        <v/>
      </c>
      <c r="N41" s="26"/>
      <c r="O41" s="20" t="str">
        <f>IFERROR(IF(N38="","",IF(MOD(ROW(),2)+3=1,INDEX(Fevereiro!$C$4:$C$293,MATCH(N41,Fevereiro!$A$4:$A$293,0)),INDEX(Fevereiro!$C$4:$C$293,_xlfn.AGGREGATE(15,6,ROW(Fevereiro!$A$4:$A$293)-ROW(Fevereiro!$A$3)/(Fevereiro!$A$4:$A$293=MAX(N38:N41)),MOD(ROW(),2)+3)))),"")</f>
        <v/>
      </c>
      <c r="P41" s="16" t="str">
        <f>IFERROR(IF(N38="","",IF(MOD(ROW(),2)+3=1,INDEX(Fevereiro!$F$4:$F$293,MATCH(N41,Fevereiro!$A$4:$A$293,0)),INDEX(Fevereiro!$F$4:$F$293,_xlfn.AGGREGATE(15,6,ROW(Fevereiro!$A$4:$A$293)-ROW(Fevereiro!$A$3)/(Fevereiro!$A$4:$A$293=MAX(N38:N41)),MOD(ROW(),2)+3)))),"")</f>
        <v/>
      </c>
      <c r="Q41" s="26"/>
      <c r="R41" s="20" t="str">
        <f>IFERROR(IF(Q38="","",IF(MOD(ROW(),2)+3=1,INDEX(Fevereiro!$C$4:$C$293,MATCH(Q41,Fevereiro!$A$4:$A$293,0)),INDEX(Fevereiro!$C$4:$C$293,_xlfn.AGGREGATE(15,6,ROW(Fevereiro!$A$4:$A$293)-ROW(Fevereiro!$A$3)/(Fevereiro!$A$4:$A$293=MAX(Q38:Q41)),MOD(ROW(),2)+3)))),"")</f>
        <v/>
      </c>
      <c r="S41" s="16" t="str">
        <f>IFERROR(IF(Q38="","",IF(MOD(ROW(),2)+3=1,INDEX(Fevereiro!$F$4:$F$293,MATCH(Q41,Fevereiro!$A$4:$A$293,0)),INDEX(Fevereiro!$F$4:$F$293,_xlfn.AGGREGATE(15,6,ROW(Fevereiro!$A$4:$A$293)-ROW(Fevereiro!$A$3)/(Fevereiro!$A$4:$A$293=MAX(Q38:Q41)),MOD(ROW(),2)+3)))),"")</f>
        <v/>
      </c>
      <c r="T41" s="26"/>
      <c r="U41" s="17" t="str">
        <f>IFERROR(IF(T38="","",IF(MOD(ROW(),2)+3=1,INDEX(Fevereiro!$C$4:$C$293,MATCH(T41,Fevereiro!$A$4:$A$293,0)),INDEX(Fevereiro!$C$4:$C$293,_xlfn.AGGREGATE(15,6,ROW(Fevereiro!$A$4:$A$293)-ROW(Fevereiro!$A$3)/(Fevereiro!$A$4:$A$293=MAX(T38:T41)),MOD(ROW(),2)+3)))),"")</f>
        <v/>
      </c>
      <c r="V41" s="16" t="str">
        <f>IFERROR(IF(T38="","",IF(MOD(ROW(),2)+3=1,INDEX(Fevereiro!$F$4:$F$293,MATCH(T41,Fevereiro!$A$4:$A$293,0)),INDEX(Fevereiro!$F$4:$F$293,_xlfn.AGGREGATE(15,6,ROW(Fevereiro!$A$4:$A$293)-ROW(Fevereiro!$A$3)/(Fevereiro!$A$4:$A$293=MAX(T38:T41)),MOD(ROW(),2)+3)))),"")</f>
        <v/>
      </c>
    </row>
    <row r="42" spans="2:22" x14ac:dyDescent="0.3">
      <c r="B42" s="29"/>
      <c r="C42" s="20" t="str">
        <f>IFERROR(IF(B38="","",IF(MOD(ROW(),2)+5=1,INDEX(Fevereiro!$C$4:$C$293,MATCH(B42,Fevereiro!$A$4:$A$293,0)),INDEX(Fevereiro!$C$4:$C$293,_xlfn.AGGREGATE(15,6,ROW(Fevereiro!$A$4:$A$293)-ROW(Fevereiro!$A$3)/(Fevereiro!$A$4:$A$293=MAX(B38:B42)),MOD(ROW(),2)+5)))),"")</f>
        <v/>
      </c>
      <c r="D42" s="16" t="str">
        <f>IFERROR(IF(B38="","",IF(MOD(ROW(),2)+5=1,INDEX(Fevereiro!$F$4:$F$293,MATCH(B42,Fevereiro!$A$4:$A$293,0)),INDEX(Fevereiro!$F$4:$F$293,_xlfn.AGGREGATE(15,6,ROW(Fevereiro!$A$4:$A$293)-ROW(Fevereiro!$A$3)/(Fevereiro!$A$4:$A$293=MAX(B38:B42)),MOD(ROW(),2)+5)))),"")</f>
        <v/>
      </c>
      <c r="E42" s="34"/>
      <c r="F42" s="20" t="str">
        <f>IFERROR(IF(E38="","",IF(MOD(ROW(),2)+5=1,INDEX(Fevereiro!$C$4:$C$293,MATCH(E42,Fevereiro!$A$4:$A$293,0)),INDEX(Fevereiro!$C$4:$C$293,_xlfn.AGGREGATE(15,6,ROW(Fevereiro!$A$4:$A$293)-ROW(Fevereiro!$A$3)/(Fevereiro!$A$4:$A$293=MAX(E38:E42)),MOD(ROW(),2)+5)))),"")</f>
        <v/>
      </c>
      <c r="G42" s="16" t="str">
        <f>IFERROR(IF(E38="","",IF(MOD(ROW(),2)+5=1,INDEX(Fevereiro!$F$4:$F$293,MATCH(E42,Fevereiro!$A$4:$A$293,0)),INDEX(Fevereiro!$F$4:$F$293,_xlfn.AGGREGATE(15,6,ROW(Fevereiro!$A$4:$A$293)-ROW(Fevereiro!$A$3)/(Fevereiro!$A$4:$A$293=MAX(E38:E42)),MOD(ROW(),2)+5)))),"")</f>
        <v/>
      </c>
      <c r="H42" s="34"/>
      <c r="I42" s="20" t="str">
        <f>IFERROR(IF(H38="","",IF(MOD(ROW(),2)+5=1,INDEX(Fevereiro!$C$4:$C$293,MATCH(H42,Fevereiro!$A$4:$A$293,0)),INDEX(Fevereiro!$C$4:$C$293,_xlfn.AGGREGATE(15,6,ROW(Fevereiro!$A$4:$A$293)-ROW(Fevereiro!$A$3)/(Fevereiro!$A$4:$A$293=MAX(H38:H42)),MOD(ROW(),2)+5)))),"")</f>
        <v/>
      </c>
      <c r="J42" s="16" t="str">
        <f>IFERROR(IF(H38="","",IF(MOD(ROW(),2)+5=1,INDEX(Fevereiro!$F$4:$F$293,MATCH(H42,Fevereiro!$A$4:$A$293,0)),INDEX(Fevereiro!$F$4:$F$293,_xlfn.AGGREGATE(15,6,ROW(Fevereiro!$A$4:$A$293)-ROW(Fevereiro!$A$3)/(Fevereiro!$A$4:$A$293=MAX(H38:H42)),MOD(ROW(),2)+5)))),"")</f>
        <v/>
      </c>
      <c r="K42" s="34"/>
      <c r="L42" s="20" t="str">
        <f>IFERROR(IF(K38="","",IF(MOD(ROW(),2)+5=1,INDEX(Fevereiro!$C$4:$C$293,MATCH(K42,Fevereiro!$A$4:$A$293,0)),INDEX(Fevereiro!$C$4:$C$293,_xlfn.AGGREGATE(15,6,ROW(Fevereiro!$A$4:$A$293)-ROW(Fevereiro!$A$3)/(Fevereiro!$A$4:$A$293=MAX(K38:K42)),MOD(ROW(),2)+5)))),"")</f>
        <v/>
      </c>
      <c r="M42" s="16" t="str">
        <f>IFERROR(IF(K38="","",IF(MOD(ROW(),2)+5=1,INDEX(Fevereiro!$F$4:$F$293,MATCH(K42,Fevereiro!$A$4:$A$293,0)),INDEX(Fevereiro!$F$4:$F$293,_xlfn.AGGREGATE(15,6,ROW(Fevereiro!$A$4:$A$293)-ROW(Fevereiro!$A$3)/(Fevereiro!$A$4:$A$293=MAX(K38:K42)),MOD(ROW(),2)+5)))),"")</f>
        <v/>
      </c>
      <c r="N42" s="34"/>
      <c r="O42" s="20" t="str">
        <f>IFERROR(IF(N38="","",IF(MOD(ROW(),2)+5=1,INDEX(Fevereiro!$C$4:$C$293,MATCH(N42,Fevereiro!$A$4:$A$293,0)),INDEX(Fevereiro!$C$4:$C$293,_xlfn.AGGREGATE(15,6,ROW(Fevereiro!$A$4:$A$293)-ROW(Fevereiro!$A$3)/(Fevereiro!$A$4:$A$293=MAX(N38:N42)),MOD(ROW(),2)+5)))),"")</f>
        <v/>
      </c>
      <c r="P42" s="16" t="str">
        <f>IFERROR(IF(N38="","",IF(MOD(ROW(),2)+5=1,INDEX(Fevereiro!$F$4:$F$293,MATCH(N42,Fevereiro!$A$4:$A$293,0)),INDEX(Fevereiro!$F$4:$F$293,_xlfn.AGGREGATE(15,6,ROW(Fevereiro!$A$4:$A$293)-ROW(Fevereiro!$A$3)/(Fevereiro!$A$4:$A$293=MAX(N38:N42)),MOD(ROW(),2)+5)))),"")</f>
        <v/>
      </c>
      <c r="Q42" s="34"/>
      <c r="R42" s="20" t="str">
        <f>IFERROR(IF(Q38="","",IF(MOD(ROW(),2)+5=1,INDEX(Fevereiro!$C$4:$C$293,MATCH(Q42,Fevereiro!$A$4:$A$293,0)),INDEX(Fevereiro!$C$4:$C$293,_xlfn.AGGREGATE(15,6,ROW(Fevereiro!$A$4:$A$293)-ROW(Fevereiro!$A$3)/(Fevereiro!$A$4:$A$293=MAX(Q38:Q42)),MOD(ROW(),2)+5)))),"")</f>
        <v/>
      </c>
      <c r="S42" s="16" t="str">
        <f>IFERROR(IF(Q38="","",IF(MOD(ROW(),2)+5=1,INDEX(Fevereiro!$F$4:$F$293,MATCH(Q42,Fevereiro!$A$4:$A$293,0)),INDEX(Fevereiro!$F$4:$F$293,_xlfn.AGGREGATE(15,6,ROW(Fevereiro!$A$4:$A$293)-ROW(Fevereiro!$A$3)/(Fevereiro!$A$4:$A$293=MAX(Q38:Q42)),MOD(ROW(),2)+5)))),"")</f>
        <v/>
      </c>
      <c r="T42" s="34"/>
      <c r="U42" s="17" t="str">
        <f>IFERROR(IF(T38="","",IF(MOD(ROW(),2)+5=1,INDEX(Fevereiro!$C$4:$C$293,MATCH(T42,Fevereiro!$A$4:$A$293,0)),INDEX(Fevereiro!$C$4:$C$293,_xlfn.AGGREGATE(15,6,ROW(Fevereiro!$A$4:$A$293)-ROW(Fevereiro!$A$3)/(Fevereiro!$A$4:$A$293=MAX(T38:T42)),MOD(ROW(),2)+5)))),"")</f>
        <v/>
      </c>
      <c r="V42" s="16" t="str">
        <f>IFERROR(IF(T38="","",IF(MOD(ROW(),2)+5=1,INDEX(Fevereiro!$F$4:$F$293,MATCH(T42,Fevereiro!$A$4:$A$293,0)),INDEX(Fevereiro!$F$4:$F$293,_xlfn.AGGREGATE(15,6,ROW(Fevereiro!$A$4:$A$293)-ROW(Fevereiro!$A$3)/(Fevereiro!$A$4:$A$293=MAX(T38:T42)),MOD(ROW(),2)+5)))),"")</f>
        <v/>
      </c>
    </row>
    <row r="43" spans="2:22" x14ac:dyDescent="0.3">
      <c r="B43" s="29"/>
      <c r="C43" s="20" t="str">
        <f>IFERROR(IF(B38="","",IF(MOD(ROW(),2)+5=1,INDEX(Fevereiro!$C$4:$C$293,MATCH(B43,Fevereiro!$A$4:$A$293,0)),INDEX(Fevereiro!$C$4:$C$293,_xlfn.AGGREGATE(15,6,ROW(Fevereiro!$A$4:$A$293)-ROW(Fevereiro!$A$3)/(Fevereiro!$A$4:$A$293=MAX(B38:B43)),MOD(ROW(),2)+5)))),"")</f>
        <v/>
      </c>
      <c r="D43" s="16" t="str">
        <f>IFERROR(IF(B38="","",IF(MOD(ROW(),2)+5=1,INDEX(Fevereiro!$F$4:$F$293,MATCH(B43,Fevereiro!$A$4:$A$293,0)),INDEX(Fevereiro!$F$4:$F$293,_xlfn.AGGREGATE(15,6,ROW(Fevereiro!$A$4:$A$293)-ROW(Fevereiro!$A$3)/(Fevereiro!$A$4:$A$293=MAX(B38:B43)),MOD(ROW(),2)+5)))),"")</f>
        <v/>
      </c>
      <c r="E43" s="34"/>
      <c r="F43" s="20" t="str">
        <f>IFERROR(IF(E38="","",IF(MOD(ROW(),2)+5=1,INDEX(Fevereiro!$C$4:$C$293,MATCH(E43,Fevereiro!$A$4:$A$293,0)),INDEX(Fevereiro!$C$4:$C$293,_xlfn.AGGREGATE(15,6,ROW(Fevereiro!$A$4:$A$293)-ROW(Fevereiro!$A$3)/(Fevereiro!$A$4:$A$293=MAX(E38:E43)),MOD(ROW(),2)+5)))),"")</f>
        <v/>
      </c>
      <c r="G43" s="16" t="str">
        <f>IFERROR(IF(E38="","",IF(MOD(ROW(),2)+5=1,INDEX(Fevereiro!$F$4:$F$293,MATCH(E43,Fevereiro!$A$4:$A$293,0)),INDEX(Fevereiro!$F$4:$F$293,_xlfn.AGGREGATE(15,6,ROW(Fevereiro!$A$4:$A$293)-ROW(Fevereiro!$A$3)/(Fevereiro!$A$4:$A$293=MAX(E38:E43)),MOD(ROW(),2)+5)))),"")</f>
        <v/>
      </c>
      <c r="H43" s="34"/>
      <c r="I43" s="20" t="str">
        <f>IFERROR(IF(H38="","",IF(MOD(ROW(),2)+5=1,INDEX(Fevereiro!$C$4:$C$293,MATCH(H43,Fevereiro!$A$4:$A$293,0)),INDEX(Fevereiro!$C$4:$C$293,_xlfn.AGGREGATE(15,6,ROW(Fevereiro!$A$4:$A$293)-ROW(Fevereiro!$A$3)/(Fevereiro!$A$4:$A$293=MAX(H38:H43)),MOD(ROW(),2)+5)))),"")</f>
        <v/>
      </c>
      <c r="J43" s="16" t="str">
        <f>IFERROR(IF(H38="","",IF(MOD(ROW(),2)+5=1,INDEX(Fevereiro!$F$4:$F$293,MATCH(H43,Fevereiro!$A$4:$A$293,0)),INDEX(Fevereiro!$F$4:$F$293,_xlfn.AGGREGATE(15,6,ROW(Fevereiro!$A$4:$A$293)-ROW(Fevereiro!$A$3)/(Fevereiro!$A$4:$A$293=MAX(H38:H43)),MOD(ROW(),2)+5)))),"")</f>
        <v/>
      </c>
      <c r="K43" s="34"/>
      <c r="L43" s="20" t="str">
        <f>IFERROR(IF(K38="","",IF(MOD(ROW(),2)+5=1,INDEX(Fevereiro!$C$4:$C$293,MATCH(K43,Fevereiro!$A$4:$A$293,0)),INDEX(Fevereiro!$C$4:$C$293,_xlfn.AGGREGATE(15,6,ROW(Fevereiro!$A$4:$A$293)-ROW(Fevereiro!$A$3)/(Fevereiro!$A$4:$A$293=MAX(K38:K43)),MOD(ROW(),2)+5)))),"")</f>
        <v/>
      </c>
      <c r="M43" s="16" t="str">
        <f>IFERROR(IF(K38="","",IF(MOD(ROW(),2)+5=1,INDEX(Fevereiro!$F$4:$F$293,MATCH(K43,Fevereiro!$A$4:$A$293,0)),INDEX(Fevereiro!$F$4:$F$293,_xlfn.AGGREGATE(15,6,ROW(Fevereiro!$A$4:$A$293)-ROW(Fevereiro!$A$3)/(Fevereiro!$A$4:$A$293=MAX(K38:K43)),MOD(ROW(),2)+5)))),"")</f>
        <v/>
      </c>
      <c r="N43" s="34"/>
      <c r="O43" s="20" t="str">
        <f>IFERROR(IF(N38="","",IF(MOD(ROW(),2)+5=1,INDEX(Fevereiro!$C$4:$C$293,MATCH(N43,Fevereiro!$A$4:$A$293,0)),INDEX(Fevereiro!$C$4:$C$293,_xlfn.AGGREGATE(15,6,ROW(Fevereiro!$A$4:$A$293)-ROW(Fevereiro!$A$3)/(Fevereiro!$A$4:$A$293=MAX(N38:N43)),MOD(ROW(),2)+5)))),"")</f>
        <v/>
      </c>
      <c r="P43" s="16" t="str">
        <f>IFERROR(IF(N38="","",IF(MOD(ROW(),2)+5=1,INDEX(Fevereiro!$F$4:$F$293,MATCH(N43,Fevereiro!$A$4:$A$293,0)),INDEX(Fevereiro!$F$4:$F$293,_xlfn.AGGREGATE(15,6,ROW(Fevereiro!$A$4:$A$293)-ROW(Fevereiro!$A$3)/(Fevereiro!$A$4:$A$293=MAX(N38:N43)),MOD(ROW(),2)+5)))),"")</f>
        <v/>
      </c>
      <c r="Q43" s="34"/>
      <c r="R43" s="20" t="str">
        <f>IFERROR(IF(Q38="","",IF(MOD(ROW(),2)+5=1,INDEX(Fevereiro!$C$4:$C$293,MATCH(Q43,Fevereiro!$A$4:$A$293,0)),INDEX(Fevereiro!$C$4:$C$293,_xlfn.AGGREGATE(15,6,ROW(Fevereiro!$A$4:$A$293)-ROW(Fevereiro!$A$3)/(Fevereiro!$A$4:$A$293=MAX(Q38:Q43)),MOD(ROW(),2)+5)))),"")</f>
        <v/>
      </c>
      <c r="S43" s="16" t="str">
        <f>IFERROR(IF(Q38="","",IF(MOD(ROW(),2)+5=1,INDEX(Fevereiro!$F$4:$F$293,MATCH(Q43,Fevereiro!$A$4:$A$293,0)),INDEX(Fevereiro!$F$4:$F$293,_xlfn.AGGREGATE(15,6,ROW(Fevereiro!$A$4:$A$293)-ROW(Fevereiro!$A$3)/(Fevereiro!$A$4:$A$293=MAX(Q38:Q43)),MOD(ROW(),2)+5)))),"")</f>
        <v/>
      </c>
      <c r="T43" s="34"/>
      <c r="U43" s="17" t="str">
        <f>IFERROR(IF(T38="","",IF(MOD(ROW(),2)+5=1,INDEX(Fevereiro!$C$4:$C$293,MATCH(T43,Fevereiro!$A$4:$A$293,0)),INDEX(Fevereiro!$C$4:$C$293,_xlfn.AGGREGATE(15,6,ROW(Fevereiro!$A$4:$A$293)-ROW(Fevereiro!$A$3)/(Fevereiro!$A$4:$A$293=MAX(T38:T43)),MOD(ROW(),2)+5)))),"")</f>
        <v/>
      </c>
      <c r="V43" s="16" t="str">
        <f>IFERROR(IF(T38="","",IF(MOD(ROW(),2)+5=1,INDEX(Fevereiro!$F$4:$F$293,MATCH(T43,Fevereiro!$A$4:$A$293,0)),INDEX(Fevereiro!$F$4:$F$293,_xlfn.AGGREGATE(15,6,ROW(Fevereiro!$A$4:$A$293)-ROW(Fevereiro!$A$3)/(Fevereiro!$A$4:$A$293=MAX(T38:T43)),MOD(ROW(),2)+5)))),"")</f>
        <v/>
      </c>
    </row>
    <row r="44" spans="2:22" x14ac:dyDescent="0.3">
      <c r="B44" s="29"/>
      <c r="C44" s="20" t="str">
        <f>IFERROR(IF(B38="","",IF(MOD(ROW(),2)+7=1,INDEX(Fevereiro!$C$4:$C$293,MATCH(B44,Fevereiro!$A$4:$A$293,0)),INDEX(Fevereiro!$C$4:$C$293,_xlfn.AGGREGATE(15,6,ROW(Fevereiro!$A$4:$A$293)-ROW(Fevereiro!$A$3)/(Fevereiro!$A$4:$A$293=MAX(B38:B44)),MOD(ROW(),2)+7)))),"")</f>
        <v/>
      </c>
      <c r="D44" s="16" t="str">
        <f>IFERROR(IF(B38="","",IF(MOD(ROW(),2)+7=1,INDEX(Fevereiro!$F$4:$F$293,MATCH(B44,Fevereiro!$A$4:$A$293,0)),INDEX(Fevereiro!$F$4:$F$293,_xlfn.AGGREGATE(15,6,ROW(Fevereiro!$A$4:$A$293)-ROW(Fevereiro!$A$3)/(Fevereiro!$A$4:$A$293=MAX(B38:B44)),MOD(ROW(),2)+7)))),"")</f>
        <v/>
      </c>
      <c r="E44" s="34"/>
      <c r="F44" s="20" t="str">
        <f>IFERROR(IF(E38="","",IF(MOD(ROW(),2)+7=1,INDEX(Fevereiro!$C$4:$C$293,MATCH(E44,Fevereiro!$A$4:$A$293,0)),INDEX(Fevereiro!$C$4:$C$293,_xlfn.AGGREGATE(15,6,ROW(Fevereiro!$A$4:$A$293)-ROW(Fevereiro!$A$3)/(Fevereiro!$A$4:$A$293=MAX(E38:E44)),MOD(ROW(),2)+7)))),"")</f>
        <v/>
      </c>
      <c r="G44" s="16" t="str">
        <f>IFERROR(IF(E38="","",IF(MOD(ROW(),2)+7=1,INDEX(Fevereiro!$F$4:$F$293,MATCH(E44,Fevereiro!$A$4:$A$293,0)),INDEX(Fevereiro!$F$4:$F$293,_xlfn.AGGREGATE(15,6,ROW(Fevereiro!$A$4:$A$293)-ROW(Fevereiro!$A$3)/(Fevereiro!$A$4:$A$293=MAX(E38:E44)),MOD(ROW(),2)+7)))),"")</f>
        <v/>
      </c>
      <c r="H44" s="34"/>
      <c r="I44" s="20" t="str">
        <f>IFERROR(IF(H38="","",IF(MOD(ROW(),2)+7=1,INDEX(Fevereiro!$C$4:$C$293,MATCH(H44,Fevereiro!$A$4:$A$293,0)),INDEX(Fevereiro!$C$4:$C$293,_xlfn.AGGREGATE(15,6,ROW(Fevereiro!$A$4:$A$293)-ROW(Fevereiro!$A$3)/(Fevereiro!$A$4:$A$293=MAX(H38:H44)),MOD(ROW(),2)+7)))),"")</f>
        <v/>
      </c>
      <c r="J44" s="16" t="str">
        <f>IFERROR(IF(H38="","",IF(MOD(ROW(),2)+7=1,INDEX(Fevereiro!$F$4:$F$293,MATCH(H44,Fevereiro!$A$4:$A$293,0)),INDEX(Fevereiro!$F$4:$F$293,_xlfn.AGGREGATE(15,6,ROW(Fevereiro!$A$4:$A$293)-ROW(Fevereiro!$A$3)/(Fevereiro!$A$4:$A$293=MAX(H38:H44)),MOD(ROW(),2)+7)))),"")</f>
        <v/>
      </c>
      <c r="K44" s="34"/>
      <c r="L44" s="20" t="str">
        <f>IFERROR(IF(K38="","",IF(MOD(ROW(),2)+7=1,INDEX(Fevereiro!$C$4:$C$293,MATCH(K44,Fevereiro!$A$4:$A$293,0)),INDEX(Fevereiro!$C$4:$C$293,_xlfn.AGGREGATE(15,6,ROW(Fevereiro!$A$4:$A$293)-ROW(Fevereiro!$A$3)/(Fevereiro!$A$4:$A$293=MAX(K38:K44)),MOD(ROW(),2)+7)))),"")</f>
        <v/>
      </c>
      <c r="M44" s="16" t="str">
        <f>IFERROR(IF(K38="","",IF(MOD(ROW(),2)+7=1,INDEX(Fevereiro!$F$4:$F$293,MATCH(K44,Fevereiro!$A$4:$A$293,0)),INDEX(Fevereiro!$F$4:$F$293,_xlfn.AGGREGATE(15,6,ROW(Fevereiro!$A$4:$A$293)-ROW(Fevereiro!$A$3)/(Fevereiro!$A$4:$A$293=MAX(K38:K44)),MOD(ROW(),2)+7)))),"")</f>
        <v/>
      </c>
      <c r="N44" s="34"/>
      <c r="O44" s="20" t="str">
        <f>IFERROR(IF(N38="","",IF(MOD(ROW(),2)+7=1,INDEX(Fevereiro!$C$4:$C$293,MATCH(N44,Fevereiro!$A$4:$A$293,0)),INDEX(Fevereiro!$C$4:$C$293,_xlfn.AGGREGATE(15,6,ROW(Fevereiro!$A$4:$A$293)-ROW(Fevereiro!$A$3)/(Fevereiro!$A$4:$A$293=MAX(N38:N44)),MOD(ROW(),2)+7)))),"")</f>
        <v/>
      </c>
      <c r="P44" s="16" t="str">
        <f>IFERROR(IF(N38="","",IF(MOD(ROW(),2)+7=1,INDEX(Fevereiro!$F$4:$F$293,MATCH(N44,Fevereiro!$A$4:$A$293,0)),INDEX(Fevereiro!$F$4:$F$293,_xlfn.AGGREGATE(15,6,ROW(Fevereiro!$A$4:$A$293)-ROW(Fevereiro!$A$3)/(Fevereiro!$A$4:$A$293=MAX(N38:N44)),MOD(ROW(),2)+7)))),"")</f>
        <v/>
      </c>
      <c r="Q44" s="34"/>
      <c r="R44" s="20" t="str">
        <f>IFERROR(IF(Q38="","",IF(MOD(ROW(),2)+7=1,INDEX(Fevereiro!$C$4:$C$293,MATCH(Q44,Fevereiro!$A$4:$A$293,0)),INDEX(Fevereiro!$C$4:$C$293,_xlfn.AGGREGATE(15,6,ROW(Fevereiro!$A$4:$A$293)-ROW(Fevereiro!$A$3)/(Fevereiro!$A$4:$A$293=MAX(Q38:Q44)),MOD(ROW(),2)+7)))),"")</f>
        <v/>
      </c>
      <c r="S44" s="16" t="str">
        <f>IFERROR(IF(Q38="","",IF(MOD(ROW(),2)+7=1,INDEX(Fevereiro!$F$4:$F$293,MATCH(Q44,Fevereiro!$A$4:$A$293,0)),INDEX(Fevereiro!$F$4:$F$293,_xlfn.AGGREGATE(15,6,ROW(Fevereiro!$A$4:$A$293)-ROW(Fevereiro!$A$3)/(Fevereiro!$A$4:$A$293=MAX(Q38:Q44)),MOD(ROW(),2)+7)))),"")</f>
        <v/>
      </c>
      <c r="T44" s="34"/>
      <c r="U44" s="17" t="str">
        <f>IFERROR(IF(T38="","",IF(MOD(ROW(),2)+7=1,INDEX(Fevereiro!$C$4:$C$293,MATCH(T44,Fevereiro!$A$4:$A$293,0)),INDEX(Fevereiro!$C$4:$C$293,_xlfn.AGGREGATE(15,6,ROW(Fevereiro!$A$4:$A$293)-ROW(Fevereiro!$A$3)/(Fevereiro!$A$4:$A$293=MAX(T38:T44)),MOD(ROW(),2)+7)))),"")</f>
        <v/>
      </c>
      <c r="V44" s="16" t="str">
        <f>IFERROR(IF(T38="","",IF(MOD(ROW(),2)+7=1,INDEX(Fevereiro!$F$4:$F$293,MATCH(T44,Fevereiro!$A$4:$A$293,0)),INDEX(Fevereiro!$F$4:$F$293,_xlfn.AGGREGATE(15,6,ROW(Fevereiro!$A$4:$A$293)-ROW(Fevereiro!$A$3)/(Fevereiro!$A$4:$A$293=MAX(T38:T44)),MOD(ROW(),2)+7)))),"")</f>
        <v/>
      </c>
    </row>
    <row r="45" spans="2:22" x14ac:dyDescent="0.3">
      <c r="B45" s="29"/>
      <c r="C45" s="20" t="str">
        <f>IFERROR(IF(B38="","",IF(MOD(ROW(),2)+7=1,INDEX(Fevereiro!$C$4:$C$293,MATCH(B45,Fevereiro!$A$4:$A$293,0)),INDEX(Fevereiro!$C$4:$C$293,_xlfn.AGGREGATE(15,6,ROW(Fevereiro!$A$4:$A$293)-ROW(Fevereiro!$A$3)/(Fevereiro!$A$4:$A$293=MAX(B38:B45)),MOD(ROW(),2)+7)))),"")</f>
        <v/>
      </c>
      <c r="D45" s="16" t="str">
        <f>IFERROR(IF(B38="","",IF(MOD(ROW(),2)+7=1,INDEX(Fevereiro!$F$4:$F$293,MATCH(B45,Fevereiro!$A$4:$A$293,0)),INDEX(Fevereiro!$F$4:$F$293,_xlfn.AGGREGATE(15,6,ROW(Fevereiro!$A$4:$A$293)-ROW(Fevereiro!$A$3)/(Fevereiro!$A$4:$A$293=MAX(B38:B45)),MOD(ROW(),2)+7)))),"")</f>
        <v/>
      </c>
      <c r="E45" s="34"/>
      <c r="F45" s="20" t="str">
        <f>IFERROR(IF(E38="","",IF(MOD(ROW(),2)+7=1,INDEX(Fevereiro!$C$4:$C$293,MATCH(E45,Fevereiro!$A$4:$A$293,0)),INDEX(Fevereiro!$C$4:$C$293,_xlfn.AGGREGATE(15,6,ROW(Fevereiro!$A$4:$A$293)-ROW(Fevereiro!$A$3)/(Fevereiro!$A$4:$A$293=MAX(E38:E45)),MOD(ROW(),2)+7)))),"")</f>
        <v/>
      </c>
      <c r="G45" s="16" t="str">
        <f>IFERROR(IF(E38="","",IF(MOD(ROW(),2)+7=1,INDEX(Fevereiro!$F$4:$F$293,MATCH(E45,Fevereiro!$A$4:$A$293,0)),INDEX(Fevereiro!$F$4:$F$293,_xlfn.AGGREGATE(15,6,ROW(Fevereiro!$A$4:$A$293)-ROW(Fevereiro!$A$3)/(Fevereiro!$A$4:$A$293=MAX(E38:E45)),MOD(ROW(),2)+7)))),"")</f>
        <v/>
      </c>
      <c r="H45" s="34"/>
      <c r="I45" s="20" t="str">
        <f>IFERROR(IF(H38="","",IF(MOD(ROW(),2)+7=1,INDEX(Fevereiro!$C$4:$C$293,MATCH(H45,Fevereiro!$A$4:$A$293,0)),INDEX(Fevereiro!$C$4:$C$293,_xlfn.AGGREGATE(15,6,ROW(Fevereiro!$A$4:$A$293)-ROW(Fevereiro!$A$3)/(Fevereiro!$A$4:$A$293=MAX(H38:H45)),MOD(ROW(),2)+7)))),"")</f>
        <v/>
      </c>
      <c r="J45" s="16" t="str">
        <f>IFERROR(IF(H38="","",IF(MOD(ROW(),2)+7=1,INDEX(Fevereiro!$F$4:$F$293,MATCH(H45,Fevereiro!$A$4:$A$293,0)),INDEX(Fevereiro!$F$4:$F$293,_xlfn.AGGREGATE(15,6,ROW(Fevereiro!$A$4:$A$293)-ROW(Fevereiro!$A$3)/(Fevereiro!$A$4:$A$293=MAX(H38:H45)),MOD(ROW(),2)+7)))),"")</f>
        <v/>
      </c>
      <c r="K45" s="34"/>
      <c r="L45" s="20" t="str">
        <f>IFERROR(IF(K38="","",IF(MOD(ROW(),2)+7=1,INDEX(Fevereiro!$C$4:$C$293,MATCH(K45,Fevereiro!$A$4:$A$293,0)),INDEX(Fevereiro!$C$4:$C$293,_xlfn.AGGREGATE(15,6,ROW(Fevereiro!$A$4:$A$293)-ROW(Fevereiro!$A$3)/(Fevereiro!$A$4:$A$293=MAX(K38:K45)),MOD(ROW(),2)+7)))),"")</f>
        <v/>
      </c>
      <c r="M45" s="16" t="str">
        <f>IFERROR(IF(K38="","",IF(MOD(ROW(),2)+7=1,INDEX(Fevereiro!$F$4:$F$293,MATCH(K45,Fevereiro!$A$4:$A$293,0)),INDEX(Fevereiro!$F$4:$F$293,_xlfn.AGGREGATE(15,6,ROW(Fevereiro!$A$4:$A$293)-ROW(Fevereiro!$A$3)/(Fevereiro!$A$4:$A$293=MAX(K38:K45)),MOD(ROW(),2)+7)))),"")</f>
        <v/>
      </c>
      <c r="N45" s="34"/>
      <c r="O45" s="20" t="str">
        <f>IFERROR(IF(N38="","",IF(MOD(ROW(),2)+7=1,INDEX(Fevereiro!$C$4:$C$293,MATCH(N45,Fevereiro!$A$4:$A$293,0)),INDEX(Fevereiro!$C$4:$C$293,_xlfn.AGGREGATE(15,6,ROW(Fevereiro!$A$4:$A$293)-ROW(Fevereiro!$A$3)/(Fevereiro!$A$4:$A$293=MAX(N38:N45)),MOD(ROW(),2)+7)))),"")</f>
        <v/>
      </c>
      <c r="P45" s="16" t="str">
        <f>IFERROR(IF(N38="","",IF(MOD(ROW(),2)+7=1,INDEX(Fevereiro!$F$4:$F$293,MATCH(N45,Fevereiro!$A$4:$A$293,0)),INDEX(Fevereiro!$F$4:$F$293,_xlfn.AGGREGATE(15,6,ROW(Fevereiro!$A$4:$A$293)-ROW(Fevereiro!$A$3)/(Fevereiro!$A$4:$A$293=MAX(N38:N45)),MOD(ROW(),2)+7)))),"")</f>
        <v/>
      </c>
      <c r="Q45" s="34"/>
      <c r="R45" s="20" t="str">
        <f>IFERROR(IF(Q38="","",IF(MOD(ROW(),2)+7=1,INDEX(Fevereiro!$C$4:$C$293,MATCH(Q45,Fevereiro!$A$4:$A$293,0)),INDEX(Fevereiro!$C$4:$C$293,_xlfn.AGGREGATE(15,6,ROW(Fevereiro!$A$4:$A$293)-ROW(Fevereiro!$A$3)/(Fevereiro!$A$4:$A$293=MAX(Q38:Q45)),MOD(ROW(),2)+7)))),"")</f>
        <v/>
      </c>
      <c r="S45" s="16" t="str">
        <f>IFERROR(IF(Q38="","",IF(MOD(ROW(),2)+7=1,INDEX(Fevereiro!$F$4:$F$293,MATCH(Q45,Fevereiro!$A$4:$A$293,0)),INDEX(Fevereiro!$F$4:$F$293,_xlfn.AGGREGATE(15,6,ROW(Fevereiro!$A$4:$A$293)-ROW(Fevereiro!$A$3)/(Fevereiro!$A$4:$A$293=MAX(Q38:Q45)),MOD(ROW(),2)+7)))),"")</f>
        <v/>
      </c>
      <c r="T45" s="34"/>
      <c r="U45" s="17" t="str">
        <f>IFERROR(IF(T38="","",IF(MOD(ROW(),2)+7=1,INDEX(Fevereiro!$C$4:$C$293,MATCH(T45,Fevereiro!$A$4:$A$293,0)),INDEX(Fevereiro!$C$4:$C$293,_xlfn.AGGREGATE(15,6,ROW(Fevereiro!$A$4:$A$293)-ROW(Fevereiro!$A$3)/(Fevereiro!$A$4:$A$293=MAX(T38:T45)),MOD(ROW(),2)+7)))),"")</f>
        <v/>
      </c>
      <c r="V45" s="16" t="str">
        <f>IFERROR(IF(T38="","",IF(MOD(ROW(),2)+7=1,INDEX(Fevereiro!$F$4:$F$293,MATCH(T45,Fevereiro!$A$4:$A$293,0)),INDEX(Fevereiro!$F$4:$F$293,_xlfn.AGGREGATE(15,6,ROW(Fevereiro!$A$4:$A$293)-ROW(Fevereiro!$A$3)/(Fevereiro!$A$4:$A$293=MAX(T38:T45)),MOD(ROW(),2)+7)))),"")</f>
        <v/>
      </c>
    </row>
    <row r="46" spans="2:22" x14ac:dyDescent="0.3">
      <c r="B46" s="31" t="str">
        <f>Fevereiro!H12</f>
        <v/>
      </c>
      <c r="C46" s="19" t="str">
        <f>IFERROR(IF(B46="","",IF(MOD(ROW(),2)+1=1,INDEX(Fevereiro!$C$4:$C$293,MATCH(B46,Fevereiro!$A$4:$A$293,0)),INDEX(Fevereiro!$C$4:$C$293,_xlfn.AGGREGATE(15,6,ROW(Fevereiro!$A$4:$A$293)-ROW(Fevereiro!$A$3)/(Fevereiro!$A$4:$A$293=MAX(B46)),MOD(ROW(),2)+1)))),"")</f>
        <v/>
      </c>
      <c r="D46" s="16" t="str">
        <f>IFERROR(IF(B46="","",IF(MOD(ROW(),2)+1=1,INDEX(Fevereiro!$F$4:$F$293,MATCH(B46,Fevereiro!$A$4:$A$293,0)),INDEX(Fevereiro!$F$4:$F$293,_xlfn.AGGREGATE(15,6,ROW(Fevereiro!$A$4:$A$293)-ROW(Fevereiro!$A$3)/(Fevereiro!$A$4:$A$293=MAX(B46)),MOD(ROW(),2)+1)))),"")</f>
        <v/>
      </c>
      <c r="E46" s="36" t="str">
        <f>Fevereiro!I12</f>
        <v/>
      </c>
      <c r="F46" s="19" t="str">
        <f>IFERROR(IF(E46="","",IF(MOD(ROW(),2)+1=1,INDEX(Fevereiro!$C$4:$C$293,MATCH(E46,Fevereiro!$A$4:$A$293,0)),INDEX(Fevereiro!$C$4:$C$293,_xlfn.AGGREGATE(15,6,ROW(Fevereiro!$A$4:$A$293)-ROW(Fevereiro!$A$3)/(Fevereiro!$A$4:$A$293=MAX(E46)),MOD(ROW(),2)+1)))),"")</f>
        <v/>
      </c>
      <c r="G46" s="16" t="str">
        <f>IFERROR(IF(E46="","",IF(MOD(ROW(),2)+1=1,INDEX(Fevereiro!$F$4:$F$293,MATCH(E46,Fevereiro!$A$4:$A$293,0)),INDEX(Fevereiro!$F$4:$F$293,_xlfn.AGGREGATE(15,6,ROW(Fevereiro!$A$4:$A$293)-ROW(Fevereiro!$A$3)/(Fevereiro!$A$4:$A$293=MAX(E46)),MOD(ROW(),2)+1)))),"")</f>
        <v/>
      </c>
      <c r="H46" s="36" t="str">
        <f>Fevereiro!J12</f>
        <v/>
      </c>
      <c r="I46" s="19" t="str">
        <f>IFERROR(IF(H46="","",IF(MOD(ROW(),2)+1=1,INDEX(Fevereiro!$C$4:$C$293,MATCH(H46,Fevereiro!$A$4:$A$293,0)),INDEX(Fevereiro!$C$4:$C$293,_xlfn.AGGREGATE(15,6,ROW(Fevereiro!$A$4:$A$293)-ROW(Fevereiro!$A$3)/(Fevereiro!$A$4:$A$293=MAX(H46)),MOD(ROW(),2)+1)))),"")</f>
        <v/>
      </c>
      <c r="J46" s="16" t="str">
        <f>IFERROR(IF(H46="","",IF(MOD(ROW(),2)+1=1,INDEX(Fevereiro!$F$4:$F$293,MATCH(H46,Fevereiro!$A$4:$A$293,0)),INDEX(Fevereiro!$F$4:$F$293,_xlfn.AGGREGATE(15,6,ROW(Fevereiro!$A$4:$A$293)-ROW(Fevereiro!$A$3)/(Fevereiro!$A$4:$A$293=MAX(H46)),MOD(ROW(),2)+1)))),"")</f>
        <v/>
      </c>
      <c r="K46" s="36" t="str">
        <f>Fevereiro!K12</f>
        <v/>
      </c>
      <c r="L46" s="19" t="str">
        <f>IFERROR(IF(K46="","",IF(MOD(ROW(),2)+1=1,INDEX(Fevereiro!$C$4:$C$293,MATCH(K46,Fevereiro!$A$4:$A$293,0)),INDEX(Fevereiro!$C$4:$C$293,_xlfn.AGGREGATE(15,6,ROW(Fevereiro!$A$4:$A$293)-ROW(Fevereiro!$A$3)/(Fevereiro!$A$4:$A$293=MAX(K46)),MOD(ROW(),2)+1)))),"")</f>
        <v/>
      </c>
      <c r="M46" s="16" t="str">
        <f>IFERROR(IF(K46="","",IF(MOD(ROW(),2)+1=1,INDEX(Fevereiro!$F$4:$F$293,MATCH(K46,Fevereiro!$A$4:$A$293,0)),INDEX(Fevereiro!$F$4:$F$293,_xlfn.AGGREGATE(15,6,ROW(Fevereiro!$A$4:$A$293)-ROW(Fevereiro!$A$3)/(Fevereiro!$A$4:$A$293=MAX(K46)),MOD(ROW(),2)+1)))),"")</f>
        <v/>
      </c>
      <c r="N46" s="36" t="str">
        <f>Fevereiro!L12</f>
        <v/>
      </c>
      <c r="O46" s="19" t="str">
        <f>IFERROR(IF(N46="","",IF(MOD(ROW(),2)+1=1,INDEX(Fevereiro!$C$4:$C$293,MATCH(N46,Fevereiro!$A$4:$A$293,0)),INDEX(Fevereiro!$C$4:$C$293,_xlfn.AGGREGATE(15,6,ROW(Fevereiro!$A$4:$A$293)-ROW(Fevereiro!$A$3)/(Fevereiro!$A$4:$A$293=MAX(N46)),MOD(ROW(),2)+1)))),"")</f>
        <v/>
      </c>
      <c r="P46" s="16" t="str">
        <f>IFERROR(IF(N46="","",IF(MOD(ROW(),2)+1=1,INDEX(Fevereiro!$F$4:$F$293,MATCH(N46,Fevereiro!$A$4:$A$293,0)),INDEX(Fevereiro!$F$4:$F$293,_xlfn.AGGREGATE(15,6,ROW(Fevereiro!$A$4:$A$293)-ROW(Fevereiro!$A$3)/(Fevereiro!$A$4:$A$293=MAX(N46)),MOD(ROW(),2)+1)))),"")</f>
        <v/>
      </c>
      <c r="Q46" s="36" t="str">
        <f>Fevereiro!M12</f>
        <v/>
      </c>
      <c r="R46" s="19" t="str">
        <f>IFERROR(IF(Q46="","",IF(MOD(ROW(),2)+1=1,INDEX(Fevereiro!$C$4:$C$293,MATCH(Q46,Fevereiro!$A$4:$A$293,0)),INDEX(Fevereiro!$C$4:$C$293,_xlfn.AGGREGATE(15,6,ROW(Fevereiro!$A$4:$A$293)-ROW(Fevereiro!$A$3)/(Fevereiro!$A$4:$A$293=MAX(Q46)),MOD(ROW(),2)+1)))),"")</f>
        <v/>
      </c>
      <c r="S46" s="16" t="str">
        <f>IFERROR(IF(Q46="","",IF(MOD(ROW(),2)+1=1,INDEX(Fevereiro!$F$4:$F$293,MATCH(Q46,Fevereiro!$A$4:$A$293,0)),INDEX(Fevereiro!$F$4:$F$293,_xlfn.AGGREGATE(15,6,ROW(Fevereiro!$A$4:$A$293)-ROW(Fevereiro!$A$3)/(Fevereiro!$A$4:$A$293=MAX(Q46)),MOD(ROW(),2)+1)))),"")</f>
        <v/>
      </c>
      <c r="T46" s="36" t="str">
        <f>Fevereiro!N12</f>
        <v/>
      </c>
      <c r="U46" s="23" t="str">
        <f>IFERROR(IF(T46="","",IF(MOD(ROW(),2)+1=1,INDEX(Fevereiro!$C$4:$C$293,MATCH(T46,Fevereiro!$A$4:$A$293,0)),INDEX(Fevereiro!$C$4:$C$293,_xlfn.AGGREGATE(15,6,ROW(Fevereiro!$A$4:$A$293)-ROW(Fevereiro!$A$3)/(Fevereiro!$A$4:$A$293=MAX(T46)),MOD(ROW(),2)+1)))),"")</f>
        <v/>
      </c>
      <c r="V46" s="16" t="str">
        <f>IFERROR(IF(T46="","",IF(MOD(ROW(),2)+1=1,INDEX(Fevereiro!$F$4:$F$293,MATCH(T46,Fevereiro!$A$4:$A$293,0)),INDEX(Fevereiro!$F$4:$F$293,_xlfn.AGGREGATE(15,6,ROW(Fevereiro!$A$4:$A$293)-ROW(Fevereiro!$A$3)/(Fevereiro!$A$4:$A$293=MAX(T46)),MOD(ROW(),2)+1)))),"")</f>
        <v/>
      </c>
    </row>
    <row r="47" spans="2:22" x14ac:dyDescent="0.3">
      <c r="B47" s="28"/>
      <c r="C47" s="20" t="str">
        <f>IFERROR(IF(B46="","",IF(MOD(ROW(),2)+1=1,INDEX(Fevereiro!$C$4:$C$293,MATCH(B47,Fevereiro!$A$4:$A$293,0)),INDEX(Fevereiro!$C$4:$C$293,_xlfn.AGGREGATE(15,6,ROW(Fevereiro!$A$4:$A$293)-ROW(Fevereiro!$A$3)/(Fevereiro!$A$4:$A$293=MAX(B46:B47)),MOD(ROW(),2)+1)))),"")</f>
        <v/>
      </c>
      <c r="D47" s="16" t="str">
        <f>IFERROR(IF(B46="","",IF(MOD(ROW(),2)+1=1,INDEX(Fevereiro!$F$4:$F$293,MATCH(B47,Fevereiro!$A$4:$A$293,0)),INDEX(Fevereiro!$F$4:$F$293,_xlfn.AGGREGATE(15,6,ROW(Fevereiro!$A$4:$A$293)-ROW(Fevereiro!$A$3)/(Fevereiro!$A$4:$A$293=MAX(B46:B47)),MOD(ROW(),2)+1)))),"")</f>
        <v/>
      </c>
      <c r="E47" s="26"/>
      <c r="F47" s="20" t="str">
        <f>IFERROR(IF(E46="","",IF(MOD(ROW(),2)+1=1,INDEX(Fevereiro!$C$4:$C$293,MATCH(E47,Fevereiro!$A$4:$A$293,0)),INDEX(Fevereiro!$C$4:$C$293,_xlfn.AGGREGATE(15,6,ROW(Fevereiro!$A$4:$A$293)-ROW(Fevereiro!$A$3)/(Fevereiro!$A$4:$A$293=MAX(E46:E47)),MOD(ROW(),2)+1)))),"")</f>
        <v/>
      </c>
      <c r="G47" s="16" t="str">
        <f>IFERROR(IF(E46="","",IF(MOD(ROW(),2)+1=1,INDEX(Fevereiro!$F$4:$F$293,MATCH(E47,Fevereiro!$A$4:$A$293,0)),INDEX(Fevereiro!$F$4:$F$293,_xlfn.AGGREGATE(15,6,ROW(Fevereiro!$A$4:$A$293)-ROW(Fevereiro!$A$3)/(Fevereiro!$A$4:$A$293=MAX(E46:E47)),MOD(ROW(),2)+1)))),"")</f>
        <v/>
      </c>
      <c r="H47" s="26"/>
      <c r="I47" s="20" t="str">
        <f>IFERROR(IF(H46="","",IF(MOD(ROW(),2)+1=1,INDEX(Fevereiro!$C$4:$C$293,MATCH(H47,Fevereiro!$A$4:$A$293,0)),INDEX(Fevereiro!$C$4:$C$293,_xlfn.AGGREGATE(15,6,ROW(Fevereiro!$A$4:$A$293)-ROW(Fevereiro!$A$3)/(Fevereiro!$A$4:$A$293=MAX(H46:H47)),MOD(ROW(),2)+1)))),"")</f>
        <v/>
      </c>
      <c r="J47" s="16" t="str">
        <f>IFERROR(IF(H46="","",IF(MOD(ROW(),2)+1=1,INDEX(Fevereiro!$F$4:$F$293,MATCH(H47,Fevereiro!$A$4:$A$293,0)),INDEX(Fevereiro!$F$4:$F$293,_xlfn.AGGREGATE(15,6,ROW(Fevereiro!$A$4:$A$293)-ROW(Fevereiro!$A$3)/(Fevereiro!$A$4:$A$293=MAX(H46:H47)),MOD(ROW(),2)+1)))),"")</f>
        <v/>
      </c>
      <c r="K47" s="26"/>
      <c r="L47" s="20" t="str">
        <f>IFERROR(IF(K46="","",IF(MOD(ROW(),2)+1=1,INDEX(Fevereiro!$C$4:$C$293,MATCH(K47,Fevereiro!$A$4:$A$293,0)),INDEX(Fevereiro!$C$4:$C$293,_xlfn.AGGREGATE(15,6,ROW(Fevereiro!$A$4:$A$293)-ROW(Fevereiro!$A$3)/(Fevereiro!$A$4:$A$293=MAX(K46:K47)),MOD(ROW(),2)+1)))),"")</f>
        <v/>
      </c>
      <c r="M47" s="16" t="str">
        <f>IFERROR(IF(K46="","",IF(MOD(ROW(),2)+1=1,INDEX(Fevereiro!$F$4:$F$293,MATCH(K47,Fevereiro!$A$4:$A$293,0)),INDEX(Fevereiro!$F$4:$F$293,_xlfn.AGGREGATE(15,6,ROW(Fevereiro!$A$4:$A$293)-ROW(Fevereiro!$A$3)/(Fevereiro!$A$4:$A$293=MAX(K46:K47)),MOD(ROW(),2)+1)))),"")</f>
        <v/>
      </c>
      <c r="N47" s="26"/>
      <c r="O47" s="20" t="str">
        <f>IFERROR(IF(N46="","",IF(MOD(ROW(),2)+1=1,INDEX(Fevereiro!$C$4:$C$293,MATCH(N47,Fevereiro!$A$4:$A$293,0)),INDEX(Fevereiro!$C$4:$C$293,_xlfn.AGGREGATE(15,6,ROW(Fevereiro!$A$4:$A$293)-ROW(Fevereiro!$A$3)/(Fevereiro!$A$4:$A$293=MAX(N46:N47)),MOD(ROW(),2)+1)))),"")</f>
        <v/>
      </c>
      <c r="P47" s="16" t="str">
        <f>IFERROR(IF(N46="","",IF(MOD(ROW(),2)+1=1,INDEX(Fevereiro!$F$4:$F$293,MATCH(N47,Fevereiro!$A$4:$A$293,0)),INDEX(Fevereiro!$F$4:$F$293,_xlfn.AGGREGATE(15,6,ROW(Fevereiro!$A$4:$A$293)-ROW(Fevereiro!$A$3)/(Fevereiro!$A$4:$A$293=MAX(N46:N47)),MOD(ROW(),2)+1)))),"")</f>
        <v/>
      </c>
      <c r="Q47" s="26"/>
      <c r="R47" s="20" t="str">
        <f>IFERROR(IF(Q46="","",IF(MOD(ROW(),2)+1=1,INDEX(Fevereiro!$C$4:$C$293,MATCH(Q47,Fevereiro!$A$4:$A$293,0)),INDEX(Fevereiro!$C$4:$C$293,_xlfn.AGGREGATE(15,6,ROW(Fevereiro!$A$4:$A$293)-ROW(Fevereiro!$A$3)/(Fevereiro!$A$4:$A$293=MAX(Q46:Q47)),MOD(ROW(),2)+1)))),"")</f>
        <v/>
      </c>
      <c r="S47" s="16" t="str">
        <f>IFERROR(IF(Q46="","",IF(MOD(ROW(),2)+1=1,INDEX(Fevereiro!$F$4:$F$293,MATCH(Q47,Fevereiro!$A$4:$A$293,0)),INDEX(Fevereiro!$F$4:$F$293,_xlfn.AGGREGATE(15,6,ROW(Fevereiro!$A$4:$A$293)-ROW(Fevereiro!$A$3)/(Fevereiro!$A$4:$A$293=MAX(Q46:Q47)),MOD(ROW(),2)+1)))),"")</f>
        <v/>
      </c>
      <c r="T47" s="26"/>
      <c r="U47" s="17" t="str">
        <f>IFERROR(IF(T46="","",IF(MOD(ROW(),2)+1=1,INDEX(Fevereiro!$C$4:$C$293,MATCH(T47,Fevereiro!$A$4:$A$293,0)),INDEX(Fevereiro!$C$4:$C$293,_xlfn.AGGREGATE(15,6,ROW(Fevereiro!$A$4:$A$293)-ROW(Fevereiro!$A$3)/(Fevereiro!$A$4:$A$293=MAX(T46:T47)),MOD(ROW(),2)+1)))),"")</f>
        <v/>
      </c>
      <c r="V47" s="16" t="str">
        <f>IFERROR(IF(T46="","",IF(MOD(ROW(),2)+1=1,INDEX(Fevereiro!$F$4:$F$293,MATCH(T47,Fevereiro!$A$4:$A$293,0)),INDEX(Fevereiro!$F$4:$F$293,_xlfn.AGGREGATE(15,6,ROW(Fevereiro!$A$4:$A$293)-ROW(Fevereiro!$A$3)/(Fevereiro!$A$4:$A$293=MAX(T46:T47)),MOD(ROW(),2)+1)))),"")</f>
        <v/>
      </c>
    </row>
    <row r="48" spans="2:22" x14ac:dyDescent="0.3">
      <c r="B48" s="28"/>
      <c r="C48" s="20" t="str">
        <f>IFERROR(IF(B46="","",IF(MOD(ROW(),2)+3=1,INDEX(Fevereiro!$C$4:$C$293,MATCH(B48,Fevereiro!$A$4:$A$293,0)),INDEX(Fevereiro!$C$4:$C$293,_xlfn.AGGREGATE(15,6,ROW(Fevereiro!$A$4:$A$293)-ROW(Fevereiro!$A$3)/(Fevereiro!$A$4:$A$293=MAX(B46:B48)),MOD(ROW(),2)+3)))),"")</f>
        <v/>
      </c>
      <c r="D48" s="16" t="str">
        <f>IFERROR(IF(B46="","",IF(MOD(ROW(),2)+3=1,INDEX(Fevereiro!$F$4:$F$293,MATCH(B48,Fevereiro!$A$4:$A$293,0)),INDEX(Fevereiro!$F$4:$F$293,_xlfn.AGGREGATE(15,6,ROW(Fevereiro!$A$4:$A$293)-ROW(Fevereiro!$A$3)/(Fevereiro!$A$4:$A$293=MAX(B46:B48)),MOD(ROW(),2)+3)))),"")</f>
        <v/>
      </c>
      <c r="E48" s="26"/>
      <c r="F48" s="20" t="str">
        <f>IFERROR(IF(E46="","",IF(MOD(ROW(),2)+3=1,INDEX(Fevereiro!$C$4:$C$293,MATCH(E48,Fevereiro!$A$4:$A$293,0)),INDEX(Fevereiro!$C$4:$C$293,_xlfn.AGGREGATE(15,6,ROW(Fevereiro!$A$4:$A$293)-ROW(Fevereiro!$A$3)/(Fevereiro!$A$4:$A$293=MAX(E46:E48)),MOD(ROW(),2)+3)))),"")</f>
        <v/>
      </c>
      <c r="G48" s="16" t="str">
        <f>IFERROR(IF(E46="","",IF(MOD(ROW(),2)+3=1,INDEX(Fevereiro!$F$4:$F$293,MATCH(E48,Fevereiro!$A$4:$A$293,0)),INDEX(Fevereiro!$F$4:$F$293,_xlfn.AGGREGATE(15,6,ROW(Fevereiro!$A$4:$A$293)-ROW(Fevereiro!$A$3)/(Fevereiro!$A$4:$A$293=MAX(E46:E48)),MOD(ROW(),2)+3)))),"")</f>
        <v/>
      </c>
      <c r="H48" s="26"/>
      <c r="I48" s="20" t="str">
        <f>IFERROR(IF(H46="","",IF(MOD(ROW(),2)+3=1,INDEX(Fevereiro!$C$4:$C$293,MATCH(H48,Fevereiro!$A$4:$A$293,0)),INDEX(Fevereiro!$C$4:$C$293,_xlfn.AGGREGATE(15,6,ROW(Fevereiro!$A$4:$A$293)-ROW(Fevereiro!$A$3)/(Fevereiro!$A$4:$A$293=MAX(H46:H48)),MOD(ROW(),2)+3)))),"")</f>
        <v/>
      </c>
      <c r="J48" s="16" t="str">
        <f>IFERROR(IF(H46="","",IF(MOD(ROW(),2)+3=1,INDEX(Fevereiro!$F$4:$F$293,MATCH(H48,Fevereiro!$A$4:$A$293,0)),INDEX(Fevereiro!$F$4:$F$293,_xlfn.AGGREGATE(15,6,ROW(Fevereiro!$A$4:$A$293)-ROW(Fevereiro!$A$3)/(Fevereiro!$A$4:$A$293=MAX(H46:H48)),MOD(ROW(),2)+3)))),"")</f>
        <v/>
      </c>
      <c r="K48" s="26"/>
      <c r="L48" s="20" t="str">
        <f>IFERROR(IF(K46="","",IF(MOD(ROW(),2)+3=1,INDEX(Fevereiro!$C$4:$C$293,MATCH(K48,Fevereiro!$A$4:$A$293,0)),INDEX(Fevereiro!$C$4:$C$293,_xlfn.AGGREGATE(15,6,ROW(Fevereiro!$A$4:$A$293)-ROW(Fevereiro!$A$3)/(Fevereiro!$A$4:$A$293=MAX(K46:K48)),MOD(ROW(),2)+3)))),"")</f>
        <v/>
      </c>
      <c r="M48" s="16" t="str">
        <f>IFERROR(IF(K46="","",IF(MOD(ROW(),2)+3=1,INDEX(Fevereiro!$F$4:$F$293,MATCH(K48,Fevereiro!$A$4:$A$293,0)),INDEX(Fevereiro!$F$4:$F$293,_xlfn.AGGREGATE(15,6,ROW(Fevereiro!$A$4:$A$293)-ROW(Fevereiro!$A$3)/(Fevereiro!$A$4:$A$293=MAX(K46:K48)),MOD(ROW(),2)+3)))),"")</f>
        <v/>
      </c>
      <c r="N48" s="26"/>
      <c r="O48" s="20" t="str">
        <f>IFERROR(IF(N46="","",IF(MOD(ROW(),2)+3=1,INDEX(Fevereiro!$C$4:$C$293,MATCH(N48,Fevereiro!$A$4:$A$293,0)),INDEX(Fevereiro!$C$4:$C$293,_xlfn.AGGREGATE(15,6,ROW(Fevereiro!$A$4:$A$293)-ROW(Fevereiro!$A$3)/(Fevereiro!$A$4:$A$293=MAX(N46:N48)),MOD(ROW(),2)+3)))),"")</f>
        <v/>
      </c>
      <c r="P48" s="16" t="str">
        <f>IFERROR(IF(N46="","",IF(MOD(ROW(),2)+3=1,INDEX(Fevereiro!$F$4:$F$293,MATCH(N48,Fevereiro!$A$4:$A$293,0)),INDEX(Fevereiro!$F$4:$F$293,_xlfn.AGGREGATE(15,6,ROW(Fevereiro!$A$4:$A$293)-ROW(Fevereiro!$A$3)/(Fevereiro!$A$4:$A$293=MAX(N46:N48)),MOD(ROW(),2)+3)))),"")</f>
        <v/>
      </c>
      <c r="Q48" s="26"/>
      <c r="R48" s="20" t="str">
        <f>IFERROR(IF(Q46="","",IF(MOD(ROW(),2)+3=1,INDEX(Fevereiro!$C$4:$C$293,MATCH(Q48,Fevereiro!$A$4:$A$293,0)),INDEX(Fevereiro!$C$4:$C$293,_xlfn.AGGREGATE(15,6,ROW(Fevereiro!$A$4:$A$293)-ROW(Fevereiro!$A$3)/(Fevereiro!$A$4:$A$293=MAX(Q46:Q48)),MOD(ROW(),2)+3)))),"")</f>
        <v/>
      </c>
      <c r="S48" s="16" t="str">
        <f>IFERROR(IF(Q46="","",IF(MOD(ROW(),2)+3=1,INDEX(Fevereiro!$F$4:$F$293,MATCH(Q48,Fevereiro!$A$4:$A$293,0)),INDEX(Fevereiro!$F$4:$F$293,_xlfn.AGGREGATE(15,6,ROW(Fevereiro!$A$4:$A$293)-ROW(Fevereiro!$A$3)/(Fevereiro!$A$4:$A$293=MAX(Q46:Q48)),MOD(ROW(),2)+3)))),"")</f>
        <v/>
      </c>
      <c r="T48" s="26"/>
      <c r="U48" s="17" t="str">
        <f>IFERROR(IF(T46="","",IF(MOD(ROW(),2)+3=1,INDEX(Fevereiro!$C$4:$C$293,MATCH(T48,Fevereiro!$A$4:$A$293,0)),INDEX(Fevereiro!$C$4:$C$293,_xlfn.AGGREGATE(15,6,ROW(Fevereiro!$A$4:$A$293)-ROW(Fevereiro!$A$3)/(Fevereiro!$A$4:$A$293=MAX(T46:T48)),MOD(ROW(),2)+3)))),"")</f>
        <v/>
      </c>
      <c r="V48" s="16" t="str">
        <f>IFERROR(IF(T46="","",IF(MOD(ROW(),2)+3=1,INDEX(Fevereiro!$F$4:$F$293,MATCH(T48,Fevereiro!$A$4:$A$293,0)),INDEX(Fevereiro!$F$4:$F$293,_xlfn.AGGREGATE(15,6,ROW(Fevereiro!$A$4:$A$293)-ROW(Fevereiro!$A$3)/(Fevereiro!$A$4:$A$293=MAX(T46:T48)),MOD(ROW(),2)+3)))),"")</f>
        <v/>
      </c>
    </row>
    <row r="49" spans="2:22" x14ac:dyDescent="0.3">
      <c r="B49" s="28"/>
      <c r="C49" s="20" t="str">
        <f>IFERROR(IF(B46="","",IF(MOD(ROW(),2)+3=1,INDEX(Fevereiro!$C$4:$C$293,MATCH(B49,Fevereiro!$A$4:$A$293,0)),INDEX(Fevereiro!$C$4:$C$293,_xlfn.AGGREGATE(15,6,ROW(Fevereiro!$A$4:$A$293)-ROW(Fevereiro!$A$3)/(Fevereiro!$A$4:$A$293=MAX(B46:B49)),MOD(ROW(),2)+3)))),"")</f>
        <v/>
      </c>
      <c r="D49" s="16" t="str">
        <f>IFERROR(IF(B46="","",IF(MOD(ROW(),2)+3=1,INDEX(Fevereiro!$F$4:$F$293,MATCH(B49,Fevereiro!$A$4:$A$293,0)),INDEX(Fevereiro!$F$4:$F$293,_xlfn.AGGREGATE(15,6,ROW(Fevereiro!$A$4:$A$293)-ROW(Fevereiro!$A$3)/(Fevereiro!$A$4:$A$293=MAX(B46:B49)),MOD(ROW(),2)+3)))),"")</f>
        <v/>
      </c>
      <c r="E49" s="26"/>
      <c r="F49" s="20" t="str">
        <f>IFERROR(IF(E46="","",IF(MOD(ROW(),2)+3=1,INDEX(Fevereiro!$C$4:$C$293,MATCH(E49,Fevereiro!$A$4:$A$293,0)),INDEX(Fevereiro!$C$4:$C$293,_xlfn.AGGREGATE(15,6,ROW(Fevereiro!$A$4:$A$293)-ROW(Fevereiro!$A$3)/(Fevereiro!$A$4:$A$293=MAX(E46:E49)),MOD(ROW(),2)+3)))),"")</f>
        <v/>
      </c>
      <c r="G49" s="16" t="str">
        <f>IFERROR(IF(E46="","",IF(MOD(ROW(),2)+3=1,INDEX(Fevereiro!$F$4:$F$293,MATCH(E49,Fevereiro!$A$4:$A$293,0)),INDEX(Fevereiro!$F$4:$F$293,_xlfn.AGGREGATE(15,6,ROW(Fevereiro!$A$4:$A$293)-ROW(Fevereiro!$A$3)/(Fevereiro!$A$4:$A$293=MAX(E46:E49)),MOD(ROW(),2)+3)))),"")</f>
        <v/>
      </c>
      <c r="H49" s="26"/>
      <c r="I49" s="20" t="str">
        <f>IFERROR(IF(H46="","",IF(MOD(ROW(),2)+3=1,INDEX(Fevereiro!$C$4:$C$293,MATCH(H49,Fevereiro!$A$4:$A$293,0)),INDEX(Fevereiro!$C$4:$C$293,_xlfn.AGGREGATE(15,6,ROW(Fevereiro!$A$4:$A$293)-ROW(Fevereiro!$A$3)/(Fevereiro!$A$4:$A$293=MAX(H46:H49)),MOD(ROW(),2)+3)))),"")</f>
        <v/>
      </c>
      <c r="J49" s="16" t="str">
        <f>IFERROR(IF(H46="","",IF(MOD(ROW(),2)+3=1,INDEX(Fevereiro!$F$4:$F$293,MATCH(H49,Fevereiro!$A$4:$A$293,0)),INDEX(Fevereiro!$F$4:$F$293,_xlfn.AGGREGATE(15,6,ROW(Fevereiro!$A$4:$A$293)-ROW(Fevereiro!$A$3)/(Fevereiro!$A$4:$A$293=MAX(H46:H49)),MOD(ROW(),2)+3)))),"")</f>
        <v/>
      </c>
      <c r="K49" s="26"/>
      <c r="L49" s="20" t="str">
        <f>IFERROR(IF(K46="","",IF(MOD(ROW(),2)+3=1,INDEX(Fevereiro!$C$4:$C$293,MATCH(K49,Fevereiro!$A$4:$A$293,0)),INDEX(Fevereiro!$C$4:$C$293,_xlfn.AGGREGATE(15,6,ROW(Fevereiro!$A$4:$A$293)-ROW(Fevereiro!$A$3)/(Fevereiro!$A$4:$A$293=MAX(K46:K49)),MOD(ROW(),2)+3)))),"")</f>
        <v/>
      </c>
      <c r="M49" s="16" t="str">
        <f>IFERROR(IF(K46="","",IF(MOD(ROW(),2)+3=1,INDEX(Fevereiro!$F$4:$F$293,MATCH(K49,Fevereiro!$A$4:$A$293,0)),INDEX(Fevereiro!$F$4:$F$293,_xlfn.AGGREGATE(15,6,ROW(Fevereiro!$A$4:$A$293)-ROW(Fevereiro!$A$3)/(Fevereiro!$A$4:$A$293=MAX(K46:K49)),MOD(ROW(),2)+3)))),"")</f>
        <v/>
      </c>
      <c r="N49" s="26"/>
      <c r="O49" s="20" t="str">
        <f>IFERROR(IF(N46="","",IF(MOD(ROW(),2)+3=1,INDEX(Fevereiro!$C$4:$C$293,MATCH(N49,Fevereiro!$A$4:$A$293,0)),INDEX(Fevereiro!$C$4:$C$293,_xlfn.AGGREGATE(15,6,ROW(Fevereiro!$A$4:$A$293)-ROW(Fevereiro!$A$3)/(Fevereiro!$A$4:$A$293=MAX(N46:N49)),MOD(ROW(),2)+3)))),"")</f>
        <v/>
      </c>
      <c r="P49" s="16" t="str">
        <f>IFERROR(IF(N46="","",IF(MOD(ROW(),2)+3=1,INDEX(Fevereiro!$F$4:$F$293,MATCH(N49,Fevereiro!$A$4:$A$293,0)),INDEX(Fevereiro!$F$4:$F$293,_xlfn.AGGREGATE(15,6,ROW(Fevereiro!$A$4:$A$293)-ROW(Fevereiro!$A$3)/(Fevereiro!$A$4:$A$293=MAX(N46:N49)),MOD(ROW(),2)+3)))),"")</f>
        <v/>
      </c>
      <c r="Q49" s="26"/>
      <c r="R49" s="20" t="str">
        <f>IFERROR(IF(Q46="","",IF(MOD(ROW(),2)+3=1,INDEX(Fevereiro!$C$4:$C$293,MATCH(Q49,Fevereiro!$A$4:$A$293,0)),INDEX(Fevereiro!$C$4:$C$293,_xlfn.AGGREGATE(15,6,ROW(Fevereiro!$A$4:$A$293)-ROW(Fevereiro!$A$3)/(Fevereiro!$A$4:$A$293=MAX(Q46:Q49)),MOD(ROW(),2)+3)))),"")</f>
        <v/>
      </c>
      <c r="S49" s="16" t="str">
        <f>IFERROR(IF(Q46="","",IF(MOD(ROW(),2)+3=1,INDEX(Fevereiro!$F$4:$F$293,MATCH(Q49,Fevereiro!$A$4:$A$293,0)),INDEX(Fevereiro!$F$4:$F$293,_xlfn.AGGREGATE(15,6,ROW(Fevereiro!$A$4:$A$293)-ROW(Fevereiro!$A$3)/(Fevereiro!$A$4:$A$293=MAX(Q46:Q49)),MOD(ROW(),2)+3)))),"")</f>
        <v/>
      </c>
      <c r="T49" s="26"/>
      <c r="U49" s="17" t="str">
        <f>IFERROR(IF(T46="","",IF(MOD(ROW(),2)+3=1,INDEX(Fevereiro!$C$4:$C$293,MATCH(T49,Fevereiro!$A$4:$A$293,0)),INDEX(Fevereiro!$C$4:$C$293,_xlfn.AGGREGATE(15,6,ROW(Fevereiro!$A$4:$A$293)-ROW(Fevereiro!$A$3)/(Fevereiro!$A$4:$A$293=MAX(T46:T49)),MOD(ROW(),2)+3)))),"")</f>
        <v/>
      </c>
      <c r="V49" s="16" t="str">
        <f>IFERROR(IF(T46="","",IF(MOD(ROW(),2)+3=1,INDEX(Fevereiro!$F$4:$F$293,MATCH(T49,Fevereiro!$A$4:$A$293,0)),INDEX(Fevereiro!$F$4:$F$293,_xlfn.AGGREGATE(15,6,ROW(Fevereiro!$A$4:$A$293)-ROW(Fevereiro!$A$3)/(Fevereiro!$A$4:$A$293=MAX(T46:T49)),MOD(ROW(),2)+3)))),"")</f>
        <v/>
      </c>
    </row>
    <row r="50" spans="2:22" x14ac:dyDescent="0.3">
      <c r="B50" s="29"/>
      <c r="C50" s="20" t="str">
        <f>IFERROR(IF(B46="","",IF(MOD(ROW(),2)+5=1,INDEX(Fevereiro!$C$4:$C$293,MATCH(B50,Fevereiro!$A$4:$A$293,0)),INDEX(Fevereiro!$C$4:$C$293,_xlfn.AGGREGATE(15,6,ROW(Fevereiro!$A$4:$A$293)-ROW(Fevereiro!$A$3)/(Fevereiro!$A$4:$A$293=MAX(B46:B50)),MOD(ROW(),2)+5)))),"")</f>
        <v/>
      </c>
      <c r="D50" s="16" t="str">
        <f>IFERROR(IF(B46="","",IF(MOD(ROW(),2)+5=1,INDEX(Fevereiro!$F$4:$F$293,MATCH(B50,Fevereiro!$A$4:$A$293,0)),INDEX(Fevereiro!$F$4:$F$293,_xlfn.AGGREGATE(15,6,ROW(Fevereiro!$A$4:$A$293)-ROW(Fevereiro!$A$3)/(Fevereiro!$A$4:$A$293=MAX(B46:B50)),MOD(ROW(),2)+5)))),"")</f>
        <v/>
      </c>
      <c r="E50" s="34"/>
      <c r="F50" s="20" t="str">
        <f>IFERROR(IF(E46="","",IF(MOD(ROW(),2)+5=1,INDEX(Fevereiro!$C$4:$C$293,MATCH(E50,Fevereiro!$A$4:$A$293,0)),INDEX(Fevereiro!$C$4:$C$293,_xlfn.AGGREGATE(15,6,ROW(Fevereiro!$A$4:$A$293)-ROW(Fevereiro!$A$3)/(Fevereiro!$A$4:$A$293=MAX(E46:E50)),MOD(ROW(),2)+5)))),"")</f>
        <v/>
      </c>
      <c r="G50" s="16" t="str">
        <f>IFERROR(IF(E46="","",IF(MOD(ROW(),2)+5=1,INDEX(Fevereiro!$F$4:$F$293,MATCH(E50,Fevereiro!$A$4:$A$293,0)),INDEX(Fevereiro!$F$4:$F$293,_xlfn.AGGREGATE(15,6,ROW(Fevereiro!$A$4:$A$293)-ROW(Fevereiro!$A$3)/(Fevereiro!$A$4:$A$293=MAX(E46:E50)),MOD(ROW(),2)+5)))),"")</f>
        <v/>
      </c>
      <c r="H50" s="34"/>
      <c r="I50" s="20" t="str">
        <f>IFERROR(IF(H46="","",IF(MOD(ROW(),2)+5=1,INDEX(Fevereiro!$C$4:$C$293,MATCH(H50,Fevereiro!$A$4:$A$293,0)),INDEX(Fevereiro!$C$4:$C$293,_xlfn.AGGREGATE(15,6,ROW(Fevereiro!$A$4:$A$293)-ROW(Fevereiro!$A$3)/(Fevereiro!$A$4:$A$293=MAX(H46:H50)),MOD(ROW(),2)+5)))),"")</f>
        <v/>
      </c>
      <c r="J50" s="16" t="str">
        <f>IFERROR(IF(H46="","",IF(MOD(ROW(),2)+5=1,INDEX(Fevereiro!$F$4:$F$293,MATCH(H50,Fevereiro!$A$4:$A$293,0)),INDEX(Fevereiro!$F$4:$F$293,_xlfn.AGGREGATE(15,6,ROW(Fevereiro!$A$4:$A$293)-ROW(Fevereiro!$A$3)/(Fevereiro!$A$4:$A$293=MAX(H46:H50)),MOD(ROW(),2)+5)))),"")</f>
        <v/>
      </c>
      <c r="K50" s="34"/>
      <c r="L50" s="20" t="str">
        <f>IFERROR(IF(K46="","",IF(MOD(ROW(),2)+5=1,INDEX(Fevereiro!$C$4:$C$293,MATCH(K50,Fevereiro!$A$4:$A$293,0)),INDEX(Fevereiro!$C$4:$C$293,_xlfn.AGGREGATE(15,6,ROW(Fevereiro!$A$4:$A$293)-ROW(Fevereiro!$A$3)/(Fevereiro!$A$4:$A$293=MAX(K46:K50)),MOD(ROW(),2)+5)))),"")</f>
        <v/>
      </c>
      <c r="M50" s="16" t="str">
        <f>IFERROR(IF(K46="","",IF(MOD(ROW(),2)+5=1,INDEX(Fevereiro!$F$4:$F$293,MATCH(K50,Fevereiro!$A$4:$A$293,0)),INDEX(Fevereiro!$F$4:$F$293,_xlfn.AGGREGATE(15,6,ROW(Fevereiro!$A$4:$A$293)-ROW(Fevereiro!$A$3)/(Fevereiro!$A$4:$A$293=MAX(K46:K50)),MOD(ROW(),2)+5)))),"")</f>
        <v/>
      </c>
      <c r="N50" s="34"/>
      <c r="O50" s="20" t="str">
        <f>IFERROR(IF(N46="","",IF(MOD(ROW(),2)+5=1,INDEX(Fevereiro!$C$4:$C$293,MATCH(N50,Fevereiro!$A$4:$A$293,0)),INDEX(Fevereiro!$C$4:$C$293,_xlfn.AGGREGATE(15,6,ROW(Fevereiro!$A$4:$A$293)-ROW(Fevereiro!$A$3)/(Fevereiro!$A$4:$A$293=MAX(N46:N50)),MOD(ROW(),2)+5)))),"")</f>
        <v/>
      </c>
      <c r="P50" s="16" t="str">
        <f>IFERROR(IF(N46="","",IF(MOD(ROW(),2)+5=1,INDEX(Fevereiro!$F$4:$F$293,MATCH(N50,Fevereiro!$A$4:$A$293,0)),INDEX(Fevereiro!$F$4:$F$293,_xlfn.AGGREGATE(15,6,ROW(Fevereiro!$A$4:$A$293)-ROW(Fevereiro!$A$3)/(Fevereiro!$A$4:$A$293=MAX(N46:N50)),MOD(ROW(),2)+5)))),"")</f>
        <v/>
      </c>
      <c r="Q50" s="34"/>
      <c r="R50" s="20" t="str">
        <f>IFERROR(IF(Q46="","",IF(MOD(ROW(),2)+5=1,INDEX(Fevereiro!$C$4:$C$293,MATCH(Q50,Fevereiro!$A$4:$A$293,0)),INDEX(Fevereiro!$C$4:$C$293,_xlfn.AGGREGATE(15,6,ROW(Fevereiro!$A$4:$A$293)-ROW(Fevereiro!$A$3)/(Fevereiro!$A$4:$A$293=MAX(Q46:Q50)),MOD(ROW(),2)+5)))),"")</f>
        <v/>
      </c>
      <c r="S50" s="16" t="str">
        <f>IFERROR(IF(Q46="","",IF(MOD(ROW(),2)+5=1,INDEX(Fevereiro!$F$4:$F$293,MATCH(Q50,Fevereiro!$A$4:$A$293,0)),INDEX(Fevereiro!$F$4:$F$293,_xlfn.AGGREGATE(15,6,ROW(Fevereiro!$A$4:$A$293)-ROW(Fevereiro!$A$3)/(Fevereiro!$A$4:$A$293=MAX(Q46:Q50)),MOD(ROW(),2)+5)))),"")</f>
        <v/>
      </c>
      <c r="T50" s="34"/>
      <c r="U50" s="17" t="str">
        <f>IFERROR(IF(T46="","",IF(MOD(ROW(),2)+5=1,INDEX(Fevereiro!$C$4:$C$293,MATCH(T50,Fevereiro!$A$4:$A$293,0)),INDEX(Fevereiro!$C$4:$C$293,_xlfn.AGGREGATE(15,6,ROW(Fevereiro!$A$4:$A$293)-ROW(Fevereiro!$A$3)/(Fevereiro!$A$4:$A$293=MAX(T46:T50)),MOD(ROW(),2)+5)))),"")</f>
        <v/>
      </c>
      <c r="V50" s="16" t="str">
        <f>IFERROR(IF(T46="","",IF(MOD(ROW(),2)+5=1,INDEX(Fevereiro!$F$4:$F$293,MATCH(T50,Fevereiro!$A$4:$A$293,0)),INDEX(Fevereiro!$F$4:$F$293,_xlfn.AGGREGATE(15,6,ROW(Fevereiro!$A$4:$A$293)-ROW(Fevereiro!$A$3)/(Fevereiro!$A$4:$A$293=MAX(T46:T50)),MOD(ROW(),2)+5)))),"")</f>
        <v/>
      </c>
    </row>
    <row r="51" spans="2:22" x14ac:dyDescent="0.3">
      <c r="B51" s="29"/>
      <c r="C51" s="20" t="str">
        <f>IFERROR(IF(B46="","",IF(MOD(ROW(),2)+5=1,INDEX(Fevereiro!$C$4:$C$293,MATCH(B51,Fevereiro!$A$4:$A$293,0)),INDEX(Fevereiro!$C$4:$C$293,_xlfn.AGGREGATE(15,6,ROW(Fevereiro!$A$4:$A$293)-ROW(Fevereiro!$A$3)/(Fevereiro!$A$4:$A$293=MAX(B46:B51)),MOD(ROW(),2)+5)))),"")</f>
        <v/>
      </c>
      <c r="D51" s="16" t="str">
        <f>IFERROR(IF(B46="","",IF(MOD(ROW(),2)+5=1,INDEX(Fevereiro!$F$4:$F$293,MATCH(B51,Fevereiro!$A$4:$A$293,0)),INDEX(Fevereiro!$F$4:$F$293,_xlfn.AGGREGATE(15,6,ROW(Fevereiro!$A$4:$A$293)-ROW(Fevereiro!$A$3)/(Fevereiro!$A$4:$A$293=MAX(B46:B51)),MOD(ROW(),2)+5)))),"")</f>
        <v/>
      </c>
      <c r="E51" s="34"/>
      <c r="F51" s="20" t="str">
        <f>IFERROR(IF(E46="","",IF(MOD(ROW(),2)+5=1,INDEX(Fevereiro!$C$4:$C$293,MATCH(E51,Fevereiro!$A$4:$A$293,0)),INDEX(Fevereiro!$C$4:$C$293,_xlfn.AGGREGATE(15,6,ROW(Fevereiro!$A$4:$A$293)-ROW(Fevereiro!$A$3)/(Fevereiro!$A$4:$A$293=MAX(E46:E51)),MOD(ROW(),2)+5)))),"")</f>
        <v/>
      </c>
      <c r="G51" s="16" t="str">
        <f>IFERROR(IF(E46="","",IF(MOD(ROW(),2)+5=1,INDEX(Fevereiro!$F$4:$F$293,MATCH(E51,Fevereiro!$A$4:$A$293,0)),INDEX(Fevereiro!$F$4:$F$293,_xlfn.AGGREGATE(15,6,ROW(Fevereiro!$A$4:$A$293)-ROW(Fevereiro!$A$3)/(Fevereiro!$A$4:$A$293=MAX(E46:E51)),MOD(ROW(),2)+5)))),"")</f>
        <v/>
      </c>
      <c r="H51" s="34"/>
      <c r="I51" s="20" t="str">
        <f>IFERROR(IF(H46="","",IF(MOD(ROW(),2)+5=1,INDEX(Fevereiro!$C$4:$C$293,MATCH(H51,Fevereiro!$A$4:$A$293,0)),INDEX(Fevereiro!$C$4:$C$293,_xlfn.AGGREGATE(15,6,ROW(Fevereiro!$A$4:$A$293)-ROW(Fevereiro!$A$3)/(Fevereiro!$A$4:$A$293=MAX(H46:H51)),MOD(ROW(),2)+5)))),"")</f>
        <v/>
      </c>
      <c r="J51" s="16" t="str">
        <f>IFERROR(IF(H46="","",IF(MOD(ROW(),2)+5=1,INDEX(Fevereiro!$F$4:$F$293,MATCH(H51,Fevereiro!$A$4:$A$293,0)),INDEX(Fevereiro!$F$4:$F$293,_xlfn.AGGREGATE(15,6,ROW(Fevereiro!$A$4:$A$293)-ROW(Fevereiro!$A$3)/(Fevereiro!$A$4:$A$293=MAX(H46:H51)),MOD(ROW(),2)+5)))),"")</f>
        <v/>
      </c>
      <c r="K51" s="34"/>
      <c r="L51" s="20" t="str">
        <f>IFERROR(IF(K46="","",IF(MOD(ROW(),2)+5=1,INDEX(Fevereiro!$C$4:$C$293,MATCH(K51,Fevereiro!$A$4:$A$293,0)),INDEX(Fevereiro!$C$4:$C$293,_xlfn.AGGREGATE(15,6,ROW(Fevereiro!$A$4:$A$293)-ROW(Fevereiro!$A$3)/(Fevereiro!$A$4:$A$293=MAX(K46:K51)),MOD(ROW(),2)+5)))),"")</f>
        <v/>
      </c>
      <c r="M51" s="16" t="str">
        <f>IFERROR(IF(K46="","",IF(MOD(ROW(),2)+5=1,INDEX(Fevereiro!$F$4:$F$293,MATCH(K51,Fevereiro!$A$4:$A$293,0)),INDEX(Fevereiro!$F$4:$F$293,_xlfn.AGGREGATE(15,6,ROW(Fevereiro!$A$4:$A$293)-ROW(Fevereiro!$A$3)/(Fevereiro!$A$4:$A$293=MAX(K46:K51)),MOD(ROW(),2)+5)))),"")</f>
        <v/>
      </c>
      <c r="N51" s="34"/>
      <c r="O51" s="20" t="str">
        <f>IFERROR(IF(N46="","",IF(MOD(ROW(),2)+5=1,INDEX(Fevereiro!$C$4:$C$293,MATCH(N51,Fevereiro!$A$4:$A$293,0)),INDEX(Fevereiro!$C$4:$C$293,_xlfn.AGGREGATE(15,6,ROW(Fevereiro!$A$4:$A$293)-ROW(Fevereiro!$A$3)/(Fevereiro!$A$4:$A$293=MAX(N46:N51)),MOD(ROW(),2)+5)))),"")</f>
        <v/>
      </c>
      <c r="P51" s="16" t="str">
        <f>IFERROR(IF(N46="","",IF(MOD(ROW(),2)+5=1,INDEX(Fevereiro!$F$4:$F$293,MATCH(N51,Fevereiro!$A$4:$A$293,0)),INDEX(Fevereiro!$F$4:$F$293,_xlfn.AGGREGATE(15,6,ROW(Fevereiro!$A$4:$A$293)-ROW(Fevereiro!$A$3)/(Fevereiro!$A$4:$A$293=MAX(N46:N51)),MOD(ROW(),2)+5)))),"")</f>
        <v/>
      </c>
      <c r="Q51" s="34"/>
      <c r="R51" s="20" t="str">
        <f>IFERROR(IF(Q46="","",IF(MOD(ROW(),2)+5=1,INDEX(Fevereiro!$C$4:$C$293,MATCH(Q51,Fevereiro!$A$4:$A$293,0)),INDEX(Fevereiro!$C$4:$C$293,_xlfn.AGGREGATE(15,6,ROW(Fevereiro!$A$4:$A$293)-ROW(Fevereiro!$A$3)/(Fevereiro!$A$4:$A$293=MAX(Q46:Q51)),MOD(ROW(),2)+5)))),"")</f>
        <v/>
      </c>
      <c r="S51" s="16" t="str">
        <f>IFERROR(IF(Q46="","",IF(MOD(ROW(),2)+5=1,INDEX(Fevereiro!$F$4:$F$293,MATCH(Q51,Fevereiro!$A$4:$A$293,0)),INDEX(Fevereiro!$F$4:$F$293,_xlfn.AGGREGATE(15,6,ROW(Fevereiro!$A$4:$A$293)-ROW(Fevereiro!$A$3)/(Fevereiro!$A$4:$A$293=MAX(Q46:Q51)),MOD(ROW(),2)+5)))),"")</f>
        <v/>
      </c>
      <c r="T51" s="34"/>
      <c r="U51" s="17" t="str">
        <f>IFERROR(IF(T46="","",IF(MOD(ROW(),2)+5=1,INDEX(Fevereiro!$C$4:$C$293,MATCH(T51,Fevereiro!$A$4:$A$293,0)),INDEX(Fevereiro!$C$4:$C$293,_xlfn.AGGREGATE(15,6,ROW(Fevereiro!$A$4:$A$293)-ROW(Fevereiro!$A$3)/(Fevereiro!$A$4:$A$293=MAX(T46:T51)),MOD(ROW(),2)+5)))),"")</f>
        <v/>
      </c>
      <c r="V51" s="16" t="str">
        <f>IFERROR(IF(T46="","",IF(MOD(ROW(),2)+5=1,INDEX(Fevereiro!$F$4:$F$293,MATCH(T51,Fevereiro!$A$4:$A$293,0)),INDEX(Fevereiro!$F$4:$F$293,_xlfn.AGGREGATE(15,6,ROW(Fevereiro!$A$4:$A$293)-ROW(Fevereiro!$A$3)/(Fevereiro!$A$4:$A$293=MAX(T46:T51)),MOD(ROW(),2)+5)))),"")</f>
        <v/>
      </c>
    </row>
    <row r="52" spans="2:22" x14ac:dyDescent="0.3">
      <c r="B52" s="29"/>
      <c r="C52" s="20" t="str">
        <f>IFERROR(IF(B46="","",IF(MOD(ROW(),2)+7=1,INDEX(Fevereiro!$C$4:$C$293,MATCH(B52,Fevereiro!$A$4:$A$293,0)),INDEX(Fevereiro!$C$4:$C$293,_xlfn.AGGREGATE(15,6,ROW(Fevereiro!$A$4:$A$293)-ROW(Fevereiro!$A$3)/(Fevereiro!$A$4:$A$293=MAX(B46:B52)),MOD(ROW(),2)+7)))),"")</f>
        <v/>
      </c>
      <c r="D52" s="16" t="str">
        <f>IFERROR(IF(B46="","",IF(MOD(ROW(),2)+7=1,INDEX(Fevereiro!$F$4:$F$293,MATCH(B52,Fevereiro!$A$4:$A$293,0)),INDEX(Fevereiro!$F$4:$F$293,_xlfn.AGGREGATE(15,6,ROW(Fevereiro!$A$4:$A$293)-ROW(Fevereiro!$A$3)/(Fevereiro!$A$4:$A$293=MAX(B46:B52)),MOD(ROW(),2)+7)))),"")</f>
        <v/>
      </c>
      <c r="E52" s="34"/>
      <c r="F52" s="20" t="str">
        <f>IFERROR(IF(E46="","",IF(MOD(ROW(),2)+7=1,INDEX(Fevereiro!$C$4:$C$293,MATCH(E52,Fevereiro!$A$4:$A$293,0)),INDEX(Fevereiro!$C$4:$C$293,_xlfn.AGGREGATE(15,6,ROW(Fevereiro!$A$4:$A$293)-ROW(Fevereiro!$A$3)/(Fevereiro!$A$4:$A$293=MAX(E46:E52)),MOD(ROW(),2)+7)))),"")</f>
        <v/>
      </c>
      <c r="G52" s="16" t="str">
        <f>IFERROR(IF(E46="","",IF(MOD(ROW(),2)+7=1,INDEX(Fevereiro!$F$4:$F$293,MATCH(E52,Fevereiro!$A$4:$A$293,0)),INDEX(Fevereiro!$F$4:$F$293,_xlfn.AGGREGATE(15,6,ROW(Fevereiro!$A$4:$A$293)-ROW(Fevereiro!$A$3)/(Fevereiro!$A$4:$A$293=MAX(E46:E52)),MOD(ROW(),2)+7)))),"")</f>
        <v/>
      </c>
      <c r="H52" s="34"/>
      <c r="I52" s="20" t="str">
        <f>IFERROR(IF(H46="","",IF(MOD(ROW(),2)+7=1,INDEX(Fevereiro!$C$4:$C$293,MATCH(H52,Fevereiro!$A$4:$A$293,0)),INDEX(Fevereiro!$C$4:$C$293,_xlfn.AGGREGATE(15,6,ROW(Fevereiro!$A$4:$A$293)-ROW(Fevereiro!$A$3)/(Fevereiro!$A$4:$A$293=MAX(H46:H52)),MOD(ROW(),2)+7)))),"")</f>
        <v/>
      </c>
      <c r="J52" s="16" t="str">
        <f>IFERROR(IF(H46="","",IF(MOD(ROW(),2)+7=1,INDEX(Fevereiro!$F$4:$F$293,MATCH(H52,Fevereiro!$A$4:$A$293,0)),INDEX(Fevereiro!$F$4:$F$293,_xlfn.AGGREGATE(15,6,ROW(Fevereiro!$A$4:$A$293)-ROW(Fevereiro!$A$3)/(Fevereiro!$A$4:$A$293=MAX(H46:H52)),MOD(ROW(),2)+7)))),"")</f>
        <v/>
      </c>
      <c r="K52" s="34"/>
      <c r="L52" s="20" t="str">
        <f>IFERROR(IF(K46="","",IF(MOD(ROW(),2)+7=1,INDEX(Fevereiro!$C$4:$C$293,MATCH(K52,Fevereiro!$A$4:$A$293,0)),INDEX(Fevereiro!$C$4:$C$293,_xlfn.AGGREGATE(15,6,ROW(Fevereiro!$A$4:$A$293)-ROW(Fevereiro!$A$3)/(Fevereiro!$A$4:$A$293=MAX(K46:K52)),MOD(ROW(),2)+7)))),"")</f>
        <v/>
      </c>
      <c r="M52" s="16" t="str">
        <f>IFERROR(IF(K46="","",IF(MOD(ROW(),2)+7=1,INDEX(Fevereiro!$F$4:$F$293,MATCH(K52,Fevereiro!$A$4:$A$293,0)),INDEX(Fevereiro!$F$4:$F$293,_xlfn.AGGREGATE(15,6,ROW(Fevereiro!$A$4:$A$293)-ROW(Fevereiro!$A$3)/(Fevereiro!$A$4:$A$293=MAX(K46:K52)),MOD(ROW(),2)+7)))),"")</f>
        <v/>
      </c>
      <c r="N52" s="34"/>
      <c r="O52" s="20" t="str">
        <f>IFERROR(IF(N46="","",IF(MOD(ROW(),2)+7=1,INDEX(Fevereiro!$C$4:$C$293,MATCH(N52,Fevereiro!$A$4:$A$293,0)),INDEX(Fevereiro!$C$4:$C$293,_xlfn.AGGREGATE(15,6,ROW(Fevereiro!$A$4:$A$293)-ROW(Fevereiro!$A$3)/(Fevereiro!$A$4:$A$293=MAX(N46:N52)),MOD(ROW(),2)+7)))),"")</f>
        <v/>
      </c>
      <c r="P52" s="16" t="str">
        <f>IFERROR(IF(N46="","",IF(MOD(ROW(),2)+7=1,INDEX(Fevereiro!$F$4:$F$293,MATCH(N52,Fevereiro!$A$4:$A$293,0)),INDEX(Fevereiro!$F$4:$F$293,_xlfn.AGGREGATE(15,6,ROW(Fevereiro!$A$4:$A$293)-ROW(Fevereiro!$A$3)/(Fevereiro!$A$4:$A$293=MAX(N46:N52)),MOD(ROW(),2)+7)))),"")</f>
        <v/>
      </c>
      <c r="Q52" s="34"/>
      <c r="R52" s="20" t="str">
        <f>IFERROR(IF(Q46="","",IF(MOD(ROW(),2)+7=1,INDEX(Fevereiro!$C$4:$C$293,MATCH(Q52,Fevereiro!$A$4:$A$293,0)),INDEX(Fevereiro!$C$4:$C$293,_xlfn.AGGREGATE(15,6,ROW(Fevereiro!$A$4:$A$293)-ROW(Fevereiro!$A$3)/(Fevereiro!$A$4:$A$293=MAX(Q46:Q52)),MOD(ROW(),2)+7)))),"")</f>
        <v/>
      </c>
      <c r="S52" s="16" t="str">
        <f>IFERROR(IF(Q46="","",IF(MOD(ROW(),2)+7=1,INDEX(Fevereiro!$F$4:$F$293,MATCH(Q52,Fevereiro!$A$4:$A$293,0)),INDEX(Fevereiro!$F$4:$F$293,_xlfn.AGGREGATE(15,6,ROW(Fevereiro!$A$4:$A$293)-ROW(Fevereiro!$A$3)/(Fevereiro!$A$4:$A$293=MAX(Q46:Q52)),MOD(ROW(),2)+7)))),"")</f>
        <v/>
      </c>
      <c r="T52" s="34"/>
      <c r="U52" s="17" t="str">
        <f>IFERROR(IF(T46="","",IF(MOD(ROW(),2)+7=1,INDEX(Fevereiro!$C$4:$C$293,MATCH(T52,Fevereiro!$A$4:$A$293,0)),INDEX(Fevereiro!$C$4:$C$293,_xlfn.AGGREGATE(15,6,ROW(Fevereiro!$A$4:$A$293)-ROW(Fevereiro!$A$3)/(Fevereiro!$A$4:$A$293=MAX(T46:T52)),MOD(ROW(),2)+7)))),"")</f>
        <v/>
      </c>
      <c r="V52" s="16" t="str">
        <f>IFERROR(IF(T46="","",IF(MOD(ROW(),2)+7=1,INDEX(Fevereiro!$F$4:$F$293,MATCH(T52,Fevereiro!$A$4:$A$293,0)),INDEX(Fevereiro!$F$4:$F$293,_xlfn.AGGREGATE(15,6,ROW(Fevereiro!$A$4:$A$293)-ROW(Fevereiro!$A$3)/(Fevereiro!$A$4:$A$293=MAX(T46:T52)),MOD(ROW(),2)+7)))),"")</f>
        <v/>
      </c>
    </row>
    <row r="53" spans="2:22" ht="16.2" thickBot="1" x14ac:dyDescent="0.35">
      <c r="B53" s="33"/>
      <c r="C53" s="24" t="str">
        <f>IFERROR(IF(B46="","",IF(MOD(ROW(),2)+7=1,INDEX(Fevereiro!$C$4:$C$293,MATCH(B53,Fevereiro!$A$4:$A$293,0)),INDEX(Fevereiro!$C$4:$C$293,_xlfn.AGGREGATE(15,6,ROW(Fevereiro!$A$4:$A$293)-ROW(Fevereiro!$A$3)/(Fevereiro!$A$4:$A$293=MAX(B46:B53)),MOD(ROW(),2)+7)))),"")</f>
        <v/>
      </c>
      <c r="D53" s="25" t="str">
        <f>IFERROR(IF(B46="","",IF(MOD(ROW(),2)+7=1,INDEX(Fevereiro!$F$4:$F$293,MATCH(B53,Fevereiro!$A$4:$A$293,0)),INDEX(Fevereiro!$F$4:$F$293,_xlfn.AGGREGATE(15,6,ROW(Fevereiro!$A$4:$A$293)-ROW(Fevereiro!$A$3)/(Fevereiro!$A$4:$A$293=MAX(B46:B53)),MOD(ROW(),2)+7)))),"")</f>
        <v/>
      </c>
      <c r="E53" s="37"/>
      <c r="F53" s="24" t="str">
        <f>IFERROR(IF(E46="","",IF(MOD(ROW(),2)+7=1,INDEX(Fevereiro!$C$4:$C$293,MATCH(E53,Fevereiro!$A$4:$A$293,0)),INDEX(Fevereiro!$C$4:$C$293,_xlfn.AGGREGATE(15,6,ROW(Fevereiro!$A$4:$A$293)-ROW(Fevereiro!$A$3)/(Fevereiro!$A$4:$A$293=MAX(E46:E53)),MOD(ROW(),2)+7)))),"")</f>
        <v/>
      </c>
      <c r="G53" s="25" t="str">
        <f>IFERROR(IF(E46="","",IF(MOD(ROW(),2)+7=1,INDEX(Fevereiro!$F$4:$F$293,MATCH(E53,Fevereiro!$A$4:$A$293,0)),INDEX(Fevereiro!$F$4:$F$293,_xlfn.AGGREGATE(15,6,ROW(Fevereiro!$A$4:$A$293)-ROW(Fevereiro!$A$3)/(Fevereiro!$A$4:$A$293=MAX(E46:E53)),MOD(ROW(),2)+7)))),"")</f>
        <v/>
      </c>
      <c r="H53" s="37"/>
      <c r="I53" s="24" t="str">
        <f>IFERROR(IF(H46="","",IF(MOD(ROW(),2)+7=1,INDEX(Fevereiro!$C$4:$C$293,MATCH(H53,Fevereiro!$A$4:$A$293,0)),INDEX(Fevereiro!$C$4:$C$293,_xlfn.AGGREGATE(15,6,ROW(Fevereiro!$A$4:$A$293)-ROW(Fevereiro!$A$3)/(Fevereiro!$A$4:$A$293=MAX(H46:H53)),MOD(ROW(),2)+7)))),"")</f>
        <v/>
      </c>
      <c r="J53" s="25" t="str">
        <f>IFERROR(IF(H46="","",IF(MOD(ROW(),2)+7=1,INDEX(Fevereiro!$F$4:$F$293,MATCH(H53,Fevereiro!$A$4:$A$293,0)),INDEX(Fevereiro!$F$4:$F$293,_xlfn.AGGREGATE(15,6,ROW(Fevereiro!$A$4:$A$293)-ROW(Fevereiro!$A$3)/(Fevereiro!$A$4:$A$293=MAX(H46:H53)),MOD(ROW(),2)+7)))),"")</f>
        <v/>
      </c>
      <c r="K53" s="37"/>
      <c r="L53" s="24" t="str">
        <f>IFERROR(IF(K46="","",IF(MOD(ROW(),2)+7=1,INDEX(Fevereiro!$C$4:$C$293,MATCH(K53,Fevereiro!$A$4:$A$293,0)),INDEX(Fevereiro!$C$4:$C$293,_xlfn.AGGREGATE(15,6,ROW(Fevereiro!$A$4:$A$293)-ROW(Fevereiro!$A$3)/(Fevereiro!$A$4:$A$293=MAX(K46:K53)),MOD(ROW(),2)+7)))),"")</f>
        <v/>
      </c>
      <c r="M53" s="25" t="str">
        <f>IFERROR(IF(K46="","",IF(MOD(ROW(),2)+7=1,INDEX(Fevereiro!$F$4:$F$293,MATCH(K53,Fevereiro!$A$4:$A$293,0)),INDEX(Fevereiro!$F$4:$F$293,_xlfn.AGGREGATE(15,6,ROW(Fevereiro!$A$4:$A$293)-ROW(Fevereiro!$A$3)/(Fevereiro!$A$4:$A$293=MAX(K46:K53)),MOD(ROW(),2)+7)))),"")</f>
        <v/>
      </c>
      <c r="N53" s="37"/>
      <c r="O53" s="24" t="str">
        <f>IFERROR(IF(N46="","",IF(MOD(ROW(),2)+7=1,INDEX(Fevereiro!$C$4:$C$293,MATCH(N53,Fevereiro!$A$4:$A$293,0)),INDEX(Fevereiro!$C$4:$C$293,_xlfn.AGGREGATE(15,6,ROW(Fevereiro!$A$4:$A$293)-ROW(Fevereiro!$A$3)/(Fevereiro!$A$4:$A$293=MAX(N46:N53)),MOD(ROW(),2)+7)))),"")</f>
        <v/>
      </c>
      <c r="P53" s="25" t="str">
        <f>IFERROR(IF(N46="","",IF(MOD(ROW(),2)+7=1,INDEX(Fevereiro!$F$4:$F$293,MATCH(N53,Fevereiro!$A$4:$A$293,0)),INDEX(Fevereiro!$F$4:$F$293,_xlfn.AGGREGATE(15,6,ROW(Fevereiro!$A$4:$A$293)-ROW(Fevereiro!$A$3)/(Fevereiro!$A$4:$A$293=MAX(N46:N53)),MOD(ROW(),2)+7)))),"")</f>
        <v/>
      </c>
      <c r="Q53" s="37"/>
      <c r="R53" s="24" t="str">
        <f>IFERROR(IF(Q46="","",IF(MOD(ROW(),2)+7=1,INDEX(Fevereiro!$C$4:$C$293,MATCH(Q53,Fevereiro!$A$4:$A$293,0)),INDEX(Fevereiro!$C$4:$C$293,_xlfn.AGGREGATE(15,6,ROW(Fevereiro!$A$4:$A$293)-ROW(Fevereiro!$A$3)/(Fevereiro!$A$4:$A$293=MAX(Q46:Q53)),MOD(ROW(),2)+7)))),"")</f>
        <v/>
      </c>
      <c r="S53" s="25" t="str">
        <f>IFERROR(IF(Q46="","",IF(MOD(ROW(),2)+7=1,INDEX(Fevereiro!$F$4:$F$293,MATCH(Q53,Fevereiro!$A$4:$A$293,0)),INDEX(Fevereiro!$F$4:$F$293,_xlfn.AGGREGATE(15,6,ROW(Fevereiro!$A$4:$A$293)-ROW(Fevereiro!$A$3)/(Fevereiro!$A$4:$A$293=MAX(Q46:Q53)),MOD(ROW(),2)+7)))),"")</f>
        <v/>
      </c>
      <c r="T53" s="37"/>
      <c r="U53" s="18" t="str">
        <f>IFERROR(IF(T46="","",IF(MOD(ROW(),2)+7=1,INDEX(Fevereiro!$C$4:$C$293,MATCH(T53,Fevereiro!$A$4:$A$293,0)),INDEX(Fevereiro!$C$4:$C$293,_xlfn.AGGREGATE(15,6,ROW(Fevereiro!$A$4:$A$293)-ROW(Fevereiro!$A$3)/(Fevereiro!$A$4:$A$293=MAX(T46:T53)),MOD(ROW(),2)+7)))),"")</f>
        <v/>
      </c>
      <c r="V53" s="16" t="str">
        <f>IFERROR(IF(T46="","",IF(MOD(ROW(),2)+7=1,INDEX(Fevereiro!$F$4:$F$293,MATCH(T53,Fevereiro!$A$4:$A$293,0)),INDEX(Fevereiro!$F$4:$F$293,_xlfn.AGGREGATE(15,6,ROW(Fevereiro!$A$4:$A$293)-ROW(Fevereiro!$A$3)/(Fevereiro!$A$4:$A$293=MAX(T46:T53)),MOD(ROW(),2)+7)))),"")</f>
        <v/>
      </c>
    </row>
    <row r="54" spans="2:22" x14ac:dyDescent="0.3">
      <c r="U54" s="8"/>
    </row>
  </sheetData>
  <mergeCells count="3">
    <mergeCell ref="K2:L2"/>
    <mergeCell ref="O2:Q2"/>
    <mergeCell ref="B3:U4"/>
  </mergeCells>
  <conditionalFormatting sqref="C6">
    <cfRule type="expression" dxfId="359" priority="674">
      <formula>$D6="Estudado"</formula>
    </cfRule>
    <cfRule type="expression" dxfId="358" priority="673">
      <formula>$D6="Estudando"</formula>
    </cfRule>
    <cfRule type="expression" dxfId="357" priority="672">
      <formula>$D6="A Estudar"</formula>
    </cfRule>
    <cfRule type="cellIs" dxfId="356" priority="671" operator="equal">
      <formula>$D$6=""</formula>
    </cfRule>
  </conditionalFormatting>
  <conditionalFormatting sqref="C7:C13">
    <cfRule type="expression" dxfId="355" priority="670">
      <formula>$D7="Estudado"</formula>
    </cfRule>
    <cfRule type="expression" dxfId="354" priority="669">
      <formula>$D7="Estudando"</formula>
    </cfRule>
    <cfRule type="expression" dxfId="353" priority="668">
      <formula>$D7="A Estudar"</formula>
    </cfRule>
    <cfRule type="cellIs" dxfId="352" priority="667" operator="equal">
      <formula>$D7=""</formula>
    </cfRule>
  </conditionalFormatting>
  <conditionalFormatting sqref="C14:C53">
    <cfRule type="expression" dxfId="351" priority="28">
      <formula>$D14="Estudado"</formula>
    </cfRule>
    <cfRule type="expression" dxfId="350" priority="27">
      <formula>$D14="Estudando"</formula>
    </cfRule>
    <cfRule type="expression" dxfId="349" priority="26">
      <formula>$D14="A Estudar"</formula>
    </cfRule>
    <cfRule type="cellIs" dxfId="348" priority="25" operator="equal">
      <formula>$D$6=""</formula>
    </cfRule>
  </conditionalFormatting>
  <conditionalFormatting sqref="F6:F53">
    <cfRule type="cellIs" dxfId="347" priority="21" operator="equal">
      <formula>$F$6=""</formula>
    </cfRule>
    <cfRule type="expression" dxfId="346" priority="22">
      <formula>$G6="A Estudar"</formula>
    </cfRule>
    <cfRule type="expression" dxfId="345" priority="23">
      <formula>$G6="Estudando"</formula>
    </cfRule>
    <cfRule type="expression" dxfId="344" priority="24">
      <formula>$G6="Estudado"</formula>
    </cfRule>
  </conditionalFormatting>
  <conditionalFormatting sqref="I6:I53">
    <cfRule type="expression" dxfId="343" priority="20">
      <formula>$J6="Estudado"</formula>
    </cfRule>
    <cfRule type="expression" dxfId="342" priority="19">
      <formula>$J6="Estudando"</formula>
    </cfRule>
    <cfRule type="expression" dxfId="341" priority="18">
      <formula>$J6="A Estudar"</formula>
    </cfRule>
    <cfRule type="cellIs" dxfId="340" priority="17" operator="equal">
      <formula>$I6=""</formula>
    </cfRule>
  </conditionalFormatting>
  <conditionalFormatting sqref="L6:L53">
    <cfRule type="expression" dxfId="339" priority="16">
      <formula>$M6="Estudado"</formula>
    </cfRule>
    <cfRule type="expression" dxfId="338" priority="15">
      <formula>$M6="Estudando"</formula>
    </cfRule>
    <cfRule type="expression" dxfId="337" priority="14">
      <formula>$M6="A Estudar"</formula>
    </cfRule>
    <cfRule type="cellIs" dxfId="336" priority="13" operator="equal">
      <formula>$L6=""</formula>
    </cfRule>
  </conditionalFormatting>
  <conditionalFormatting sqref="O6:O53">
    <cfRule type="cellIs" dxfId="335" priority="9" operator="equal">
      <formula>$O6=""</formula>
    </cfRule>
    <cfRule type="expression" dxfId="334" priority="12">
      <formula>$P6="Estudado"</formula>
    </cfRule>
    <cfRule type="expression" dxfId="333" priority="11">
      <formula>$P6="Estudando"</formula>
    </cfRule>
    <cfRule type="expression" dxfId="332" priority="10">
      <formula>$P6="A Estudar"</formula>
    </cfRule>
  </conditionalFormatting>
  <conditionalFormatting sqref="R6:R53">
    <cfRule type="cellIs" dxfId="331" priority="5" operator="equal">
      <formula>$R6=""</formula>
    </cfRule>
    <cfRule type="expression" dxfId="330" priority="6">
      <formula>$S6="A Estudar"</formula>
    </cfRule>
    <cfRule type="expression" dxfId="329" priority="7">
      <formula>$S6="Estudando"</formula>
    </cfRule>
    <cfRule type="expression" dxfId="328" priority="8">
      <formula>$S6="Estudado"</formula>
    </cfRule>
  </conditionalFormatting>
  <conditionalFormatting sqref="U6:U53">
    <cfRule type="expression" dxfId="327" priority="2">
      <formula>$V6="A Estudar"</formula>
    </cfRule>
    <cfRule type="expression" dxfId="326" priority="3">
      <formula>$V6="Estudando"</formula>
    </cfRule>
    <cfRule type="expression" dxfId="325" priority="4">
      <formula>$V6="Estudado"</formula>
    </cfRule>
    <cfRule type="cellIs" dxfId="324" priority="1" operator="equal">
      <formula>$U6=""</formula>
    </cfRule>
  </conditionalFormatting>
  <conditionalFormatting sqref="U54">
    <cfRule type="expression" dxfId="323" priority="509">
      <formula>$U54=""</formula>
    </cfRule>
    <cfRule type="expression" dxfId="322" priority="510">
      <formula>$V54="A Estudar"</formula>
    </cfRule>
    <cfRule type="expression" dxfId="321" priority="511">
      <formula>$V54="Estudando"</formula>
    </cfRule>
    <cfRule type="expression" dxfId="320" priority="512">
      <formula>$V54="Estudado"</formula>
    </cfRule>
  </conditionalFormatting>
  <pageMargins left="0.75" right="0.25" top="0.75" bottom="0.75" header="0.3" footer="0.3"/>
  <pageSetup paperSize="9" scale="62" orientation="landscape"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Plan3">
    <pageSetUpPr fitToPage="1"/>
  </sheetPr>
  <dimension ref="B2:V54"/>
  <sheetViews>
    <sheetView showGridLines="0" zoomScale="90" zoomScaleNormal="90" workbookViewId="0"/>
  </sheetViews>
  <sheetFormatPr defaultColWidth="9.109375" defaultRowHeight="15.6" x14ac:dyDescent="0.3"/>
  <cols>
    <col min="1" max="1" width="1.88671875" style="1" customWidth="1"/>
    <col min="2" max="2" width="3.44140625" style="27" customWidth="1"/>
    <col min="3" max="3" width="25.6640625" style="1" customWidth="1"/>
    <col min="4" max="4" width="2" style="1" hidden="1" customWidth="1"/>
    <col min="5" max="5" width="3.44140625" style="27" customWidth="1"/>
    <col min="6" max="6" width="25.6640625" style="1" customWidth="1"/>
    <col min="7" max="7" width="10.44140625" style="1" hidden="1" customWidth="1"/>
    <col min="8" max="8" width="3.44140625" style="27" customWidth="1"/>
    <col min="9" max="9" width="25.6640625" style="1" customWidth="1"/>
    <col min="10" max="10" width="16.88671875" style="1" hidden="1" customWidth="1"/>
    <col min="11" max="11" width="3.44140625" style="27" customWidth="1"/>
    <col min="12" max="12" width="25.6640625" style="1" customWidth="1"/>
    <col min="13" max="13" width="15.5546875" style="1" hidden="1" customWidth="1"/>
    <col min="14" max="14" width="3.44140625" style="27" customWidth="1"/>
    <col min="15" max="15" width="25.6640625" style="1" customWidth="1"/>
    <col min="16" max="16" width="9" style="1" hidden="1" customWidth="1"/>
    <col min="17" max="17" width="3.6640625" style="27" customWidth="1"/>
    <col min="18" max="18" width="25.6640625" style="1" customWidth="1"/>
    <col min="19" max="19" width="14.88671875" style="1" hidden="1" customWidth="1"/>
    <col min="20" max="20" width="3.44140625" style="27" customWidth="1"/>
    <col min="21" max="21" width="25.6640625" style="1" customWidth="1"/>
    <col min="22" max="22" width="6.6640625" style="1" hidden="1" customWidth="1"/>
    <col min="23" max="16384" width="9.109375" style="1"/>
  </cols>
  <sheetData>
    <row r="2" spans="2:22" ht="16.2" thickBot="1" x14ac:dyDescent="0.35">
      <c r="F2"/>
      <c r="G2"/>
      <c r="I2" s="9"/>
      <c r="J2" s="9"/>
      <c r="K2" s="208"/>
      <c r="L2" s="208"/>
      <c r="M2" s="10"/>
      <c r="O2" s="207"/>
      <c r="P2" s="207"/>
      <c r="Q2" s="207"/>
      <c r="R2" s="10"/>
      <c r="S2" s="10"/>
    </row>
    <row r="3" spans="2:22" ht="15.75" customHeight="1" x14ac:dyDescent="0.3">
      <c r="B3" s="215" t="str">
        <f>CONCATENATE("Março","/",Março!K3)</f>
        <v>Março/2021</v>
      </c>
      <c r="C3" s="216"/>
      <c r="D3" s="216"/>
      <c r="E3" s="216"/>
      <c r="F3" s="216"/>
      <c r="G3" s="216"/>
      <c r="H3" s="216"/>
      <c r="I3" s="216"/>
      <c r="J3" s="216"/>
      <c r="K3" s="216"/>
      <c r="L3" s="216"/>
      <c r="M3" s="216"/>
      <c r="N3" s="216"/>
      <c r="O3" s="216"/>
      <c r="P3" s="216"/>
      <c r="Q3" s="216"/>
      <c r="R3" s="216"/>
      <c r="S3" s="216"/>
      <c r="T3" s="216"/>
      <c r="U3" s="217"/>
    </row>
    <row r="4" spans="2:22" ht="15" thickBot="1" x14ac:dyDescent="0.35">
      <c r="B4" s="218"/>
      <c r="C4" s="213"/>
      <c r="D4" s="213"/>
      <c r="E4" s="213"/>
      <c r="F4" s="213"/>
      <c r="G4" s="213"/>
      <c r="H4" s="213"/>
      <c r="I4" s="213"/>
      <c r="J4" s="213"/>
      <c r="K4" s="213"/>
      <c r="L4" s="213"/>
      <c r="M4" s="213"/>
      <c r="N4" s="213"/>
      <c r="O4" s="213"/>
      <c r="P4" s="213"/>
      <c r="Q4" s="213"/>
      <c r="R4" s="213"/>
      <c r="S4" s="213"/>
      <c r="T4" s="213"/>
      <c r="U4" s="219"/>
    </row>
    <row r="5" spans="2:22" ht="16.2" thickBot="1" x14ac:dyDescent="0.35">
      <c r="B5" s="95"/>
      <c r="C5" s="86" t="s">
        <v>7</v>
      </c>
      <c r="D5" s="87"/>
      <c r="E5" s="88"/>
      <c r="F5" s="86" t="s">
        <v>8</v>
      </c>
      <c r="G5" s="87"/>
      <c r="H5" s="88"/>
      <c r="I5" s="86" t="s">
        <v>9</v>
      </c>
      <c r="J5" s="87"/>
      <c r="K5" s="88"/>
      <c r="L5" s="86" t="s">
        <v>10</v>
      </c>
      <c r="M5" s="87"/>
      <c r="N5" s="88"/>
      <c r="O5" s="86" t="s">
        <v>11</v>
      </c>
      <c r="P5" s="87"/>
      <c r="Q5" s="88"/>
      <c r="R5" s="86" t="s">
        <v>12</v>
      </c>
      <c r="S5" s="87"/>
      <c r="T5" s="88"/>
      <c r="U5" s="96" t="s">
        <v>13</v>
      </c>
    </row>
    <row r="6" spans="2:22" ht="15" customHeight="1" x14ac:dyDescent="0.3">
      <c r="B6" s="45" t="str">
        <f>Março!H7</f>
        <v/>
      </c>
      <c r="C6" s="20" t="str">
        <f>IFERROR(IF(B6="","",IF(MOD(ROW(),2)+1=1,INDEX(Março!$C$4:$C$300,MATCH(B6,Março!$A$4:$A$300,0)),INDEX(Março!$C$4:$C$300,_xlfn.AGGREGATE(15,6,ROW(Março!$A$4:$A$300)-ROW(Março!$A$3)/(Março!$A$4:$A$300=MAX(B6)),MOD(ROW(),2)+1)))),"")</f>
        <v/>
      </c>
      <c r="D6" s="16" t="str">
        <f>IFERROR(IF(B6="","",IF(MOD(ROW(),2)+1=1,INDEX(Março!$F$4:$F$300,MATCH(B6,Março!$A$4:$A$300,0)),INDEX(Março!$F$4:$F$300,_xlfn.AGGREGATE(15,6,ROW(Março!$A$4:$A$300)-ROW(Março!$A$3)/(Março!$A$4:$A$300=MAX(B6)),MOD(ROW(),2)+1)))),"")</f>
        <v/>
      </c>
      <c r="E6" s="26">
        <f>Março!I7</f>
        <v>44256</v>
      </c>
      <c r="F6" s="20" t="str">
        <f>IFERROR(IF(E6="","",IF(MOD(ROW(),2)+1=1,INDEX(Março!$C$4:$C$300,MATCH(E6,Março!$A$4:$A$300,0)),INDEX(Março!$C$4:$C$300,_xlfn.AGGREGATE(15,6,ROW(Março!$A$4:$A$300)-ROW(Março!$A$3)/(Março!$A$4:$A$300=MAX(E6)),MOD(ROW(),2)+1)))),"")</f>
        <v>Tabela Periódica</v>
      </c>
      <c r="G6" s="16" t="str">
        <f>IFERROR(IF(E6="","",IF(MOD(ROW(),2)+1=1,INDEX(Março!$F$4:$F$300,MATCH(E6,Março!$A$4:$A$300,0)),INDEX(Março!$F$4:$F$300,_xlfn.AGGREGATE(15,6,ROW(Março!$A$4:$A$300)-ROW(Março!$A$3)/(Março!$A$4:$A$300=MAX(E6)),MOD(ROW(),2)+1)))),"")</f>
        <v>Estudado</v>
      </c>
      <c r="H6" s="26">
        <f>Março!J7</f>
        <v>44257</v>
      </c>
      <c r="I6" s="20" t="str">
        <f>IFERROR(IF(H6="","",IF(MOD(ROW(),2)+1=1,INDEX(Março!$C$4:$C$300,MATCH(H6,Março!$A$4:$A$300,0)),INDEX(Março!$C$4:$C$300,_xlfn.AGGREGATE(15,6,ROW(Março!$A$4:$A$300)-ROW(Março!$A$3)/(Março!$A$4:$A$300=MAX(H6)),MOD(ROW(),2)+1)))),"")</f>
        <v>Numeros inteiros</v>
      </c>
      <c r="J6" s="16" t="str">
        <f>IFERROR(IF(H6="","",IF(MOD(ROW(),2)+1=1,INDEX(Março!$F$4:$F$300,MATCH(H6,Março!$A$4:$A$300,0)),INDEX(Março!$F$4:$F$300,_xlfn.AGGREGATE(15,6,ROW(Março!$A$4:$A$300)-ROW(Março!$A$3)/(Março!$A$4:$A$300=MAX(H6)),MOD(ROW(),2)+1)))),"")</f>
        <v>A estudar</v>
      </c>
      <c r="K6" s="26">
        <f>Março!K7</f>
        <v>44258</v>
      </c>
      <c r="L6" s="20" t="str">
        <f>IFERROR(IF(K6="","",IF(MOD(ROW(),2)+1=1,INDEX(Março!$C$4:$C$300,MATCH(K6,Março!$A$4:$A$300,0)),INDEX(Março!$C$4:$C$300,_xlfn.AGGREGATE(15,6,ROW(Março!$A$4:$A$300)-ROW(Março!$A$3)/(Março!$A$4:$A$300=MAX(K6)),MOD(ROW(),2)+1)))),"")</f>
        <v>Frações</v>
      </c>
      <c r="M6" s="16" t="str">
        <f>IFERROR(IF(K6="","",IF(MOD(ROW(),2)+1=1,INDEX(Março!$F$4:$F$300,MATCH(K6,Março!$A$4:$A$300,0)),INDEX(Março!$F$4:$F$300,_xlfn.AGGREGATE(15,6,ROW(Março!$A$4:$A$300)-ROW(Março!$A$3)/(Março!$A$4:$A$300=MAX(K6)),MOD(ROW(),2)+1)))),"")</f>
        <v>Estudando</v>
      </c>
      <c r="N6" s="26">
        <f>Março!L7</f>
        <v>44259</v>
      </c>
      <c r="O6" s="20" t="str">
        <f>IFERROR(IF(N6="","",IF(MOD(ROW(),2)+1=1,INDEX(Março!$C$4:$C$300,MATCH(N6,Março!$A$4:$A$300,0)),INDEX(Março!$C$4:$C$300,_xlfn.AGGREGATE(15,6,ROW(Março!$A$4:$A$300)-ROW(Março!$A$3)/(Março!$A$4:$A$300=MAX(N6)),MOD(ROW(),2)+1)))),"")</f>
        <v>Redação</v>
      </c>
      <c r="P6" s="16" t="str">
        <f>IFERROR(IF(N6="","",IF(MOD(ROW(),2)+1=1,INDEX(Março!$F$4:$F$300,MATCH(N6,Março!$A$4:$A$300,0)),INDEX(Março!$F$4:$F$300,_xlfn.AGGREGATE(15,6,ROW(Março!$A$4:$A$300)-ROW(Março!$A$3)/(Março!$A$4:$A$300=MAX(N6)),MOD(ROW(),2)+1)))),"")</f>
        <v>A estudar</v>
      </c>
      <c r="Q6" s="26">
        <f>Março!M7</f>
        <v>44260</v>
      </c>
      <c r="R6" s="20" t="str">
        <f>IFERROR(IF(Q6="","",IF(MOD(ROW(),2)+1=1,INDEX(Março!$C$4:$C$300,MATCH(Q6,Março!$A$4:$A$300,0)),INDEX(Março!$C$4:$C$300,_xlfn.AGGREGATE(15,6,ROW(Março!$A$4:$A$300)-ROW(Março!$A$3)/(Março!$A$4:$A$300=MAX(Q6)),MOD(ROW(),2)+1)))),"")</f>
        <v>Plural</v>
      </c>
      <c r="S6" s="16" t="str">
        <f>IFERROR(IF(Q6="","",IF(MOD(ROW(),2)+1=1,INDEX(Março!$F$4:$F$300,MATCH(Q6,Março!$A$4:$A$300,0)),INDEX(Março!$F$4:$F$300,_xlfn.AGGREGATE(15,6,ROW(Março!$A$4:$A$300)-ROW(Março!$A$3)/(Março!$A$4:$A$300=MAX(Q6)),MOD(ROW(),2)+1)))),"")</f>
        <v>Estudando</v>
      </c>
      <c r="T6" s="26">
        <f>Março!N7</f>
        <v>44261</v>
      </c>
      <c r="U6" s="46" t="str">
        <f>IFERROR(IF(T6="","",IF(MOD(ROW(),2)+1=1,INDEX(Março!$C$4:$C$300,MATCH(T6,Março!$A$4:$A$300,0)),INDEX(Março!$C$4:$C$300,_xlfn.AGGREGATE(15,6,ROW(Março!$A$4:$A$300)-ROW(Março!$A$3)/(Março!$A$4:$A$300=MAX(T6)),MOD(ROW(),2)+1)))),"")</f>
        <v>Numerais</v>
      </c>
      <c r="V6" s="16" t="str">
        <f>IFERROR(IF(T6="","",IF(MOD(ROW(),2)+1=1,INDEX(Março!$F$4:$F$300,MATCH(T6,Março!$A$4:$A$300,0)),INDEX(Março!$F$4:$F$300,_xlfn.AGGREGATE(15,6,ROW(Março!$A$4:$A$300)-ROW(Março!$A$3)/(Março!$A$4:$A$300=MAX(T6)),MOD(ROW(),2)+1)))),"")</f>
        <v>Estudando</v>
      </c>
    </row>
    <row r="7" spans="2:22" ht="15" customHeight="1" x14ac:dyDescent="0.3">
      <c r="B7" s="47"/>
      <c r="C7" s="20" t="str">
        <f>IFERROR(IF(B6="","",IF(MOD(ROW(),2)+1=1,INDEX(Março!$C$4:$C$300,MATCH(B7,Março!$A$4:$A$300,0)),INDEX(Março!$C$4:$C$300,_xlfn.AGGREGATE(15,6,ROW(Março!$A$4:$A$300)-ROW(Março!$A$3)/(Março!$A$4:$A$300=MAX(B6:B7)),MOD(ROW(),2)+1)))),"")</f>
        <v/>
      </c>
      <c r="D7" s="16" t="str">
        <f>IFERROR(IF(B6="","",IF(MOD(ROW(),2)+1=1,INDEX(Março!$F$4:$F$300,MATCH(B7,Março!$A$4:$A$300,0)),INDEX(Março!$F$4:$F$300,_xlfn.AGGREGATE(15,6,ROW(Março!$A$4:$A$300)-ROW(Março!$A$3)/(Março!$A$4:$A$300=MAX(B6:B7)),MOD(ROW(),2)+1)))),"")</f>
        <v/>
      </c>
      <c r="E7" s="34"/>
      <c r="F7" s="20" t="str">
        <f>IFERROR(IF(E6="","",IF(MOD(ROW(),2)+1=1,INDEX(Março!$C$4:$C$300,MATCH(E7,Março!$A$4:$A$300,0)),INDEX(Março!$C$4:$C$300,_xlfn.AGGREGATE(15,6,ROW(Março!$A$4:$A$300)-ROW(Março!$A$3)/(Março!$A$4:$A$300=MAX(E6:E7)),MOD(ROW(),2)+1)))),"")</f>
        <v/>
      </c>
      <c r="G7" s="16" t="str">
        <f>IFERROR(IF(E6="","",IF(MOD(ROW(),2)+1=1,INDEX(Março!$F$4:$F$300,MATCH(E7,Março!$A$4:$A$300,0)),INDEX(Março!$F$4:$F$300,_xlfn.AGGREGATE(15,6,ROW(Março!$A$4:$A$300)-ROW(Março!$A$3)/(Março!$A$4:$A$300=MAX(E6:E7)),MOD(ROW(),2)+1)))),"")</f>
        <v/>
      </c>
      <c r="H7" s="34"/>
      <c r="I7" s="20" t="str">
        <f>IFERROR(IF(H6="","",IF(MOD(ROW(),2)+1=1,INDEX(Março!$C$4:$C$300,MATCH(H7,Março!$A$4:$A$300,0)),INDEX(Março!$C$4:$C$300,_xlfn.AGGREGATE(15,6,ROW(Março!$A$4:$A$300)-ROW(Março!$A$3)/(Março!$A$4:$A$300=MAX(H6:H7)),MOD(ROW(),2)+1)))),"")</f>
        <v/>
      </c>
      <c r="J7" s="16" t="str">
        <f>IFERROR(IF(H6="","",IF(MOD(ROW(),2)+1=1,INDEX(Março!$F$4:$F$300,MATCH(H7,Março!$A$4:$A$300,0)),INDEX(Março!$F$4:$F$300,_xlfn.AGGREGATE(15,6,ROW(Março!$A$4:$A$300)-ROW(Março!$A$3)/(Março!$A$4:$A$300=MAX(H6:H7)),MOD(ROW(),2)+1)))),"")</f>
        <v/>
      </c>
      <c r="K7" s="26"/>
      <c r="L7" s="20" t="str">
        <f>IFERROR(IF(K6="","",IF(MOD(ROW(),2)+1=1,INDEX(Março!$C$4:$C$300,MATCH(K7,Março!$A$4:$A$300,0)),INDEX(Março!$C$4:$C$300,_xlfn.AGGREGATE(15,6,ROW(Março!$A$4:$A$300)-ROW(Março!$A$3)/(Março!$A$4:$A$300=MAX(K6:K7)),MOD(ROW(),2)+1)))),"")</f>
        <v/>
      </c>
      <c r="M7" s="16" t="str">
        <f>IFERROR(IF(K6="","",IF(MOD(ROW(),2)+1=1,INDEX(Março!$F$4:$F$300,MATCH(K7,Março!$A$4:$A$300,0)),INDEX(Março!$F$4:$F$300,_xlfn.AGGREGATE(15,6,ROW(Março!$A$4:$A$300)-ROW(Março!$A$3)/(Março!$A$4:$A$300=MAX(K6:K7)),MOD(ROW(),2)+1)))),"")</f>
        <v/>
      </c>
      <c r="N7" s="26"/>
      <c r="O7" s="20" t="str">
        <f>IFERROR(IF(N6="","",IF(MOD(ROW(),2)+1=1,INDEX(Março!$C$4:$C$300,MATCH(N7,Março!$A$4:$A$300,0)),INDEX(Março!$C$4:$C$300,_xlfn.AGGREGATE(15,6,ROW(Março!$A$4:$A$300)-ROW(Março!$A$3)/(Março!$A$4:$A$300=MAX(N6:N7)),MOD(ROW(),2)+1)))),"")</f>
        <v/>
      </c>
      <c r="P7" s="16" t="str">
        <f>IFERROR(IF(N6="","",IF(MOD(ROW(),2)+1=1,INDEX(Março!$F$4:$F$300,MATCH(N7,Março!$A$4:$A$300,0)),INDEX(Março!$F$4:$F$300,_xlfn.AGGREGATE(15,6,ROW(Março!$A$4:$A$300)-ROW(Março!$A$3)/(Março!$A$4:$A$300=MAX(N6:N7)),MOD(ROW(),2)+1)))),"")</f>
        <v/>
      </c>
      <c r="Q7" s="26"/>
      <c r="R7" s="20" t="str">
        <f>IFERROR(IF(Q6="","",IF(MOD(ROW(),2)+1=1,INDEX(Março!$C$4:$C$300,MATCH(Q7,Março!$A$4:$A$300,0)),INDEX(Março!$C$4:$C$300,_xlfn.AGGREGATE(15,6,ROW(Março!$A$4:$A$300)-ROW(Março!$A$3)/(Março!$A$4:$A$300=MAX(Q6:Q7)),MOD(ROW(),2)+1)))),"")</f>
        <v/>
      </c>
      <c r="S7" s="16" t="str">
        <f>IFERROR(IF(Q6="","",IF(MOD(ROW(),2)+1=1,INDEX(Março!$F$4:$F$300,MATCH(Q7,Março!$A$4:$A$300,0)),INDEX(Março!$F$4:$F$300,_xlfn.AGGREGATE(15,6,ROW(Março!$A$4:$A$300)-ROW(Março!$A$3)/(Março!$A$4:$A$300=MAX(Q6:Q7)),MOD(ROW(),2)+1)))),"")</f>
        <v/>
      </c>
      <c r="T7" s="26"/>
      <c r="U7" s="46" t="str">
        <f>IFERROR(IF(T6="","",IF(MOD(ROW(),2)+1=1,INDEX(Março!$C$4:$C$300,MATCH(T7,Março!$A$4:$A$300,0)),INDEX(Março!$C$4:$C$300,_xlfn.AGGREGATE(15,6,ROW(Março!$A$4:$A$300)-ROW(Março!$A$3)/(Março!$A$4:$A$300=MAX(T6:T7)),MOD(ROW(),2)+1)))),"")</f>
        <v/>
      </c>
      <c r="V7" s="16" t="str">
        <f>IFERROR(IF(T6="","",IF(MOD(ROW(),2)+1=1,INDEX(Março!$F$4:$F$300,MATCH(T7,Março!$A$4:$A$300,0)),INDEX(Março!$F$4:$F$300,_xlfn.AGGREGATE(15,6,ROW(Março!$A$4:$A$300)-ROW(Março!$A$3)/(Março!$A$4:$A$300=MAX(T6:T7)),MOD(ROW(),2)+1)))),"")</f>
        <v/>
      </c>
    </row>
    <row r="8" spans="2:22" ht="15" customHeight="1" x14ac:dyDescent="0.3">
      <c r="B8" s="47"/>
      <c r="C8" s="20" t="str">
        <f>IFERROR(IF(B6="","",IF(MOD(ROW(),2)+3=1,INDEX(Março!$C$4:$C$300,MATCH(B8,Março!$A$4:$A$300,0)),INDEX(Março!$C$4:$C$300,_xlfn.AGGREGATE(15,6,ROW(Março!$A$4:$A$300)-ROW(Março!$A$3)/(Março!$A$4:$A$300=MAX(B6:B8)),MOD(ROW(),2)+3)))),"")</f>
        <v/>
      </c>
      <c r="D8" s="16" t="str">
        <f>IFERROR(IF(B6="","",IF(MOD(ROW(),2)+3=1,INDEX(Março!$F$4:$F$300,MATCH(B8,Março!$A$4:$A$300,0)),INDEX(Março!$F$4:$F$300,_xlfn.AGGREGATE(15,6,ROW(Março!$A$4:$A$300)-ROW(Março!$A$3)/(Março!$A$4:$A$300=MAX(B6:B8)),MOD(ROW(),2)+3)))),"")</f>
        <v/>
      </c>
      <c r="E8" s="34"/>
      <c r="F8" s="20" t="str">
        <f>IFERROR(IF(E6="","",IF(MOD(ROW(),2)+3=1,INDEX(Março!$C$4:$C$300,MATCH(E8,Março!$A$4:$A$300,0)),INDEX(Março!$C$4:$C$300,_xlfn.AGGREGATE(15,6,ROW(Março!$A$4:$A$300)-ROW(Março!$A$3)/(Março!$A$4:$A$300=MAX(E6:E8)),MOD(ROW(),2)+3)))),"")</f>
        <v/>
      </c>
      <c r="G8" s="16" t="str">
        <f>IFERROR(IF(E6="","",IF(MOD(ROW(),2)+3=1,INDEX(Março!$F$4:$F$300,MATCH(E8,Março!$A$4:$A$300,0)),INDEX(Março!$F$4:$F$300,_xlfn.AGGREGATE(15,6,ROW(Março!$A$4:$A$300)-ROW(Março!$A$3)/(Março!$A$4:$A$300=MAX(E6:E8)),MOD(ROW(),2)+3)))),"")</f>
        <v/>
      </c>
      <c r="H8" s="34"/>
      <c r="I8" s="20" t="str">
        <f>IFERROR(IF(H6="","",IF(MOD(ROW(),2)+3=1,INDEX(Março!$C$4:$C$300,MATCH(H8,Março!$A$4:$A$300,0)),INDEX(Março!$C$4:$C$300,_xlfn.AGGREGATE(15,6,ROW(Março!$A$4:$A$300)-ROW(Março!$A$3)/(Março!$A$4:$A$300=MAX(H6:H8)),MOD(ROW(),2)+3)))),"")</f>
        <v/>
      </c>
      <c r="J8" s="16" t="str">
        <f>IFERROR(IF(H6="","",IF(MOD(ROW(),2)+3=1,INDEX(Março!$F$4:$F$300,MATCH(H8,Março!$A$4:$A$300,0)),INDEX(Março!$F$4:$F$300,_xlfn.AGGREGATE(15,6,ROW(Março!$A$4:$A$300)-ROW(Março!$A$3)/(Março!$A$4:$A$300=MAX(H6:H8)),MOD(ROW(),2)+3)))),"")</f>
        <v/>
      </c>
      <c r="K8" s="26"/>
      <c r="L8" s="20" t="str">
        <f>IFERROR(IF(K6="","",IF(MOD(ROW(),2)+3=1,INDEX(Março!$C$4:$C$300,MATCH(K8,Março!$A$4:$A$300,0)),INDEX(Março!$C$4:$C$300,_xlfn.AGGREGATE(15,6,ROW(Março!$A$4:$A$300)-ROW(Março!$A$3)/(Março!$A$4:$A$300=MAX(K6:K8)),MOD(ROW(),2)+3)))),"")</f>
        <v/>
      </c>
      <c r="M8" s="16" t="str">
        <f>IFERROR(IF(K6="","",IF(MOD(ROW(),2)+3=1,INDEX(Março!$F$4:$F$300,MATCH(K8,Março!$A$4:$A$300,0)),INDEX(Março!$F$4:$F$300,_xlfn.AGGREGATE(15,6,ROW(Março!$A$4:$A$300)-ROW(Março!$A$3)/(Março!$A$4:$A$300=MAX(K6:K8)),MOD(ROW(),2)+3)))),"")</f>
        <v/>
      </c>
      <c r="N8" s="26"/>
      <c r="O8" s="20" t="str">
        <f>IFERROR(IF(N6="","",IF(MOD(ROW(),2)+3=1,INDEX(Março!$C$4:$C$300,MATCH(N8,Março!$A$4:$A$300,0)),INDEX(Março!$C$4:$C$300,_xlfn.AGGREGATE(15,6,ROW(Março!$A$4:$A$300)-ROW(Março!$A$3)/(Março!$A$4:$A$300=MAX(N6:N8)),MOD(ROW(),2)+3)))),"")</f>
        <v/>
      </c>
      <c r="P8" s="16" t="str">
        <f>IFERROR(IF(N6="","",IF(MOD(ROW(),2)+3=1,INDEX(Março!$F$4:$F$300,MATCH(N8,Março!$A$4:$A$300,0)),INDEX(Março!$F$4:$F$300,_xlfn.AGGREGATE(15,6,ROW(Março!$A$4:$A$300)-ROW(Março!$A$3)/(Março!$A$4:$A$300=MAX(N6:N8)),MOD(ROW(),2)+3)))),"")</f>
        <v/>
      </c>
      <c r="Q8" s="26"/>
      <c r="R8" s="20" t="str">
        <f>IFERROR(IF(Q6="","",IF(MOD(ROW(),2)+3=1,INDEX(Março!$C$4:$C$300,MATCH(Q8,Março!$A$4:$A$300,0)),INDEX(Março!$C$4:$C$300,_xlfn.AGGREGATE(15,6,ROW(Março!$A$4:$A$300)-ROW(Março!$A$3)/(Março!$A$4:$A$300=MAX(Q6:Q8)),MOD(ROW(),2)+3)))),"")</f>
        <v/>
      </c>
      <c r="S8" s="16" t="str">
        <f>IFERROR(IF(Q6="","",IF(MOD(ROW(),2)+3=1,INDEX(Março!$F$4:$F$300,MATCH(Q8,Março!$A$4:$A$300,0)),INDEX(Março!$F$4:$F$300,_xlfn.AGGREGATE(15,6,ROW(Março!$A$4:$A$300)-ROW(Março!$A$3)/(Março!$A$4:$A$300=MAX(Q6:Q8)),MOD(ROW(),2)+3)))),"")</f>
        <v/>
      </c>
      <c r="T8" s="26"/>
      <c r="U8" s="46" t="str">
        <f>IFERROR(IF(T6="","",IF(MOD(ROW(),2)+3=1,INDEX(Março!$C$4:$C$300,MATCH(T8,Março!$A$4:$A$300,0)),INDEX(Março!$C$4:$C$300,_xlfn.AGGREGATE(15,6,ROW(Março!$A$4:$A$300)-ROW(Março!$A$3)/(Março!$A$4:$A$300=MAX(T6:T8)),MOD(ROW(),2)+3)))),"")</f>
        <v/>
      </c>
      <c r="V8" s="16" t="str">
        <f>IFERROR(IF(T6="","",IF(MOD(ROW(),2)+3=1,INDEX(Março!$F$4:$F$300,MATCH(T8,Março!$A$4:$A$300,0)),INDEX(Março!$F$4:$F$300,_xlfn.AGGREGATE(15,6,ROW(Março!$A$4:$A$300)-ROW(Março!$A$3)/(Março!$A$4:$A$300=MAX(T6:T8)),MOD(ROW(),2)+3)))),"")</f>
        <v/>
      </c>
    </row>
    <row r="9" spans="2:22" ht="15" customHeight="1" x14ac:dyDescent="0.3">
      <c r="B9" s="47"/>
      <c r="C9" s="20" t="str">
        <f>IFERROR(IF(B6="","",IF(MOD(ROW(),2)+3=1,INDEX(Março!$C$4:$C$300,MATCH(B9,Março!$A$4:$A$300,0)),INDEX(Março!$C$4:$C$300,_xlfn.AGGREGATE(15,6,ROW(Março!$A$4:$A$300)-ROW(Março!$A$3)/(Março!$A$4:$A$300=MAX(B6:B9)),MOD(ROW(),2)+3)))),"")</f>
        <v/>
      </c>
      <c r="D9" s="16" t="str">
        <f>IFERROR(IF(B6="","",IF(MOD(ROW(),2)+3=1,INDEX(Março!$F$4:$F$300,MATCH(B9,Março!$A$4:$A$300,0)),INDEX(Março!$F$4:$F$300,_xlfn.AGGREGATE(15,6,ROW(Março!$A$4:$A$300)-ROW(Março!$A$3)/(Março!$A$4:$A$300=MAX(B6:B9)),MOD(ROW(),2)+3)))),"")</f>
        <v/>
      </c>
      <c r="E9" s="34"/>
      <c r="F9" s="20" t="str">
        <f>IFERROR(IF(E6="","",IF(MOD(ROW(),2)+3=1,INDEX(Março!$C$4:$C$300,MATCH(E9,Março!$A$4:$A$300,0)),INDEX(Março!$C$4:$C$300,_xlfn.AGGREGATE(15,6,ROW(Março!$A$4:$A$300)-ROW(Março!$A$3)/(Março!$A$4:$A$300=MAX(E6:E9)),MOD(ROW(),2)+3)))),"")</f>
        <v/>
      </c>
      <c r="G9" s="16" t="str">
        <f>IFERROR(IF(E6="","",IF(MOD(ROW(),2)+3=1,INDEX(Março!$F$4:$F$300,MATCH(E9,Março!$A$4:$A$300,0)),INDEX(Março!$F$4:$F$300,_xlfn.AGGREGATE(15,6,ROW(Março!$A$4:$A$300)-ROW(Março!$A$3)/(Março!$A$4:$A$300=MAX(E6:E9)),MOD(ROW(),2)+3)))),"")</f>
        <v/>
      </c>
      <c r="H9" s="34"/>
      <c r="I9" s="20" t="str">
        <f>IFERROR(IF(H6="","",IF(MOD(ROW(),2)+3=1,INDEX(Março!$C$4:$C$300,MATCH(H9,Março!$A$4:$A$300,0)),INDEX(Março!$C$4:$C$300,_xlfn.AGGREGATE(15,6,ROW(Março!$A$4:$A$300)-ROW(Março!$A$3)/(Março!$A$4:$A$300=MAX(H6:H9)),MOD(ROW(),2)+3)))),"")</f>
        <v/>
      </c>
      <c r="J9" s="16" t="str">
        <f>IFERROR(IF(H6="","",IF(MOD(ROW(),2)+3=1,INDEX(Março!$F$4:$F$300,MATCH(H9,Março!$A$4:$A$300,0)),INDEX(Março!$F$4:$F$300,_xlfn.AGGREGATE(15,6,ROW(Março!$A$4:$A$300)-ROW(Março!$A$3)/(Março!$A$4:$A$300=MAX(H6:H9)),MOD(ROW(),2)+3)))),"")</f>
        <v/>
      </c>
      <c r="K9" s="26"/>
      <c r="L9" s="20" t="str">
        <f>IFERROR(IF(K6="","",IF(MOD(ROW(),2)+3=1,INDEX(Março!$C$4:$C$300,MATCH(K9,Março!$A$4:$A$300,0)),INDEX(Março!$C$4:$C$300,_xlfn.AGGREGATE(15,6,ROW(Março!$A$4:$A$300)-ROW(Março!$A$3)/(Março!$A$4:$A$300=MAX(K6:K9)),MOD(ROW(),2)+3)))),"")</f>
        <v/>
      </c>
      <c r="M9" s="16" t="str">
        <f>IFERROR(IF(K6="","",IF(MOD(ROW(),2)+3=1,INDEX(Março!$F$4:$F$300,MATCH(K9,Março!$A$4:$A$300,0)),INDEX(Março!$F$4:$F$300,_xlfn.AGGREGATE(15,6,ROW(Março!$A$4:$A$300)-ROW(Março!$A$3)/(Março!$A$4:$A$300=MAX(K6:K9)),MOD(ROW(),2)+3)))),"")</f>
        <v/>
      </c>
      <c r="N9" s="26"/>
      <c r="O9" s="20" t="str">
        <f>IFERROR(IF(N6="","",IF(MOD(ROW(),2)+3=1,INDEX(Março!$C$4:$C$300,MATCH(N9,Março!$A$4:$A$300,0)),INDEX(Março!$C$4:$C$300,_xlfn.AGGREGATE(15,6,ROW(Março!$A$4:$A$300)-ROW(Março!$A$3)/(Março!$A$4:$A$300=MAX(N6:N9)),MOD(ROW(),2)+3)))),"")</f>
        <v/>
      </c>
      <c r="P9" s="16" t="str">
        <f>IFERROR(IF(N6="","",IF(MOD(ROW(),2)+3=1,INDEX(Março!$F$4:$F$300,MATCH(N9,Março!$A$4:$A$300,0)),INDEX(Março!$F$4:$F$300,_xlfn.AGGREGATE(15,6,ROW(Março!$A$4:$A$300)-ROW(Março!$A$3)/(Março!$A$4:$A$300=MAX(N6:N9)),MOD(ROW(),2)+3)))),"")</f>
        <v/>
      </c>
      <c r="Q9" s="26"/>
      <c r="R9" s="20" t="str">
        <f>IFERROR(IF(Q6="","",IF(MOD(ROW(),2)+3=1,INDEX(Março!$C$4:$C$300,MATCH(Q9,Março!$A$4:$A$300,0)),INDEX(Março!$C$4:$C$300,_xlfn.AGGREGATE(15,6,ROW(Março!$A$4:$A$300)-ROW(Março!$A$3)/(Março!$A$4:$A$300=MAX(Q6:Q9)),MOD(ROW(),2)+3)))),"")</f>
        <v/>
      </c>
      <c r="S9" s="16" t="str">
        <f>IFERROR(IF(Q6="","",IF(MOD(ROW(),2)+3=1,INDEX(Março!$F$4:$F$300,MATCH(Q9,Março!$A$4:$A$300,0)),INDEX(Março!$F$4:$F$300,_xlfn.AGGREGATE(15,6,ROW(Março!$A$4:$A$300)-ROW(Março!$A$3)/(Março!$A$4:$A$300=MAX(Q6:Q9)),MOD(ROW(),2)+3)))),"")</f>
        <v/>
      </c>
      <c r="T9" s="26"/>
      <c r="U9" s="46" t="str">
        <f>IFERROR(IF(T6="","",IF(MOD(ROW(),2)+3=1,INDEX(Março!$C$4:$C$300,MATCH(T9,Março!$A$4:$A$300,0)),INDEX(Março!$C$4:$C$300,_xlfn.AGGREGATE(15,6,ROW(Março!$A$4:$A$300)-ROW(Março!$A$3)/(Março!$A$4:$A$300=MAX(T6:T9)),MOD(ROW(),2)+3)))),"")</f>
        <v/>
      </c>
      <c r="V9" s="16" t="str">
        <f>IFERROR(IF(T6="","",IF(MOD(ROW(),2)+3=1,INDEX(Março!$F$4:$F$300,MATCH(T9,Março!$A$4:$A$300,0)),INDEX(Março!$F$4:$F$300,_xlfn.AGGREGATE(15,6,ROW(Março!$A$4:$A$300)-ROW(Março!$A$3)/(Março!$A$4:$A$300=MAX(T6:T9)),MOD(ROW(),2)+3)))),"")</f>
        <v/>
      </c>
    </row>
    <row r="10" spans="2:22" ht="15" customHeight="1" x14ac:dyDescent="0.3">
      <c r="B10" s="47"/>
      <c r="C10" s="20" t="str">
        <f>IFERROR(IF(B6="","",IF(MOD(ROW(),2)+5=1,INDEX(Março!$C$4:$C$300,MATCH(B10,Março!$A$4:$A$300,0)),INDEX(Março!$C$4:$C$300,_xlfn.AGGREGATE(15,6,ROW(Março!$A$4:$A$300)-ROW(Março!$A$3)/(Março!$A$4:$A$300=MAX(B6:B10)),MOD(ROW(),2)+5)))),"")</f>
        <v/>
      </c>
      <c r="D10" s="16" t="str">
        <f>IFERROR(IF(B6="","",IF(MOD(ROW(),2)+5=1,INDEX(Março!$F$4:$F$300,MATCH(B10,Março!$A$4:$A$300,0)),INDEX(Março!$F$4:$F$300,_xlfn.AGGREGATE(15,6,ROW(Março!$A$4:$A$300)-ROW(Março!$A$3)/(Março!$A$4:$A$300=MAX(B6:B10)),MOD(ROW(),2)+5)))),"")</f>
        <v/>
      </c>
      <c r="E10" s="34"/>
      <c r="F10" s="20" t="str">
        <f>IFERROR(IF(E6="","",IF(MOD(ROW(),2)+5=1,INDEX(Março!$C$4:$C$300,MATCH(E10,Março!$A$4:$A$300,0)),INDEX(Março!$C$4:$C$300,_xlfn.AGGREGATE(15,6,ROW(Março!$A$4:$A$300)-ROW(Março!$A$3)/(Março!$A$4:$A$300=MAX(E6:E10)),MOD(ROW(),2)+5)))),"")</f>
        <v/>
      </c>
      <c r="G10" s="16" t="str">
        <f>IFERROR(IF(E6="","",IF(MOD(ROW(),2)+5=1,INDEX(Março!$F$4:$F$300,MATCH(E10,Março!$A$4:$A$300,0)),INDEX(Março!$F$4:$F$300,_xlfn.AGGREGATE(15,6,ROW(Março!$A$4:$A$300)-ROW(Março!$A$3)/(Março!$A$4:$A$300=MAX(E6:E10)),MOD(ROW(),2)+5)))),"")</f>
        <v/>
      </c>
      <c r="H10" s="34"/>
      <c r="I10" s="20" t="str">
        <f>IFERROR(IF(H6="","",IF(MOD(ROW(),2)+5=1,INDEX(Março!$C$4:$C$300,MATCH(H10,Março!$A$4:$A$300,0)),INDEX(Março!$C$4:$C$300,_xlfn.AGGREGATE(15,6,ROW(Março!$A$4:$A$300)-ROW(Março!$A$3)/(Março!$A$4:$A$300=MAX(H6:H10)),MOD(ROW(),2)+5)))),"")</f>
        <v/>
      </c>
      <c r="J10" s="16" t="str">
        <f>IFERROR(IF(H6="","",IF(MOD(ROW(),2)+5=1,INDEX(Março!$F$4:$F$300,MATCH(H10,Março!$A$4:$A$300,0)),INDEX(Março!$F$4:$F$300,_xlfn.AGGREGATE(15,6,ROW(Março!$A$4:$A$300)-ROW(Março!$A$3)/(Março!$A$4:$A$300=MAX(H6:H10)),MOD(ROW(),2)+5)))),"")</f>
        <v/>
      </c>
      <c r="K10" s="34"/>
      <c r="L10" s="20" t="str">
        <f>IFERROR(IF(K6="","",IF(MOD(ROW(),2)+5=1,INDEX(Março!$C$4:$C$300,MATCH(K10,Março!$A$4:$A$300,0)),INDEX(Março!$C$4:$C$300,_xlfn.AGGREGATE(15,6,ROW(Março!$A$4:$A$300)-ROW(Março!$A$3)/(Março!$A$4:$A$300=MAX(K6:K10)),MOD(ROW(),2)+5)))),"")</f>
        <v/>
      </c>
      <c r="M10" s="16" t="str">
        <f>IFERROR(IF(K6="","",IF(MOD(ROW(),2)+5=1,INDEX(Março!$F$4:$F$300,MATCH(K10,Março!$A$4:$A$300,0)),INDEX(Março!$F$4:$F$300,_xlfn.AGGREGATE(15,6,ROW(Março!$A$4:$A$300)-ROW(Março!$A$3)/(Março!$A$4:$A$300=MAX(K6:K10)),MOD(ROW(),2)+5)))),"")</f>
        <v/>
      </c>
      <c r="N10" s="34"/>
      <c r="O10" s="20" t="str">
        <f>IFERROR(IF(N6="","",IF(MOD(ROW(),2)+5=1,INDEX(Março!$C$4:$C$300,MATCH(N10,Março!$A$4:$A$300,0)),INDEX(Março!$C$4:$C$300,_xlfn.AGGREGATE(15,6,ROW(Março!$A$4:$A$300)-ROW(Março!$A$3)/(Março!$A$4:$A$300=MAX(N6:N10)),MOD(ROW(),2)+5)))),"")</f>
        <v/>
      </c>
      <c r="P10" s="16" t="str">
        <f>IFERROR(IF(N6="","",IF(MOD(ROW(),2)+5=1,INDEX(Março!$F$4:$F$300,MATCH(N10,Março!$A$4:$A$300,0)),INDEX(Março!$F$4:$F$300,_xlfn.AGGREGATE(15,6,ROW(Março!$A$4:$A$300)-ROW(Março!$A$3)/(Março!$A$4:$A$300=MAX(N6:N10)),MOD(ROW(),2)+5)))),"")</f>
        <v/>
      </c>
      <c r="Q10" s="34"/>
      <c r="R10" s="20" t="str">
        <f>IFERROR(IF(Q6="","",IF(MOD(ROW(),2)+5=1,INDEX(Março!$C$4:$C$300,MATCH(Q10,Março!$A$4:$A$300,0)),INDEX(Março!$C$4:$C$300,_xlfn.AGGREGATE(15,6,ROW(Março!$A$4:$A$300)-ROW(Março!$A$3)/(Março!$A$4:$A$300=MAX(Q6:Q10)),MOD(ROW(),2)+5)))),"")</f>
        <v/>
      </c>
      <c r="S10" s="16" t="str">
        <f>IFERROR(IF(Q6="","",IF(MOD(ROW(),2)+5=1,INDEX(Março!$F$4:$F$300,MATCH(Q10,Março!$A$4:$A$300,0)),INDEX(Março!$F$4:$F$300,_xlfn.AGGREGATE(15,6,ROW(Março!$A$4:$A$300)-ROW(Março!$A$3)/(Março!$A$4:$A$300=MAX(Q6:Q10)),MOD(ROW(),2)+5)))),"")</f>
        <v/>
      </c>
      <c r="T10" s="34"/>
      <c r="U10" s="46" t="str">
        <f>IFERROR(IF(T6="","",IF(MOD(ROW(),2)+5=1,INDEX(Março!$C$4:$C$300,MATCH(T10,Março!$A$4:$A$300,0)),INDEX(Março!$C$4:$C$300,_xlfn.AGGREGATE(15,6,ROW(Março!$A$4:$A$300)-ROW(Março!$A$3)/(Março!$A$4:$A$300=MAX(T6:T10)),MOD(ROW(),2)+5)))),"")</f>
        <v/>
      </c>
      <c r="V10" s="16" t="str">
        <f>IFERROR(IF(T6="","",IF(MOD(ROW(),2)+5=1,INDEX(Março!$F$4:$F$300,MATCH(T10,Março!$A$4:$A$300,0)),INDEX(Março!$F$4:$F$300,_xlfn.AGGREGATE(15,6,ROW(Março!$A$4:$A$300)-ROW(Março!$A$3)/(Março!$A$4:$A$300=MAX(T6:T10)),MOD(ROW(),2)+5)))),"")</f>
        <v/>
      </c>
    </row>
    <row r="11" spans="2:22" ht="15" customHeight="1" x14ac:dyDescent="0.3">
      <c r="B11" s="47"/>
      <c r="C11" s="20" t="str">
        <f>IFERROR(IF(B6="","",IF(MOD(ROW(),2)+5=1,INDEX(Março!$C$4:$C$300,MATCH(B11,Março!$A$4:$A$300,0)),INDEX(Março!$C$4:$C$300,_xlfn.AGGREGATE(15,6,ROW(Março!$A$4:$A$300)-ROW(Março!$A$3)/(Março!$A$4:$A$300=MAX(B6:B11)),MOD(ROW(),2)+5)))),"")</f>
        <v/>
      </c>
      <c r="D11" s="16" t="str">
        <f>IFERROR(IF(B6="","",IF(MOD(ROW(),2)+5=1,INDEX(Março!$F$4:$F$300,MATCH(B11,Março!$A$4:$A$300,0)),INDEX(Março!$F$4:$F$300,_xlfn.AGGREGATE(15,6,ROW(Março!$A$4:$A$300)-ROW(Março!$A$3)/(Março!$A$4:$A$300=MAX(B6:B11)),MOD(ROW(),2)+5)))),"")</f>
        <v/>
      </c>
      <c r="E11" s="34"/>
      <c r="F11" s="20" t="str">
        <f>IFERROR(IF(E6="","",IF(MOD(ROW(),2)+5=1,INDEX(Março!$C$4:$C$300,MATCH(E11,Março!$A$4:$A$300,0)),INDEX(Março!$C$4:$C$300,_xlfn.AGGREGATE(15,6,ROW(Março!$A$4:$A$300)-ROW(Março!$A$3)/(Março!$A$4:$A$300=MAX(E6:E11)),MOD(ROW(),2)+5)))),"")</f>
        <v/>
      </c>
      <c r="G11" s="16" t="str">
        <f>IFERROR(IF(E6="","",IF(MOD(ROW(),2)+5=1,INDEX(Março!$F$4:$F$300,MATCH(E11,Março!$A$4:$A$300,0)),INDEX(Março!$F$4:$F$300,_xlfn.AGGREGATE(15,6,ROW(Março!$A$4:$A$300)-ROW(Março!$A$3)/(Março!$A$4:$A$300=MAX(E6:E11)),MOD(ROW(),2)+5)))),"")</f>
        <v/>
      </c>
      <c r="H11" s="34"/>
      <c r="I11" s="20" t="str">
        <f>IFERROR(IF(H6="","",IF(MOD(ROW(),2)+5=1,INDEX(Março!$C$4:$C$300,MATCH(H11,Março!$A$4:$A$300,0)),INDEX(Março!$C$4:$C$300,_xlfn.AGGREGATE(15,6,ROW(Março!$A$4:$A$300)-ROW(Março!$A$3)/(Março!$A$4:$A$300=MAX(H6:H11)),MOD(ROW(),2)+5)))),"")</f>
        <v/>
      </c>
      <c r="J11" s="16" t="str">
        <f>IFERROR(IF(H6="","",IF(MOD(ROW(),2)+5=1,INDEX(Março!$F$4:$F$300,MATCH(H11,Março!$A$4:$A$300,0)),INDEX(Março!$F$4:$F$300,_xlfn.AGGREGATE(15,6,ROW(Março!$A$4:$A$300)-ROW(Março!$A$3)/(Março!$A$4:$A$300=MAX(H6:H11)),MOD(ROW(),2)+5)))),"")</f>
        <v/>
      </c>
      <c r="K11" s="34"/>
      <c r="L11" s="20" t="str">
        <f>IFERROR(IF(K6="","",IF(MOD(ROW(),2)+5=1,INDEX(Março!$C$4:$C$300,MATCH(K11,Março!$A$4:$A$300,0)),INDEX(Março!$C$4:$C$300,_xlfn.AGGREGATE(15,6,ROW(Março!$A$4:$A$300)-ROW(Março!$A$3)/(Março!$A$4:$A$300=MAX(K6:K11)),MOD(ROW(),2)+5)))),"")</f>
        <v/>
      </c>
      <c r="M11" s="16" t="str">
        <f>IFERROR(IF(K6="","",IF(MOD(ROW(),2)+5=1,INDEX(Março!$F$4:$F$300,MATCH(K11,Março!$A$4:$A$300,0)),INDEX(Março!$F$4:$F$300,_xlfn.AGGREGATE(15,6,ROW(Março!$A$4:$A$300)-ROW(Março!$A$3)/(Março!$A$4:$A$300=MAX(K6:K11)),MOD(ROW(),2)+5)))),"")</f>
        <v/>
      </c>
      <c r="N11" s="34"/>
      <c r="O11" s="20" t="str">
        <f>IFERROR(IF(N6="","",IF(MOD(ROW(),2)+5=1,INDEX(Março!$C$4:$C$300,MATCH(N11,Março!$A$4:$A$300,0)),INDEX(Março!$C$4:$C$300,_xlfn.AGGREGATE(15,6,ROW(Março!$A$4:$A$300)-ROW(Março!$A$3)/(Março!$A$4:$A$300=MAX(N6:N11)),MOD(ROW(),2)+5)))),"")</f>
        <v/>
      </c>
      <c r="P11" s="16" t="str">
        <f>IFERROR(IF(N6="","",IF(MOD(ROW(),2)+5=1,INDEX(Março!$F$4:$F$300,MATCH(N11,Março!$A$4:$A$300,0)),INDEX(Março!$F$4:$F$300,_xlfn.AGGREGATE(15,6,ROW(Março!$A$4:$A$300)-ROW(Março!$A$3)/(Março!$A$4:$A$300=MAX(N6:N11)),MOD(ROW(),2)+5)))),"")</f>
        <v/>
      </c>
      <c r="Q11" s="34"/>
      <c r="R11" s="20" t="str">
        <f>IFERROR(IF(Q6="","",IF(MOD(ROW(),2)+5=1,INDEX(Março!$C$4:$C$300,MATCH(Q11,Março!$A$4:$A$300,0)),INDEX(Março!$C$4:$C$300,_xlfn.AGGREGATE(15,6,ROW(Março!$A$4:$A$300)-ROW(Março!$A$3)/(Março!$A$4:$A$300=MAX(Q6:Q11)),MOD(ROW(),2)+5)))),"")</f>
        <v/>
      </c>
      <c r="S11" s="16" t="str">
        <f>IFERROR(IF(Q6="","",IF(MOD(ROW(),2)+5=1,INDEX(Março!$F$4:$F$300,MATCH(Q11,Março!$A$4:$A$300,0)),INDEX(Março!$F$4:$F$300,_xlfn.AGGREGATE(15,6,ROW(Março!$A$4:$A$300)-ROW(Março!$A$3)/(Março!$A$4:$A$300=MAX(Q6:Q11)),MOD(ROW(),2)+5)))),"")</f>
        <v/>
      </c>
      <c r="T11" s="34"/>
      <c r="U11" s="46" t="str">
        <f>IFERROR(IF(T6="","",IF(MOD(ROW(),2)+5=1,INDEX(Março!$C$4:$C$300,MATCH(T11,Março!$A$4:$A$300,0)),INDEX(Março!$C$4:$C$300,_xlfn.AGGREGATE(15,6,ROW(Março!$A$4:$A$300)-ROW(Março!$A$3)/(Março!$A$4:$A$300=MAX(T6:T11)),MOD(ROW(),2)+5)))),"")</f>
        <v/>
      </c>
      <c r="V11" s="16" t="str">
        <f>IFERROR(IF(T6="","",IF(MOD(ROW(),2)+5=1,INDEX(Março!$F$4:$F$300,MATCH(T11,Março!$A$4:$A$300,0)),INDEX(Março!$F$4:$F$300,_xlfn.AGGREGATE(15,6,ROW(Março!$A$4:$A$300)-ROW(Março!$A$3)/(Março!$A$4:$A$300=MAX(T6:T11)),MOD(ROW(),2)+5)))),"")</f>
        <v/>
      </c>
    </row>
    <row r="12" spans="2:22" ht="15" customHeight="1" x14ac:dyDescent="0.3">
      <c r="B12" s="45"/>
      <c r="C12" s="20" t="str">
        <f>IFERROR(IF(B6="","",IF(MOD(ROW(),2)+7=1,INDEX(Março!$C$4:$C$300,MATCH(B12,Março!$A$4:$A$300,0)),INDEX(Março!$C$4:$C$300,_xlfn.AGGREGATE(15,6,ROW(Março!$A$4:$A$300)-ROW(Março!$A$3)/(Março!$A$4:$A$300=MAX(B6:B12)),MOD(ROW(),2)+7)))),"")</f>
        <v/>
      </c>
      <c r="D12" s="16" t="str">
        <f>IFERROR(IF(B6="","",IF(MOD(ROW(),2)+7=1,INDEX(Março!$F$4:$F$300,MATCH(B12,Março!$A$4:$A$300,0)),INDEX(Março!$F$4:$F$300,_xlfn.AGGREGATE(15,6,ROW(Março!$A$4:$A$300)-ROW(Março!$A$3)/(Março!$A$4:$A$300=MAX(B6:B12)),MOD(ROW(),2)+7)))),"")</f>
        <v/>
      </c>
      <c r="E12" s="34"/>
      <c r="F12" s="20" t="str">
        <f>IFERROR(IF(E6="","",IF(MOD(ROW(),2)+7=1,INDEX(Março!$C$4:$C$300,MATCH(E12,Março!$A$4:$A$300,0)),INDEX(Março!$C$4:$C$300,_xlfn.AGGREGATE(15,6,ROW(Março!$A$4:$A$300)-ROW(Março!$A$3)/(Março!$A$4:$A$300=MAX(E6:E12)),MOD(ROW(),2)+7)))),"")</f>
        <v/>
      </c>
      <c r="G12" s="16" t="str">
        <f>IFERROR(IF(E6="","",IF(MOD(ROW(),2)+7=1,INDEX(Março!$F$4:$F$300,MATCH(E12,Março!$A$4:$A$300,0)),INDEX(Março!$F$4:$F$300,_xlfn.AGGREGATE(15,6,ROW(Março!$A$4:$A$300)-ROW(Março!$A$3)/(Março!$A$4:$A$300=MAX(E6:E12)),MOD(ROW(),2)+7)))),"")</f>
        <v/>
      </c>
      <c r="H12" s="34"/>
      <c r="I12" s="20" t="str">
        <f>IFERROR(IF(H6="","",IF(MOD(ROW(),2)+7=1,INDEX(Março!$C$4:$C$300,MATCH(H12,Março!$A$4:$A$300,0)),INDEX(Março!$C$4:$C$300,_xlfn.AGGREGATE(15,6,ROW(Março!$A$4:$A$300)-ROW(Março!$A$3)/(Março!$A$4:$A$300=MAX(H6:H12)),MOD(ROW(),2)+7)))),"")</f>
        <v/>
      </c>
      <c r="J12" s="16" t="str">
        <f>IFERROR(IF(H6="","",IF(MOD(ROW(),2)+7=1,INDEX(Março!$F$4:$F$300,MATCH(H12,Março!$A$4:$A$300,0)),INDEX(Março!$F$4:$F$300,_xlfn.AGGREGATE(15,6,ROW(Março!$A$4:$A$300)-ROW(Março!$A$3)/(Março!$A$4:$A$300=MAX(H6:H12)),MOD(ROW(),2)+7)))),"")</f>
        <v/>
      </c>
      <c r="K12" s="34"/>
      <c r="L12" s="20" t="str">
        <f>IFERROR(IF(K6="","",IF(MOD(ROW(),2)+7=1,INDEX(Março!$C$4:$C$300,MATCH(K12,Março!$A$4:$A$300,0)),INDEX(Março!$C$4:$C$300,_xlfn.AGGREGATE(15,6,ROW(Março!$A$4:$A$300)-ROW(Março!$A$3)/(Março!$A$4:$A$300=MAX(K6:K12)),MOD(ROW(),2)+7)))),"")</f>
        <v/>
      </c>
      <c r="M12" s="16" t="str">
        <f>IFERROR(IF(K6="","",IF(MOD(ROW(),2)+7=1,INDEX(Março!$F$4:$F$300,MATCH(K12,Março!$A$4:$A$300,0)),INDEX(Março!$F$4:$F$300,_xlfn.AGGREGATE(15,6,ROW(Março!$A$4:$A$300)-ROW(Março!$A$3)/(Março!$A$4:$A$300=MAX(K6:K12)),MOD(ROW(),2)+7)))),"")</f>
        <v/>
      </c>
      <c r="N12" s="34"/>
      <c r="O12" s="20" t="str">
        <f>IFERROR(IF(N6="","",IF(MOD(ROW(),2)+7=1,INDEX(Março!$C$4:$C$300,MATCH(N12,Março!$A$4:$A$300,0)),INDEX(Março!$C$4:$C$300,_xlfn.AGGREGATE(15,6,ROW(Março!$A$4:$A$300)-ROW(Março!$A$3)/(Março!$A$4:$A$300=MAX(N6:N12)),MOD(ROW(),2)+7)))),"")</f>
        <v/>
      </c>
      <c r="P12" s="16" t="str">
        <f>IFERROR(IF(N6="","",IF(MOD(ROW(),2)+7=1,INDEX(Março!$F$4:$F$300,MATCH(N12,Março!$A$4:$A$300,0)),INDEX(Março!$F$4:$F$300,_xlfn.AGGREGATE(15,6,ROW(Março!$A$4:$A$300)-ROW(Março!$A$3)/(Março!$A$4:$A$300=MAX(N6:N12)),MOD(ROW(),2)+7)))),"")</f>
        <v/>
      </c>
      <c r="Q12" s="34"/>
      <c r="R12" s="20" t="str">
        <f>IFERROR(IF(Q6="","",IF(MOD(ROW(),2)+7=1,INDEX(Março!$C$4:$C$300,MATCH(Q12,Março!$A$4:$A$300,0)),INDEX(Março!$C$4:$C$300,_xlfn.AGGREGATE(15,6,ROW(Março!$A$4:$A$300)-ROW(Março!$A$3)/(Março!$A$4:$A$300=MAX(Q6:Q12)),MOD(ROW(),2)+7)))),"")</f>
        <v/>
      </c>
      <c r="S12" s="16" t="str">
        <f>IFERROR(IF(Q6="","",IF(MOD(ROW(),2)+7=1,INDEX(Março!$F$4:$F$300,MATCH(Q12,Março!$A$4:$A$300,0)),INDEX(Março!$F$4:$F$300,_xlfn.AGGREGATE(15,6,ROW(Março!$A$4:$A$300)-ROW(Março!$A$3)/(Março!$A$4:$A$300=MAX(Q6:Q12)),MOD(ROW(),2)+7)))),"")</f>
        <v/>
      </c>
      <c r="T12" s="34"/>
      <c r="U12" s="46" t="str">
        <f>IFERROR(IF(T6="","",IF(MOD(ROW(),2)+7=1,INDEX(Março!$C$4:$C$300,MATCH(T12,Março!$A$4:$A$300,0)),INDEX(Março!$C$4:$C$300,_xlfn.AGGREGATE(15,6,ROW(Março!$A$4:$A$300)-ROW(Março!$A$3)/(Março!$A$4:$A$300=MAX(T6:T12)),MOD(ROW(),2)+7)))),"")</f>
        <v/>
      </c>
      <c r="V12" s="16" t="str">
        <f>IFERROR(IF(T6="","",IF(MOD(ROW(),2)+7=1,INDEX(Março!$F$4:$F$300,MATCH(T12,Março!$A$4:$A$300,0)),INDEX(Março!$F$4:$F$300,_xlfn.AGGREGATE(15,6,ROW(Março!$A$4:$A$300)-ROW(Março!$A$3)/(Março!$A$4:$A$300=MAX(T6:T12)),MOD(ROW(),2)+7)))),"")</f>
        <v/>
      </c>
    </row>
    <row r="13" spans="2:22" ht="15" customHeight="1" x14ac:dyDescent="0.3">
      <c r="B13" s="48"/>
      <c r="C13" s="21" t="str">
        <f>IFERROR(IF(B6="","",IF(MOD(ROW(),2)+7=1,INDEX(Março!$C$4:$C$300,MATCH(B13,Março!$A$4:$A$300,0)),INDEX(Março!$C$4:$C$300,_xlfn.AGGREGATE(15,6,ROW(Março!$A$4:$A$300)-ROW(Março!$A$3)/(Março!$A$4:$A$300=MAX(B6:B13)),MOD(ROW(),2)+7)))),"")</f>
        <v/>
      </c>
      <c r="D13" s="16" t="str">
        <f>IFERROR(IF(B6="","",IF(MOD(ROW(),2)+7=1,INDEX(Março!$F$4:$F$300,MATCH(B13,Março!$A$4:$A$300,0)),INDEX(Março!$F$4:$F$300,_xlfn.AGGREGATE(15,6,ROW(Março!$A$4:$A$300)-ROW(Março!$A$3)/(Março!$A$4:$A$300=MAX(B6:B13)),MOD(ROW(),2)+7)))),"")</f>
        <v/>
      </c>
      <c r="E13" s="35"/>
      <c r="F13" s="44" t="str">
        <f>IFERROR(IF(E6="","",IF(MOD(ROW(),2)+7=1,INDEX(Março!$C$4:$C$300,MATCH(E13,Março!$A$4:$A$300,0)),INDEX(Março!$C$4:$C$300,_xlfn.AGGREGATE(15,6,ROW(Março!$A$4:$A$300)-ROW(Março!$A$3)/(Março!$A$4:$A$300=MAX(E6:E13)),MOD(ROW(),2)+7)))),"")</f>
        <v/>
      </c>
      <c r="G13" s="16" t="str">
        <f>IFERROR(IF(E6="","",IF(MOD(ROW(),2)+7=1,INDEX(Março!$F$4:$F$300,MATCH(E13,Março!$A$4:$A$300,0)),INDEX(Março!$F$4:$F$300,_xlfn.AGGREGATE(15,6,ROW(Março!$A$4:$A$300)-ROW(Março!$A$3)/(Março!$A$4:$A$300=MAX(E6:E13)),MOD(ROW(),2)+7)))),"")</f>
        <v/>
      </c>
      <c r="H13" s="35"/>
      <c r="I13" s="44" t="str">
        <f>IFERROR(IF(H6="","",IF(MOD(ROW(),2)+7=1,INDEX(Março!$C$4:$C$300,MATCH(H13,Março!$A$4:$A$300,0)),INDEX(Março!$C$4:$C$300,_xlfn.AGGREGATE(15,6,ROW(Março!$A$4:$A$300)-ROW(Março!$A$3)/(Março!$A$4:$A$300=MAX(H6:H13)),MOD(ROW(),2)+7)))),"")</f>
        <v/>
      </c>
      <c r="J13" s="16" t="str">
        <f>IFERROR(IF(H6="","",IF(MOD(ROW(),2)+7=1,INDEX(Março!$F$4:$F$300,MATCH(H13,Março!$A$4:$A$300,0)),INDEX(Março!$F$4:$F$300,_xlfn.AGGREGATE(15,6,ROW(Março!$A$4:$A$300)-ROW(Março!$A$3)/(Março!$A$4:$A$300=MAX(H6:H13)),MOD(ROW(),2)+7)))),"")</f>
        <v/>
      </c>
      <c r="K13" s="35"/>
      <c r="L13" s="44" t="str">
        <f>IFERROR(IF(K6="","",IF(MOD(ROW(),2)+7=1,INDEX(Março!$C$4:$C$300,MATCH(K13,Março!$A$4:$A$300,0)),INDEX(Março!$C$4:$C$300,_xlfn.AGGREGATE(15,6,ROW(Março!$A$4:$A$300)-ROW(Março!$A$3)/(Março!$A$4:$A$300=MAX(K6:K13)),MOD(ROW(),2)+7)))),"")</f>
        <v/>
      </c>
      <c r="M13" s="16" t="str">
        <f>IFERROR(IF(K6="","",IF(MOD(ROW(),2)+7=1,INDEX(Março!$F$4:$F$300,MATCH(K13,Março!$A$4:$A$300,0)),INDEX(Março!$F$4:$F$300,_xlfn.AGGREGATE(15,6,ROW(Março!$A$4:$A$300)-ROW(Março!$A$3)/(Março!$A$4:$A$300=MAX(K6:K13)),MOD(ROW(),2)+7)))),"")</f>
        <v/>
      </c>
      <c r="N13" s="35"/>
      <c r="O13" s="44" t="str">
        <f>IFERROR(IF(N6="","",IF(MOD(ROW(),2)+7=1,INDEX(Março!$C$4:$C$300,MATCH(N13,Março!$A$4:$A$300,0)),INDEX(Março!$C$4:$C$300,_xlfn.AGGREGATE(15,6,ROW(Março!$A$4:$A$300)-ROW(Março!$A$3)/(Março!$A$4:$A$300=MAX(N6:N13)),MOD(ROW(),2)+7)))),"")</f>
        <v/>
      </c>
      <c r="P13" s="16" t="str">
        <f>IFERROR(IF(N6="","",IF(MOD(ROW(),2)+7=1,INDEX(Março!$F$4:$F$300,MATCH(N13,Março!$A$4:$A$300,0)),INDEX(Março!$F$4:$F$300,_xlfn.AGGREGATE(15,6,ROW(Março!$A$4:$A$300)-ROW(Março!$A$3)/(Março!$A$4:$A$300=MAX(N6:N13)),MOD(ROW(),2)+7)))),"")</f>
        <v/>
      </c>
      <c r="Q13" s="35"/>
      <c r="R13" s="44" t="str">
        <f>IFERROR(IF(Q6="","",IF(MOD(ROW(),2)+7=1,INDEX(Março!$C$4:$C$300,MATCH(Q13,Março!$A$4:$A$300,0)),INDEX(Março!$C$4:$C$300,_xlfn.AGGREGATE(15,6,ROW(Março!$A$4:$A$300)-ROW(Março!$A$3)/(Março!$A$4:$A$300=MAX(Q6:Q13)),MOD(ROW(),2)+7)))),"")</f>
        <v/>
      </c>
      <c r="S13" s="16" t="str">
        <f>IFERROR(IF(Q6="","",IF(MOD(ROW(),2)+7=1,INDEX(Março!$F$4:$F$300,MATCH(Q13,Março!$A$4:$A$300,0)),INDEX(Março!$F$4:$F$300,_xlfn.AGGREGATE(15,6,ROW(Março!$A$4:$A$300)-ROW(Março!$A$3)/(Março!$A$4:$A$300=MAX(Q6:Q13)),MOD(ROW(),2)+7)))),"")</f>
        <v/>
      </c>
      <c r="T13" s="35"/>
      <c r="U13" s="51" t="str">
        <f>IFERROR(IF(T6="","",IF(MOD(ROW(),2)+7=1,INDEX(Março!$C$4:$C$300,MATCH(T13,Março!$A$4:$A$300,0)),INDEX(Março!$C$4:$C$300,_xlfn.AGGREGATE(15,6,ROW(Março!$A$4:$A$300)-ROW(Março!$A$3)/(Março!$A$4:$A$300=MAX(T6:T13)),MOD(ROW(),2)+7)))),"")</f>
        <v/>
      </c>
      <c r="V13" s="16" t="str">
        <f>IFERROR(IF(T6="","",IF(MOD(ROW(),2)+7=1,INDEX(Março!$F$4:$F$300,MATCH(T13,Março!$A$4:$A$300,0)),INDEX(Março!$F$4:$F$300,_xlfn.AGGREGATE(15,6,ROW(Março!$A$4:$A$300)-ROW(Março!$A$3)/(Março!$A$4:$A$300=MAX(T6:T13)),MOD(ROW(),2)+7)))),"")</f>
        <v/>
      </c>
    </row>
    <row r="14" spans="2:22" x14ac:dyDescent="0.3">
      <c r="B14" s="49">
        <f>Março!H8</f>
        <v>44262</v>
      </c>
      <c r="C14" s="20" t="str">
        <f>IFERROR(IF(B14="","",IF(MOD(ROW(),2)+1=1,INDEX(Março!$C$4:$C$300,MATCH(B14,Março!$A$4:$A$300,0)),INDEX(Março!$C$4:$C$300,_xlfn.AGGREGATE(15,6,ROW(Março!$A$4:$A$300)-ROW(Março!$A$3)/(Março!$A$4:$A$300=MAX(B14)),MOD(ROW(),2)+1)))),"")</f>
        <v>Ligações de hidrogenio</v>
      </c>
      <c r="D14" s="16" t="str">
        <f>IFERROR(IF(B14="","",IF(MOD(ROW(),2)+1=1,INDEX(Março!$F$4:$F$300,MATCH(B14,Março!$A$4:$A$300,0)),INDEX(Março!$F$4:$F$300,_xlfn.AGGREGATE(15,6,ROW(Março!$A$4:$A$300)-ROW(Março!$A$3)/(Março!$A$4:$A$300=MAX(B14)),MOD(ROW(),2)+1)))),"")</f>
        <v>Estudando</v>
      </c>
      <c r="E14" s="36">
        <f>Março!I8</f>
        <v>44263</v>
      </c>
      <c r="F14" s="20" t="str">
        <f>IFERROR(IF(E14="","",IF(MOD(ROW(),2)+1=1,INDEX(Março!$C$4:$C$300,MATCH(E14,Março!$A$4:$A$300,0)),INDEX(Março!$C$4:$C$300,_xlfn.AGGREGATE(15,6,ROW(Março!$A$4:$A$300)-ROW(Março!$A$3)/(Março!$A$4:$A$300=MAX(E14)),MOD(ROW(),2)+1)))),"")</f>
        <v/>
      </c>
      <c r="G14" s="16" t="str">
        <f>IFERROR(IF(E14="","",IF(MOD(ROW(),2)+1=1,INDEX(Março!$F$4:$F$300,MATCH(E14,Março!$A$4:$A$300,0)),INDEX(Março!$F$4:$F$300,_xlfn.AGGREGATE(15,6,ROW(Março!$A$4:$A$300)-ROW(Março!$A$3)/(Março!$A$4:$A$300=MAX(E14)),MOD(ROW(),2)+1)))),"")</f>
        <v/>
      </c>
      <c r="H14" s="36">
        <f>Março!J8</f>
        <v>44264</v>
      </c>
      <c r="I14" s="20" t="str">
        <f>IFERROR(IF(H14="","",IF(MOD(ROW(),2)+1=1,INDEX(Março!$C$4:$C$300,MATCH(H14,Março!$A$4:$A$300,0)),INDEX(Março!$C$4:$C$300,_xlfn.AGGREGATE(15,6,ROW(Março!$A$4:$A$300)-ROW(Março!$A$3)/(Março!$A$4:$A$300=MAX(H14)),MOD(ROW(),2)+1)))),"")</f>
        <v>Produto</v>
      </c>
      <c r="J14" s="16" t="str">
        <f>IFERROR(IF(H14="","",IF(MOD(ROW(),2)+1=1,INDEX(Março!$F$4:$F$300,MATCH(H14,Março!$A$4:$A$300,0)),INDEX(Março!$F$4:$F$300,_xlfn.AGGREGATE(15,6,ROW(Março!$A$4:$A$300)-ROW(Março!$A$3)/(Março!$A$4:$A$300=MAX(H14)),MOD(ROW(),2)+1)))),"")</f>
        <v>Estudado</v>
      </c>
      <c r="K14" s="36">
        <f>Março!K8</f>
        <v>44265</v>
      </c>
      <c r="L14" s="20" t="str">
        <f>IFERROR(IF(K14="","",IF(MOD(ROW(),2)+1=1,INDEX(Março!$C$4:$C$300,MATCH(K14,Março!$A$4:$A$300,0)),INDEX(Março!$C$4:$C$300,_xlfn.AGGREGATE(15,6,ROW(Março!$A$4:$A$300)-ROW(Março!$A$3)/(Março!$A$4:$A$300=MAX(K14)),MOD(ROW(),2)+1)))),"")</f>
        <v>Literatura internacional</v>
      </c>
      <c r="M14" s="16" t="str">
        <f>IFERROR(IF(K14="","",IF(MOD(ROW(),2)+1=1,INDEX(Março!$F$4:$F$300,MATCH(K14,Março!$A$4:$A$300,0)),INDEX(Março!$F$4:$F$300,_xlfn.AGGREGATE(15,6,ROW(Março!$A$4:$A$300)-ROW(Março!$A$3)/(Março!$A$4:$A$300=MAX(K14)),MOD(ROW(),2)+1)))),"")</f>
        <v>Estudado</v>
      </c>
      <c r="N14" s="36">
        <f>Março!L8</f>
        <v>44266</v>
      </c>
      <c r="O14" s="20" t="str">
        <f>IFERROR(IF(N14="","",IF(MOD(ROW(),2)+1=1,INDEX(Março!$C$4:$C$300,MATCH(N14,Março!$A$4:$A$300,0)),INDEX(Março!$C$4:$C$300,_xlfn.AGGREGATE(15,6,ROW(Março!$A$4:$A$300)-ROW(Março!$A$3)/(Março!$A$4:$A$300=MAX(N14)),MOD(ROW(),2)+1)))),"")</f>
        <v>Crase</v>
      </c>
      <c r="P14" s="16" t="str">
        <f>IFERROR(IF(N14="","",IF(MOD(ROW(),2)+1=1,INDEX(Março!$F$4:$F$300,MATCH(N14,Março!$A$4:$A$300,0)),INDEX(Março!$F$4:$F$300,_xlfn.AGGREGATE(15,6,ROW(Março!$A$4:$A$300)-ROW(Março!$A$3)/(Março!$A$4:$A$300=MAX(N14)),MOD(ROW(),2)+1)))),"")</f>
        <v>A estudar</v>
      </c>
      <c r="Q14" s="36">
        <f>Março!M8</f>
        <v>44267</v>
      </c>
      <c r="R14" s="20" t="str">
        <f>IFERROR(IF(Q14="","",IF(MOD(ROW(),2)+1=1,INDEX(Março!$C$4:$C$300,MATCH(Q14,Março!$A$4:$A$300,0)),INDEX(Março!$C$4:$C$300,_xlfn.AGGREGATE(15,6,ROW(Março!$A$4:$A$300)-ROW(Março!$A$3)/(Março!$A$4:$A$300=MAX(Q14)),MOD(ROW(),2)+1)))),"")</f>
        <v>Números inteiros</v>
      </c>
      <c r="S14" s="16" t="str">
        <f>IFERROR(IF(Q14="","",IF(MOD(ROW(),2)+1=1,INDEX(Março!$F$4:$F$300,MATCH(Q14,Março!$A$4:$A$300,0)),INDEX(Março!$F$4:$F$300,_xlfn.AGGREGATE(15,6,ROW(Março!$A$4:$A$300)-ROW(Março!$A$3)/(Março!$A$4:$A$300=MAX(Q14)),MOD(ROW(),2)+1)))),"")</f>
        <v>A estudar</v>
      </c>
      <c r="T14" s="36">
        <f>Março!N8</f>
        <v>44268</v>
      </c>
      <c r="U14" s="46" t="str">
        <f>IFERROR(IF(T14="","",IF(MOD(ROW(),2)+1=1,INDEX(Março!$C$4:$C$300,MATCH(T14,Março!$A$4:$A$300,0)),INDEX(Março!$C$4:$C$300,_xlfn.AGGREGATE(15,6,ROW(Março!$A$4:$A$300)-ROW(Março!$A$3)/(Março!$A$4:$A$300=MAX(T14)),MOD(ROW(),2)+1)))),"")</f>
        <v>Reações Quimicas</v>
      </c>
      <c r="V14" s="16" t="str">
        <f>IFERROR(IF(T14="","",IF(MOD(ROW(),2)+1=1,INDEX(Março!$F$4:$F$300,MATCH(T14,Março!$A$4:$A$300,0)),INDEX(Março!$F$4:$F$300,_xlfn.AGGREGATE(15,6,ROW(Março!$A$4:$A$300)-ROW(Março!$A$3)/(Março!$A$4:$A$300=MAX(T14)),MOD(ROW(),2)+1)))),"")</f>
        <v>A estudar</v>
      </c>
    </row>
    <row r="15" spans="2:22" x14ac:dyDescent="0.3">
      <c r="B15" s="45"/>
      <c r="C15" s="20" t="str">
        <f>IFERROR(IF(B14="","",IF(MOD(ROW(),2)+1=1,INDEX(Março!$C$4:$C$300,MATCH(B15,Março!$A$4:$A$300,0)),INDEX(Março!$C$4:$C$300,_xlfn.AGGREGATE(15,6,ROW(Março!$A$4:$A$300)-ROW(Março!$A$3)/(Março!$A$4:$A$300=MAX(B14:B15)),MOD(ROW(),2)+1)))),"")</f>
        <v/>
      </c>
      <c r="D15" s="16" t="str">
        <f>IFERROR(IF(B14="","",IF(MOD(ROW(),2)+1=1,INDEX(Março!$F$4:$F$300,MATCH(B15,Março!$A$4:$A$300,0)),INDEX(Março!$F$4:$F$300,_xlfn.AGGREGATE(15,6,ROW(Março!$A$4:$A$300)-ROW(Março!$A$3)/(Março!$A$4:$A$300=MAX(B14:B15)),MOD(ROW(),2)+1)))),"")</f>
        <v/>
      </c>
      <c r="E15" s="26"/>
      <c r="F15" s="20" t="str">
        <f>IFERROR(IF(E14="","",IF(MOD(ROW(),2)+1=1,INDEX(Março!$C$4:$C$300,MATCH(E15,Março!$A$4:$A$300,0)),INDEX(Março!$C$4:$C$300,_xlfn.AGGREGATE(15,6,ROW(Março!$A$4:$A$300)-ROW(Março!$A$3)/(Março!$A$4:$A$300=MAX(E14:E15)),MOD(ROW(),2)+1)))),"")</f>
        <v/>
      </c>
      <c r="G15" s="16" t="str">
        <f>IFERROR(IF(E14="","",IF(MOD(ROW(),2)+1=1,INDEX(Março!$F$4:$F$300,MATCH(E15,Março!$A$4:$A$300,0)),INDEX(Março!$F$4:$F$300,_xlfn.AGGREGATE(15,6,ROW(Março!$A$4:$A$300)-ROW(Março!$A$3)/(Março!$A$4:$A$300=MAX(E14:E15)),MOD(ROW(),2)+1)))),"")</f>
        <v/>
      </c>
      <c r="H15" s="26"/>
      <c r="I15" s="20" t="str">
        <f>IFERROR(IF(H14="","",IF(MOD(ROW(),2)+1=1,INDEX(Março!$C$4:$C$300,MATCH(H15,Março!$A$4:$A$300,0)),INDEX(Março!$C$4:$C$300,_xlfn.AGGREGATE(15,6,ROW(Março!$A$4:$A$300)-ROW(Março!$A$3)/(Março!$A$4:$A$300=MAX(H14:H15)),MOD(ROW(),2)+1)))),"")</f>
        <v>Funções 2 grau</v>
      </c>
      <c r="J15" s="16" t="str">
        <f>IFERROR(IF(H14="","",IF(MOD(ROW(),2)+1=1,INDEX(Março!$F$4:$F$300,MATCH(H15,Março!$A$4:$A$300,0)),INDEX(Março!$F$4:$F$300,_xlfn.AGGREGATE(15,6,ROW(Março!$A$4:$A$300)-ROW(Março!$A$3)/(Março!$A$4:$A$300=MAX(H14:H15)),MOD(ROW(),2)+1)))),"")</f>
        <v>Estudando</v>
      </c>
      <c r="K15" s="26"/>
      <c r="L15" s="20" t="str">
        <f>IFERROR(IF(K14="","",IF(MOD(ROW(),2)+1=1,INDEX(Março!$C$4:$C$300,MATCH(K15,Março!$A$4:$A$300,0)),INDEX(Março!$C$4:$C$300,_xlfn.AGGREGATE(15,6,ROW(Março!$A$4:$A$300)-ROW(Março!$A$3)/(Março!$A$4:$A$300=MAX(K14:K15)),MOD(ROW(),2)+1)))),"")</f>
        <v/>
      </c>
      <c r="M15" s="16" t="str">
        <f>IFERROR(IF(K14="","",IF(MOD(ROW(),2)+1=1,INDEX(Março!$F$4:$F$300,MATCH(K15,Março!$A$4:$A$300,0)),INDEX(Março!$F$4:$F$300,_xlfn.AGGREGATE(15,6,ROW(Março!$A$4:$A$300)-ROW(Março!$A$3)/(Março!$A$4:$A$300=MAX(K14:K15)),MOD(ROW(),2)+1)))),"")</f>
        <v/>
      </c>
      <c r="N15" s="26"/>
      <c r="O15" s="20" t="str">
        <f>IFERROR(IF(N14="","",IF(MOD(ROW(),2)+1=1,INDEX(Março!$C$4:$C$300,MATCH(N15,Março!$A$4:$A$300,0)),INDEX(Março!$C$4:$C$300,_xlfn.AGGREGATE(15,6,ROW(Março!$A$4:$A$300)-ROW(Março!$A$3)/(Março!$A$4:$A$300=MAX(N14:N15)),MOD(ROW(),2)+1)))),"")</f>
        <v/>
      </c>
      <c r="P15" s="16" t="str">
        <f>IFERROR(IF(N14="","",IF(MOD(ROW(),2)+1=1,INDEX(Março!$F$4:$F$300,MATCH(N15,Março!$A$4:$A$300,0)),INDEX(Março!$F$4:$F$300,_xlfn.AGGREGATE(15,6,ROW(Março!$A$4:$A$300)-ROW(Março!$A$3)/(Março!$A$4:$A$300=MAX(N14:N15)),MOD(ROW(),2)+1)))),"")</f>
        <v/>
      </c>
      <c r="Q15" s="26"/>
      <c r="R15" s="20" t="str">
        <f>IFERROR(IF(Q14="","",IF(MOD(ROW(),2)+1=1,INDEX(Março!$C$4:$C$300,MATCH(Q15,Março!$A$4:$A$300,0)),INDEX(Março!$C$4:$C$300,_xlfn.AGGREGATE(15,6,ROW(Março!$A$4:$A$300)-ROW(Março!$A$3)/(Março!$A$4:$A$300=MAX(Q14:Q15)),MOD(ROW(),2)+1)))),"")</f>
        <v/>
      </c>
      <c r="S15" s="16" t="str">
        <f>IFERROR(IF(Q14="","",IF(MOD(ROW(),2)+1=1,INDEX(Março!$F$4:$F$300,MATCH(Q15,Março!$A$4:$A$300,0)),INDEX(Março!$F$4:$F$300,_xlfn.AGGREGATE(15,6,ROW(Março!$A$4:$A$300)-ROW(Março!$A$3)/(Março!$A$4:$A$300=MAX(Q14:Q15)),MOD(ROW(),2)+1)))),"")</f>
        <v/>
      </c>
      <c r="T15" s="26"/>
      <c r="U15" s="46" t="str">
        <f>IFERROR(IF(T14="","",IF(MOD(ROW(),2)+1=1,INDEX(Março!$C$4:$C$300,MATCH(T15,Março!$A$4:$A$300,0)),INDEX(Março!$C$4:$C$300,_xlfn.AGGREGATE(15,6,ROW(Março!$A$4:$A$300)-ROW(Março!$A$3)/(Março!$A$4:$A$300=MAX(T14:T15)),MOD(ROW(),2)+1)))),"")</f>
        <v/>
      </c>
      <c r="V15" s="16" t="str">
        <f>IFERROR(IF(T14="","",IF(MOD(ROW(),2)+1=1,INDEX(Março!$F$4:$F$300,MATCH(T15,Março!$A$4:$A$300,0)),INDEX(Março!$F$4:$F$300,_xlfn.AGGREGATE(15,6,ROW(Março!$A$4:$A$300)-ROW(Março!$A$3)/(Março!$A$4:$A$300=MAX(T14:T15)),MOD(ROW(),2)+1)))),"")</f>
        <v/>
      </c>
    </row>
    <row r="16" spans="2:22" x14ac:dyDescent="0.3">
      <c r="B16" s="45"/>
      <c r="C16" s="20" t="str">
        <f>IFERROR(IF(B14="","",IF(MOD(ROW(),2)+3=1,INDEX(Março!$C$4:$C$300,MATCH(B16,Março!$A$4:$A$300,0)),INDEX(Março!$C$4:$C$300,_xlfn.AGGREGATE(15,6,ROW(Março!$A$4:$A$300)-ROW(Março!$A$3)/(Março!$A$4:$A$300=MAX(B14:B16)),MOD(ROW(),2)+3)))),"")</f>
        <v/>
      </c>
      <c r="D16" s="16" t="str">
        <f>IFERROR(IF(B14="","",IF(MOD(ROW(),2)+3=1,INDEX(Março!$F$4:$F$300,MATCH(B16,Março!$A$4:$A$300,0)),INDEX(Março!$F$4:$F$300,_xlfn.AGGREGATE(15,6,ROW(Março!$A$4:$A$300)-ROW(Março!$A$3)/(Março!$A$4:$A$300=MAX(B14:B16)),MOD(ROW(),2)+3)))),"")</f>
        <v/>
      </c>
      <c r="E16" s="26"/>
      <c r="F16" s="20" t="str">
        <f>IFERROR(IF(E14="","",IF(MOD(ROW(),2)+3=1,INDEX(Março!$C$4:$C$300,MATCH(E16,Março!$A$4:$A$300,0)),INDEX(Março!$C$4:$C$300,_xlfn.AGGREGATE(15,6,ROW(Março!$A$4:$A$300)-ROW(Março!$A$3)/(Março!$A$4:$A$300=MAX(E14:E16)),MOD(ROW(),2)+3)))),"")</f>
        <v/>
      </c>
      <c r="G16" s="16" t="str">
        <f>IFERROR(IF(E14="","",IF(MOD(ROW(),2)+3=1,INDEX(Março!$F$4:$F$300,MATCH(E16,Março!$A$4:$A$300,0)),INDEX(Março!$F$4:$F$300,_xlfn.AGGREGATE(15,6,ROW(Março!$A$4:$A$300)-ROW(Março!$A$3)/(Março!$A$4:$A$300=MAX(E14:E16)),MOD(ROW(),2)+3)))),"")</f>
        <v/>
      </c>
      <c r="H16" s="26"/>
      <c r="I16" s="20" t="str">
        <f>IFERROR(IF(H14="","",IF(MOD(ROW(),2)+3=1,INDEX(Março!$C$4:$C$300,MATCH(H16,Março!$A$4:$A$300,0)),INDEX(Março!$C$4:$C$300,_xlfn.AGGREGATE(15,6,ROW(Março!$A$4:$A$300)-ROW(Março!$A$3)/(Março!$A$4:$A$300=MAX(H14:H16)),MOD(ROW(),2)+3)))),"")</f>
        <v/>
      </c>
      <c r="J16" s="16" t="str">
        <f>IFERROR(IF(H14="","",IF(MOD(ROW(),2)+3=1,INDEX(Março!$F$4:$F$300,MATCH(H16,Março!$A$4:$A$300,0)),INDEX(Março!$F$4:$F$300,_xlfn.AGGREGATE(15,6,ROW(Março!$A$4:$A$300)-ROW(Março!$A$3)/(Março!$A$4:$A$300=MAX(H14:H16)),MOD(ROW(),2)+3)))),"")</f>
        <v/>
      </c>
      <c r="K16" s="26"/>
      <c r="L16" s="20" t="str">
        <f>IFERROR(IF(K14="","",IF(MOD(ROW(),2)+3=1,INDEX(Março!$C$4:$C$300,MATCH(K16,Março!$A$4:$A$300,0)),INDEX(Março!$C$4:$C$300,_xlfn.AGGREGATE(15,6,ROW(Março!$A$4:$A$300)-ROW(Março!$A$3)/(Março!$A$4:$A$300=MAX(K14:K16)),MOD(ROW(),2)+3)))),"")</f>
        <v/>
      </c>
      <c r="M16" s="16" t="str">
        <f>IFERROR(IF(K14="","",IF(MOD(ROW(),2)+3=1,INDEX(Março!$F$4:$F$300,MATCH(K16,Março!$A$4:$A$300,0)),INDEX(Março!$F$4:$F$300,_xlfn.AGGREGATE(15,6,ROW(Março!$A$4:$A$300)-ROW(Março!$A$3)/(Março!$A$4:$A$300=MAX(K14:K16)),MOD(ROW(),2)+3)))),"")</f>
        <v/>
      </c>
      <c r="N16" s="26"/>
      <c r="O16" s="20" t="str">
        <f>IFERROR(IF(N14="","",IF(MOD(ROW(),2)+3=1,INDEX(Março!$C$4:$C$300,MATCH(N16,Março!$A$4:$A$300,0)),INDEX(Março!$C$4:$C$300,_xlfn.AGGREGATE(15,6,ROW(Março!$A$4:$A$300)-ROW(Março!$A$3)/(Março!$A$4:$A$300=MAX(N14:N16)),MOD(ROW(),2)+3)))),"")</f>
        <v/>
      </c>
      <c r="P16" s="16" t="str">
        <f>IFERROR(IF(N14="","",IF(MOD(ROW(),2)+3=1,INDEX(Março!$F$4:$F$300,MATCH(N16,Março!$A$4:$A$300,0)),INDEX(Março!$F$4:$F$300,_xlfn.AGGREGATE(15,6,ROW(Março!$A$4:$A$300)-ROW(Março!$A$3)/(Março!$A$4:$A$300=MAX(N14:N16)),MOD(ROW(),2)+3)))),"")</f>
        <v/>
      </c>
      <c r="Q16" s="26"/>
      <c r="R16" s="20" t="str">
        <f>IFERROR(IF(Q14="","",IF(MOD(ROW(),2)+3=1,INDEX(Março!$C$4:$C$300,MATCH(Q16,Março!$A$4:$A$300,0)),INDEX(Março!$C$4:$C$300,_xlfn.AGGREGATE(15,6,ROW(Março!$A$4:$A$300)-ROW(Março!$A$3)/(Março!$A$4:$A$300=MAX(Q14:Q16)),MOD(ROW(),2)+3)))),"")</f>
        <v/>
      </c>
      <c r="S16" s="16" t="str">
        <f>IFERROR(IF(Q14="","",IF(MOD(ROW(),2)+3=1,INDEX(Março!$F$4:$F$300,MATCH(Q16,Março!$A$4:$A$300,0)),INDEX(Março!$F$4:$F$300,_xlfn.AGGREGATE(15,6,ROW(Março!$A$4:$A$300)-ROW(Março!$A$3)/(Março!$A$4:$A$300=MAX(Q14:Q16)),MOD(ROW(),2)+3)))),"")</f>
        <v/>
      </c>
      <c r="T16" s="26"/>
      <c r="U16" s="46" t="str">
        <f>IFERROR(IF(T14="","",IF(MOD(ROW(),2)+3=1,INDEX(Março!$C$4:$C$300,MATCH(T16,Março!$A$4:$A$300,0)),INDEX(Março!$C$4:$C$300,_xlfn.AGGREGATE(15,6,ROW(Março!$A$4:$A$300)-ROW(Março!$A$3)/(Março!$A$4:$A$300=MAX(T14:T16)),MOD(ROW(),2)+3)))),"")</f>
        <v/>
      </c>
      <c r="V16" s="16" t="str">
        <f>IFERROR(IF(T14="","",IF(MOD(ROW(),2)+3=1,INDEX(Março!$F$4:$F$300,MATCH(T16,Março!$A$4:$A$300,0)),INDEX(Março!$F$4:$F$300,_xlfn.AGGREGATE(15,6,ROW(Março!$A$4:$A$300)-ROW(Março!$A$3)/(Março!$A$4:$A$300=MAX(T14:T16)),MOD(ROW(),2)+3)))),"")</f>
        <v/>
      </c>
    </row>
    <row r="17" spans="2:22" x14ac:dyDescent="0.3">
      <c r="B17" s="45"/>
      <c r="C17" s="20" t="str">
        <f>IFERROR(IF(B14="","",IF(MOD(ROW(),2)+3=1,INDEX(Março!$C$4:$C$300,MATCH(B17,Março!$A$4:$A$300,0)),INDEX(Março!$C$4:$C$300,_xlfn.AGGREGATE(15,6,ROW(Março!$A$4:$A$300)-ROW(Março!$A$3)/(Março!$A$4:$A$300=MAX(B14:B17)),MOD(ROW(),2)+3)))),"")</f>
        <v/>
      </c>
      <c r="D17" s="16" t="str">
        <f>IFERROR(IF(B14="","",IF(MOD(ROW(),2)+3=1,INDEX(Março!$F$4:$F$300,MATCH(B17,Março!$A$4:$A$300,0)),INDEX(Março!$F$4:$F$300,_xlfn.AGGREGATE(15,6,ROW(Março!$A$4:$A$300)-ROW(Março!$A$3)/(Março!$A$4:$A$300=MAX(B14:B17)),MOD(ROW(),2)+3)))),"")</f>
        <v/>
      </c>
      <c r="E17" s="26"/>
      <c r="F17" s="20" t="str">
        <f>IFERROR(IF(E14="","",IF(MOD(ROW(),2)+3=1,INDEX(Março!$C$4:$C$300,MATCH(E17,Março!$A$4:$A$300,0)),INDEX(Março!$C$4:$C$300,_xlfn.AGGREGATE(15,6,ROW(Março!$A$4:$A$300)-ROW(Março!$A$3)/(Março!$A$4:$A$300=MAX(E14:E17)),MOD(ROW(),2)+3)))),"")</f>
        <v/>
      </c>
      <c r="G17" s="16" t="str">
        <f>IFERROR(IF(E14="","",IF(MOD(ROW(),2)+3=1,INDEX(Março!$F$4:$F$300,MATCH(E17,Março!$A$4:$A$300,0)),INDEX(Março!$F$4:$F$300,_xlfn.AGGREGATE(15,6,ROW(Março!$A$4:$A$300)-ROW(Março!$A$3)/(Março!$A$4:$A$300=MAX(E14:E17)),MOD(ROW(),2)+3)))),"")</f>
        <v/>
      </c>
      <c r="H17" s="26"/>
      <c r="I17" s="20" t="str">
        <f>IFERROR(IF(H14="","",IF(MOD(ROW(),2)+3=1,INDEX(Março!$C$4:$C$300,MATCH(H17,Março!$A$4:$A$300,0)),INDEX(Março!$C$4:$C$300,_xlfn.AGGREGATE(15,6,ROW(Março!$A$4:$A$300)-ROW(Março!$A$3)/(Março!$A$4:$A$300=MAX(H14:H17)),MOD(ROW(),2)+3)))),"")</f>
        <v/>
      </c>
      <c r="J17" s="16" t="str">
        <f>IFERROR(IF(H14="","",IF(MOD(ROW(),2)+3=1,INDEX(Março!$F$4:$F$300,MATCH(H17,Março!$A$4:$A$300,0)),INDEX(Março!$F$4:$F$300,_xlfn.AGGREGATE(15,6,ROW(Março!$A$4:$A$300)-ROW(Março!$A$3)/(Março!$A$4:$A$300=MAX(H14:H17)),MOD(ROW(),2)+3)))),"")</f>
        <v/>
      </c>
      <c r="K17" s="26"/>
      <c r="L17" s="20" t="str">
        <f>IFERROR(IF(K14="","",IF(MOD(ROW(),2)+3=1,INDEX(Março!$C$4:$C$300,MATCH(K17,Março!$A$4:$A$300,0)),INDEX(Março!$C$4:$C$300,_xlfn.AGGREGATE(15,6,ROW(Março!$A$4:$A$300)-ROW(Março!$A$3)/(Março!$A$4:$A$300=MAX(K14:K17)),MOD(ROW(),2)+3)))),"")</f>
        <v/>
      </c>
      <c r="M17" s="16" t="str">
        <f>IFERROR(IF(K14="","",IF(MOD(ROW(),2)+3=1,INDEX(Março!$F$4:$F$300,MATCH(K17,Março!$A$4:$A$300,0)),INDEX(Março!$F$4:$F$300,_xlfn.AGGREGATE(15,6,ROW(Março!$A$4:$A$300)-ROW(Março!$A$3)/(Março!$A$4:$A$300=MAX(K14:K17)),MOD(ROW(),2)+3)))),"")</f>
        <v/>
      </c>
      <c r="N17" s="26"/>
      <c r="O17" s="20" t="str">
        <f>IFERROR(IF(N14="","",IF(MOD(ROW(),2)+3=1,INDEX(Março!$C$4:$C$300,MATCH(N17,Março!$A$4:$A$300,0)),INDEX(Março!$C$4:$C$300,_xlfn.AGGREGATE(15,6,ROW(Março!$A$4:$A$300)-ROW(Março!$A$3)/(Março!$A$4:$A$300=MAX(N14:N17)),MOD(ROW(),2)+3)))),"")</f>
        <v/>
      </c>
      <c r="P17" s="16" t="str">
        <f>IFERROR(IF(N14="","",IF(MOD(ROW(),2)+3=1,INDEX(Março!$F$4:$F$300,MATCH(N17,Março!$A$4:$A$300,0)),INDEX(Março!$F$4:$F$300,_xlfn.AGGREGATE(15,6,ROW(Março!$A$4:$A$300)-ROW(Março!$A$3)/(Março!$A$4:$A$300=MAX(N14:N17)),MOD(ROW(),2)+3)))),"")</f>
        <v/>
      </c>
      <c r="Q17" s="26"/>
      <c r="R17" s="20" t="str">
        <f>IFERROR(IF(Q14="","",IF(MOD(ROW(),2)+3=1,INDEX(Março!$C$4:$C$300,MATCH(Q17,Março!$A$4:$A$300,0)),INDEX(Março!$C$4:$C$300,_xlfn.AGGREGATE(15,6,ROW(Março!$A$4:$A$300)-ROW(Março!$A$3)/(Março!$A$4:$A$300=MAX(Q14:Q17)),MOD(ROW(),2)+3)))),"")</f>
        <v/>
      </c>
      <c r="S17" s="16" t="str">
        <f>IFERROR(IF(Q14="","",IF(MOD(ROW(),2)+3=1,INDEX(Março!$F$4:$F$300,MATCH(Q17,Março!$A$4:$A$300,0)),INDEX(Março!$F$4:$F$300,_xlfn.AGGREGATE(15,6,ROW(Março!$A$4:$A$300)-ROW(Março!$A$3)/(Março!$A$4:$A$300=MAX(Q14:Q17)),MOD(ROW(),2)+3)))),"")</f>
        <v/>
      </c>
      <c r="T17" s="26"/>
      <c r="U17" s="46" t="str">
        <f>IFERROR(IF(T14="","",IF(MOD(ROW(),2)+3=1,INDEX(Março!$C$4:$C$300,MATCH(T17,Março!$A$4:$A$300,0)),INDEX(Março!$C$4:$C$300,_xlfn.AGGREGATE(15,6,ROW(Março!$A$4:$A$300)-ROW(Março!$A$3)/(Março!$A$4:$A$300=MAX(T14:T17)),MOD(ROW(),2)+3)))),"")</f>
        <v/>
      </c>
      <c r="V17" s="16" t="str">
        <f>IFERROR(IF(T14="","",IF(MOD(ROW(),2)+3=1,INDEX(Março!$F$4:$F$300,MATCH(T17,Março!$A$4:$A$300,0)),INDEX(Março!$F$4:$F$300,_xlfn.AGGREGATE(15,6,ROW(Março!$A$4:$A$300)-ROW(Março!$A$3)/(Março!$A$4:$A$300=MAX(T14:T17)),MOD(ROW(),2)+3)))),"")</f>
        <v/>
      </c>
    </row>
    <row r="18" spans="2:22" x14ac:dyDescent="0.3">
      <c r="B18" s="47"/>
      <c r="C18" s="20" t="str">
        <f>IFERROR(IF(B14="","",IF(MOD(ROW(),2)+5=1,INDEX(Março!$C$4:$C$300,MATCH(B18,Março!$A$4:$A$300,0)),INDEX(Março!$C$4:$C$300,_xlfn.AGGREGATE(15,6,ROW(Março!$A$4:$A$300)-ROW(Março!$A$3)/(Março!$A$4:$A$300=MAX(B14:B18)),MOD(ROW(),2)+5)))),"")</f>
        <v/>
      </c>
      <c r="D18" s="16" t="str">
        <f>IFERROR(IF(B14="","",IF(MOD(ROW(),2)+5=1,INDEX(Março!$F$4:$F$300,MATCH(B18,Março!$A$4:$A$300,0)),INDEX(Março!$F$4:$F$300,_xlfn.AGGREGATE(15,6,ROW(Março!$A$4:$A$300)-ROW(Março!$A$3)/(Março!$A$4:$A$300=MAX(B14:B18)),MOD(ROW(),2)+5)))),"")</f>
        <v/>
      </c>
      <c r="E18" s="34"/>
      <c r="F18" s="20" t="str">
        <f>IFERROR(IF(E14="","",IF(MOD(ROW(),2)+5=1,INDEX(Março!$C$4:$C$300,MATCH(E18,Março!$A$4:$A$300,0)),INDEX(Março!$C$4:$C$300,_xlfn.AGGREGATE(15,6,ROW(Março!$A$4:$A$300)-ROW(Março!$A$3)/(Março!$A$4:$A$300=MAX(E14:E18)),MOD(ROW(),2)+5)))),"")</f>
        <v/>
      </c>
      <c r="G18" s="16" t="str">
        <f>IFERROR(IF(E14="","",IF(MOD(ROW(),2)+5=1,INDEX(Março!$F$4:$F$300,MATCH(E18,Março!$A$4:$A$300,0)),INDEX(Março!$F$4:$F$300,_xlfn.AGGREGATE(15,6,ROW(Março!$A$4:$A$300)-ROW(Março!$A$3)/(Março!$A$4:$A$300=MAX(E14:E18)),MOD(ROW(),2)+5)))),"")</f>
        <v/>
      </c>
      <c r="H18" s="34"/>
      <c r="I18" s="20" t="str">
        <f>IFERROR(IF(H14="","",IF(MOD(ROW(),2)+5=1,INDEX(Março!$C$4:$C$300,MATCH(H18,Março!$A$4:$A$300,0)),INDEX(Março!$C$4:$C$300,_xlfn.AGGREGATE(15,6,ROW(Março!$A$4:$A$300)-ROW(Março!$A$3)/(Março!$A$4:$A$300=MAX(H14:H18)),MOD(ROW(),2)+5)))),"")</f>
        <v/>
      </c>
      <c r="J18" s="16" t="str">
        <f>IFERROR(IF(H14="","",IF(MOD(ROW(),2)+5=1,INDEX(Março!$F$4:$F$300,MATCH(H18,Março!$A$4:$A$300,0)),INDEX(Março!$F$4:$F$300,_xlfn.AGGREGATE(15,6,ROW(Março!$A$4:$A$300)-ROW(Março!$A$3)/(Março!$A$4:$A$300=MAX(H14:H18)),MOD(ROW(),2)+5)))),"")</f>
        <v/>
      </c>
      <c r="K18" s="34"/>
      <c r="L18" s="20" t="str">
        <f>IFERROR(IF(K14="","",IF(MOD(ROW(),2)+5=1,INDEX(Março!$C$4:$C$300,MATCH(K18,Março!$A$4:$A$300,0)),INDEX(Março!$C$4:$C$300,_xlfn.AGGREGATE(15,6,ROW(Março!$A$4:$A$300)-ROW(Março!$A$3)/(Março!$A$4:$A$300=MAX(K14:K18)),MOD(ROW(),2)+5)))),"")</f>
        <v/>
      </c>
      <c r="M18" s="16" t="str">
        <f>IFERROR(IF(K14="","",IF(MOD(ROW(),2)+5=1,INDEX(Março!$F$4:$F$300,MATCH(K18,Março!$A$4:$A$300,0)),INDEX(Março!$F$4:$F$300,_xlfn.AGGREGATE(15,6,ROW(Março!$A$4:$A$300)-ROW(Março!$A$3)/(Março!$A$4:$A$300=MAX(K14:K18)),MOD(ROW(),2)+5)))),"")</f>
        <v/>
      </c>
      <c r="N18" s="34"/>
      <c r="O18" s="20" t="str">
        <f>IFERROR(IF(N14="","",IF(MOD(ROW(),2)+5=1,INDEX(Março!$C$4:$C$300,MATCH(N18,Março!$A$4:$A$300,0)),INDEX(Março!$C$4:$C$300,_xlfn.AGGREGATE(15,6,ROW(Março!$A$4:$A$300)-ROW(Março!$A$3)/(Março!$A$4:$A$300=MAX(N14:N18)),MOD(ROW(),2)+5)))),"")</f>
        <v/>
      </c>
      <c r="P18" s="16" t="str">
        <f>IFERROR(IF(N14="","",IF(MOD(ROW(),2)+5=1,INDEX(Março!$F$4:$F$300,MATCH(N18,Março!$A$4:$A$300,0)),INDEX(Março!$F$4:$F$300,_xlfn.AGGREGATE(15,6,ROW(Março!$A$4:$A$300)-ROW(Março!$A$3)/(Março!$A$4:$A$300=MAX(N14:N18)),MOD(ROW(),2)+5)))),"")</f>
        <v/>
      </c>
      <c r="Q18" s="34"/>
      <c r="R18" s="20" t="str">
        <f>IFERROR(IF(Q14="","",IF(MOD(ROW(),2)+5=1,INDEX(Março!$C$4:$C$300,MATCH(Q18,Março!$A$4:$A$300,0)),INDEX(Março!$C$4:$C$300,_xlfn.AGGREGATE(15,6,ROW(Março!$A$4:$A$300)-ROW(Março!$A$3)/(Março!$A$4:$A$300=MAX(Q14:Q18)),MOD(ROW(),2)+5)))),"")</f>
        <v/>
      </c>
      <c r="S18" s="16" t="str">
        <f>IFERROR(IF(Q14="","",IF(MOD(ROW(),2)+5=1,INDEX(Março!$F$4:$F$300,MATCH(Q18,Março!$A$4:$A$300,0)),INDEX(Março!$F$4:$F$300,_xlfn.AGGREGATE(15,6,ROW(Março!$A$4:$A$300)-ROW(Março!$A$3)/(Março!$A$4:$A$300=MAX(Q14:Q18)),MOD(ROW(),2)+5)))),"")</f>
        <v/>
      </c>
      <c r="T18" s="34"/>
      <c r="U18" s="46" t="str">
        <f>IFERROR(IF(T14="","",IF(MOD(ROW(),2)+5=1,INDEX(Março!$C$4:$C$300,MATCH(T18,Março!$A$4:$A$300,0)),INDEX(Março!$C$4:$C$300,_xlfn.AGGREGATE(15,6,ROW(Março!$A$4:$A$300)-ROW(Março!$A$3)/(Março!$A$4:$A$300=MAX(T14:T18)),MOD(ROW(),2)+5)))),"")</f>
        <v/>
      </c>
      <c r="V18" s="16" t="str">
        <f>IFERROR(IF(T14="","",IF(MOD(ROW(),2)+5=1,INDEX(Março!$F$4:$F$300,MATCH(T18,Março!$A$4:$A$300,0)),INDEX(Março!$F$4:$F$300,_xlfn.AGGREGATE(15,6,ROW(Março!$A$4:$A$300)-ROW(Março!$A$3)/(Março!$A$4:$A$300=MAX(T14:T18)),MOD(ROW(),2)+5)))),"")</f>
        <v/>
      </c>
    </row>
    <row r="19" spans="2:22" x14ac:dyDescent="0.3">
      <c r="B19" s="47"/>
      <c r="C19" s="20" t="str">
        <f>IFERROR(IF(B14="","",IF(MOD(ROW(),2)+5=1,INDEX(Março!$C$4:$C$300,MATCH(B19,Março!$A$4:$A$300,0)),INDEX(Março!$C$4:$C$300,_xlfn.AGGREGATE(15,6,ROW(Março!$A$4:$A$300)-ROW(Março!$A$3)/(Março!$A$4:$A$300=MAX(B14:B19)),MOD(ROW(),2)+5)))),"")</f>
        <v/>
      </c>
      <c r="D19" s="16" t="str">
        <f>IFERROR(IF(B14="","",IF(MOD(ROW(),2)+5=1,INDEX(Março!$F$4:$F$300,MATCH(B19,Março!$A$4:$A$300,0)),INDEX(Março!$F$4:$F$300,_xlfn.AGGREGATE(15,6,ROW(Março!$A$4:$A$300)-ROW(Março!$A$3)/(Março!$A$4:$A$300=MAX(B14:B19)),MOD(ROW(),2)+5)))),"")</f>
        <v/>
      </c>
      <c r="E19" s="34"/>
      <c r="F19" s="20" t="str">
        <f>IFERROR(IF(E14="","",IF(MOD(ROW(),2)+5=1,INDEX(Março!$C$4:$C$300,MATCH(E19,Março!$A$4:$A$300,0)),INDEX(Março!$C$4:$C$300,_xlfn.AGGREGATE(15,6,ROW(Março!$A$4:$A$300)-ROW(Março!$A$3)/(Março!$A$4:$A$300=MAX(E14:E19)),MOD(ROW(),2)+5)))),"")</f>
        <v/>
      </c>
      <c r="G19" s="16" t="str">
        <f>IFERROR(IF(E14="","",IF(MOD(ROW(),2)+5=1,INDEX(Março!$F$4:$F$300,MATCH(E19,Março!$A$4:$A$300,0)),INDEX(Março!$F$4:$F$300,_xlfn.AGGREGATE(15,6,ROW(Março!$A$4:$A$300)-ROW(Março!$A$3)/(Março!$A$4:$A$300=MAX(E14:E19)),MOD(ROW(),2)+5)))),"")</f>
        <v/>
      </c>
      <c r="H19" s="34"/>
      <c r="I19" s="20" t="str">
        <f>IFERROR(IF(H14="","",IF(MOD(ROW(),2)+5=1,INDEX(Março!$C$4:$C$300,MATCH(H19,Março!$A$4:$A$300,0)),INDEX(Março!$C$4:$C$300,_xlfn.AGGREGATE(15,6,ROW(Março!$A$4:$A$300)-ROW(Março!$A$3)/(Março!$A$4:$A$300=MAX(H14:H19)),MOD(ROW(),2)+5)))),"")</f>
        <v/>
      </c>
      <c r="J19" s="16" t="str">
        <f>IFERROR(IF(H14="","",IF(MOD(ROW(),2)+5=1,INDEX(Março!$F$4:$F$300,MATCH(H19,Março!$A$4:$A$300,0)),INDEX(Março!$F$4:$F$300,_xlfn.AGGREGATE(15,6,ROW(Março!$A$4:$A$300)-ROW(Março!$A$3)/(Março!$A$4:$A$300=MAX(H14:H19)),MOD(ROW(),2)+5)))),"")</f>
        <v/>
      </c>
      <c r="K19" s="34"/>
      <c r="L19" s="20" t="str">
        <f>IFERROR(IF(K14="","",IF(MOD(ROW(),2)+5=1,INDEX(Março!$C$4:$C$300,MATCH(K19,Março!$A$4:$A$300,0)),INDEX(Março!$C$4:$C$300,_xlfn.AGGREGATE(15,6,ROW(Março!$A$4:$A$300)-ROW(Março!$A$3)/(Março!$A$4:$A$300=MAX(K14:K19)),MOD(ROW(),2)+5)))),"")</f>
        <v/>
      </c>
      <c r="M19" s="16" t="str">
        <f>IFERROR(IF(K14="","",IF(MOD(ROW(),2)+5=1,INDEX(Março!$F$4:$F$300,MATCH(K19,Março!$A$4:$A$300,0)),INDEX(Março!$F$4:$F$300,_xlfn.AGGREGATE(15,6,ROW(Março!$A$4:$A$300)-ROW(Março!$A$3)/(Março!$A$4:$A$300=MAX(K14:K19)),MOD(ROW(),2)+5)))),"")</f>
        <v/>
      </c>
      <c r="N19" s="34"/>
      <c r="O19" s="20" t="str">
        <f>IFERROR(IF(N14="","",IF(MOD(ROW(),2)+5=1,INDEX(Março!$C$4:$C$300,MATCH(N19,Março!$A$4:$A$300,0)),INDEX(Março!$C$4:$C$300,_xlfn.AGGREGATE(15,6,ROW(Março!$A$4:$A$300)-ROW(Março!$A$3)/(Março!$A$4:$A$300=MAX(N14:N19)),MOD(ROW(),2)+5)))),"")</f>
        <v/>
      </c>
      <c r="P19" s="16" t="str">
        <f>IFERROR(IF(N14="","",IF(MOD(ROW(),2)+5=1,INDEX(Março!$F$4:$F$300,MATCH(N19,Março!$A$4:$A$300,0)),INDEX(Março!$F$4:$F$300,_xlfn.AGGREGATE(15,6,ROW(Março!$A$4:$A$300)-ROW(Março!$A$3)/(Março!$A$4:$A$300=MAX(N14:N19)),MOD(ROW(),2)+5)))),"")</f>
        <v/>
      </c>
      <c r="Q19" s="34"/>
      <c r="R19" s="20" t="str">
        <f>IFERROR(IF(Q14="","",IF(MOD(ROW(),2)+5=1,INDEX(Março!$C$4:$C$300,MATCH(Q19,Março!$A$4:$A$300,0)),INDEX(Março!$C$4:$C$300,_xlfn.AGGREGATE(15,6,ROW(Março!$A$4:$A$300)-ROW(Março!$A$3)/(Março!$A$4:$A$300=MAX(Q14:Q19)),MOD(ROW(),2)+5)))),"")</f>
        <v/>
      </c>
      <c r="S19" s="16" t="str">
        <f>IFERROR(IF(Q14="","",IF(MOD(ROW(),2)+5=1,INDEX(Março!$F$4:$F$300,MATCH(Q19,Março!$A$4:$A$300,0)),INDEX(Março!$F$4:$F$300,_xlfn.AGGREGATE(15,6,ROW(Março!$A$4:$A$300)-ROW(Março!$A$3)/(Março!$A$4:$A$300=MAX(Q14:Q19)),MOD(ROW(),2)+5)))),"")</f>
        <v/>
      </c>
      <c r="T19" s="34"/>
      <c r="U19" s="46" t="str">
        <f>IFERROR(IF(T14="","",IF(MOD(ROW(),2)+5=1,INDEX(Março!$C$4:$C$300,MATCH(T19,Março!$A$4:$A$300,0)),INDEX(Março!$C$4:$C$300,_xlfn.AGGREGATE(15,6,ROW(Março!$A$4:$A$300)-ROW(Março!$A$3)/(Março!$A$4:$A$300=MAX(T14:T19)),MOD(ROW(),2)+5)))),"")</f>
        <v/>
      </c>
      <c r="V19" s="16" t="str">
        <f>IFERROR(IF(T14="","",IF(MOD(ROW(),2)+5=1,INDEX(Março!$F$4:$F$300,MATCH(T19,Março!$A$4:$A$300,0)),INDEX(Março!$F$4:$F$300,_xlfn.AGGREGATE(15,6,ROW(Março!$A$4:$A$300)-ROW(Março!$A$3)/(Março!$A$4:$A$300=MAX(T14:T19)),MOD(ROW(),2)+5)))),"")</f>
        <v/>
      </c>
    </row>
    <row r="20" spans="2:22" x14ac:dyDescent="0.3">
      <c r="B20" s="47"/>
      <c r="C20" s="20" t="str">
        <f>IFERROR(IF(B14="","",IF(MOD(ROW(),2)+7=1,INDEX(Março!$C$4:$C$300,MATCH(B20,Março!$A$4:$A$300,0)),INDEX(Março!$C$4:$C$300,_xlfn.AGGREGATE(15,6,ROW(Março!$A$4:$A$300)-ROW(Março!$A$3)/(Março!$A$4:$A$300=MAX(B14:B20)),MOD(ROW(),2)+7)))),"")</f>
        <v/>
      </c>
      <c r="D20" s="16" t="str">
        <f>IFERROR(IF(B14="","",IF(MOD(ROW(),2)+7=1,INDEX(Março!$F$4:$F$300,MATCH(B20,Março!$A$4:$A$300,0)),INDEX(Março!$F$4:$F$300,_xlfn.AGGREGATE(15,6,ROW(Março!$A$4:$A$300)-ROW(Março!$A$3)/(Março!$A$4:$A$300=MAX(B14:B20)),MOD(ROW(),2)+7)))),"")</f>
        <v/>
      </c>
      <c r="E20" s="34"/>
      <c r="F20" s="20" t="str">
        <f>IFERROR(IF(E14="","",IF(MOD(ROW(),2)+7=1,INDEX(Março!$C$4:$C$300,MATCH(E20,Março!$A$4:$A$300,0)),INDEX(Março!$C$4:$C$300,_xlfn.AGGREGATE(15,6,ROW(Março!$A$4:$A$300)-ROW(Março!$A$3)/(Março!$A$4:$A$300=MAX(E14:E20)),MOD(ROW(),2)+7)))),"")</f>
        <v/>
      </c>
      <c r="G20" s="16" t="str">
        <f>IFERROR(IF(E14="","",IF(MOD(ROW(),2)+7=1,INDEX(Março!$F$4:$F$300,MATCH(E20,Março!$A$4:$A$300,0)),INDEX(Março!$F$4:$F$300,_xlfn.AGGREGATE(15,6,ROW(Março!$A$4:$A$300)-ROW(Março!$A$3)/(Março!$A$4:$A$300=MAX(E14:E20)),MOD(ROW(),2)+7)))),"")</f>
        <v/>
      </c>
      <c r="H20" s="34"/>
      <c r="I20" s="20" t="str">
        <f>IFERROR(IF(H14="","",IF(MOD(ROW(),2)+7=1,INDEX(Março!$C$4:$C$300,MATCH(H20,Março!$A$4:$A$300,0)),INDEX(Março!$C$4:$C$300,_xlfn.AGGREGATE(15,6,ROW(Março!$A$4:$A$300)-ROW(Março!$A$3)/(Março!$A$4:$A$300=MAX(H14:H20)),MOD(ROW(),2)+7)))),"")</f>
        <v/>
      </c>
      <c r="J20" s="16" t="str">
        <f>IFERROR(IF(H14="","",IF(MOD(ROW(),2)+7=1,INDEX(Março!$F$4:$F$300,MATCH(H20,Março!$A$4:$A$300,0)),INDEX(Março!$F$4:$F$300,_xlfn.AGGREGATE(15,6,ROW(Março!$A$4:$A$300)-ROW(Março!$A$3)/(Março!$A$4:$A$300=MAX(H14:H20)),MOD(ROW(),2)+7)))),"")</f>
        <v/>
      </c>
      <c r="K20" s="34"/>
      <c r="L20" s="20" t="str">
        <f>IFERROR(IF(K14="","",IF(MOD(ROW(),2)+7=1,INDEX(Março!$C$4:$C$300,MATCH(K20,Março!$A$4:$A$300,0)),INDEX(Março!$C$4:$C$300,_xlfn.AGGREGATE(15,6,ROW(Março!$A$4:$A$300)-ROW(Março!$A$3)/(Março!$A$4:$A$300=MAX(K14:K20)),MOD(ROW(),2)+7)))),"")</f>
        <v/>
      </c>
      <c r="M20" s="16" t="str">
        <f>IFERROR(IF(K14="","",IF(MOD(ROW(),2)+7=1,INDEX(Março!$F$4:$F$300,MATCH(K20,Março!$A$4:$A$300,0)),INDEX(Março!$F$4:$F$300,_xlfn.AGGREGATE(15,6,ROW(Março!$A$4:$A$300)-ROW(Março!$A$3)/(Março!$A$4:$A$300=MAX(K14:K20)),MOD(ROW(),2)+7)))),"")</f>
        <v/>
      </c>
      <c r="N20" s="34"/>
      <c r="O20" s="20" t="str">
        <f>IFERROR(IF(N14="","",IF(MOD(ROW(),2)+7=1,INDEX(Março!$C$4:$C$300,MATCH(N20,Março!$A$4:$A$300,0)),INDEX(Março!$C$4:$C$300,_xlfn.AGGREGATE(15,6,ROW(Março!$A$4:$A$300)-ROW(Março!$A$3)/(Março!$A$4:$A$300=MAX(N14:N20)),MOD(ROW(),2)+7)))),"")</f>
        <v/>
      </c>
      <c r="P20" s="16" t="str">
        <f>IFERROR(IF(N14="","",IF(MOD(ROW(),2)+7=1,INDEX(Março!$F$4:$F$300,MATCH(N20,Março!$A$4:$A$300,0)),INDEX(Março!$F$4:$F$300,_xlfn.AGGREGATE(15,6,ROW(Março!$A$4:$A$300)-ROW(Março!$A$3)/(Março!$A$4:$A$300=MAX(N14:N20)),MOD(ROW(),2)+7)))),"")</f>
        <v/>
      </c>
      <c r="Q20" s="34"/>
      <c r="R20" s="20" t="str">
        <f>IFERROR(IF(Q14="","",IF(MOD(ROW(),2)+7=1,INDEX(Março!$C$4:$C$300,MATCH(Q20,Março!$A$4:$A$300,0)),INDEX(Março!$C$4:$C$300,_xlfn.AGGREGATE(15,6,ROW(Março!$A$4:$A$300)-ROW(Março!$A$3)/(Março!$A$4:$A$300=MAX(Q14:Q20)),MOD(ROW(),2)+7)))),"")</f>
        <v/>
      </c>
      <c r="S20" s="16" t="str">
        <f>IFERROR(IF(Q14="","",IF(MOD(ROW(),2)+7=1,INDEX(Março!$F$4:$F$300,MATCH(Q20,Março!$A$4:$A$300,0)),INDEX(Março!$F$4:$F$300,_xlfn.AGGREGATE(15,6,ROW(Março!$A$4:$A$300)-ROW(Março!$A$3)/(Março!$A$4:$A$300=MAX(Q14:Q20)),MOD(ROW(),2)+7)))),"")</f>
        <v/>
      </c>
      <c r="T20" s="34"/>
      <c r="U20" s="46" t="str">
        <f>IFERROR(IF(T14="","",IF(MOD(ROW(),2)+7=1,INDEX(Março!$C$4:$C$300,MATCH(T20,Março!$A$4:$A$300,0)),INDEX(Março!$C$4:$C$300,_xlfn.AGGREGATE(15,6,ROW(Março!$A$4:$A$300)-ROW(Março!$A$3)/(Março!$A$4:$A$300=MAX(T14:T20)),MOD(ROW(),2)+7)))),"")</f>
        <v/>
      </c>
      <c r="V20" s="16" t="str">
        <f>IFERROR(IF(T14="","",IF(MOD(ROW(),2)+7=1,INDEX(Março!$F$4:$F$300,MATCH(T20,Março!$A$4:$A$300,0)),INDEX(Março!$F$4:$F$300,_xlfn.AGGREGATE(15,6,ROW(Março!$A$4:$A$300)-ROW(Março!$A$3)/(Março!$A$4:$A$300=MAX(T14:T20)),MOD(ROW(),2)+7)))),"")</f>
        <v/>
      </c>
    </row>
    <row r="21" spans="2:22" x14ac:dyDescent="0.3">
      <c r="B21" s="47"/>
      <c r="C21" s="21" t="str">
        <f>IFERROR(IF(B14="","",IF(MOD(ROW(),2)+7=1,INDEX(Março!$C$4:$C$300,MATCH(B21,Março!$A$4:$A$300,0)),INDEX(Março!$C$4:$C$300,_xlfn.AGGREGATE(15,6,ROW(Março!$A$4:$A$300)-ROW(Março!$A$3)/(Março!$A$4:$A$300=MAX(B14:B21)),MOD(ROW(),2)+7)))),"")</f>
        <v/>
      </c>
      <c r="D21" s="16" t="str">
        <f>IFERROR(IF(B14="","",IF(MOD(ROW(),2)+7=1,INDEX(Março!$F$4:$F$300,MATCH(B21,Março!$A$4:$A$300,0)),INDEX(Março!$F$4:$F$300,_xlfn.AGGREGATE(15,6,ROW(Março!$A$4:$A$300)-ROW(Março!$A$3)/(Março!$A$4:$A$300=MAX(B14:B21)),MOD(ROW(),2)+7)))),"")</f>
        <v/>
      </c>
      <c r="E21" s="34"/>
      <c r="F21" s="44" t="str">
        <f>IFERROR(IF(E14="","",IF(MOD(ROW(),2)+7=1,INDEX(Março!$C$4:$C$300,MATCH(E21,Março!$A$4:$A$300,0)),INDEX(Março!$C$4:$C$300,_xlfn.AGGREGATE(15,6,ROW(Março!$A$4:$A$300)-ROW(Março!$A$3)/(Março!$A$4:$A$300=MAX(E14:E21)),MOD(ROW(),2)+7)))),"")</f>
        <v/>
      </c>
      <c r="G21" s="16" t="str">
        <f>IFERROR(IF(E14="","",IF(MOD(ROW(),2)+7=1,INDEX(Março!$F$4:$F$300,MATCH(E21,Março!$A$4:$A$300,0)),INDEX(Março!$F$4:$F$300,_xlfn.AGGREGATE(15,6,ROW(Março!$A$4:$A$300)-ROW(Março!$A$3)/(Março!$A$4:$A$300=MAX(E14:E21)),MOD(ROW(),2)+7)))),"")</f>
        <v/>
      </c>
      <c r="H21" s="34"/>
      <c r="I21" s="44" t="str">
        <f>IFERROR(IF(H14="","",IF(MOD(ROW(),2)+7=1,INDEX(Março!$C$4:$C$300,MATCH(H21,Março!$A$4:$A$300,0)),INDEX(Março!$C$4:$C$300,_xlfn.AGGREGATE(15,6,ROW(Março!$A$4:$A$300)-ROW(Março!$A$3)/(Março!$A$4:$A$300=MAX(H14:H21)),MOD(ROW(),2)+7)))),"")</f>
        <v/>
      </c>
      <c r="J21" s="16" t="str">
        <f>IFERROR(IF(H14="","",IF(MOD(ROW(),2)+7=1,INDEX(Março!$F$4:$F$300,MATCH(H21,Março!$A$4:$A$300,0)),INDEX(Março!$F$4:$F$300,_xlfn.AGGREGATE(15,6,ROW(Março!$A$4:$A$300)-ROW(Março!$A$3)/(Março!$A$4:$A$300=MAX(H14:H21)),MOD(ROW(),2)+7)))),"")</f>
        <v/>
      </c>
      <c r="K21" s="34"/>
      <c r="L21" s="44" t="str">
        <f>IFERROR(IF(K14="","",IF(MOD(ROW(),2)+7=1,INDEX(Março!$C$4:$C$300,MATCH(K21,Março!$A$4:$A$300,0)),INDEX(Março!$C$4:$C$300,_xlfn.AGGREGATE(15,6,ROW(Março!$A$4:$A$300)-ROW(Março!$A$3)/(Março!$A$4:$A$300=MAX(K14:K21)),MOD(ROW(),2)+7)))),"")</f>
        <v/>
      </c>
      <c r="M21" s="16" t="str">
        <f>IFERROR(IF(K14="","",IF(MOD(ROW(),2)+7=1,INDEX(Março!$F$4:$F$300,MATCH(K21,Março!$A$4:$A$300,0)),INDEX(Março!$F$4:$F$300,_xlfn.AGGREGATE(15,6,ROW(Março!$A$4:$A$300)-ROW(Março!$A$3)/(Março!$A$4:$A$300=MAX(K14:K21)),MOD(ROW(),2)+7)))),"")</f>
        <v/>
      </c>
      <c r="N21" s="34"/>
      <c r="O21" s="44" t="str">
        <f>IFERROR(IF(N14="","",IF(MOD(ROW(),2)+7=1,INDEX(Março!$C$4:$C$300,MATCH(N21,Março!$A$4:$A$300,0)),INDEX(Março!$C$4:$C$300,_xlfn.AGGREGATE(15,6,ROW(Março!$A$4:$A$300)-ROW(Março!$A$3)/(Março!$A$4:$A$300=MAX(N14:N21)),MOD(ROW(),2)+7)))),"")</f>
        <v/>
      </c>
      <c r="P21" s="16" t="str">
        <f>IFERROR(IF(N14="","",IF(MOD(ROW(),2)+7=1,INDEX(Março!$F$4:$F$300,MATCH(N21,Março!$A$4:$A$300,0)),INDEX(Março!$F$4:$F$300,_xlfn.AGGREGATE(15,6,ROW(Março!$A$4:$A$300)-ROW(Março!$A$3)/(Março!$A$4:$A$300=MAX(N14:N21)),MOD(ROW(),2)+7)))),"")</f>
        <v/>
      </c>
      <c r="Q21" s="34"/>
      <c r="R21" s="44" t="str">
        <f>IFERROR(IF(Q14="","",IF(MOD(ROW(),2)+7=1,INDEX(Março!$C$4:$C$300,MATCH(Q21,Março!$A$4:$A$300,0)),INDEX(Março!$C$4:$C$300,_xlfn.AGGREGATE(15,6,ROW(Março!$A$4:$A$300)-ROW(Março!$A$3)/(Março!$A$4:$A$300=MAX(Q14:Q21)),MOD(ROW(),2)+7)))),"")</f>
        <v/>
      </c>
      <c r="S21" s="16" t="str">
        <f>IFERROR(IF(Q14="","",IF(MOD(ROW(),2)+7=1,INDEX(Março!$F$4:$F$300,MATCH(Q21,Março!$A$4:$A$300,0)),INDEX(Março!$F$4:$F$300,_xlfn.AGGREGATE(15,6,ROW(Março!$A$4:$A$300)-ROW(Março!$A$3)/(Março!$A$4:$A$300=MAX(Q14:Q21)),MOD(ROW(),2)+7)))),"")</f>
        <v/>
      </c>
      <c r="T21" s="34"/>
      <c r="U21" s="51" t="str">
        <f>IFERROR(IF(T14="","",IF(MOD(ROW(),2)+7=1,INDEX(Março!$C$4:$C$300,MATCH(T21,Março!$A$4:$A$300,0)),INDEX(Março!$C$4:$C$300,_xlfn.AGGREGATE(15,6,ROW(Março!$A$4:$A$300)-ROW(Março!$A$3)/(Março!$A$4:$A$300=MAX(T14:T21)),MOD(ROW(),2)+7)))),"")</f>
        <v/>
      </c>
      <c r="V21" s="16" t="str">
        <f>IFERROR(IF(T14="","",IF(MOD(ROW(),2)+7=1,INDEX(Março!$F$4:$F$300,MATCH(T21,Março!$A$4:$A$300,0)),INDEX(Março!$F$4:$F$300,_xlfn.AGGREGATE(15,6,ROW(Março!$A$4:$A$300)-ROW(Março!$A$3)/(Março!$A$4:$A$300=MAX(T14:T21)),MOD(ROW(),2)+7)))),"")</f>
        <v/>
      </c>
    </row>
    <row r="22" spans="2:22" x14ac:dyDescent="0.3">
      <c r="B22" s="49">
        <f>Março!H9</f>
        <v>44269</v>
      </c>
      <c r="C22" s="20" t="str">
        <f>IFERROR(IF(B22="","",IF(MOD(ROW(),2)+1=1,INDEX(Março!$C$4:$C$300,MATCH(B22,Março!$A$4:$A$300,0)),INDEX(Março!$C$4:$C$300,_xlfn.AGGREGATE(15,6,ROW(Março!$A$4:$A$300)-ROW(Março!$A$3)/(Março!$A$4:$A$300=MAX(B22)),MOD(ROW(),2)+1)))),"")</f>
        <v>Báskara</v>
      </c>
      <c r="D22" s="16" t="str">
        <f>IFERROR(IF(B22="","",IF(MOD(ROW(),2)+1=1,INDEX(Março!$F$4:$F$300,MATCH(B22,Março!$A$4:$A$300,0)),INDEX(Março!$F$4:$F$300,_xlfn.AGGREGATE(15,6,ROW(Março!$A$4:$A$300)-ROW(Março!$A$3)/(Março!$A$4:$A$300=MAX(B22)),MOD(ROW(),2)+1)))),"")</f>
        <v>A estudar</v>
      </c>
      <c r="E22" s="36">
        <f>Março!I9</f>
        <v>44270</v>
      </c>
      <c r="F22" s="20" t="str">
        <f>IFERROR(IF(E22="","",IF(MOD(ROW(),2)+1=1,INDEX(Março!$C$4:$C$300,MATCH(E22,Março!$A$4:$A$300,0)),INDEX(Março!$C$4:$C$300,_xlfn.AGGREGATE(15,6,ROW(Março!$A$4:$A$300)-ROW(Março!$A$3)/(Março!$A$4:$A$300=MAX(E22)),MOD(ROW(),2)+1)))),"")</f>
        <v>Hifen</v>
      </c>
      <c r="G22" s="16" t="str">
        <f>IFERROR(IF(E22="","",IF(MOD(ROW(),2)+1=1,INDEX(Março!$F$4:$F$300,MATCH(E22,Março!$A$4:$A$300,0)),INDEX(Março!$F$4:$F$300,_xlfn.AGGREGATE(15,6,ROW(Março!$A$4:$A$300)-ROW(Março!$A$3)/(Março!$A$4:$A$300=MAX(E22)),MOD(ROW(),2)+1)))),"")</f>
        <v>A estudar</v>
      </c>
      <c r="H22" s="36">
        <f>Março!J9</f>
        <v>44271</v>
      </c>
      <c r="I22" s="20" t="str">
        <f>IFERROR(IF(H22="","",IF(MOD(ROW(),2)+1=1,INDEX(Março!$C$4:$C$300,MATCH(H22,Março!$A$4:$A$300,0)),INDEX(Março!$C$4:$C$300,_xlfn.AGGREGATE(15,6,ROW(Março!$A$4:$A$300)-ROW(Março!$A$3)/(Março!$A$4:$A$300=MAX(H22)),MOD(ROW(),2)+1)))),"")</f>
        <v>Velocidade Média</v>
      </c>
      <c r="J22" s="16" t="str">
        <f>IFERROR(IF(H22="","",IF(MOD(ROW(),2)+1=1,INDEX(Março!$F$4:$F$300,MATCH(H22,Março!$A$4:$A$300,0)),INDEX(Março!$F$4:$F$300,_xlfn.AGGREGATE(15,6,ROW(Março!$A$4:$A$300)-ROW(Março!$A$3)/(Março!$A$4:$A$300=MAX(H22)),MOD(ROW(),2)+1)))),"")</f>
        <v>A estudar</v>
      </c>
      <c r="K22" s="36">
        <f>Março!K9</f>
        <v>44272</v>
      </c>
      <c r="L22" s="20" t="str">
        <f>IFERROR(IF(K22="","",IF(MOD(ROW(),2)+1=1,INDEX(Março!$C$4:$C$300,MATCH(K22,Março!$A$4:$A$300,0)),INDEX(Março!$C$4:$C$300,_xlfn.AGGREGATE(15,6,ROW(Março!$A$4:$A$300)-ROW(Março!$A$3)/(Março!$A$4:$A$300=MAX(K22)),MOD(ROW(),2)+1)))),"")</f>
        <v>Quimica organica</v>
      </c>
      <c r="M22" s="16" t="str">
        <f>IFERROR(IF(K22="","",IF(MOD(ROW(),2)+1=1,INDEX(Março!$F$4:$F$300,MATCH(K22,Março!$A$4:$A$300,0)),INDEX(Março!$F$4:$F$300,_xlfn.AGGREGATE(15,6,ROW(Março!$A$4:$A$300)-ROW(Março!$A$3)/(Março!$A$4:$A$300=MAX(K22)),MOD(ROW(),2)+1)))),"")</f>
        <v>A estudar</v>
      </c>
      <c r="N22" s="36">
        <f>Março!L9</f>
        <v>44273</v>
      </c>
      <c r="O22" s="20" t="str">
        <f>IFERROR(IF(N22="","",IF(MOD(ROW(),2)+1=1,INDEX(Março!$C$4:$C$300,MATCH(N22,Março!$A$4:$A$300,0)),INDEX(Março!$C$4:$C$300,_xlfn.AGGREGATE(15,6,ROW(Março!$A$4:$A$300)-ROW(Março!$A$3)/(Março!$A$4:$A$300=MAX(N22)),MOD(ROW(),2)+1)))),"")</f>
        <v>Vogais</v>
      </c>
      <c r="P22" s="16" t="str">
        <f>IFERROR(IF(N22="","",IF(MOD(ROW(),2)+1=1,INDEX(Março!$F$4:$F$300,MATCH(N22,Março!$A$4:$A$300,0)),INDEX(Março!$F$4:$F$300,_xlfn.AGGREGATE(15,6,ROW(Março!$A$4:$A$300)-ROW(Março!$A$3)/(Março!$A$4:$A$300=MAX(N22)),MOD(ROW(),2)+1)))),"")</f>
        <v>A estudar</v>
      </c>
      <c r="Q22" s="36">
        <f>Março!M9</f>
        <v>44274</v>
      </c>
      <c r="R22" s="20" t="str">
        <f>IFERROR(IF(Q22="","",IF(MOD(ROW(),2)+1=1,INDEX(Março!$C$4:$C$300,MATCH(Q22,Março!$A$4:$A$300,0)),INDEX(Março!$C$4:$C$300,_xlfn.AGGREGATE(15,6,ROW(Março!$A$4:$A$300)-ROW(Março!$A$3)/(Março!$A$4:$A$300=MAX(Q22)),MOD(ROW(),2)+1)))),"")</f>
        <v>Função</v>
      </c>
      <c r="S22" s="16" t="str">
        <f>IFERROR(IF(Q22="","",IF(MOD(ROW(),2)+1=1,INDEX(Março!$F$4:$F$300,MATCH(Q22,Março!$A$4:$A$300,0)),INDEX(Março!$F$4:$F$300,_xlfn.AGGREGATE(15,6,ROW(Março!$A$4:$A$300)-ROW(Março!$A$3)/(Março!$A$4:$A$300=MAX(Q22)),MOD(ROW(),2)+1)))),"")</f>
        <v>Estudando</v>
      </c>
      <c r="T22" s="36">
        <f>Março!N9</f>
        <v>44275</v>
      </c>
      <c r="U22" s="46" t="str">
        <f>IFERROR(IF(T22="","",IF(MOD(ROW(),2)+1=1,INDEX(Março!$C$4:$C$300,MATCH(T22,Março!$A$4:$A$300,0)),INDEX(Março!$C$4:$C$300,_xlfn.AGGREGATE(15,6,ROW(Março!$A$4:$A$300)-ROW(Março!$A$3)/(Março!$A$4:$A$300=MAX(T22)),MOD(ROW(),2)+1)))),"")</f>
        <v>Gramática</v>
      </c>
      <c r="V22" s="16" t="str">
        <f>IFERROR(IF(T22="","",IF(MOD(ROW(),2)+1=1,INDEX(Março!$F$4:$F$300,MATCH(T22,Março!$A$4:$A$300,0)),INDEX(Março!$F$4:$F$300,_xlfn.AGGREGATE(15,6,ROW(Março!$A$4:$A$300)-ROW(Março!$A$3)/(Março!$A$4:$A$300=MAX(T22)),MOD(ROW(),2)+1)))),"")</f>
        <v>A estudar</v>
      </c>
    </row>
    <row r="23" spans="2:22" x14ac:dyDescent="0.3">
      <c r="B23" s="45"/>
      <c r="C23" s="20" t="str">
        <f>IFERROR(IF(B22="","",IF(MOD(ROW(),2)+1=1,INDEX(Março!$C$4:$C$300,MATCH(B23,Março!$A$4:$A$300,0)),INDEX(Março!$C$4:$C$300,_xlfn.AGGREGATE(15,6,ROW(Março!$A$4:$A$300)-ROW(Março!$A$3)/(Março!$A$4:$A$300=MAX(B22:B23)),MOD(ROW(),2)+1)))),"")</f>
        <v/>
      </c>
      <c r="D23" s="16" t="str">
        <f>IFERROR(IF(B22="","",IF(MOD(ROW(),2)+1=1,INDEX(Março!$F$4:$F$300,MATCH(B23,Março!$A$4:$A$300,0)),INDEX(Março!$F$4:$F$300,_xlfn.AGGREGATE(15,6,ROW(Março!$A$4:$A$300)-ROW(Março!$A$3)/(Março!$A$4:$A$300=MAX(B22:B23)),MOD(ROW(),2)+1)))),"")</f>
        <v/>
      </c>
      <c r="E23" s="26"/>
      <c r="F23" s="20" t="str">
        <f>IFERROR(IF(E22="","",IF(MOD(ROW(),2)+1=1,INDEX(Março!$C$4:$C$300,MATCH(E23,Março!$A$4:$A$300,0)),INDEX(Março!$C$4:$C$300,_xlfn.AGGREGATE(15,6,ROW(Março!$A$4:$A$300)-ROW(Março!$A$3)/(Março!$A$4:$A$300=MAX(E22:E23)),MOD(ROW(),2)+1)))),"")</f>
        <v/>
      </c>
      <c r="G23" s="16" t="str">
        <f>IFERROR(IF(E22="","",IF(MOD(ROW(),2)+1=1,INDEX(Março!$F$4:$F$300,MATCH(E23,Março!$A$4:$A$300,0)),INDEX(Março!$F$4:$F$300,_xlfn.AGGREGATE(15,6,ROW(Março!$A$4:$A$300)-ROW(Março!$A$3)/(Março!$A$4:$A$300=MAX(E22:E23)),MOD(ROW(),2)+1)))),"")</f>
        <v/>
      </c>
      <c r="H23" s="26"/>
      <c r="I23" s="20" t="str">
        <f>IFERROR(IF(H22="","",IF(MOD(ROW(),2)+1=1,INDEX(Março!$C$4:$C$300,MATCH(H23,Março!$A$4:$A$300,0)),INDEX(Março!$C$4:$C$300,_xlfn.AGGREGATE(15,6,ROW(Março!$A$4:$A$300)-ROW(Março!$A$3)/(Março!$A$4:$A$300=MAX(H22:H23)),MOD(ROW(),2)+1)))),"")</f>
        <v/>
      </c>
      <c r="J23" s="16" t="str">
        <f>IFERROR(IF(H22="","",IF(MOD(ROW(),2)+1=1,INDEX(Março!$F$4:$F$300,MATCH(H23,Março!$A$4:$A$300,0)),INDEX(Março!$F$4:$F$300,_xlfn.AGGREGATE(15,6,ROW(Março!$A$4:$A$300)-ROW(Março!$A$3)/(Março!$A$4:$A$300=MAX(H22:H23)),MOD(ROW(),2)+1)))),"")</f>
        <v/>
      </c>
      <c r="K23" s="26"/>
      <c r="L23" s="20" t="str">
        <f>IFERROR(IF(K22="","",IF(MOD(ROW(),2)+1=1,INDEX(Março!$C$4:$C$300,MATCH(K23,Março!$A$4:$A$300,0)),INDEX(Março!$C$4:$C$300,_xlfn.AGGREGATE(15,6,ROW(Março!$A$4:$A$300)-ROW(Março!$A$3)/(Março!$A$4:$A$300=MAX(K22:K23)),MOD(ROW(),2)+1)))),"")</f>
        <v/>
      </c>
      <c r="M23" s="16" t="str">
        <f>IFERROR(IF(K22="","",IF(MOD(ROW(),2)+1=1,INDEX(Março!$F$4:$F$300,MATCH(K23,Março!$A$4:$A$300,0)),INDEX(Março!$F$4:$F$300,_xlfn.AGGREGATE(15,6,ROW(Março!$A$4:$A$300)-ROW(Março!$A$3)/(Março!$A$4:$A$300=MAX(K22:K23)),MOD(ROW(),2)+1)))),"")</f>
        <v/>
      </c>
      <c r="N23" s="26"/>
      <c r="O23" s="20" t="str">
        <f>IFERROR(IF(N22="","",IF(MOD(ROW(),2)+1=1,INDEX(Março!$C$4:$C$300,MATCH(N23,Março!$A$4:$A$300,0)),INDEX(Março!$C$4:$C$300,_xlfn.AGGREGATE(15,6,ROW(Março!$A$4:$A$300)-ROW(Março!$A$3)/(Março!$A$4:$A$300=MAX(N22:N23)),MOD(ROW(),2)+1)))),"")</f>
        <v/>
      </c>
      <c r="P23" s="16" t="str">
        <f>IFERROR(IF(N22="","",IF(MOD(ROW(),2)+1=1,INDEX(Março!$F$4:$F$300,MATCH(N23,Março!$A$4:$A$300,0)),INDEX(Março!$F$4:$F$300,_xlfn.AGGREGATE(15,6,ROW(Março!$A$4:$A$300)-ROW(Março!$A$3)/(Março!$A$4:$A$300=MAX(N22:N23)),MOD(ROW(),2)+1)))),"")</f>
        <v/>
      </c>
      <c r="Q23" s="26"/>
      <c r="R23" s="20" t="str">
        <f>IFERROR(IF(Q22="","",IF(MOD(ROW(),2)+1=1,INDEX(Março!$C$4:$C$300,MATCH(Q23,Março!$A$4:$A$300,0)),INDEX(Março!$C$4:$C$300,_xlfn.AGGREGATE(15,6,ROW(Março!$A$4:$A$300)-ROW(Março!$A$3)/(Março!$A$4:$A$300=MAX(Q22:Q23)),MOD(ROW(),2)+1)))),"")</f>
        <v/>
      </c>
      <c r="S23" s="16" t="str">
        <f>IFERROR(IF(Q22="","",IF(MOD(ROW(),2)+1=1,INDEX(Março!$F$4:$F$300,MATCH(Q23,Março!$A$4:$A$300,0)),INDEX(Março!$F$4:$F$300,_xlfn.AGGREGATE(15,6,ROW(Março!$A$4:$A$300)-ROW(Março!$A$3)/(Março!$A$4:$A$300=MAX(Q22:Q23)),MOD(ROW(),2)+1)))),"")</f>
        <v/>
      </c>
      <c r="T23" s="26"/>
      <c r="U23" s="46" t="str">
        <f>IFERROR(IF(T22="","",IF(MOD(ROW(),2)+1=1,INDEX(Março!$C$4:$C$300,MATCH(T23,Março!$A$4:$A$300,0)),INDEX(Março!$C$4:$C$300,_xlfn.AGGREGATE(15,6,ROW(Março!$A$4:$A$300)-ROW(Março!$A$3)/(Março!$A$4:$A$300=MAX(T22:T23)),MOD(ROW(),2)+1)))),"")</f>
        <v/>
      </c>
      <c r="V23" s="16" t="str">
        <f>IFERROR(IF(T22="","",IF(MOD(ROW(),2)+1=1,INDEX(Março!$F$4:$F$300,MATCH(T23,Março!$A$4:$A$300,0)),INDEX(Março!$F$4:$F$300,_xlfn.AGGREGATE(15,6,ROW(Março!$A$4:$A$300)-ROW(Março!$A$3)/(Março!$A$4:$A$300=MAX(T22:T23)),MOD(ROW(),2)+1)))),"")</f>
        <v/>
      </c>
    </row>
    <row r="24" spans="2:22" x14ac:dyDescent="0.3">
      <c r="B24" s="45"/>
      <c r="C24" s="20" t="str">
        <f>IFERROR(IF(B22="","",IF(MOD(ROW(),2)+3=1,INDEX(Março!$C$4:$C$300,MATCH(B24,Março!$A$4:$A$300,0)),INDEX(Março!$C$4:$C$300,_xlfn.AGGREGATE(15,6,ROW(Março!$A$4:$A$300)-ROW(Março!$A$3)/(Março!$A$4:$A$300=MAX(B22:B24)),MOD(ROW(),2)+3)))),"")</f>
        <v/>
      </c>
      <c r="D24" s="16" t="str">
        <f>IFERROR(IF(B22="","",IF(MOD(ROW(),2)+3=1,INDEX(Março!$F$4:$F$300,MATCH(B24,Março!$A$4:$A$300,0)),INDEX(Março!$F$4:$F$300,_xlfn.AGGREGATE(15,6,ROW(Março!$A$4:$A$300)-ROW(Março!$A$3)/(Março!$A$4:$A$300=MAX(B22:B24)),MOD(ROW(),2)+3)))),"")</f>
        <v/>
      </c>
      <c r="E24" s="26"/>
      <c r="F24" s="20" t="str">
        <f>IFERROR(IF(E22="","",IF(MOD(ROW(),2)+3=1,INDEX(Março!$C$4:$C$300,MATCH(E24,Março!$A$4:$A$300,0)),INDEX(Março!$C$4:$C$300,_xlfn.AGGREGATE(15,6,ROW(Março!$A$4:$A$300)-ROW(Março!$A$3)/(Março!$A$4:$A$300=MAX(E22:E24)),MOD(ROW(),2)+3)))),"")</f>
        <v/>
      </c>
      <c r="G24" s="16" t="str">
        <f>IFERROR(IF(E22="","",IF(MOD(ROW(),2)+3=1,INDEX(Março!$F$4:$F$300,MATCH(E24,Março!$A$4:$A$300,0)),INDEX(Março!$F$4:$F$300,_xlfn.AGGREGATE(15,6,ROW(Março!$A$4:$A$300)-ROW(Março!$A$3)/(Março!$A$4:$A$300=MAX(E22:E24)),MOD(ROW(),2)+3)))),"")</f>
        <v/>
      </c>
      <c r="H24" s="26"/>
      <c r="I24" s="20" t="str">
        <f>IFERROR(IF(H22="","",IF(MOD(ROW(),2)+3=1,INDEX(Março!$C$4:$C$300,MATCH(H24,Março!$A$4:$A$300,0)),INDEX(Março!$C$4:$C$300,_xlfn.AGGREGATE(15,6,ROW(Março!$A$4:$A$300)-ROW(Março!$A$3)/(Março!$A$4:$A$300=MAX(H22:H24)),MOD(ROW(),2)+3)))),"")</f>
        <v/>
      </c>
      <c r="J24" s="16" t="str">
        <f>IFERROR(IF(H22="","",IF(MOD(ROW(),2)+3=1,INDEX(Março!$F$4:$F$300,MATCH(H24,Março!$A$4:$A$300,0)),INDEX(Março!$F$4:$F$300,_xlfn.AGGREGATE(15,6,ROW(Março!$A$4:$A$300)-ROW(Março!$A$3)/(Março!$A$4:$A$300=MAX(H22:H24)),MOD(ROW(),2)+3)))),"")</f>
        <v/>
      </c>
      <c r="K24" s="26"/>
      <c r="L24" s="20" t="str">
        <f>IFERROR(IF(K22="","",IF(MOD(ROW(),2)+3=1,INDEX(Março!$C$4:$C$300,MATCH(K24,Março!$A$4:$A$300,0)),INDEX(Março!$C$4:$C$300,_xlfn.AGGREGATE(15,6,ROW(Março!$A$4:$A$300)-ROW(Março!$A$3)/(Março!$A$4:$A$300=MAX(K22:K24)),MOD(ROW(),2)+3)))),"")</f>
        <v/>
      </c>
      <c r="M24" s="16" t="str">
        <f>IFERROR(IF(K22="","",IF(MOD(ROW(),2)+3=1,INDEX(Março!$F$4:$F$300,MATCH(K24,Março!$A$4:$A$300,0)),INDEX(Março!$F$4:$F$300,_xlfn.AGGREGATE(15,6,ROW(Março!$A$4:$A$300)-ROW(Março!$A$3)/(Março!$A$4:$A$300=MAX(K22:K24)),MOD(ROW(),2)+3)))),"")</f>
        <v/>
      </c>
      <c r="N24" s="26"/>
      <c r="O24" s="20" t="str">
        <f>IFERROR(IF(N22="","",IF(MOD(ROW(),2)+3=1,INDEX(Março!$C$4:$C$300,MATCH(N24,Março!$A$4:$A$300,0)),INDEX(Março!$C$4:$C$300,_xlfn.AGGREGATE(15,6,ROW(Março!$A$4:$A$300)-ROW(Março!$A$3)/(Março!$A$4:$A$300=MAX(N22:N24)),MOD(ROW(),2)+3)))),"")</f>
        <v/>
      </c>
      <c r="P24" s="16" t="str">
        <f>IFERROR(IF(N22="","",IF(MOD(ROW(),2)+3=1,INDEX(Março!$F$4:$F$300,MATCH(N24,Março!$A$4:$A$300,0)),INDEX(Março!$F$4:$F$300,_xlfn.AGGREGATE(15,6,ROW(Março!$A$4:$A$300)-ROW(Março!$A$3)/(Março!$A$4:$A$300=MAX(N22:N24)),MOD(ROW(),2)+3)))),"")</f>
        <v/>
      </c>
      <c r="Q24" s="26"/>
      <c r="R24" s="20" t="str">
        <f>IFERROR(IF(Q22="","",IF(MOD(ROW(),2)+3=1,INDEX(Março!$C$4:$C$300,MATCH(Q24,Março!$A$4:$A$300,0)),INDEX(Março!$C$4:$C$300,_xlfn.AGGREGATE(15,6,ROW(Março!$A$4:$A$300)-ROW(Março!$A$3)/(Março!$A$4:$A$300=MAX(Q22:Q24)),MOD(ROW(),2)+3)))),"")</f>
        <v/>
      </c>
      <c r="S24" s="16" t="str">
        <f>IFERROR(IF(Q22="","",IF(MOD(ROW(),2)+3=1,INDEX(Março!$F$4:$F$300,MATCH(Q24,Março!$A$4:$A$300,0)),INDEX(Março!$F$4:$F$300,_xlfn.AGGREGATE(15,6,ROW(Março!$A$4:$A$300)-ROW(Março!$A$3)/(Março!$A$4:$A$300=MAX(Q22:Q24)),MOD(ROW(),2)+3)))),"")</f>
        <v/>
      </c>
      <c r="T24" s="26"/>
      <c r="U24" s="46" t="str">
        <f>IFERROR(IF(T22="","",IF(MOD(ROW(),2)+3=1,INDEX(Março!$C$4:$C$300,MATCH(T24,Março!$A$4:$A$300,0)),INDEX(Março!$C$4:$C$300,_xlfn.AGGREGATE(15,6,ROW(Março!$A$4:$A$300)-ROW(Março!$A$3)/(Março!$A$4:$A$300=MAX(T22:T24)),MOD(ROW(),2)+3)))),"")</f>
        <v/>
      </c>
      <c r="V24" s="16" t="str">
        <f>IFERROR(IF(T22="","",IF(MOD(ROW(),2)+3=1,INDEX(Março!$F$4:$F$300,MATCH(T24,Março!$A$4:$A$300,0)),INDEX(Março!$F$4:$F$300,_xlfn.AGGREGATE(15,6,ROW(Março!$A$4:$A$300)-ROW(Março!$A$3)/(Março!$A$4:$A$300=MAX(T22:T24)),MOD(ROW(),2)+3)))),"")</f>
        <v/>
      </c>
    </row>
    <row r="25" spans="2:22" x14ac:dyDescent="0.3">
      <c r="B25" s="45"/>
      <c r="C25" s="20" t="str">
        <f>IFERROR(IF(B22="","",IF(MOD(ROW(),2)+3=1,INDEX(Março!$C$4:$C$300,MATCH(B25,Março!$A$4:$A$300,0)),INDEX(Março!$C$4:$C$300,_xlfn.AGGREGATE(15,6,ROW(Março!$A$4:$A$300)-ROW(Março!$A$3)/(Março!$A$4:$A$300=MAX(B22:B25)),MOD(ROW(),2)+3)))),"")</f>
        <v/>
      </c>
      <c r="D25" s="16" t="str">
        <f>IFERROR(IF(B22="","",IF(MOD(ROW(),2)+3=1,INDEX(Março!$F$4:$F$300,MATCH(B25,Março!$A$4:$A$300,0)),INDEX(Março!$F$4:$F$300,_xlfn.AGGREGATE(15,6,ROW(Março!$A$4:$A$300)-ROW(Março!$A$3)/(Março!$A$4:$A$300=MAX(B22:B25)),MOD(ROW(),2)+3)))),"")</f>
        <v/>
      </c>
      <c r="E25" s="26"/>
      <c r="F25" s="20" t="str">
        <f>IFERROR(IF(E22="","",IF(MOD(ROW(),2)+3=1,INDEX(Março!$C$4:$C$300,MATCH(E25,Março!$A$4:$A$300,0)),INDEX(Março!$C$4:$C$300,_xlfn.AGGREGATE(15,6,ROW(Março!$A$4:$A$300)-ROW(Março!$A$3)/(Março!$A$4:$A$300=MAX(E22:E25)),MOD(ROW(),2)+3)))),"")</f>
        <v/>
      </c>
      <c r="G25" s="16" t="str">
        <f>IFERROR(IF(E22="","",IF(MOD(ROW(),2)+3=1,INDEX(Março!$F$4:$F$300,MATCH(E25,Março!$A$4:$A$300,0)),INDEX(Março!$F$4:$F$300,_xlfn.AGGREGATE(15,6,ROW(Março!$A$4:$A$300)-ROW(Março!$A$3)/(Março!$A$4:$A$300=MAX(E22:E25)),MOD(ROW(),2)+3)))),"")</f>
        <v/>
      </c>
      <c r="H25" s="26"/>
      <c r="I25" s="20" t="str">
        <f>IFERROR(IF(H22="","",IF(MOD(ROW(),2)+3=1,INDEX(Março!$C$4:$C$300,MATCH(H25,Março!$A$4:$A$300,0)),INDEX(Março!$C$4:$C$300,_xlfn.AGGREGATE(15,6,ROW(Março!$A$4:$A$300)-ROW(Março!$A$3)/(Março!$A$4:$A$300=MAX(H22:H25)),MOD(ROW(),2)+3)))),"")</f>
        <v/>
      </c>
      <c r="J25" s="16" t="str">
        <f>IFERROR(IF(H22="","",IF(MOD(ROW(),2)+3=1,INDEX(Março!$F$4:$F$300,MATCH(H25,Março!$A$4:$A$300,0)),INDEX(Março!$F$4:$F$300,_xlfn.AGGREGATE(15,6,ROW(Março!$A$4:$A$300)-ROW(Março!$A$3)/(Março!$A$4:$A$300=MAX(H22:H25)),MOD(ROW(),2)+3)))),"")</f>
        <v/>
      </c>
      <c r="K25" s="26"/>
      <c r="L25" s="20" t="str">
        <f>IFERROR(IF(K22="","",IF(MOD(ROW(),2)+3=1,INDEX(Março!$C$4:$C$300,MATCH(K25,Março!$A$4:$A$300,0)),INDEX(Março!$C$4:$C$300,_xlfn.AGGREGATE(15,6,ROW(Março!$A$4:$A$300)-ROW(Março!$A$3)/(Março!$A$4:$A$300=MAX(K22:K25)),MOD(ROW(),2)+3)))),"")</f>
        <v/>
      </c>
      <c r="M25" s="16" t="str">
        <f>IFERROR(IF(K22="","",IF(MOD(ROW(),2)+3=1,INDEX(Março!$F$4:$F$300,MATCH(K25,Março!$A$4:$A$300,0)),INDEX(Março!$F$4:$F$300,_xlfn.AGGREGATE(15,6,ROW(Março!$A$4:$A$300)-ROW(Março!$A$3)/(Março!$A$4:$A$300=MAX(K22:K25)),MOD(ROW(),2)+3)))),"")</f>
        <v/>
      </c>
      <c r="N25" s="26"/>
      <c r="O25" s="20" t="str">
        <f>IFERROR(IF(N22="","",IF(MOD(ROW(),2)+3=1,INDEX(Março!$C$4:$C$300,MATCH(N25,Março!$A$4:$A$300,0)),INDEX(Março!$C$4:$C$300,_xlfn.AGGREGATE(15,6,ROW(Março!$A$4:$A$300)-ROW(Março!$A$3)/(Março!$A$4:$A$300=MAX(N22:N25)),MOD(ROW(),2)+3)))),"")</f>
        <v/>
      </c>
      <c r="P25" s="16" t="str">
        <f>IFERROR(IF(N22="","",IF(MOD(ROW(),2)+3=1,INDEX(Março!$F$4:$F$300,MATCH(N25,Março!$A$4:$A$300,0)),INDEX(Março!$F$4:$F$300,_xlfn.AGGREGATE(15,6,ROW(Março!$A$4:$A$300)-ROW(Março!$A$3)/(Março!$A$4:$A$300=MAX(N22:N25)),MOD(ROW(),2)+3)))),"")</f>
        <v/>
      </c>
      <c r="Q25" s="26"/>
      <c r="R25" s="20" t="str">
        <f>IFERROR(IF(Q22="","",IF(MOD(ROW(),2)+3=1,INDEX(Março!$C$4:$C$300,MATCH(Q25,Março!$A$4:$A$300,0)),INDEX(Março!$C$4:$C$300,_xlfn.AGGREGATE(15,6,ROW(Março!$A$4:$A$300)-ROW(Março!$A$3)/(Março!$A$4:$A$300=MAX(Q22:Q25)),MOD(ROW(),2)+3)))),"")</f>
        <v/>
      </c>
      <c r="S25" s="16" t="str">
        <f>IFERROR(IF(Q22="","",IF(MOD(ROW(),2)+3=1,INDEX(Março!$F$4:$F$300,MATCH(Q25,Março!$A$4:$A$300,0)),INDEX(Março!$F$4:$F$300,_xlfn.AGGREGATE(15,6,ROW(Março!$A$4:$A$300)-ROW(Março!$A$3)/(Março!$A$4:$A$300=MAX(Q22:Q25)),MOD(ROW(),2)+3)))),"")</f>
        <v/>
      </c>
      <c r="T25" s="26"/>
      <c r="U25" s="46" t="str">
        <f>IFERROR(IF(T22="","",IF(MOD(ROW(),2)+3=1,INDEX(Março!$C$4:$C$300,MATCH(T25,Março!$A$4:$A$300,0)),INDEX(Março!$C$4:$C$300,_xlfn.AGGREGATE(15,6,ROW(Março!$A$4:$A$300)-ROW(Março!$A$3)/(Março!$A$4:$A$300=MAX(T22:T25)),MOD(ROW(),2)+3)))),"")</f>
        <v/>
      </c>
      <c r="V25" s="16" t="str">
        <f>IFERROR(IF(T22="","",IF(MOD(ROW(),2)+3=1,INDEX(Março!$F$4:$F$300,MATCH(T25,Março!$A$4:$A$300,0)),INDEX(Março!$F$4:$F$300,_xlfn.AGGREGATE(15,6,ROW(Março!$A$4:$A$300)-ROW(Março!$A$3)/(Março!$A$4:$A$300=MAX(T22:T25)),MOD(ROW(),2)+3)))),"")</f>
        <v/>
      </c>
    </row>
    <row r="26" spans="2:22" x14ac:dyDescent="0.3">
      <c r="B26" s="47"/>
      <c r="C26" s="20" t="str">
        <f>IFERROR(IF(B22="","",IF(MOD(ROW(),2)+5=1,INDEX(Março!$C$4:$C$300,MATCH(B26,Março!$A$4:$A$300,0)),INDEX(Março!$C$4:$C$300,_xlfn.AGGREGATE(15,6,ROW(Março!$A$4:$A$300)-ROW(Março!$A$3)/(Março!$A$4:$A$300=MAX(B22:B26)),MOD(ROW(),2)+5)))),"")</f>
        <v/>
      </c>
      <c r="D26" s="16" t="str">
        <f>IFERROR(IF(B22="","",IF(MOD(ROW(),2)+5=1,INDEX(Março!$F$4:$F$300,MATCH(B26,Março!$A$4:$A$300,0)),INDEX(Março!$F$4:$F$300,_xlfn.AGGREGATE(15,6,ROW(Março!$A$4:$A$300)-ROW(Março!$A$3)/(Março!$A$4:$A$300=MAX(B22:B26)),MOD(ROW(),2)+5)))),"")</f>
        <v/>
      </c>
      <c r="E26" s="34"/>
      <c r="F26" s="20" t="str">
        <f>IFERROR(IF(E22="","",IF(MOD(ROW(),2)+5=1,INDEX(Março!$C$4:$C$300,MATCH(E26,Março!$A$4:$A$300,0)),INDEX(Março!$C$4:$C$300,_xlfn.AGGREGATE(15,6,ROW(Março!$A$4:$A$300)-ROW(Março!$A$3)/(Março!$A$4:$A$300=MAX(E22:E26)),MOD(ROW(),2)+5)))),"")</f>
        <v/>
      </c>
      <c r="G26" s="16" t="str">
        <f>IFERROR(IF(E22="","",IF(MOD(ROW(),2)+5=1,INDEX(Março!$F$4:$F$300,MATCH(E26,Março!$A$4:$A$300,0)),INDEX(Março!$F$4:$F$300,_xlfn.AGGREGATE(15,6,ROW(Março!$A$4:$A$300)-ROW(Março!$A$3)/(Março!$A$4:$A$300=MAX(E22:E26)),MOD(ROW(),2)+5)))),"")</f>
        <v/>
      </c>
      <c r="H26" s="34"/>
      <c r="I26" s="20" t="str">
        <f>IFERROR(IF(H22="","",IF(MOD(ROW(),2)+5=1,INDEX(Março!$C$4:$C$300,MATCH(H26,Março!$A$4:$A$300,0)),INDEX(Março!$C$4:$C$300,_xlfn.AGGREGATE(15,6,ROW(Março!$A$4:$A$300)-ROW(Março!$A$3)/(Março!$A$4:$A$300=MAX(H22:H26)),MOD(ROW(),2)+5)))),"")</f>
        <v/>
      </c>
      <c r="J26" s="16" t="str">
        <f>IFERROR(IF(H22="","",IF(MOD(ROW(),2)+5=1,INDEX(Março!$F$4:$F$300,MATCH(H26,Março!$A$4:$A$300,0)),INDEX(Março!$F$4:$F$300,_xlfn.AGGREGATE(15,6,ROW(Março!$A$4:$A$300)-ROW(Março!$A$3)/(Março!$A$4:$A$300=MAX(H22:H26)),MOD(ROW(),2)+5)))),"")</f>
        <v/>
      </c>
      <c r="K26" s="34"/>
      <c r="L26" s="20" t="str">
        <f>IFERROR(IF(K22="","",IF(MOD(ROW(),2)+5=1,INDEX(Março!$C$4:$C$300,MATCH(K26,Março!$A$4:$A$300,0)),INDEX(Março!$C$4:$C$300,_xlfn.AGGREGATE(15,6,ROW(Março!$A$4:$A$300)-ROW(Março!$A$3)/(Março!$A$4:$A$300=MAX(K22:K26)),MOD(ROW(),2)+5)))),"")</f>
        <v/>
      </c>
      <c r="M26" s="16" t="str">
        <f>IFERROR(IF(K22="","",IF(MOD(ROW(),2)+5=1,INDEX(Março!$F$4:$F$300,MATCH(K26,Março!$A$4:$A$300,0)),INDEX(Março!$F$4:$F$300,_xlfn.AGGREGATE(15,6,ROW(Março!$A$4:$A$300)-ROW(Março!$A$3)/(Março!$A$4:$A$300=MAX(K22:K26)),MOD(ROW(),2)+5)))),"")</f>
        <v/>
      </c>
      <c r="N26" s="34"/>
      <c r="O26" s="20" t="str">
        <f>IFERROR(IF(N22="","",IF(MOD(ROW(),2)+5=1,INDEX(Março!$C$4:$C$300,MATCH(N26,Março!$A$4:$A$300,0)),INDEX(Março!$C$4:$C$300,_xlfn.AGGREGATE(15,6,ROW(Março!$A$4:$A$300)-ROW(Março!$A$3)/(Março!$A$4:$A$300=MAX(N22:N26)),MOD(ROW(),2)+5)))),"")</f>
        <v/>
      </c>
      <c r="P26" s="16" t="str">
        <f>IFERROR(IF(N22="","",IF(MOD(ROW(),2)+5=1,INDEX(Março!$F$4:$F$300,MATCH(N26,Março!$A$4:$A$300,0)),INDEX(Março!$F$4:$F$300,_xlfn.AGGREGATE(15,6,ROW(Março!$A$4:$A$300)-ROW(Março!$A$3)/(Março!$A$4:$A$300=MAX(N22:N26)),MOD(ROW(),2)+5)))),"")</f>
        <v/>
      </c>
      <c r="Q26" s="34"/>
      <c r="R26" s="20" t="str">
        <f>IFERROR(IF(Q22="","",IF(MOD(ROW(),2)+5=1,INDEX(Março!$C$4:$C$300,MATCH(Q26,Março!$A$4:$A$300,0)),INDEX(Março!$C$4:$C$300,_xlfn.AGGREGATE(15,6,ROW(Março!$A$4:$A$300)-ROW(Março!$A$3)/(Março!$A$4:$A$300=MAX(Q22:Q26)),MOD(ROW(),2)+5)))),"")</f>
        <v/>
      </c>
      <c r="S26" s="16" t="str">
        <f>IFERROR(IF(Q22="","",IF(MOD(ROW(),2)+5=1,INDEX(Março!$F$4:$F$300,MATCH(Q26,Março!$A$4:$A$300,0)),INDEX(Março!$F$4:$F$300,_xlfn.AGGREGATE(15,6,ROW(Março!$A$4:$A$300)-ROW(Março!$A$3)/(Março!$A$4:$A$300=MAX(Q22:Q26)),MOD(ROW(),2)+5)))),"")</f>
        <v/>
      </c>
      <c r="T26" s="34"/>
      <c r="U26" s="46" t="str">
        <f>IFERROR(IF(T22="","",IF(MOD(ROW(),2)+5=1,INDEX(Março!$C$4:$C$300,MATCH(T26,Março!$A$4:$A$300,0)),INDEX(Março!$C$4:$C$300,_xlfn.AGGREGATE(15,6,ROW(Março!$A$4:$A$300)-ROW(Março!$A$3)/(Março!$A$4:$A$300=MAX(T22:T26)),MOD(ROW(),2)+5)))),"")</f>
        <v/>
      </c>
      <c r="V26" s="16" t="str">
        <f>IFERROR(IF(T22="","",IF(MOD(ROW(),2)+5=1,INDEX(Março!$F$4:$F$300,MATCH(T26,Março!$A$4:$A$300,0)),INDEX(Março!$F$4:$F$300,_xlfn.AGGREGATE(15,6,ROW(Março!$A$4:$A$300)-ROW(Março!$A$3)/(Março!$A$4:$A$300=MAX(T22:T26)),MOD(ROW(),2)+5)))),"")</f>
        <v/>
      </c>
    </row>
    <row r="27" spans="2:22" x14ac:dyDescent="0.3">
      <c r="B27" s="47"/>
      <c r="C27" s="20" t="str">
        <f>IFERROR(IF(B22="","",IF(MOD(ROW(),2)+5=1,INDEX(Março!$C$4:$C$300,MATCH(B27,Março!$A$4:$A$300,0)),INDEX(Março!$C$4:$C$300,_xlfn.AGGREGATE(15,6,ROW(Março!$A$4:$A$300)-ROW(Março!$A$3)/(Março!$A$4:$A$300=MAX(B22:B27)),MOD(ROW(),2)+5)))),"")</f>
        <v/>
      </c>
      <c r="D27" s="16" t="str">
        <f>IFERROR(IF(B22="","",IF(MOD(ROW(),2)+5=1,INDEX(Março!$F$4:$F$300,MATCH(B27,Março!$A$4:$A$300,0)),INDEX(Março!$F$4:$F$300,_xlfn.AGGREGATE(15,6,ROW(Março!$A$4:$A$300)-ROW(Março!$A$3)/(Março!$A$4:$A$300=MAX(B22:B27)),MOD(ROW(),2)+5)))),"")</f>
        <v/>
      </c>
      <c r="E27" s="34"/>
      <c r="F27" s="20" t="str">
        <f>IFERROR(IF(E22="","",IF(MOD(ROW(),2)+5=1,INDEX(Março!$C$4:$C$300,MATCH(E27,Março!$A$4:$A$300,0)),INDEX(Março!$C$4:$C$300,_xlfn.AGGREGATE(15,6,ROW(Março!$A$4:$A$300)-ROW(Março!$A$3)/(Março!$A$4:$A$300=MAX(E22:E27)),MOD(ROW(),2)+5)))),"")</f>
        <v/>
      </c>
      <c r="G27" s="16" t="str">
        <f>IFERROR(IF(E22="","",IF(MOD(ROW(),2)+5=1,INDEX(Março!$F$4:$F$300,MATCH(E27,Março!$A$4:$A$300,0)),INDEX(Março!$F$4:$F$300,_xlfn.AGGREGATE(15,6,ROW(Março!$A$4:$A$300)-ROW(Março!$A$3)/(Março!$A$4:$A$300=MAX(E22:E27)),MOD(ROW(),2)+5)))),"")</f>
        <v/>
      </c>
      <c r="H27" s="34"/>
      <c r="I27" s="20" t="str">
        <f>IFERROR(IF(H22="","",IF(MOD(ROW(),2)+5=1,INDEX(Março!$C$4:$C$300,MATCH(H27,Março!$A$4:$A$300,0)),INDEX(Março!$C$4:$C$300,_xlfn.AGGREGATE(15,6,ROW(Março!$A$4:$A$300)-ROW(Março!$A$3)/(Março!$A$4:$A$300=MAX(H22:H27)),MOD(ROW(),2)+5)))),"")</f>
        <v/>
      </c>
      <c r="J27" s="16" t="str">
        <f>IFERROR(IF(H22="","",IF(MOD(ROW(),2)+5=1,INDEX(Março!$F$4:$F$300,MATCH(H27,Março!$A$4:$A$300,0)),INDEX(Março!$F$4:$F$300,_xlfn.AGGREGATE(15,6,ROW(Março!$A$4:$A$300)-ROW(Março!$A$3)/(Março!$A$4:$A$300=MAX(H22:H27)),MOD(ROW(),2)+5)))),"")</f>
        <v/>
      </c>
      <c r="K27" s="34"/>
      <c r="L27" s="20" t="str">
        <f>IFERROR(IF(K22="","",IF(MOD(ROW(),2)+5=1,INDEX(Março!$C$4:$C$300,MATCH(K27,Março!$A$4:$A$300,0)),INDEX(Março!$C$4:$C$300,_xlfn.AGGREGATE(15,6,ROW(Março!$A$4:$A$300)-ROW(Março!$A$3)/(Março!$A$4:$A$300=MAX(K22:K27)),MOD(ROW(),2)+5)))),"")</f>
        <v/>
      </c>
      <c r="M27" s="16" t="str">
        <f>IFERROR(IF(K22="","",IF(MOD(ROW(),2)+5=1,INDEX(Março!$F$4:$F$300,MATCH(K27,Março!$A$4:$A$300,0)),INDEX(Março!$F$4:$F$300,_xlfn.AGGREGATE(15,6,ROW(Março!$A$4:$A$300)-ROW(Março!$A$3)/(Março!$A$4:$A$300=MAX(K22:K27)),MOD(ROW(),2)+5)))),"")</f>
        <v/>
      </c>
      <c r="N27" s="34"/>
      <c r="O27" s="20" t="str">
        <f>IFERROR(IF(N22="","",IF(MOD(ROW(),2)+5=1,INDEX(Março!$C$4:$C$300,MATCH(N27,Março!$A$4:$A$300,0)),INDEX(Março!$C$4:$C$300,_xlfn.AGGREGATE(15,6,ROW(Março!$A$4:$A$300)-ROW(Março!$A$3)/(Março!$A$4:$A$300=MAX(N22:N27)),MOD(ROW(),2)+5)))),"")</f>
        <v/>
      </c>
      <c r="P27" s="16" t="str">
        <f>IFERROR(IF(N22="","",IF(MOD(ROW(),2)+5=1,INDEX(Março!$F$4:$F$300,MATCH(N27,Março!$A$4:$A$300,0)),INDEX(Março!$F$4:$F$300,_xlfn.AGGREGATE(15,6,ROW(Março!$A$4:$A$300)-ROW(Março!$A$3)/(Março!$A$4:$A$300=MAX(N22:N27)),MOD(ROW(),2)+5)))),"")</f>
        <v/>
      </c>
      <c r="Q27" s="34"/>
      <c r="R27" s="20" t="str">
        <f>IFERROR(IF(Q22="","",IF(MOD(ROW(),2)+5=1,INDEX(Março!$C$4:$C$300,MATCH(Q27,Março!$A$4:$A$300,0)),INDEX(Março!$C$4:$C$300,_xlfn.AGGREGATE(15,6,ROW(Março!$A$4:$A$300)-ROW(Março!$A$3)/(Março!$A$4:$A$300=MAX(Q22:Q27)),MOD(ROW(),2)+5)))),"")</f>
        <v/>
      </c>
      <c r="S27" s="16" t="str">
        <f>IFERROR(IF(Q22="","",IF(MOD(ROW(),2)+5=1,INDEX(Março!$F$4:$F$300,MATCH(Q27,Março!$A$4:$A$300,0)),INDEX(Março!$F$4:$F$300,_xlfn.AGGREGATE(15,6,ROW(Março!$A$4:$A$300)-ROW(Março!$A$3)/(Março!$A$4:$A$300=MAX(Q22:Q27)),MOD(ROW(),2)+5)))),"")</f>
        <v/>
      </c>
      <c r="T27" s="34"/>
      <c r="U27" s="46" t="str">
        <f>IFERROR(IF(T22="","",IF(MOD(ROW(),2)+5=1,INDEX(Março!$C$4:$C$300,MATCH(T27,Março!$A$4:$A$300,0)),INDEX(Março!$C$4:$C$300,_xlfn.AGGREGATE(15,6,ROW(Março!$A$4:$A$300)-ROW(Março!$A$3)/(Março!$A$4:$A$300=MAX(T22:T27)),MOD(ROW(),2)+5)))),"")</f>
        <v/>
      </c>
      <c r="V27" s="16" t="str">
        <f>IFERROR(IF(T22="","",IF(MOD(ROW(),2)+5=1,INDEX(Março!$F$4:$F$300,MATCH(T27,Março!$A$4:$A$300,0)),INDEX(Março!$F$4:$F$300,_xlfn.AGGREGATE(15,6,ROW(Março!$A$4:$A$300)-ROW(Março!$A$3)/(Março!$A$4:$A$300=MAX(T22:T27)),MOD(ROW(),2)+5)))),"")</f>
        <v/>
      </c>
    </row>
    <row r="28" spans="2:22" x14ac:dyDescent="0.3">
      <c r="B28" s="47"/>
      <c r="C28" s="20" t="str">
        <f>IFERROR(IF(B22="","",IF(MOD(ROW(),2)+7=1,INDEX(Março!$C$4:$C$300,MATCH(B28,Março!$A$4:$A$300,0)),INDEX(Março!$C$4:$C$300,_xlfn.AGGREGATE(15,6,ROW(Março!$A$4:$A$300)-ROW(Março!$A$3)/(Março!$A$4:$A$300=MAX(B22:B28)),MOD(ROW(),2)+7)))),"")</f>
        <v/>
      </c>
      <c r="D28" s="16" t="str">
        <f>IFERROR(IF(B22="","",IF(MOD(ROW(),2)+7=1,INDEX(Março!$F$4:$F$300,MATCH(B28,Março!$A$4:$A$300,0)),INDEX(Março!$F$4:$F$300,_xlfn.AGGREGATE(15,6,ROW(Março!$A$4:$A$300)-ROW(Março!$A$3)/(Março!$A$4:$A$300=MAX(B22:B28)),MOD(ROW(),2)+7)))),"")</f>
        <v/>
      </c>
      <c r="E28" s="34"/>
      <c r="F28" s="20" t="str">
        <f>IFERROR(IF(E22="","",IF(MOD(ROW(),2)+7=1,INDEX(Março!$C$4:$C$300,MATCH(E28,Março!$A$4:$A$300,0)),INDEX(Março!$C$4:$C$300,_xlfn.AGGREGATE(15,6,ROW(Março!$A$4:$A$300)-ROW(Março!$A$3)/(Março!$A$4:$A$300=MAX(E22:E28)),MOD(ROW(),2)+7)))),"")</f>
        <v/>
      </c>
      <c r="G28" s="16" t="str">
        <f>IFERROR(IF(E22="","",IF(MOD(ROW(),2)+7=1,INDEX(Março!$F$4:$F$300,MATCH(E28,Março!$A$4:$A$300,0)),INDEX(Março!$F$4:$F$300,_xlfn.AGGREGATE(15,6,ROW(Março!$A$4:$A$300)-ROW(Março!$A$3)/(Março!$A$4:$A$300=MAX(E22:E28)),MOD(ROW(),2)+7)))),"")</f>
        <v/>
      </c>
      <c r="H28" s="34"/>
      <c r="I28" s="20" t="str">
        <f>IFERROR(IF(H22="","",IF(MOD(ROW(),2)+7=1,INDEX(Março!$C$4:$C$300,MATCH(H28,Março!$A$4:$A$300,0)),INDEX(Março!$C$4:$C$300,_xlfn.AGGREGATE(15,6,ROW(Março!$A$4:$A$300)-ROW(Março!$A$3)/(Março!$A$4:$A$300=MAX(H22:H28)),MOD(ROW(),2)+7)))),"")</f>
        <v/>
      </c>
      <c r="J28" s="16" t="str">
        <f>IFERROR(IF(H22="","",IF(MOD(ROW(),2)+7=1,INDEX(Março!$F$4:$F$300,MATCH(H28,Março!$A$4:$A$300,0)),INDEX(Março!$F$4:$F$300,_xlfn.AGGREGATE(15,6,ROW(Março!$A$4:$A$300)-ROW(Março!$A$3)/(Março!$A$4:$A$300=MAX(H22:H28)),MOD(ROW(),2)+7)))),"")</f>
        <v/>
      </c>
      <c r="K28" s="34"/>
      <c r="L28" s="20" t="str">
        <f>IFERROR(IF(K22="","",IF(MOD(ROW(),2)+7=1,INDEX(Março!$C$4:$C$300,MATCH(K28,Março!$A$4:$A$300,0)),INDEX(Março!$C$4:$C$300,_xlfn.AGGREGATE(15,6,ROW(Março!$A$4:$A$300)-ROW(Março!$A$3)/(Março!$A$4:$A$300=MAX(K22:K28)),MOD(ROW(),2)+7)))),"")</f>
        <v/>
      </c>
      <c r="M28" s="16" t="str">
        <f>IFERROR(IF(K22="","",IF(MOD(ROW(),2)+7=1,INDEX(Março!$F$4:$F$300,MATCH(K28,Março!$A$4:$A$300,0)),INDEX(Março!$F$4:$F$300,_xlfn.AGGREGATE(15,6,ROW(Março!$A$4:$A$300)-ROW(Março!$A$3)/(Março!$A$4:$A$300=MAX(K22:K28)),MOD(ROW(),2)+7)))),"")</f>
        <v/>
      </c>
      <c r="N28" s="34"/>
      <c r="O28" s="20" t="str">
        <f>IFERROR(IF(N22="","",IF(MOD(ROW(),2)+7=1,INDEX(Março!$C$4:$C$300,MATCH(N28,Março!$A$4:$A$300,0)),INDEX(Março!$C$4:$C$300,_xlfn.AGGREGATE(15,6,ROW(Março!$A$4:$A$300)-ROW(Março!$A$3)/(Março!$A$4:$A$300=MAX(N22:N28)),MOD(ROW(),2)+7)))),"")</f>
        <v/>
      </c>
      <c r="P28" s="16" t="str">
        <f>IFERROR(IF(N22="","",IF(MOD(ROW(),2)+7=1,INDEX(Março!$F$4:$F$300,MATCH(N28,Março!$A$4:$A$300,0)),INDEX(Março!$F$4:$F$300,_xlfn.AGGREGATE(15,6,ROW(Março!$A$4:$A$300)-ROW(Março!$A$3)/(Março!$A$4:$A$300=MAX(N22:N28)),MOD(ROW(),2)+7)))),"")</f>
        <v/>
      </c>
      <c r="Q28" s="34"/>
      <c r="R28" s="20" t="str">
        <f>IFERROR(IF(Q22="","",IF(MOD(ROW(),2)+7=1,INDEX(Março!$C$4:$C$300,MATCH(Q28,Março!$A$4:$A$300,0)),INDEX(Março!$C$4:$C$300,_xlfn.AGGREGATE(15,6,ROW(Março!$A$4:$A$300)-ROW(Março!$A$3)/(Março!$A$4:$A$300=MAX(Q22:Q28)),MOD(ROW(),2)+7)))),"")</f>
        <v/>
      </c>
      <c r="S28" s="16" t="str">
        <f>IFERROR(IF(Q22="","",IF(MOD(ROW(),2)+7=1,INDEX(Março!$F$4:$F$300,MATCH(Q28,Março!$A$4:$A$300,0)),INDEX(Março!$F$4:$F$300,_xlfn.AGGREGATE(15,6,ROW(Março!$A$4:$A$300)-ROW(Março!$A$3)/(Março!$A$4:$A$300=MAX(Q22:Q28)),MOD(ROW(),2)+7)))),"")</f>
        <v/>
      </c>
      <c r="T28" s="34"/>
      <c r="U28" s="46" t="str">
        <f>IFERROR(IF(T22="","",IF(MOD(ROW(),2)+7=1,INDEX(Março!$C$4:$C$300,MATCH(T28,Março!$A$4:$A$300,0)),INDEX(Março!$C$4:$C$300,_xlfn.AGGREGATE(15,6,ROW(Março!$A$4:$A$300)-ROW(Março!$A$3)/(Março!$A$4:$A$300=MAX(T22:T28)),MOD(ROW(),2)+7)))),"")</f>
        <v/>
      </c>
      <c r="V28" s="16" t="str">
        <f>IFERROR(IF(T22="","",IF(MOD(ROW(),2)+7=1,INDEX(Março!$F$4:$F$300,MATCH(T28,Março!$A$4:$A$300,0)),INDEX(Março!$F$4:$F$300,_xlfn.AGGREGATE(15,6,ROW(Março!$A$4:$A$300)-ROW(Março!$A$3)/(Março!$A$4:$A$300=MAX(T22:T28)),MOD(ROW(),2)+7)))),"")</f>
        <v/>
      </c>
    </row>
    <row r="29" spans="2:22" x14ac:dyDescent="0.3">
      <c r="B29" s="50"/>
      <c r="C29" s="21" t="str">
        <f>IFERROR(IF(B22="","",IF(MOD(ROW(),2)+7=1,INDEX(Março!$C$4:$C$300,MATCH(B29,Março!$A$4:$A$300,0)),INDEX(Março!$C$4:$C$300,_xlfn.AGGREGATE(15,6,ROW(Março!$A$4:$A$300)-ROW(Março!$A$3)/(Março!$A$4:$A$300=MAX(B22:B29)),MOD(ROW(),2)+7)))),"")</f>
        <v/>
      </c>
      <c r="D29" s="16" t="str">
        <f>IFERROR(IF(B22="","",IF(MOD(ROW(),2)+7=1,INDEX(Março!$F$4:$F$300,MATCH(B29,Março!$A$4:$A$300,0)),INDEX(Março!$F$4:$F$300,_xlfn.AGGREGATE(15,6,ROW(Março!$A$4:$A$300)-ROW(Março!$A$3)/(Março!$A$4:$A$300=MAX(B22:B29)),MOD(ROW(),2)+7)))),"")</f>
        <v/>
      </c>
      <c r="E29" s="35"/>
      <c r="F29" s="44" t="str">
        <f>IFERROR(IF(E22="","",IF(MOD(ROW(),2)+7=1,INDEX(Março!$C$4:$C$300,MATCH(E29,Março!$A$4:$A$300,0)),INDEX(Março!$C$4:$C$300,_xlfn.AGGREGATE(15,6,ROW(Março!$A$4:$A$300)-ROW(Março!$A$3)/(Março!$A$4:$A$300=MAX(E22:E29)),MOD(ROW(),2)+7)))),"")</f>
        <v/>
      </c>
      <c r="G29" s="16" t="str">
        <f>IFERROR(IF(E22="","",IF(MOD(ROW(),2)+7=1,INDEX(Março!$F$4:$F$300,MATCH(E29,Março!$A$4:$A$300,0)),INDEX(Março!$F$4:$F$300,_xlfn.AGGREGATE(15,6,ROW(Março!$A$4:$A$300)-ROW(Março!$A$3)/(Março!$A$4:$A$300=MAX(E22:E29)),MOD(ROW(),2)+7)))),"")</f>
        <v/>
      </c>
      <c r="H29" s="35"/>
      <c r="I29" s="44" t="str">
        <f>IFERROR(IF(H22="","",IF(MOD(ROW(),2)+7=1,INDEX(Março!$C$4:$C$300,MATCH(H29,Março!$A$4:$A$300,0)),INDEX(Março!$C$4:$C$300,_xlfn.AGGREGATE(15,6,ROW(Março!$A$4:$A$300)-ROW(Março!$A$3)/(Março!$A$4:$A$300=MAX(H22:H29)),MOD(ROW(),2)+7)))),"")</f>
        <v/>
      </c>
      <c r="J29" s="16" t="str">
        <f>IFERROR(IF(H22="","",IF(MOD(ROW(),2)+7=1,INDEX(Março!$F$4:$F$300,MATCH(H29,Março!$A$4:$A$300,0)),INDEX(Março!$F$4:$F$300,_xlfn.AGGREGATE(15,6,ROW(Março!$A$4:$A$300)-ROW(Março!$A$3)/(Março!$A$4:$A$300=MAX(H22:H29)),MOD(ROW(),2)+7)))),"")</f>
        <v/>
      </c>
      <c r="K29" s="35"/>
      <c r="L29" s="44" t="str">
        <f>IFERROR(IF(K22="","",IF(MOD(ROW(),2)+7=1,INDEX(Março!$C$4:$C$300,MATCH(K29,Março!$A$4:$A$300,0)),INDEX(Março!$C$4:$C$300,_xlfn.AGGREGATE(15,6,ROW(Março!$A$4:$A$300)-ROW(Março!$A$3)/(Março!$A$4:$A$300=MAX(K22:K29)),MOD(ROW(),2)+7)))),"")</f>
        <v/>
      </c>
      <c r="M29" s="16" t="str">
        <f>IFERROR(IF(K22="","",IF(MOD(ROW(),2)+7=1,INDEX(Março!$F$4:$F$300,MATCH(K29,Março!$A$4:$A$300,0)),INDEX(Março!$F$4:$F$300,_xlfn.AGGREGATE(15,6,ROW(Março!$A$4:$A$300)-ROW(Março!$A$3)/(Março!$A$4:$A$300=MAX(K22:K29)),MOD(ROW(),2)+7)))),"")</f>
        <v/>
      </c>
      <c r="N29" s="35"/>
      <c r="O29" s="44" t="str">
        <f>IFERROR(IF(N22="","",IF(MOD(ROW(),2)+7=1,INDEX(Março!$C$4:$C$300,MATCH(N29,Março!$A$4:$A$300,0)),INDEX(Março!$C$4:$C$300,_xlfn.AGGREGATE(15,6,ROW(Março!$A$4:$A$300)-ROW(Março!$A$3)/(Março!$A$4:$A$300=MAX(N22:N29)),MOD(ROW(),2)+7)))),"")</f>
        <v/>
      </c>
      <c r="P29" s="16" t="str">
        <f>IFERROR(IF(N22="","",IF(MOD(ROW(),2)+7=1,INDEX(Março!$F$4:$F$300,MATCH(N29,Março!$A$4:$A$300,0)),INDEX(Março!$F$4:$F$300,_xlfn.AGGREGATE(15,6,ROW(Março!$A$4:$A$300)-ROW(Março!$A$3)/(Março!$A$4:$A$300=MAX(N22:N29)),MOD(ROW(),2)+7)))),"")</f>
        <v/>
      </c>
      <c r="Q29" s="35"/>
      <c r="R29" s="44" t="str">
        <f>IFERROR(IF(Q22="","",IF(MOD(ROW(),2)+7=1,INDEX(Março!$C$4:$C$300,MATCH(Q29,Março!$A$4:$A$300,0)),INDEX(Março!$C$4:$C$300,_xlfn.AGGREGATE(15,6,ROW(Março!$A$4:$A$300)-ROW(Março!$A$3)/(Março!$A$4:$A$300=MAX(Q22:Q29)),MOD(ROW(),2)+7)))),"")</f>
        <v/>
      </c>
      <c r="S29" s="16" t="str">
        <f>IFERROR(IF(Q22="","",IF(MOD(ROW(),2)+7=1,INDEX(Março!$F$4:$F$300,MATCH(Q29,Março!$A$4:$A$300,0)),INDEX(Março!$F$4:$F$300,_xlfn.AGGREGATE(15,6,ROW(Março!$A$4:$A$300)-ROW(Março!$A$3)/(Março!$A$4:$A$300=MAX(Q22:Q29)),MOD(ROW(),2)+7)))),"")</f>
        <v/>
      </c>
      <c r="T29" s="35"/>
      <c r="U29" s="51" t="str">
        <f>IFERROR(IF(T22="","",IF(MOD(ROW(),2)+7=1,INDEX(Março!$C$4:$C$300,MATCH(T29,Março!$A$4:$A$300,0)),INDEX(Março!$C$4:$C$300,_xlfn.AGGREGATE(15,6,ROW(Março!$A$4:$A$300)-ROW(Março!$A$3)/(Março!$A$4:$A$300=MAX(T22:T29)),MOD(ROW(),2)+7)))),"")</f>
        <v/>
      </c>
      <c r="V29" s="16" t="str">
        <f>IFERROR(IF(T22="","",IF(MOD(ROW(),2)+7=1,INDEX(Março!$F$4:$F$300,MATCH(T29,Março!$A$4:$A$300,0)),INDEX(Março!$F$4:$F$300,_xlfn.AGGREGATE(15,6,ROW(Março!$A$4:$A$300)-ROW(Março!$A$3)/(Março!$A$4:$A$300=MAX(T22:T29)),MOD(ROW(),2)+7)))),"")</f>
        <v/>
      </c>
    </row>
    <row r="30" spans="2:22" x14ac:dyDescent="0.3">
      <c r="B30" s="49">
        <f>Março!H10</f>
        <v>44276</v>
      </c>
      <c r="C30" s="20" t="str">
        <f>IFERROR(IF(B30="","",IF(MOD(ROW(),2)+1=1,INDEX(Março!$C$4:$C$300,MATCH(B30,Março!$A$4:$A$300,0)),INDEX(Março!$C$4:$C$300,_xlfn.AGGREGATE(15,6,ROW(Março!$A$4:$A$300)-ROW(Março!$A$3)/(Março!$A$4:$A$300=MAX(B30)),MOD(ROW(),2)+1)))),"")</f>
        <v>VM</v>
      </c>
      <c r="D30" s="16" t="str">
        <f>IFERROR(IF(B30="","",IF(MOD(ROW(),2)+1=1,INDEX(Março!$F$4:$F$300,MATCH(B30,Março!$A$4:$A$300,0)),INDEX(Março!$F$4:$F$300,_xlfn.AGGREGATE(15,6,ROW(Março!$A$4:$A$300)-ROW(Março!$A$3)/(Março!$A$4:$A$300=MAX(B30)),MOD(ROW(),2)+1)))),"")</f>
        <v>A estudar</v>
      </c>
      <c r="E30" s="36">
        <f>Março!I10</f>
        <v>44277</v>
      </c>
      <c r="F30" s="20" t="str">
        <f>IFERROR(IF(E30="","",IF(MOD(ROW(),2)+1=1,INDEX(Março!$C$4:$C$300,MATCH(E30,Março!$A$4:$A$300,0)),INDEX(Março!$C$4:$C$300,_xlfn.AGGREGATE(15,6,ROW(Março!$A$4:$A$300)-ROW(Março!$A$3)/(Março!$A$4:$A$300=MAX(E30)),MOD(ROW(),2)+1)))),"")</f>
        <v>Tabela Periódica</v>
      </c>
      <c r="G30" s="16" t="str">
        <f>IFERROR(IF(E30="","",IF(MOD(ROW(),2)+1=1,INDEX(Março!$F$4:$F$300,MATCH(E30,Março!$A$4:$A$300,0)),INDEX(Março!$F$4:$F$300,_xlfn.AGGREGATE(15,6,ROW(Março!$A$4:$A$300)-ROW(Março!$A$3)/(Março!$A$4:$A$300=MAX(E30)),MOD(ROW(),2)+1)))),"")</f>
        <v>A estudar</v>
      </c>
      <c r="H30" s="36">
        <f>Março!J10</f>
        <v>44278</v>
      </c>
      <c r="I30" s="20" t="str">
        <f>IFERROR(IF(H30="","",IF(MOD(ROW(),2)+1=1,INDEX(Março!$C$4:$C$300,MATCH(H30,Março!$A$4:$A$300,0)),INDEX(Março!$C$4:$C$300,_xlfn.AGGREGATE(15,6,ROW(Março!$A$4:$A$300)-ROW(Março!$A$3)/(Março!$A$4:$A$300=MAX(H30)),MOD(ROW(),2)+1)))),"")</f>
        <v>Numeros inteiros</v>
      </c>
      <c r="J30" s="16" t="str">
        <f>IFERROR(IF(H30="","",IF(MOD(ROW(),2)+1=1,INDEX(Março!$F$4:$F$300,MATCH(H30,Março!$A$4:$A$300,0)),INDEX(Março!$F$4:$F$300,_xlfn.AGGREGATE(15,6,ROW(Março!$A$4:$A$300)-ROW(Março!$A$3)/(Março!$A$4:$A$300=MAX(H30)),MOD(ROW(),2)+1)))),"")</f>
        <v>A estudar</v>
      </c>
      <c r="K30" s="36">
        <f>Março!K10</f>
        <v>44279</v>
      </c>
      <c r="L30" s="20" t="str">
        <f>IFERROR(IF(K30="","",IF(MOD(ROW(),2)+1=1,INDEX(Março!$C$4:$C$300,MATCH(K30,Março!$A$4:$A$300,0)),INDEX(Março!$C$4:$C$300,_xlfn.AGGREGATE(15,6,ROW(Março!$A$4:$A$300)-ROW(Março!$A$3)/(Março!$A$4:$A$300=MAX(K30)),MOD(ROW(),2)+1)))),"")</f>
        <v>Frações</v>
      </c>
      <c r="M30" s="16" t="str">
        <f>IFERROR(IF(K30="","",IF(MOD(ROW(),2)+1=1,INDEX(Março!$F$4:$F$300,MATCH(K30,Março!$A$4:$A$300,0)),INDEX(Março!$F$4:$F$300,_xlfn.AGGREGATE(15,6,ROW(Março!$A$4:$A$300)-ROW(Março!$A$3)/(Março!$A$4:$A$300=MAX(K30)),MOD(ROW(),2)+1)))),"")</f>
        <v>Estudado</v>
      </c>
      <c r="N30" s="36">
        <f>Março!L10</f>
        <v>44280</v>
      </c>
      <c r="O30" s="20" t="str">
        <f>IFERROR(IF(N30="","",IF(MOD(ROW(),2)+1=1,INDEX(Março!$C$4:$C$300,MATCH(N30,Março!$A$4:$A$300,0)),INDEX(Março!$C$4:$C$300,_xlfn.AGGREGATE(15,6,ROW(Março!$A$4:$A$300)-ROW(Março!$A$3)/(Março!$A$4:$A$300=MAX(N30)),MOD(ROW(),2)+1)))),"")</f>
        <v>Redação</v>
      </c>
      <c r="P30" s="16" t="str">
        <f>IFERROR(IF(N30="","",IF(MOD(ROW(),2)+1=1,INDEX(Março!$F$4:$F$300,MATCH(N30,Março!$A$4:$A$300,0)),INDEX(Março!$F$4:$F$300,_xlfn.AGGREGATE(15,6,ROW(Março!$A$4:$A$300)-ROW(Março!$A$3)/(Março!$A$4:$A$300=MAX(N30)),MOD(ROW(),2)+1)))),"")</f>
        <v>Estudado</v>
      </c>
      <c r="Q30" s="36">
        <f>Março!M10</f>
        <v>44281</v>
      </c>
      <c r="R30" s="20" t="str">
        <f>IFERROR(IF(Q30="","",IF(MOD(ROW(),2)+1=1,INDEX(Março!$C$4:$C$300,MATCH(Q30,Março!$A$4:$A$300,0)),INDEX(Março!$C$4:$C$300,_xlfn.AGGREGATE(15,6,ROW(Março!$A$4:$A$300)-ROW(Março!$A$3)/(Março!$A$4:$A$300=MAX(Q30)),MOD(ROW(),2)+1)))),"")</f>
        <v>Plural</v>
      </c>
      <c r="S30" s="16" t="str">
        <f>IFERROR(IF(Q30="","",IF(MOD(ROW(),2)+1=1,INDEX(Março!$F$4:$F$300,MATCH(Q30,Março!$A$4:$A$300,0)),INDEX(Março!$F$4:$F$300,_xlfn.AGGREGATE(15,6,ROW(Março!$A$4:$A$300)-ROW(Março!$A$3)/(Março!$A$4:$A$300=MAX(Q30)),MOD(ROW(),2)+1)))),"")</f>
        <v>Estudando</v>
      </c>
      <c r="T30" s="36">
        <f>Março!N10</f>
        <v>44282</v>
      </c>
      <c r="U30" s="46" t="str">
        <f>IFERROR(IF(T30="","",IF(MOD(ROW(),2)+1=1,INDEX(Março!$C$4:$C$300,MATCH(T30,Março!$A$4:$A$300,0)),INDEX(Março!$C$4:$C$300,_xlfn.AGGREGATE(15,6,ROW(Março!$A$4:$A$300)-ROW(Março!$A$3)/(Março!$A$4:$A$300=MAX(T30)),MOD(ROW(),2)+1)))),"")</f>
        <v/>
      </c>
      <c r="V30" s="16" t="str">
        <f>IFERROR(IF(T30="","",IF(MOD(ROW(),2)+1=1,INDEX(Março!$F$4:$F$300,MATCH(T30,Março!$A$4:$A$300,0)),INDEX(Março!$F$4:$F$300,_xlfn.AGGREGATE(15,6,ROW(Março!$A$4:$A$300)-ROW(Março!$A$3)/(Março!$A$4:$A$300=MAX(T30)),MOD(ROW(),2)+1)))),"")</f>
        <v/>
      </c>
    </row>
    <row r="31" spans="2:22" x14ac:dyDescent="0.3">
      <c r="B31" s="45"/>
      <c r="C31" s="20" t="str">
        <f>IFERROR(IF(B30="","",IF(MOD(ROW(),2)+1=1,INDEX(Março!$C$4:$C$300,MATCH(B31,Março!$A$4:$A$300,0)),INDEX(Março!$C$4:$C$300,_xlfn.AGGREGATE(15,6,ROW(Março!$A$4:$A$300)-ROW(Março!$A$3)/(Março!$A$4:$A$300=MAX(B30:B31)),MOD(ROW(),2)+1)))),"")</f>
        <v/>
      </c>
      <c r="D31" s="16" t="str">
        <f>IFERROR(IF(B30="","",IF(MOD(ROW(),2)+1=1,INDEX(Março!$F$4:$F$300,MATCH(B31,Março!$A$4:$A$300,0)),INDEX(Março!$F$4:$F$300,_xlfn.AGGREGATE(15,6,ROW(Março!$A$4:$A$300)-ROW(Março!$A$3)/(Março!$A$4:$A$300=MAX(B30:B31)),MOD(ROW(),2)+1)))),"")</f>
        <v/>
      </c>
      <c r="E31" s="26"/>
      <c r="F31" s="20" t="str">
        <f>IFERROR(IF(E30="","",IF(MOD(ROW(),2)+1=1,INDEX(Março!$C$4:$C$300,MATCH(E31,Março!$A$4:$A$300,0)),INDEX(Março!$C$4:$C$300,_xlfn.AGGREGATE(15,6,ROW(Março!$A$4:$A$300)-ROW(Março!$A$3)/(Março!$A$4:$A$300=MAX(E30:E31)),MOD(ROW(),2)+1)))),"")</f>
        <v/>
      </c>
      <c r="G31" s="16" t="str">
        <f>IFERROR(IF(E30="","",IF(MOD(ROW(),2)+1=1,INDEX(Março!$F$4:$F$300,MATCH(E31,Março!$A$4:$A$300,0)),INDEX(Março!$F$4:$F$300,_xlfn.AGGREGATE(15,6,ROW(Março!$A$4:$A$300)-ROW(Março!$A$3)/(Março!$A$4:$A$300=MAX(E30:E31)),MOD(ROW(),2)+1)))),"")</f>
        <v/>
      </c>
      <c r="H31" s="26"/>
      <c r="I31" s="20" t="str">
        <f>IFERROR(IF(H30="","",IF(MOD(ROW(),2)+1=1,INDEX(Março!$C$4:$C$300,MATCH(H31,Março!$A$4:$A$300,0)),INDEX(Março!$C$4:$C$300,_xlfn.AGGREGATE(15,6,ROW(Março!$A$4:$A$300)-ROW(Março!$A$3)/(Março!$A$4:$A$300=MAX(H30:H31)),MOD(ROW(),2)+1)))),"")</f>
        <v/>
      </c>
      <c r="J31" s="16" t="str">
        <f>IFERROR(IF(H30="","",IF(MOD(ROW(),2)+1=1,INDEX(Março!$F$4:$F$300,MATCH(H31,Março!$A$4:$A$300,0)),INDEX(Março!$F$4:$F$300,_xlfn.AGGREGATE(15,6,ROW(Março!$A$4:$A$300)-ROW(Março!$A$3)/(Março!$A$4:$A$300=MAX(H30:H31)),MOD(ROW(),2)+1)))),"")</f>
        <v/>
      </c>
      <c r="K31" s="26"/>
      <c r="L31" s="20" t="str">
        <f>IFERROR(IF(K30="","",IF(MOD(ROW(),2)+1=1,INDEX(Março!$C$4:$C$300,MATCH(K31,Março!$A$4:$A$300,0)),INDEX(Março!$C$4:$C$300,_xlfn.AGGREGATE(15,6,ROW(Março!$A$4:$A$300)-ROW(Março!$A$3)/(Março!$A$4:$A$300=MAX(K30:K31)),MOD(ROW(),2)+1)))),"")</f>
        <v/>
      </c>
      <c r="M31" s="16" t="str">
        <f>IFERROR(IF(K30="","",IF(MOD(ROW(),2)+1=1,INDEX(Março!$F$4:$F$300,MATCH(K31,Março!$A$4:$A$300,0)),INDEX(Março!$F$4:$F$300,_xlfn.AGGREGATE(15,6,ROW(Março!$A$4:$A$300)-ROW(Março!$A$3)/(Março!$A$4:$A$300=MAX(K30:K31)),MOD(ROW(),2)+1)))),"")</f>
        <v/>
      </c>
      <c r="N31" s="26"/>
      <c r="O31" s="20" t="str">
        <f>IFERROR(IF(N30="","",IF(MOD(ROW(),2)+1=1,INDEX(Março!$C$4:$C$300,MATCH(N31,Março!$A$4:$A$300,0)),INDEX(Março!$C$4:$C$300,_xlfn.AGGREGATE(15,6,ROW(Março!$A$4:$A$300)-ROW(Março!$A$3)/(Março!$A$4:$A$300=MAX(N30:N31)),MOD(ROW(),2)+1)))),"")</f>
        <v/>
      </c>
      <c r="P31" s="16" t="str">
        <f>IFERROR(IF(N30="","",IF(MOD(ROW(),2)+1=1,INDEX(Março!$F$4:$F$300,MATCH(N31,Março!$A$4:$A$300,0)),INDEX(Março!$F$4:$F$300,_xlfn.AGGREGATE(15,6,ROW(Março!$A$4:$A$300)-ROW(Março!$A$3)/(Março!$A$4:$A$300=MAX(N30:N31)),MOD(ROW(),2)+1)))),"")</f>
        <v/>
      </c>
      <c r="Q31" s="26"/>
      <c r="R31" s="20" t="str">
        <f>IFERROR(IF(Q30="","",IF(MOD(ROW(),2)+1=1,INDEX(Março!$C$4:$C$300,MATCH(Q31,Março!$A$4:$A$300,0)),INDEX(Março!$C$4:$C$300,_xlfn.AGGREGATE(15,6,ROW(Março!$A$4:$A$300)-ROW(Março!$A$3)/(Março!$A$4:$A$300=MAX(Q30:Q31)),MOD(ROW(),2)+1)))),"")</f>
        <v>x</v>
      </c>
      <c r="S31" s="16" t="str">
        <f>IFERROR(IF(Q30="","",IF(MOD(ROW(),2)+1=1,INDEX(Março!$F$4:$F$300,MATCH(Q31,Março!$A$4:$A$300,0)),INDEX(Março!$F$4:$F$300,_xlfn.AGGREGATE(15,6,ROW(Março!$A$4:$A$300)-ROW(Março!$A$3)/(Março!$A$4:$A$300=MAX(Q30:Q31)),MOD(ROW(),2)+1)))),"")</f>
        <v>A estudar</v>
      </c>
      <c r="T31" s="26"/>
      <c r="U31" s="46" t="str">
        <f>IFERROR(IF(T30="","",IF(MOD(ROW(),2)+1=1,INDEX(Março!$C$4:$C$300,MATCH(T31,Março!$A$4:$A$300,0)),INDEX(Março!$C$4:$C$300,_xlfn.AGGREGATE(15,6,ROW(Março!$A$4:$A$300)-ROW(Março!$A$3)/(Março!$A$4:$A$300=MAX(T30:T31)),MOD(ROW(),2)+1)))),"")</f>
        <v/>
      </c>
      <c r="V31" s="16" t="str">
        <f>IFERROR(IF(T30="","",IF(MOD(ROW(),2)+1=1,INDEX(Março!$F$4:$F$300,MATCH(T31,Março!$A$4:$A$300,0)),INDEX(Março!$F$4:$F$300,_xlfn.AGGREGATE(15,6,ROW(Março!$A$4:$A$300)-ROW(Março!$A$3)/(Março!$A$4:$A$300=MAX(T30:T31)),MOD(ROW(),2)+1)))),"")</f>
        <v/>
      </c>
    </row>
    <row r="32" spans="2:22" x14ac:dyDescent="0.3">
      <c r="B32" s="45"/>
      <c r="C32" s="20" t="str">
        <f>IFERROR(IF(B30="","",IF(MOD(ROW(),2)+3=1,INDEX(Março!$C$4:$C$300,MATCH(B32,Março!$A$4:$A$300,0)),INDEX(Março!$C$4:$C$300,_xlfn.AGGREGATE(15,6,ROW(Março!$A$4:$A$300)-ROW(Março!$A$3)/(Março!$A$4:$A$300=MAX(B30:B32)),MOD(ROW(),2)+3)))),"")</f>
        <v/>
      </c>
      <c r="D32" s="16" t="str">
        <f>IFERROR(IF(B30="","",IF(MOD(ROW(),2)+3=1,INDEX(Março!$F$4:$F$300,MATCH(B32,Março!$A$4:$A$300,0)),INDEX(Março!$F$4:$F$300,_xlfn.AGGREGATE(15,6,ROW(Março!$A$4:$A$300)-ROW(Março!$A$3)/(Março!$A$4:$A$300=MAX(B30:B32)),MOD(ROW(),2)+3)))),"")</f>
        <v/>
      </c>
      <c r="E32" s="26"/>
      <c r="F32" s="20" t="str">
        <f>IFERROR(IF(E30="","",IF(MOD(ROW(),2)+3=1,INDEX(Março!$C$4:$C$300,MATCH(E32,Março!$A$4:$A$300,0)),INDEX(Março!$C$4:$C$300,_xlfn.AGGREGATE(15,6,ROW(Março!$A$4:$A$300)-ROW(Março!$A$3)/(Março!$A$4:$A$300=MAX(E30:E32)),MOD(ROW(),2)+3)))),"")</f>
        <v/>
      </c>
      <c r="G32" s="16" t="str">
        <f>IFERROR(IF(E30="","",IF(MOD(ROW(),2)+3=1,INDEX(Março!$F$4:$F$300,MATCH(E32,Março!$A$4:$A$300,0)),INDEX(Março!$F$4:$F$300,_xlfn.AGGREGATE(15,6,ROW(Março!$A$4:$A$300)-ROW(Março!$A$3)/(Março!$A$4:$A$300=MAX(E30:E32)),MOD(ROW(),2)+3)))),"")</f>
        <v/>
      </c>
      <c r="H32" s="26"/>
      <c r="I32" s="20" t="str">
        <f>IFERROR(IF(H30="","",IF(MOD(ROW(),2)+3=1,INDEX(Março!$C$4:$C$300,MATCH(H32,Março!$A$4:$A$300,0)),INDEX(Março!$C$4:$C$300,_xlfn.AGGREGATE(15,6,ROW(Março!$A$4:$A$300)-ROW(Março!$A$3)/(Março!$A$4:$A$300=MAX(H30:H32)),MOD(ROW(),2)+3)))),"")</f>
        <v/>
      </c>
      <c r="J32" s="16" t="str">
        <f>IFERROR(IF(H30="","",IF(MOD(ROW(),2)+3=1,INDEX(Março!$F$4:$F$300,MATCH(H32,Março!$A$4:$A$300,0)),INDEX(Março!$F$4:$F$300,_xlfn.AGGREGATE(15,6,ROW(Março!$A$4:$A$300)-ROW(Março!$A$3)/(Março!$A$4:$A$300=MAX(H30:H32)),MOD(ROW(),2)+3)))),"")</f>
        <v/>
      </c>
      <c r="K32" s="26"/>
      <c r="L32" s="20" t="str">
        <f>IFERROR(IF(K30="","",IF(MOD(ROW(),2)+3=1,INDEX(Março!$C$4:$C$300,MATCH(K32,Março!$A$4:$A$300,0)),INDEX(Março!$C$4:$C$300,_xlfn.AGGREGATE(15,6,ROW(Março!$A$4:$A$300)-ROW(Março!$A$3)/(Março!$A$4:$A$300=MAX(K30:K32)),MOD(ROW(),2)+3)))),"")</f>
        <v/>
      </c>
      <c r="M32" s="16" t="str">
        <f>IFERROR(IF(K30="","",IF(MOD(ROW(),2)+3=1,INDEX(Março!$F$4:$F$300,MATCH(K32,Março!$A$4:$A$300,0)),INDEX(Março!$F$4:$F$300,_xlfn.AGGREGATE(15,6,ROW(Março!$A$4:$A$300)-ROW(Março!$A$3)/(Março!$A$4:$A$300=MAX(K30:K32)),MOD(ROW(),2)+3)))),"")</f>
        <v/>
      </c>
      <c r="N32" s="26"/>
      <c r="O32" s="20" t="str">
        <f>IFERROR(IF(N30="","",IF(MOD(ROW(),2)+3=1,INDEX(Março!$C$4:$C$300,MATCH(N32,Março!$A$4:$A$300,0)),INDEX(Março!$C$4:$C$300,_xlfn.AGGREGATE(15,6,ROW(Março!$A$4:$A$300)-ROW(Março!$A$3)/(Março!$A$4:$A$300=MAX(N30:N32)),MOD(ROW(),2)+3)))),"")</f>
        <v/>
      </c>
      <c r="P32" s="16" t="str">
        <f>IFERROR(IF(N30="","",IF(MOD(ROW(),2)+3=1,INDEX(Março!$F$4:$F$300,MATCH(N32,Março!$A$4:$A$300,0)),INDEX(Março!$F$4:$F$300,_xlfn.AGGREGATE(15,6,ROW(Março!$A$4:$A$300)-ROW(Março!$A$3)/(Março!$A$4:$A$300=MAX(N30:N32)),MOD(ROW(),2)+3)))),"")</f>
        <v/>
      </c>
      <c r="Q32" s="26"/>
      <c r="R32" s="20" t="str">
        <f>IFERROR(IF(Q30="","",IF(MOD(ROW(),2)+3=1,INDEX(Março!$C$4:$C$300,MATCH(Q32,Março!$A$4:$A$300,0)),INDEX(Março!$C$4:$C$300,_xlfn.AGGREGATE(15,6,ROW(Março!$A$4:$A$300)-ROW(Março!$A$3)/(Março!$A$4:$A$300=MAX(Q30:Q32)),MOD(ROW(),2)+3)))),"")</f>
        <v/>
      </c>
      <c r="S32" s="16" t="str">
        <f>IFERROR(IF(Q30="","",IF(MOD(ROW(),2)+3=1,INDEX(Março!$F$4:$F$300,MATCH(Q32,Março!$A$4:$A$300,0)),INDEX(Março!$F$4:$F$300,_xlfn.AGGREGATE(15,6,ROW(Março!$A$4:$A$300)-ROW(Março!$A$3)/(Março!$A$4:$A$300=MAX(Q30:Q32)),MOD(ROW(),2)+3)))),"")</f>
        <v/>
      </c>
      <c r="T32" s="26"/>
      <c r="U32" s="46" t="str">
        <f>IFERROR(IF(T30="","",IF(MOD(ROW(),2)+3=1,INDEX(Março!$C$4:$C$300,MATCH(T32,Março!$A$4:$A$300,0)),INDEX(Março!$C$4:$C$300,_xlfn.AGGREGATE(15,6,ROW(Março!$A$4:$A$300)-ROW(Março!$A$3)/(Março!$A$4:$A$300=MAX(T30:T32)),MOD(ROW(),2)+3)))),"")</f>
        <v/>
      </c>
      <c r="V32" s="16" t="str">
        <f>IFERROR(IF(T30="","",IF(MOD(ROW(),2)+3=1,INDEX(Março!$F$4:$F$300,MATCH(T32,Março!$A$4:$A$300,0)),INDEX(Março!$F$4:$F$300,_xlfn.AGGREGATE(15,6,ROW(Março!$A$4:$A$300)-ROW(Março!$A$3)/(Março!$A$4:$A$300=MAX(T30:T32)),MOD(ROW(),2)+3)))),"")</f>
        <v/>
      </c>
    </row>
    <row r="33" spans="2:22" x14ac:dyDescent="0.3">
      <c r="B33" s="45"/>
      <c r="C33" s="20" t="str">
        <f>IFERROR(IF(B30="","",IF(MOD(ROW(),2)+3=1,INDEX(Março!$C$4:$C$300,MATCH(B33,Março!$A$4:$A$300,0)),INDEX(Março!$C$4:$C$300,_xlfn.AGGREGATE(15,6,ROW(Março!$A$4:$A$300)-ROW(Março!$A$3)/(Março!$A$4:$A$300=MAX(B30:B33)),MOD(ROW(),2)+3)))),"")</f>
        <v/>
      </c>
      <c r="D33" s="16" t="str">
        <f>IFERROR(IF(B30="","",IF(MOD(ROW(),2)+3=1,INDEX(Março!$F$4:$F$300,MATCH(B33,Março!$A$4:$A$300,0)),INDEX(Março!$F$4:$F$300,_xlfn.AGGREGATE(15,6,ROW(Março!$A$4:$A$300)-ROW(Março!$A$3)/(Março!$A$4:$A$300=MAX(B30:B33)),MOD(ROW(),2)+3)))),"")</f>
        <v/>
      </c>
      <c r="E33" s="26"/>
      <c r="F33" s="20" t="str">
        <f>IFERROR(IF(E30="","",IF(MOD(ROW(),2)+3=1,INDEX(Março!$C$4:$C$300,MATCH(E33,Março!$A$4:$A$300,0)),INDEX(Março!$C$4:$C$300,_xlfn.AGGREGATE(15,6,ROW(Março!$A$4:$A$300)-ROW(Março!$A$3)/(Março!$A$4:$A$300=MAX(E30:E33)),MOD(ROW(),2)+3)))),"")</f>
        <v/>
      </c>
      <c r="G33" s="16" t="str">
        <f>IFERROR(IF(E30="","",IF(MOD(ROW(),2)+3=1,INDEX(Março!$F$4:$F$300,MATCH(E33,Março!$A$4:$A$300,0)),INDEX(Março!$F$4:$F$300,_xlfn.AGGREGATE(15,6,ROW(Março!$A$4:$A$300)-ROW(Março!$A$3)/(Março!$A$4:$A$300=MAX(E30:E33)),MOD(ROW(),2)+3)))),"")</f>
        <v/>
      </c>
      <c r="H33" s="26"/>
      <c r="I33" s="20" t="str">
        <f>IFERROR(IF(H30="","",IF(MOD(ROW(),2)+3=1,INDEX(Março!$C$4:$C$300,MATCH(H33,Março!$A$4:$A$300,0)),INDEX(Março!$C$4:$C$300,_xlfn.AGGREGATE(15,6,ROW(Março!$A$4:$A$300)-ROW(Março!$A$3)/(Março!$A$4:$A$300=MAX(H30:H33)),MOD(ROW(),2)+3)))),"")</f>
        <v/>
      </c>
      <c r="J33" s="16" t="str">
        <f>IFERROR(IF(H30="","",IF(MOD(ROW(),2)+3=1,INDEX(Março!$F$4:$F$300,MATCH(H33,Março!$A$4:$A$300,0)),INDEX(Março!$F$4:$F$300,_xlfn.AGGREGATE(15,6,ROW(Março!$A$4:$A$300)-ROW(Março!$A$3)/(Março!$A$4:$A$300=MAX(H30:H33)),MOD(ROW(),2)+3)))),"")</f>
        <v/>
      </c>
      <c r="K33" s="26"/>
      <c r="L33" s="20" t="str">
        <f>IFERROR(IF(K30="","",IF(MOD(ROW(),2)+3=1,INDEX(Março!$C$4:$C$300,MATCH(K33,Março!$A$4:$A$300,0)),INDEX(Março!$C$4:$C$300,_xlfn.AGGREGATE(15,6,ROW(Março!$A$4:$A$300)-ROW(Março!$A$3)/(Março!$A$4:$A$300=MAX(K30:K33)),MOD(ROW(),2)+3)))),"")</f>
        <v/>
      </c>
      <c r="M33" s="16" t="str">
        <f>IFERROR(IF(K30="","",IF(MOD(ROW(),2)+3=1,INDEX(Março!$F$4:$F$300,MATCH(K33,Março!$A$4:$A$300,0)),INDEX(Março!$F$4:$F$300,_xlfn.AGGREGATE(15,6,ROW(Março!$A$4:$A$300)-ROW(Março!$A$3)/(Março!$A$4:$A$300=MAX(K30:K33)),MOD(ROW(),2)+3)))),"")</f>
        <v/>
      </c>
      <c r="N33" s="26"/>
      <c r="O33" s="20" t="str">
        <f>IFERROR(IF(N30="","",IF(MOD(ROW(),2)+3=1,INDEX(Março!$C$4:$C$300,MATCH(N33,Março!$A$4:$A$300,0)),INDEX(Março!$C$4:$C$300,_xlfn.AGGREGATE(15,6,ROW(Março!$A$4:$A$300)-ROW(Março!$A$3)/(Março!$A$4:$A$300=MAX(N30:N33)),MOD(ROW(),2)+3)))),"")</f>
        <v/>
      </c>
      <c r="P33" s="16" t="str">
        <f>IFERROR(IF(N30="","",IF(MOD(ROW(),2)+3=1,INDEX(Março!$F$4:$F$300,MATCH(N33,Março!$A$4:$A$300,0)),INDEX(Março!$F$4:$F$300,_xlfn.AGGREGATE(15,6,ROW(Março!$A$4:$A$300)-ROW(Março!$A$3)/(Março!$A$4:$A$300=MAX(N30:N33)),MOD(ROW(),2)+3)))),"")</f>
        <v/>
      </c>
      <c r="Q33" s="26"/>
      <c r="R33" s="20" t="str">
        <f>IFERROR(IF(Q30="","",IF(MOD(ROW(),2)+3=1,INDEX(Março!$C$4:$C$300,MATCH(Q33,Março!$A$4:$A$300,0)),INDEX(Março!$C$4:$C$300,_xlfn.AGGREGATE(15,6,ROW(Março!$A$4:$A$300)-ROW(Março!$A$3)/(Março!$A$4:$A$300=MAX(Q30:Q33)),MOD(ROW(),2)+3)))),"")</f>
        <v/>
      </c>
      <c r="S33" s="16" t="str">
        <f>IFERROR(IF(Q30="","",IF(MOD(ROW(),2)+3=1,INDEX(Março!$F$4:$F$300,MATCH(Q33,Março!$A$4:$A$300,0)),INDEX(Março!$F$4:$F$300,_xlfn.AGGREGATE(15,6,ROW(Março!$A$4:$A$300)-ROW(Março!$A$3)/(Março!$A$4:$A$300=MAX(Q30:Q33)),MOD(ROW(),2)+3)))),"")</f>
        <v/>
      </c>
      <c r="T33" s="26"/>
      <c r="U33" s="46" t="str">
        <f>IFERROR(IF(T30="","",IF(MOD(ROW(),2)+3=1,INDEX(Março!$C$4:$C$300,MATCH(T33,Março!$A$4:$A$300,0)),INDEX(Março!$C$4:$C$300,_xlfn.AGGREGATE(15,6,ROW(Março!$A$4:$A$300)-ROW(Março!$A$3)/(Março!$A$4:$A$300=MAX(T30:T33)),MOD(ROW(),2)+3)))),"")</f>
        <v/>
      </c>
      <c r="V33" s="16" t="str">
        <f>IFERROR(IF(T30="","",IF(MOD(ROW(),2)+3=1,INDEX(Março!$F$4:$F$300,MATCH(T33,Março!$A$4:$A$300,0)),INDEX(Março!$F$4:$F$300,_xlfn.AGGREGATE(15,6,ROW(Março!$A$4:$A$300)-ROW(Março!$A$3)/(Março!$A$4:$A$300=MAX(T30:T33)),MOD(ROW(),2)+3)))),"")</f>
        <v/>
      </c>
    </row>
    <row r="34" spans="2:22" x14ac:dyDescent="0.3">
      <c r="B34" s="47"/>
      <c r="C34" s="20" t="str">
        <f>IFERROR(IF(B30="","",IF(MOD(ROW(),2)+5=1,INDEX(Março!$C$4:$C$300,MATCH(B34,Março!$A$4:$A$300,0)),INDEX(Março!$C$4:$C$300,_xlfn.AGGREGATE(15,6,ROW(Março!$A$4:$A$300)-ROW(Março!$A$3)/(Março!$A$4:$A$300=MAX(B30:B34)),MOD(ROW(),2)+5)))),"")</f>
        <v/>
      </c>
      <c r="D34" s="16" t="str">
        <f>IFERROR(IF(B30="","",IF(MOD(ROW(),2)+5=1,INDEX(Março!$F$4:$F$300,MATCH(B34,Março!$A$4:$A$300,0)),INDEX(Março!$F$4:$F$300,_xlfn.AGGREGATE(15,6,ROW(Março!$A$4:$A$300)-ROW(Março!$A$3)/(Março!$A$4:$A$300=MAX(B30:B34)),MOD(ROW(),2)+5)))),"")</f>
        <v/>
      </c>
      <c r="E34" s="34"/>
      <c r="F34" s="20" t="str">
        <f>IFERROR(IF(E30="","",IF(MOD(ROW(),2)+5=1,INDEX(Março!$C$4:$C$300,MATCH(E34,Março!$A$4:$A$300,0)),INDEX(Março!$C$4:$C$300,_xlfn.AGGREGATE(15,6,ROW(Março!$A$4:$A$300)-ROW(Março!$A$3)/(Março!$A$4:$A$300=MAX(E30:E34)),MOD(ROW(),2)+5)))),"")</f>
        <v/>
      </c>
      <c r="G34" s="16" t="str">
        <f>IFERROR(IF(E30="","",IF(MOD(ROW(),2)+5=1,INDEX(Março!$F$4:$F$300,MATCH(E34,Março!$A$4:$A$300,0)),INDEX(Março!$F$4:$F$300,_xlfn.AGGREGATE(15,6,ROW(Março!$A$4:$A$300)-ROW(Março!$A$3)/(Março!$A$4:$A$300=MAX(E30:E34)),MOD(ROW(),2)+5)))),"")</f>
        <v/>
      </c>
      <c r="H34" s="34"/>
      <c r="I34" s="20" t="str">
        <f>IFERROR(IF(H30="","",IF(MOD(ROW(),2)+5=1,INDEX(Março!$C$4:$C$300,MATCH(H34,Março!$A$4:$A$300,0)),INDEX(Março!$C$4:$C$300,_xlfn.AGGREGATE(15,6,ROW(Março!$A$4:$A$300)-ROW(Março!$A$3)/(Março!$A$4:$A$300=MAX(H30:H34)),MOD(ROW(),2)+5)))),"")</f>
        <v/>
      </c>
      <c r="J34" s="16" t="str">
        <f>IFERROR(IF(H30="","",IF(MOD(ROW(),2)+5=1,INDEX(Março!$F$4:$F$300,MATCH(H34,Março!$A$4:$A$300,0)),INDEX(Março!$F$4:$F$300,_xlfn.AGGREGATE(15,6,ROW(Março!$A$4:$A$300)-ROW(Março!$A$3)/(Março!$A$4:$A$300=MAX(H30:H34)),MOD(ROW(),2)+5)))),"")</f>
        <v/>
      </c>
      <c r="K34" s="34"/>
      <c r="L34" s="20" t="str">
        <f>IFERROR(IF(K30="","",IF(MOD(ROW(),2)+5=1,INDEX(Março!$C$4:$C$300,MATCH(K34,Março!$A$4:$A$300,0)),INDEX(Março!$C$4:$C$300,_xlfn.AGGREGATE(15,6,ROW(Março!$A$4:$A$300)-ROW(Março!$A$3)/(Março!$A$4:$A$300=MAX(K30:K34)),MOD(ROW(),2)+5)))),"")</f>
        <v/>
      </c>
      <c r="M34" s="16" t="str">
        <f>IFERROR(IF(K30="","",IF(MOD(ROW(),2)+5=1,INDEX(Março!$F$4:$F$300,MATCH(K34,Março!$A$4:$A$300,0)),INDEX(Março!$F$4:$F$300,_xlfn.AGGREGATE(15,6,ROW(Março!$A$4:$A$300)-ROW(Março!$A$3)/(Março!$A$4:$A$300=MAX(K30:K34)),MOD(ROW(),2)+5)))),"")</f>
        <v/>
      </c>
      <c r="N34" s="34"/>
      <c r="O34" s="20" t="str">
        <f>IFERROR(IF(N30="","",IF(MOD(ROW(),2)+5=1,INDEX(Março!$C$4:$C$300,MATCH(N34,Março!$A$4:$A$300,0)),INDEX(Março!$C$4:$C$300,_xlfn.AGGREGATE(15,6,ROW(Março!$A$4:$A$300)-ROW(Março!$A$3)/(Março!$A$4:$A$300=MAX(N30:N34)),MOD(ROW(),2)+5)))),"")</f>
        <v/>
      </c>
      <c r="P34" s="16" t="str">
        <f>IFERROR(IF(N30="","",IF(MOD(ROW(),2)+5=1,INDEX(Março!$F$4:$F$300,MATCH(N34,Março!$A$4:$A$300,0)),INDEX(Março!$F$4:$F$300,_xlfn.AGGREGATE(15,6,ROW(Março!$A$4:$A$300)-ROW(Março!$A$3)/(Março!$A$4:$A$300=MAX(N30:N34)),MOD(ROW(),2)+5)))),"")</f>
        <v/>
      </c>
      <c r="Q34" s="34"/>
      <c r="R34" s="20" t="str">
        <f>IFERROR(IF(Q30="","",IF(MOD(ROW(),2)+5=1,INDEX(Março!$C$4:$C$300,MATCH(Q34,Março!$A$4:$A$300,0)),INDEX(Março!$C$4:$C$300,_xlfn.AGGREGATE(15,6,ROW(Março!$A$4:$A$300)-ROW(Março!$A$3)/(Março!$A$4:$A$300=MAX(Q30:Q34)),MOD(ROW(),2)+5)))),"")</f>
        <v/>
      </c>
      <c r="S34" s="16" t="str">
        <f>IFERROR(IF(Q30="","",IF(MOD(ROW(),2)+5=1,INDEX(Março!$F$4:$F$300,MATCH(Q34,Março!$A$4:$A$300,0)),INDEX(Março!$F$4:$F$300,_xlfn.AGGREGATE(15,6,ROW(Março!$A$4:$A$300)-ROW(Março!$A$3)/(Março!$A$4:$A$300=MAX(Q30:Q34)),MOD(ROW(),2)+5)))),"")</f>
        <v/>
      </c>
      <c r="T34" s="34"/>
      <c r="U34" s="46" t="str">
        <f>IFERROR(IF(T30="","",IF(MOD(ROW(),2)+5=1,INDEX(Março!$C$4:$C$300,MATCH(T34,Março!$A$4:$A$300,0)),INDEX(Março!$C$4:$C$300,_xlfn.AGGREGATE(15,6,ROW(Março!$A$4:$A$300)-ROW(Março!$A$3)/(Março!$A$4:$A$300=MAX(T30:T34)),MOD(ROW(),2)+5)))),"")</f>
        <v/>
      </c>
      <c r="V34" s="16" t="str">
        <f>IFERROR(IF(T30="","",IF(MOD(ROW(),2)+5=1,INDEX(Março!$F$4:$F$300,MATCH(T34,Março!$A$4:$A$300,0)),INDEX(Março!$F$4:$F$300,_xlfn.AGGREGATE(15,6,ROW(Março!$A$4:$A$300)-ROW(Março!$A$3)/(Março!$A$4:$A$300=MAX(T30:T34)),MOD(ROW(),2)+5)))),"")</f>
        <v/>
      </c>
    </row>
    <row r="35" spans="2:22" x14ac:dyDescent="0.3">
      <c r="B35" s="47"/>
      <c r="C35" s="20" t="str">
        <f>IFERROR(IF(B30="","",IF(MOD(ROW(),2)+5=1,INDEX(Março!$C$4:$C$300,MATCH(B35,Março!$A$4:$A$300,0)),INDEX(Março!$C$4:$C$300,_xlfn.AGGREGATE(15,6,ROW(Março!$A$4:$A$300)-ROW(Março!$A$3)/(Março!$A$4:$A$300=MAX(B30:B35)),MOD(ROW(),2)+5)))),"")</f>
        <v/>
      </c>
      <c r="D35" s="16" t="str">
        <f>IFERROR(IF(B30="","",IF(MOD(ROW(),2)+5=1,INDEX(Março!$F$4:$F$300,MATCH(B35,Março!$A$4:$A$300,0)),INDEX(Março!$F$4:$F$300,_xlfn.AGGREGATE(15,6,ROW(Março!$A$4:$A$300)-ROW(Março!$A$3)/(Março!$A$4:$A$300=MAX(B30:B35)),MOD(ROW(),2)+5)))),"")</f>
        <v/>
      </c>
      <c r="E35" s="34"/>
      <c r="F35" s="20" t="str">
        <f>IFERROR(IF(E30="","",IF(MOD(ROW(),2)+5=1,INDEX(Março!$C$4:$C$300,MATCH(E35,Março!$A$4:$A$300,0)),INDEX(Março!$C$4:$C$300,_xlfn.AGGREGATE(15,6,ROW(Março!$A$4:$A$300)-ROW(Março!$A$3)/(Março!$A$4:$A$300=MAX(E30:E35)),MOD(ROW(),2)+5)))),"")</f>
        <v/>
      </c>
      <c r="G35" s="16" t="str">
        <f>IFERROR(IF(E30="","",IF(MOD(ROW(),2)+5=1,INDEX(Março!$F$4:$F$300,MATCH(E35,Março!$A$4:$A$300,0)),INDEX(Março!$F$4:$F$300,_xlfn.AGGREGATE(15,6,ROW(Março!$A$4:$A$300)-ROW(Março!$A$3)/(Março!$A$4:$A$300=MAX(E30:E35)),MOD(ROW(),2)+5)))),"")</f>
        <v/>
      </c>
      <c r="H35" s="34"/>
      <c r="I35" s="20" t="str">
        <f>IFERROR(IF(H30="","",IF(MOD(ROW(),2)+5=1,INDEX(Março!$C$4:$C$300,MATCH(H35,Março!$A$4:$A$300,0)),INDEX(Março!$C$4:$C$300,_xlfn.AGGREGATE(15,6,ROW(Março!$A$4:$A$300)-ROW(Março!$A$3)/(Março!$A$4:$A$300=MAX(H30:H35)),MOD(ROW(),2)+5)))),"")</f>
        <v/>
      </c>
      <c r="J35" s="16" t="str">
        <f>IFERROR(IF(H30="","",IF(MOD(ROW(),2)+5=1,INDEX(Março!$F$4:$F$300,MATCH(H35,Março!$A$4:$A$300,0)),INDEX(Março!$F$4:$F$300,_xlfn.AGGREGATE(15,6,ROW(Março!$A$4:$A$300)-ROW(Março!$A$3)/(Março!$A$4:$A$300=MAX(H30:H35)),MOD(ROW(),2)+5)))),"")</f>
        <v/>
      </c>
      <c r="K35" s="34"/>
      <c r="L35" s="20" t="str">
        <f>IFERROR(IF(K30="","",IF(MOD(ROW(),2)+5=1,INDEX(Março!$C$4:$C$300,MATCH(K35,Março!$A$4:$A$300,0)),INDEX(Março!$C$4:$C$300,_xlfn.AGGREGATE(15,6,ROW(Março!$A$4:$A$300)-ROW(Março!$A$3)/(Março!$A$4:$A$300=MAX(K30:K35)),MOD(ROW(),2)+5)))),"")</f>
        <v/>
      </c>
      <c r="M35" s="16" t="str">
        <f>IFERROR(IF(K30="","",IF(MOD(ROW(),2)+5=1,INDEX(Março!$F$4:$F$300,MATCH(K35,Março!$A$4:$A$300,0)),INDEX(Março!$F$4:$F$300,_xlfn.AGGREGATE(15,6,ROW(Março!$A$4:$A$300)-ROW(Março!$A$3)/(Março!$A$4:$A$300=MAX(K30:K35)),MOD(ROW(),2)+5)))),"")</f>
        <v/>
      </c>
      <c r="N35" s="34"/>
      <c r="O35" s="20" t="str">
        <f>IFERROR(IF(N30="","",IF(MOD(ROW(),2)+5=1,INDEX(Março!$C$4:$C$300,MATCH(N35,Março!$A$4:$A$300,0)),INDEX(Março!$C$4:$C$300,_xlfn.AGGREGATE(15,6,ROW(Março!$A$4:$A$300)-ROW(Março!$A$3)/(Março!$A$4:$A$300=MAX(N30:N35)),MOD(ROW(),2)+5)))),"")</f>
        <v/>
      </c>
      <c r="P35" s="16" t="str">
        <f>IFERROR(IF(N30="","",IF(MOD(ROW(),2)+5=1,INDEX(Março!$F$4:$F$300,MATCH(N35,Março!$A$4:$A$300,0)),INDEX(Março!$F$4:$F$300,_xlfn.AGGREGATE(15,6,ROW(Março!$A$4:$A$300)-ROW(Março!$A$3)/(Março!$A$4:$A$300=MAX(N30:N35)),MOD(ROW(),2)+5)))),"")</f>
        <v/>
      </c>
      <c r="Q35" s="34"/>
      <c r="R35" s="20" t="str">
        <f>IFERROR(IF(Q30="","",IF(MOD(ROW(),2)+5=1,INDEX(Março!$C$4:$C$300,MATCH(Q35,Março!$A$4:$A$300,0)),INDEX(Março!$C$4:$C$300,_xlfn.AGGREGATE(15,6,ROW(Março!$A$4:$A$300)-ROW(Março!$A$3)/(Março!$A$4:$A$300=MAX(Q30:Q35)),MOD(ROW(),2)+5)))),"")</f>
        <v/>
      </c>
      <c r="S35" s="16" t="str">
        <f>IFERROR(IF(Q30="","",IF(MOD(ROW(),2)+5=1,INDEX(Março!$F$4:$F$300,MATCH(Q35,Março!$A$4:$A$300,0)),INDEX(Março!$F$4:$F$300,_xlfn.AGGREGATE(15,6,ROW(Março!$A$4:$A$300)-ROW(Março!$A$3)/(Março!$A$4:$A$300=MAX(Q30:Q35)),MOD(ROW(),2)+5)))),"")</f>
        <v/>
      </c>
      <c r="T35" s="34"/>
      <c r="U35" s="46" t="str">
        <f>IFERROR(IF(T30="","",IF(MOD(ROW(),2)+5=1,INDEX(Março!$C$4:$C$300,MATCH(T35,Março!$A$4:$A$300,0)),INDEX(Março!$C$4:$C$300,_xlfn.AGGREGATE(15,6,ROW(Março!$A$4:$A$300)-ROW(Março!$A$3)/(Março!$A$4:$A$300=MAX(T30:T35)),MOD(ROW(),2)+5)))),"")</f>
        <v/>
      </c>
      <c r="V35" s="16" t="str">
        <f>IFERROR(IF(T30="","",IF(MOD(ROW(),2)+5=1,INDEX(Março!$F$4:$F$300,MATCH(T35,Março!$A$4:$A$300,0)),INDEX(Março!$F$4:$F$300,_xlfn.AGGREGATE(15,6,ROW(Março!$A$4:$A$300)-ROW(Março!$A$3)/(Março!$A$4:$A$300=MAX(T30:T35)),MOD(ROW(),2)+5)))),"")</f>
        <v/>
      </c>
    </row>
    <row r="36" spans="2:22" x14ac:dyDescent="0.3">
      <c r="B36" s="47"/>
      <c r="C36" s="20" t="str">
        <f>IFERROR(IF(B30="","",IF(MOD(ROW(),2)+7=1,INDEX(Março!$C$4:$C$300,MATCH(B36,Março!$A$4:$A$300,0)),INDEX(Março!$C$4:$C$300,_xlfn.AGGREGATE(15,6,ROW(Março!$A$4:$A$300)-ROW(Março!$A$3)/(Março!$A$4:$A$300=MAX(B30:B36)),MOD(ROW(),2)+7)))),"")</f>
        <v/>
      </c>
      <c r="D36" s="16" t="str">
        <f>IFERROR(IF(B30="","",IF(MOD(ROW(),2)+7=1,INDEX(Março!$F$4:$F$300,MATCH(B36,Março!$A$4:$A$300,0)),INDEX(Março!$F$4:$F$300,_xlfn.AGGREGATE(15,6,ROW(Março!$A$4:$A$300)-ROW(Março!$A$3)/(Março!$A$4:$A$300=MAX(B30:B36)),MOD(ROW(),2)+7)))),"")</f>
        <v/>
      </c>
      <c r="E36" s="34"/>
      <c r="F36" s="20" t="str">
        <f>IFERROR(IF(E30="","",IF(MOD(ROW(),2)+7=1,INDEX(Março!$C$4:$C$300,MATCH(E36,Março!$A$4:$A$300,0)),INDEX(Março!$C$4:$C$300,_xlfn.AGGREGATE(15,6,ROW(Março!$A$4:$A$300)-ROW(Março!$A$3)/(Março!$A$4:$A$300=MAX(E30:E36)),MOD(ROW(),2)+7)))),"")</f>
        <v/>
      </c>
      <c r="G36" s="16" t="str">
        <f>IFERROR(IF(E30="","",IF(MOD(ROW(),2)+7=1,INDEX(Março!$F$4:$F$300,MATCH(E36,Março!$A$4:$A$300,0)),INDEX(Março!$F$4:$F$300,_xlfn.AGGREGATE(15,6,ROW(Março!$A$4:$A$300)-ROW(Março!$A$3)/(Março!$A$4:$A$300=MAX(E30:E36)),MOD(ROW(),2)+7)))),"")</f>
        <v/>
      </c>
      <c r="H36" s="34"/>
      <c r="I36" s="20" t="str">
        <f>IFERROR(IF(H30="","",IF(MOD(ROW(),2)+7=1,INDEX(Março!$C$4:$C$300,MATCH(H36,Março!$A$4:$A$300,0)),INDEX(Março!$C$4:$C$300,_xlfn.AGGREGATE(15,6,ROW(Março!$A$4:$A$300)-ROW(Março!$A$3)/(Março!$A$4:$A$300=MAX(H30:H36)),MOD(ROW(),2)+7)))),"")</f>
        <v/>
      </c>
      <c r="J36" s="16" t="str">
        <f>IFERROR(IF(H30="","",IF(MOD(ROW(),2)+7=1,INDEX(Março!$F$4:$F$300,MATCH(H36,Março!$A$4:$A$300,0)),INDEX(Março!$F$4:$F$300,_xlfn.AGGREGATE(15,6,ROW(Março!$A$4:$A$300)-ROW(Março!$A$3)/(Março!$A$4:$A$300=MAX(H30:H36)),MOD(ROW(),2)+7)))),"")</f>
        <v/>
      </c>
      <c r="K36" s="34"/>
      <c r="L36" s="20" t="str">
        <f>IFERROR(IF(K30="","",IF(MOD(ROW(),2)+7=1,INDEX(Março!$C$4:$C$300,MATCH(K36,Março!$A$4:$A$300,0)),INDEX(Março!$C$4:$C$300,_xlfn.AGGREGATE(15,6,ROW(Março!$A$4:$A$300)-ROW(Março!$A$3)/(Março!$A$4:$A$300=MAX(K30:K36)),MOD(ROW(),2)+7)))),"")</f>
        <v/>
      </c>
      <c r="M36" s="16" t="str">
        <f>IFERROR(IF(K30="","",IF(MOD(ROW(),2)+7=1,INDEX(Março!$F$4:$F$300,MATCH(K36,Março!$A$4:$A$300,0)),INDEX(Março!$F$4:$F$300,_xlfn.AGGREGATE(15,6,ROW(Março!$A$4:$A$300)-ROW(Março!$A$3)/(Março!$A$4:$A$300=MAX(K30:K36)),MOD(ROW(),2)+7)))),"")</f>
        <v/>
      </c>
      <c r="N36" s="34"/>
      <c r="O36" s="20" t="str">
        <f>IFERROR(IF(N30="","",IF(MOD(ROW(),2)+7=1,INDEX(Março!$C$4:$C$300,MATCH(N36,Março!$A$4:$A$300,0)),INDEX(Março!$C$4:$C$300,_xlfn.AGGREGATE(15,6,ROW(Março!$A$4:$A$300)-ROW(Março!$A$3)/(Março!$A$4:$A$300=MAX(N30:N36)),MOD(ROW(),2)+7)))),"")</f>
        <v/>
      </c>
      <c r="P36" s="16" t="str">
        <f>IFERROR(IF(N30="","",IF(MOD(ROW(),2)+7=1,INDEX(Março!$F$4:$F$300,MATCH(N36,Março!$A$4:$A$300,0)),INDEX(Março!$F$4:$F$300,_xlfn.AGGREGATE(15,6,ROW(Março!$A$4:$A$300)-ROW(Março!$A$3)/(Março!$A$4:$A$300=MAX(N30:N36)),MOD(ROW(),2)+7)))),"")</f>
        <v/>
      </c>
      <c r="Q36" s="34"/>
      <c r="R36" s="20" t="str">
        <f>IFERROR(IF(Q30="","",IF(MOD(ROW(),2)+7=1,INDEX(Março!$C$4:$C$300,MATCH(Q36,Março!$A$4:$A$300,0)),INDEX(Março!$C$4:$C$300,_xlfn.AGGREGATE(15,6,ROW(Março!$A$4:$A$300)-ROW(Março!$A$3)/(Março!$A$4:$A$300=MAX(Q30:Q36)),MOD(ROW(),2)+7)))),"")</f>
        <v/>
      </c>
      <c r="S36" s="16" t="str">
        <f>IFERROR(IF(Q30="","",IF(MOD(ROW(),2)+7=1,INDEX(Março!$F$4:$F$300,MATCH(Q36,Março!$A$4:$A$300,0)),INDEX(Março!$F$4:$F$300,_xlfn.AGGREGATE(15,6,ROW(Março!$A$4:$A$300)-ROW(Março!$A$3)/(Março!$A$4:$A$300=MAX(Q30:Q36)),MOD(ROW(),2)+7)))),"")</f>
        <v/>
      </c>
      <c r="T36" s="34"/>
      <c r="U36" s="46" t="str">
        <f>IFERROR(IF(T30="","",IF(MOD(ROW(),2)+7=1,INDEX(Março!$C$4:$C$300,MATCH(T36,Março!$A$4:$A$300,0)),INDEX(Março!$C$4:$C$300,_xlfn.AGGREGATE(15,6,ROW(Março!$A$4:$A$300)-ROW(Março!$A$3)/(Março!$A$4:$A$300=MAX(T30:T36)),MOD(ROW(),2)+7)))),"")</f>
        <v/>
      </c>
      <c r="V36" s="16" t="str">
        <f>IFERROR(IF(T30="","",IF(MOD(ROW(),2)+7=1,INDEX(Março!$F$4:$F$300,MATCH(T36,Março!$A$4:$A$300,0)),INDEX(Março!$F$4:$F$300,_xlfn.AGGREGATE(15,6,ROW(Março!$A$4:$A$300)-ROW(Março!$A$3)/(Março!$A$4:$A$300=MAX(T30:T36)),MOD(ROW(),2)+7)))),"")</f>
        <v/>
      </c>
    </row>
    <row r="37" spans="2:22" x14ac:dyDescent="0.3">
      <c r="B37" s="50"/>
      <c r="C37" s="21" t="str">
        <f>IFERROR(IF(B30="","",IF(MOD(ROW(),2)+7=1,INDEX(Março!$C$4:$C$300,MATCH(B37,Março!$A$4:$A$300,0)),INDEX(Março!$C$4:$C$300,_xlfn.AGGREGATE(15,6,ROW(Março!$A$4:$A$300)-ROW(Março!$A$3)/(Março!$A$4:$A$300=MAX(B30:B37)),MOD(ROW(),2)+7)))),"")</f>
        <v/>
      </c>
      <c r="D37" s="16" t="str">
        <f>IFERROR(IF(B30="","",IF(MOD(ROW(),2)+7=1,INDEX(Março!$F$4:$F$300,MATCH(B37,Março!$A$4:$A$300,0)),INDEX(Março!$F$4:$F$300,_xlfn.AGGREGATE(15,6,ROW(Março!$A$4:$A$300)-ROW(Março!$A$3)/(Março!$A$4:$A$300=MAX(B30:B37)),MOD(ROW(),2)+7)))),"")</f>
        <v/>
      </c>
      <c r="E37" s="35"/>
      <c r="F37" s="44" t="str">
        <f>IFERROR(IF(E30="","",IF(MOD(ROW(),2)+7=1,INDEX(Março!$C$4:$C$300,MATCH(E37,Março!$A$4:$A$300,0)),INDEX(Março!$C$4:$C$300,_xlfn.AGGREGATE(15,6,ROW(Março!$A$4:$A$300)-ROW(Março!$A$3)/(Março!$A$4:$A$300=MAX(E30:E37)),MOD(ROW(),2)+7)))),"")</f>
        <v/>
      </c>
      <c r="G37" s="16" t="str">
        <f>IFERROR(IF(E30="","",IF(MOD(ROW(),2)+7=1,INDEX(Março!$F$4:$F$300,MATCH(E37,Março!$A$4:$A$300,0)),INDEX(Março!$F$4:$F$300,_xlfn.AGGREGATE(15,6,ROW(Março!$A$4:$A$300)-ROW(Março!$A$3)/(Março!$A$4:$A$300=MAX(E30:E37)),MOD(ROW(),2)+7)))),"")</f>
        <v/>
      </c>
      <c r="H37" s="35"/>
      <c r="I37" s="44" t="str">
        <f>IFERROR(IF(H30="","",IF(MOD(ROW(),2)+7=1,INDEX(Março!$C$4:$C$300,MATCH(H37,Março!$A$4:$A$300,0)),INDEX(Março!$C$4:$C$300,_xlfn.AGGREGATE(15,6,ROW(Março!$A$4:$A$300)-ROW(Março!$A$3)/(Março!$A$4:$A$300=MAX(H30:H37)),MOD(ROW(),2)+7)))),"")</f>
        <v/>
      </c>
      <c r="J37" s="16" t="str">
        <f>IFERROR(IF(H30="","",IF(MOD(ROW(),2)+7=1,INDEX(Março!$F$4:$F$300,MATCH(H37,Março!$A$4:$A$300,0)),INDEX(Março!$F$4:$F$300,_xlfn.AGGREGATE(15,6,ROW(Março!$A$4:$A$300)-ROW(Março!$A$3)/(Março!$A$4:$A$300=MAX(H30:H37)),MOD(ROW(),2)+7)))),"")</f>
        <v/>
      </c>
      <c r="K37" s="35"/>
      <c r="L37" s="44" t="str">
        <f>IFERROR(IF(K30="","",IF(MOD(ROW(),2)+7=1,INDEX(Março!$C$4:$C$300,MATCH(K37,Março!$A$4:$A$300,0)),INDEX(Março!$C$4:$C$300,_xlfn.AGGREGATE(15,6,ROW(Março!$A$4:$A$300)-ROW(Março!$A$3)/(Março!$A$4:$A$300=MAX(K30:K37)),MOD(ROW(),2)+7)))),"")</f>
        <v/>
      </c>
      <c r="M37" s="16" t="str">
        <f>IFERROR(IF(K30="","",IF(MOD(ROW(),2)+7=1,INDEX(Março!$F$4:$F$300,MATCH(K37,Março!$A$4:$A$300,0)),INDEX(Março!$F$4:$F$300,_xlfn.AGGREGATE(15,6,ROW(Março!$A$4:$A$300)-ROW(Março!$A$3)/(Março!$A$4:$A$300=MAX(K30:K37)),MOD(ROW(),2)+7)))),"")</f>
        <v/>
      </c>
      <c r="N37" s="35"/>
      <c r="O37" s="44" t="str">
        <f>IFERROR(IF(N30="","",IF(MOD(ROW(),2)+7=1,INDEX(Março!$C$4:$C$300,MATCH(N37,Março!$A$4:$A$300,0)),INDEX(Março!$C$4:$C$300,_xlfn.AGGREGATE(15,6,ROW(Março!$A$4:$A$300)-ROW(Março!$A$3)/(Março!$A$4:$A$300=MAX(N30:N37)),MOD(ROW(),2)+7)))),"")</f>
        <v/>
      </c>
      <c r="P37" s="16" t="str">
        <f>IFERROR(IF(N30="","",IF(MOD(ROW(),2)+7=1,INDEX(Março!$F$4:$F$300,MATCH(N37,Março!$A$4:$A$300,0)),INDEX(Março!$F$4:$F$300,_xlfn.AGGREGATE(15,6,ROW(Março!$A$4:$A$300)-ROW(Março!$A$3)/(Março!$A$4:$A$300=MAX(N30:N37)),MOD(ROW(),2)+7)))),"")</f>
        <v/>
      </c>
      <c r="Q37" s="35"/>
      <c r="R37" s="44" t="str">
        <f>IFERROR(IF(Q30="","",IF(MOD(ROW(),2)+7=1,INDEX(Março!$C$4:$C$300,MATCH(Q37,Março!$A$4:$A$300,0)),INDEX(Março!$C$4:$C$300,_xlfn.AGGREGATE(15,6,ROW(Março!$A$4:$A$300)-ROW(Março!$A$3)/(Março!$A$4:$A$300=MAX(Q30:Q37)),MOD(ROW(),2)+7)))),"")</f>
        <v/>
      </c>
      <c r="S37" s="16" t="str">
        <f>IFERROR(IF(Q30="","",IF(MOD(ROW(),2)+7=1,INDEX(Março!$F$4:$F$300,MATCH(Q37,Março!$A$4:$A$300,0)),INDEX(Março!$F$4:$F$300,_xlfn.AGGREGATE(15,6,ROW(Março!$A$4:$A$300)-ROW(Março!$A$3)/(Março!$A$4:$A$300=MAX(Q30:Q37)),MOD(ROW(),2)+7)))),"")</f>
        <v/>
      </c>
      <c r="T37" s="35"/>
      <c r="U37" s="51" t="str">
        <f>IFERROR(IF(T30="","",IF(MOD(ROW(),2)+7=1,INDEX(Março!$C$4:$C$300,MATCH(T37,Março!$A$4:$A$300,0)),INDEX(Março!$C$4:$C$300,_xlfn.AGGREGATE(15,6,ROW(Março!$A$4:$A$300)-ROW(Março!$A$3)/(Março!$A$4:$A$300=MAX(T30:T37)),MOD(ROW(),2)+7)))),"")</f>
        <v/>
      </c>
      <c r="V37" s="16" t="str">
        <f>IFERROR(IF(T30="","",IF(MOD(ROW(),2)+7=1,INDEX(Março!$F$4:$F$300,MATCH(T37,Março!$A$4:$A$300,0)),INDEX(Março!$F$4:$F$300,_xlfn.AGGREGATE(15,6,ROW(Março!$A$4:$A$300)-ROW(Março!$A$3)/(Março!$A$4:$A$300=MAX(T30:T37)),MOD(ROW(),2)+7)))),"")</f>
        <v/>
      </c>
    </row>
    <row r="38" spans="2:22" x14ac:dyDescent="0.3">
      <c r="B38" s="49">
        <f>Março!H11</f>
        <v>44283</v>
      </c>
      <c r="C38" s="20" t="str">
        <f>IFERROR(IF(B38="","",IF(MOD(ROW(),2)+1=1,INDEX(Março!$C$4:$C$300,MATCH(B38,Março!$A$4:$A$300,0)),INDEX(Março!$C$4:$C$300,_xlfn.AGGREGATE(15,6,ROW(Março!$A$4:$A$300)-ROW(Março!$A$3)/(Março!$A$4:$A$300=MAX(B38)),MOD(ROW(),2)+1)))),"")</f>
        <v/>
      </c>
      <c r="D38" s="16" t="str">
        <f>IFERROR(IF(B38="","",IF(MOD(ROW(),2)+1=1,INDEX(Março!$F$4:$F$300,MATCH(B38,Março!$A$4:$A$300,0)),INDEX(Março!$F$4:$F$300,_xlfn.AGGREGATE(15,6,ROW(Março!$A$4:$A$300)-ROW(Março!$A$3)/(Março!$A$4:$A$300=MAX(B38)),MOD(ROW(),2)+1)))),"")</f>
        <v/>
      </c>
      <c r="E38" s="36">
        <f>Março!I11</f>
        <v>44284</v>
      </c>
      <c r="F38" s="20" t="str">
        <f>IFERROR(IF(E38="","",IF(MOD(ROW(),2)+1=1,INDEX(Março!$C$4:$C$300,MATCH(E38,Março!$A$4:$A$300,0)),INDEX(Março!$C$4:$C$300,_xlfn.AGGREGATE(15,6,ROW(Março!$A$4:$A$300)-ROW(Março!$A$3)/(Março!$A$4:$A$300=MAX(E38)),MOD(ROW(),2)+1)))),"")</f>
        <v/>
      </c>
      <c r="G38" s="16" t="str">
        <f>IFERROR(IF(E38="","",IF(MOD(ROW(),2)+1=1,INDEX(Março!$F$4:$F$300,MATCH(E38,Março!$A$4:$A$300,0)),INDEX(Março!$F$4:$F$300,_xlfn.AGGREGATE(15,6,ROW(Março!$A$4:$A$300)-ROW(Março!$A$3)/(Março!$A$4:$A$300=MAX(E38)),MOD(ROW(),2)+1)))),"")</f>
        <v/>
      </c>
      <c r="H38" s="36">
        <f>Março!J11</f>
        <v>44285</v>
      </c>
      <c r="I38" s="20" t="str">
        <f>IFERROR(IF(H38="","",IF(MOD(ROW(),2)+1=1,INDEX(Março!$C$4:$C$300,MATCH(H38,Março!$A$4:$A$300,0)),INDEX(Março!$C$4:$C$300,_xlfn.AGGREGATE(15,6,ROW(Março!$A$4:$A$300)-ROW(Março!$A$3)/(Março!$A$4:$A$300=MAX(H38)),MOD(ROW(),2)+1)))),"")</f>
        <v/>
      </c>
      <c r="J38" s="16" t="str">
        <f>IFERROR(IF(H38="","",IF(MOD(ROW(),2)+1=1,INDEX(Março!$F$4:$F$300,MATCH(H38,Março!$A$4:$A$300,0)),INDEX(Março!$F$4:$F$300,_xlfn.AGGREGATE(15,6,ROW(Março!$A$4:$A$300)-ROW(Março!$A$3)/(Março!$A$4:$A$300=MAX(H38)),MOD(ROW(),2)+1)))),"")</f>
        <v/>
      </c>
      <c r="K38" s="36">
        <f>Março!K11</f>
        <v>44286</v>
      </c>
      <c r="L38" s="20" t="str">
        <f>IFERROR(IF(K38="","",IF(MOD(ROW(),2)+1=1,INDEX(Março!$C$4:$C$300,MATCH(K38,Março!$A$4:$A$300,0)),INDEX(Março!$C$4:$C$300,_xlfn.AGGREGATE(15,6,ROW(Março!$A$4:$A$300)-ROW(Março!$A$3)/(Março!$A$4:$A$300=MAX(K38)),MOD(ROW(),2)+1)))),"")</f>
        <v/>
      </c>
      <c r="M38" s="16" t="str">
        <f>IFERROR(IF(K38="","",IF(MOD(ROW(),2)+1=1,INDEX(Março!$F$4:$F$300,MATCH(K38,Março!$A$4:$A$300,0)),INDEX(Março!$F$4:$F$300,_xlfn.AGGREGATE(15,6,ROW(Março!$A$4:$A$300)-ROW(Março!$A$3)/(Março!$A$4:$A$300=MAX(K38)),MOD(ROW(),2)+1)))),"")</f>
        <v/>
      </c>
      <c r="N38" s="36" t="str">
        <f>Março!L11</f>
        <v/>
      </c>
      <c r="O38" s="20" t="str">
        <f>IFERROR(IF(N38="","",IF(MOD(ROW(),2)+1=1,INDEX(Março!$C$4:$C$300,MATCH(N38,Março!$A$4:$A$300,0)),INDEX(Março!$C$4:$C$300,_xlfn.AGGREGATE(15,6,ROW(Março!$A$4:$A$300)-ROW(Março!$A$3)/(Março!$A$4:$A$300=MAX(N38)),MOD(ROW(),2)+1)))),"")</f>
        <v/>
      </c>
      <c r="P38" s="16" t="str">
        <f>IFERROR(IF(N38="","",IF(MOD(ROW(),2)+1=1,INDEX(Março!$F$4:$F$300,MATCH(N38,Março!$A$4:$A$300,0)),INDEX(Março!$F$4:$F$300,_xlfn.AGGREGATE(15,6,ROW(Março!$A$4:$A$300)-ROW(Março!$A$3)/(Março!$A$4:$A$300=MAX(N38)),MOD(ROW(),2)+1)))),"")</f>
        <v/>
      </c>
      <c r="Q38" s="36" t="str">
        <f>Março!M11</f>
        <v/>
      </c>
      <c r="R38" s="20" t="str">
        <f>IFERROR(IF(Q38="","",IF(MOD(ROW(),2)+1=1,INDEX(Março!$C$4:$C$300,MATCH(Q38,Março!$A$4:$A$300,0)),INDEX(Março!$C$4:$C$300,_xlfn.AGGREGATE(15,6,ROW(Março!$A$4:$A$300)-ROW(Março!$A$3)/(Março!$A$4:$A$300=MAX(Q38)),MOD(ROW(),2)+1)))),"")</f>
        <v/>
      </c>
      <c r="S38" s="16" t="str">
        <f>IFERROR(IF(Q38="","",IF(MOD(ROW(),2)+1=1,INDEX(Março!$F$4:$F$300,MATCH(Q38,Março!$A$4:$A$300,0)),INDEX(Março!$F$4:$F$300,_xlfn.AGGREGATE(15,6,ROW(Março!$A$4:$A$300)-ROW(Março!$A$3)/(Março!$A$4:$A$300=MAX(Q38)),MOD(ROW(),2)+1)))),"")</f>
        <v/>
      </c>
      <c r="T38" s="36" t="str">
        <f>Março!N11</f>
        <v/>
      </c>
      <c r="U38" s="46" t="str">
        <f>IFERROR(IF(T38="","",IF(MOD(ROW(),2)+1=1,INDEX(Março!$C$4:$C$300,MATCH(T38,Março!$A$4:$A$300,0)),INDEX(Março!$C$4:$C$300,_xlfn.AGGREGATE(15,6,ROW(Março!$A$4:$A$300)-ROW(Março!$A$3)/(Março!$A$4:$A$300=MAX(T38)),MOD(ROW(),2)+1)))),"")</f>
        <v/>
      </c>
      <c r="V38" s="16" t="str">
        <f>IFERROR(IF(T38="","",IF(MOD(ROW(),2)+1=1,INDEX(Março!$F$4:$F$300,MATCH(T38,Março!$A$4:$A$300,0)),INDEX(Março!$F$4:$F$300,_xlfn.AGGREGATE(15,6,ROW(Março!$A$4:$A$300)-ROW(Março!$A$3)/(Março!$A$4:$A$300=MAX(T38)),MOD(ROW(),2)+1)))),"")</f>
        <v/>
      </c>
    </row>
    <row r="39" spans="2:22" x14ac:dyDescent="0.3">
      <c r="B39" s="45"/>
      <c r="C39" s="20" t="str">
        <f>IFERROR(IF(B38="","",IF(MOD(ROW(),2)+1=1,INDEX(Março!$C$4:$C$300,MATCH(B39,Março!$A$4:$A$300,0)),INDEX(Março!$C$4:$C$300,_xlfn.AGGREGATE(15,6,ROW(Março!$A$4:$A$300)-ROW(Março!$A$3)/(Março!$A$4:$A$300=MAX(B38:B39)),MOD(ROW(),2)+1)))),"")</f>
        <v/>
      </c>
      <c r="D39" s="16" t="str">
        <f>IFERROR(IF(B38="","",IF(MOD(ROW(),2)+1=1,INDEX(Março!$F$4:$F$300,MATCH(B39,Março!$A$4:$A$300,0)),INDEX(Março!$F$4:$F$300,_xlfn.AGGREGATE(15,6,ROW(Março!$A$4:$A$300)-ROW(Março!$A$3)/(Março!$A$4:$A$300=MAX(B38:B39)),MOD(ROW(),2)+1)))),"")</f>
        <v/>
      </c>
      <c r="E39" s="26"/>
      <c r="F39" s="20" t="str">
        <f>IFERROR(IF(E38="","",IF(MOD(ROW(),2)+1=1,INDEX(Março!$C$4:$C$300,MATCH(E39,Março!$A$4:$A$300,0)),INDEX(Março!$C$4:$C$300,_xlfn.AGGREGATE(15,6,ROW(Março!$A$4:$A$300)-ROW(Março!$A$3)/(Março!$A$4:$A$300=MAX(E38:E39)),MOD(ROW(),2)+1)))),"")</f>
        <v/>
      </c>
      <c r="G39" s="16" t="str">
        <f>IFERROR(IF(E38="","",IF(MOD(ROW(),2)+1=1,INDEX(Março!$F$4:$F$300,MATCH(E39,Março!$A$4:$A$300,0)),INDEX(Março!$F$4:$F$300,_xlfn.AGGREGATE(15,6,ROW(Março!$A$4:$A$300)-ROW(Março!$A$3)/(Março!$A$4:$A$300=MAX(E38:E39)),MOD(ROW(),2)+1)))),"")</f>
        <v/>
      </c>
      <c r="H39" s="26"/>
      <c r="I39" s="20" t="str">
        <f>IFERROR(IF(H38="","",IF(MOD(ROW(),2)+1=1,INDEX(Março!$C$4:$C$300,MATCH(H39,Março!$A$4:$A$300,0)),INDEX(Março!$C$4:$C$300,_xlfn.AGGREGATE(15,6,ROW(Março!$A$4:$A$300)-ROW(Março!$A$3)/(Março!$A$4:$A$300=MAX(H38:H39)),MOD(ROW(),2)+1)))),"")</f>
        <v/>
      </c>
      <c r="J39" s="16" t="str">
        <f>IFERROR(IF(H38="","",IF(MOD(ROW(),2)+1=1,INDEX(Março!$F$4:$F$300,MATCH(H39,Março!$A$4:$A$300,0)),INDEX(Março!$F$4:$F$300,_xlfn.AGGREGATE(15,6,ROW(Março!$A$4:$A$300)-ROW(Março!$A$3)/(Março!$A$4:$A$300=MAX(H38:H39)),MOD(ROW(),2)+1)))),"")</f>
        <v/>
      </c>
      <c r="K39" s="26"/>
      <c r="L39" s="20" t="str">
        <f>IFERROR(IF(K38="","",IF(MOD(ROW(),2)+1=1,INDEX(Março!$C$4:$C$300,MATCH(K39,Março!$A$4:$A$300,0)),INDEX(Março!$C$4:$C$300,_xlfn.AGGREGATE(15,6,ROW(Março!$A$4:$A$300)-ROW(Março!$A$3)/(Março!$A$4:$A$300=MAX(K38:K39)),MOD(ROW(),2)+1)))),"")</f>
        <v/>
      </c>
      <c r="M39" s="16" t="str">
        <f>IFERROR(IF(K38="","",IF(MOD(ROW(),2)+1=1,INDEX(Março!$F$4:$F$300,MATCH(K39,Março!$A$4:$A$300,0)),INDEX(Março!$F$4:$F$300,_xlfn.AGGREGATE(15,6,ROW(Março!$A$4:$A$300)-ROW(Março!$A$3)/(Março!$A$4:$A$300=MAX(K38:K39)),MOD(ROW(),2)+1)))),"")</f>
        <v/>
      </c>
      <c r="N39" s="26"/>
      <c r="O39" s="20" t="str">
        <f>IFERROR(IF(N38="","",IF(MOD(ROW(),2)+1=1,INDEX(Março!$C$4:$C$300,MATCH(N39,Março!$A$4:$A$300,0)),INDEX(Março!$C$4:$C$300,_xlfn.AGGREGATE(15,6,ROW(Março!$A$4:$A$300)-ROW(Março!$A$3)/(Março!$A$4:$A$300=MAX(N38:N39)),MOD(ROW(),2)+1)))),"")</f>
        <v/>
      </c>
      <c r="P39" s="16" t="str">
        <f>IFERROR(IF(N38="","",IF(MOD(ROW(),2)+1=1,INDEX(Março!$F$4:$F$300,MATCH(N39,Março!$A$4:$A$300,0)),INDEX(Março!$F$4:$F$300,_xlfn.AGGREGATE(15,6,ROW(Março!$A$4:$A$300)-ROW(Março!$A$3)/(Março!$A$4:$A$300=MAX(N38:N39)),MOD(ROW(),2)+1)))),"")</f>
        <v/>
      </c>
      <c r="Q39" s="26"/>
      <c r="R39" s="20" t="str">
        <f>IFERROR(IF(Q38="","",IF(MOD(ROW(),2)+1=1,INDEX(Março!$C$4:$C$300,MATCH(Q39,Março!$A$4:$A$300,0)),INDEX(Março!$C$4:$C$300,_xlfn.AGGREGATE(15,6,ROW(Março!$A$4:$A$300)-ROW(Março!$A$3)/(Março!$A$4:$A$300=MAX(Q38:Q39)),MOD(ROW(),2)+1)))),"")</f>
        <v/>
      </c>
      <c r="S39" s="16" t="str">
        <f>IFERROR(IF(Q38="","",IF(MOD(ROW(),2)+1=1,INDEX(Março!$F$4:$F$300,MATCH(Q39,Março!$A$4:$A$300,0)),INDEX(Março!$F$4:$F$300,_xlfn.AGGREGATE(15,6,ROW(Março!$A$4:$A$300)-ROW(Março!$A$3)/(Março!$A$4:$A$300=MAX(Q38:Q39)),MOD(ROW(),2)+1)))),"")</f>
        <v/>
      </c>
      <c r="T39" s="26"/>
      <c r="U39" s="46" t="str">
        <f>IFERROR(IF(T38="","",IF(MOD(ROW(),2)+1=1,INDEX(Março!$C$4:$C$300,MATCH(T39,Março!$A$4:$A$300,0)),INDEX(Março!$C$4:$C$300,_xlfn.AGGREGATE(15,6,ROW(Março!$A$4:$A$300)-ROW(Março!$A$3)/(Março!$A$4:$A$300=MAX(T38:T39)),MOD(ROW(),2)+1)))),"")</f>
        <v/>
      </c>
      <c r="V39" s="16" t="str">
        <f>IFERROR(IF(T38="","",IF(MOD(ROW(),2)+1=1,INDEX(Março!$F$4:$F$300,MATCH(T39,Março!$A$4:$A$300,0)),INDEX(Março!$F$4:$F$300,_xlfn.AGGREGATE(15,6,ROW(Março!$A$4:$A$300)-ROW(Março!$A$3)/(Março!$A$4:$A$300=MAX(T38:T39)),MOD(ROW(),2)+1)))),"")</f>
        <v/>
      </c>
    </row>
    <row r="40" spans="2:22" x14ac:dyDescent="0.3">
      <c r="B40" s="45"/>
      <c r="C40" s="20" t="str">
        <f>IFERROR(IF(B38="","",IF(MOD(ROW(),2)+3=1,INDEX(Março!$C$4:$C$300,MATCH(B40,Março!$A$4:$A$300,0)),INDEX(Março!$C$4:$C$300,_xlfn.AGGREGATE(15,6,ROW(Março!$A$4:$A$300)-ROW(Março!$A$3)/(Março!$A$4:$A$300=MAX(B38:B40)),MOD(ROW(),2)+3)))),"")</f>
        <v/>
      </c>
      <c r="D40" s="16" t="str">
        <f>IFERROR(IF(B38="","",IF(MOD(ROW(),2)+3=1,INDEX(Março!$F$4:$F$300,MATCH(B40,Março!$A$4:$A$300,0)),INDEX(Março!$F$4:$F$300,_xlfn.AGGREGATE(15,6,ROW(Março!$A$4:$A$300)-ROW(Março!$A$3)/(Março!$A$4:$A$300=MAX(B38:B40)),MOD(ROW(),2)+3)))),"")</f>
        <v/>
      </c>
      <c r="E40" s="26"/>
      <c r="F40" s="20" t="str">
        <f>IFERROR(IF(E38="","",IF(MOD(ROW(),2)+3=1,INDEX(Março!$C$4:$C$300,MATCH(E40,Março!$A$4:$A$300,0)),INDEX(Março!$C$4:$C$300,_xlfn.AGGREGATE(15,6,ROW(Março!$A$4:$A$300)-ROW(Março!$A$3)/(Março!$A$4:$A$300=MAX(E38:E40)),MOD(ROW(),2)+3)))),"")</f>
        <v/>
      </c>
      <c r="G40" s="16" t="str">
        <f>IFERROR(IF(E38="","",IF(MOD(ROW(),2)+3=1,INDEX(Março!$F$4:$F$300,MATCH(E40,Março!$A$4:$A$300,0)),INDEX(Março!$F$4:$F$300,_xlfn.AGGREGATE(15,6,ROW(Março!$A$4:$A$300)-ROW(Março!$A$3)/(Março!$A$4:$A$300=MAX(E38:E40)),MOD(ROW(),2)+3)))),"")</f>
        <v/>
      </c>
      <c r="H40" s="26"/>
      <c r="I40" s="20" t="str">
        <f>IFERROR(IF(H38="","",IF(MOD(ROW(),2)+3=1,INDEX(Março!$C$4:$C$300,MATCH(H40,Março!$A$4:$A$300,0)),INDEX(Março!$C$4:$C$300,_xlfn.AGGREGATE(15,6,ROW(Março!$A$4:$A$300)-ROW(Março!$A$3)/(Março!$A$4:$A$300=MAX(H38:H40)),MOD(ROW(),2)+3)))),"")</f>
        <v/>
      </c>
      <c r="J40" s="16" t="str">
        <f>IFERROR(IF(H38="","",IF(MOD(ROW(),2)+3=1,INDEX(Março!$F$4:$F$300,MATCH(H40,Março!$A$4:$A$300,0)),INDEX(Março!$F$4:$F$300,_xlfn.AGGREGATE(15,6,ROW(Março!$A$4:$A$300)-ROW(Março!$A$3)/(Março!$A$4:$A$300=MAX(H38:H40)),MOD(ROW(),2)+3)))),"")</f>
        <v/>
      </c>
      <c r="K40" s="26"/>
      <c r="L40" s="20" t="str">
        <f>IFERROR(IF(K38="","",IF(MOD(ROW(),2)+3=1,INDEX(Março!$C$4:$C$300,MATCH(K40,Março!$A$4:$A$300,0)),INDEX(Março!$C$4:$C$300,_xlfn.AGGREGATE(15,6,ROW(Março!$A$4:$A$300)-ROW(Março!$A$3)/(Março!$A$4:$A$300=MAX(K38:K40)),MOD(ROW(),2)+3)))),"")</f>
        <v/>
      </c>
      <c r="M40" s="16" t="str">
        <f>IFERROR(IF(K38="","",IF(MOD(ROW(),2)+3=1,INDEX(Março!$F$4:$F$300,MATCH(K40,Março!$A$4:$A$300,0)),INDEX(Março!$F$4:$F$300,_xlfn.AGGREGATE(15,6,ROW(Março!$A$4:$A$300)-ROW(Março!$A$3)/(Março!$A$4:$A$300=MAX(K38:K40)),MOD(ROW(),2)+3)))),"")</f>
        <v/>
      </c>
      <c r="N40" s="26"/>
      <c r="O40" s="20" t="str">
        <f>IFERROR(IF(N38="","",IF(MOD(ROW(),2)+3=1,INDEX(Março!$C$4:$C$300,MATCH(N40,Março!$A$4:$A$300,0)),INDEX(Março!$C$4:$C$300,_xlfn.AGGREGATE(15,6,ROW(Março!$A$4:$A$300)-ROW(Março!$A$3)/(Março!$A$4:$A$300=MAX(N38:N40)),MOD(ROW(),2)+3)))),"")</f>
        <v/>
      </c>
      <c r="P40" s="16" t="str">
        <f>IFERROR(IF(N38="","",IF(MOD(ROW(),2)+3=1,INDEX(Março!$F$4:$F$300,MATCH(N40,Março!$A$4:$A$300,0)),INDEX(Março!$F$4:$F$300,_xlfn.AGGREGATE(15,6,ROW(Março!$A$4:$A$300)-ROW(Março!$A$3)/(Março!$A$4:$A$300=MAX(N38:N40)),MOD(ROW(),2)+3)))),"")</f>
        <v/>
      </c>
      <c r="Q40" s="26"/>
      <c r="R40" s="20" t="str">
        <f>IFERROR(IF(Q38="","",IF(MOD(ROW(),2)+3=1,INDEX(Março!$C$4:$C$300,MATCH(Q40,Março!$A$4:$A$300,0)),INDEX(Março!$C$4:$C$300,_xlfn.AGGREGATE(15,6,ROW(Março!$A$4:$A$300)-ROW(Março!$A$3)/(Março!$A$4:$A$300=MAX(Q38:Q40)),MOD(ROW(),2)+3)))),"")</f>
        <v/>
      </c>
      <c r="S40" s="16" t="str">
        <f>IFERROR(IF(Q38="","",IF(MOD(ROW(),2)+3=1,INDEX(Março!$F$4:$F$300,MATCH(Q40,Março!$A$4:$A$300,0)),INDEX(Março!$F$4:$F$300,_xlfn.AGGREGATE(15,6,ROW(Março!$A$4:$A$300)-ROW(Março!$A$3)/(Março!$A$4:$A$300=MAX(Q38:Q40)),MOD(ROW(),2)+3)))),"")</f>
        <v/>
      </c>
      <c r="T40" s="26"/>
      <c r="U40" s="46" t="str">
        <f>IFERROR(IF(T38="","",IF(MOD(ROW(),2)+3=1,INDEX(Março!$C$4:$C$300,MATCH(T40,Março!$A$4:$A$300,0)),INDEX(Março!$C$4:$C$300,_xlfn.AGGREGATE(15,6,ROW(Março!$A$4:$A$300)-ROW(Março!$A$3)/(Março!$A$4:$A$300=MAX(T38:T40)),MOD(ROW(),2)+3)))),"")</f>
        <v/>
      </c>
      <c r="V40" s="16" t="str">
        <f>IFERROR(IF(T38="","",IF(MOD(ROW(),2)+3=1,INDEX(Março!$F$4:$F$300,MATCH(T40,Março!$A$4:$A$300,0)),INDEX(Março!$F$4:$F$300,_xlfn.AGGREGATE(15,6,ROW(Março!$A$4:$A$300)-ROW(Março!$A$3)/(Março!$A$4:$A$300=MAX(T38:T40)),MOD(ROW(),2)+3)))),"")</f>
        <v/>
      </c>
    </row>
    <row r="41" spans="2:22" x14ac:dyDescent="0.3">
      <c r="B41" s="45"/>
      <c r="C41" s="20" t="str">
        <f>IFERROR(IF(B38="","",IF(MOD(ROW(),2)+3=1,INDEX(Março!$C$4:$C$300,MATCH(B41,Março!$A$4:$A$300,0)),INDEX(Março!$C$4:$C$300,_xlfn.AGGREGATE(15,6,ROW(Março!$A$4:$A$300)-ROW(Março!$A$3)/(Março!$A$4:$A$300=MAX(B38:B41)),MOD(ROW(),2)+3)))),"")</f>
        <v/>
      </c>
      <c r="D41" s="16" t="str">
        <f>IFERROR(IF(B38="","",IF(MOD(ROW(),2)+3=1,INDEX(Março!$F$4:$F$300,MATCH(B41,Março!$A$4:$A$300,0)),INDEX(Março!$F$4:$F$300,_xlfn.AGGREGATE(15,6,ROW(Março!$A$4:$A$300)-ROW(Março!$A$3)/(Março!$A$4:$A$300=MAX(B38:B41)),MOD(ROW(),2)+3)))),"")</f>
        <v/>
      </c>
      <c r="E41" s="26"/>
      <c r="F41" s="20" t="str">
        <f>IFERROR(IF(E38="","",IF(MOD(ROW(),2)+3=1,INDEX(Março!$C$4:$C$300,MATCH(E41,Março!$A$4:$A$300,0)),INDEX(Março!$C$4:$C$300,_xlfn.AGGREGATE(15,6,ROW(Março!$A$4:$A$300)-ROW(Março!$A$3)/(Março!$A$4:$A$300=MAX(E38:E41)),MOD(ROW(),2)+3)))),"")</f>
        <v/>
      </c>
      <c r="G41" s="16" t="str">
        <f>IFERROR(IF(E38="","",IF(MOD(ROW(),2)+3=1,INDEX(Março!$F$4:$F$300,MATCH(E41,Março!$A$4:$A$300,0)),INDEX(Março!$F$4:$F$300,_xlfn.AGGREGATE(15,6,ROW(Março!$A$4:$A$300)-ROW(Março!$A$3)/(Março!$A$4:$A$300=MAX(E38:E41)),MOD(ROW(),2)+3)))),"")</f>
        <v/>
      </c>
      <c r="H41" s="26"/>
      <c r="I41" s="20" t="str">
        <f>IFERROR(IF(H38="","",IF(MOD(ROW(),2)+3=1,INDEX(Março!$C$4:$C$300,MATCH(H41,Março!$A$4:$A$300,0)),INDEX(Março!$C$4:$C$300,_xlfn.AGGREGATE(15,6,ROW(Março!$A$4:$A$300)-ROW(Março!$A$3)/(Março!$A$4:$A$300=MAX(H38:H41)),MOD(ROW(),2)+3)))),"")</f>
        <v/>
      </c>
      <c r="J41" s="16" t="str">
        <f>IFERROR(IF(H38="","",IF(MOD(ROW(),2)+3=1,INDEX(Março!$F$4:$F$300,MATCH(H41,Março!$A$4:$A$300,0)),INDEX(Março!$F$4:$F$300,_xlfn.AGGREGATE(15,6,ROW(Março!$A$4:$A$300)-ROW(Março!$A$3)/(Março!$A$4:$A$300=MAX(H38:H41)),MOD(ROW(),2)+3)))),"")</f>
        <v/>
      </c>
      <c r="K41" s="26"/>
      <c r="L41" s="20" t="str">
        <f>IFERROR(IF(K38="","",IF(MOD(ROW(),2)+3=1,INDEX(Março!$C$4:$C$300,MATCH(K41,Março!$A$4:$A$300,0)),INDEX(Março!$C$4:$C$300,_xlfn.AGGREGATE(15,6,ROW(Março!$A$4:$A$300)-ROW(Março!$A$3)/(Março!$A$4:$A$300=MAX(K38:K41)),MOD(ROW(),2)+3)))),"")</f>
        <v/>
      </c>
      <c r="M41" s="16" t="str">
        <f>IFERROR(IF(K38="","",IF(MOD(ROW(),2)+3=1,INDEX(Março!$F$4:$F$300,MATCH(K41,Março!$A$4:$A$300,0)),INDEX(Março!$F$4:$F$300,_xlfn.AGGREGATE(15,6,ROW(Março!$A$4:$A$300)-ROW(Março!$A$3)/(Março!$A$4:$A$300=MAX(K38:K41)),MOD(ROW(),2)+3)))),"")</f>
        <v/>
      </c>
      <c r="N41" s="26"/>
      <c r="O41" s="20" t="str">
        <f>IFERROR(IF(N38="","",IF(MOD(ROW(),2)+3=1,INDEX(Março!$C$4:$C$300,MATCH(N41,Março!$A$4:$A$300,0)),INDEX(Março!$C$4:$C$300,_xlfn.AGGREGATE(15,6,ROW(Março!$A$4:$A$300)-ROW(Março!$A$3)/(Março!$A$4:$A$300=MAX(N38:N41)),MOD(ROW(),2)+3)))),"")</f>
        <v/>
      </c>
      <c r="P41" s="16" t="str">
        <f>IFERROR(IF(N38="","",IF(MOD(ROW(),2)+3=1,INDEX(Março!$F$4:$F$300,MATCH(N41,Março!$A$4:$A$300,0)),INDEX(Março!$F$4:$F$300,_xlfn.AGGREGATE(15,6,ROW(Março!$A$4:$A$300)-ROW(Março!$A$3)/(Março!$A$4:$A$300=MAX(N38:N41)),MOD(ROW(),2)+3)))),"")</f>
        <v/>
      </c>
      <c r="Q41" s="26"/>
      <c r="R41" s="20" t="str">
        <f>IFERROR(IF(Q38="","",IF(MOD(ROW(),2)+3=1,INDEX(Março!$C$4:$C$300,MATCH(Q41,Março!$A$4:$A$300,0)),INDEX(Março!$C$4:$C$300,_xlfn.AGGREGATE(15,6,ROW(Março!$A$4:$A$300)-ROW(Março!$A$3)/(Março!$A$4:$A$300=MAX(Q38:Q41)),MOD(ROW(),2)+3)))),"")</f>
        <v/>
      </c>
      <c r="S41" s="16" t="str">
        <f>IFERROR(IF(Q38="","",IF(MOD(ROW(),2)+3=1,INDEX(Março!$F$4:$F$300,MATCH(Q41,Março!$A$4:$A$300,0)),INDEX(Março!$F$4:$F$300,_xlfn.AGGREGATE(15,6,ROW(Março!$A$4:$A$300)-ROW(Março!$A$3)/(Março!$A$4:$A$300=MAX(Q38:Q41)),MOD(ROW(),2)+3)))),"")</f>
        <v/>
      </c>
      <c r="T41" s="26"/>
      <c r="U41" s="46" t="str">
        <f>IFERROR(IF(T38="","",IF(MOD(ROW(),2)+3=1,INDEX(Março!$C$4:$C$300,MATCH(T41,Março!$A$4:$A$300,0)),INDEX(Março!$C$4:$C$300,_xlfn.AGGREGATE(15,6,ROW(Março!$A$4:$A$300)-ROW(Março!$A$3)/(Março!$A$4:$A$300=MAX(T38:T41)),MOD(ROW(),2)+3)))),"")</f>
        <v/>
      </c>
      <c r="V41" s="16" t="str">
        <f>IFERROR(IF(T38="","",IF(MOD(ROW(),2)+3=1,INDEX(Março!$F$4:$F$300,MATCH(T41,Março!$A$4:$A$300,0)),INDEX(Março!$F$4:$F$300,_xlfn.AGGREGATE(15,6,ROW(Março!$A$4:$A$300)-ROW(Março!$A$3)/(Março!$A$4:$A$300=MAX(T38:T41)),MOD(ROW(),2)+3)))),"")</f>
        <v/>
      </c>
    </row>
    <row r="42" spans="2:22" x14ac:dyDescent="0.3">
      <c r="B42" s="47"/>
      <c r="C42" s="20" t="str">
        <f>IFERROR(IF(B38="","",IF(MOD(ROW(),2)+5=1,INDEX(Março!$C$4:$C$300,MATCH(B42,Março!$A$4:$A$300,0)),INDEX(Março!$C$4:$C$300,_xlfn.AGGREGATE(15,6,ROW(Março!$A$4:$A$300)-ROW(Março!$A$3)/(Março!$A$4:$A$300=MAX(B38:B42)),MOD(ROW(),2)+5)))),"")</f>
        <v/>
      </c>
      <c r="D42" s="16" t="str">
        <f>IFERROR(IF(B38="","",IF(MOD(ROW(),2)+5=1,INDEX(Março!$F$4:$F$300,MATCH(B42,Março!$A$4:$A$300,0)),INDEX(Março!$F$4:$F$300,_xlfn.AGGREGATE(15,6,ROW(Março!$A$4:$A$300)-ROW(Março!$A$3)/(Março!$A$4:$A$300=MAX(B38:B42)),MOD(ROW(),2)+5)))),"")</f>
        <v/>
      </c>
      <c r="E42" s="34"/>
      <c r="F42" s="20" t="str">
        <f>IFERROR(IF(E38="","",IF(MOD(ROW(),2)+5=1,INDEX(Março!$C$4:$C$300,MATCH(E42,Março!$A$4:$A$300,0)),INDEX(Março!$C$4:$C$300,_xlfn.AGGREGATE(15,6,ROW(Março!$A$4:$A$300)-ROW(Março!$A$3)/(Março!$A$4:$A$300=MAX(E38:E42)),MOD(ROW(),2)+5)))),"")</f>
        <v/>
      </c>
      <c r="G42" s="16" t="str">
        <f>IFERROR(IF(E38="","",IF(MOD(ROW(),2)+5=1,INDEX(Março!$F$4:$F$300,MATCH(E42,Março!$A$4:$A$300,0)),INDEX(Março!$F$4:$F$300,_xlfn.AGGREGATE(15,6,ROW(Março!$A$4:$A$300)-ROW(Março!$A$3)/(Março!$A$4:$A$300=MAX(E38:E42)),MOD(ROW(),2)+5)))),"")</f>
        <v/>
      </c>
      <c r="H42" s="34"/>
      <c r="I42" s="20" t="str">
        <f>IFERROR(IF(H38="","",IF(MOD(ROW(),2)+5=1,INDEX(Março!$C$4:$C$300,MATCH(H42,Março!$A$4:$A$300,0)),INDEX(Março!$C$4:$C$300,_xlfn.AGGREGATE(15,6,ROW(Março!$A$4:$A$300)-ROW(Março!$A$3)/(Março!$A$4:$A$300=MAX(H38:H42)),MOD(ROW(),2)+5)))),"")</f>
        <v/>
      </c>
      <c r="J42" s="16" t="str">
        <f>IFERROR(IF(H38="","",IF(MOD(ROW(),2)+5=1,INDEX(Março!$F$4:$F$300,MATCH(H42,Março!$A$4:$A$300,0)),INDEX(Março!$F$4:$F$300,_xlfn.AGGREGATE(15,6,ROW(Março!$A$4:$A$300)-ROW(Março!$A$3)/(Março!$A$4:$A$300=MAX(H38:H42)),MOD(ROW(),2)+5)))),"")</f>
        <v/>
      </c>
      <c r="K42" s="34"/>
      <c r="L42" s="20" t="str">
        <f>IFERROR(IF(K38="","",IF(MOD(ROW(),2)+5=1,INDEX(Março!$C$4:$C$300,MATCH(K42,Março!$A$4:$A$300,0)),INDEX(Março!$C$4:$C$300,_xlfn.AGGREGATE(15,6,ROW(Março!$A$4:$A$300)-ROW(Março!$A$3)/(Março!$A$4:$A$300=MAX(K38:K42)),MOD(ROW(),2)+5)))),"")</f>
        <v/>
      </c>
      <c r="M42" s="16" t="str">
        <f>IFERROR(IF(K38="","",IF(MOD(ROW(),2)+5=1,INDEX(Março!$F$4:$F$300,MATCH(K42,Março!$A$4:$A$300,0)),INDEX(Março!$F$4:$F$300,_xlfn.AGGREGATE(15,6,ROW(Março!$A$4:$A$300)-ROW(Março!$A$3)/(Março!$A$4:$A$300=MAX(K38:K42)),MOD(ROW(),2)+5)))),"")</f>
        <v/>
      </c>
      <c r="N42" s="34"/>
      <c r="O42" s="20" t="str">
        <f>IFERROR(IF(N38="","",IF(MOD(ROW(),2)+5=1,INDEX(Março!$C$4:$C$300,MATCH(N42,Março!$A$4:$A$300,0)),INDEX(Março!$C$4:$C$300,_xlfn.AGGREGATE(15,6,ROW(Março!$A$4:$A$300)-ROW(Março!$A$3)/(Março!$A$4:$A$300=MAX(N38:N42)),MOD(ROW(),2)+5)))),"")</f>
        <v/>
      </c>
      <c r="P42" s="16" t="str">
        <f>IFERROR(IF(N38="","",IF(MOD(ROW(),2)+5=1,INDEX(Março!$F$4:$F$300,MATCH(N42,Março!$A$4:$A$300,0)),INDEX(Março!$F$4:$F$300,_xlfn.AGGREGATE(15,6,ROW(Março!$A$4:$A$300)-ROW(Março!$A$3)/(Março!$A$4:$A$300=MAX(N38:N42)),MOD(ROW(),2)+5)))),"")</f>
        <v/>
      </c>
      <c r="Q42" s="34"/>
      <c r="R42" s="20" t="str">
        <f>IFERROR(IF(Q38="","",IF(MOD(ROW(),2)+5=1,INDEX(Março!$C$4:$C$300,MATCH(Q42,Março!$A$4:$A$300,0)),INDEX(Março!$C$4:$C$300,_xlfn.AGGREGATE(15,6,ROW(Março!$A$4:$A$300)-ROW(Março!$A$3)/(Março!$A$4:$A$300=MAX(Q38:Q42)),MOD(ROW(),2)+5)))),"")</f>
        <v/>
      </c>
      <c r="S42" s="16" t="str">
        <f>IFERROR(IF(Q38="","",IF(MOD(ROW(),2)+5=1,INDEX(Março!$F$4:$F$300,MATCH(Q42,Março!$A$4:$A$300,0)),INDEX(Março!$F$4:$F$300,_xlfn.AGGREGATE(15,6,ROW(Março!$A$4:$A$300)-ROW(Março!$A$3)/(Março!$A$4:$A$300=MAX(Q38:Q42)),MOD(ROW(),2)+5)))),"")</f>
        <v/>
      </c>
      <c r="T42" s="34"/>
      <c r="U42" s="46" t="str">
        <f>IFERROR(IF(T38="","",IF(MOD(ROW(),2)+5=1,INDEX(Março!$C$4:$C$300,MATCH(T42,Março!$A$4:$A$300,0)),INDEX(Março!$C$4:$C$300,_xlfn.AGGREGATE(15,6,ROW(Março!$A$4:$A$300)-ROW(Março!$A$3)/(Março!$A$4:$A$300=MAX(T38:T42)),MOD(ROW(),2)+5)))),"")</f>
        <v/>
      </c>
      <c r="V42" s="16" t="str">
        <f>IFERROR(IF(T38="","",IF(MOD(ROW(),2)+5=1,INDEX(Março!$F$4:$F$300,MATCH(T42,Março!$A$4:$A$300,0)),INDEX(Março!$F$4:$F$300,_xlfn.AGGREGATE(15,6,ROW(Março!$A$4:$A$300)-ROW(Março!$A$3)/(Março!$A$4:$A$300=MAX(T38:T42)),MOD(ROW(),2)+5)))),"")</f>
        <v/>
      </c>
    </row>
    <row r="43" spans="2:22" x14ac:dyDescent="0.3">
      <c r="B43" s="47"/>
      <c r="C43" s="20" t="str">
        <f>IFERROR(IF(B38="","",IF(MOD(ROW(),2)+5=1,INDEX(Março!$C$4:$C$300,MATCH(B43,Março!$A$4:$A$300,0)),INDEX(Março!$C$4:$C$300,_xlfn.AGGREGATE(15,6,ROW(Março!$A$4:$A$300)-ROW(Março!$A$3)/(Março!$A$4:$A$300=MAX(B38:B43)),MOD(ROW(),2)+5)))),"")</f>
        <v/>
      </c>
      <c r="D43" s="16" t="str">
        <f>IFERROR(IF(B38="","",IF(MOD(ROW(),2)+5=1,INDEX(Março!$F$4:$F$300,MATCH(B43,Março!$A$4:$A$300,0)),INDEX(Março!$F$4:$F$300,_xlfn.AGGREGATE(15,6,ROW(Março!$A$4:$A$300)-ROW(Março!$A$3)/(Março!$A$4:$A$300=MAX(B38:B43)),MOD(ROW(),2)+5)))),"")</f>
        <v/>
      </c>
      <c r="E43" s="34"/>
      <c r="F43" s="20" t="str">
        <f>IFERROR(IF(E38="","",IF(MOD(ROW(),2)+5=1,INDEX(Março!$C$4:$C$300,MATCH(E43,Março!$A$4:$A$300,0)),INDEX(Março!$C$4:$C$300,_xlfn.AGGREGATE(15,6,ROW(Março!$A$4:$A$300)-ROW(Março!$A$3)/(Março!$A$4:$A$300=MAX(E38:E43)),MOD(ROW(),2)+5)))),"")</f>
        <v/>
      </c>
      <c r="G43" s="16" t="str">
        <f>IFERROR(IF(E38="","",IF(MOD(ROW(),2)+5=1,INDEX(Março!$F$4:$F$300,MATCH(E43,Março!$A$4:$A$300,0)),INDEX(Março!$F$4:$F$300,_xlfn.AGGREGATE(15,6,ROW(Março!$A$4:$A$300)-ROW(Março!$A$3)/(Março!$A$4:$A$300=MAX(E38:E43)),MOD(ROW(),2)+5)))),"")</f>
        <v/>
      </c>
      <c r="H43" s="34"/>
      <c r="I43" s="20" t="str">
        <f>IFERROR(IF(H38="","",IF(MOD(ROW(),2)+5=1,INDEX(Março!$C$4:$C$300,MATCH(H43,Março!$A$4:$A$300,0)),INDEX(Março!$C$4:$C$300,_xlfn.AGGREGATE(15,6,ROW(Março!$A$4:$A$300)-ROW(Março!$A$3)/(Março!$A$4:$A$300=MAX(H38:H43)),MOD(ROW(),2)+5)))),"")</f>
        <v/>
      </c>
      <c r="J43" s="16" t="str">
        <f>IFERROR(IF(H38="","",IF(MOD(ROW(),2)+5=1,INDEX(Março!$F$4:$F$300,MATCH(H43,Março!$A$4:$A$300,0)),INDEX(Março!$F$4:$F$300,_xlfn.AGGREGATE(15,6,ROW(Março!$A$4:$A$300)-ROW(Março!$A$3)/(Março!$A$4:$A$300=MAX(H38:H43)),MOD(ROW(),2)+5)))),"")</f>
        <v/>
      </c>
      <c r="K43" s="34"/>
      <c r="L43" s="20" t="str">
        <f>IFERROR(IF(K38="","",IF(MOD(ROW(),2)+5=1,INDEX(Março!$C$4:$C$300,MATCH(K43,Março!$A$4:$A$300,0)),INDEX(Março!$C$4:$C$300,_xlfn.AGGREGATE(15,6,ROW(Março!$A$4:$A$300)-ROW(Março!$A$3)/(Março!$A$4:$A$300=MAX(K38:K43)),MOD(ROW(),2)+5)))),"")</f>
        <v/>
      </c>
      <c r="M43" s="16" t="str">
        <f>IFERROR(IF(K38="","",IF(MOD(ROW(),2)+5=1,INDEX(Março!$F$4:$F$300,MATCH(K43,Março!$A$4:$A$300,0)),INDEX(Março!$F$4:$F$300,_xlfn.AGGREGATE(15,6,ROW(Março!$A$4:$A$300)-ROW(Março!$A$3)/(Março!$A$4:$A$300=MAX(K38:K43)),MOD(ROW(),2)+5)))),"")</f>
        <v/>
      </c>
      <c r="N43" s="34"/>
      <c r="O43" s="20" t="str">
        <f>IFERROR(IF(N38="","",IF(MOD(ROW(),2)+5=1,INDEX(Março!$C$4:$C$300,MATCH(N43,Março!$A$4:$A$300,0)),INDEX(Março!$C$4:$C$300,_xlfn.AGGREGATE(15,6,ROW(Março!$A$4:$A$300)-ROW(Março!$A$3)/(Março!$A$4:$A$300=MAX(N38:N43)),MOD(ROW(),2)+5)))),"")</f>
        <v/>
      </c>
      <c r="P43" s="16" t="str">
        <f>IFERROR(IF(N38="","",IF(MOD(ROW(),2)+5=1,INDEX(Março!$F$4:$F$300,MATCH(N43,Março!$A$4:$A$300,0)),INDEX(Março!$F$4:$F$300,_xlfn.AGGREGATE(15,6,ROW(Março!$A$4:$A$300)-ROW(Março!$A$3)/(Março!$A$4:$A$300=MAX(N38:N43)),MOD(ROW(),2)+5)))),"")</f>
        <v/>
      </c>
      <c r="Q43" s="34"/>
      <c r="R43" s="20" t="str">
        <f>IFERROR(IF(Q38="","",IF(MOD(ROW(),2)+5=1,INDEX(Março!$C$4:$C$300,MATCH(Q43,Março!$A$4:$A$300,0)),INDEX(Março!$C$4:$C$300,_xlfn.AGGREGATE(15,6,ROW(Março!$A$4:$A$300)-ROW(Março!$A$3)/(Março!$A$4:$A$300=MAX(Q38:Q43)),MOD(ROW(),2)+5)))),"")</f>
        <v/>
      </c>
      <c r="S43" s="16" t="str">
        <f>IFERROR(IF(Q38="","",IF(MOD(ROW(),2)+5=1,INDEX(Março!$F$4:$F$300,MATCH(Q43,Março!$A$4:$A$300,0)),INDEX(Março!$F$4:$F$300,_xlfn.AGGREGATE(15,6,ROW(Março!$A$4:$A$300)-ROW(Março!$A$3)/(Março!$A$4:$A$300=MAX(Q38:Q43)),MOD(ROW(),2)+5)))),"")</f>
        <v/>
      </c>
      <c r="T43" s="34"/>
      <c r="U43" s="46" t="str">
        <f>IFERROR(IF(T38="","",IF(MOD(ROW(),2)+5=1,INDEX(Março!$C$4:$C$300,MATCH(T43,Março!$A$4:$A$300,0)),INDEX(Março!$C$4:$C$300,_xlfn.AGGREGATE(15,6,ROW(Março!$A$4:$A$300)-ROW(Março!$A$3)/(Março!$A$4:$A$300=MAX(T38:T43)),MOD(ROW(),2)+5)))),"")</f>
        <v/>
      </c>
      <c r="V43" s="16" t="str">
        <f>IFERROR(IF(T38="","",IF(MOD(ROW(),2)+5=1,INDEX(Março!$F$4:$F$300,MATCH(T43,Março!$A$4:$A$300,0)),INDEX(Março!$F$4:$F$300,_xlfn.AGGREGATE(15,6,ROW(Março!$A$4:$A$300)-ROW(Março!$A$3)/(Março!$A$4:$A$300=MAX(T38:T43)),MOD(ROW(),2)+5)))),"")</f>
        <v/>
      </c>
    </row>
    <row r="44" spans="2:22" x14ac:dyDescent="0.3">
      <c r="B44" s="47"/>
      <c r="C44" s="20" t="str">
        <f>IFERROR(IF(B38="","",IF(MOD(ROW(),2)+7=1,INDEX(Março!$C$4:$C$300,MATCH(B44,Março!$A$4:$A$300,0)),INDEX(Março!$C$4:$C$300,_xlfn.AGGREGATE(15,6,ROW(Março!$A$4:$A$300)-ROW(Março!$A$3)/(Março!$A$4:$A$300=MAX(B38:B44)),MOD(ROW(),2)+7)))),"")</f>
        <v/>
      </c>
      <c r="D44" s="16" t="str">
        <f>IFERROR(IF(B38="","",IF(MOD(ROW(),2)+7=1,INDEX(Março!$F$4:$F$300,MATCH(B44,Março!$A$4:$A$300,0)),INDEX(Março!$F$4:$F$300,_xlfn.AGGREGATE(15,6,ROW(Março!$A$4:$A$300)-ROW(Março!$A$3)/(Março!$A$4:$A$300=MAX(B38:B44)),MOD(ROW(),2)+7)))),"")</f>
        <v/>
      </c>
      <c r="E44" s="34"/>
      <c r="F44" s="20" t="str">
        <f>IFERROR(IF(E38="","",IF(MOD(ROW(),2)+7=1,INDEX(Março!$C$4:$C$300,MATCH(E44,Março!$A$4:$A$300,0)),INDEX(Março!$C$4:$C$300,_xlfn.AGGREGATE(15,6,ROW(Março!$A$4:$A$300)-ROW(Março!$A$3)/(Março!$A$4:$A$300=MAX(E38:E44)),MOD(ROW(),2)+7)))),"")</f>
        <v/>
      </c>
      <c r="G44" s="16" t="str">
        <f>IFERROR(IF(E38="","",IF(MOD(ROW(),2)+7=1,INDEX(Março!$F$4:$F$300,MATCH(E44,Março!$A$4:$A$300,0)),INDEX(Março!$F$4:$F$300,_xlfn.AGGREGATE(15,6,ROW(Março!$A$4:$A$300)-ROW(Março!$A$3)/(Março!$A$4:$A$300=MAX(E38:E44)),MOD(ROW(),2)+7)))),"")</f>
        <v/>
      </c>
      <c r="H44" s="34"/>
      <c r="I44" s="20" t="str">
        <f>IFERROR(IF(H38="","",IF(MOD(ROW(),2)+7=1,INDEX(Março!$C$4:$C$300,MATCH(H44,Março!$A$4:$A$300,0)),INDEX(Março!$C$4:$C$300,_xlfn.AGGREGATE(15,6,ROW(Março!$A$4:$A$300)-ROW(Março!$A$3)/(Março!$A$4:$A$300=MAX(H38:H44)),MOD(ROW(),2)+7)))),"")</f>
        <v/>
      </c>
      <c r="J44" s="16" t="str">
        <f>IFERROR(IF(H38="","",IF(MOD(ROW(),2)+7=1,INDEX(Março!$F$4:$F$300,MATCH(H44,Março!$A$4:$A$300,0)),INDEX(Março!$F$4:$F$300,_xlfn.AGGREGATE(15,6,ROW(Março!$A$4:$A$300)-ROW(Março!$A$3)/(Março!$A$4:$A$300=MAX(H38:H44)),MOD(ROW(),2)+7)))),"")</f>
        <v/>
      </c>
      <c r="K44" s="34"/>
      <c r="L44" s="20" t="str">
        <f>IFERROR(IF(K38="","",IF(MOD(ROW(),2)+7=1,INDEX(Março!$C$4:$C$300,MATCH(K44,Março!$A$4:$A$300,0)),INDEX(Março!$C$4:$C$300,_xlfn.AGGREGATE(15,6,ROW(Março!$A$4:$A$300)-ROW(Março!$A$3)/(Março!$A$4:$A$300=MAX(K38:K44)),MOD(ROW(),2)+7)))),"")</f>
        <v/>
      </c>
      <c r="M44" s="16" t="str">
        <f>IFERROR(IF(K38="","",IF(MOD(ROW(),2)+7=1,INDEX(Março!$F$4:$F$300,MATCH(K44,Março!$A$4:$A$300,0)),INDEX(Março!$F$4:$F$300,_xlfn.AGGREGATE(15,6,ROW(Março!$A$4:$A$300)-ROW(Março!$A$3)/(Março!$A$4:$A$300=MAX(K38:K44)),MOD(ROW(),2)+7)))),"")</f>
        <v/>
      </c>
      <c r="N44" s="34"/>
      <c r="O44" s="20" t="str">
        <f>IFERROR(IF(N38="","",IF(MOD(ROW(),2)+7=1,INDEX(Março!$C$4:$C$300,MATCH(N44,Março!$A$4:$A$300,0)),INDEX(Março!$C$4:$C$300,_xlfn.AGGREGATE(15,6,ROW(Março!$A$4:$A$300)-ROW(Março!$A$3)/(Março!$A$4:$A$300=MAX(N38:N44)),MOD(ROW(),2)+7)))),"")</f>
        <v/>
      </c>
      <c r="P44" s="16" t="str">
        <f>IFERROR(IF(N38="","",IF(MOD(ROW(),2)+7=1,INDEX(Março!$F$4:$F$300,MATCH(N44,Março!$A$4:$A$300,0)),INDEX(Março!$F$4:$F$300,_xlfn.AGGREGATE(15,6,ROW(Março!$A$4:$A$300)-ROW(Março!$A$3)/(Março!$A$4:$A$300=MAX(N38:N44)),MOD(ROW(),2)+7)))),"")</f>
        <v/>
      </c>
      <c r="Q44" s="34"/>
      <c r="R44" s="20" t="str">
        <f>IFERROR(IF(Q38="","",IF(MOD(ROW(),2)+7=1,INDEX(Março!$C$4:$C$300,MATCH(Q44,Março!$A$4:$A$300,0)),INDEX(Março!$C$4:$C$300,_xlfn.AGGREGATE(15,6,ROW(Março!$A$4:$A$300)-ROW(Março!$A$3)/(Março!$A$4:$A$300=MAX(Q38:Q44)),MOD(ROW(),2)+7)))),"")</f>
        <v/>
      </c>
      <c r="S44" s="16" t="str">
        <f>IFERROR(IF(Q38="","",IF(MOD(ROW(),2)+7=1,INDEX(Março!$F$4:$F$300,MATCH(Q44,Março!$A$4:$A$300,0)),INDEX(Março!$F$4:$F$300,_xlfn.AGGREGATE(15,6,ROW(Março!$A$4:$A$300)-ROW(Março!$A$3)/(Março!$A$4:$A$300=MAX(Q38:Q44)),MOD(ROW(),2)+7)))),"")</f>
        <v/>
      </c>
      <c r="T44" s="34"/>
      <c r="U44" s="46" t="str">
        <f>IFERROR(IF(T38="","",IF(MOD(ROW(),2)+7=1,INDEX(Março!$C$4:$C$300,MATCH(T44,Março!$A$4:$A$300,0)),INDEX(Março!$C$4:$C$300,_xlfn.AGGREGATE(15,6,ROW(Março!$A$4:$A$300)-ROW(Março!$A$3)/(Março!$A$4:$A$300=MAX(T38:T44)),MOD(ROW(),2)+7)))),"")</f>
        <v/>
      </c>
      <c r="V44" s="16" t="str">
        <f>IFERROR(IF(T38="","",IF(MOD(ROW(),2)+7=1,INDEX(Março!$F$4:$F$300,MATCH(T44,Março!$A$4:$A$300,0)),INDEX(Março!$F$4:$F$300,_xlfn.AGGREGATE(15,6,ROW(Março!$A$4:$A$300)-ROW(Março!$A$3)/(Março!$A$4:$A$300=MAX(T38:T44)),MOD(ROW(),2)+7)))),"")</f>
        <v/>
      </c>
    </row>
    <row r="45" spans="2:22" x14ac:dyDescent="0.3">
      <c r="B45" s="50"/>
      <c r="C45" s="21" t="str">
        <f>IFERROR(IF(B38="","",IF(MOD(ROW(),2)+7=1,INDEX(Março!$C$4:$C$300,MATCH(B45,Março!$A$4:$A$300,0)),INDEX(Março!$C$4:$C$300,_xlfn.AGGREGATE(15,6,ROW(Março!$A$4:$A$300)-ROW(Março!$A$3)/(Março!$A$4:$A$300=MAX(B38:B45)),MOD(ROW(),2)+7)))),"")</f>
        <v/>
      </c>
      <c r="D45" s="16" t="str">
        <f>IFERROR(IF(B38="","",IF(MOD(ROW(),2)+7=1,INDEX(Março!$F$4:$F$300,MATCH(B45,Março!$A$4:$A$300,0)),INDEX(Março!$F$4:$F$300,_xlfn.AGGREGATE(15,6,ROW(Março!$A$4:$A$300)-ROW(Março!$A$3)/(Março!$A$4:$A$300=MAX(B38:B45)),MOD(ROW(),2)+7)))),"")</f>
        <v/>
      </c>
      <c r="E45" s="35"/>
      <c r="F45" s="44" t="str">
        <f>IFERROR(IF(E38="","",IF(MOD(ROW(),2)+7=1,INDEX(Março!$C$4:$C$300,MATCH(E45,Março!$A$4:$A$300,0)),INDEX(Março!$C$4:$C$300,_xlfn.AGGREGATE(15,6,ROW(Março!$A$4:$A$300)-ROW(Março!$A$3)/(Março!$A$4:$A$300=MAX(E38:E45)),MOD(ROW(),2)+7)))),"")</f>
        <v/>
      </c>
      <c r="G45" s="16" t="str">
        <f>IFERROR(IF(E38="","",IF(MOD(ROW(),2)+7=1,INDEX(Março!$F$4:$F$300,MATCH(E45,Março!$A$4:$A$300,0)),INDEX(Março!$F$4:$F$300,_xlfn.AGGREGATE(15,6,ROW(Março!$A$4:$A$300)-ROW(Março!$A$3)/(Março!$A$4:$A$300=MAX(E38:E45)),MOD(ROW(),2)+7)))),"")</f>
        <v/>
      </c>
      <c r="H45" s="35"/>
      <c r="I45" s="44" t="str">
        <f>IFERROR(IF(H38="","",IF(MOD(ROW(),2)+7=1,INDEX(Março!$C$4:$C$300,MATCH(H45,Março!$A$4:$A$300,0)),INDEX(Março!$C$4:$C$300,_xlfn.AGGREGATE(15,6,ROW(Março!$A$4:$A$300)-ROW(Março!$A$3)/(Março!$A$4:$A$300=MAX(H38:H45)),MOD(ROW(),2)+7)))),"")</f>
        <v/>
      </c>
      <c r="J45" s="16" t="str">
        <f>IFERROR(IF(H38="","",IF(MOD(ROW(),2)+7=1,INDEX(Março!$F$4:$F$300,MATCH(H45,Março!$A$4:$A$300,0)),INDEX(Março!$F$4:$F$300,_xlfn.AGGREGATE(15,6,ROW(Março!$A$4:$A$300)-ROW(Março!$A$3)/(Março!$A$4:$A$300=MAX(H38:H45)),MOD(ROW(),2)+7)))),"")</f>
        <v/>
      </c>
      <c r="K45" s="35"/>
      <c r="L45" s="44" t="str">
        <f>IFERROR(IF(K38="","",IF(MOD(ROW(),2)+7=1,INDEX(Março!$C$4:$C$300,MATCH(K45,Março!$A$4:$A$300,0)),INDEX(Março!$C$4:$C$300,_xlfn.AGGREGATE(15,6,ROW(Março!$A$4:$A$300)-ROW(Março!$A$3)/(Março!$A$4:$A$300=MAX(K38:K45)),MOD(ROW(),2)+7)))),"")</f>
        <v/>
      </c>
      <c r="M45" s="16" t="str">
        <f>IFERROR(IF(K38="","",IF(MOD(ROW(),2)+7=1,INDEX(Março!$F$4:$F$300,MATCH(K45,Março!$A$4:$A$300,0)),INDEX(Março!$F$4:$F$300,_xlfn.AGGREGATE(15,6,ROW(Março!$A$4:$A$300)-ROW(Março!$A$3)/(Março!$A$4:$A$300=MAX(K38:K45)),MOD(ROW(),2)+7)))),"")</f>
        <v/>
      </c>
      <c r="N45" s="35"/>
      <c r="O45" s="44" t="str">
        <f>IFERROR(IF(N38="","",IF(MOD(ROW(),2)+7=1,INDEX(Março!$C$4:$C$300,MATCH(N45,Março!$A$4:$A$300,0)),INDEX(Março!$C$4:$C$300,_xlfn.AGGREGATE(15,6,ROW(Março!$A$4:$A$300)-ROW(Março!$A$3)/(Março!$A$4:$A$300=MAX(N38:N45)),MOD(ROW(),2)+7)))),"")</f>
        <v/>
      </c>
      <c r="P45" s="16" t="str">
        <f>IFERROR(IF(N38="","",IF(MOD(ROW(),2)+7=1,INDEX(Março!$F$4:$F$300,MATCH(N45,Março!$A$4:$A$300,0)),INDEX(Março!$F$4:$F$300,_xlfn.AGGREGATE(15,6,ROW(Março!$A$4:$A$300)-ROW(Março!$A$3)/(Março!$A$4:$A$300=MAX(N38:N45)),MOD(ROW(),2)+7)))),"")</f>
        <v/>
      </c>
      <c r="Q45" s="35"/>
      <c r="R45" s="44" t="str">
        <f>IFERROR(IF(Q38="","",IF(MOD(ROW(),2)+7=1,INDEX(Março!$C$4:$C$300,MATCH(Q45,Março!$A$4:$A$300,0)),INDEX(Março!$C$4:$C$300,_xlfn.AGGREGATE(15,6,ROW(Março!$A$4:$A$300)-ROW(Março!$A$3)/(Março!$A$4:$A$300=MAX(Q38:Q45)),MOD(ROW(),2)+7)))),"")</f>
        <v/>
      </c>
      <c r="S45" s="16" t="str">
        <f>IFERROR(IF(Q38="","",IF(MOD(ROW(),2)+7=1,INDEX(Março!$F$4:$F$300,MATCH(Q45,Março!$A$4:$A$300,0)),INDEX(Março!$F$4:$F$300,_xlfn.AGGREGATE(15,6,ROW(Março!$A$4:$A$300)-ROW(Março!$A$3)/(Março!$A$4:$A$300=MAX(Q38:Q45)),MOD(ROW(),2)+7)))),"")</f>
        <v/>
      </c>
      <c r="T45" s="35"/>
      <c r="U45" s="51" t="str">
        <f>IFERROR(IF(T38="","",IF(MOD(ROW(),2)+7=1,INDEX(Março!$C$4:$C$300,MATCH(T45,Março!$A$4:$A$300,0)),INDEX(Março!$C$4:$C$300,_xlfn.AGGREGATE(15,6,ROW(Março!$A$4:$A$300)-ROW(Março!$A$3)/(Março!$A$4:$A$300=MAX(T38:T45)),MOD(ROW(),2)+7)))),"")</f>
        <v/>
      </c>
      <c r="V45" s="16" t="str">
        <f>IFERROR(IF(T38="","",IF(MOD(ROW(),2)+7=1,INDEX(Março!$F$4:$F$300,MATCH(T45,Março!$A$4:$A$300,0)),INDEX(Março!$F$4:$F$300,_xlfn.AGGREGATE(15,6,ROW(Março!$A$4:$A$300)-ROW(Março!$A$3)/(Março!$A$4:$A$300=MAX(T38:T45)),MOD(ROW(),2)+7)))),"")</f>
        <v/>
      </c>
    </row>
    <row r="46" spans="2:22" x14ac:dyDescent="0.3">
      <c r="B46" s="49" t="str">
        <f>Março!H12</f>
        <v/>
      </c>
      <c r="C46" s="20" t="str">
        <f>IFERROR(IF(B46="","",IF(MOD(ROW(),2)+1=1,INDEX(Março!$C$4:$C$300,MATCH(B46,Março!$A$4:$A$300,0)),INDEX(Março!$C$4:$C$300,_xlfn.AGGREGATE(15,6,ROW(Março!$A$4:$A$300)-ROW(Março!$A$3)/(Março!$A$4:$A$300=MAX(B46)),MOD(ROW(),2)+1)))),"")</f>
        <v/>
      </c>
      <c r="D46" s="16" t="str">
        <f>IFERROR(IF(B46="","",IF(MOD(ROW(),2)+1=1,INDEX(Março!$F$4:$F$300,MATCH(B46,Março!$A$4:$A$300,0)),INDEX(Março!$F$4:$F$300,_xlfn.AGGREGATE(15,6,ROW(Março!$A$4:$A$300)-ROW(Março!$A$3)/(Março!$A$4:$A$300=MAX(B46)),MOD(ROW(),2)+1)))),"")</f>
        <v/>
      </c>
      <c r="E46" s="36" t="str">
        <f>Março!I12</f>
        <v/>
      </c>
      <c r="F46" s="20" t="str">
        <f>IFERROR(IF(E46="","",IF(MOD(ROW(),2)+1=1,INDEX(Março!$C$4:$C$300,MATCH(E46,Março!$A$4:$A$300,0)),INDEX(Março!$C$4:$C$300,_xlfn.AGGREGATE(15,6,ROW(Março!$A$4:$A$300)-ROW(Março!$A$3)/(Março!$A$4:$A$300=MAX(E46)),MOD(ROW(),2)+1)))),"")</f>
        <v/>
      </c>
      <c r="G46" s="16" t="str">
        <f>IFERROR(IF(E46="","",IF(MOD(ROW(),2)+1=1,INDEX(Março!$F$4:$F$300,MATCH(E46,Março!$A$4:$A$300,0)),INDEX(Março!$F$4:$F$300,_xlfn.AGGREGATE(15,6,ROW(Março!$A$4:$A$300)-ROW(Março!$A$3)/(Março!$A$4:$A$300=MAX(E46)),MOD(ROW(),2)+1)))),"")</f>
        <v/>
      </c>
      <c r="H46" s="36" t="str">
        <f>Março!J12</f>
        <v/>
      </c>
      <c r="I46" s="20" t="str">
        <f>IFERROR(IF(H46="","",IF(MOD(ROW(),2)+1=1,INDEX(Março!$C$4:$C$300,MATCH(H46,Março!$A$4:$A$300,0)),INDEX(Março!$C$4:$C$300,_xlfn.AGGREGATE(15,6,ROW(Março!$A$4:$A$300)-ROW(Março!$A$3)/(Março!$A$4:$A$300=MAX(H46)),MOD(ROW(),2)+1)))),"")</f>
        <v/>
      </c>
      <c r="J46" s="16" t="str">
        <f>IFERROR(IF(H46="","",IF(MOD(ROW(),2)+1=1,INDEX(Março!$F$4:$F$300,MATCH(H46,Março!$A$4:$A$300,0)),INDEX(Março!$F$4:$F$300,_xlfn.AGGREGATE(15,6,ROW(Março!$A$4:$A$300)-ROW(Março!$A$3)/(Março!$A$4:$A$300=MAX(H46)),MOD(ROW(),2)+1)))),"")</f>
        <v/>
      </c>
      <c r="K46" s="36" t="str">
        <f>Março!K12</f>
        <v/>
      </c>
      <c r="L46" s="20" t="str">
        <f>IFERROR(IF(K46="","",IF(MOD(ROW(),2)+1=1,INDEX(Março!$C$4:$C$300,MATCH(K46,Março!$A$4:$A$300,0)),INDEX(Março!$C$4:$C$300,_xlfn.AGGREGATE(15,6,ROW(Março!$A$4:$A$300)-ROW(Março!$A$3)/(Março!$A$4:$A$300=MAX(K46)),MOD(ROW(),2)+1)))),"")</f>
        <v/>
      </c>
      <c r="M46" s="16" t="str">
        <f>IFERROR(IF(K46="","",IF(MOD(ROW(),2)+1=1,INDEX(Março!$F$4:$F$300,MATCH(K46,Março!$A$4:$A$300,0)),INDEX(Março!$F$4:$F$300,_xlfn.AGGREGATE(15,6,ROW(Março!$A$4:$A$300)-ROW(Março!$A$3)/(Março!$A$4:$A$300=MAX(K46)),MOD(ROW(),2)+1)))),"")</f>
        <v/>
      </c>
      <c r="N46" s="36" t="str">
        <f>Março!L12</f>
        <v/>
      </c>
      <c r="O46" s="20" t="str">
        <f>IFERROR(IF(N46="","",IF(MOD(ROW(),2)+1=1,INDEX(Março!$C$4:$C$300,MATCH(N46,Março!$A$4:$A$300,0)),INDEX(Março!$C$4:$C$300,_xlfn.AGGREGATE(15,6,ROW(Março!$A$4:$A$300)-ROW(Março!$A$3)/(Março!$A$4:$A$300=MAX(N46)),MOD(ROW(),2)+1)))),"")</f>
        <v/>
      </c>
      <c r="P46" s="16" t="str">
        <f>IFERROR(IF(N46="","",IF(MOD(ROW(),2)+1=1,INDEX(Março!$F$4:$F$300,MATCH(N46,Março!$A$4:$A$300,0)),INDEX(Março!$F$4:$F$300,_xlfn.AGGREGATE(15,6,ROW(Março!$A$4:$A$300)-ROW(Março!$A$3)/(Março!$A$4:$A$300=MAX(N46)),MOD(ROW(),2)+1)))),"")</f>
        <v/>
      </c>
      <c r="Q46" s="36" t="str">
        <f>Março!M12</f>
        <v/>
      </c>
      <c r="R46" s="20" t="str">
        <f>IFERROR(IF(Q46="","",IF(MOD(ROW(),2)+1=1,INDEX(Março!$C$4:$C$300,MATCH(Q46,Março!$A$4:$A$300,0)),INDEX(Março!$C$4:$C$300,_xlfn.AGGREGATE(15,6,ROW(Março!$A$4:$A$300)-ROW(Março!$A$3)/(Março!$A$4:$A$300=MAX(Q46)),MOD(ROW(),2)+1)))),"")</f>
        <v/>
      </c>
      <c r="S46" s="16" t="str">
        <f>IFERROR(IF(Q46="","",IF(MOD(ROW(),2)+1=1,INDEX(Março!$F$4:$F$300,MATCH(Q46,Março!$A$4:$A$300,0)),INDEX(Março!$F$4:$F$300,_xlfn.AGGREGATE(15,6,ROW(Março!$A$4:$A$300)-ROW(Março!$A$3)/(Março!$A$4:$A$300=MAX(Q46)),MOD(ROW(),2)+1)))),"")</f>
        <v/>
      </c>
      <c r="T46" s="36" t="str">
        <f>Março!N12</f>
        <v/>
      </c>
      <c r="U46" s="46" t="str">
        <f>IFERROR(IF(T46="","",IF(MOD(ROW(),2)+1=1,INDEX(Março!$C$4:$C$300,MATCH(T46,Março!$A$4:$A$300,0)),INDEX(Março!$C$4:$C$300,_xlfn.AGGREGATE(15,6,ROW(Março!$A$4:$A$300)-ROW(Março!$A$3)/(Março!$A$4:$A$300=MAX(T46)),MOD(ROW(),2)+1)))),"")</f>
        <v/>
      </c>
      <c r="V46" s="16" t="str">
        <f>IFERROR(IF(T46="","",IF(MOD(ROW(),2)+1=1,INDEX(Março!$F$4:$F$300,MATCH(T46,Março!$A$4:$A$300,0)),INDEX(Março!$F$4:$F$300,_xlfn.AGGREGATE(15,6,ROW(Março!$A$4:$A$300)-ROW(Março!$A$3)/(Março!$A$4:$A$300=MAX(T46)),MOD(ROW(),2)+1)))),"")</f>
        <v/>
      </c>
    </row>
    <row r="47" spans="2:22" x14ac:dyDescent="0.3">
      <c r="B47" s="45"/>
      <c r="C47" s="20" t="str">
        <f>IFERROR(IF(B46="","",IF(MOD(ROW(),2)+1=1,INDEX(Março!$C$4:$C$300,MATCH(B47,Março!$A$4:$A$300,0)),INDEX(Março!$C$4:$C$300,_xlfn.AGGREGATE(15,6,ROW(Março!$A$4:$A$300)-ROW(Março!$A$3)/(Março!$A$4:$A$300=MAX(B46:B47)),MOD(ROW(),2)+1)))),"")</f>
        <v/>
      </c>
      <c r="D47" s="16" t="str">
        <f>IFERROR(IF(B46="","",IF(MOD(ROW(),2)+1=1,INDEX(Março!$F$4:$F$300,MATCH(B47,Março!$A$4:$A$300,0)),INDEX(Março!$F$4:$F$300,_xlfn.AGGREGATE(15,6,ROW(Março!$A$4:$A$300)-ROW(Março!$A$3)/(Março!$A$4:$A$300=MAX(B46:B47)),MOD(ROW(),2)+1)))),"")</f>
        <v/>
      </c>
      <c r="E47" s="26"/>
      <c r="F47" s="20" t="str">
        <f>IFERROR(IF(E46="","",IF(MOD(ROW(),2)+1=1,INDEX(Março!$C$4:$C$300,MATCH(E47,Março!$A$4:$A$300,0)),INDEX(Março!$C$4:$C$300,_xlfn.AGGREGATE(15,6,ROW(Março!$A$4:$A$300)-ROW(Março!$A$3)/(Março!$A$4:$A$300=MAX(E46:E47)),MOD(ROW(),2)+1)))),"")</f>
        <v/>
      </c>
      <c r="G47" s="16" t="str">
        <f>IFERROR(IF(E46="","",IF(MOD(ROW(),2)+1=1,INDEX(Março!$F$4:$F$300,MATCH(E47,Março!$A$4:$A$300,0)),INDEX(Março!$F$4:$F$300,_xlfn.AGGREGATE(15,6,ROW(Março!$A$4:$A$300)-ROW(Março!$A$3)/(Março!$A$4:$A$300=MAX(E46:E47)),MOD(ROW(),2)+1)))),"")</f>
        <v/>
      </c>
      <c r="H47" s="26"/>
      <c r="I47" s="20" t="str">
        <f>IFERROR(IF(H46="","",IF(MOD(ROW(),2)+1=1,INDEX(Março!$C$4:$C$300,MATCH(H47,Março!$A$4:$A$300,0)),INDEX(Março!$C$4:$C$300,_xlfn.AGGREGATE(15,6,ROW(Março!$A$4:$A$300)-ROW(Março!$A$3)/(Março!$A$4:$A$300=MAX(H46:H47)),MOD(ROW(),2)+1)))),"")</f>
        <v/>
      </c>
      <c r="J47" s="16" t="str">
        <f>IFERROR(IF(H46="","",IF(MOD(ROW(),2)+1=1,INDEX(Março!$F$4:$F$300,MATCH(H47,Março!$A$4:$A$300,0)),INDEX(Março!$F$4:$F$300,_xlfn.AGGREGATE(15,6,ROW(Março!$A$4:$A$300)-ROW(Março!$A$3)/(Março!$A$4:$A$300=MAX(H46:H47)),MOD(ROW(),2)+1)))),"")</f>
        <v/>
      </c>
      <c r="K47" s="26"/>
      <c r="L47" s="20" t="str">
        <f>IFERROR(IF(K46="","",IF(MOD(ROW(),2)+1=1,INDEX(Março!$C$4:$C$300,MATCH(K47,Março!$A$4:$A$300,0)),INDEX(Março!$C$4:$C$300,_xlfn.AGGREGATE(15,6,ROW(Março!$A$4:$A$300)-ROW(Março!$A$3)/(Março!$A$4:$A$300=MAX(K46:K47)),MOD(ROW(),2)+1)))),"")</f>
        <v/>
      </c>
      <c r="M47" s="16" t="str">
        <f>IFERROR(IF(K46="","",IF(MOD(ROW(),2)+1=1,INDEX(Março!$F$4:$F$300,MATCH(K47,Março!$A$4:$A$300,0)),INDEX(Março!$F$4:$F$300,_xlfn.AGGREGATE(15,6,ROW(Março!$A$4:$A$300)-ROW(Março!$A$3)/(Março!$A$4:$A$300=MAX(K46:K47)),MOD(ROW(),2)+1)))),"")</f>
        <v/>
      </c>
      <c r="N47" s="26"/>
      <c r="O47" s="20" t="str">
        <f>IFERROR(IF(N46="","",IF(MOD(ROW(),2)+1=1,INDEX(Março!$C$4:$C$300,MATCH(N47,Março!$A$4:$A$300,0)),INDEX(Março!$C$4:$C$300,_xlfn.AGGREGATE(15,6,ROW(Março!$A$4:$A$300)-ROW(Março!$A$3)/(Março!$A$4:$A$300=MAX(N46:N47)),MOD(ROW(),2)+1)))),"")</f>
        <v/>
      </c>
      <c r="P47" s="16" t="str">
        <f>IFERROR(IF(N46="","",IF(MOD(ROW(),2)+1=1,INDEX(Março!$F$4:$F$300,MATCH(N47,Março!$A$4:$A$300,0)),INDEX(Março!$F$4:$F$300,_xlfn.AGGREGATE(15,6,ROW(Março!$A$4:$A$300)-ROW(Março!$A$3)/(Março!$A$4:$A$300=MAX(N46:N47)),MOD(ROW(),2)+1)))),"")</f>
        <v/>
      </c>
      <c r="Q47" s="26"/>
      <c r="R47" s="20" t="str">
        <f>IFERROR(IF(Q46="","",IF(MOD(ROW(),2)+1=1,INDEX(Março!$C$4:$C$300,MATCH(Q47,Março!$A$4:$A$300,0)),INDEX(Março!$C$4:$C$300,_xlfn.AGGREGATE(15,6,ROW(Março!$A$4:$A$300)-ROW(Março!$A$3)/(Março!$A$4:$A$300=MAX(Q46:Q47)),MOD(ROW(),2)+1)))),"")</f>
        <v/>
      </c>
      <c r="S47" s="16" t="str">
        <f>IFERROR(IF(Q46="","",IF(MOD(ROW(),2)+1=1,INDEX(Março!$F$4:$F$300,MATCH(Q47,Março!$A$4:$A$300,0)),INDEX(Março!$F$4:$F$300,_xlfn.AGGREGATE(15,6,ROW(Março!$A$4:$A$300)-ROW(Março!$A$3)/(Março!$A$4:$A$300=MAX(Q46:Q47)),MOD(ROW(),2)+1)))),"")</f>
        <v/>
      </c>
      <c r="T47" s="26"/>
      <c r="U47" s="46" t="str">
        <f>IFERROR(IF(T46="","",IF(MOD(ROW(),2)+1=1,INDEX(Março!$C$4:$C$300,MATCH(T47,Março!$A$4:$A$300,0)),INDEX(Março!$C$4:$C$300,_xlfn.AGGREGATE(15,6,ROW(Março!$A$4:$A$300)-ROW(Março!$A$3)/(Março!$A$4:$A$300=MAX(T46:T47)),MOD(ROW(),2)+1)))),"")</f>
        <v/>
      </c>
      <c r="V47" s="16" t="str">
        <f>IFERROR(IF(T46="","",IF(MOD(ROW(),2)+1=1,INDEX(Março!$F$4:$F$300,MATCH(T47,Março!$A$4:$A$300,0)),INDEX(Março!$F$4:$F$300,_xlfn.AGGREGATE(15,6,ROW(Março!$A$4:$A$300)-ROW(Março!$A$3)/(Março!$A$4:$A$300=MAX(T46:T47)),MOD(ROW(),2)+1)))),"")</f>
        <v/>
      </c>
    </row>
    <row r="48" spans="2:22" x14ac:dyDescent="0.3">
      <c r="B48" s="45"/>
      <c r="C48" s="20" t="str">
        <f>IFERROR(IF(B46="","",IF(MOD(ROW(),2)+3=1,INDEX(Março!$C$4:$C$300,MATCH(B48,Março!$A$4:$A$300,0)),INDEX(Março!$C$4:$C$300,_xlfn.AGGREGATE(15,6,ROW(Março!$A$4:$A$300)-ROW(Março!$A$3)/(Março!$A$4:$A$300=MAX(B46:B48)),MOD(ROW(),2)+3)))),"")</f>
        <v/>
      </c>
      <c r="D48" s="16" t="str">
        <f>IFERROR(IF(B46="","",IF(MOD(ROW(),2)+3=1,INDEX(Março!$F$4:$F$300,MATCH(B48,Março!$A$4:$A$300,0)),INDEX(Março!$F$4:$F$300,_xlfn.AGGREGATE(15,6,ROW(Março!$A$4:$A$300)-ROW(Março!$A$3)/(Março!$A$4:$A$300=MAX(B46:B48)),MOD(ROW(),2)+3)))),"")</f>
        <v/>
      </c>
      <c r="E48" s="26"/>
      <c r="F48" s="20" t="str">
        <f>IFERROR(IF(E46="","",IF(MOD(ROW(),2)+3=1,INDEX(Março!$C$4:$C$300,MATCH(E48,Março!$A$4:$A$300,0)),INDEX(Março!$C$4:$C$300,_xlfn.AGGREGATE(15,6,ROW(Março!$A$4:$A$300)-ROW(Março!$A$3)/(Março!$A$4:$A$300=MAX(E46:E48)),MOD(ROW(),2)+3)))),"")</f>
        <v/>
      </c>
      <c r="G48" s="16" t="str">
        <f>IFERROR(IF(E46="","",IF(MOD(ROW(),2)+3=1,INDEX(Março!$F$4:$F$300,MATCH(E48,Março!$A$4:$A$300,0)),INDEX(Março!$F$4:$F$300,_xlfn.AGGREGATE(15,6,ROW(Março!$A$4:$A$300)-ROW(Março!$A$3)/(Março!$A$4:$A$300=MAX(E46:E48)),MOD(ROW(),2)+3)))),"")</f>
        <v/>
      </c>
      <c r="H48" s="26"/>
      <c r="I48" s="20" t="str">
        <f>IFERROR(IF(H46="","",IF(MOD(ROW(),2)+3=1,INDEX(Março!$C$4:$C$300,MATCH(H48,Março!$A$4:$A$300,0)),INDEX(Março!$C$4:$C$300,_xlfn.AGGREGATE(15,6,ROW(Março!$A$4:$A$300)-ROW(Março!$A$3)/(Março!$A$4:$A$300=MAX(H46:H48)),MOD(ROW(),2)+3)))),"")</f>
        <v/>
      </c>
      <c r="J48" s="16" t="str">
        <f>IFERROR(IF(H46="","",IF(MOD(ROW(),2)+3=1,INDEX(Março!$F$4:$F$300,MATCH(H48,Março!$A$4:$A$300,0)),INDEX(Março!$F$4:$F$300,_xlfn.AGGREGATE(15,6,ROW(Março!$A$4:$A$300)-ROW(Março!$A$3)/(Março!$A$4:$A$300=MAX(H46:H48)),MOD(ROW(),2)+3)))),"")</f>
        <v/>
      </c>
      <c r="K48" s="26"/>
      <c r="L48" s="20" t="str">
        <f>IFERROR(IF(K46="","",IF(MOD(ROW(),2)+3=1,INDEX(Março!$C$4:$C$300,MATCH(K48,Março!$A$4:$A$300,0)),INDEX(Março!$C$4:$C$300,_xlfn.AGGREGATE(15,6,ROW(Março!$A$4:$A$300)-ROW(Março!$A$3)/(Março!$A$4:$A$300=MAX(K46:K48)),MOD(ROW(),2)+3)))),"")</f>
        <v/>
      </c>
      <c r="M48" s="16" t="str">
        <f>IFERROR(IF(K46="","",IF(MOD(ROW(),2)+3=1,INDEX(Março!$F$4:$F$300,MATCH(K48,Março!$A$4:$A$300,0)),INDEX(Março!$F$4:$F$300,_xlfn.AGGREGATE(15,6,ROW(Março!$A$4:$A$300)-ROW(Março!$A$3)/(Março!$A$4:$A$300=MAX(K46:K48)),MOD(ROW(),2)+3)))),"")</f>
        <v/>
      </c>
      <c r="N48" s="26"/>
      <c r="O48" s="20" t="str">
        <f>IFERROR(IF(N46="","",IF(MOD(ROW(),2)+3=1,INDEX(Março!$C$4:$C$300,MATCH(N48,Março!$A$4:$A$300,0)),INDEX(Março!$C$4:$C$300,_xlfn.AGGREGATE(15,6,ROW(Março!$A$4:$A$300)-ROW(Março!$A$3)/(Março!$A$4:$A$300=MAX(N46:N48)),MOD(ROW(),2)+3)))),"")</f>
        <v/>
      </c>
      <c r="P48" s="16" t="str">
        <f>IFERROR(IF(N46="","",IF(MOD(ROW(),2)+3=1,INDEX(Março!$F$4:$F$300,MATCH(N48,Março!$A$4:$A$300,0)),INDEX(Março!$F$4:$F$300,_xlfn.AGGREGATE(15,6,ROW(Março!$A$4:$A$300)-ROW(Março!$A$3)/(Março!$A$4:$A$300=MAX(N46:N48)),MOD(ROW(),2)+3)))),"")</f>
        <v/>
      </c>
      <c r="Q48" s="26"/>
      <c r="R48" s="20" t="str">
        <f>IFERROR(IF(Q46="","",IF(MOD(ROW(),2)+3=1,INDEX(Março!$C$4:$C$300,MATCH(Q48,Março!$A$4:$A$300,0)),INDEX(Março!$C$4:$C$300,_xlfn.AGGREGATE(15,6,ROW(Março!$A$4:$A$300)-ROW(Março!$A$3)/(Março!$A$4:$A$300=MAX(Q46:Q48)),MOD(ROW(),2)+3)))),"")</f>
        <v/>
      </c>
      <c r="S48" s="16" t="str">
        <f>IFERROR(IF(Q46="","",IF(MOD(ROW(),2)+3=1,INDEX(Março!$F$4:$F$300,MATCH(Q48,Março!$A$4:$A$300,0)),INDEX(Março!$F$4:$F$300,_xlfn.AGGREGATE(15,6,ROW(Março!$A$4:$A$300)-ROW(Março!$A$3)/(Março!$A$4:$A$300=MAX(Q46:Q48)),MOD(ROW(),2)+3)))),"")</f>
        <v/>
      </c>
      <c r="T48" s="26"/>
      <c r="U48" s="46" t="str">
        <f>IFERROR(IF(T46="","",IF(MOD(ROW(),2)+3=1,INDEX(Março!$C$4:$C$300,MATCH(T48,Março!$A$4:$A$300,0)),INDEX(Março!$C$4:$C$300,_xlfn.AGGREGATE(15,6,ROW(Março!$A$4:$A$300)-ROW(Março!$A$3)/(Março!$A$4:$A$300=MAX(T46:T48)),MOD(ROW(),2)+3)))),"")</f>
        <v/>
      </c>
      <c r="V48" s="16" t="str">
        <f>IFERROR(IF(T46="","",IF(MOD(ROW(),2)+3=1,INDEX(Março!$F$4:$F$300,MATCH(T48,Março!$A$4:$A$300,0)),INDEX(Março!$F$4:$F$300,_xlfn.AGGREGATE(15,6,ROW(Março!$A$4:$A$300)-ROW(Março!$A$3)/(Março!$A$4:$A$300=MAX(T46:T48)),MOD(ROW(),2)+3)))),"")</f>
        <v/>
      </c>
    </row>
    <row r="49" spans="2:22" x14ac:dyDescent="0.3">
      <c r="B49" s="45"/>
      <c r="C49" s="20" t="str">
        <f>IFERROR(IF(B46="","",IF(MOD(ROW(),2)+3=1,INDEX(Março!$C$4:$C$300,MATCH(B49,Março!$A$4:$A$300,0)),INDEX(Março!$C$4:$C$300,_xlfn.AGGREGATE(15,6,ROW(Março!$A$4:$A$300)-ROW(Março!$A$3)/(Março!$A$4:$A$300=MAX(B46:B49)),MOD(ROW(),2)+3)))),"")</f>
        <v/>
      </c>
      <c r="D49" s="16" t="str">
        <f>IFERROR(IF(B46="","",IF(MOD(ROW(),2)+3=1,INDEX(Março!$F$4:$F$300,MATCH(B49,Março!$A$4:$A$300,0)),INDEX(Março!$F$4:$F$300,_xlfn.AGGREGATE(15,6,ROW(Março!$A$4:$A$300)-ROW(Março!$A$3)/(Março!$A$4:$A$300=MAX(B46:B49)),MOD(ROW(),2)+3)))),"")</f>
        <v/>
      </c>
      <c r="E49" s="26"/>
      <c r="F49" s="20" t="str">
        <f>IFERROR(IF(E46="","",IF(MOD(ROW(),2)+3=1,INDEX(Março!$C$4:$C$300,MATCH(E49,Março!$A$4:$A$300,0)),INDEX(Março!$C$4:$C$300,_xlfn.AGGREGATE(15,6,ROW(Março!$A$4:$A$300)-ROW(Março!$A$3)/(Março!$A$4:$A$300=MAX(E46:E49)),MOD(ROW(),2)+3)))),"")</f>
        <v/>
      </c>
      <c r="G49" s="16" t="str">
        <f>IFERROR(IF(E46="","",IF(MOD(ROW(),2)+3=1,INDEX(Março!$F$4:$F$300,MATCH(E49,Março!$A$4:$A$300,0)),INDEX(Março!$F$4:$F$300,_xlfn.AGGREGATE(15,6,ROW(Março!$A$4:$A$300)-ROW(Março!$A$3)/(Março!$A$4:$A$300=MAX(E46:E49)),MOD(ROW(),2)+3)))),"")</f>
        <v/>
      </c>
      <c r="H49" s="26"/>
      <c r="I49" s="20" t="str">
        <f>IFERROR(IF(H46="","",IF(MOD(ROW(),2)+3=1,INDEX(Março!$C$4:$C$300,MATCH(H49,Março!$A$4:$A$300,0)),INDEX(Março!$C$4:$C$300,_xlfn.AGGREGATE(15,6,ROW(Março!$A$4:$A$300)-ROW(Março!$A$3)/(Março!$A$4:$A$300=MAX(H46:H49)),MOD(ROW(),2)+3)))),"")</f>
        <v/>
      </c>
      <c r="J49" s="16" t="str">
        <f>IFERROR(IF(H46="","",IF(MOD(ROW(),2)+3=1,INDEX(Março!$F$4:$F$300,MATCH(H49,Março!$A$4:$A$300,0)),INDEX(Março!$F$4:$F$300,_xlfn.AGGREGATE(15,6,ROW(Março!$A$4:$A$300)-ROW(Março!$A$3)/(Março!$A$4:$A$300=MAX(H46:H49)),MOD(ROW(),2)+3)))),"")</f>
        <v/>
      </c>
      <c r="K49" s="26"/>
      <c r="L49" s="20" t="str">
        <f>IFERROR(IF(K46="","",IF(MOD(ROW(),2)+3=1,INDEX(Março!$C$4:$C$300,MATCH(K49,Março!$A$4:$A$300,0)),INDEX(Março!$C$4:$C$300,_xlfn.AGGREGATE(15,6,ROW(Março!$A$4:$A$300)-ROW(Março!$A$3)/(Março!$A$4:$A$300=MAX(K46:K49)),MOD(ROW(),2)+3)))),"")</f>
        <v/>
      </c>
      <c r="M49" s="16" t="str">
        <f>IFERROR(IF(K46="","",IF(MOD(ROW(),2)+3=1,INDEX(Março!$F$4:$F$300,MATCH(K49,Março!$A$4:$A$300,0)),INDEX(Março!$F$4:$F$300,_xlfn.AGGREGATE(15,6,ROW(Março!$A$4:$A$300)-ROW(Março!$A$3)/(Março!$A$4:$A$300=MAX(K46:K49)),MOD(ROW(),2)+3)))),"")</f>
        <v/>
      </c>
      <c r="N49" s="26"/>
      <c r="O49" s="20" t="str">
        <f>IFERROR(IF(N46="","",IF(MOD(ROW(),2)+3=1,INDEX(Março!$C$4:$C$300,MATCH(N49,Março!$A$4:$A$300,0)),INDEX(Março!$C$4:$C$300,_xlfn.AGGREGATE(15,6,ROW(Março!$A$4:$A$300)-ROW(Março!$A$3)/(Março!$A$4:$A$300=MAX(N46:N49)),MOD(ROW(),2)+3)))),"")</f>
        <v/>
      </c>
      <c r="P49" s="16" t="str">
        <f>IFERROR(IF(N46="","",IF(MOD(ROW(),2)+3=1,INDEX(Março!$F$4:$F$300,MATCH(N49,Março!$A$4:$A$300,0)),INDEX(Março!$F$4:$F$300,_xlfn.AGGREGATE(15,6,ROW(Março!$A$4:$A$300)-ROW(Março!$A$3)/(Março!$A$4:$A$300=MAX(N46:N49)),MOD(ROW(),2)+3)))),"")</f>
        <v/>
      </c>
      <c r="Q49" s="26"/>
      <c r="R49" s="20" t="str">
        <f>IFERROR(IF(Q46="","",IF(MOD(ROW(),2)+3=1,INDEX(Março!$C$4:$C$300,MATCH(Q49,Março!$A$4:$A$300,0)),INDEX(Março!$C$4:$C$300,_xlfn.AGGREGATE(15,6,ROW(Março!$A$4:$A$300)-ROW(Março!$A$3)/(Março!$A$4:$A$300=MAX(Q46:Q49)),MOD(ROW(),2)+3)))),"")</f>
        <v/>
      </c>
      <c r="S49" s="16" t="str">
        <f>IFERROR(IF(Q46="","",IF(MOD(ROW(),2)+3=1,INDEX(Março!$F$4:$F$300,MATCH(Q49,Março!$A$4:$A$300,0)),INDEX(Março!$F$4:$F$300,_xlfn.AGGREGATE(15,6,ROW(Março!$A$4:$A$300)-ROW(Março!$A$3)/(Março!$A$4:$A$300=MAX(Q46:Q49)),MOD(ROW(),2)+3)))),"")</f>
        <v/>
      </c>
      <c r="T49" s="26"/>
      <c r="U49" s="46" t="str">
        <f>IFERROR(IF(T46="","",IF(MOD(ROW(),2)+3=1,INDEX(Março!$C$4:$C$300,MATCH(T49,Março!$A$4:$A$300,0)),INDEX(Março!$C$4:$C$300,_xlfn.AGGREGATE(15,6,ROW(Março!$A$4:$A$300)-ROW(Março!$A$3)/(Março!$A$4:$A$300=MAX(T46:T49)),MOD(ROW(),2)+3)))),"")</f>
        <v/>
      </c>
      <c r="V49" s="16" t="str">
        <f>IFERROR(IF(T46="","",IF(MOD(ROW(),2)+3=1,INDEX(Março!$F$4:$F$300,MATCH(T49,Março!$A$4:$A$300,0)),INDEX(Março!$F$4:$F$300,_xlfn.AGGREGATE(15,6,ROW(Março!$A$4:$A$300)-ROW(Março!$A$3)/(Março!$A$4:$A$300=MAX(T46:T49)),MOD(ROW(),2)+3)))),"")</f>
        <v/>
      </c>
    </row>
    <row r="50" spans="2:22" x14ac:dyDescent="0.3">
      <c r="B50" s="47"/>
      <c r="C50" s="20" t="str">
        <f>IFERROR(IF(B46="","",IF(MOD(ROW(),2)+5=1,INDEX(Março!$C$4:$C$300,MATCH(B50,Março!$A$4:$A$300,0)),INDEX(Março!$C$4:$C$300,_xlfn.AGGREGATE(15,6,ROW(Março!$A$4:$A$300)-ROW(Março!$A$3)/(Março!$A$4:$A$300=MAX(B46:B50)),MOD(ROW(),2)+5)))),"")</f>
        <v/>
      </c>
      <c r="D50" s="16" t="str">
        <f>IFERROR(IF(B46="","",IF(MOD(ROW(),2)+5=1,INDEX(Março!$F$4:$F$300,MATCH(B50,Março!$A$4:$A$300,0)),INDEX(Março!$F$4:$F$300,_xlfn.AGGREGATE(15,6,ROW(Março!$A$4:$A$300)-ROW(Março!$A$3)/(Março!$A$4:$A$300=MAX(B46:B50)),MOD(ROW(),2)+5)))),"")</f>
        <v/>
      </c>
      <c r="E50" s="34"/>
      <c r="F50" s="20" t="str">
        <f>IFERROR(IF(E46="","",IF(MOD(ROW(),2)+5=1,INDEX(Março!$C$4:$C$300,MATCH(E50,Março!$A$4:$A$300,0)),INDEX(Março!$C$4:$C$300,_xlfn.AGGREGATE(15,6,ROW(Março!$A$4:$A$300)-ROW(Março!$A$3)/(Março!$A$4:$A$300=MAX(E46:E50)),MOD(ROW(),2)+5)))),"")</f>
        <v/>
      </c>
      <c r="G50" s="16" t="str">
        <f>IFERROR(IF(E46="","",IF(MOD(ROW(),2)+5=1,INDEX(Março!$F$4:$F$300,MATCH(E50,Março!$A$4:$A$300,0)),INDEX(Março!$F$4:$F$300,_xlfn.AGGREGATE(15,6,ROW(Março!$A$4:$A$300)-ROW(Março!$A$3)/(Março!$A$4:$A$300=MAX(E46:E50)),MOD(ROW(),2)+5)))),"")</f>
        <v/>
      </c>
      <c r="H50" s="34"/>
      <c r="I50" s="20" t="str">
        <f>IFERROR(IF(H46="","",IF(MOD(ROW(),2)+5=1,INDEX(Março!$C$4:$C$300,MATCH(H50,Março!$A$4:$A$300,0)),INDEX(Março!$C$4:$C$300,_xlfn.AGGREGATE(15,6,ROW(Março!$A$4:$A$300)-ROW(Março!$A$3)/(Março!$A$4:$A$300=MAX(H46:H50)),MOD(ROW(),2)+5)))),"")</f>
        <v/>
      </c>
      <c r="J50" s="16" t="str">
        <f>IFERROR(IF(H46="","",IF(MOD(ROW(),2)+5=1,INDEX(Março!$F$4:$F$300,MATCH(H50,Março!$A$4:$A$300,0)),INDEX(Março!$F$4:$F$300,_xlfn.AGGREGATE(15,6,ROW(Março!$A$4:$A$300)-ROW(Março!$A$3)/(Março!$A$4:$A$300=MAX(H46:H50)),MOD(ROW(),2)+5)))),"")</f>
        <v/>
      </c>
      <c r="K50" s="34"/>
      <c r="L50" s="20" t="str">
        <f>IFERROR(IF(K46="","",IF(MOD(ROW(),2)+5=1,INDEX(Março!$C$4:$C$300,MATCH(K50,Março!$A$4:$A$300,0)),INDEX(Março!$C$4:$C$300,_xlfn.AGGREGATE(15,6,ROW(Março!$A$4:$A$300)-ROW(Março!$A$3)/(Março!$A$4:$A$300=MAX(K46:K50)),MOD(ROW(),2)+5)))),"")</f>
        <v/>
      </c>
      <c r="M50" s="16" t="str">
        <f>IFERROR(IF(K46="","",IF(MOD(ROW(),2)+5=1,INDEX(Março!$F$4:$F$300,MATCH(K50,Março!$A$4:$A$300,0)),INDEX(Março!$F$4:$F$300,_xlfn.AGGREGATE(15,6,ROW(Março!$A$4:$A$300)-ROW(Março!$A$3)/(Março!$A$4:$A$300=MAX(K46:K50)),MOD(ROW(),2)+5)))),"")</f>
        <v/>
      </c>
      <c r="N50" s="34"/>
      <c r="O50" s="20" t="str">
        <f>IFERROR(IF(N46="","",IF(MOD(ROW(),2)+5=1,INDEX(Março!$C$4:$C$300,MATCH(N50,Março!$A$4:$A$300,0)),INDEX(Março!$C$4:$C$300,_xlfn.AGGREGATE(15,6,ROW(Março!$A$4:$A$300)-ROW(Março!$A$3)/(Março!$A$4:$A$300=MAX(N46:N50)),MOD(ROW(),2)+5)))),"")</f>
        <v/>
      </c>
      <c r="P50" s="16" t="str">
        <f>IFERROR(IF(N46="","",IF(MOD(ROW(),2)+5=1,INDEX(Março!$F$4:$F$300,MATCH(N50,Março!$A$4:$A$300,0)),INDEX(Março!$F$4:$F$300,_xlfn.AGGREGATE(15,6,ROW(Março!$A$4:$A$300)-ROW(Março!$A$3)/(Março!$A$4:$A$300=MAX(N46:N50)),MOD(ROW(),2)+5)))),"")</f>
        <v/>
      </c>
      <c r="Q50" s="34"/>
      <c r="R50" s="20" t="str">
        <f>IFERROR(IF(Q46="","",IF(MOD(ROW(),2)+5=1,INDEX(Março!$C$4:$C$300,MATCH(Q50,Março!$A$4:$A$300,0)),INDEX(Março!$C$4:$C$300,_xlfn.AGGREGATE(15,6,ROW(Março!$A$4:$A$300)-ROW(Março!$A$3)/(Março!$A$4:$A$300=MAX(Q46:Q50)),MOD(ROW(),2)+5)))),"")</f>
        <v/>
      </c>
      <c r="S50" s="16" t="str">
        <f>IFERROR(IF(Q46="","",IF(MOD(ROW(),2)+5=1,INDEX(Março!$F$4:$F$300,MATCH(Q50,Março!$A$4:$A$300,0)),INDEX(Março!$F$4:$F$300,_xlfn.AGGREGATE(15,6,ROW(Março!$A$4:$A$300)-ROW(Março!$A$3)/(Março!$A$4:$A$300=MAX(Q46:Q50)),MOD(ROW(),2)+5)))),"")</f>
        <v/>
      </c>
      <c r="T50" s="34"/>
      <c r="U50" s="46" t="str">
        <f>IFERROR(IF(T46="","",IF(MOD(ROW(),2)+5=1,INDEX(Março!$C$4:$C$300,MATCH(T50,Março!$A$4:$A$300,0)),INDEX(Março!$C$4:$C$300,_xlfn.AGGREGATE(15,6,ROW(Março!$A$4:$A$300)-ROW(Março!$A$3)/(Março!$A$4:$A$300=MAX(T46:T50)),MOD(ROW(),2)+5)))),"")</f>
        <v/>
      </c>
      <c r="V50" s="16" t="str">
        <f>IFERROR(IF(T46="","",IF(MOD(ROW(),2)+5=1,INDEX(Março!$F$4:$F$300,MATCH(T50,Março!$A$4:$A$300,0)),INDEX(Março!$F$4:$F$300,_xlfn.AGGREGATE(15,6,ROW(Março!$A$4:$A$300)-ROW(Março!$A$3)/(Março!$A$4:$A$300=MAX(T46:T50)),MOD(ROW(),2)+5)))),"")</f>
        <v/>
      </c>
    </row>
    <row r="51" spans="2:22" x14ac:dyDescent="0.3">
      <c r="B51" s="47"/>
      <c r="C51" s="20" t="str">
        <f>IFERROR(IF(B46="","",IF(MOD(ROW(),2)+5=1,INDEX(Março!$C$4:$C$300,MATCH(B51,Março!$A$4:$A$300,0)),INDEX(Março!$C$4:$C$300,_xlfn.AGGREGATE(15,6,ROW(Março!$A$4:$A$300)-ROW(Março!$A$3)/(Março!$A$4:$A$300=MAX(B46:B51)),MOD(ROW(),2)+5)))),"")</f>
        <v/>
      </c>
      <c r="D51" s="16" t="str">
        <f>IFERROR(IF(B46="","",IF(MOD(ROW(),2)+5=1,INDEX(Março!$F$4:$F$300,MATCH(B51,Março!$A$4:$A$300,0)),INDEX(Março!$F$4:$F$300,_xlfn.AGGREGATE(15,6,ROW(Março!$A$4:$A$300)-ROW(Março!$A$3)/(Março!$A$4:$A$300=MAX(B46:B51)),MOD(ROW(),2)+5)))),"")</f>
        <v/>
      </c>
      <c r="E51" s="34"/>
      <c r="F51" s="20" t="str">
        <f>IFERROR(IF(E46="","",IF(MOD(ROW(),2)+5=1,INDEX(Março!$C$4:$C$300,MATCH(E51,Março!$A$4:$A$300,0)),INDEX(Março!$C$4:$C$300,_xlfn.AGGREGATE(15,6,ROW(Março!$A$4:$A$300)-ROW(Março!$A$3)/(Março!$A$4:$A$300=MAX(E46:E51)),MOD(ROW(),2)+5)))),"")</f>
        <v/>
      </c>
      <c r="G51" s="16" t="str">
        <f>IFERROR(IF(E46="","",IF(MOD(ROW(),2)+5=1,INDEX(Março!$F$4:$F$300,MATCH(E51,Março!$A$4:$A$300,0)),INDEX(Março!$F$4:$F$300,_xlfn.AGGREGATE(15,6,ROW(Março!$A$4:$A$300)-ROW(Março!$A$3)/(Março!$A$4:$A$300=MAX(E46:E51)),MOD(ROW(),2)+5)))),"")</f>
        <v/>
      </c>
      <c r="H51" s="34"/>
      <c r="I51" s="20" t="str">
        <f>IFERROR(IF(H46="","",IF(MOD(ROW(),2)+5=1,INDEX(Março!$C$4:$C$300,MATCH(H51,Março!$A$4:$A$300,0)),INDEX(Março!$C$4:$C$300,_xlfn.AGGREGATE(15,6,ROW(Março!$A$4:$A$300)-ROW(Março!$A$3)/(Março!$A$4:$A$300=MAX(H46:H51)),MOD(ROW(),2)+5)))),"")</f>
        <v/>
      </c>
      <c r="J51" s="16" t="str">
        <f>IFERROR(IF(H46="","",IF(MOD(ROW(),2)+5=1,INDEX(Março!$F$4:$F$300,MATCH(H51,Março!$A$4:$A$300,0)),INDEX(Março!$F$4:$F$300,_xlfn.AGGREGATE(15,6,ROW(Março!$A$4:$A$300)-ROW(Março!$A$3)/(Março!$A$4:$A$300=MAX(H46:H51)),MOD(ROW(),2)+5)))),"")</f>
        <v/>
      </c>
      <c r="K51" s="34"/>
      <c r="L51" s="20" t="str">
        <f>IFERROR(IF(K46="","",IF(MOD(ROW(),2)+5=1,INDEX(Março!$C$4:$C$300,MATCH(K51,Março!$A$4:$A$300,0)),INDEX(Março!$C$4:$C$300,_xlfn.AGGREGATE(15,6,ROW(Março!$A$4:$A$300)-ROW(Março!$A$3)/(Março!$A$4:$A$300=MAX(K46:K51)),MOD(ROW(),2)+5)))),"")</f>
        <v/>
      </c>
      <c r="M51" s="16" t="str">
        <f>IFERROR(IF(K46="","",IF(MOD(ROW(),2)+5=1,INDEX(Março!$F$4:$F$300,MATCH(K51,Março!$A$4:$A$300,0)),INDEX(Março!$F$4:$F$300,_xlfn.AGGREGATE(15,6,ROW(Março!$A$4:$A$300)-ROW(Março!$A$3)/(Março!$A$4:$A$300=MAX(K46:K51)),MOD(ROW(),2)+5)))),"")</f>
        <v/>
      </c>
      <c r="N51" s="34"/>
      <c r="O51" s="20" t="str">
        <f>IFERROR(IF(N46="","",IF(MOD(ROW(),2)+5=1,INDEX(Março!$C$4:$C$300,MATCH(N51,Março!$A$4:$A$300,0)),INDEX(Março!$C$4:$C$300,_xlfn.AGGREGATE(15,6,ROW(Março!$A$4:$A$300)-ROW(Março!$A$3)/(Março!$A$4:$A$300=MAX(N46:N51)),MOD(ROW(),2)+5)))),"")</f>
        <v/>
      </c>
      <c r="P51" s="16" t="str">
        <f>IFERROR(IF(N46="","",IF(MOD(ROW(),2)+5=1,INDEX(Março!$F$4:$F$300,MATCH(N51,Março!$A$4:$A$300,0)),INDEX(Março!$F$4:$F$300,_xlfn.AGGREGATE(15,6,ROW(Março!$A$4:$A$300)-ROW(Março!$A$3)/(Março!$A$4:$A$300=MAX(N46:N51)),MOD(ROW(),2)+5)))),"")</f>
        <v/>
      </c>
      <c r="Q51" s="34"/>
      <c r="R51" s="20" t="str">
        <f>IFERROR(IF(Q46="","",IF(MOD(ROW(),2)+5=1,INDEX(Março!$C$4:$C$300,MATCH(Q51,Março!$A$4:$A$300,0)),INDEX(Março!$C$4:$C$300,_xlfn.AGGREGATE(15,6,ROW(Março!$A$4:$A$300)-ROW(Março!$A$3)/(Março!$A$4:$A$300=MAX(Q46:Q51)),MOD(ROW(),2)+5)))),"")</f>
        <v/>
      </c>
      <c r="S51" s="16" t="str">
        <f>IFERROR(IF(Q46="","",IF(MOD(ROW(),2)+5=1,INDEX(Março!$F$4:$F$300,MATCH(Q51,Março!$A$4:$A$300,0)),INDEX(Março!$F$4:$F$300,_xlfn.AGGREGATE(15,6,ROW(Março!$A$4:$A$300)-ROW(Março!$A$3)/(Março!$A$4:$A$300=MAX(Q46:Q51)),MOD(ROW(),2)+5)))),"")</f>
        <v/>
      </c>
      <c r="T51" s="34"/>
      <c r="U51" s="46" t="str">
        <f>IFERROR(IF(T46="","",IF(MOD(ROW(),2)+5=1,INDEX(Março!$C$4:$C$300,MATCH(T51,Março!$A$4:$A$300,0)),INDEX(Março!$C$4:$C$300,_xlfn.AGGREGATE(15,6,ROW(Março!$A$4:$A$300)-ROW(Março!$A$3)/(Março!$A$4:$A$300=MAX(T46:T51)),MOD(ROW(),2)+5)))),"")</f>
        <v/>
      </c>
      <c r="V51" s="16" t="str">
        <f>IFERROR(IF(T46="","",IF(MOD(ROW(),2)+5=1,INDEX(Março!$F$4:$F$300,MATCH(T51,Março!$A$4:$A$300,0)),INDEX(Março!$F$4:$F$300,_xlfn.AGGREGATE(15,6,ROW(Março!$A$4:$A$300)-ROW(Março!$A$3)/(Março!$A$4:$A$300=MAX(T46:T51)),MOD(ROW(),2)+5)))),"")</f>
        <v/>
      </c>
    </row>
    <row r="52" spans="2:22" x14ac:dyDescent="0.3">
      <c r="B52" s="47"/>
      <c r="C52" s="20" t="str">
        <f>IFERROR(IF(B46="","",IF(MOD(ROW(),2)+7=1,INDEX(Março!$C$4:$C$300,MATCH(B52,Março!$A$4:$A$300,0)),INDEX(Março!$C$4:$C$300,_xlfn.AGGREGATE(15,6,ROW(Março!$A$4:$A$300)-ROW(Março!$A$3)/(Março!$A$4:$A$300=MAX(B46:B52)),MOD(ROW(),2)+7)))),"")</f>
        <v/>
      </c>
      <c r="D52" s="16" t="str">
        <f>IFERROR(IF(B46="","",IF(MOD(ROW(),2)+7=1,INDEX(Março!$F$4:$F$300,MATCH(B52,Março!$A$4:$A$300,0)),INDEX(Março!$F$4:$F$300,_xlfn.AGGREGATE(15,6,ROW(Março!$A$4:$A$300)-ROW(Março!$A$3)/(Março!$A$4:$A$300=MAX(B46:B52)),MOD(ROW(),2)+7)))),"")</f>
        <v/>
      </c>
      <c r="E52" s="34"/>
      <c r="F52" s="20" t="str">
        <f>IFERROR(IF(E46="","",IF(MOD(ROW(),2)+7=1,INDEX(Março!$C$4:$C$300,MATCH(E52,Março!$A$4:$A$300,0)),INDEX(Março!$C$4:$C$300,_xlfn.AGGREGATE(15,6,ROW(Março!$A$4:$A$300)-ROW(Março!$A$3)/(Março!$A$4:$A$300=MAX(E46:E52)),MOD(ROW(),2)+7)))),"")</f>
        <v/>
      </c>
      <c r="G52" s="16" t="str">
        <f>IFERROR(IF(E46="","",IF(MOD(ROW(),2)+7=1,INDEX(Março!$F$4:$F$300,MATCH(E52,Março!$A$4:$A$300,0)),INDEX(Março!$F$4:$F$300,_xlfn.AGGREGATE(15,6,ROW(Março!$A$4:$A$300)-ROW(Março!$A$3)/(Março!$A$4:$A$300=MAX(E46:E52)),MOD(ROW(),2)+7)))),"")</f>
        <v/>
      </c>
      <c r="H52" s="34"/>
      <c r="I52" s="20" t="str">
        <f>IFERROR(IF(H46="","",IF(MOD(ROW(),2)+7=1,INDEX(Março!$C$4:$C$300,MATCH(H52,Março!$A$4:$A$300,0)),INDEX(Março!$C$4:$C$300,_xlfn.AGGREGATE(15,6,ROW(Março!$A$4:$A$300)-ROW(Março!$A$3)/(Março!$A$4:$A$300=MAX(H46:H52)),MOD(ROW(),2)+7)))),"")</f>
        <v/>
      </c>
      <c r="J52" s="16" t="str">
        <f>IFERROR(IF(H46="","",IF(MOD(ROW(),2)+7=1,INDEX(Março!$F$4:$F$300,MATCH(H52,Março!$A$4:$A$300,0)),INDEX(Março!$F$4:$F$300,_xlfn.AGGREGATE(15,6,ROW(Março!$A$4:$A$300)-ROW(Março!$A$3)/(Março!$A$4:$A$300=MAX(H46:H52)),MOD(ROW(),2)+7)))),"")</f>
        <v/>
      </c>
      <c r="K52" s="34"/>
      <c r="L52" s="20" t="str">
        <f>IFERROR(IF(K46="","",IF(MOD(ROW(),2)+7=1,INDEX(Março!$C$4:$C$300,MATCH(K52,Março!$A$4:$A$300,0)),INDEX(Março!$C$4:$C$300,_xlfn.AGGREGATE(15,6,ROW(Março!$A$4:$A$300)-ROW(Março!$A$3)/(Março!$A$4:$A$300=MAX(K46:K52)),MOD(ROW(),2)+7)))),"")</f>
        <v/>
      </c>
      <c r="M52" s="16" t="str">
        <f>IFERROR(IF(K46="","",IF(MOD(ROW(),2)+7=1,INDEX(Março!$F$4:$F$300,MATCH(K52,Março!$A$4:$A$300,0)),INDEX(Março!$F$4:$F$300,_xlfn.AGGREGATE(15,6,ROW(Março!$A$4:$A$300)-ROW(Março!$A$3)/(Março!$A$4:$A$300=MAX(K46:K52)),MOD(ROW(),2)+7)))),"")</f>
        <v/>
      </c>
      <c r="N52" s="34"/>
      <c r="O52" s="20" t="str">
        <f>IFERROR(IF(N46="","",IF(MOD(ROW(),2)+7=1,INDEX(Março!$C$4:$C$300,MATCH(N52,Março!$A$4:$A$300,0)),INDEX(Março!$C$4:$C$300,_xlfn.AGGREGATE(15,6,ROW(Março!$A$4:$A$300)-ROW(Março!$A$3)/(Março!$A$4:$A$300=MAX(N46:N52)),MOD(ROW(),2)+7)))),"")</f>
        <v/>
      </c>
      <c r="P52" s="16" t="str">
        <f>IFERROR(IF(N46="","",IF(MOD(ROW(),2)+7=1,INDEX(Março!$F$4:$F$300,MATCH(N52,Março!$A$4:$A$300,0)),INDEX(Março!$F$4:$F$300,_xlfn.AGGREGATE(15,6,ROW(Março!$A$4:$A$300)-ROW(Março!$A$3)/(Março!$A$4:$A$300=MAX(N46:N52)),MOD(ROW(),2)+7)))),"")</f>
        <v/>
      </c>
      <c r="Q52" s="34"/>
      <c r="R52" s="20" t="str">
        <f>IFERROR(IF(Q46="","",IF(MOD(ROW(),2)+7=1,INDEX(Março!$C$4:$C$300,MATCH(Q52,Março!$A$4:$A$300,0)),INDEX(Março!$C$4:$C$300,_xlfn.AGGREGATE(15,6,ROW(Março!$A$4:$A$300)-ROW(Março!$A$3)/(Março!$A$4:$A$300=MAX(Q46:Q52)),MOD(ROW(),2)+7)))),"")</f>
        <v/>
      </c>
      <c r="S52" s="16" t="str">
        <f>IFERROR(IF(Q46="","",IF(MOD(ROW(),2)+7=1,INDEX(Março!$F$4:$F$300,MATCH(Q52,Março!$A$4:$A$300,0)),INDEX(Março!$F$4:$F$300,_xlfn.AGGREGATE(15,6,ROW(Março!$A$4:$A$300)-ROW(Março!$A$3)/(Março!$A$4:$A$300=MAX(Q46:Q52)),MOD(ROW(),2)+7)))),"")</f>
        <v/>
      </c>
      <c r="T52" s="34"/>
      <c r="U52" s="46" t="str">
        <f>IFERROR(IF(T46="","",IF(MOD(ROW(),2)+7=1,INDEX(Março!$C$4:$C$300,MATCH(T52,Março!$A$4:$A$300,0)),INDEX(Março!$C$4:$C$300,_xlfn.AGGREGATE(15,6,ROW(Março!$A$4:$A$300)-ROW(Março!$A$3)/(Março!$A$4:$A$300=MAX(T46:T52)),MOD(ROW(),2)+7)))),"")</f>
        <v/>
      </c>
      <c r="V52" s="16" t="str">
        <f>IFERROR(IF(T46="","",IF(MOD(ROW(),2)+7=1,INDEX(Março!$F$4:$F$300,MATCH(T52,Março!$A$4:$A$300,0)),INDEX(Março!$F$4:$F$300,_xlfn.AGGREGATE(15,6,ROW(Março!$A$4:$A$300)-ROW(Março!$A$3)/(Março!$A$4:$A$300=MAX(T46:T52)),MOD(ROW(),2)+7)))),"")</f>
        <v/>
      </c>
    </row>
    <row r="53" spans="2:22" ht="16.2" thickBot="1" x14ac:dyDescent="0.35">
      <c r="B53" s="52"/>
      <c r="C53" s="53" t="str">
        <f>IFERROR(IF(B46="","",IF(MOD(ROW(),2)+7=1,INDEX(Março!$C$4:$C$300,MATCH(B53,Março!$A$4:$A$300,0)),INDEX(Março!$C$4:$C$300,_xlfn.AGGREGATE(15,6,ROW(Março!$A$4:$A$300)-ROW(Março!$A$3)/(Março!$A$4:$A$300=MAX(B46:B53)),MOD(ROW(),2)+7)))),"")</f>
        <v/>
      </c>
      <c r="D53" s="16" t="str">
        <f>IFERROR(IF(B46="","",IF(MOD(ROW(),2)+7=1,INDEX(Março!$F$4:$F$300,MATCH(B53,Março!$A$4:$A$300,0)),INDEX(Março!$F$4:$F$300,_xlfn.AGGREGATE(15,6,ROW(Março!$A$4:$A$300)-ROW(Março!$A$3)/(Março!$A$4:$A$300=MAX(B46:B53)),MOD(ROW(),2)+7)))),"")</f>
        <v/>
      </c>
      <c r="E53" s="55"/>
      <c r="F53" s="53" t="str">
        <f>IFERROR(IF(E46="","",IF(MOD(ROW(),2)+7=1,INDEX(Março!$C$4:$C$300,MATCH(E53,Março!$A$4:$A$300,0)),INDEX(Março!$C$4:$C$300,_xlfn.AGGREGATE(15,6,ROW(Março!$A$4:$A$300)-ROW(Março!$A$3)/(Março!$A$4:$A$300=MAX(E46:E53)),MOD(ROW(),2)+7)))),"")</f>
        <v/>
      </c>
      <c r="G53" s="16" t="str">
        <f>IFERROR(IF(E46="","",IF(MOD(ROW(),2)+7=1,INDEX(Março!$F$4:$F$300,MATCH(E53,Março!$A$4:$A$300,0)),INDEX(Março!$F$4:$F$300,_xlfn.AGGREGATE(15,6,ROW(Março!$A$4:$A$300)-ROW(Março!$A$3)/(Março!$A$4:$A$300=MAX(E46:E53)),MOD(ROW(),2)+7)))),"")</f>
        <v/>
      </c>
      <c r="H53" s="55"/>
      <c r="I53" s="53" t="str">
        <f>IFERROR(IF(H46="","",IF(MOD(ROW(),2)+7=1,INDEX(Março!$C$4:$C$300,MATCH(H53,Março!$A$4:$A$300,0)),INDEX(Março!$C$4:$C$300,_xlfn.AGGREGATE(15,6,ROW(Março!$A$4:$A$300)-ROW(Março!$A$3)/(Março!$A$4:$A$300=MAX(H46:H53)),MOD(ROW(),2)+7)))),"")</f>
        <v/>
      </c>
      <c r="J53" s="16" t="str">
        <f>IFERROR(IF(H46="","",IF(MOD(ROW(),2)+7=1,INDEX(Março!$F$4:$F$300,MATCH(H53,Março!$A$4:$A$300,0)),INDEX(Março!$F$4:$F$300,_xlfn.AGGREGATE(15,6,ROW(Março!$A$4:$A$300)-ROW(Março!$A$3)/(Março!$A$4:$A$300=MAX(H46:H53)),MOD(ROW(),2)+7)))),"")</f>
        <v/>
      </c>
      <c r="K53" s="55"/>
      <c r="L53" s="53" t="str">
        <f>IFERROR(IF(K46="","",IF(MOD(ROW(),2)+7=1,INDEX(Março!$C$4:$C$300,MATCH(K53,Março!$A$4:$A$300,0)),INDEX(Março!$C$4:$C$300,_xlfn.AGGREGATE(15,6,ROW(Março!$A$4:$A$300)-ROW(Março!$A$3)/(Março!$A$4:$A$300=MAX(K46:K53)),MOD(ROW(),2)+7)))),"")</f>
        <v/>
      </c>
      <c r="M53" s="16" t="str">
        <f>IFERROR(IF(K46="","",IF(MOD(ROW(),2)+7=1,INDEX(Março!$F$4:$F$300,MATCH(K53,Março!$A$4:$A$300,0)),INDEX(Março!$F$4:$F$300,_xlfn.AGGREGATE(15,6,ROW(Março!$A$4:$A$300)-ROW(Março!$A$3)/(Março!$A$4:$A$300=MAX(K46:K53)),MOD(ROW(),2)+7)))),"")</f>
        <v/>
      </c>
      <c r="N53" s="55"/>
      <c r="O53" s="53" t="str">
        <f>IFERROR(IF(N46="","",IF(MOD(ROW(),2)+7=1,INDEX(Março!$C$4:$C$300,MATCH(N53,Março!$A$4:$A$300,0)),INDEX(Março!$C$4:$C$300,_xlfn.AGGREGATE(15,6,ROW(Março!$A$4:$A$300)-ROW(Março!$A$3)/(Março!$A$4:$A$300=MAX(N46:N53)),MOD(ROW(),2)+7)))),"")</f>
        <v/>
      </c>
      <c r="P53" s="16" t="str">
        <f>IFERROR(IF(N46="","",IF(MOD(ROW(),2)+7=1,INDEX(Março!$F$4:$F$300,MATCH(N53,Março!$A$4:$A$300,0)),INDEX(Março!$F$4:$F$300,_xlfn.AGGREGATE(15,6,ROW(Março!$A$4:$A$300)-ROW(Março!$A$3)/(Março!$A$4:$A$300=MAX(N46:N53)),MOD(ROW(),2)+7)))),"")</f>
        <v/>
      </c>
      <c r="Q53" s="55"/>
      <c r="R53" s="53" t="str">
        <f>IFERROR(IF(Q46="","",IF(MOD(ROW(),2)+7=1,INDEX(Março!$C$4:$C$300,MATCH(Q53,Março!$A$4:$A$300,0)),INDEX(Março!$C$4:$C$300,_xlfn.AGGREGATE(15,6,ROW(Março!$A$4:$A$300)-ROW(Março!$A$3)/(Março!$A$4:$A$300=MAX(Q46:Q53)),MOD(ROW(),2)+7)))),"")</f>
        <v/>
      </c>
      <c r="S53" s="16" t="str">
        <f>IFERROR(IF(Q46="","",IF(MOD(ROW(),2)+7=1,INDEX(Março!$F$4:$F$300,MATCH(Q53,Março!$A$4:$A$300,0)),INDEX(Março!$F$4:$F$300,_xlfn.AGGREGATE(15,6,ROW(Março!$A$4:$A$300)-ROW(Março!$A$3)/(Março!$A$4:$A$300=MAX(Q46:Q53)),MOD(ROW(),2)+7)))),"")</f>
        <v/>
      </c>
      <c r="T53" s="55"/>
      <c r="U53" s="56" t="str">
        <f>IFERROR(IF(T46="","",IF(MOD(ROW(),2)+7=1,INDEX(Março!$C$4:$C$300,MATCH(T53,Março!$A$4:$A$300,0)),INDEX(Março!$C$4:$C$300,_xlfn.AGGREGATE(15,6,ROW(Março!$A$4:$A$300)-ROW(Março!$A$3)/(Março!$A$4:$A$300=MAX(T46:T53)),MOD(ROW(),2)+7)))),"")</f>
        <v/>
      </c>
      <c r="V53" s="16" t="str">
        <f>IFERROR(IF(T46="","",IF(MOD(ROW(),2)+7=1,INDEX(Março!$F$4:$F$300,MATCH(T53,Março!$A$4:$A$300,0)),INDEX(Março!$F$4:$F$300,_xlfn.AGGREGATE(15,6,ROW(Março!$A$4:$A$300)-ROW(Março!$A$3)/(Março!$A$4:$A$300=MAX(T46:T53)),MOD(ROW(),2)+7)))),"")</f>
        <v/>
      </c>
    </row>
    <row r="54" spans="2:22" x14ac:dyDescent="0.3">
      <c r="U54" s="57"/>
    </row>
  </sheetData>
  <mergeCells count="3">
    <mergeCell ref="K2:L2"/>
    <mergeCell ref="O2:Q2"/>
    <mergeCell ref="B3:U4"/>
  </mergeCells>
  <conditionalFormatting sqref="C6:C53">
    <cfRule type="cellIs" dxfId="319" priority="345" operator="equal">
      <formula>$D6=""</formula>
    </cfRule>
    <cfRule type="expression" dxfId="318" priority="346">
      <formula>$D6="A Estudar"</formula>
    </cfRule>
    <cfRule type="expression" dxfId="317" priority="347">
      <formula>$D6="Estudando"</formula>
    </cfRule>
    <cfRule type="expression" dxfId="316" priority="348">
      <formula>$D6="Estudado"</formula>
    </cfRule>
  </conditionalFormatting>
  <conditionalFormatting sqref="F6:F53">
    <cfRule type="cellIs" dxfId="315" priority="21" operator="equal">
      <formula>$F6=""</formula>
    </cfRule>
    <cfRule type="expression" dxfId="314" priority="22">
      <formula>$G6="A Estudar"</formula>
    </cfRule>
    <cfRule type="expression" dxfId="313" priority="23">
      <formula>$G6="Estudando"</formula>
    </cfRule>
    <cfRule type="expression" dxfId="312" priority="24">
      <formula>$G6="Estudado"</formula>
    </cfRule>
  </conditionalFormatting>
  <conditionalFormatting sqref="I6:I53">
    <cfRule type="cellIs" dxfId="311" priority="17" operator="equal">
      <formula>$I6=""</formula>
    </cfRule>
    <cfRule type="expression" dxfId="310" priority="18">
      <formula>$J6="A Estudar"</formula>
    </cfRule>
    <cfRule type="expression" dxfId="309" priority="19">
      <formula>$J6="Estudando"</formula>
    </cfRule>
    <cfRule type="expression" dxfId="308" priority="20">
      <formula>$J6="Estudado"</formula>
    </cfRule>
  </conditionalFormatting>
  <conditionalFormatting sqref="L6:L53">
    <cfRule type="cellIs" dxfId="307" priority="13" operator="equal">
      <formula>$L6=""</formula>
    </cfRule>
    <cfRule type="expression" dxfId="306" priority="14">
      <formula>$M6="A Estudar"</formula>
    </cfRule>
    <cfRule type="expression" dxfId="305" priority="15">
      <formula>$M6="Estudando"</formula>
    </cfRule>
    <cfRule type="expression" dxfId="304" priority="16">
      <formula>$M6="Estudado"</formula>
    </cfRule>
  </conditionalFormatting>
  <conditionalFormatting sqref="O6:O53">
    <cfRule type="cellIs" dxfId="303" priority="9" operator="equal">
      <formula>$O6=""</formula>
    </cfRule>
    <cfRule type="expression" dxfId="302" priority="10">
      <formula>$P6="A Estudar"</formula>
    </cfRule>
    <cfRule type="expression" dxfId="301" priority="11">
      <formula>$P6="Estudando"</formula>
    </cfRule>
    <cfRule type="expression" dxfId="300" priority="12">
      <formula>$P6="Estudado"</formula>
    </cfRule>
  </conditionalFormatting>
  <conditionalFormatting sqref="R6:R53">
    <cfRule type="cellIs" dxfId="299" priority="5" operator="equal">
      <formula>$R6=""</formula>
    </cfRule>
    <cfRule type="expression" dxfId="298" priority="6">
      <formula>$S6="A Estudar"</formula>
    </cfRule>
    <cfRule type="expression" dxfId="297" priority="7">
      <formula>$S6="Estudando"</formula>
    </cfRule>
    <cfRule type="expression" dxfId="296" priority="8">
      <formula>$S6="Estudado"</formula>
    </cfRule>
  </conditionalFormatting>
  <conditionalFormatting sqref="U6:U53">
    <cfRule type="cellIs" dxfId="295" priority="1" operator="equal">
      <formula>$U6=""</formula>
    </cfRule>
    <cfRule type="expression" dxfId="294" priority="2">
      <formula>$V6="A Estudar"</formula>
    </cfRule>
    <cfRule type="expression" dxfId="293" priority="3">
      <formula>$V6="Estudando"</formula>
    </cfRule>
    <cfRule type="expression" dxfId="292" priority="4">
      <formula>$V6="Estudado"</formula>
    </cfRule>
  </conditionalFormatting>
  <conditionalFormatting sqref="U54">
    <cfRule type="expression" dxfId="291" priority="521">
      <formula>$U54=""</formula>
    </cfRule>
    <cfRule type="expression" dxfId="290" priority="522">
      <formula>$V54="A Estudar"</formula>
    </cfRule>
    <cfRule type="expression" dxfId="289" priority="523">
      <formula>$V54="Estudando"</formula>
    </cfRule>
    <cfRule type="expression" dxfId="288" priority="524">
      <formula>$V54="Estudado"</formula>
    </cfRule>
  </conditionalFormatting>
  <pageMargins left="0.75" right="0.25" top="0.75" bottom="0.75" header="0.3" footer="0.3"/>
  <pageSetup paperSize="9" scale="6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4292E9-AC18-44F9-AEEA-30788DA48627}">
  <dimension ref="A1:S49"/>
  <sheetViews>
    <sheetView showGridLines="0" zoomScaleNormal="100" workbookViewId="0">
      <selection sqref="A1:R1"/>
    </sheetView>
  </sheetViews>
  <sheetFormatPr defaultRowHeight="15.6" x14ac:dyDescent="0.3"/>
  <cols>
    <col min="1" max="1" width="3.5546875" style="101" customWidth="1"/>
    <col min="5" max="5" width="6.109375" customWidth="1"/>
    <col min="10" max="10" width="4.77734375" customWidth="1"/>
    <col min="18" max="18" width="31.44140625" customWidth="1"/>
  </cols>
  <sheetData>
    <row r="1" spans="1:18" ht="27.6" customHeight="1" x14ac:dyDescent="0.3">
      <c r="A1" s="160" t="s">
        <v>66</v>
      </c>
      <c r="B1" s="160"/>
      <c r="C1" s="160"/>
      <c r="D1" s="160"/>
      <c r="E1" s="160"/>
      <c r="F1" s="160"/>
      <c r="G1" s="160"/>
      <c r="H1" s="160"/>
      <c r="I1" s="160"/>
      <c r="J1" s="160"/>
      <c r="K1" s="160"/>
      <c r="L1" s="160"/>
      <c r="M1" s="160"/>
      <c r="N1" s="160"/>
      <c r="O1" s="160"/>
      <c r="P1" s="160"/>
      <c r="Q1" s="160"/>
      <c r="R1" s="160"/>
    </row>
    <row r="2" spans="1:18" ht="7.2" customHeight="1" x14ac:dyDescent="0.3">
      <c r="B2" s="102"/>
      <c r="C2" s="102"/>
      <c r="D2" s="102"/>
      <c r="E2" s="102"/>
      <c r="F2" s="102"/>
      <c r="G2" s="102"/>
      <c r="H2" s="102"/>
      <c r="I2" s="102"/>
      <c r="J2" s="102"/>
      <c r="K2" s="102"/>
      <c r="L2" s="102"/>
      <c r="M2" s="102"/>
      <c r="N2" s="102"/>
      <c r="O2" s="102"/>
      <c r="P2" s="102"/>
      <c r="Q2" s="102"/>
      <c r="R2" s="102"/>
    </row>
    <row r="3" spans="1:18" ht="14.4" customHeight="1" x14ac:dyDescent="0.3">
      <c r="A3" s="161">
        <v>1</v>
      </c>
      <c r="B3" s="137" t="s">
        <v>70</v>
      </c>
      <c r="C3" s="137"/>
      <c r="D3" s="137"/>
      <c r="E3" s="137"/>
      <c r="F3" s="137"/>
      <c r="G3" s="137"/>
      <c r="H3" s="137"/>
      <c r="I3" s="137"/>
      <c r="J3" s="137"/>
      <c r="K3" s="137"/>
      <c r="L3" s="137"/>
      <c r="M3" s="137"/>
      <c r="N3" s="137"/>
      <c r="O3" s="137"/>
      <c r="P3" s="137"/>
      <c r="Q3" s="137"/>
      <c r="R3" s="138"/>
    </row>
    <row r="4" spans="1:18" ht="21.6" customHeight="1" x14ac:dyDescent="0.3">
      <c r="A4" s="162"/>
      <c r="B4" s="144" t="s">
        <v>121</v>
      </c>
      <c r="C4" s="144"/>
      <c r="D4" s="144"/>
      <c r="E4" s="144"/>
      <c r="F4" s="144"/>
      <c r="G4" s="144"/>
      <c r="H4" s="144"/>
      <c r="I4" s="144"/>
      <c r="J4" s="164" t="s">
        <v>72</v>
      </c>
      <c r="K4" s="164"/>
      <c r="L4" s="164"/>
      <c r="M4" s="164"/>
      <c r="N4" s="164"/>
      <c r="O4" s="164"/>
      <c r="P4" s="164"/>
      <c r="Q4" s="164"/>
      <c r="R4" s="165"/>
    </row>
    <row r="5" spans="1:18" ht="3.6" customHeight="1" x14ac:dyDescent="0.3">
      <c r="B5" s="103"/>
      <c r="C5" s="103"/>
      <c r="D5" s="103"/>
      <c r="E5" s="103"/>
      <c r="F5" s="103"/>
      <c r="G5" s="103"/>
      <c r="H5" s="103"/>
      <c r="I5" s="103"/>
      <c r="J5" s="103"/>
      <c r="K5" s="103"/>
      <c r="L5" s="103"/>
      <c r="M5" s="103"/>
      <c r="N5" s="103"/>
      <c r="O5" s="103"/>
      <c r="P5" s="103"/>
      <c r="Q5" s="103"/>
      <c r="R5" s="103"/>
    </row>
    <row r="6" spans="1:18" ht="3.6" customHeight="1" x14ac:dyDescent="0.3">
      <c r="A6" s="105"/>
      <c r="B6" s="106"/>
      <c r="C6" s="106"/>
      <c r="D6" s="106"/>
      <c r="E6" s="106"/>
      <c r="F6" s="106"/>
      <c r="G6" s="106"/>
      <c r="H6" s="106"/>
      <c r="I6" s="106"/>
      <c r="J6" s="106"/>
      <c r="K6" s="106"/>
      <c r="L6" s="106"/>
      <c r="M6" s="106"/>
      <c r="N6" s="106"/>
      <c r="O6" s="106"/>
      <c r="P6" s="106"/>
      <c r="Q6" s="106"/>
      <c r="R6" s="106"/>
    </row>
    <row r="7" spans="1:18" ht="14.4" x14ac:dyDescent="0.3">
      <c r="A7" s="161">
        <v>3</v>
      </c>
      <c r="B7" s="139" t="s">
        <v>117</v>
      </c>
      <c r="C7" s="137"/>
      <c r="D7" s="137"/>
      <c r="E7" s="137"/>
      <c r="F7" s="137"/>
      <c r="G7" s="137"/>
      <c r="H7" s="137"/>
      <c r="I7" s="137"/>
      <c r="J7" s="137"/>
      <c r="K7" s="137"/>
      <c r="L7" s="137"/>
      <c r="M7" s="137"/>
      <c r="N7" s="137"/>
      <c r="O7" s="137"/>
      <c r="P7" s="137"/>
      <c r="Q7" s="137"/>
      <c r="R7" s="138"/>
    </row>
    <row r="8" spans="1:18" ht="14.4" x14ac:dyDescent="0.3">
      <c r="A8" s="163"/>
      <c r="B8" s="140"/>
      <c r="C8" s="141"/>
      <c r="D8" s="141"/>
      <c r="E8" s="141"/>
      <c r="F8" s="141"/>
      <c r="G8" s="141"/>
      <c r="H8" s="141"/>
      <c r="I8" s="141"/>
      <c r="J8" s="141"/>
      <c r="K8" s="141"/>
      <c r="L8" s="141"/>
      <c r="M8" s="141"/>
      <c r="N8" s="141"/>
      <c r="O8" s="141"/>
      <c r="P8" s="141"/>
      <c r="Q8" s="141"/>
      <c r="R8" s="142"/>
    </row>
    <row r="9" spans="1:18" ht="14.4" x14ac:dyDescent="0.3">
      <c r="A9" s="162"/>
      <c r="B9" s="143"/>
      <c r="C9" s="144"/>
      <c r="D9" s="144"/>
      <c r="E9" s="144"/>
      <c r="F9" s="144"/>
      <c r="G9" s="144"/>
      <c r="H9" s="144"/>
      <c r="I9" s="144"/>
      <c r="J9" s="144"/>
      <c r="K9" s="144"/>
      <c r="L9" s="144"/>
      <c r="M9" s="144"/>
      <c r="N9" s="144"/>
      <c r="O9" s="144"/>
      <c r="P9" s="144"/>
      <c r="Q9" s="144"/>
      <c r="R9" s="145"/>
    </row>
    <row r="10" spans="1:18" ht="3.6" customHeight="1" x14ac:dyDescent="0.3">
      <c r="B10" s="106"/>
      <c r="C10" s="106"/>
      <c r="D10" s="106"/>
      <c r="E10" s="106"/>
      <c r="F10" s="106"/>
      <c r="G10" s="106"/>
      <c r="H10" s="106"/>
      <c r="I10" s="106"/>
      <c r="J10" s="106"/>
      <c r="K10" s="106"/>
      <c r="L10" s="106"/>
      <c r="M10" s="106"/>
      <c r="N10" s="106"/>
      <c r="O10" s="106"/>
      <c r="P10" s="106"/>
      <c r="Q10" s="106"/>
      <c r="R10" s="106"/>
    </row>
    <row r="11" spans="1:18" ht="13.8" customHeight="1" x14ac:dyDescent="0.3">
      <c r="A11" s="161">
        <v>4</v>
      </c>
      <c r="B11" s="139" t="s">
        <v>118</v>
      </c>
      <c r="C11" s="137"/>
      <c r="D11" s="137"/>
      <c r="E11" s="137"/>
      <c r="F11" s="137"/>
      <c r="G11" s="137"/>
      <c r="H11" s="137"/>
      <c r="I11" s="137"/>
      <c r="J11" s="137"/>
      <c r="K11" s="137"/>
      <c r="L11" s="137"/>
      <c r="M11" s="137"/>
      <c r="N11" s="137"/>
      <c r="O11" s="137"/>
      <c r="P11" s="137"/>
      <c r="Q11" s="137"/>
      <c r="R11" s="138"/>
    </row>
    <row r="12" spans="1:18" ht="14.4" customHeight="1" x14ac:dyDescent="0.3">
      <c r="A12" s="163"/>
      <c r="B12" s="140"/>
      <c r="C12" s="141"/>
      <c r="D12" s="141"/>
      <c r="E12" s="141"/>
      <c r="F12" s="141"/>
      <c r="G12" s="141"/>
      <c r="H12" s="141"/>
      <c r="I12" s="141"/>
      <c r="J12" s="141"/>
      <c r="K12" s="141"/>
      <c r="L12" s="141"/>
      <c r="M12" s="141"/>
      <c r="N12" s="141"/>
      <c r="O12" s="141"/>
      <c r="P12" s="141"/>
      <c r="Q12" s="141"/>
      <c r="R12" s="142"/>
    </row>
    <row r="13" spans="1:18" ht="14.4" customHeight="1" x14ac:dyDescent="0.3">
      <c r="A13" s="163"/>
      <c r="B13" s="140"/>
      <c r="C13" s="141"/>
      <c r="D13" s="141"/>
      <c r="E13" s="141"/>
      <c r="F13" s="141"/>
      <c r="G13" s="141"/>
      <c r="H13" s="141"/>
      <c r="I13" s="141"/>
      <c r="J13" s="141"/>
      <c r="K13" s="141"/>
      <c r="L13" s="141"/>
      <c r="M13" s="141"/>
      <c r="N13" s="141"/>
      <c r="O13" s="141"/>
      <c r="P13" s="141"/>
      <c r="Q13" s="141"/>
      <c r="R13" s="142"/>
    </row>
    <row r="14" spans="1:18" ht="14.4" customHeight="1" x14ac:dyDescent="0.3">
      <c r="A14" s="163"/>
      <c r="B14" s="140"/>
      <c r="C14" s="141"/>
      <c r="D14" s="141"/>
      <c r="E14" s="141"/>
      <c r="F14" s="141"/>
      <c r="G14" s="141"/>
      <c r="H14" s="141"/>
      <c r="I14" s="141"/>
      <c r="J14" s="141"/>
      <c r="K14" s="141"/>
      <c r="L14" s="141"/>
      <c r="M14" s="141"/>
      <c r="N14" s="141"/>
      <c r="O14" s="141"/>
      <c r="P14" s="141"/>
      <c r="Q14" s="141"/>
      <c r="R14" s="142"/>
    </row>
    <row r="15" spans="1:18" ht="14.4" customHeight="1" x14ac:dyDescent="0.3">
      <c r="A15" s="163"/>
      <c r="B15" s="140"/>
      <c r="C15" s="141"/>
      <c r="D15" s="141"/>
      <c r="E15" s="141"/>
      <c r="F15" s="141"/>
      <c r="G15" s="141"/>
      <c r="H15" s="141"/>
      <c r="I15" s="141"/>
      <c r="J15" s="141"/>
      <c r="K15" s="141"/>
      <c r="L15" s="141"/>
      <c r="M15" s="141"/>
      <c r="N15" s="141"/>
      <c r="O15" s="141"/>
      <c r="P15" s="141"/>
      <c r="Q15" s="141"/>
      <c r="R15" s="142"/>
    </row>
    <row r="16" spans="1:18" ht="14.4" customHeight="1" x14ac:dyDescent="0.3">
      <c r="A16" s="163"/>
      <c r="B16" s="140"/>
      <c r="C16" s="141"/>
      <c r="D16" s="141"/>
      <c r="E16" s="141"/>
      <c r="F16" s="141"/>
      <c r="G16" s="141"/>
      <c r="H16" s="141"/>
      <c r="I16" s="141"/>
      <c r="J16" s="141"/>
      <c r="K16" s="141"/>
      <c r="L16" s="141"/>
      <c r="M16" s="141"/>
      <c r="N16" s="141"/>
      <c r="O16" s="141"/>
      <c r="P16" s="141"/>
      <c r="Q16" s="141"/>
      <c r="R16" s="142"/>
    </row>
    <row r="17" spans="1:19" ht="14.4" customHeight="1" x14ac:dyDescent="0.3">
      <c r="A17" s="163"/>
      <c r="B17" s="140"/>
      <c r="C17" s="141"/>
      <c r="D17" s="141"/>
      <c r="E17" s="141"/>
      <c r="F17" s="141"/>
      <c r="G17" s="141"/>
      <c r="H17" s="141"/>
      <c r="I17" s="141"/>
      <c r="J17" s="141"/>
      <c r="K17" s="141"/>
      <c r="L17" s="141"/>
      <c r="M17" s="141"/>
      <c r="N17" s="141"/>
      <c r="O17" s="141"/>
      <c r="P17" s="141"/>
      <c r="Q17" s="141"/>
      <c r="R17" s="142"/>
    </row>
    <row r="18" spans="1:19" ht="14.4" customHeight="1" x14ac:dyDescent="0.3">
      <c r="A18" s="163"/>
      <c r="B18" s="140"/>
      <c r="C18" s="141"/>
      <c r="D18" s="141"/>
      <c r="E18" s="141"/>
      <c r="F18" s="141"/>
      <c r="G18" s="141"/>
      <c r="H18" s="141"/>
      <c r="I18" s="141"/>
      <c r="J18" s="141"/>
      <c r="K18" s="141"/>
      <c r="L18" s="141"/>
      <c r="M18" s="141"/>
      <c r="N18" s="141"/>
      <c r="O18" s="141"/>
      <c r="P18" s="141"/>
      <c r="Q18" s="141"/>
      <c r="R18" s="142"/>
    </row>
    <row r="19" spans="1:19" ht="14.4" customHeight="1" x14ac:dyDescent="0.3">
      <c r="A19" s="163"/>
      <c r="B19" s="140"/>
      <c r="C19" s="141"/>
      <c r="D19" s="141"/>
      <c r="E19" s="141"/>
      <c r="F19" s="141"/>
      <c r="G19" s="141"/>
      <c r="H19" s="141"/>
      <c r="I19" s="141"/>
      <c r="J19" s="141"/>
      <c r="K19" s="141"/>
      <c r="L19" s="141"/>
      <c r="M19" s="141"/>
      <c r="N19" s="141"/>
      <c r="O19" s="141"/>
      <c r="P19" s="141"/>
      <c r="Q19" s="141"/>
      <c r="R19" s="142"/>
    </row>
    <row r="20" spans="1:19" ht="15.6" customHeight="1" x14ac:dyDescent="0.3">
      <c r="A20" s="163"/>
      <c r="B20" s="140"/>
      <c r="C20" s="141"/>
      <c r="D20" s="141"/>
      <c r="E20" s="141"/>
      <c r="F20" s="141"/>
      <c r="G20" s="141"/>
      <c r="H20" s="141"/>
      <c r="I20" s="141"/>
      <c r="J20" s="141"/>
      <c r="K20" s="141"/>
      <c r="L20" s="141"/>
      <c r="M20" s="141"/>
      <c r="N20" s="141"/>
      <c r="O20" s="141"/>
      <c r="P20" s="141"/>
      <c r="Q20" s="141"/>
      <c r="R20" s="142"/>
    </row>
    <row r="21" spans="1:19" ht="3.6" customHeight="1" x14ac:dyDescent="0.3">
      <c r="A21" s="163"/>
      <c r="B21" s="140"/>
      <c r="C21" s="141"/>
      <c r="D21" s="141"/>
      <c r="E21" s="141"/>
      <c r="F21" s="141"/>
      <c r="G21" s="141"/>
      <c r="H21" s="141"/>
      <c r="I21" s="141"/>
      <c r="J21" s="141"/>
      <c r="K21" s="141"/>
      <c r="L21" s="141"/>
      <c r="M21" s="141"/>
      <c r="N21" s="141"/>
      <c r="O21" s="141"/>
      <c r="P21" s="141"/>
      <c r="Q21" s="141"/>
      <c r="R21" s="142"/>
    </row>
    <row r="22" spans="1:19" ht="14.4" customHeight="1" x14ac:dyDescent="0.3">
      <c r="A22" s="163"/>
      <c r="B22" s="140"/>
      <c r="C22" s="141"/>
      <c r="D22" s="141"/>
      <c r="E22" s="141"/>
      <c r="F22" s="141"/>
      <c r="G22" s="141"/>
      <c r="H22" s="141"/>
      <c r="I22" s="141"/>
      <c r="J22" s="141"/>
      <c r="K22" s="141"/>
      <c r="L22" s="141"/>
      <c r="M22" s="141"/>
      <c r="N22" s="141"/>
      <c r="O22" s="141"/>
      <c r="P22" s="141"/>
      <c r="Q22" s="141"/>
      <c r="R22" s="142"/>
    </row>
    <row r="23" spans="1:19" ht="123.6" customHeight="1" x14ac:dyDescent="0.3">
      <c r="A23" s="162"/>
      <c r="B23" s="143"/>
      <c r="C23" s="144"/>
      <c r="D23" s="144"/>
      <c r="E23" s="144"/>
      <c r="F23" s="144"/>
      <c r="G23" s="144"/>
      <c r="H23" s="144"/>
      <c r="I23" s="144"/>
      <c r="J23" s="144"/>
      <c r="K23" s="144"/>
      <c r="L23" s="144"/>
      <c r="M23" s="144"/>
      <c r="N23" s="144"/>
      <c r="O23" s="144"/>
      <c r="P23" s="144"/>
      <c r="Q23" s="144"/>
      <c r="R23" s="145"/>
    </row>
    <row r="24" spans="1:19" ht="3.6" customHeight="1" x14ac:dyDescent="0.3">
      <c r="B24" s="106"/>
      <c r="C24" s="106"/>
      <c r="D24" s="106"/>
      <c r="E24" s="106"/>
      <c r="F24" s="106"/>
      <c r="G24" s="106"/>
      <c r="H24" s="106"/>
      <c r="I24" s="106"/>
      <c r="J24" s="106"/>
      <c r="K24" s="106"/>
      <c r="L24" s="106"/>
      <c r="M24" s="106"/>
      <c r="N24" s="106"/>
      <c r="O24" s="106"/>
      <c r="P24" s="106"/>
      <c r="Q24" s="106"/>
      <c r="R24" s="106"/>
    </row>
    <row r="25" spans="1:19" ht="13.8" customHeight="1" x14ac:dyDescent="0.3">
      <c r="A25" s="161">
        <v>5</v>
      </c>
      <c r="B25" s="139" t="s">
        <v>119</v>
      </c>
      <c r="C25" s="137"/>
      <c r="D25" s="137"/>
      <c r="E25" s="137"/>
      <c r="F25" s="137"/>
      <c r="G25" s="137"/>
      <c r="H25" s="137"/>
      <c r="I25" s="137"/>
      <c r="J25" s="137"/>
      <c r="K25" s="137"/>
      <c r="L25" s="137"/>
      <c r="M25" s="137"/>
      <c r="N25" s="137"/>
      <c r="O25" s="137"/>
      <c r="P25" s="137"/>
      <c r="Q25" s="137"/>
      <c r="R25" s="138"/>
      <c r="S25" s="107"/>
    </row>
    <row r="26" spans="1:19" ht="14.4" customHeight="1" x14ac:dyDescent="0.3">
      <c r="A26" s="163"/>
      <c r="B26" s="140"/>
      <c r="C26" s="141"/>
      <c r="D26" s="141"/>
      <c r="E26" s="141"/>
      <c r="F26" s="141"/>
      <c r="G26" s="141"/>
      <c r="H26" s="141"/>
      <c r="I26" s="141"/>
      <c r="J26" s="141"/>
      <c r="K26" s="141"/>
      <c r="L26" s="141"/>
      <c r="M26" s="141"/>
      <c r="N26" s="141"/>
      <c r="O26" s="141"/>
      <c r="P26" s="141"/>
      <c r="Q26" s="141"/>
      <c r="R26" s="142"/>
    </row>
    <row r="27" spans="1:19" ht="14.4" customHeight="1" x14ac:dyDescent="0.3">
      <c r="A27" s="163"/>
      <c r="B27" s="140"/>
      <c r="C27" s="141"/>
      <c r="D27" s="141"/>
      <c r="E27" s="141"/>
      <c r="F27" s="141"/>
      <c r="G27" s="141"/>
      <c r="H27" s="141"/>
      <c r="I27" s="141"/>
      <c r="J27" s="141"/>
      <c r="K27" s="141"/>
      <c r="L27" s="141"/>
      <c r="M27" s="141"/>
      <c r="N27" s="141"/>
      <c r="O27" s="141"/>
      <c r="P27" s="141"/>
      <c r="Q27" s="141"/>
      <c r="R27" s="142"/>
    </row>
    <row r="28" spans="1:19" ht="14.4" customHeight="1" x14ac:dyDescent="0.3">
      <c r="A28" s="163"/>
      <c r="B28" s="140"/>
      <c r="C28" s="141"/>
      <c r="D28" s="141"/>
      <c r="E28" s="141"/>
      <c r="F28" s="141"/>
      <c r="G28" s="141"/>
      <c r="H28" s="141"/>
      <c r="I28" s="141"/>
      <c r="J28" s="141"/>
      <c r="K28" s="141"/>
      <c r="L28" s="141"/>
      <c r="M28" s="141"/>
      <c r="N28" s="141"/>
      <c r="O28" s="141"/>
      <c r="P28" s="141"/>
      <c r="Q28" s="141"/>
      <c r="R28" s="142"/>
    </row>
    <row r="29" spans="1:19" ht="14.4" customHeight="1" x14ac:dyDescent="0.3">
      <c r="A29" s="163"/>
      <c r="B29" s="140"/>
      <c r="C29" s="141"/>
      <c r="D29" s="141"/>
      <c r="E29" s="141"/>
      <c r="F29" s="141"/>
      <c r="G29" s="141"/>
      <c r="H29" s="141"/>
      <c r="I29" s="141"/>
      <c r="J29" s="141"/>
      <c r="K29" s="141"/>
      <c r="L29" s="141"/>
      <c r="M29" s="141"/>
      <c r="N29" s="141"/>
      <c r="O29" s="141"/>
      <c r="P29" s="141"/>
      <c r="Q29" s="141"/>
      <c r="R29" s="142"/>
    </row>
    <row r="30" spans="1:19" ht="14.4" customHeight="1" x14ac:dyDescent="0.3">
      <c r="A30" s="163"/>
      <c r="B30" s="140"/>
      <c r="C30" s="141"/>
      <c r="D30" s="141"/>
      <c r="E30" s="141"/>
      <c r="F30" s="141"/>
      <c r="G30" s="141"/>
      <c r="H30" s="141"/>
      <c r="I30" s="141"/>
      <c r="J30" s="141"/>
      <c r="K30" s="141"/>
      <c r="L30" s="141"/>
      <c r="M30" s="141"/>
      <c r="N30" s="141"/>
      <c r="O30" s="141"/>
      <c r="P30" s="141"/>
      <c r="Q30" s="141"/>
      <c r="R30" s="142"/>
    </row>
    <row r="31" spans="1:19" ht="14.4" customHeight="1" x14ac:dyDescent="0.3">
      <c r="A31" s="163"/>
      <c r="B31" s="140"/>
      <c r="C31" s="141"/>
      <c r="D31" s="141"/>
      <c r="E31" s="141"/>
      <c r="F31" s="141"/>
      <c r="G31" s="141"/>
      <c r="H31" s="141"/>
      <c r="I31" s="141"/>
      <c r="J31" s="141"/>
      <c r="K31" s="141"/>
      <c r="L31" s="141"/>
      <c r="M31" s="141"/>
      <c r="N31" s="141"/>
      <c r="O31" s="141"/>
      <c r="P31" s="141"/>
      <c r="Q31" s="141"/>
      <c r="R31" s="142"/>
    </row>
    <row r="32" spans="1:19" ht="38.4" customHeight="1" x14ac:dyDescent="0.3">
      <c r="A32" s="162"/>
      <c r="B32" s="143"/>
      <c r="C32" s="144"/>
      <c r="D32" s="144"/>
      <c r="E32" s="144"/>
      <c r="F32" s="144"/>
      <c r="G32" s="144"/>
      <c r="H32" s="144"/>
      <c r="I32" s="144"/>
      <c r="J32" s="144"/>
      <c r="K32" s="144"/>
      <c r="L32" s="144"/>
      <c r="M32" s="144"/>
      <c r="N32" s="144"/>
      <c r="O32" s="144"/>
      <c r="P32" s="144"/>
      <c r="Q32" s="144"/>
      <c r="R32" s="145"/>
    </row>
    <row r="33" spans="1:18" ht="3.6" customHeight="1" x14ac:dyDescent="0.3">
      <c r="B33" s="103"/>
      <c r="C33" s="103"/>
      <c r="D33" s="103"/>
      <c r="E33" s="103"/>
      <c r="F33" s="103"/>
      <c r="G33" s="103"/>
      <c r="H33" s="103"/>
      <c r="I33" s="103"/>
      <c r="J33" s="103"/>
      <c r="K33" s="103"/>
      <c r="L33" s="103"/>
      <c r="M33" s="103"/>
      <c r="N33" s="103"/>
      <c r="O33" s="103"/>
      <c r="P33" s="103"/>
      <c r="Q33" s="103"/>
      <c r="R33" s="103"/>
    </row>
    <row r="34" spans="1:18" ht="13.8" customHeight="1" x14ac:dyDescent="0.3">
      <c r="A34" s="161">
        <v>2</v>
      </c>
      <c r="B34" s="139" t="s">
        <v>67</v>
      </c>
      <c r="C34" s="137"/>
      <c r="D34" s="137"/>
      <c r="E34" s="137"/>
      <c r="F34" s="137"/>
      <c r="G34" s="137"/>
      <c r="H34" s="137"/>
      <c r="I34" s="137"/>
      <c r="J34" s="137"/>
      <c r="K34" s="137"/>
      <c r="L34" s="137"/>
      <c r="M34" s="137"/>
      <c r="N34" s="137"/>
      <c r="O34" s="137"/>
      <c r="P34" s="137"/>
      <c r="Q34" s="137"/>
      <c r="R34" s="138"/>
    </row>
    <row r="35" spans="1:18" ht="18.600000000000001" customHeight="1" x14ac:dyDescent="0.3">
      <c r="A35" s="162"/>
      <c r="B35" s="143"/>
      <c r="C35" s="144"/>
      <c r="D35" s="144"/>
      <c r="E35" s="144"/>
      <c r="F35" s="144"/>
      <c r="G35" s="144"/>
      <c r="H35" s="144"/>
      <c r="I35" s="144"/>
      <c r="J35" s="144"/>
      <c r="K35" s="144"/>
      <c r="L35" s="144"/>
      <c r="M35" s="144"/>
      <c r="N35" s="144"/>
      <c r="O35" s="144"/>
      <c r="P35" s="144"/>
      <c r="Q35" s="144"/>
      <c r="R35" s="145"/>
    </row>
    <row r="36" spans="1:18" ht="3.6" customHeight="1" x14ac:dyDescent="0.3">
      <c r="B36" s="103"/>
      <c r="C36" s="103"/>
      <c r="D36" s="103"/>
      <c r="E36" s="103"/>
      <c r="F36" s="103"/>
      <c r="G36" s="103"/>
      <c r="H36" s="103"/>
      <c r="I36" s="103"/>
      <c r="J36" s="103"/>
      <c r="K36" s="103"/>
      <c r="L36" s="103"/>
      <c r="M36" s="103"/>
      <c r="N36" s="103"/>
      <c r="O36" s="103"/>
      <c r="P36" s="103"/>
      <c r="Q36" s="103"/>
      <c r="R36" s="103"/>
    </row>
    <row r="37" spans="1:18" ht="3.6" customHeight="1" x14ac:dyDescent="0.3">
      <c r="A37" s="146">
        <v>7</v>
      </c>
      <c r="B37" s="149" t="s">
        <v>120</v>
      </c>
      <c r="C37" s="149"/>
      <c r="D37" s="149"/>
      <c r="E37" s="149"/>
      <c r="F37" s="149"/>
      <c r="G37" s="149"/>
      <c r="H37" s="149"/>
      <c r="I37" s="149"/>
      <c r="J37" s="149"/>
      <c r="K37" s="149"/>
      <c r="L37" s="149"/>
      <c r="M37" s="149"/>
      <c r="N37" s="149"/>
      <c r="O37" s="149"/>
      <c r="P37" s="149"/>
      <c r="Q37" s="149"/>
      <c r="R37" s="156"/>
    </row>
    <row r="38" spans="1:18" ht="14.4" x14ac:dyDescent="0.3">
      <c r="A38" s="147"/>
      <c r="B38" s="141"/>
      <c r="C38" s="141"/>
      <c r="D38" s="141"/>
      <c r="E38" s="141"/>
      <c r="F38" s="141"/>
      <c r="G38" s="141"/>
      <c r="H38" s="141"/>
      <c r="I38" s="141"/>
      <c r="J38" s="141"/>
      <c r="K38" s="141"/>
      <c r="L38" s="141"/>
      <c r="M38" s="141"/>
      <c r="N38" s="141"/>
      <c r="O38" s="141"/>
      <c r="P38" s="141"/>
      <c r="Q38" s="141"/>
      <c r="R38" s="157"/>
    </row>
    <row r="39" spans="1:18" ht="27" customHeight="1" x14ac:dyDescent="0.3">
      <c r="A39" s="148"/>
      <c r="B39" s="158"/>
      <c r="C39" s="158"/>
      <c r="D39" s="158"/>
      <c r="E39" s="158"/>
      <c r="F39" s="158"/>
      <c r="G39" s="158"/>
      <c r="H39" s="158"/>
      <c r="I39" s="158"/>
      <c r="J39" s="158"/>
      <c r="K39" s="158"/>
      <c r="L39" s="158"/>
      <c r="M39" s="158"/>
      <c r="N39" s="158"/>
      <c r="O39" s="158"/>
      <c r="P39" s="158"/>
      <c r="Q39" s="158"/>
      <c r="R39" s="159"/>
    </row>
    <row r="40" spans="1:18" ht="3.6" customHeight="1" x14ac:dyDescent="0.3">
      <c r="B40" s="103"/>
      <c r="C40" s="103"/>
      <c r="D40" s="103"/>
      <c r="E40" s="103"/>
      <c r="F40" s="103"/>
      <c r="G40" s="103"/>
      <c r="H40" s="103"/>
      <c r="I40" s="103"/>
      <c r="J40" s="103"/>
      <c r="K40" s="103"/>
      <c r="L40" s="103"/>
      <c r="M40" s="103"/>
      <c r="N40" s="103"/>
      <c r="O40" s="103"/>
      <c r="P40" s="103"/>
      <c r="Q40" s="103"/>
      <c r="R40" s="103"/>
    </row>
    <row r="41" spans="1:18" ht="3.6" customHeight="1" x14ac:dyDescent="0.3">
      <c r="A41" s="146">
        <v>8</v>
      </c>
      <c r="B41" s="149" t="s">
        <v>68</v>
      </c>
      <c r="C41" s="150"/>
      <c r="D41" s="150"/>
      <c r="E41" s="150"/>
      <c r="F41" s="150"/>
      <c r="G41" s="150"/>
      <c r="H41" s="150"/>
      <c r="I41" s="150"/>
      <c r="J41" s="150"/>
      <c r="K41" s="150"/>
      <c r="L41" s="150"/>
      <c r="M41" s="150"/>
      <c r="N41" s="150"/>
      <c r="O41" s="150"/>
      <c r="P41" s="150"/>
      <c r="Q41" s="150"/>
      <c r="R41" s="151"/>
    </row>
    <row r="42" spans="1:18" ht="14.4" x14ac:dyDescent="0.3">
      <c r="A42" s="147"/>
      <c r="B42" s="152"/>
      <c r="C42" s="152"/>
      <c r="D42" s="152"/>
      <c r="E42" s="152"/>
      <c r="F42" s="152"/>
      <c r="G42" s="152"/>
      <c r="H42" s="152"/>
      <c r="I42" s="152"/>
      <c r="J42" s="152"/>
      <c r="K42" s="152"/>
      <c r="L42" s="152"/>
      <c r="M42" s="152"/>
      <c r="N42" s="152"/>
      <c r="O42" s="152"/>
      <c r="P42" s="152"/>
      <c r="Q42" s="152"/>
      <c r="R42" s="153"/>
    </row>
    <row r="43" spans="1:18" ht="37.200000000000003" customHeight="1" x14ac:dyDescent="0.3">
      <c r="A43" s="148"/>
      <c r="B43" s="154"/>
      <c r="C43" s="154"/>
      <c r="D43" s="154"/>
      <c r="E43" s="154"/>
      <c r="F43" s="154"/>
      <c r="G43" s="154"/>
      <c r="H43" s="154"/>
      <c r="I43" s="154"/>
      <c r="J43" s="154"/>
      <c r="K43" s="154"/>
      <c r="L43" s="154"/>
      <c r="M43" s="154"/>
      <c r="N43" s="154"/>
      <c r="O43" s="154"/>
      <c r="P43" s="154"/>
      <c r="Q43" s="154"/>
      <c r="R43" s="155"/>
    </row>
    <row r="44" spans="1:18" ht="3.6" customHeight="1" x14ac:dyDescent="0.3">
      <c r="B44" s="103"/>
      <c r="C44" s="103"/>
      <c r="D44" s="103"/>
      <c r="E44" s="103"/>
      <c r="F44" s="103"/>
      <c r="G44" s="103"/>
      <c r="H44" s="103"/>
      <c r="I44" s="103"/>
      <c r="J44" s="103"/>
      <c r="K44" s="103"/>
      <c r="L44" s="103"/>
      <c r="M44" s="103"/>
      <c r="N44" s="103"/>
      <c r="O44" s="103"/>
      <c r="P44" s="103"/>
      <c r="Q44" s="103"/>
      <c r="R44" s="103"/>
    </row>
    <row r="45" spans="1:18" ht="3.6" customHeight="1" x14ac:dyDescent="0.3">
      <c r="A45" s="146">
        <v>9</v>
      </c>
      <c r="B45" s="149" t="s">
        <v>69</v>
      </c>
      <c r="C45" s="149"/>
      <c r="D45" s="149"/>
      <c r="E45" s="149"/>
      <c r="F45" s="149"/>
      <c r="G45" s="149"/>
      <c r="H45" s="149"/>
      <c r="I45" s="149"/>
      <c r="J45" s="149"/>
      <c r="K45" s="149"/>
      <c r="L45" s="149"/>
      <c r="M45" s="149"/>
      <c r="N45" s="149"/>
      <c r="O45" s="149"/>
      <c r="P45" s="149"/>
      <c r="Q45" s="149"/>
      <c r="R45" s="156"/>
    </row>
    <row r="46" spans="1:18" ht="14.4" customHeight="1" x14ac:dyDescent="0.3">
      <c r="A46" s="147"/>
      <c r="B46" s="141"/>
      <c r="C46" s="141"/>
      <c r="D46" s="141"/>
      <c r="E46" s="141"/>
      <c r="F46" s="141"/>
      <c r="G46" s="141"/>
      <c r="H46" s="141"/>
      <c r="I46" s="141"/>
      <c r="J46" s="141"/>
      <c r="K46" s="141"/>
      <c r="L46" s="141"/>
      <c r="M46" s="141"/>
      <c r="N46" s="141"/>
      <c r="O46" s="141"/>
      <c r="P46" s="141"/>
      <c r="Q46" s="141"/>
      <c r="R46" s="157"/>
    </row>
    <row r="47" spans="1:18" ht="22.2" customHeight="1" x14ac:dyDescent="0.3">
      <c r="A47" s="148"/>
      <c r="B47" s="158"/>
      <c r="C47" s="158"/>
      <c r="D47" s="158"/>
      <c r="E47" s="158"/>
      <c r="F47" s="158"/>
      <c r="G47" s="158"/>
      <c r="H47" s="158"/>
      <c r="I47" s="158"/>
      <c r="J47" s="158"/>
      <c r="K47" s="158"/>
      <c r="L47" s="158"/>
      <c r="M47" s="158"/>
      <c r="N47" s="158"/>
      <c r="O47" s="158"/>
      <c r="P47" s="158"/>
      <c r="Q47" s="158"/>
      <c r="R47" s="159"/>
    </row>
    <row r="48" spans="1:18" ht="3.6" customHeight="1" x14ac:dyDescent="0.3"/>
    <row r="49" spans="1:18" ht="21.6" customHeight="1" x14ac:dyDescent="0.3">
      <c r="A49" s="104">
        <v>9</v>
      </c>
      <c r="B49" s="136" t="s">
        <v>73</v>
      </c>
      <c r="C49" s="136"/>
      <c r="D49" s="136"/>
      <c r="E49" s="136"/>
      <c r="F49" s="136"/>
      <c r="G49" s="136"/>
      <c r="H49" s="136"/>
      <c r="I49" s="136"/>
      <c r="J49" s="136"/>
      <c r="K49" s="136"/>
      <c r="L49" s="136"/>
      <c r="M49" s="136"/>
      <c r="N49" s="136"/>
      <c r="O49" s="136"/>
      <c r="P49" s="136"/>
      <c r="Q49" s="136"/>
      <c r="R49" s="136"/>
    </row>
  </sheetData>
  <mergeCells count="20">
    <mergeCell ref="A41:A43"/>
    <mergeCell ref="B41:R43"/>
    <mergeCell ref="A45:A47"/>
    <mergeCell ref="B45:R47"/>
    <mergeCell ref="A1:R1"/>
    <mergeCell ref="A3:A4"/>
    <mergeCell ref="A34:A35"/>
    <mergeCell ref="B34:R35"/>
    <mergeCell ref="A37:A39"/>
    <mergeCell ref="B37:R39"/>
    <mergeCell ref="A7:A9"/>
    <mergeCell ref="B4:I4"/>
    <mergeCell ref="J4:R4"/>
    <mergeCell ref="A11:A23"/>
    <mergeCell ref="A25:A32"/>
    <mergeCell ref="B49:R49"/>
    <mergeCell ref="B3:R3"/>
    <mergeCell ref="B7:R9"/>
    <mergeCell ref="B11:R23"/>
    <mergeCell ref="B25:R32"/>
  </mergeCells>
  <hyperlinks>
    <hyperlink ref="J4:R4" r:id="rId1" display="https://www.youtube.com/watch?v=qTJxQFL-7eE" xr:uid="{56775C80-C4B3-447D-A2F6-509575A3451B}"/>
  </hyperlinks>
  <pageMargins left="0.511811024" right="0.511811024" top="0.78740157499999996" bottom="0.78740157499999996" header="0.31496062000000002" footer="0.31496062000000002"/>
  <pageSetup paperSize="9" orientation="portrait" r:id="rId2"/>
  <drawing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Plan4">
    <pageSetUpPr fitToPage="1"/>
  </sheetPr>
  <dimension ref="B2:W54"/>
  <sheetViews>
    <sheetView showGridLines="0" zoomScale="90" zoomScaleNormal="90" workbookViewId="0"/>
  </sheetViews>
  <sheetFormatPr defaultColWidth="9.109375" defaultRowHeight="15.6" x14ac:dyDescent="0.3"/>
  <cols>
    <col min="1" max="1" width="1.88671875" style="1" customWidth="1"/>
    <col min="2" max="2" width="3.44140625" style="27" customWidth="1"/>
    <col min="3" max="3" width="25.6640625" style="1" customWidth="1"/>
    <col min="4" max="4" width="9" style="1" hidden="1" customWidth="1"/>
    <col min="5" max="5" width="3.44140625" style="27" customWidth="1"/>
    <col min="6" max="6" width="25.6640625" style="1" customWidth="1"/>
    <col min="7" max="7" width="8.5546875" style="1" hidden="1" customWidth="1"/>
    <col min="8" max="8" width="3.44140625" style="27" customWidth="1"/>
    <col min="9" max="9" width="25.6640625" style="1" customWidth="1"/>
    <col min="10" max="10" width="15.6640625" style="1" hidden="1" customWidth="1"/>
    <col min="11" max="11" width="3.44140625" style="27" customWidth="1"/>
    <col min="12" max="12" width="25.6640625" style="1" customWidth="1"/>
    <col min="13" max="13" width="10.5546875" style="1" hidden="1" customWidth="1"/>
    <col min="14" max="14" width="3.44140625" style="27" customWidth="1"/>
    <col min="15" max="15" width="25.6640625" style="1" customWidth="1"/>
    <col min="16" max="16" width="10" style="1" hidden="1" customWidth="1"/>
    <col min="17" max="17" width="3.6640625" style="27" customWidth="1"/>
    <col min="18" max="18" width="25.6640625" style="1" customWidth="1"/>
    <col min="19" max="19" width="10.88671875" style="1" hidden="1" customWidth="1"/>
    <col min="20" max="20" width="3.44140625" style="27" customWidth="1"/>
    <col min="21" max="21" width="25.6640625" style="1" customWidth="1"/>
    <col min="22" max="22" width="7.33203125" style="1" hidden="1" customWidth="1"/>
    <col min="23" max="16384" width="9.109375" style="1"/>
  </cols>
  <sheetData>
    <row r="2" spans="2:23" ht="16.2" thickBot="1" x14ac:dyDescent="0.35">
      <c r="F2"/>
      <c r="G2"/>
      <c r="I2" s="9"/>
      <c r="J2" s="9"/>
      <c r="K2" s="208"/>
      <c r="L2" s="208"/>
      <c r="M2" s="10"/>
      <c r="O2" s="207"/>
      <c r="P2" s="207"/>
      <c r="Q2" s="207"/>
      <c r="R2" s="10"/>
      <c r="S2" s="10"/>
    </row>
    <row r="3" spans="2:23" ht="15.75" customHeight="1" x14ac:dyDescent="0.3">
      <c r="B3" s="215" t="str">
        <f>CONCATENATE("Abril","/",Abril!K3)</f>
        <v>Abril/2021</v>
      </c>
      <c r="C3" s="216"/>
      <c r="D3" s="216"/>
      <c r="E3" s="216"/>
      <c r="F3" s="216"/>
      <c r="G3" s="216"/>
      <c r="H3" s="216"/>
      <c r="I3" s="216"/>
      <c r="J3" s="216"/>
      <c r="K3" s="216"/>
      <c r="L3" s="216"/>
      <c r="M3" s="216"/>
      <c r="N3" s="216"/>
      <c r="O3" s="216"/>
      <c r="P3" s="216"/>
      <c r="Q3" s="216"/>
      <c r="R3" s="216"/>
      <c r="S3" s="216"/>
      <c r="T3" s="216"/>
      <c r="U3" s="217"/>
    </row>
    <row r="4" spans="2:23" ht="15" thickBot="1" x14ac:dyDescent="0.35">
      <c r="B4" s="218"/>
      <c r="C4" s="213"/>
      <c r="D4" s="213"/>
      <c r="E4" s="213"/>
      <c r="F4" s="213"/>
      <c r="G4" s="213"/>
      <c r="H4" s="213"/>
      <c r="I4" s="213"/>
      <c r="J4" s="213"/>
      <c r="K4" s="213"/>
      <c r="L4" s="213"/>
      <c r="M4" s="213"/>
      <c r="N4" s="213"/>
      <c r="O4" s="213"/>
      <c r="P4" s="213"/>
      <c r="Q4" s="213"/>
      <c r="R4" s="213"/>
      <c r="S4" s="213"/>
      <c r="T4" s="213"/>
      <c r="U4" s="219"/>
    </row>
    <row r="5" spans="2:23" ht="16.2" thickBot="1" x14ac:dyDescent="0.35">
      <c r="B5" s="95"/>
      <c r="C5" s="86" t="s">
        <v>7</v>
      </c>
      <c r="D5" s="87"/>
      <c r="E5" s="88"/>
      <c r="F5" s="86" t="s">
        <v>8</v>
      </c>
      <c r="G5" s="87"/>
      <c r="H5" s="88"/>
      <c r="I5" s="86" t="s">
        <v>9</v>
      </c>
      <c r="J5" s="87"/>
      <c r="K5" s="88"/>
      <c r="L5" s="86" t="s">
        <v>10</v>
      </c>
      <c r="M5" s="87"/>
      <c r="N5" s="88"/>
      <c r="O5" s="86" t="s">
        <v>11</v>
      </c>
      <c r="P5" s="87"/>
      <c r="Q5" s="88"/>
      <c r="R5" s="86" t="s">
        <v>12</v>
      </c>
      <c r="S5" s="87"/>
      <c r="T5" s="88"/>
      <c r="U5" s="96" t="s">
        <v>13</v>
      </c>
    </row>
    <row r="6" spans="2:23" ht="15" customHeight="1" x14ac:dyDescent="0.3">
      <c r="B6" s="45" t="str">
        <f>Abril!H7</f>
        <v/>
      </c>
      <c r="C6" s="20" t="str">
        <f>IFERROR(IF(B6="","",IF(MOD(ROW(),2)+1=1,INDEX(Abril!$C$4:$C$300,MATCH(B6,Abril!$A$4:$A$300,0)),INDEX(Abril!$C$4:$C$300,_xlfn.AGGREGATE(15,6,ROW(Abril!$A$4:$A$300)-ROW(Abril!$A$3)/(Abril!$A$4:$A$300=MAX(B6)),MOD(ROW(),2)+1)))),"")</f>
        <v/>
      </c>
      <c r="D6" s="16" t="str">
        <f>IFERROR(IF(B6="","",IF(MOD(ROW(),2)+1=1,INDEX(Abril!$F$4:$F$300,MATCH(B6,Abril!$A$4:$A$300,0)),INDEX(Abril!$F$4:$F$300,_xlfn.AGGREGATE(15,6,ROW(Abril!$A$4:$A$300)-ROW(Abril!$A$3)/(Abril!$A$4:$A$300=MAX(B6)),MOD(ROW(),2)+1)))),"")</f>
        <v/>
      </c>
      <c r="E6" s="26" t="str">
        <f>Abril!I7</f>
        <v/>
      </c>
      <c r="F6" s="20" t="str">
        <f>IFERROR(IF(E6="","",IF(MOD(ROW(),2)+1=1,INDEX(Abril!$C$4:$C$300,MATCH(E6,Abril!$A$4:$A$300,0)),INDEX(Abril!$C$4:$C$300,_xlfn.AGGREGATE(15,6,ROW(Abril!$A$4:$A$300)-ROW(Abril!$A$3)/(Abril!$A$4:$A$300=MAX(E6)),MOD(ROW(),2)+1)))),"")</f>
        <v/>
      </c>
      <c r="G6" s="16" t="str">
        <f>IFERROR(IF(E6="","",IF(MOD(ROW(),2)+1=1,INDEX(Abril!$F$4:$F$300,MATCH(E6,Abril!$A$4:$A$300,0)),INDEX(Abril!$F$4:$F$300,_xlfn.AGGREGATE(15,6,ROW(Abril!$A$4:$A$300)-ROW(Abril!$A$3)/(Abril!$A$4:$A$300=MAX(E6)),MOD(ROW(),2)+1)))),"")</f>
        <v/>
      </c>
      <c r="H6" s="26" t="str">
        <f>Abril!J7</f>
        <v/>
      </c>
      <c r="I6" s="20" t="str">
        <f>IFERROR(IF(H6="","",IF(MOD(ROW(),2)+1=1,INDEX(Abril!$C$4:$C$300,MATCH(H6,Abril!$A$4:$A$300,0)),INDEX(Abril!$C$4:$C$300,_xlfn.AGGREGATE(15,6,ROW(Abril!$A$4:$A$300)-ROW(Abril!$A$3)/(Abril!$A$4:$A$300=MAX(H6)),MOD(ROW(),2)+1)))),"")</f>
        <v/>
      </c>
      <c r="J6" s="16" t="str">
        <f>IFERROR(IF(H6="","",IF(MOD(ROW(),2)+1=1,INDEX(Abril!$F$4:$F$300,MATCH(H6,Abril!$A$4:$A$300,0)),INDEX(Abril!$F$4:$F$300,_xlfn.AGGREGATE(15,6,ROW(Abril!$A$4:$A$300)-ROW(Abril!$A$3)/(Abril!$A$4:$A$300=MAX(H6)),MOD(ROW(),2)+1)))),"")</f>
        <v/>
      </c>
      <c r="K6" s="26" t="str">
        <f>Abril!K7</f>
        <v/>
      </c>
      <c r="L6" s="20" t="str">
        <f>IFERROR(IF(K6="","",IF(MOD(ROW(),2)+1=1,INDEX(Abril!$C$4:$C$300,MATCH(K6,Abril!$A$4:$A$300,0)),INDEX(Abril!$C$4:$C$300,_xlfn.AGGREGATE(15,6,ROW(Abril!$A$4:$A$300)-ROW(Abril!$A$3)/(Abril!$A$4:$A$300=MAX(K6)),MOD(ROW(),2)+1)))),"")</f>
        <v/>
      </c>
      <c r="M6" s="16" t="str">
        <f>IFERROR(IF(K6="","",IF(MOD(ROW(),2)+1=1,INDEX(Abril!$F$4:$F$300,MATCH(K6,Abril!$A$4:$A$300,0)),INDEX(Abril!$F$4:$F$300,_xlfn.AGGREGATE(15,6,ROW(Abril!$A$4:$A$300)-ROW(Abril!$A$3)/(Abril!$A$4:$A$300=MAX(K6)),MOD(ROW(),2)+1)))),"")</f>
        <v/>
      </c>
      <c r="N6" s="26">
        <f>Abril!L7</f>
        <v>44287</v>
      </c>
      <c r="O6" s="20" t="str">
        <f>IFERROR(IF(N6="","",IF(MOD(ROW(),2)+1=1,INDEX(Abril!$C$4:$C$300,MATCH(N6,Abril!$A$4:$A$300,0)),INDEX(Abril!$C$4:$C$300,_xlfn.AGGREGATE(15,6,ROW(Abril!$A$4:$A$300)-ROW(Abril!$A$3)/(Abril!$A$4:$A$300=MAX(N6)),MOD(ROW(),2)+1)))),"")</f>
        <v>Tabela Periódica</v>
      </c>
      <c r="P6" s="16" t="str">
        <f>IFERROR(IF(N6="","",IF(MOD(ROW(),2)+1=1,INDEX(Abril!$F$4:$F$300,MATCH(N6,Abril!$A$4:$A$300,0)),INDEX(Abril!$F$4:$F$300,_xlfn.AGGREGATE(15,6,ROW(Abril!$A$4:$A$300)-ROW(Abril!$A$3)/(Abril!$A$4:$A$300=MAX(N6)),MOD(ROW(),2)+1)))),"")</f>
        <v>Estudado</v>
      </c>
      <c r="Q6" s="26">
        <f>Abril!M7</f>
        <v>44288</v>
      </c>
      <c r="R6" s="20" t="str">
        <f>IFERROR(IF(Q6="","",IF(MOD(ROW(),2)+1=1,INDEX(Abril!$C$4:$C$300,MATCH(Q6,Abril!$A$4:$A$300,0)),INDEX(Abril!$C$4:$C$300,_xlfn.AGGREGATE(15,6,ROW(Abril!$A$4:$A$300)-ROW(Abril!$A$3)/(Abril!$A$4:$A$300=MAX(Q6)),MOD(ROW(),2)+1)))),"")</f>
        <v>Produto</v>
      </c>
      <c r="S6" s="16" t="str">
        <f>IFERROR(IF(Q6="","",IF(MOD(ROW(),2)+1=1,INDEX(Abril!$F$4:$F$300,MATCH(Q6,Abril!$A$4:$A$300,0)),INDEX(Abril!$F$4:$F$300,_xlfn.AGGREGATE(15,6,ROW(Abril!$A$4:$A$300)-ROW(Abril!$A$3)/(Abril!$A$4:$A$300=MAX(Q6)),MOD(ROW(),2)+1)))),"")</f>
        <v>Estudado</v>
      </c>
      <c r="T6" s="26">
        <f>Abril!N7</f>
        <v>44289</v>
      </c>
      <c r="U6" s="46" t="str">
        <f>IFERROR(IF(T6="","",IF(MOD(ROW(),2)+1=1,INDEX(Abril!$C$4:$C$300,MATCH(T6,Abril!$A$4:$A$300,0)),INDEX(Abril!$C$4:$C$300,_xlfn.AGGREGATE(15,6,ROW(Abril!$A$4:$A$300)-ROW(Abril!$A$3)/(Abril!$A$4:$A$300=MAX(T6)),MOD(ROW(),2)+1)))),"")</f>
        <v>Velocidade Média</v>
      </c>
      <c r="V6" s="16" t="str">
        <f>IFERROR(IF(T6="","",IF(MOD(ROW(),2)+1=1,INDEX(Abril!$F$4:$F$300,MATCH(T6,Abril!$A$4:$A$300,0)),INDEX(Abril!$F$4:$F$300,_xlfn.AGGREGATE(15,6,ROW(Abril!$A$4:$A$300)-ROW(Abril!$A$3)/(Abril!$A$4:$A$300=MAX(T6)),MOD(ROW(),2)+1)))),"")</f>
        <v>A estudar</v>
      </c>
      <c r="W6" s="16" t="str">
        <f>IFERROR(IF(U6="","",IF(MOD(ROW(),2)+1=1,INDEX(Abril!$F$4:$F$200,MATCH(U6,Abril!$A$4:$A$200,0)),INDEX(Abril!$F$4:$F$200,_xlfn.AGGREGATE(15,6,ROW(Abril!$A$4:$A$200)-ROW(Abril!$A$3)/(Abril!$A$4:$A$200=MAX(U6)),MOD(ROW(),2)+1)))),"")</f>
        <v/>
      </c>
    </row>
    <row r="7" spans="2:23" ht="15" customHeight="1" x14ac:dyDescent="0.3">
      <c r="B7" s="47"/>
      <c r="C7" s="20" t="str">
        <f>IFERROR(IF(B6="","",IF(MOD(ROW(),2)+1=1,INDEX(Abril!$C$4:$C$300,MATCH(B7,Abril!$A$4:$A$300,0)),INDEX(Abril!$C$4:$C$300,_xlfn.AGGREGATE(15,6,ROW(Abril!$A$4:$A$300)-ROW(Abril!$A$3)/(Abril!$A$4:$A$300=MAX(B6:B7)),MOD(ROW(),2)+1)))),"")</f>
        <v/>
      </c>
      <c r="D7" s="16" t="str">
        <f>IFERROR(IF(B6="","",IF(MOD(ROW(),2)+1=1,INDEX(Abril!$F$4:$F$200,MATCH(B7,Abril!$A$4:$A$200,0)),INDEX(Abril!$F$4:$F$200,_xlfn.AGGREGATE(15,6,ROW(Abril!$A$4:$A$200)-ROW(Abril!$A$3)/(Abril!$A$4:$A$200=MAX(B6:B7)),MOD(ROW(),2)+1)))),"")</f>
        <v/>
      </c>
      <c r="E7" s="34"/>
      <c r="F7" s="20" t="str">
        <f>IFERROR(IF(E6="","",IF(MOD(ROW(),2)+1=1,INDEX(Abril!$C$4:$C$300,MATCH(E7,Abril!$A$4:$A$300,0)),INDEX(Abril!$C$4:$C$300,_xlfn.AGGREGATE(15,6,ROW(Abril!$A$4:$A$300)-ROW(Abril!$A$3)/(Abril!$A$4:$A$300=MAX(E6:E7)),MOD(ROW(),2)+1)))),"")</f>
        <v/>
      </c>
      <c r="G7" s="16" t="str">
        <f>IFERROR(IF(E6="","",IF(MOD(ROW(),2)+1=1,INDEX(Abril!$F$4:$F$200,MATCH(E7,Abril!$A$4:$A$200,0)),INDEX(Abril!$F$4:$F$200,_xlfn.AGGREGATE(15,6,ROW(Abril!$A$4:$A$200)-ROW(Abril!$A$3)/(Abril!$A$4:$A$200=MAX(E6:E7)),MOD(ROW(),2)+1)))),"")</f>
        <v/>
      </c>
      <c r="H7" s="34"/>
      <c r="I7" s="20" t="str">
        <f>IFERROR(IF(H6="","",IF(MOD(ROW(),2)+1=1,INDEX(Abril!$C$4:$C$300,MATCH(H7,Abril!$A$4:$A$300,0)),INDEX(Abril!$C$4:$C$300,_xlfn.AGGREGATE(15,6,ROW(Abril!$A$4:$A$300)-ROW(Abril!$A$3)/(Abril!$A$4:$A$300=MAX(H6:H7)),MOD(ROW(),2)+1)))),"")</f>
        <v/>
      </c>
      <c r="J7" s="16" t="str">
        <f>IFERROR(IF(H6="","",IF(MOD(ROW(),2)+1=1,INDEX(Abril!$F$4:$F$200,MATCH(H7,Abril!$A$4:$A$200,0)),INDEX(Abril!$F$4:$F$200,_xlfn.AGGREGATE(15,6,ROW(Abril!$A$4:$A$200)-ROW(Abril!$A$3)/(Abril!$A$4:$A$200=MAX(H6:H7)),MOD(ROW(),2)+1)))),"")</f>
        <v/>
      </c>
      <c r="K7" s="26"/>
      <c r="L7" s="20" t="str">
        <f>IFERROR(IF(K6="","",IF(MOD(ROW(),2)+1=1,INDEX(Abril!$C$4:$C$300,MATCH(K7,Abril!$A$4:$A$300,0)),INDEX(Abril!$C$4:$C$300,_xlfn.AGGREGATE(15,6,ROW(Abril!$A$4:$A$300)-ROW(Abril!$A$3)/(Abril!$A$4:$A$300=MAX(K6:K7)),MOD(ROW(),2)+1)))),"")</f>
        <v/>
      </c>
      <c r="M7" s="16" t="str">
        <f>IFERROR(IF(K6="","",IF(MOD(ROW(),2)+1=1,INDEX(Abril!$F$4:$F$200,MATCH(K7,Abril!$A$4:$A$200,0)),INDEX(Abril!$F$4:$F$200,_xlfn.AGGREGATE(15,6,ROW(Abril!$A$4:$A$200)-ROW(Abril!$A$3)/(Abril!$A$4:$A$200=MAX(K6:K7)),MOD(ROW(),2)+1)))),"")</f>
        <v/>
      </c>
      <c r="N7" s="26"/>
      <c r="O7" s="20" t="str">
        <f>IFERROR(IF(N6="","",IF(MOD(ROW(),2)+1=1,INDEX(Abril!$C$4:$C$300,MATCH(N7,Abril!$A$4:$A$300,0)),INDEX(Abril!$C$4:$C$300,_xlfn.AGGREGATE(15,6,ROW(Abril!$A$4:$A$300)-ROW(Abril!$A$3)/(Abril!$A$4:$A$300=MAX(N6:N7)),MOD(ROW(),2)+1)))),"")</f>
        <v>Numeros inteiros</v>
      </c>
      <c r="P7" s="16" t="str">
        <f>IFERROR(IF(N6="","",IF(MOD(ROW(),2)+1=1,INDEX(Abril!$F$4:$F$200,MATCH(N7,Abril!$A$4:$A$200,0)),INDEX(Abril!$F$4:$F$200,_xlfn.AGGREGATE(15,6,ROW(Abril!$A$4:$A$200)-ROW(Abril!$A$3)/(Abril!$A$4:$A$200=MAX(N6:N7)),MOD(ROW(),2)+1)))),"")</f>
        <v>A estudar</v>
      </c>
      <c r="Q7" s="26"/>
      <c r="R7" s="20" t="str">
        <f>IFERROR(IF(Q6="","",IF(MOD(ROW(),2)+1=1,INDEX(Abril!$C$4:$C$300,MATCH(Q7,Abril!$A$4:$A$300,0)),INDEX(Abril!$C$4:$C$300,_xlfn.AGGREGATE(15,6,ROW(Abril!$A$4:$A$300)-ROW(Abril!$A$3)/(Abril!$A$4:$A$300=MAX(Q6:Q7)),MOD(ROW(),2)+1)))),"")</f>
        <v>Funções 2 grau</v>
      </c>
      <c r="S7" s="16" t="str">
        <f>IFERROR(IF(Q6="","",IF(MOD(ROW(),2)+1=1,INDEX(Abril!$F$4:$F$200,MATCH(Q7,Abril!$A$4:$A$200,0)),INDEX(Abril!$F$4:$F$200,_xlfn.AGGREGATE(15,6,ROW(Abril!$A$4:$A$200)-ROW(Abril!$A$3)/(Abril!$A$4:$A$200=MAX(Q6:Q7)),MOD(ROW(),2)+1)))),"")</f>
        <v>Estudando</v>
      </c>
      <c r="T7" s="26"/>
      <c r="U7" s="46" t="str">
        <f>IFERROR(IF(T6="","",IF(MOD(ROW(),2)+1=1,INDEX(Abril!$C$4:$C$300,MATCH(T7,Abril!$A$4:$A$300,0)),INDEX(Abril!$C$4:$C$300,_xlfn.AGGREGATE(15,6,ROW(Abril!$A$4:$A$300)-ROW(Abril!$A$3)/(Abril!$A$4:$A$300=MAX(T6:T7)),MOD(ROW(),2)+1)))),"")</f>
        <v>Quimica organica</v>
      </c>
      <c r="V7" s="16" t="str">
        <f>IFERROR(IF(T6="","",IF(MOD(ROW(),2)+1=1,INDEX(Abril!$F$4:$F$200,MATCH(T7,Abril!$A$4:$A$200,0)),INDEX(Abril!$F$4:$F$200,_xlfn.AGGREGATE(15,6,ROW(Abril!$A$4:$A$200)-ROW(Abril!$A$3)/(Abril!$A$4:$A$200=MAX(T6:T7)),MOD(ROW(),2)+1)))),"")</f>
        <v>A estudar</v>
      </c>
      <c r="W7" s="16">
        <f>IFERROR(IF(U6="","",IF(MOD(ROW(),2)+1=1,INDEX(Abril!$F$4:$F$200,MATCH(U7,Abril!$A$4:$A$200,0)),INDEX(Abril!$F$4:$F$200,_xlfn.AGGREGATE(15,6,ROW(Abril!$A$4:$A$200)-ROW(Abril!$A$3)/(Abril!$A$4:$A$200=MAX(U6:U7)),MOD(ROW(),2)+1)))),"")</f>
        <v>0</v>
      </c>
    </row>
    <row r="8" spans="2:23" ht="15" customHeight="1" x14ac:dyDescent="0.3">
      <c r="B8" s="47"/>
      <c r="C8" s="20" t="str">
        <f>IFERROR(IF(B6="","",IF(MOD(ROW(),2)+3=1,INDEX(Abril!$C$4:$C$300,MATCH(B8,Abril!$A$4:$A$300,0)),INDEX(Abril!$C$4:$C$300,_xlfn.AGGREGATE(15,6,ROW(Abril!$A$4:$A$300)-ROW(Abril!$A$3)/(Abril!$A$4:$A$300=MAX(B6:B8)),MOD(ROW(),2)+3)))),"")</f>
        <v/>
      </c>
      <c r="D8" s="16" t="str">
        <f>IFERROR(IF(B6="","",IF(MOD(ROW(),2)+3=1,INDEX(Abril!$F$4:$F$300,MATCH(B8,Abril!$A$4:$A$300,0)),INDEX(Abril!$F$4:$F$300,_xlfn.AGGREGATE(15,6,ROW(Abril!$A$4:$A$300)-ROW(Abril!$A$3)/(Abril!$A$4:$A$300=MAX(B6:B8)),MOD(ROW(),2)+3)))),"")</f>
        <v/>
      </c>
      <c r="E8" s="34"/>
      <c r="F8" s="20" t="str">
        <f>IFERROR(IF(E6="","",IF(MOD(ROW(),2)+3=1,INDEX(Abril!$C$4:$C$300,MATCH(E8,Abril!$A$4:$A$300,0)),INDEX(Abril!$C$4:$C$300,_xlfn.AGGREGATE(15,6,ROW(Abril!$A$4:$A$300)-ROW(Abril!$A$3)/(Abril!$A$4:$A$300=MAX(E6:E8)),MOD(ROW(),2)+3)))),"")</f>
        <v/>
      </c>
      <c r="G8" s="16" t="str">
        <f>IFERROR(IF(E6="","",IF(MOD(ROW(),2)+3=1,INDEX(Abril!$F$4:$F$300,MATCH(E8,Abril!$A$4:$A$300,0)),INDEX(Abril!$F$4:$F$300,_xlfn.AGGREGATE(15,6,ROW(Abril!$A$4:$A$300)-ROW(Abril!$A$3)/(Abril!$A$4:$A$300=MAX(E6:E8)),MOD(ROW(),2)+3)))),"")</f>
        <v/>
      </c>
      <c r="H8" s="34"/>
      <c r="I8" s="20" t="str">
        <f>IFERROR(IF(H6="","",IF(MOD(ROW(),2)+3=1,INDEX(Abril!$C$4:$C$300,MATCH(H8,Abril!$A$4:$A$300,0)),INDEX(Abril!$C$4:$C$300,_xlfn.AGGREGATE(15,6,ROW(Abril!$A$4:$A$300)-ROW(Abril!$A$3)/(Abril!$A$4:$A$300=MAX(H6:H8)),MOD(ROW(),2)+3)))),"")</f>
        <v/>
      </c>
      <c r="J8" s="16" t="str">
        <f>IFERROR(IF(H6="","",IF(MOD(ROW(),2)+3=1,INDEX(Abril!$F$4:$F$300,MATCH(H8,Abril!$A$4:$A$300,0)),INDEX(Abril!$F$4:$F$300,_xlfn.AGGREGATE(15,6,ROW(Abril!$A$4:$A$300)-ROW(Abril!$A$3)/(Abril!$A$4:$A$300=MAX(H6:H8)),MOD(ROW(),2)+3)))),"")</f>
        <v/>
      </c>
      <c r="K8" s="26"/>
      <c r="L8" s="20" t="str">
        <f>IFERROR(IF(K6="","",IF(MOD(ROW(),2)+3=1,INDEX(Abril!$C$4:$C$300,MATCH(K8,Abril!$A$4:$A$300,0)),INDEX(Abril!$C$4:$C$300,_xlfn.AGGREGATE(15,6,ROW(Abril!$A$4:$A$300)-ROW(Abril!$A$3)/(Abril!$A$4:$A$300=MAX(K6:K8)),MOD(ROW(),2)+3)))),"")</f>
        <v/>
      </c>
      <c r="M8" s="16" t="str">
        <f>IFERROR(IF(K6="","",IF(MOD(ROW(),2)+3=1,INDEX(Abril!$F$4:$F$300,MATCH(K8,Abril!$A$4:$A$300,0)),INDEX(Abril!$F$4:$F$300,_xlfn.AGGREGATE(15,6,ROW(Abril!$A$4:$A$300)-ROW(Abril!$A$3)/(Abril!$A$4:$A$300=MAX(K6:K8)),MOD(ROW(),2)+3)))),"")</f>
        <v/>
      </c>
      <c r="N8" s="26"/>
      <c r="O8" s="20" t="str">
        <f>IFERROR(IF(N6="","",IF(MOD(ROW(),2)+3=1,INDEX(Abril!$C$4:$C$300,MATCH(N8,Abril!$A$4:$A$300,0)),INDEX(Abril!$C$4:$C$300,_xlfn.AGGREGATE(15,6,ROW(Abril!$A$4:$A$300)-ROW(Abril!$A$3)/(Abril!$A$4:$A$300=MAX(N6:N8)),MOD(ROW(),2)+3)))),"")</f>
        <v>Frações</v>
      </c>
      <c r="P8" s="16" t="str">
        <f>IFERROR(IF(N6="","",IF(MOD(ROW(),2)+3=1,INDEX(Abril!$F$4:$F$300,MATCH(N8,Abril!$A$4:$A$300,0)),INDEX(Abril!$F$4:$F$300,_xlfn.AGGREGATE(15,6,ROW(Abril!$A$4:$A$300)-ROW(Abril!$A$3)/(Abril!$A$4:$A$300=MAX(N6:N8)),MOD(ROW(),2)+3)))),"")</f>
        <v>Estudando</v>
      </c>
      <c r="Q8" s="26"/>
      <c r="R8" s="20" t="str">
        <f>IFERROR(IF(Q6="","",IF(MOD(ROW(),2)+3=1,INDEX(Abril!$C$4:$C$300,MATCH(Q8,Abril!$A$4:$A$300,0)),INDEX(Abril!$C$4:$C$300,_xlfn.AGGREGATE(15,6,ROW(Abril!$A$4:$A$300)-ROW(Abril!$A$3)/(Abril!$A$4:$A$300=MAX(Q6:Q8)),MOD(ROW(),2)+3)))),"")</f>
        <v>Literatura internacional</v>
      </c>
      <c r="S8" s="16" t="str">
        <f>IFERROR(IF(Q6="","",IF(MOD(ROW(),2)+3=1,INDEX(Abril!$F$4:$F$300,MATCH(Q8,Abril!$A$4:$A$300,0)),INDEX(Abril!$F$4:$F$300,_xlfn.AGGREGATE(15,6,ROW(Abril!$A$4:$A$300)-ROW(Abril!$A$3)/(Abril!$A$4:$A$300=MAX(Q6:Q8)),MOD(ROW(),2)+3)))),"")</f>
        <v>Estudado</v>
      </c>
      <c r="T8" s="26"/>
      <c r="U8" s="46" t="str">
        <f>IFERROR(IF(T6="","",IF(MOD(ROW(),2)+3=1,INDEX(Abril!$C$4:$C$300,MATCH(T8,Abril!$A$4:$A$300,0)),INDEX(Abril!$C$4:$C$300,_xlfn.AGGREGATE(15,6,ROW(Abril!$A$4:$A$300)-ROW(Abril!$A$3)/(Abril!$A$4:$A$300=MAX(T6:T8)),MOD(ROW(),2)+3)))),"")</f>
        <v>Vogais</v>
      </c>
      <c r="V8" s="16" t="str">
        <f>IFERROR(IF(T6="","",IF(MOD(ROW(),2)+3=1,INDEX(Abril!$F$4:$F$300,MATCH(T8,Abril!$A$4:$A$300,0)),INDEX(Abril!$F$4:$F$300,_xlfn.AGGREGATE(15,6,ROW(Abril!$A$4:$A$300)-ROW(Abril!$A$3)/(Abril!$A$4:$A$300=MAX(T6:T8)),MOD(ROW(),2)+3)))),"")</f>
        <v>A estudar</v>
      </c>
      <c r="W8" s="16">
        <f>IFERROR(IF(U6="","",IF(MOD(ROW(),2)+3=1,INDEX(Abril!$F$4:$F$200,MATCH(U8,Abril!$A$4:$A$200,0)),INDEX(Abril!$F$4:$F$200,_xlfn.AGGREGATE(15,6,ROW(Abril!$A$4:$A$200)-ROW(Abril!$A$3)/(Abril!$A$4:$A$200=MAX(U6:U8)),MOD(ROW(),2)+3)))),"")</f>
        <v>0</v>
      </c>
    </row>
    <row r="9" spans="2:23" ht="15" customHeight="1" x14ac:dyDescent="0.3">
      <c r="B9" s="47"/>
      <c r="C9" s="20" t="str">
        <f>IFERROR(IF(B6="","",IF(MOD(ROW(),2)+3=1,INDEX(Abril!$C$4:$C$300,MATCH(B9,Abril!$A$4:$A$300,0)),INDEX(Abril!$C$4:$C$300,_xlfn.AGGREGATE(15,6,ROW(Abril!$A$4:$A$300)-ROW(Abril!$A$3)/(Abril!$A$4:$A$300=MAX(B6:B9)),MOD(ROW(),2)+3)))),"")</f>
        <v/>
      </c>
      <c r="D9" s="16" t="str">
        <f>IFERROR(IF(B6="","",IF(MOD(ROW(),2)+3=1,INDEX(Abril!$F$4:$F$300,MATCH(B9,Abril!$A$4:$A$300,0)),INDEX(Abril!$F$4:$F$300,_xlfn.AGGREGATE(15,6,ROW(Abril!$A$4:$A$200)-ROW(Abril!$A$3)/(Abril!$A$4:$A$300=MAX(B6:B9)),MOD(ROW(),2)+3)))),"")</f>
        <v/>
      </c>
      <c r="E9" s="34"/>
      <c r="F9" s="20" t="str">
        <f>IFERROR(IF(E6="","",IF(MOD(ROW(),2)+3=1,INDEX(Abril!$C$4:$C$300,MATCH(E9,Abril!$A$4:$A$300,0)),INDEX(Abril!$C$4:$C$300,_xlfn.AGGREGATE(15,6,ROW(Abril!$A$4:$A$300)-ROW(Abril!$A$3)/(Abril!$A$4:$A$300=MAX(E6:E9)),MOD(ROW(),2)+3)))),"")</f>
        <v/>
      </c>
      <c r="G9" s="16" t="str">
        <f>IFERROR(IF(E6="","",IF(MOD(ROW(),2)+3=1,INDEX(Abril!$F$4:$F$300,MATCH(E9,Abril!$A$4:$A$300,0)),INDEX(Abril!$F$4:$F$300,_xlfn.AGGREGATE(15,6,ROW(Abril!$A$4:$A$200)-ROW(Abril!$A$3)/(Abril!$A$4:$A$300=MAX(E6:E9)),MOD(ROW(),2)+3)))),"")</f>
        <v/>
      </c>
      <c r="H9" s="34"/>
      <c r="I9" s="20" t="str">
        <f>IFERROR(IF(H6="","",IF(MOD(ROW(),2)+3=1,INDEX(Abril!$C$4:$C$300,MATCH(H9,Abril!$A$4:$A$300,0)),INDEX(Abril!$C$4:$C$300,_xlfn.AGGREGATE(15,6,ROW(Abril!$A$4:$A$300)-ROW(Abril!$A$3)/(Abril!$A$4:$A$300=MAX(H6:H9)),MOD(ROW(),2)+3)))),"")</f>
        <v/>
      </c>
      <c r="J9" s="16" t="str">
        <f>IFERROR(IF(H6="","",IF(MOD(ROW(),2)+3=1,INDEX(Abril!$F$4:$F$300,MATCH(H9,Abril!$A$4:$A$300,0)),INDEX(Abril!$F$4:$F$300,_xlfn.AGGREGATE(15,6,ROW(Abril!$A$4:$A$200)-ROW(Abril!$A$3)/(Abril!$A$4:$A$300=MAX(H6:H9)),MOD(ROW(),2)+3)))),"")</f>
        <v/>
      </c>
      <c r="K9" s="26"/>
      <c r="L9" s="20" t="str">
        <f>IFERROR(IF(K6="","",IF(MOD(ROW(),2)+3=1,INDEX(Abril!$C$4:$C$300,MATCH(K9,Abril!$A$4:$A$300,0)),INDEX(Abril!$C$4:$C$300,_xlfn.AGGREGATE(15,6,ROW(Abril!$A$4:$A$300)-ROW(Abril!$A$3)/(Abril!$A$4:$A$300=MAX(K6:K9)),MOD(ROW(),2)+3)))),"")</f>
        <v/>
      </c>
      <c r="M9" s="16" t="str">
        <f>IFERROR(IF(K6="","",IF(MOD(ROW(),2)+3=1,INDEX(Abril!$F$4:$F$300,MATCH(K9,Abril!$A$4:$A$300,0)),INDEX(Abril!$F$4:$F$300,_xlfn.AGGREGATE(15,6,ROW(Abril!$A$4:$A$200)-ROW(Abril!$A$3)/(Abril!$A$4:$A$300=MAX(K6:K9)),MOD(ROW(),2)+3)))),"")</f>
        <v/>
      </c>
      <c r="N9" s="26"/>
      <c r="O9" s="20" t="str">
        <f>IFERROR(IF(N6="","",IF(MOD(ROW(),2)+3=1,INDEX(Abril!$C$4:$C$300,MATCH(N9,Abril!$A$4:$A$300,0)),INDEX(Abril!$C$4:$C$300,_xlfn.AGGREGATE(15,6,ROW(Abril!$A$4:$A$300)-ROW(Abril!$A$3)/(Abril!$A$4:$A$300=MAX(N6:N9)),MOD(ROW(),2)+3)))),"")</f>
        <v>Redação</v>
      </c>
      <c r="P9" s="16" t="str">
        <f>IFERROR(IF(N6="","",IF(MOD(ROW(),2)+3=1,INDEX(Abril!$F$4:$F$300,MATCH(N9,Abril!$A$4:$A$300,0)),INDEX(Abril!$F$4:$F$300,_xlfn.AGGREGATE(15,6,ROW(Abril!$A$4:$A$200)-ROW(Abril!$A$3)/(Abril!$A$4:$A$300=MAX(N6:N9)),MOD(ROW(),2)+3)))),"")</f>
        <v>A estudar</v>
      </c>
      <c r="Q9" s="26"/>
      <c r="R9" s="20" t="str">
        <f>IFERROR(IF(Q6="","",IF(MOD(ROW(),2)+3=1,INDEX(Abril!$C$4:$C$300,MATCH(Q9,Abril!$A$4:$A$300,0)),INDEX(Abril!$C$4:$C$300,_xlfn.AGGREGATE(15,6,ROW(Abril!$A$4:$A$300)-ROW(Abril!$A$3)/(Abril!$A$4:$A$300=MAX(Q6:Q9)),MOD(ROW(),2)+3)))),"")</f>
        <v>Crase</v>
      </c>
      <c r="S9" s="16" t="str">
        <f>IFERROR(IF(Q6="","",IF(MOD(ROW(),2)+3=1,INDEX(Abril!$F$4:$F$300,MATCH(Q9,Abril!$A$4:$A$300,0)),INDEX(Abril!$F$4:$F$300,_xlfn.AGGREGATE(15,6,ROW(Abril!$A$4:$A$200)-ROW(Abril!$A$3)/(Abril!$A$4:$A$300=MAX(Q6:Q9)),MOD(ROW(),2)+3)))),"")</f>
        <v>A estudar</v>
      </c>
      <c r="T9" s="26"/>
      <c r="U9" s="46" t="str">
        <f>IFERROR(IF(T6="","",IF(MOD(ROW(),2)+3=1,INDEX(Abril!$C$4:$C$300,MATCH(T9,Abril!$A$4:$A$300,0)),INDEX(Abril!$C$4:$C$300,_xlfn.AGGREGATE(15,6,ROW(Abril!$A$4:$A$300)-ROW(Abril!$A$3)/(Abril!$A$4:$A$300=MAX(T6:T9)),MOD(ROW(),2)+3)))),"")</f>
        <v>Função</v>
      </c>
      <c r="V9" s="16" t="str">
        <f>IFERROR(IF(T6="","",IF(MOD(ROW(),2)+3=1,INDEX(Abril!$F$4:$F$300,MATCH(T9,Abril!$A$4:$A$300,0)),INDEX(Abril!$F$4:$F$300,_xlfn.AGGREGATE(15,6,ROW(Abril!$A$4:$A$200)-ROW(Abril!$A$3)/(Abril!$A$4:$A$300=MAX(T6:T9)),MOD(ROW(),2)+3)))),"")</f>
        <v>Estudando</v>
      </c>
      <c r="W9" s="16">
        <f>IFERROR(IF(U6="","",IF(MOD(ROW(),2)+3=1,INDEX(Abril!$F$4:$F$200,MATCH(U9,Abril!$A$4:$A$200,0)),INDEX(Abril!$F$4:$F$200,_xlfn.AGGREGATE(15,6,ROW(Abril!$A$4:$A$200)-ROW(Abril!$A$3)/(Abril!$A$4:$A$200=MAX(U6:U9)),MOD(ROW(),2)+3)))),"")</f>
        <v>0</v>
      </c>
    </row>
    <row r="10" spans="2:23" ht="15" customHeight="1" x14ac:dyDescent="0.3">
      <c r="B10" s="47"/>
      <c r="C10" s="20" t="str">
        <f>IFERROR(IF(B6="","",IF(MOD(ROW(),2)+5=1,INDEX(Abril!$C$4:$C$300,MATCH(B10,Abril!$A$4:$A$300,0)),INDEX(Abril!$C$4:$C$300,_xlfn.AGGREGATE(15,6,ROW(Abril!$A$4:$A$300)-ROW(Abril!$A$3)/(Abril!$A$4:$A$300=MAX(B6:B10)),MOD(ROW(),2)+5)))),"")</f>
        <v/>
      </c>
      <c r="D10" s="16" t="str">
        <f>IFERROR(IF(B6="","",IF(MOD(ROW(),2)+5=1,INDEX(Abril!$F$4:$F$300,MATCH(B10,Abril!$A$4:$A$300,0)),INDEX(Abril!$F$4:$F$300,_xlfn.AGGREGATE(15,6,ROW(Abril!$A$4:$A$300)-ROW(Abril!$A$3)/(Abril!$A$4:$A$300=MAX(B6:B10)),MOD(ROW(),2)+5)))),"")</f>
        <v/>
      </c>
      <c r="E10" s="34"/>
      <c r="F10" s="20" t="str">
        <f>IFERROR(IF(E6="","",IF(MOD(ROW(),2)+5=1,INDEX(Abril!$C$4:$C$300,MATCH(E10,Abril!$A$4:$A$300,0)),INDEX(Abril!$C$4:$C$300,_xlfn.AGGREGATE(15,6,ROW(Abril!$A$4:$A$300)-ROW(Abril!$A$3)/(Abril!$A$4:$A$300=MAX(E6:E10)),MOD(ROW(),2)+5)))),"")</f>
        <v/>
      </c>
      <c r="G10" s="16" t="str">
        <f>IFERROR(IF(E6="","",IF(MOD(ROW(),2)+5=1,INDEX(Abril!$F$4:$F$300,MATCH(E10,Abril!$A$4:$A$300,0)),INDEX(Abril!$F$4:$F$300,_xlfn.AGGREGATE(15,6,ROW(Abril!$A$4:$A$300)-ROW(Abril!$A$3)/(Abril!$A$4:$A$300=MAX(E6:E10)),MOD(ROW(),2)+5)))),"")</f>
        <v/>
      </c>
      <c r="H10" s="34"/>
      <c r="I10" s="20" t="str">
        <f>IFERROR(IF(H6="","",IF(MOD(ROW(),2)+5=1,INDEX(Abril!$C$4:$C$300,MATCH(H10,Abril!$A$4:$A$300,0)),INDEX(Abril!$C$4:$C$300,_xlfn.AGGREGATE(15,6,ROW(Abril!$A$4:$A$300)-ROW(Abril!$A$3)/(Abril!$A$4:$A$300=MAX(H6:H10)),MOD(ROW(),2)+5)))),"")</f>
        <v/>
      </c>
      <c r="J10" s="16" t="str">
        <f>IFERROR(IF(H6="","",IF(MOD(ROW(),2)+5=1,INDEX(Abril!$F$4:$F$300,MATCH(H10,Abril!$A$4:$A$300,0)),INDEX(Abril!$F$4:$F$300,_xlfn.AGGREGATE(15,6,ROW(Abril!$A$4:$A$300)-ROW(Abril!$A$3)/(Abril!$A$4:$A$300=MAX(H6:H10)),MOD(ROW(),2)+5)))),"")</f>
        <v/>
      </c>
      <c r="K10" s="34"/>
      <c r="L10" s="20" t="str">
        <f>IFERROR(IF(K6="","",IF(MOD(ROW(),2)+5=1,INDEX(Abril!$C$4:$C$300,MATCH(K10,Abril!$A$4:$A$300,0)),INDEX(Abril!$C$4:$C$300,_xlfn.AGGREGATE(15,6,ROW(Abril!$A$4:$A$300)-ROW(Abril!$A$3)/(Abril!$A$4:$A$300=MAX(K6:K10)),MOD(ROW(),2)+5)))),"")</f>
        <v/>
      </c>
      <c r="M10" s="16" t="str">
        <f>IFERROR(IF(K6="","",IF(MOD(ROW(),2)+5=1,INDEX(Abril!$F$4:$F$300,MATCH(K10,Abril!$A$4:$A$300,0)),INDEX(Abril!$F$4:$F$300,_xlfn.AGGREGATE(15,6,ROW(Abril!$A$4:$A$300)-ROW(Abril!$A$3)/(Abril!$A$4:$A$300=MAX(K6:K10)),MOD(ROW(),2)+5)))),"")</f>
        <v/>
      </c>
      <c r="N10" s="34"/>
      <c r="O10" s="20" t="str">
        <f>IFERROR(IF(N6="","",IF(MOD(ROW(),2)+5=1,INDEX(Abril!$C$4:$C$300,MATCH(N10,Abril!$A$4:$A$300,0)),INDEX(Abril!$C$4:$C$300,_xlfn.AGGREGATE(15,6,ROW(Abril!$A$4:$A$300)-ROW(Abril!$A$3)/(Abril!$A$4:$A$300=MAX(N6:N10)),MOD(ROW(),2)+5)))),"")</f>
        <v>Plural</v>
      </c>
      <c r="P10" s="16" t="str">
        <f>IFERROR(IF(N6="","",IF(MOD(ROW(),2)+5=1,INDEX(Abril!$F$4:$F$300,MATCH(N10,Abril!$A$4:$A$300,0)),INDEX(Abril!$F$4:$F$300,_xlfn.AGGREGATE(15,6,ROW(Abril!$A$4:$A$300)-ROW(Abril!$A$3)/(Abril!$A$4:$A$300=MAX(N6:N10)),MOD(ROW(),2)+5)))),"")</f>
        <v>Estudando</v>
      </c>
      <c r="Q10" s="34"/>
      <c r="R10" s="20" t="str">
        <f>IFERROR(IF(Q6="","",IF(MOD(ROW(),2)+5=1,INDEX(Abril!$C$4:$C$300,MATCH(Q10,Abril!$A$4:$A$300,0)),INDEX(Abril!$C$4:$C$300,_xlfn.AGGREGATE(15,6,ROW(Abril!$A$4:$A$300)-ROW(Abril!$A$3)/(Abril!$A$4:$A$300=MAX(Q6:Q10)),MOD(ROW(),2)+5)))),"")</f>
        <v>Números inteiros</v>
      </c>
      <c r="S10" s="16" t="str">
        <f>IFERROR(IF(Q6="","",IF(MOD(ROW(),2)+5=1,INDEX(Abril!$F$4:$F$300,MATCH(Q10,Abril!$A$4:$A$300,0)),INDEX(Abril!$F$4:$F$300,_xlfn.AGGREGATE(15,6,ROW(Abril!$A$4:$A$300)-ROW(Abril!$A$3)/(Abril!$A$4:$A$300=MAX(Q6:Q10)),MOD(ROW(),2)+5)))),"")</f>
        <v>A estudar</v>
      </c>
      <c r="T10" s="34"/>
      <c r="U10" s="46" t="str">
        <f>IFERROR(IF(T6="","",IF(MOD(ROW(),2)+5=1,INDEX(Abril!$C$4:$C$300,MATCH(T10,Abril!$A$4:$A$300,0)),INDEX(Abril!$C$4:$C$300,_xlfn.AGGREGATE(15,6,ROW(Abril!$A$4:$A$300)-ROW(Abril!$A$3)/(Abril!$A$4:$A$300=MAX(T6:T10)),MOD(ROW(),2)+5)))),"")</f>
        <v>Gramática</v>
      </c>
      <c r="V10" s="16" t="str">
        <f>IFERROR(IF(T6="","",IF(MOD(ROW(),2)+5=1,INDEX(Abril!$F$4:$F$300,MATCH(T10,Abril!$A$4:$A$300,0)),INDEX(Abril!$F$4:$F$300,_xlfn.AGGREGATE(15,6,ROW(Abril!$A$4:$A$300)-ROW(Abril!$A$3)/(Abril!$A$4:$A$300=MAX(T6:T10)),MOD(ROW(),2)+5)))),"")</f>
        <v>A estudar</v>
      </c>
      <c r="W10" s="16">
        <f>IFERROR(IF(U6="","",IF(MOD(ROW(),2)+5=1,INDEX(Abril!$F$4:$F$200,MATCH(U10,Abril!$A$4:$A$200,0)),INDEX(Abril!$F$4:$F$200,_xlfn.AGGREGATE(15,6,ROW(Abril!$A$4:$A$200)-ROW(Abril!$A$3)/(Abril!$A$4:$A$200=MAX(U6:U10)),MOD(ROW(),2)+5)))),"")</f>
        <v>0</v>
      </c>
    </row>
    <row r="11" spans="2:23" ht="15" customHeight="1" x14ac:dyDescent="0.3">
      <c r="B11" s="47"/>
      <c r="C11" s="20" t="str">
        <f>IFERROR(IF(B6="","",IF(MOD(ROW(),2)+5=1,INDEX(Abril!$C$4:$C$300,MATCH(B11,Abril!$A$4:$A$300,0)),INDEX(Abril!$C$4:$C$300,_xlfn.AGGREGATE(15,6,ROW(Abril!$A$4:$A$300)-ROW(Abril!$A$3)/(Abril!$A$4:$A$300=MAX(B6:B11)),MOD(ROW(),2)+5)))),"")</f>
        <v/>
      </c>
      <c r="D11" s="16" t="str">
        <f>IFERROR(IF(B6="","",IF(MOD(ROW(),2)+5=1,INDEX(Abril!$F$4:$F$300,MATCH(B11,Abril!$A$4:$A$200,0)),INDEX(Abril!$F$4:$F$300,_xlfn.AGGREGATE(15,6,ROW(Abril!$A$4:$A$300)-ROW(Abril!$A$3)/(Abril!$A$4:$A$300=MAX(B6:B11)),MOD(ROW(),2)+5)))),"")</f>
        <v/>
      </c>
      <c r="E11" s="34"/>
      <c r="F11" s="20" t="str">
        <f>IFERROR(IF(E6="","",IF(MOD(ROW(),2)+5=1,INDEX(Abril!$C$4:$C$300,MATCH(E11,Abril!$A$4:$A$300,0)),INDEX(Abril!$C$4:$C$300,_xlfn.AGGREGATE(15,6,ROW(Abril!$A$4:$A$300)-ROW(Abril!$A$3)/(Abril!$A$4:$A$300=MAX(E6:E11)),MOD(ROW(),2)+5)))),"")</f>
        <v/>
      </c>
      <c r="G11" s="16" t="str">
        <f>IFERROR(IF(E6="","",IF(MOD(ROW(),2)+5=1,INDEX(Abril!$F$4:$F$300,MATCH(E11,Abril!$A$4:$A$200,0)),INDEX(Abril!$F$4:$F$300,_xlfn.AGGREGATE(15,6,ROW(Abril!$A$4:$A$300)-ROW(Abril!$A$3)/(Abril!$A$4:$A$300=MAX(E6:E11)),MOD(ROW(),2)+5)))),"")</f>
        <v/>
      </c>
      <c r="H11" s="34"/>
      <c r="I11" s="20" t="str">
        <f>IFERROR(IF(H6="","",IF(MOD(ROW(),2)+5=1,INDEX(Abril!$C$4:$C$300,MATCH(H11,Abril!$A$4:$A$300,0)),INDEX(Abril!$C$4:$C$300,_xlfn.AGGREGATE(15,6,ROW(Abril!$A$4:$A$300)-ROW(Abril!$A$3)/(Abril!$A$4:$A$300=MAX(H6:H11)),MOD(ROW(),2)+5)))),"")</f>
        <v/>
      </c>
      <c r="J11" s="16" t="str">
        <f>IFERROR(IF(H6="","",IF(MOD(ROW(),2)+5=1,INDEX(Abril!$F$4:$F$300,MATCH(H11,Abril!$A$4:$A$200,0)),INDEX(Abril!$F$4:$F$300,_xlfn.AGGREGATE(15,6,ROW(Abril!$A$4:$A$300)-ROW(Abril!$A$3)/(Abril!$A$4:$A$300=MAX(H6:H11)),MOD(ROW(),2)+5)))),"")</f>
        <v/>
      </c>
      <c r="K11" s="34"/>
      <c r="L11" s="20" t="str">
        <f>IFERROR(IF(K6="","",IF(MOD(ROW(),2)+5=1,INDEX(Abril!$C$4:$C$300,MATCH(K11,Abril!$A$4:$A$300,0)),INDEX(Abril!$C$4:$C$300,_xlfn.AGGREGATE(15,6,ROW(Abril!$A$4:$A$300)-ROW(Abril!$A$3)/(Abril!$A$4:$A$300=MAX(K6:K11)),MOD(ROW(),2)+5)))),"")</f>
        <v/>
      </c>
      <c r="M11" s="16" t="str">
        <f>IFERROR(IF(K6="","",IF(MOD(ROW(),2)+5=1,INDEX(Abril!$F$4:$F$300,MATCH(K11,Abril!$A$4:$A$200,0)),INDEX(Abril!$F$4:$F$300,_xlfn.AGGREGATE(15,6,ROW(Abril!$A$4:$A$300)-ROW(Abril!$A$3)/(Abril!$A$4:$A$300=MAX(K6:K11)),MOD(ROW(),2)+5)))),"")</f>
        <v/>
      </c>
      <c r="N11" s="34"/>
      <c r="O11" s="20" t="str">
        <f>IFERROR(IF(N6="","",IF(MOD(ROW(),2)+5=1,INDEX(Abril!$C$4:$C$300,MATCH(N11,Abril!$A$4:$A$300,0)),INDEX(Abril!$C$4:$C$300,_xlfn.AGGREGATE(15,6,ROW(Abril!$A$4:$A$300)-ROW(Abril!$A$3)/(Abril!$A$4:$A$300=MAX(N6:N11)),MOD(ROW(),2)+5)))),"")</f>
        <v>Numerais</v>
      </c>
      <c r="P11" s="16" t="str">
        <f>IFERROR(IF(N6="","",IF(MOD(ROW(),2)+5=1,INDEX(Abril!$F$4:$F$300,MATCH(N11,Abril!$A$4:$A$200,0)),INDEX(Abril!$F$4:$F$300,_xlfn.AGGREGATE(15,6,ROW(Abril!$A$4:$A$300)-ROW(Abril!$A$3)/(Abril!$A$4:$A$300=MAX(N6:N11)),MOD(ROW(),2)+5)))),"")</f>
        <v>Estudando</v>
      </c>
      <c r="Q11" s="34"/>
      <c r="R11" s="20" t="str">
        <f>IFERROR(IF(Q6="","",IF(MOD(ROW(),2)+5=1,INDEX(Abril!$C$4:$C$300,MATCH(Q11,Abril!$A$4:$A$300,0)),INDEX(Abril!$C$4:$C$300,_xlfn.AGGREGATE(15,6,ROW(Abril!$A$4:$A$300)-ROW(Abril!$A$3)/(Abril!$A$4:$A$300=MAX(Q6:Q11)),MOD(ROW(),2)+5)))),"")</f>
        <v>Reações Quimicas</v>
      </c>
      <c r="S11" s="16" t="str">
        <f>IFERROR(IF(Q6="","",IF(MOD(ROW(),2)+5=1,INDEX(Abril!$F$4:$F$300,MATCH(Q11,Abril!$A$4:$A$200,0)),INDEX(Abril!$F$4:$F$300,_xlfn.AGGREGATE(15,6,ROW(Abril!$A$4:$A$300)-ROW(Abril!$A$3)/(Abril!$A$4:$A$300=MAX(Q6:Q11)),MOD(ROW(),2)+5)))),"")</f>
        <v>A estudar</v>
      </c>
      <c r="T11" s="34"/>
      <c r="U11" s="46" t="str">
        <f>IFERROR(IF(T6="","",IF(MOD(ROW(),2)+5=1,INDEX(Abril!$C$4:$C$300,MATCH(T11,Abril!$A$4:$A$300,0)),INDEX(Abril!$C$4:$C$300,_xlfn.AGGREGATE(15,6,ROW(Abril!$A$4:$A$300)-ROW(Abril!$A$3)/(Abril!$A$4:$A$300=MAX(T6:T11)),MOD(ROW(),2)+5)))),"")</f>
        <v>VM</v>
      </c>
      <c r="V11" s="16" t="str">
        <f>IFERROR(IF(T6="","",IF(MOD(ROW(),2)+5=1,INDEX(Abril!$F$4:$F$300,MATCH(T11,Abril!$A$4:$A$200,0)),INDEX(Abril!$F$4:$F$300,_xlfn.AGGREGATE(15,6,ROW(Abril!$A$4:$A$300)-ROW(Abril!$A$3)/(Abril!$A$4:$A$300=MAX(T6:T11)),MOD(ROW(),2)+5)))),"")</f>
        <v>A estudar</v>
      </c>
      <c r="W11" s="16">
        <f>IFERROR(IF(U6="","",IF(MOD(ROW(),2)+5=1,INDEX(Abril!$F$4:$F$200,MATCH(U11,Abril!$A$4:$A$200,0)),INDEX(Abril!$F$4:$F$200,_xlfn.AGGREGATE(15,6,ROW(Abril!$A$4:$A$200)-ROW(Abril!$A$3)/(Abril!$A$4:$A$200=MAX(U6:U11)),MOD(ROW(),2)+5)))),"")</f>
        <v>0</v>
      </c>
    </row>
    <row r="12" spans="2:23" ht="15" customHeight="1" x14ac:dyDescent="0.3">
      <c r="B12" s="45"/>
      <c r="C12" s="20" t="str">
        <f>IFERROR(IF(B6="","",IF(MOD(ROW(),2)+7=1,INDEX(Abril!$C$4:$C$300,MATCH(B12,Abril!$A$4:$A$300,0)),INDEX(Abril!$C$4:$C$300,_xlfn.AGGREGATE(15,6,ROW(Abril!$A$4:$A$300)-ROW(Abril!$A$3)/(Abril!$A$4:$A$300=MAX(B6:B12)),MOD(ROW(),2)+7)))),"")</f>
        <v/>
      </c>
      <c r="D12" s="16" t="str">
        <f>IFERROR(IF(B6="","",IF(MOD(ROW(),2)+7=1,INDEX(Abril!$F$4:$F$300,MATCH(B12,Abril!$A$4:$A$300,0)),INDEX(Abril!$F$4:$F$300,_xlfn.AGGREGATE(15,6,ROW(Abril!$A$4:$A$300)-ROW(Abril!$A$3)/(Abril!$A$4:$A$300=MAX(B6:B12)),MOD(ROW(),2)+7)))),"")</f>
        <v/>
      </c>
      <c r="E12" s="34"/>
      <c r="F12" s="20" t="str">
        <f>IFERROR(IF(E6="","",IF(MOD(ROW(),2)+7=1,INDEX(Abril!$C$4:$C$300,MATCH(E12,Abril!$A$4:$A$300,0)),INDEX(Abril!$C$4:$C$300,_xlfn.AGGREGATE(15,6,ROW(Abril!$A$4:$A$300)-ROW(Abril!$A$3)/(Abril!$A$4:$A$300=MAX(E6:E12)),MOD(ROW(),2)+7)))),"")</f>
        <v/>
      </c>
      <c r="G12" s="16" t="str">
        <f>IFERROR(IF(E6="","",IF(MOD(ROW(),2)+7=1,INDEX(Abril!$F$4:$F$300,MATCH(E12,Abril!$A$4:$A$300,0)),INDEX(Abril!$F$4:$F$300,_xlfn.AGGREGATE(15,6,ROW(Abril!$A$4:$A$300)-ROW(Abril!$A$3)/(Abril!$A$4:$A$300=MAX(E6:E12)),MOD(ROW(),2)+7)))),"")</f>
        <v/>
      </c>
      <c r="H12" s="34"/>
      <c r="I12" s="20" t="str">
        <f>IFERROR(IF(H6="","",IF(MOD(ROW(),2)+7=1,INDEX(Abril!$C$4:$C$300,MATCH(H12,Abril!$A$4:$A$300,0)),INDEX(Abril!$C$4:$C$300,_xlfn.AGGREGATE(15,6,ROW(Abril!$A$4:$A$300)-ROW(Abril!$A$3)/(Abril!$A$4:$A$300=MAX(H6:H12)),MOD(ROW(),2)+7)))),"")</f>
        <v/>
      </c>
      <c r="J12" s="16" t="str">
        <f>IFERROR(IF(H6="","",IF(MOD(ROW(),2)+7=1,INDEX(Abril!$F$4:$F$300,MATCH(H12,Abril!$A$4:$A$300,0)),INDEX(Abril!$F$4:$F$300,_xlfn.AGGREGATE(15,6,ROW(Abril!$A$4:$A$300)-ROW(Abril!$A$3)/(Abril!$A$4:$A$300=MAX(H6:H12)),MOD(ROW(),2)+7)))),"")</f>
        <v/>
      </c>
      <c r="K12" s="34"/>
      <c r="L12" s="20" t="str">
        <f>IFERROR(IF(K6="","",IF(MOD(ROW(),2)+7=1,INDEX(Abril!$C$4:$C$300,MATCH(K12,Abril!$A$4:$A$300,0)),INDEX(Abril!$C$4:$C$300,_xlfn.AGGREGATE(15,6,ROW(Abril!$A$4:$A$300)-ROW(Abril!$A$3)/(Abril!$A$4:$A$300=MAX(K6:K12)),MOD(ROW(),2)+7)))),"")</f>
        <v/>
      </c>
      <c r="M12" s="16" t="str">
        <f>IFERROR(IF(K6="","",IF(MOD(ROW(),2)+7=1,INDEX(Abril!$F$4:$F$300,MATCH(K12,Abril!$A$4:$A$300,0)),INDEX(Abril!$F$4:$F$300,_xlfn.AGGREGATE(15,6,ROW(Abril!$A$4:$A$300)-ROW(Abril!$A$3)/(Abril!$A$4:$A$300=MAX(K6:K12)),MOD(ROW(),2)+7)))),"")</f>
        <v/>
      </c>
      <c r="N12" s="34"/>
      <c r="O12" s="20" t="str">
        <f>IFERROR(IF(N6="","",IF(MOD(ROW(),2)+7=1,INDEX(Abril!$C$4:$C$300,MATCH(N12,Abril!$A$4:$A$300,0)),INDEX(Abril!$C$4:$C$300,_xlfn.AGGREGATE(15,6,ROW(Abril!$A$4:$A$300)-ROW(Abril!$A$3)/(Abril!$A$4:$A$300=MAX(N6:N12)),MOD(ROW(),2)+7)))),"")</f>
        <v>Ligações de hidrogenio</v>
      </c>
      <c r="P12" s="16" t="str">
        <f>IFERROR(IF(N6="","",IF(MOD(ROW(),2)+7=1,INDEX(Abril!$F$4:$F$300,MATCH(N12,Abril!$A$4:$A$300,0)),INDEX(Abril!$F$4:$F$300,_xlfn.AGGREGATE(15,6,ROW(Abril!$A$4:$A$300)-ROW(Abril!$A$3)/(Abril!$A$4:$A$300=MAX(N6:N12)),MOD(ROW(),2)+7)))),"")</f>
        <v>Estudando</v>
      </c>
      <c r="Q12" s="34"/>
      <c r="R12" s="20" t="str">
        <f>IFERROR(IF(Q6="","",IF(MOD(ROW(),2)+7=1,INDEX(Abril!$C$4:$C$300,MATCH(Q12,Abril!$A$4:$A$300,0)),INDEX(Abril!$C$4:$C$300,_xlfn.AGGREGATE(15,6,ROW(Abril!$A$4:$A$300)-ROW(Abril!$A$3)/(Abril!$A$4:$A$300=MAX(Q6:Q12)),MOD(ROW(),2)+7)))),"")</f>
        <v>Báskara</v>
      </c>
      <c r="S12" s="16" t="str">
        <f>IFERROR(IF(Q6="","",IF(MOD(ROW(),2)+7=1,INDEX(Abril!$F$4:$F$300,MATCH(Q12,Abril!$A$4:$A$300,0)),INDEX(Abril!$F$4:$F$300,_xlfn.AGGREGATE(15,6,ROW(Abril!$A$4:$A$300)-ROW(Abril!$A$3)/(Abril!$A$4:$A$300=MAX(Q6:Q12)),MOD(ROW(),2)+7)))),"")</f>
        <v>A estudar</v>
      </c>
      <c r="T12" s="34"/>
      <c r="U12" s="46" t="str">
        <f>IFERROR(IF(T6="","",IF(MOD(ROW(),2)+7=1,INDEX(Abril!$C$4:$C$300,MATCH(T12,Abril!$A$4:$A$300,0)),INDEX(Abril!$C$4:$C$300,_xlfn.AGGREGATE(15,6,ROW(Abril!$A$4:$A$300)-ROW(Abril!$A$3)/(Abril!$A$4:$A$300=MAX(T6:T12)),MOD(ROW(),2)+7)))),"")</f>
        <v>Tabela Periódica</v>
      </c>
      <c r="V12" s="16" t="str">
        <f>IFERROR(IF(T6="","",IF(MOD(ROW(),2)+7=1,INDEX(Abril!$F$4:$F$300,MATCH(T12,Abril!$A$4:$A$300,0)),INDEX(Abril!$F$4:$F$300,_xlfn.AGGREGATE(15,6,ROW(Abril!$A$4:$A$300)-ROW(Abril!$A$3)/(Abril!$A$4:$A$300=MAX(T6:T12)),MOD(ROW(),2)+7)))),"")</f>
        <v>A estudar</v>
      </c>
      <c r="W12" s="16">
        <f>IFERROR(IF(U6="","",IF(MOD(ROW(),2)+7=1,INDEX(Abril!$F$4:$F$200,MATCH(U12,Abril!$A$4:$A$200,0)),INDEX(Abril!$F$4:$F$200,_xlfn.AGGREGATE(15,6,ROW(Abril!$A$4:$A$200)-ROW(Abril!$A$3)/(Abril!$A$4:$A$200=MAX(U6:U12)),MOD(ROW(),2)+7)))),"")</f>
        <v>0</v>
      </c>
    </row>
    <row r="13" spans="2:23" ht="15" customHeight="1" x14ac:dyDescent="0.3">
      <c r="B13" s="48"/>
      <c r="C13" s="44" t="str">
        <f>IFERROR(IF(B6="","",IF(MOD(ROW(),2)+7=1,INDEX(Abril!$C$4:$C$300,MATCH(B13,Abril!$A$4:$A$300,0)),INDEX(Abril!$C$4:$C$300,_xlfn.AGGREGATE(15,6,ROW(Abril!$A$4:$A$300)-ROW(Abril!$A$3)/(Abril!$A$4:$A$300=MAX(B6:B13)),MOD(ROW(),2)+7)))),"")</f>
        <v/>
      </c>
      <c r="D13" s="16" t="str">
        <f>IFERROR(IF(B6="","",IF(MOD(ROW(),2)+7=1,INDEX(Abril!$F$4:$F$300,MATCH(B13,Abril!$A$4:$A$300,0)),INDEX(Abril!$F$4:$F$300,_xlfn.AGGREGATE(15,6,ROW(Abril!$A$4:$A$300)-ROW(Abril!$A$3)/(Abril!$A$4:$A$300=MAX(B6:B13)),MOD(ROW(),2)+7)))),"")</f>
        <v/>
      </c>
      <c r="E13" s="35"/>
      <c r="F13" s="44" t="str">
        <f>IFERROR(IF(E6="","",IF(MOD(ROW(),2)+7=1,INDEX(Abril!$C$4:$C$300,MATCH(E13,Abril!$A$4:$A$300,0)),INDEX(Abril!$C$4:$C$300,_xlfn.AGGREGATE(15,6,ROW(Abril!$A$4:$A$300)-ROW(Abril!$A$3)/(Abril!$A$4:$A$300=MAX(E6:E13)),MOD(ROW(),2)+7)))),"")</f>
        <v/>
      </c>
      <c r="G13" s="16" t="str">
        <f>IFERROR(IF(E6="","",IF(MOD(ROW(),2)+7=1,INDEX(Abril!$F$4:$F$300,MATCH(E13,Abril!$A$4:$A$300,0)),INDEX(Abril!$F$4:$F$300,_xlfn.AGGREGATE(15,6,ROW(Abril!$A$4:$A$300)-ROW(Abril!$A$3)/(Abril!$A$4:$A$300=MAX(E6:E13)),MOD(ROW(),2)+7)))),"")</f>
        <v/>
      </c>
      <c r="H13" s="35"/>
      <c r="I13" s="44" t="str">
        <f>IFERROR(IF(H6="","",IF(MOD(ROW(),2)+7=1,INDEX(Abril!$C$4:$C$300,MATCH(H13,Abril!$A$4:$A$300,0)),INDEX(Abril!$C$4:$C$300,_xlfn.AGGREGATE(15,6,ROW(Abril!$A$4:$A$300)-ROW(Abril!$A$3)/(Abril!$A$4:$A$300=MAX(H6:H13)),MOD(ROW(),2)+7)))),"")</f>
        <v/>
      </c>
      <c r="J13" s="16" t="str">
        <f>IFERROR(IF(H6="","",IF(MOD(ROW(),2)+7=1,INDEX(Abril!$F$4:$F$300,MATCH(H13,Abril!$A$4:$A$300,0)),INDEX(Abril!$F$4:$F$300,_xlfn.AGGREGATE(15,6,ROW(Abril!$A$4:$A$300)-ROW(Abril!$A$3)/(Abril!$A$4:$A$300=MAX(H6:H13)),MOD(ROW(),2)+7)))),"")</f>
        <v/>
      </c>
      <c r="K13" s="35"/>
      <c r="L13" s="44" t="str">
        <f>IFERROR(IF(K6="","",IF(MOD(ROW(),2)+7=1,INDEX(Abril!$C$4:$C$300,MATCH(K13,Abril!$A$4:$A$300,0)),INDEX(Abril!$C$4:$C$300,_xlfn.AGGREGATE(15,6,ROW(Abril!$A$4:$A$300)-ROW(Abril!$A$3)/(Abril!$A$4:$A$300=MAX(K6:K13)),MOD(ROW(),2)+7)))),"")</f>
        <v/>
      </c>
      <c r="M13" s="16" t="str">
        <f>IFERROR(IF(K6="","",IF(MOD(ROW(),2)+7=1,INDEX(Abril!$F$4:$F$300,MATCH(K13,Abril!$A$4:$A$300,0)),INDEX(Abril!$F$4:$F$300,_xlfn.AGGREGATE(15,6,ROW(Abril!$A$4:$A$300)-ROW(Abril!$A$3)/(Abril!$A$4:$A$300=MAX(K6:K13)),MOD(ROW(),2)+7)))),"")</f>
        <v/>
      </c>
      <c r="N13" s="35"/>
      <c r="O13" s="44" t="str">
        <f>IFERROR(IF(N6="","",IF(MOD(ROW(),2)+7=1,INDEX(Abril!$C$4:$C$300,MATCH(N13,Abril!$A$4:$A$300,0)),INDEX(Abril!$C$4:$C$300,_xlfn.AGGREGATE(15,6,ROW(Abril!$A$4:$A$300)-ROW(Abril!$A$3)/(Abril!$A$4:$A$300=MAX(N6:N13)),MOD(ROW(),2)+7)))),"")</f>
        <v/>
      </c>
      <c r="P13" s="16" t="str">
        <f>IFERROR(IF(N6="","",IF(MOD(ROW(),2)+7=1,INDEX(Abril!$F$4:$F$300,MATCH(N13,Abril!$A$4:$A$300,0)),INDEX(Abril!$F$4:$F$300,_xlfn.AGGREGATE(15,6,ROW(Abril!$A$4:$A$300)-ROW(Abril!$A$3)/(Abril!$A$4:$A$300=MAX(N6:N13)),MOD(ROW(),2)+7)))),"")</f>
        <v/>
      </c>
      <c r="Q13" s="35"/>
      <c r="R13" s="44" t="str">
        <f>IFERROR(IF(Q6="","",IF(MOD(ROW(),2)+7=1,INDEX(Abril!$C$4:$C$300,MATCH(Q13,Abril!$A$4:$A$300,0)),INDEX(Abril!$C$4:$C$300,_xlfn.AGGREGATE(15,6,ROW(Abril!$A$4:$A$300)-ROW(Abril!$A$3)/(Abril!$A$4:$A$300=MAX(Q6:Q13)),MOD(ROW(),2)+7)))),"")</f>
        <v>Hifen</v>
      </c>
      <c r="S13" s="16" t="str">
        <f>IFERROR(IF(Q6="","",IF(MOD(ROW(),2)+7=1,INDEX(Abril!$F$4:$F$300,MATCH(Q13,Abril!$A$4:$A$300,0)),INDEX(Abril!$F$4:$F$300,_xlfn.AGGREGATE(15,6,ROW(Abril!$A$4:$A$300)-ROW(Abril!$A$3)/(Abril!$A$4:$A$300=MAX(Q6:Q13)),MOD(ROW(),2)+7)))),"")</f>
        <v>A estudar</v>
      </c>
      <c r="T13" s="35"/>
      <c r="U13" s="51" t="str">
        <f>IFERROR(IF(T6="","",IF(MOD(ROW(),2)+7=1,INDEX(Abril!$C$4:$C$300,MATCH(T13,Abril!$A$4:$A$300,0)),INDEX(Abril!$C$4:$C$300,_xlfn.AGGREGATE(15,6,ROW(Abril!$A$4:$A$300)-ROW(Abril!$A$3)/(Abril!$A$4:$A$300=MAX(T6:T13)),MOD(ROW(),2)+7)))),"")</f>
        <v>Numeros inteiros</v>
      </c>
      <c r="V13" s="16" t="str">
        <f>IFERROR(IF(T6="","",IF(MOD(ROW(),2)+7=1,INDEX(Abril!$F$4:$F$300,MATCH(T13,Abril!$A$4:$A$300,0)),INDEX(Abril!$F$4:$F$300,_xlfn.AGGREGATE(15,6,ROW(Abril!$A$4:$A$300)-ROW(Abril!$A$3)/(Abril!$A$4:$A$300=MAX(T6:T13)),MOD(ROW(),2)+7)))),"")</f>
        <v>A estudar</v>
      </c>
      <c r="W13" s="16">
        <f>IFERROR(IF(U6="","",IF(MOD(ROW(),2)+7=1,INDEX(Abril!$F$4:$F$200,MATCH(U13,Abril!$A$4:$A$200,0)),INDEX(Abril!$F$4:$F$200,_xlfn.AGGREGATE(15,6,ROW(Abril!$A$4:$A$200)-ROW(Abril!$A$3)/(Abril!$A$4:$A$200=MAX(U6:U13)),MOD(ROW(),2)+7)))),"")</f>
        <v>0</v>
      </c>
    </row>
    <row r="14" spans="2:23" x14ac:dyDescent="0.3">
      <c r="B14" s="49">
        <f>Abril!H8</f>
        <v>44290</v>
      </c>
      <c r="C14" s="20" t="str">
        <f>IFERROR(IF(B14="","",IF(MOD(ROW(),2)+1=1,INDEX(Abril!$C$4:$C$300,MATCH(B14,Abril!$A$4:$A$300,0)),INDEX(Abril!$C$4:$C$300,_xlfn.AGGREGATE(15,6,ROW(Abril!$A$4:$A$300)-ROW(Abril!$A$3)/(Abril!$A$4:$A$300=MAX(B14)),MOD(ROW(),2)+1)))),"")</f>
        <v>Frações</v>
      </c>
      <c r="D14" s="16" t="str">
        <f>IFERROR(IF(B14="","",IF(MOD(ROW(),2)+1=1,INDEX(Abril!$F$4:$F$300,MATCH(B14,Abril!$A$4:$A$300,0)),INDEX(Abril!$F$4:$F$300,_xlfn.AGGREGATE(15,6,ROW(Abril!$A$4:$A$300)-ROW(Abril!$A$3)/(Abril!$A$4:$A$300=MAX(B14)),MOD(ROW(),2)+1)))),"")</f>
        <v>Estudado</v>
      </c>
      <c r="E14" s="36">
        <f>Abril!I8</f>
        <v>44291</v>
      </c>
      <c r="F14" s="20" t="str">
        <f>IFERROR(IF(E14="","",IF(MOD(ROW(),2)+1=1,INDEX(Abril!$C$4:$C$300,MATCH(E14,Abril!$A$4:$A$300,0)),INDEX(Abril!$C$4:$C$300,_xlfn.AGGREGATE(15,6,ROW(Abril!$A$4:$A$300)-ROW(Abril!$A$3)/(Abril!$A$4:$A$300=MAX(E14)),MOD(ROW(),2)+1)))),"")</f>
        <v/>
      </c>
      <c r="G14" s="16" t="str">
        <f>IFERROR(IF(E14="","",IF(MOD(ROW(),2)+1=1,INDEX(Abril!$F$4:$F$300,MATCH(E14,Abril!$A$4:$A$300,0)),INDEX(Abril!$F$4:$F$300,_xlfn.AGGREGATE(15,6,ROW(Abril!$A$4:$A$300)-ROW(Abril!$A$3)/(Abril!$A$4:$A$300=MAX(E14)),MOD(ROW(),2)+1)))),"")</f>
        <v/>
      </c>
      <c r="H14" s="36">
        <f>Abril!J8</f>
        <v>44292</v>
      </c>
      <c r="I14" s="20" t="str">
        <f>IFERROR(IF(H14="","",IF(MOD(ROW(),2)+1=1,INDEX(Abril!$C$4:$C$300,MATCH(H14,Abril!$A$4:$A$300,0)),INDEX(Abril!$C$4:$C$300,_xlfn.AGGREGATE(15,6,ROW(Abril!$A$4:$A$300)-ROW(Abril!$A$3)/(Abril!$A$4:$A$300=MAX(H14)),MOD(ROW(),2)+1)))),"")</f>
        <v/>
      </c>
      <c r="J14" s="16" t="str">
        <f>IFERROR(IF(H14="","",IF(MOD(ROW(),2)+1=1,INDEX(Abril!$F$4:$F$300,MATCH(H14,Abril!$A$4:$A$300,0)),INDEX(Abril!$F$4:$F$300,_xlfn.AGGREGATE(15,6,ROW(Abril!$A$4:$A$300)-ROW(Abril!$A$3)/(Abril!$A$4:$A$300=MAX(H14)),MOD(ROW(),2)+1)))),"")</f>
        <v/>
      </c>
      <c r="K14" s="36">
        <f>Abril!K8</f>
        <v>44293</v>
      </c>
      <c r="L14" s="20" t="str">
        <f>IFERROR(IF(K14="","",IF(MOD(ROW(),2)+1=1,INDEX(Abril!$C$4:$C$300,MATCH(K14,Abril!$A$4:$A$300,0)),INDEX(Abril!$C$4:$C$300,_xlfn.AGGREGATE(15,6,ROW(Abril!$A$4:$A$300)-ROW(Abril!$A$3)/(Abril!$A$4:$A$300=MAX(K14)),MOD(ROW(),2)+1)))),"")</f>
        <v/>
      </c>
      <c r="M14" s="16" t="str">
        <f>IFERROR(IF(K14="","",IF(MOD(ROW(),2)+1=1,INDEX(Abril!$F$4:$F$300,MATCH(K14,Abril!$A$4:$A$300,0)),INDEX(Abril!$F$4:$F$300,_xlfn.AGGREGATE(15,6,ROW(Abril!$A$4:$A$300)-ROW(Abril!$A$3)/(Abril!$A$4:$A$300=MAX(K14)),MOD(ROW(),2)+1)))),"")</f>
        <v/>
      </c>
      <c r="N14" s="36">
        <f>Abril!L8</f>
        <v>44294</v>
      </c>
      <c r="O14" s="20" t="str">
        <f>IFERROR(IF(N14="","",IF(MOD(ROW(),2)+1=1,INDEX(Abril!$C$4:$C$300,MATCH(N14,Abril!$A$4:$A$300,0)),INDEX(Abril!$C$4:$C$300,_xlfn.AGGREGATE(15,6,ROW(Abril!$A$4:$A$300)-ROW(Abril!$A$3)/(Abril!$A$4:$A$300=MAX(N14)),MOD(ROW(),2)+1)))),"")</f>
        <v/>
      </c>
      <c r="P14" s="16" t="str">
        <f>IFERROR(IF(N14="","",IF(MOD(ROW(),2)+1=1,INDEX(Abril!$F$4:$F$300,MATCH(N14,Abril!$A$4:$A$300,0)),INDEX(Abril!$F$4:$F$300,_xlfn.AGGREGATE(15,6,ROW(Abril!$A$4:$A$300)-ROW(Abril!$A$3)/(Abril!$A$4:$A$300=MAX(N14)),MOD(ROW(),2)+1)))),"")</f>
        <v/>
      </c>
      <c r="Q14" s="36">
        <f>Abril!M8</f>
        <v>44295</v>
      </c>
      <c r="R14" s="20" t="str">
        <f>IFERROR(IF(Q14="","",IF(MOD(ROW(),2)+1=1,INDEX(Abril!$C$4:$C$300,MATCH(Q14,Abril!$A$4:$A$300,0)),INDEX(Abril!$C$4:$C$300,_xlfn.AGGREGATE(15,6,ROW(Abril!$A$4:$A$300)-ROW(Abril!$A$3)/(Abril!$A$4:$A$300=MAX(Q14)),MOD(ROW(),2)+1)))),"")</f>
        <v/>
      </c>
      <c r="S14" s="16" t="str">
        <f>IFERROR(IF(Q14="","",IF(MOD(ROW(),2)+1=1,INDEX(Abril!$F$4:$F$300,MATCH(Q14,Abril!$A$4:$A$300,0)),INDEX(Abril!$F$4:$F$300,_xlfn.AGGREGATE(15,6,ROW(Abril!$A$4:$A$300)-ROW(Abril!$A$3)/(Abril!$A$4:$A$300=MAX(Q14)),MOD(ROW(),2)+1)))),"")</f>
        <v/>
      </c>
      <c r="T14" s="36">
        <f>Abril!N8</f>
        <v>44296</v>
      </c>
      <c r="U14" s="46" t="str">
        <f>IFERROR(IF(T14="","",IF(MOD(ROW(),2)+1=1,INDEX(Abril!$C$4:$C$300,MATCH(T14,Abril!$A$4:$A$300,0)),INDEX(Abril!$C$4:$C$300,_xlfn.AGGREGATE(15,6,ROW(Abril!$A$4:$A$300)-ROW(Abril!$A$3)/(Abril!$A$4:$A$300=MAX(T14)),MOD(ROW(),2)+1)))),"")</f>
        <v/>
      </c>
      <c r="V14" s="16" t="str">
        <f>IFERROR(IF(T14="","",IF(MOD(ROW(),2)+1=1,INDEX(Abril!$F$4:$F$300,MATCH(T14,Abril!$A$4:$A$300,0)),INDEX(Abril!$F$4:$F$300,_xlfn.AGGREGATE(15,6,ROW(Abril!$A$4:$A$300)-ROW(Abril!$A$3)/(Abril!$A$4:$A$300=MAX(T14)),MOD(ROW(),2)+1)))),"")</f>
        <v/>
      </c>
      <c r="W14" s="16" t="str">
        <f>IFERROR(IF(U14="","",IF(MOD(ROW(),2)+1=1,INDEX(Abril!$F$4:$F$200,MATCH(U14,Abril!$A$4:$A$200,0)),INDEX(Abril!$F$4:$F$200,_xlfn.AGGREGATE(15,6,ROW(Abril!$A$4:$A$200)-ROW(Abril!$A$3)/(Abril!$A$4:$A$200=MAX(U14)),MOD(ROW(),2)+1)))),"")</f>
        <v/>
      </c>
    </row>
    <row r="15" spans="2:23" x14ac:dyDescent="0.3">
      <c r="B15" s="45"/>
      <c r="C15" s="20" t="str">
        <f>IFERROR(IF(B14="","",IF(MOD(ROW(),2)+1=1,INDEX(Abril!$C$4:$C$300,MATCH(B15,Abril!$A$4:$A$300,0)),INDEX(Abril!$C$4:$C$300,_xlfn.AGGREGATE(15,6,ROW(Abril!$A$4:$A$300)-ROW(Abril!$A$3)/(Abril!$A$4:$A$300=MAX(B14:B15)),MOD(ROW(),2)+1)))),"")</f>
        <v>Redação</v>
      </c>
      <c r="D15" s="16" t="str">
        <f>IFERROR(IF(B14="","",IF(MOD(ROW(),2)+1=1,INDEX(Abril!$F$4:$F$200,MATCH(B15,Abril!$A$4:$A$200,0)),INDEX(Abril!$F$4:$F$200,_xlfn.AGGREGATE(15,6,ROW(Abril!$A$4:$A$200)-ROW(Abril!$A$3)/(Abril!$A$4:$A$200=MAX(B14:B15)),MOD(ROW(),2)+1)))),"")</f>
        <v>Estudado</v>
      </c>
      <c r="E15" s="26"/>
      <c r="F15" s="20" t="str">
        <f>IFERROR(IF(E14="","",IF(MOD(ROW(),2)+1=1,INDEX(Abril!$C$4:$C$300,MATCH(E15,Abril!$A$4:$A$300,0)),INDEX(Abril!$C$4:$C$300,_xlfn.AGGREGATE(15,6,ROW(Abril!$A$4:$A$300)-ROW(Abril!$A$3)/(Abril!$A$4:$A$300=MAX(E14:E15)),MOD(ROW(),2)+1)))),"")</f>
        <v/>
      </c>
      <c r="G15" s="16" t="str">
        <f>IFERROR(IF(E14="","",IF(MOD(ROW(),2)+1=1,INDEX(Abril!$F$4:$F$200,MATCH(E15,Abril!$A$4:$A$200,0)),INDEX(Abril!$F$4:$F$200,_xlfn.AGGREGATE(15,6,ROW(Abril!$A$4:$A$200)-ROW(Abril!$A$3)/(Abril!$A$4:$A$200=MAX(E14:E15)),MOD(ROW(),2)+1)))),"")</f>
        <v/>
      </c>
      <c r="H15" s="26"/>
      <c r="I15" s="20" t="str">
        <f>IFERROR(IF(H14="","",IF(MOD(ROW(),2)+1=1,INDEX(Abril!$C$4:$C$300,MATCH(H15,Abril!$A$4:$A$300,0)),INDEX(Abril!$C$4:$C$300,_xlfn.AGGREGATE(15,6,ROW(Abril!$A$4:$A$300)-ROW(Abril!$A$3)/(Abril!$A$4:$A$300=MAX(H14:H15)),MOD(ROW(),2)+1)))),"")</f>
        <v/>
      </c>
      <c r="J15" s="16" t="str">
        <f>IFERROR(IF(H14="","",IF(MOD(ROW(),2)+1=1,INDEX(Abril!$F$4:$F$200,MATCH(H15,Abril!$A$4:$A$200,0)),INDEX(Abril!$F$4:$F$200,_xlfn.AGGREGATE(15,6,ROW(Abril!$A$4:$A$200)-ROW(Abril!$A$3)/(Abril!$A$4:$A$200=MAX(H14:H15)),MOD(ROW(),2)+1)))),"")</f>
        <v/>
      </c>
      <c r="K15" s="26"/>
      <c r="L15" s="20" t="str">
        <f>IFERROR(IF(K14="","",IF(MOD(ROW(),2)+1=1,INDEX(Abril!$C$4:$C$300,MATCH(K15,Abril!$A$4:$A$300,0)),INDEX(Abril!$C$4:$C$300,_xlfn.AGGREGATE(15,6,ROW(Abril!$A$4:$A$300)-ROW(Abril!$A$3)/(Abril!$A$4:$A$300=MAX(K14:K15)),MOD(ROW(),2)+1)))),"")</f>
        <v/>
      </c>
      <c r="M15" s="16" t="str">
        <f>IFERROR(IF(K14="","",IF(MOD(ROW(),2)+1=1,INDEX(Abril!$F$4:$F$200,MATCH(K15,Abril!$A$4:$A$200,0)),INDEX(Abril!$F$4:$F$200,_xlfn.AGGREGATE(15,6,ROW(Abril!$A$4:$A$200)-ROW(Abril!$A$3)/(Abril!$A$4:$A$200=MAX(K14:K15)),MOD(ROW(),2)+1)))),"")</f>
        <v/>
      </c>
      <c r="N15" s="26"/>
      <c r="O15" s="20" t="str">
        <f>IFERROR(IF(N14="","",IF(MOD(ROW(),2)+1=1,INDEX(Abril!$C$4:$C$300,MATCH(N15,Abril!$A$4:$A$300,0)),INDEX(Abril!$C$4:$C$300,_xlfn.AGGREGATE(15,6,ROW(Abril!$A$4:$A$300)-ROW(Abril!$A$3)/(Abril!$A$4:$A$300=MAX(N14:N15)),MOD(ROW(),2)+1)))),"")</f>
        <v/>
      </c>
      <c r="P15" s="16" t="str">
        <f>IFERROR(IF(N14="","",IF(MOD(ROW(),2)+1=1,INDEX(Abril!$F$4:$F$200,MATCH(N15,Abril!$A$4:$A$200,0)),INDEX(Abril!$F$4:$F$200,_xlfn.AGGREGATE(15,6,ROW(Abril!$A$4:$A$200)-ROW(Abril!$A$3)/(Abril!$A$4:$A$200=MAX(N14:N15)),MOD(ROW(),2)+1)))),"")</f>
        <v/>
      </c>
      <c r="Q15" s="26"/>
      <c r="R15" s="20" t="str">
        <f>IFERROR(IF(Q14="","",IF(MOD(ROW(),2)+1=1,INDEX(Abril!$C$4:$C$300,MATCH(Q15,Abril!$A$4:$A$300,0)),INDEX(Abril!$C$4:$C$300,_xlfn.AGGREGATE(15,6,ROW(Abril!$A$4:$A$300)-ROW(Abril!$A$3)/(Abril!$A$4:$A$300=MAX(Q14:Q15)),MOD(ROW(),2)+1)))),"")</f>
        <v/>
      </c>
      <c r="S15" s="16" t="str">
        <f>IFERROR(IF(Q14="","",IF(MOD(ROW(),2)+1=1,INDEX(Abril!$F$4:$F$200,MATCH(Q15,Abril!$A$4:$A$200,0)),INDEX(Abril!$F$4:$F$200,_xlfn.AGGREGATE(15,6,ROW(Abril!$A$4:$A$200)-ROW(Abril!$A$3)/(Abril!$A$4:$A$200=MAX(Q14:Q15)),MOD(ROW(),2)+1)))),"")</f>
        <v/>
      </c>
      <c r="T15" s="26"/>
      <c r="U15" s="46" t="str">
        <f>IFERROR(IF(T14="","",IF(MOD(ROW(),2)+1=1,INDEX(Abril!$C$4:$C$300,MATCH(T15,Abril!$A$4:$A$300,0)),INDEX(Abril!$C$4:$C$300,_xlfn.AGGREGATE(15,6,ROW(Abril!$A$4:$A$300)-ROW(Abril!$A$3)/(Abril!$A$4:$A$300=MAX(T14:T15)),MOD(ROW(),2)+1)))),"")</f>
        <v/>
      </c>
      <c r="V15" s="16" t="str">
        <f>IFERROR(IF(T14="","",IF(MOD(ROW(),2)+1=1,INDEX(Abril!$F$4:$F$200,MATCH(T15,Abril!$A$4:$A$200,0)),INDEX(Abril!$F$4:$F$200,_xlfn.AGGREGATE(15,6,ROW(Abril!$A$4:$A$200)-ROW(Abril!$A$3)/(Abril!$A$4:$A$200=MAX(T14:T15)),MOD(ROW(),2)+1)))),"")</f>
        <v/>
      </c>
      <c r="W15" s="16" t="str">
        <f>IFERROR(IF(U14="","",IF(MOD(ROW(),2)+1=1,INDEX(Abril!$F$4:$F$200,MATCH(U15,Abril!$A$4:$A$200,0)),INDEX(Abril!$F$4:$F$200,_xlfn.AGGREGATE(15,6,ROW(Abril!$A$4:$A$200)-ROW(Abril!$A$3)/(Abril!$A$4:$A$200=MAX(U14:U15)),MOD(ROW(),2)+1)))),"")</f>
        <v/>
      </c>
    </row>
    <row r="16" spans="2:23" x14ac:dyDescent="0.3">
      <c r="B16" s="45"/>
      <c r="C16" s="20" t="str">
        <f>IFERROR(IF(B14="","",IF(MOD(ROW(),2)+3=1,INDEX(Abril!$C$4:$C$300,MATCH(B16,Abril!$A$4:$A$300,0)),INDEX(Abril!$C$4:$C$300,_xlfn.AGGREGATE(15,6,ROW(Abril!$A$4:$A$300)-ROW(Abril!$A$3)/(Abril!$A$4:$A$300=MAX(B14:B16)),MOD(ROW(),2)+3)))),"")</f>
        <v>Plural</v>
      </c>
      <c r="D16" s="16" t="str">
        <f>IFERROR(IF(B14="","",IF(MOD(ROW(),2)+3=1,INDEX(Abril!$F$4:$F$300,MATCH(B16,Abril!$A$4:$A$300,0)),INDEX(Abril!$F$4:$F$300,_xlfn.AGGREGATE(15,6,ROW(Abril!$A$4:$A$300)-ROW(Abril!$A$3)/(Abril!$A$4:$A$300=MAX(B14:B16)),MOD(ROW(),2)+3)))),"")</f>
        <v>Estudando</v>
      </c>
      <c r="E16" s="26"/>
      <c r="F16" s="20" t="str">
        <f>IFERROR(IF(E14="","",IF(MOD(ROW(),2)+3=1,INDEX(Abril!$C$4:$C$300,MATCH(E16,Abril!$A$4:$A$300,0)),INDEX(Abril!$C$4:$C$300,_xlfn.AGGREGATE(15,6,ROW(Abril!$A$4:$A$300)-ROW(Abril!$A$3)/(Abril!$A$4:$A$300=MAX(E14:E16)),MOD(ROW(),2)+3)))),"")</f>
        <v/>
      </c>
      <c r="G16" s="16" t="str">
        <f>IFERROR(IF(E14="","",IF(MOD(ROW(),2)+3=1,INDEX(Abril!$F$4:$F$300,MATCH(E16,Abril!$A$4:$A$300,0)),INDEX(Abril!$F$4:$F$300,_xlfn.AGGREGATE(15,6,ROW(Abril!$A$4:$A$300)-ROW(Abril!$A$3)/(Abril!$A$4:$A$300=MAX(E14:E16)),MOD(ROW(),2)+3)))),"")</f>
        <v/>
      </c>
      <c r="H16" s="26"/>
      <c r="I16" s="20" t="str">
        <f>IFERROR(IF(H14="","",IF(MOD(ROW(),2)+3=1,INDEX(Abril!$C$4:$C$300,MATCH(H16,Abril!$A$4:$A$300,0)),INDEX(Abril!$C$4:$C$300,_xlfn.AGGREGATE(15,6,ROW(Abril!$A$4:$A$300)-ROW(Abril!$A$3)/(Abril!$A$4:$A$300=MAX(H14:H16)),MOD(ROW(),2)+3)))),"")</f>
        <v/>
      </c>
      <c r="J16" s="16" t="str">
        <f>IFERROR(IF(H14="","",IF(MOD(ROW(),2)+3=1,INDEX(Abril!$F$4:$F$300,MATCH(H16,Abril!$A$4:$A$300,0)),INDEX(Abril!$F$4:$F$300,_xlfn.AGGREGATE(15,6,ROW(Abril!$A$4:$A$300)-ROW(Abril!$A$3)/(Abril!$A$4:$A$300=MAX(H14:H16)),MOD(ROW(),2)+3)))),"")</f>
        <v/>
      </c>
      <c r="K16" s="26"/>
      <c r="L16" s="20" t="str">
        <f>IFERROR(IF(K14="","",IF(MOD(ROW(),2)+3=1,INDEX(Abril!$C$4:$C$300,MATCH(K16,Abril!$A$4:$A$300,0)),INDEX(Abril!$C$4:$C$300,_xlfn.AGGREGATE(15,6,ROW(Abril!$A$4:$A$300)-ROW(Abril!$A$3)/(Abril!$A$4:$A$300=MAX(K14:K16)),MOD(ROW(),2)+3)))),"")</f>
        <v/>
      </c>
      <c r="M16" s="16" t="str">
        <f>IFERROR(IF(K14="","",IF(MOD(ROW(),2)+3=1,INDEX(Abril!$F$4:$F$300,MATCH(K16,Abril!$A$4:$A$300,0)),INDEX(Abril!$F$4:$F$300,_xlfn.AGGREGATE(15,6,ROW(Abril!$A$4:$A$300)-ROW(Abril!$A$3)/(Abril!$A$4:$A$300=MAX(K14:K16)),MOD(ROW(),2)+3)))),"")</f>
        <v/>
      </c>
      <c r="N16" s="26"/>
      <c r="O16" s="20" t="str">
        <f>IFERROR(IF(N14="","",IF(MOD(ROW(),2)+3=1,INDEX(Abril!$C$4:$C$300,MATCH(N16,Abril!$A$4:$A$300,0)),INDEX(Abril!$C$4:$C$300,_xlfn.AGGREGATE(15,6,ROW(Abril!$A$4:$A$300)-ROW(Abril!$A$3)/(Abril!$A$4:$A$300=MAX(N14:N16)),MOD(ROW(),2)+3)))),"")</f>
        <v/>
      </c>
      <c r="P16" s="16" t="str">
        <f>IFERROR(IF(N14="","",IF(MOD(ROW(),2)+3=1,INDEX(Abril!$F$4:$F$300,MATCH(N16,Abril!$A$4:$A$300,0)),INDEX(Abril!$F$4:$F$300,_xlfn.AGGREGATE(15,6,ROW(Abril!$A$4:$A$300)-ROW(Abril!$A$3)/(Abril!$A$4:$A$300=MAX(N14:N16)),MOD(ROW(),2)+3)))),"")</f>
        <v/>
      </c>
      <c r="Q16" s="26"/>
      <c r="R16" s="20" t="str">
        <f>IFERROR(IF(Q14="","",IF(MOD(ROW(),2)+3=1,INDEX(Abril!$C$4:$C$300,MATCH(Q16,Abril!$A$4:$A$300,0)),INDEX(Abril!$C$4:$C$300,_xlfn.AGGREGATE(15,6,ROW(Abril!$A$4:$A$300)-ROW(Abril!$A$3)/(Abril!$A$4:$A$300=MAX(Q14:Q16)),MOD(ROW(),2)+3)))),"")</f>
        <v/>
      </c>
      <c r="S16" s="16" t="str">
        <f>IFERROR(IF(Q14="","",IF(MOD(ROW(),2)+3=1,INDEX(Abril!$F$4:$F$300,MATCH(Q16,Abril!$A$4:$A$300,0)),INDEX(Abril!$F$4:$F$300,_xlfn.AGGREGATE(15,6,ROW(Abril!$A$4:$A$300)-ROW(Abril!$A$3)/(Abril!$A$4:$A$300=MAX(Q14:Q16)),MOD(ROW(),2)+3)))),"")</f>
        <v/>
      </c>
      <c r="T16" s="26"/>
      <c r="U16" s="46" t="str">
        <f>IFERROR(IF(T14="","",IF(MOD(ROW(),2)+3=1,INDEX(Abril!$C$4:$C$300,MATCH(T16,Abril!$A$4:$A$300,0)),INDEX(Abril!$C$4:$C$300,_xlfn.AGGREGATE(15,6,ROW(Abril!$A$4:$A$300)-ROW(Abril!$A$3)/(Abril!$A$4:$A$300=MAX(T14:T16)),MOD(ROW(),2)+3)))),"")</f>
        <v/>
      </c>
      <c r="V16" s="16" t="str">
        <f>IFERROR(IF(T14="","",IF(MOD(ROW(),2)+3=1,INDEX(Abril!$F$4:$F$300,MATCH(T16,Abril!$A$4:$A$300,0)),INDEX(Abril!$F$4:$F$300,_xlfn.AGGREGATE(15,6,ROW(Abril!$A$4:$A$300)-ROW(Abril!$A$3)/(Abril!$A$4:$A$300=MAX(T14:T16)),MOD(ROW(),2)+3)))),"")</f>
        <v/>
      </c>
      <c r="W16" s="16" t="str">
        <f>IFERROR(IF(U14="","",IF(MOD(ROW(),2)+3=1,INDEX(Abril!$F$4:$F$200,MATCH(U16,Abril!$A$4:$A$200,0)),INDEX(Abril!$F$4:$F$200,_xlfn.AGGREGATE(15,6,ROW(Abril!$A$4:$A$200)-ROW(Abril!$A$3)/(Abril!$A$4:$A$200=MAX(U14:U16)),MOD(ROW(),2)+3)))),"")</f>
        <v/>
      </c>
    </row>
    <row r="17" spans="2:23" x14ac:dyDescent="0.3">
      <c r="B17" s="45"/>
      <c r="C17" s="20" t="str">
        <f>IFERROR(IF(B14="","",IF(MOD(ROW(),2)+3=1,INDEX(Abril!$C$4:$C$300,MATCH(B17,Abril!$A$4:$A$300,0)),INDEX(Abril!$C$4:$C$300,_xlfn.AGGREGATE(15,6,ROW(Abril!$A$4:$A$300)-ROW(Abril!$A$3)/(Abril!$A$4:$A$300=MAX(B14:B17)),MOD(ROW(),2)+3)))),"")</f>
        <v/>
      </c>
      <c r="D17" s="16" t="str">
        <f>IFERROR(IF(B14="","",IF(MOD(ROW(),2)+3=1,INDEX(Abril!$F$4:$F$300,MATCH(B17,Abril!$A$4:$A$300,0)),INDEX(Abril!$F$4:$F$300,_xlfn.AGGREGATE(15,6,ROW(Abril!$A$4:$A$200)-ROW(Abril!$A$3)/(Abril!$A$4:$A$300=MAX(B14:B17)),MOD(ROW(),2)+3)))),"")</f>
        <v/>
      </c>
      <c r="E17" s="26"/>
      <c r="F17" s="20" t="str">
        <f>IFERROR(IF(E14="","",IF(MOD(ROW(),2)+3=1,INDEX(Abril!$C$4:$C$300,MATCH(E17,Abril!$A$4:$A$300,0)),INDEX(Abril!$C$4:$C$300,_xlfn.AGGREGATE(15,6,ROW(Abril!$A$4:$A$300)-ROW(Abril!$A$3)/(Abril!$A$4:$A$300=MAX(E14:E17)),MOD(ROW(),2)+3)))),"")</f>
        <v/>
      </c>
      <c r="G17" s="16" t="str">
        <f>IFERROR(IF(E14="","",IF(MOD(ROW(),2)+3=1,INDEX(Abril!$F$4:$F$300,MATCH(E17,Abril!$A$4:$A$300,0)),INDEX(Abril!$F$4:$F$300,_xlfn.AGGREGATE(15,6,ROW(Abril!$A$4:$A$200)-ROW(Abril!$A$3)/(Abril!$A$4:$A$300=MAX(E14:E17)),MOD(ROW(),2)+3)))),"")</f>
        <v/>
      </c>
      <c r="H17" s="26"/>
      <c r="I17" s="20" t="str">
        <f>IFERROR(IF(H14="","",IF(MOD(ROW(),2)+3=1,INDEX(Abril!$C$4:$C$300,MATCH(H17,Abril!$A$4:$A$300,0)),INDEX(Abril!$C$4:$C$300,_xlfn.AGGREGATE(15,6,ROW(Abril!$A$4:$A$300)-ROW(Abril!$A$3)/(Abril!$A$4:$A$300=MAX(H14:H17)),MOD(ROW(),2)+3)))),"")</f>
        <v/>
      </c>
      <c r="J17" s="16" t="str">
        <f>IFERROR(IF(H14="","",IF(MOD(ROW(),2)+3=1,INDEX(Abril!$F$4:$F$300,MATCH(H17,Abril!$A$4:$A$300,0)),INDEX(Abril!$F$4:$F$300,_xlfn.AGGREGATE(15,6,ROW(Abril!$A$4:$A$200)-ROW(Abril!$A$3)/(Abril!$A$4:$A$300=MAX(H14:H17)),MOD(ROW(),2)+3)))),"")</f>
        <v/>
      </c>
      <c r="K17" s="26"/>
      <c r="L17" s="20" t="str">
        <f>IFERROR(IF(K14="","",IF(MOD(ROW(),2)+3=1,INDEX(Abril!$C$4:$C$300,MATCH(K17,Abril!$A$4:$A$300,0)),INDEX(Abril!$C$4:$C$300,_xlfn.AGGREGATE(15,6,ROW(Abril!$A$4:$A$300)-ROW(Abril!$A$3)/(Abril!$A$4:$A$300=MAX(K14:K17)),MOD(ROW(),2)+3)))),"")</f>
        <v/>
      </c>
      <c r="M17" s="16" t="str">
        <f>IFERROR(IF(K14="","",IF(MOD(ROW(),2)+3=1,INDEX(Abril!$F$4:$F$300,MATCH(K17,Abril!$A$4:$A$300,0)),INDEX(Abril!$F$4:$F$300,_xlfn.AGGREGATE(15,6,ROW(Abril!$A$4:$A$200)-ROW(Abril!$A$3)/(Abril!$A$4:$A$300=MAX(K14:K17)),MOD(ROW(),2)+3)))),"")</f>
        <v/>
      </c>
      <c r="N17" s="26"/>
      <c r="O17" s="20" t="str">
        <f>IFERROR(IF(N14="","",IF(MOD(ROW(),2)+3=1,INDEX(Abril!$C$4:$C$300,MATCH(N17,Abril!$A$4:$A$300,0)),INDEX(Abril!$C$4:$C$300,_xlfn.AGGREGATE(15,6,ROW(Abril!$A$4:$A$300)-ROW(Abril!$A$3)/(Abril!$A$4:$A$300=MAX(N14:N17)),MOD(ROW(),2)+3)))),"")</f>
        <v/>
      </c>
      <c r="P17" s="16" t="str">
        <f>IFERROR(IF(N14="","",IF(MOD(ROW(),2)+3=1,INDEX(Abril!$F$4:$F$300,MATCH(N17,Abril!$A$4:$A$300,0)),INDEX(Abril!$F$4:$F$300,_xlfn.AGGREGATE(15,6,ROW(Abril!$A$4:$A$200)-ROW(Abril!$A$3)/(Abril!$A$4:$A$300=MAX(N14:N17)),MOD(ROW(),2)+3)))),"")</f>
        <v/>
      </c>
      <c r="Q17" s="26"/>
      <c r="R17" s="20" t="str">
        <f>IFERROR(IF(Q14="","",IF(MOD(ROW(),2)+3=1,INDEX(Abril!$C$4:$C$300,MATCH(Q17,Abril!$A$4:$A$300,0)),INDEX(Abril!$C$4:$C$300,_xlfn.AGGREGATE(15,6,ROW(Abril!$A$4:$A$300)-ROW(Abril!$A$3)/(Abril!$A$4:$A$300=MAX(Q14:Q17)),MOD(ROW(),2)+3)))),"")</f>
        <v/>
      </c>
      <c r="S17" s="16" t="str">
        <f>IFERROR(IF(Q14="","",IF(MOD(ROW(),2)+3=1,INDEX(Abril!$F$4:$F$300,MATCH(Q17,Abril!$A$4:$A$300,0)),INDEX(Abril!$F$4:$F$300,_xlfn.AGGREGATE(15,6,ROW(Abril!$A$4:$A$200)-ROW(Abril!$A$3)/(Abril!$A$4:$A$300=MAX(Q14:Q17)),MOD(ROW(),2)+3)))),"")</f>
        <v/>
      </c>
      <c r="T17" s="26"/>
      <c r="U17" s="46" t="str">
        <f>IFERROR(IF(T14="","",IF(MOD(ROW(),2)+3=1,INDEX(Abril!$C$4:$C$300,MATCH(T17,Abril!$A$4:$A$300,0)),INDEX(Abril!$C$4:$C$300,_xlfn.AGGREGATE(15,6,ROW(Abril!$A$4:$A$300)-ROW(Abril!$A$3)/(Abril!$A$4:$A$300=MAX(T14:T17)),MOD(ROW(),2)+3)))),"")</f>
        <v/>
      </c>
      <c r="V17" s="16" t="str">
        <f>IFERROR(IF(T14="","",IF(MOD(ROW(),2)+3=1,INDEX(Abril!$F$4:$F$300,MATCH(T17,Abril!$A$4:$A$300,0)),INDEX(Abril!$F$4:$F$300,_xlfn.AGGREGATE(15,6,ROW(Abril!$A$4:$A$200)-ROW(Abril!$A$3)/(Abril!$A$4:$A$300=MAX(T14:T17)),MOD(ROW(),2)+3)))),"")</f>
        <v/>
      </c>
      <c r="W17" s="16" t="str">
        <f>IFERROR(IF(U14="","",IF(MOD(ROW(),2)+3=1,INDEX(Abril!$F$4:$F$200,MATCH(U17,Abril!$A$4:$A$200,0)),INDEX(Abril!$F$4:$F$200,_xlfn.AGGREGATE(15,6,ROW(Abril!$A$4:$A$200)-ROW(Abril!$A$3)/(Abril!$A$4:$A$200=MAX(U14:U17)),MOD(ROW(),2)+3)))),"")</f>
        <v/>
      </c>
    </row>
    <row r="18" spans="2:23" x14ac:dyDescent="0.3">
      <c r="B18" s="47"/>
      <c r="C18" s="20" t="str">
        <f>IFERROR(IF(B14="","",IF(MOD(ROW(),2)+5=1,INDEX(Abril!$C$4:$C$300,MATCH(B18,Abril!$A$4:$A$300,0)),INDEX(Abril!$C$4:$C$300,_xlfn.AGGREGATE(15,6,ROW(Abril!$A$4:$A$300)-ROW(Abril!$A$3)/(Abril!$A$4:$A$300=MAX(B14:B18)),MOD(ROW(),2)+5)))),"")</f>
        <v/>
      </c>
      <c r="D18" s="16" t="str">
        <f>IFERROR(IF(B14="","",IF(MOD(ROW(),2)+5=1,INDEX(Abril!$F$4:$F$300,MATCH(B18,Abril!$A$4:$A$300,0)),INDEX(Abril!$F$4:$F$300,_xlfn.AGGREGATE(15,6,ROW(Abril!$A$4:$A$300)-ROW(Abril!$A$3)/(Abril!$A$4:$A$300=MAX(B14:B18)),MOD(ROW(),2)+5)))),"")</f>
        <v/>
      </c>
      <c r="E18" s="34"/>
      <c r="F18" s="20" t="str">
        <f>IFERROR(IF(E14="","",IF(MOD(ROW(),2)+5=1,INDEX(Abril!$C$4:$C$300,MATCH(E18,Abril!$A$4:$A$300,0)),INDEX(Abril!$C$4:$C$300,_xlfn.AGGREGATE(15,6,ROW(Abril!$A$4:$A$300)-ROW(Abril!$A$3)/(Abril!$A$4:$A$300=MAX(E14:E18)),MOD(ROW(),2)+5)))),"")</f>
        <v/>
      </c>
      <c r="G18" s="16" t="str">
        <f>IFERROR(IF(E14="","",IF(MOD(ROW(),2)+5=1,INDEX(Abril!$F$4:$F$300,MATCH(E18,Abril!$A$4:$A$300,0)),INDEX(Abril!$F$4:$F$300,_xlfn.AGGREGATE(15,6,ROW(Abril!$A$4:$A$300)-ROW(Abril!$A$3)/(Abril!$A$4:$A$300=MAX(E14:E18)),MOD(ROW(),2)+5)))),"")</f>
        <v/>
      </c>
      <c r="H18" s="34"/>
      <c r="I18" s="20" t="str">
        <f>IFERROR(IF(H14="","",IF(MOD(ROW(),2)+5=1,INDEX(Abril!$C$4:$C$300,MATCH(H18,Abril!$A$4:$A$300,0)),INDEX(Abril!$C$4:$C$300,_xlfn.AGGREGATE(15,6,ROW(Abril!$A$4:$A$300)-ROW(Abril!$A$3)/(Abril!$A$4:$A$300=MAX(H14:H18)),MOD(ROW(),2)+5)))),"")</f>
        <v/>
      </c>
      <c r="J18" s="16" t="str">
        <f>IFERROR(IF(H14="","",IF(MOD(ROW(),2)+5=1,INDEX(Abril!$F$4:$F$300,MATCH(H18,Abril!$A$4:$A$300,0)),INDEX(Abril!$F$4:$F$300,_xlfn.AGGREGATE(15,6,ROW(Abril!$A$4:$A$300)-ROW(Abril!$A$3)/(Abril!$A$4:$A$300=MAX(H14:H18)),MOD(ROW(),2)+5)))),"")</f>
        <v/>
      </c>
      <c r="K18" s="34"/>
      <c r="L18" s="20" t="str">
        <f>IFERROR(IF(K14="","",IF(MOD(ROW(),2)+5=1,INDEX(Abril!$C$4:$C$300,MATCH(K18,Abril!$A$4:$A$300,0)),INDEX(Abril!$C$4:$C$300,_xlfn.AGGREGATE(15,6,ROW(Abril!$A$4:$A$300)-ROW(Abril!$A$3)/(Abril!$A$4:$A$300=MAX(K14:K18)),MOD(ROW(),2)+5)))),"")</f>
        <v/>
      </c>
      <c r="M18" s="16" t="str">
        <f>IFERROR(IF(K14="","",IF(MOD(ROW(),2)+5=1,INDEX(Abril!$F$4:$F$300,MATCH(K18,Abril!$A$4:$A$300,0)),INDEX(Abril!$F$4:$F$300,_xlfn.AGGREGATE(15,6,ROW(Abril!$A$4:$A$300)-ROW(Abril!$A$3)/(Abril!$A$4:$A$300=MAX(K14:K18)),MOD(ROW(),2)+5)))),"")</f>
        <v/>
      </c>
      <c r="N18" s="34"/>
      <c r="O18" s="20" t="str">
        <f>IFERROR(IF(N14="","",IF(MOD(ROW(),2)+5=1,INDEX(Abril!$C$4:$C$300,MATCH(N18,Abril!$A$4:$A$300,0)),INDEX(Abril!$C$4:$C$300,_xlfn.AGGREGATE(15,6,ROW(Abril!$A$4:$A$300)-ROW(Abril!$A$3)/(Abril!$A$4:$A$300=MAX(N14:N18)),MOD(ROW(),2)+5)))),"")</f>
        <v/>
      </c>
      <c r="P18" s="16" t="str">
        <f>IFERROR(IF(N14="","",IF(MOD(ROW(),2)+5=1,INDEX(Abril!$F$4:$F$300,MATCH(N18,Abril!$A$4:$A$300,0)),INDEX(Abril!$F$4:$F$300,_xlfn.AGGREGATE(15,6,ROW(Abril!$A$4:$A$300)-ROW(Abril!$A$3)/(Abril!$A$4:$A$300=MAX(N14:N18)),MOD(ROW(),2)+5)))),"")</f>
        <v/>
      </c>
      <c r="Q18" s="34"/>
      <c r="R18" s="20" t="str">
        <f>IFERROR(IF(Q14="","",IF(MOD(ROW(),2)+5=1,INDEX(Abril!$C$4:$C$300,MATCH(Q18,Abril!$A$4:$A$300,0)),INDEX(Abril!$C$4:$C$300,_xlfn.AGGREGATE(15,6,ROW(Abril!$A$4:$A$300)-ROW(Abril!$A$3)/(Abril!$A$4:$A$300=MAX(Q14:Q18)),MOD(ROW(),2)+5)))),"")</f>
        <v/>
      </c>
      <c r="S18" s="16" t="str">
        <f>IFERROR(IF(Q14="","",IF(MOD(ROW(),2)+5=1,INDEX(Abril!$F$4:$F$300,MATCH(Q18,Abril!$A$4:$A$300,0)),INDEX(Abril!$F$4:$F$300,_xlfn.AGGREGATE(15,6,ROW(Abril!$A$4:$A$300)-ROW(Abril!$A$3)/(Abril!$A$4:$A$300=MAX(Q14:Q18)),MOD(ROW(),2)+5)))),"")</f>
        <v/>
      </c>
      <c r="T18" s="34"/>
      <c r="U18" s="46" t="str">
        <f>IFERROR(IF(T14="","",IF(MOD(ROW(),2)+5=1,INDEX(Abril!$C$4:$C$300,MATCH(T18,Abril!$A$4:$A$300,0)),INDEX(Abril!$C$4:$C$300,_xlfn.AGGREGATE(15,6,ROW(Abril!$A$4:$A$300)-ROW(Abril!$A$3)/(Abril!$A$4:$A$300=MAX(T14:T18)),MOD(ROW(),2)+5)))),"")</f>
        <v/>
      </c>
      <c r="V18" s="16" t="str">
        <f>IFERROR(IF(T14="","",IF(MOD(ROW(),2)+5=1,INDEX(Abril!$F$4:$F$300,MATCH(T18,Abril!$A$4:$A$300,0)),INDEX(Abril!$F$4:$F$300,_xlfn.AGGREGATE(15,6,ROW(Abril!$A$4:$A$300)-ROW(Abril!$A$3)/(Abril!$A$4:$A$300=MAX(T14:T18)),MOD(ROW(),2)+5)))),"")</f>
        <v/>
      </c>
      <c r="W18" s="16" t="str">
        <f>IFERROR(IF(U14="","",IF(MOD(ROW(),2)+5=1,INDEX(Abril!$F$4:$F$200,MATCH(U18,Abril!$A$4:$A$200,0)),INDEX(Abril!$F$4:$F$200,_xlfn.AGGREGATE(15,6,ROW(Abril!$A$4:$A$200)-ROW(Abril!$A$3)/(Abril!$A$4:$A$200=MAX(U14:U18)),MOD(ROW(),2)+5)))),"")</f>
        <v/>
      </c>
    </row>
    <row r="19" spans="2:23" x14ac:dyDescent="0.3">
      <c r="B19" s="47"/>
      <c r="C19" s="20" t="str">
        <f>IFERROR(IF(B14="","",IF(MOD(ROW(),2)+5=1,INDEX(Abril!$C$4:$C$300,MATCH(B19,Abril!$A$4:$A$300,0)),INDEX(Abril!$C$4:$C$300,_xlfn.AGGREGATE(15,6,ROW(Abril!$A$4:$A$300)-ROW(Abril!$A$3)/(Abril!$A$4:$A$300=MAX(B14:B19)),MOD(ROW(),2)+5)))),"")</f>
        <v/>
      </c>
      <c r="D19" s="16" t="str">
        <f>IFERROR(IF(B14="","",IF(MOD(ROW(),2)+5=1,INDEX(Abril!$F$4:$F$300,MATCH(B19,Abril!$A$4:$A$200,0)),INDEX(Abril!$F$4:$F$300,_xlfn.AGGREGATE(15,6,ROW(Abril!$A$4:$A$300)-ROW(Abril!$A$3)/(Abril!$A$4:$A$300=MAX(B14:B19)),MOD(ROW(),2)+5)))),"")</f>
        <v/>
      </c>
      <c r="E19" s="34"/>
      <c r="F19" s="20" t="str">
        <f>IFERROR(IF(E14="","",IF(MOD(ROW(),2)+5=1,INDEX(Abril!$C$4:$C$300,MATCH(E19,Abril!$A$4:$A$300,0)),INDEX(Abril!$C$4:$C$300,_xlfn.AGGREGATE(15,6,ROW(Abril!$A$4:$A$300)-ROW(Abril!$A$3)/(Abril!$A$4:$A$300=MAX(E14:E19)),MOD(ROW(),2)+5)))),"")</f>
        <v/>
      </c>
      <c r="G19" s="16" t="str">
        <f>IFERROR(IF(E14="","",IF(MOD(ROW(),2)+5=1,INDEX(Abril!$F$4:$F$300,MATCH(E19,Abril!$A$4:$A$200,0)),INDEX(Abril!$F$4:$F$300,_xlfn.AGGREGATE(15,6,ROW(Abril!$A$4:$A$300)-ROW(Abril!$A$3)/(Abril!$A$4:$A$300=MAX(E14:E19)),MOD(ROW(),2)+5)))),"")</f>
        <v/>
      </c>
      <c r="H19" s="34"/>
      <c r="I19" s="20" t="str">
        <f>IFERROR(IF(H14="","",IF(MOD(ROW(),2)+5=1,INDEX(Abril!$C$4:$C$300,MATCH(H19,Abril!$A$4:$A$300,0)),INDEX(Abril!$C$4:$C$300,_xlfn.AGGREGATE(15,6,ROW(Abril!$A$4:$A$300)-ROW(Abril!$A$3)/(Abril!$A$4:$A$300=MAX(H14:H19)),MOD(ROW(),2)+5)))),"")</f>
        <v/>
      </c>
      <c r="J19" s="16" t="str">
        <f>IFERROR(IF(H14="","",IF(MOD(ROW(),2)+5=1,INDEX(Abril!$F$4:$F$300,MATCH(H19,Abril!$A$4:$A$200,0)),INDEX(Abril!$F$4:$F$300,_xlfn.AGGREGATE(15,6,ROW(Abril!$A$4:$A$300)-ROW(Abril!$A$3)/(Abril!$A$4:$A$300=MAX(H14:H19)),MOD(ROW(),2)+5)))),"")</f>
        <v/>
      </c>
      <c r="K19" s="34"/>
      <c r="L19" s="20" t="str">
        <f>IFERROR(IF(K14="","",IF(MOD(ROW(),2)+5=1,INDEX(Abril!$C$4:$C$300,MATCH(K19,Abril!$A$4:$A$300,0)),INDEX(Abril!$C$4:$C$300,_xlfn.AGGREGATE(15,6,ROW(Abril!$A$4:$A$300)-ROW(Abril!$A$3)/(Abril!$A$4:$A$300=MAX(K14:K19)),MOD(ROW(),2)+5)))),"")</f>
        <v/>
      </c>
      <c r="M19" s="16" t="str">
        <f>IFERROR(IF(K14="","",IF(MOD(ROW(),2)+5=1,INDEX(Abril!$F$4:$F$300,MATCH(K19,Abril!$A$4:$A$200,0)),INDEX(Abril!$F$4:$F$300,_xlfn.AGGREGATE(15,6,ROW(Abril!$A$4:$A$300)-ROW(Abril!$A$3)/(Abril!$A$4:$A$300=MAX(K14:K19)),MOD(ROW(),2)+5)))),"")</f>
        <v/>
      </c>
      <c r="N19" s="34"/>
      <c r="O19" s="20" t="str">
        <f>IFERROR(IF(N14="","",IF(MOD(ROW(),2)+5=1,INDEX(Abril!$C$4:$C$300,MATCH(N19,Abril!$A$4:$A$300,0)),INDEX(Abril!$C$4:$C$300,_xlfn.AGGREGATE(15,6,ROW(Abril!$A$4:$A$300)-ROW(Abril!$A$3)/(Abril!$A$4:$A$300=MAX(N14:N19)),MOD(ROW(),2)+5)))),"")</f>
        <v/>
      </c>
      <c r="P19" s="16" t="str">
        <f>IFERROR(IF(N14="","",IF(MOD(ROW(),2)+5=1,INDEX(Abril!$F$4:$F$300,MATCH(N19,Abril!$A$4:$A$200,0)),INDEX(Abril!$F$4:$F$300,_xlfn.AGGREGATE(15,6,ROW(Abril!$A$4:$A$300)-ROW(Abril!$A$3)/(Abril!$A$4:$A$300=MAX(N14:N19)),MOD(ROW(),2)+5)))),"")</f>
        <v/>
      </c>
      <c r="Q19" s="34"/>
      <c r="R19" s="20" t="str">
        <f>IFERROR(IF(Q14="","",IF(MOD(ROW(),2)+5=1,INDEX(Abril!$C$4:$C$300,MATCH(Q19,Abril!$A$4:$A$300,0)),INDEX(Abril!$C$4:$C$300,_xlfn.AGGREGATE(15,6,ROW(Abril!$A$4:$A$300)-ROW(Abril!$A$3)/(Abril!$A$4:$A$300=MAX(Q14:Q19)),MOD(ROW(),2)+5)))),"")</f>
        <v/>
      </c>
      <c r="S19" s="16" t="str">
        <f>IFERROR(IF(Q14="","",IF(MOD(ROW(),2)+5=1,INDEX(Abril!$F$4:$F$300,MATCH(Q19,Abril!$A$4:$A$200,0)),INDEX(Abril!$F$4:$F$300,_xlfn.AGGREGATE(15,6,ROW(Abril!$A$4:$A$300)-ROW(Abril!$A$3)/(Abril!$A$4:$A$300=MAX(Q14:Q19)),MOD(ROW(),2)+5)))),"")</f>
        <v/>
      </c>
      <c r="T19" s="34"/>
      <c r="U19" s="46" t="str">
        <f>IFERROR(IF(T14="","",IF(MOD(ROW(),2)+5=1,INDEX(Abril!$C$4:$C$300,MATCH(T19,Abril!$A$4:$A$300,0)),INDEX(Abril!$C$4:$C$300,_xlfn.AGGREGATE(15,6,ROW(Abril!$A$4:$A$300)-ROW(Abril!$A$3)/(Abril!$A$4:$A$300=MAX(T14:T19)),MOD(ROW(),2)+5)))),"")</f>
        <v/>
      </c>
      <c r="V19" s="16" t="str">
        <f>IFERROR(IF(T14="","",IF(MOD(ROW(),2)+5=1,INDEX(Abril!$F$4:$F$300,MATCH(T19,Abril!$A$4:$A$200,0)),INDEX(Abril!$F$4:$F$300,_xlfn.AGGREGATE(15,6,ROW(Abril!$A$4:$A$300)-ROW(Abril!$A$3)/(Abril!$A$4:$A$300=MAX(T14:T19)),MOD(ROW(),2)+5)))),"")</f>
        <v/>
      </c>
      <c r="W19" s="16" t="str">
        <f>IFERROR(IF(U14="","",IF(MOD(ROW(),2)+5=1,INDEX(Abril!$F$4:$F$200,MATCH(U19,Abril!$A$4:$A$200,0)),INDEX(Abril!$F$4:$F$200,_xlfn.AGGREGATE(15,6,ROW(Abril!$A$4:$A$200)-ROW(Abril!$A$3)/(Abril!$A$4:$A$200=MAX(U14:U19)),MOD(ROW(),2)+5)))),"")</f>
        <v/>
      </c>
    </row>
    <row r="20" spans="2:23" x14ac:dyDescent="0.3">
      <c r="B20" s="47"/>
      <c r="C20" s="20" t="str">
        <f>IFERROR(IF(B14="","",IF(MOD(ROW(),2)+7=1,INDEX(Abril!$C$4:$C$300,MATCH(B20,Abril!$A$4:$A$300,0)),INDEX(Abril!$C$4:$C$300,_xlfn.AGGREGATE(15,6,ROW(Abril!$A$4:$A$300)-ROW(Abril!$A$3)/(Abril!$A$4:$A$300=MAX(B14:B20)),MOD(ROW(),2)+7)))),"")</f>
        <v/>
      </c>
      <c r="D20" s="16" t="str">
        <f>IFERROR(IF(B14="","",IF(MOD(ROW(),2)+7=1,INDEX(Abril!$F$4:$F$300,MATCH(B20,Abril!$A$4:$A$300,0)),INDEX(Abril!$F$4:$F$300,_xlfn.AGGREGATE(15,6,ROW(Abril!$A$4:$A$300)-ROW(Abril!$A$3)/(Abril!$A$4:$A$300=MAX(B14:B20)),MOD(ROW(),2)+7)))),"")</f>
        <v/>
      </c>
      <c r="E20" s="34"/>
      <c r="F20" s="20" t="str">
        <f>IFERROR(IF(E14="","",IF(MOD(ROW(),2)+7=1,INDEX(Abril!$C$4:$C$300,MATCH(E20,Abril!$A$4:$A$300,0)),INDEX(Abril!$C$4:$C$300,_xlfn.AGGREGATE(15,6,ROW(Abril!$A$4:$A$300)-ROW(Abril!$A$3)/(Abril!$A$4:$A$300=MAX(E14:E20)),MOD(ROW(),2)+7)))),"")</f>
        <v/>
      </c>
      <c r="G20" s="16" t="str">
        <f>IFERROR(IF(E14="","",IF(MOD(ROW(),2)+7=1,INDEX(Abril!$F$4:$F$300,MATCH(E20,Abril!$A$4:$A$300,0)),INDEX(Abril!$F$4:$F$300,_xlfn.AGGREGATE(15,6,ROW(Abril!$A$4:$A$300)-ROW(Abril!$A$3)/(Abril!$A$4:$A$300=MAX(E14:E20)),MOD(ROW(),2)+7)))),"")</f>
        <v/>
      </c>
      <c r="H20" s="34"/>
      <c r="I20" s="20" t="str">
        <f>IFERROR(IF(H14="","",IF(MOD(ROW(),2)+7=1,INDEX(Abril!$C$4:$C$300,MATCH(H20,Abril!$A$4:$A$300,0)),INDEX(Abril!$C$4:$C$300,_xlfn.AGGREGATE(15,6,ROW(Abril!$A$4:$A$300)-ROW(Abril!$A$3)/(Abril!$A$4:$A$300=MAX(H14:H20)),MOD(ROW(),2)+7)))),"")</f>
        <v/>
      </c>
      <c r="J20" s="16" t="str">
        <f>IFERROR(IF(H14="","",IF(MOD(ROW(),2)+7=1,INDEX(Abril!$F$4:$F$300,MATCH(H20,Abril!$A$4:$A$300,0)),INDEX(Abril!$F$4:$F$300,_xlfn.AGGREGATE(15,6,ROW(Abril!$A$4:$A$300)-ROW(Abril!$A$3)/(Abril!$A$4:$A$300=MAX(H14:H20)),MOD(ROW(),2)+7)))),"")</f>
        <v/>
      </c>
      <c r="K20" s="34"/>
      <c r="L20" s="20" t="str">
        <f>IFERROR(IF(K14="","",IF(MOD(ROW(),2)+7=1,INDEX(Abril!$C$4:$C$300,MATCH(K20,Abril!$A$4:$A$300,0)),INDEX(Abril!$C$4:$C$300,_xlfn.AGGREGATE(15,6,ROW(Abril!$A$4:$A$300)-ROW(Abril!$A$3)/(Abril!$A$4:$A$300=MAX(K14:K20)),MOD(ROW(),2)+7)))),"")</f>
        <v/>
      </c>
      <c r="M20" s="16" t="str">
        <f>IFERROR(IF(K14="","",IF(MOD(ROW(),2)+7=1,INDEX(Abril!$F$4:$F$300,MATCH(K20,Abril!$A$4:$A$300,0)),INDEX(Abril!$F$4:$F$300,_xlfn.AGGREGATE(15,6,ROW(Abril!$A$4:$A$300)-ROW(Abril!$A$3)/(Abril!$A$4:$A$300=MAX(K14:K20)),MOD(ROW(),2)+7)))),"")</f>
        <v/>
      </c>
      <c r="N20" s="34"/>
      <c r="O20" s="20" t="str">
        <f>IFERROR(IF(N14="","",IF(MOD(ROW(),2)+7=1,INDEX(Abril!$C$4:$C$300,MATCH(N20,Abril!$A$4:$A$300,0)),INDEX(Abril!$C$4:$C$300,_xlfn.AGGREGATE(15,6,ROW(Abril!$A$4:$A$300)-ROW(Abril!$A$3)/(Abril!$A$4:$A$300=MAX(N14:N20)),MOD(ROW(),2)+7)))),"")</f>
        <v/>
      </c>
      <c r="P20" s="16" t="str">
        <f>IFERROR(IF(N14="","",IF(MOD(ROW(),2)+7=1,INDEX(Abril!$F$4:$F$300,MATCH(N20,Abril!$A$4:$A$300,0)),INDEX(Abril!$F$4:$F$300,_xlfn.AGGREGATE(15,6,ROW(Abril!$A$4:$A$300)-ROW(Abril!$A$3)/(Abril!$A$4:$A$300=MAX(N14:N20)),MOD(ROW(),2)+7)))),"")</f>
        <v/>
      </c>
      <c r="Q20" s="34"/>
      <c r="R20" s="20" t="str">
        <f>IFERROR(IF(Q14="","",IF(MOD(ROW(),2)+7=1,INDEX(Abril!$C$4:$C$300,MATCH(Q20,Abril!$A$4:$A$300,0)),INDEX(Abril!$C$4:$C$300,_xlfn.AGGREGATE(15,6,ROW(Abril!$A$4:$A$300)-ROW(Abril!$A$3)/(Abril!$A$4:$A$300=MAX(Q14:Q20)),MOD(ROW(),2)+7)))),"")</f>
        <v/>
      </c>
      <c r="S20" s="16" t="str">
        <f>IFERROR(IF(Q14="","",IF(MOD(ROW(),2)+7=1,INDEX(Abril!$F$4:$F$300,MATCH(Q20,Abril!$A$4:$A$300,0)),INDEX(Abril!$F$4:$F$300,_xlfn.AGGREGATE(15,6,ROW(Abril!$A$4:$A$300)-ROW(Abril!$A$3)/(Abril!$A$4:$A$300=MAX(Q14:Q20)),MOD(ROW(),2)+7)))),"")</f>
        <v/>
      </c>
      <c r="T20" s="34"/>
      <c r="U20" s="46" t="str">
        <f>IFERROR(IF(T14="","",IF(MOD(ROW(),2)+7=1,INDEX(Abril!$C$4:$C$300,MATCH(T20,Abril!$A$4:$A$300,0)),INDEX(Abril!$C$4:$C$300,_xlfn.AGGREGATE(15,6,ROW(Abril!$A$4:$A$300)-ROW(Abril!$A$3)/(Abril!$A$4:$A$300=MAX(T14:T20)),MOD(ROW(),2)+7)))),"")</f>
        <v/>
      </c>
      <c r="V20" s="16" t="str">
        <f>IFERROR(IF(T14="","",IF(MOD(ROW(),2)+7=1,INDEX(Abril!$F$4:$F$300,MATCH(T20,Abril!$A$4:$A$300,0)),INDEX(Abril!$F$4:$F$300,_xlfn.AGGREGATE(15,6,ROW(Abril!$A$4:$A$300)-ROW(Abril!$A$3)/(Abril!$A$4:$A$300=MAX(T14:T20)),MOD(ROW(),2)+7)))),"")</f>
        <v/>
      </c>
      <c r="W20" s="16" t="str">
        <f>IFERROR(IF(U14="","",IF(MOD(ROW(),2)+7=1,INDEX(Abril!$F$4:$F$200,MATCH(U20,Abril!$A$4:$A$200,0)),INDEX(Abril!$F$4:$F$200,_xlfn.AGGREGATE(15,6,ROW(Abril!$A$4:$A$200)-ROW(Abril!$A$3)/(Abril!$A$4:$A$200=MAX(U14:U20)),MOD(ROW(),2)+7)))),"")</f>
        <v/>
      </c>
    </row>
    <row r="21" spans="2:23" x14ac:dyDescent="0.3">
      <c r="B21" s="47"/>
      <c r="C21" s="44" t="str">
        <f>IFERROR(IF(B14="","",IF(MOD(ROW(),2)+7=1,INDEX(Abril!$C$4:$C$300,MATCH(B21,Abril!$A$4:$A$300,0)),INDEX(Abril!$C$4:$C$300,_xlfn.AGGREGATE(15,6,ROW(Abril!$A$4:$A$300)-ROW(Abril!$A$3)/(Abril!$A$4:$A$300=MAX(B14:B21)),MOD(ROW(),2)+7)))),"")</f>
        <v/>
      </c>
      <c r="D21" s="16" t="str">
        <f>IFERROR(IF(B14="","",IF(MOD(ROW(),2)+7=1,INDEX(Abril!$F$4:$F$300,MATCH(B21,Abril!$A$4:$A$300,0)),INDEX(Abril!$F$4:$F$300,_xlfn.AGGREGATE(15,6,ROW(Abril!$A$4:$A$300)-ROW(Abril!$A$3)/(Abril!$A$4:$A$300=MAX(B14:B21)),MOD(ROW(),2)+7)))),"")</f>
        <v/>
      </c>
      <c r="E21" s="34"/>
      <c r="F21" s="44" t="str">
        <f>IFERROR(IF(E14="","",IF(MOD(ROW(),2)+7=1,INDEX(Abril!$C$4:$C$300,MATCH(E21,Abril!$A$4:$A$300,0)),INDEX(Abril!$C$4:$C$300,_xlfn.AGGREGATE(15,6,ROW(Abril!$A$4:$A$300)-ROW(Abril!$A$3)/(Abril!$A$4:$A$300=MAX(E14:E21)),MOD(ROW(),2)+7)))),"")</f>
        <v/>
      </c>
      <c r="G21" s="16" t="str">
        <f>IFERROR(IF(E14="","",IF(MOD(ROW(),2)+7=1,INDEX(Abril!$F$4:$F$300,MATCH(E21,Abril!$A$4:$A$300,0)),INDEX(Abril!$F$4:$F$300,_xlfn.AGGREGATE(15,6,ROW(Abril!$A$4:$A$300)-ROW(Abril!$A$3)/(Abril!$A$4:$A$300=MAX(E14:E21)),MOD(ROW(),2)+7)))),"")</f>
        <v/>
      </c>
      <c r="H21" s="34"/>
      <c r="I21" s="44" t="str">
        <f>IFERROR(IF(H14="","",IF(MOD(ROW(),2)+7=1,INDEX(Abril!$C$4:$C$300,MATCH(H21,Abril!$A$4:$A$300,0)),INDEX(Abril!$C$4:$C$300,_xlfn.AGGREGATE(15,6,ROW(Abril!$A$4:$A$300)-ROW(Abril!$A$3)/(Abril!$A$4:$A$300=MAX(H14:H21)),MOD(ROW(),2)+7)))),"")</f>
        <v/>
      </c>
      <c r="J21" s="16" t="str">
        <f>IFERROR(IF(H14="","",IF(MOD(ROW(),2)+7=1,INDEX(Abril!$F$4:$F$300,MATCH(H21,Abril!$A$4:$A$300,0)),INDEX(Abril!$F$4:$F$300,_xlfn.AGGREGATE(15,6,ROW(Abril!$A$4:$A$300)-ROW(Abril!$A$3)/(Abril!$A$4:$A$300=MAX(H14:H21)),MOD(ROW(),2)+7)))),"")</f>
        <v/>
      </c>
      <c r="K21" s="34"/>
      <c r="L21" s="44" t="str">
        <f>IFERROR(IF(K14="","",IF(MOD(ROW(),2)+7=1,INDEX(Abril!$C$4:$C$300,MATCH(K21,Abril!$A$4:$A$300,0)),INDEX(Abril!$C$4:$C$300,_xlfn.AGGREGATE(15,6,ROW(Abril!$A$4:$A$300)-ROW(Abril!$A$3)/(Abril!$A$4:$A$300=MAX(K14:K21)),MOD(ROW(),2)+7)))),"")</f>
        <v/>
      </c>
      <c r="M21" s="16" t="str">
        <f>IFERROR(IF(K14="","",IF(MOD(ROW(),2)+7=1,INDEX(Abril!$F$4:$F$300,MATCH(K21,Abril!$A$4:$A$300,0)),INDEX(Abril!$F$4:$F$300,_xlfn.AGGREGATE(15,6,ROW(Abril!$A$4:$A$300)-ROW(Abril!$A$3)/(Abril!$A$4:$A$300=MAX(K14:K21)),MOD(ROW(),2)+7)))),"")</f>
        <v/>
      </c>
      <c r="N21" s="34"/>
      <c r="O21" s="44" t="str">
        <f>IFERROR(IF(N14="","",IF(MOD(ROW(),2)+7=1,INDEX(Abril!$C$4:$C$300,MATCH(N21,Abril!$A$4:$A$300,0)),INDEX(Abril!$C$4:$C$300,_xlfn.AGGREGATE(15,6,ROW(Abril!$A$4:$A$300)-ROW(Abril!$A$3)/(Abril!$A$4:$A$300=MAX(N14:N21)),MOD(ROW(),2)+7)))),"")</f>
        <v/>
      </c>
      <c r="P21" s="16" t="str">
        <f>IFERROR(IF(N14="","",IF(MOD(ROW(),2)+7=1,INDEX(Abril!$F$4:$F$300,MATCH(N21,Abril!$A$4:$A$300,0)),INDEX(Abril!$F$4:$F$300,_xlfn.AGGREGATE(15,6,ROW(Abril!$A$4:$A$300)-ROW(Abril!$A$3)/(Abril!$A$4:$A$300=MAX(N14:N21)),MOD(ROW(),2)+7)))),"")</f>
        <v/>
      </c>
      <c r="Q21" s="34"/>
      <c r="R21" s="44" t="str">
        <f>IFERROR(IF(Q14="","",IF(MOD(ROW(),2)+7=1,INDEX(Abril!$C$4:$C$300,MATCH(Q21,Abril!$A$4:$A$300,0)),INDEX(Abril!$C$4:$C$300,_xlfn.AGGREGATE(15,6,ROW(Abril!$A$4:$A$300)-ROW(Abril!$A$3)/(Abril!$A$4:$A$300=MAX(Q14:Q21)),MOD(ROW(),2)+7)))),"")</f>
        <v/>
      </c>
      <c r="S21" s="16" t="str">
        <f>IFERROR(IF(Q14="","",IF(MOD(ROW(),2)+7=1,INDEX(Abril!$F$4:$F$300,MATCH(Q21,Abril!$A$4:$A$300,0)),INDEX(Abril!$F$4:$F$300,_xlfn.AGGREGATE(15,6,ROW(Abril!$A$4:$A$300)-ROW(Abril!$A$3)/(Abril!$A$4:$A$300=MAX(Q14:Q21)),MOD(ROW(),2)+7)))),"")</f>
        <v/>
      </c>
      <c r="T21" s="34"/>
      <c r="U21" s="51" t="str">
        <f>IFERROR(IF(T14="","",IF(MOD(ROW(),2)+7=1,INDEX(Abril!$C$4:$C$300,MATCH(T21,Abril!$A$4:$A$300,0)),INDEX(Abril!$C$4:$C$300,_xlfn.AGGREGATE(15,6,ROW(Abril!$A$4:$A$300)-ROW(Abril!$A$3)/(Abril!$A$4:$A$300=MAX(T14:T21)),MOD(ROW(),2)+7)))),"")</f>
        <v/>
      </c>
      <c r="V21" s="16" t="str">
        <f>IFERROR(IF(T14="","",IF(MOD(ROW(),2)+7=1,INDEX(Abril!$F$4:$F$300,MATCH(T21,Abril!$A$4:$A$300,0)),INDEX(Abril!$F$4:$F$300,_xlfn.AGGREGATE(15,6,ROW(Abril!$A$4:$A$300)-ROW(Abril!$A$3)/(Abril!$A$4:$A$300=MAX(T14:T21)),MOD(ROW(),2)+7)))),"")</f>
        <v/>
      </c>
      <c r="W21" s="16" t="str">
        <f>IFERROR(IF(U14="","",IF(MOD(ROW(),2)+7=1,INDEX(Abril!$F$4:$F$200,MATCH(U21,Abril!$A$4:$A$200,0)),INDEX(Abril!$F$4:$F$200,_xlfn.AGGREGATE(15,6,ROW(Abril!$A$4:$A$200)-ROW(Abril!$A$3)/(Abril!$A$4:$A$200=MAX(U14:U21)),MOD(ROW(),2)+7)))),"")</f>
        <v/>
      </c>
    </row>
    <row r="22" spans="2:23" x14ac:dyDescent="0.3">
      <c r="B22" s="49">
        <f>Abril!H9</f>
        <v>44297</v>
      </c>
      <c r="C22" s="20" t="str">
        <f>IFERROR(IF(B22="","",IF(MOD(ROW(),2)+1=1,INDEX(Abril!$C$4:$C$300,MATCH(B22,Abril!$A$4:$A$300,0)),INDEX(Abril!$C$4:$C$300,_xlfn.AGGREGATE(15,6,ROW(Abril!$A$4:$A$300)-ROW(Abril!$A$3)/(Abril!$A$4:$A$300=MAX(B22)),MOD(ROW(),2)+1)))),"")</f>
        <v/>
      </c>
      <c r="D22" s="16" t="str">
        <f>IFERROR(IF(B22="","",IF(MOD(ROW(),2)+1=1,INDEX(Abril!$F$4:$F$300,MATCH(B22,Abril!$A$4:$A$300,0)),INDEX(Abril!$F$4:$F$300,_xlfn.AGGREGATE(15,6,ROW(Abril!$A$4:$A$300)-ROW(Abril!$A$3)/(Abril!$A$4:$A$300=MAX(B22)),MOD(ROW(),2)+1)))),"")</f>
        <v/>
      </c>
      <c r="E22" s="36">
        <f>Abril!I9</f>
        <v>44298</v>
      </c>
      <c r="F22" s="20" t="str">
        <f>IFERROR(IF(E22="","",IF(MOD(ROW(),2)+1=1,INDEX(Abril!$C$4:$C$300,MATCH(E22,Abril!$A$4:$A$300,0)),INDEX(Abril!$C$4:$C$300,_xlfn.AGGREGATE(15,6,ROW(Abril!$A$4:$A$300)-ROW(Abril!$A$3)/(Abril!$A$4:$A$300=MAX(E22)),MOD(ROW(),2)+1)))),"")</f>
        <v/>
      </c>
      <c r="G22" s="16" t="str">
        <f>IFERROR(IF(E22="","",IF(MOD(ROW(),2)+1=1,INDEX(Abril!$F$4:$F$300,MATCH(E22,Abril!$A$4:$A$300,0)),INDEX(Abril!$F$4:$F$300,_xlfn.AGGREGATE(15,6,ROW(Abril!$A$4:$A$300)-ROW(Abril!$A$3)/(Abril!$A$4:$A$300=MAX(E22)),MOD(ROW(),2)+1)))),"")</f>
        <v/>
      </c>
      <c r="H22" s="36">
        <f>Abril!J9</f>
        <v>44299</v>
      </c>
      <c r="I22" s="20" t="str">
        <f>IFERROR(IF(H22="","",IF(MOD(ROW(),2)+1=1,INDEX(Abril!$C$4:$C$300,MATCH(H22,Abril!$A$4:$A$300,0)),INDEX(Abril!$C$4:$C$300,_xlfn.AGGREGATE(15,6,ROW(Abril!$A$4:$A$300)-ROW(Abril!$A$3)/(Abril!$A$4:$A$300=MAX(H22)),MOD(ROW(),2)+1)))),"")</f>
        <v/>
      </c>
      <c r="J22" s="16" t="str">
        <f>IFERROR(IF(H22="","",IF(MOD(ROW(),2)+1=1,INDEX(Abril!$F$4:$F$300,MATCH(H22,Abril!$A$4:$A$300,0)),INDEX(Abril!$F$4:$F$300,_xlfn.AGGREGATE(15,6,ROW(Abril!$A$4:$A$300)-ROW(Abril!$A$3)/(Abril!$A$4:$A$300=MAX(H22)),MOD(ROW(),2)+1)))),"")</f>
        <v/>
      </c>
      <c r="K22" s="36">
        <f>Abril!K9</f>
        <v>44300</v>
      </c>
      <c r="L22" s="20" t="str">
        <f>IFERROR(IF(K22="","",IF(MOD(ROW(),2)+1=1,INDEX(Abril!$C$4:$C$300,MATCH(K22,Abril!$A$4:$A$300,0)),INDEX(Abril!$C$4:$C$300,_xlfn.AGGREGATE(15,6,ROW(Abril!$A$4:$A$300)-ROW(Abril!$A$3)/(Abril!$A$4:$A$300=MAX(K22)),MOD(ROW(),2)+1)))),"")</f>
        <v/>
      </c>
      <c r="M22" s="16" t="str">
        <f>IFERROR(IF(K22="","",IF(MOD(ROW(),2)+1=1,INDEX(Abril!$F$4:$F$300,MATCH(K22,Abril!$A$4:$A$300,0)),INDEX(Abril!$F$4:$F$300,_xlfn.AGGREGATE(15,6,ROW(Abril!$A$4:$A$300)-ROW(Abril!$A$3)/(Abril!$A$4:$A$300=MAX(K22)),MOD(ROW(),2)+1)))),"")</f>
        <v/>
      </c>
      <c r="N22" s="36">
        <f>Abril!L9</f>
        <v>44301</v>
      </c>
      <c r="O22" s="20" t="str">
        <f>IFERROR(IF(N22="","",IF(MOD(ROW(),2)+1=1,INDEX(Abril!$C$4:$C$300,MATCH(N22,Abril!$A$4:$A$300,0)),INDEX(Abril!$C$4:$C$300,_xlfn.AGGREGATE(15,6,ROW(Abril!$A$4:$A$300)-ROW(Abril!$A$3)/(Abril!$A$4:$A$300=MAX(N22)),MOD(ROW(),2)+1)))),"")</f>
        <v/>
      </c>
      <c r="P22" s="16" t="str">
        <f>IFERROR(IF(N22="","",IF(MOD(ROW(),2)+1=1,INDEX(Abril!$F$4:$F$300,MATCH(N22,Abril!$A$4:$A$300,0)),INDEX(Abril!$F$4:$F$300,_xlfn.AGGREGATE(15,6,ROW(Abril!$A$4:$A$300)-ROW(Abril!$A$3)/(Abril!$A$4:$A$300=MAX(N22)),MOD(ROW(),2)+1)))),"")</f>
        <v/>
      </c>
      <c r="Q22" s="36">
        <f>Abril!M9</f>
        <v>44302</v>
      </c>
      <c r="R22" s="20" t="str">
        <f>IFERROR(IF(Q22="","",IF(MOD(ROW(),2)+1=1,INDEX(Abril!$C$4:$C$300,MATCH(Q22,Abril!$A$4:$A$300,0)),INDEX(Abril!$C$4:$C$300,_xlfn.AGGREGATE(15,6,ROW(Abril!$A$4:$A$300)-ROW(Abril!$A$3)/(Abril!$A$4:$A$300=MAX(Q22)),MOD(ROW(),2)+1)))),"")</f>
        <v/>
      </c>
      <c r="S22" s="16" t="str">
        <f>IFERROR(IF(Q22="","",IF(MOD(ROW(),2)+1=1,INDEX(Abril!$F$4:$F$300,MATCH(Q22,Abril!$A$4:$A$300,0)),INDEX(Abril!$F$4:$F$300,_xlfn.AGGREGATE(15,6,ROW(Abril!$A$4:$A$300)-ROW(Abril!$A$3)/(Abril!$A$4:$A$300=MAX(Q22)),MOD(ROW(),2)+1)))),"")</f>
        <v/>
      </c>
      <c r="T22" s="36">
        <f>Abril!N9</f>
        <v>44303</v>
      </c>
      <c r="U22" s="46" t="str">
        <f>IFERROR(IF(T22="","",IF(MOD(ROW(),2)+1=1,INDEX(Abril!$C$4:$C$300,MATCH(T22,Abril!$A$4:$A$300,0)),INDEX(Abril!$C$4:$C$300,_xlfn.AGGREGATE(15,6,ROW(Abril!$A$4:$A$300)-ROW(Abril!$A$3)/(Abril!$A$4:$A$300=MAX(T22)),MOD(ROW(),2)+1)))),"")</f>
        <v/>
      </c>
      <c r="V22" s="16" t="str">
        <f>IFERROR(IF(T22="","",IF(MOD(ROW(),2)+1=1,INDEX(Abril!$F$4:$F$300,MATCH(T22,Abril!$A$4:$A$300,0)),INDEX(Abril!$F$4:$F$300,_xlfn.AGGREGATE(15,6,ROW(Abril!$A$4:$A$300)-ROW(Abril!$A$3)/(Abril!$A$4:$A$300=MAX(T22)),MOD(ROW(),2)+1)))),"")</f>
        <v/>
      </c>
      <c r="W22" s="16" t="str">
        <f>IFERROR(IF(U22="","",IF(MOD(ROW(),2)+1=1,INDEX(Abril!$F$4:$F$200,MATCH(U22,Abril!$A$4:$A$200,0)),INDEX(Abril!$F$4:$F$200,_xlfn.AGGREGATE(15,6,ROW(Abril!$A$4:$A$200)-ROW(Abril!$A$3)/(Abril!$A$4:$A$200=MAX(U22)),MOD(ROW(),2)+1)))),"")</f>
        <v/>
      </c>
    </row>
    <row r="23" spans="2:23" x14ac:dyDescent="0.3">
      <c r="B23" s="45"/>
      <c r="C23" s="20" t="str">
        <f>IFERROR(IF(B22="","",IF(MOD(ROW(),2)+1=1,INDEX(Abril!$C$4:$C$300,MATCH(B23,Abril!$A$4:$A$300,0)),INDEX(Abril!$C$4:$C$300,_xlfn.AGGREGATE(15,6,ROW(Abril!$A$4:$A$300)-ROW(Abril!$A$3)/(Abril!$A$4:$A$300=MAX(B22:B23)),MOD(ROW(),2)+1)))),"")</f>
        <v/>
      </c>
      <c r="D23" s="16" t="str">
        <f>IFERROR(IF(B22="","",IF(MOD(ROW(),2)+1=1,INDEX(Abril!$F$4:$F$200,MATCH(B23,Abril!$A$4:$A$200,0)),INDEX(Abril!$F$4:$F$200,_xlfn.AGGREGATE(15,6,ROW(Abril!$A$4:$A$200)-ROW(Abril!$A$3)/(Abril!$A$4:$A$200=MAX(B22:B23)),MOD(ROW(),2)+1)))),"")</f>
        <v/>
      </c>
      <c r="E23" s="26"/>
      <c r="F23" s="20" t="str">
        <f>IFERROR(IF(E22="","",IF(MOD(ROW(),2)+1=1,INDEX(Abril!$C$4:$C$300,MATCH(E23,Abril!$A$4:$A$300,0)),INDEX(Abril!$C$4:$C$300,_xlfn.AGGREGATE(15,6,ROW(Abril!$A$4:$A$300)-ROW(Abril!$A$3)/(Abril!$A$4:$A$300=MAX(E22:E23)),MOD(ROW(),2)+1)))),"")</f>
        <v/>
      </c>
      <c r="G23" s="16" t="str">
        <f>IFERROR(IF(E22="","",IF(MOD(ROW(),2)+1=1,INDEX(Abril!$F$4:$F$200,MATCH(E23,Abril!$A$4:$A$200,0)),INDEX(Abril!$F$4:$F$200,_xlfn.AGGREGATE(15,6,ROW(Abril!$A$4:$A$200)-ROW(Abril!$A$3)/(Abril!$A$4:$A$200=MAX(E22:E23)),MOD(ROW(),2)+1)))),"")</f>
        <v/>
      </c>
      <c r="H23" s="26"/>
      <c r="I23" s="20" t="str">
        <f>IFERROR(IF(H22="","",IF(MOD(ROW(),2)+1=1,INDEX(Abril!$C$4:$C$300,MATCH(H23,Abril!$A$4:$A$300,0)),INDEX(Abril!$C$4:$C$300,_xlfn.AGGREGATE(15,6,ROW(Abril!$A$4:$A$300)-ROW(Abril!$A$3)/(Abril!$A$4:$A$300=MAX(H22:H23)),MOD(ROW(),2)+1)))),"")</f>
        <v/>
      </c>
      <c r="J23" s="16" t="str">
        <f>IFERROR(IF(H22="","",IF(MOD(ROW(),2)+1=1,INDEX(Abril!$F$4:$F$200,MATCH(H23,Abril!$A$4:$A$200,0)),INDEX(Abril!$F$4:$F$200,_xlfn.AGGREGATE(15,6,ROW(Abril!$A$4:$A$200)-ROW(Abril!$A$3)/(Abril!$A$4:$A$200=MAX(H22:H23)),MOD(ROW(),2)+1)))),"")</f>
        <v/>
      </c>
      <c r="K23" s="26"/>
      <c r="L23" s="20" t="str">
        <f>IFERROR(IF(K22="","",IF(MOD(ROW(),2)+1=1,INDEX(Abril!$C$4:$C$300,MATCH(K23,Abril!$A$4:$A$300,0)),INDEX(Abril!$C$4:$C$300,_xlfn.AGGREGATE(15,6,ROW(Abril!$A$4:$A$300)-ROW(Abril!$A$3)/(Abril!$A$4:$A$300=MAX(K22:K23)),MOD(ROW(),2)+1)))),"")</f>
        <v/>
      </c>
      <c r="M23" s="16" t="str">
        <f>IFERROR(IF(K22="","",IF(MOD(ROW(),2)+1=1,INDEX(Abril!$F$4:$F$200,MATCH(K23,Abril!$A$4:$A$200,0)),INDEX(Abril!$F$4:$F$200,_xlfn.AGGREGATE(15,6,ROW(Abril!$A$4:$A$200)-ROW(Abril!$A$3)/(Abril!$A$4:$A$200=MAX(K22:K23)),MOD(ROW(),2)+1)))),"")</f>
        <v/>
      </c>
      <c r="N23" s="26"/>
      <c r="O23" s="20" t="str">
        <f>IFERROR(IF(N22="","",IF(MOD(ROW(),2)+1=1,INDEX(Abril!$C$4:$C$300,MATCH(N23,Abril!$A$4:$A$300,0)),INDEX(Abril!$C$4:$C$300,_xlfn.AGGREGATE(15,6,ROW(Abril!$A$4:$A$300)-ROW(Abril!$A$3)/(Abril!$A$4:$A$300=MAX(N22:N23)),MOD(ROW(),2)+1)))),"")</f>
        <v/>
      </c>
      <c r="P23" s="16" t="str">
        <f>IFERROR(IF(N22="","",IF(MOD(ROW(),2)+1=1,INDEX(Abril!$F$4:$F$200,MATCH(N23,Abril!$A$4:$A$200,0)),INDEX(Abril!$F$4:$F$200,_xlfn.AGGREGATE(15,6,ROW(Abril!$A$4:$A$200)-ROW(Abril!$A$3)/(Abril!$A$4:$A$200=MAX(N22:N23)),MOD(ROW(),2)+1)))),"")</f>
        <v/>
      </c>
      <c r="Q23" s="26"/>
      <c r="R23" s="20" t="str">
        <f>IFERROR(IF(Q22="","",IF(MOD(ROW(),2)+1=1,INDEX(Abril!$C$4:$C$300,MATCH(Q23,Abril!$A$4:$A$300,0)),INDEX(Abril!$C$4:$C$300,_xlfn.AGGREGATE(15,6,ROW(Abril!$A$4:$A$300)-ROW(Abril!$A$3)/(Abril!$A$4:$A$300=MAX(Q22:Q23)),MOD(ROW(),2)+1)))),"")</f>
        <v/>
      </c>
      <c r="S23" s="16" t="str">
        <f>IFERROR(IF(Q22="","",IF(MOD(ROW(),2)+1=1,INDEX(Abril!$F$4:$F$200,MATCH(Q23,Abril!$A$4:$A$200,0)),INDEX(Abril!$F$4:$F$200,_xlfn.AGGREGATE(15,6,ROW(Abril!$A$4:$A$200)-ROW(Abril!$A$3)/(Abril!$A$4:$A$200=MAX(Q22:Q23)),MOD(ROW(),2)+1)))),"")</f>
        <v/>
      </c>
      <c r="T23" s="26"/>
      <c r="U23" s="46" t="str">
        <f>IFERROR(IF(T22="","",IF(MOD(ROW(),2)+1=1,INDEX(Abril!$C$4:$C$300,MATCH(T23,Abril!$A$4:$A$300,0)),INDEX(Abril!$C$4:$C$300,_xlfn.AGGREGATE(15,6,ROW(Abril!$A$4:$A$300)-ROW(Abril!$A$3)/(Abril!$A$4:$A$300=MAX(T22:T23)),MOD(ROW(),2)+1)))),"")</f>
        <v/>
      </c>
      <c r="V23" s="16" t="str">
        <f>IFERROR(IF(T22="","",IF(MOD(ROW(),2)+1=1,INDEX(Abril!$F$4:$F$200,MATCH(T23,Abril!$A$4:$A$200,0)),INDEX(Abril!$F$4:$F$200,_xlfn.AGGREGATE(15,6,ROW(Abril!$A$4:$A$200)-ROW(Abril!$A$3)/(Abril!$A$4:$A$200=MAX(T22:T23)),MOD(ROW(),2)+1)))),"")</f>
        <v/>
      </c>
      <c r="W23" s="16" t="str">
        <f>IFERROR(IF(U22="","",IF(MOD(ROW(),2)+1=1,INDEX(Abril!$F$4:$F$200,MATCH(U23,Abril!$A$4:$A$200,0)),INDEX(Abril!$F$4:$F$200,_xlfn.AGGREGATE(15,6,ROW(Abril!$A$4:$A$200)-ROW(Abril!$A$3)/(Abril!$A$4:$A$200=MAX(U22:U23)),MOD(ROW(),2)+1)))),"")</f>
        <v/>
      </c>
    </row>
    <row r="24" spans="2:23" x14ac:dyDescent="0.3">
      <c r="B24" s="45"/>
      <c r="C24" s="20" t="str">
        <f>IFERROR(IF(B22="","",IF(MOD(ROW(),2)+3=1,INDEX(Abril!$C$4:$C$300,MATCH(B24,Abril!$A$4:$A$300,0)),INDEX(Abril!$C$4:$C$300,_xlfn.AGGREGATE(15,6,ROW(Abril!$A$4:$A$300)-ROW(Abril!$A$3)/(Abril!$A$4:$A$300=MAX(B22:B24)),MOD(ROW(),2)+3)))),"")</f>
        <v/>
      </c>
      <c r="D24" s="16" t="str">
        <f>IFERROR(IF(B22="","",IF(MOD(ROW(),2)+3=1,INDEX(Abril!$F$4:$F$300,MATCH(B24,Abril!$A$4:$A$300,0)),INDEX(Abril!$F$4:$F$300,_xlfn.AGGREGATE(15,6,ROW(Abril!$A$4:$A$300)-ROW(Abril!$A$3)/(Abril!$A$4:$A$300=MAX(B22:B24)),MOD(ROW(),2)+3)))),"")</f>
        <v/>
      </c>
      <c r="E24" s="26"/>
      <c r="F24" s="20" t="str">
        <f>IFERROR(IF(E22="","",IF(MOD(ROW(),2)+3=1,INDEX(Abril!$C$4:$C$300,MATCH(E24,Abril!$A$4:$A$300,0)),INDEX(Abril!$C$4:$C$300,_xlfn.AGGREGATE(15,6,ROW(Abril!$A$4:$A$300)-ROW(Abril!$A$3)/(Abril!$A$4:$A$300=MAX(E22:E24)),MOD(ROW(),2)+3)))),"")</f>
        <v/>
      </c>
      <c r="G24" s="16" t="str">
        <f>IFERROR(IF(E22="","",IF(MOD(ROW(),2)+3=1,INDEX(Abril!$F$4:$F$300,MATCH(E24,Abril!$A$4:$A$300,0)),INDEX(Abril!$F$4:$F$300,_xlfn.AGGREGATE(15,6,ROW(Abril!$A$4:$A$300)-ROW(Abril!$A$3)/(Abril!$A$4:$A$300=MAX(E22:E24)),MOD(ROW(),2)+3)))),"")</f>
        <v/>
      </c>
      <c r="H24" s="26"/>
      <c r="I24" s="20" t="str">
        <f>IFERROR(IF(H22="","",IF(MOD(ROW(),2)+3=1,INDEX(Abril!$C$4:$C$300,MATCH(H24,Abril!$A$4:$A$300,0)),INDEX(Abril!$C$4:$C$300,_xlfn.AGGREGATE(15,6,ROW(Abril!$A$4:$A$300)-ROW(Abril!$A$3)/(Abril!$A$4:$A$300=MAX(H22:H24)),MOD(ROW(),2)+3)))),"")</f>
        <v/>
      </c>
      <c r="J24" s="16" t="str">
        <f>IFERROR(IF(H22="","",IF(MOD(ROW(),2)+3=1,INDEX(Abril!$F$4:$F$300,MATCH(H24,Abril!$A$4:$A$300,0)),INDEX(Abril!$F$4:$F$300,_xlfn.AGGREGATE(15,6,ROW(Abril!$A$4:$A$300)-ROW(Abril!$A$3)/(Abril!$A$4:$A$300=MAX(H22:H24)),MOD(ROW(),2)+3)))),"")</f>
        <v/>
      </c>
      <c r="K24" s="26"/>
      <c r="L24" s="20" t="str">
        <f>IFERROR(IF(K22="","",IF(MOD(ROW(),2)+3=1,INDEX(Abril!$C$4:$C$300,MATCH(K24,Abril!$A$4:$A$300,0)),INDEX(Abril!$C$4:$C$300,_xlfn.AGGREGATE(15,6,ROW(Abril!$A$4:$A$300)-ROW(Abril!$A$3)/(Abril!$A$4:$A$300=MAX(K22:K24)),MOD(ROW(),2)+3)))),"")</f>
        <v/>
      </c>
      <c r="M24" s="16" t="str">
        <f>IFERROR(IF(K22="","",IF(MOD(ROW(),2)+3=1,INDEX(Abril!$F$4:$F$300,MATCH(K24,Abril!$A$4:$A$300,0)),INDEX(Abril!$F$4:$F$300,_xlfn.AGGREGATE(15,6,ROW(Abril!$A$4:$A$300)-ROW(Abril!$A$3)/(Abril!$A$4:$A$300=MAX(K22:K24)),MOD(ROW(),2)+3)))),"")</f>
        <v/>
      </c>
      <c r="N24" s="26"/>
      <c r="O24" s="20" t="str">
        <f>IFERROR(IF(N22="","",IF(MOD(ROW(),2)+3=1,INDEX(Abril!$C$4:$C$300,MATCH(N24,Abril!$A$4:$A$300,0)),INDEX(Abril!$C$4:$C$300,_xlfn.AGGREGATE(15,6,ROW(Abril!$A$4:$A$300)-ROW(Abril!$A$3)/(Abril!$A$4:$A$300=MAX(N22:N24)),MOD(ROW(),2)+3)))),"")</f>
        <v/>
      </c>
      <c r="P24" s="16" t="str">
        <f>IFERROR(IF(N22="","",IF(MOD(ROW(),2)+3=1,INDEX(Abril!$F$4:$F$300,MATCH(N24,Abril!$A$4:$A$300,0)),INDEX(Abril!$F$4:$F$300,_xlfn.AGGREGATE(15,6,ROW(Abril!$A$4:$A$300)-ROW(Abril!$A$3)/(Abril!$A$4:$A$300=MAX(N22:N24)),MOD(ROW(),2)+3)))),"")</f>
        <v/>
      </c>
      <c r="Q24" s="26"/>
      <c r="R24" s="20" t="str">
        <f>IFERROR(IF(Q22="","",IF(MOD(ROW(),2)+3=1,INDEX(Abril!$C$4:$C$300,MATCH(Q24,Abril!$A$4:$A$300,0)),INDEX(Abril!$C$4:$C$300,_xlfn.AGGREGATE(15,6,ROW(Abril!$A$4:$A$300)-ROW(Abril!$A$3)/(Abril!$A$4:$A$300=MAX(Q22:Q24)),MOD(ROW(),2)+3)))),"")</f>
        <v/>
      </c>
      <c r="S24" s="16" t="str">
        <f>IFERROR(IF(Q22="","",IF(MOD(ROW(),2)+3=1,INDEX(Abril!$F$4:$F$300,MATCH(Q24,Abril!$A$4:$A$300,0)),INDEX(Abril!$F$4:$F$300,_xlfn.AGGREGATE(15,6,ROW(Abril!$A$4:$A$300)-ROW(Abril!$A$3)/(Abril!$A$4:$A$300=MAX(Q22:Q24)),MOD(ROW(),2)+3)))),"")</f>
        <v/>
      </c>
      <c r="T24" s="26"/>
      <c r="U24" s="46" t="str">
        <f>IFERROR(IF(T22="","",IF(MOD(ROW(),2)+3=1,INDEX(Abril!$C$4:$C$300,MATCH(T24,Abril!$A$4:$A$300,0)),INDEX(Abril!$C$4:$C$300,_xlfn.AGGREGATE(15,6,ROW(Abril!$A$4:$A$300)-ROW(Abril!$A$3)/(Abril!$A$4:$A$300=MAX(T22:T24)),MOD(ROW(),2)+3)))),"")</f>
        <v/>
      </c>
      <c r="V24" s="16" t="str">
        <f>IFERROR(IF(T22="","",IF(MOD(ROW(),2)+3=1,INDEX(Abril!$F$4:$F$300,MATCH(T24,Abril!$A$4:$A$300,0)),INDEX(Abril!$F$4:$F$300,_xlfn.AGGREGATE(15,6,ROW(Abril!$A$4:$A$300)-ROW(Abril!$A$3)/(Abril!$A$4:$A$300=MAX(T22:T24)),MOD(ROW(),2)+3)))),"")</f>
        <v/>
      </c>
      <c r="W24" s="16" t="str">
        <f>IFERROR(IF(U22="","",IF(MOD(ROW(),2)+3=1,INDEX(Abril!$F$4:$F$200,MATCH(U24,Abril!$A$4:$A$200,0)),INDEX(Abril!$F$4:$F$200,_xlfn.AGGREGATE(15,6,ROW(Abril!$A$4:$A$200)-ROW(Abril!$A$3)/(Abril!$A$4:$A$200=MAX(U22:U24)),MOD(ROW(),2)+3)))),"")</f>
        <v/>
      </c>
    </row>
    <row r="25" spans="2:23" x14ac:dyDescent="0.3">
      <c r="B25" s="45"/>
      <c r="C25" s="20" t="str">
        <f>IFERROR(IF(B22="","",IF(MOD(ROW(),2)+3=1,INDEX(Abril!$C$4:$C$300,MATCH(B25,Abril!$A$4:$A$300,0)),INDEX(Abril!$C$4:$C$300,_xlfn.AGGREGATE(15,6,ROW(Abril!$A$4:$A$300)-ROW(Abril!$A$3)/(Abril!$A$4:$A$300=MAX(B22:B25)),MOD(ROW(),2)+3)))),"")</f>
        <v/>
      </c>
      <c r="D25" s="16" t="str">
        <f>IFERROR(IF(B22="","",IF(MOD(ROW(),2)+3=1,INDEX(Abril!$F$4:$F$300,MATCH(B25,Abril!$A$4:$A$300,0)),INDEX(Abril!$F$4:$F$300,_xlfn.AGGREGATE(15,6,ROW(Abril!$A$4:$A$200)-ROW(Abril!$A$3)/(Abril!$A$4:$A$300=MAX(B22:B25)),MOD(ROW(),2)+3)))),"")</f>
        <v/>
      </c>
      <c r="E25" s="26"/>
      <c r="F25" s="20" t="str">
        <f>IFERROR(IF(E22="","",IF(MOD(ROW(),2)+3=1,INDEX(Abril!$C$4:$C$300,MATCH(E25,Abril!$A$4:$A$300,0)),INDEX(Abril!$C$4:$C$300,_xlfn.AGGREGATE(15,6,ROW(Abril!$A$4:$A$300)-ROW(Abril!$A$3)/(Abril!$A$4:$A$300=MAX(E22:E25)),MOD(ROW(),2)+3)))),"")</f>
        <v/>
      </c>
      <c r="G25" s="16" t="str">
        <f>IFERROR(IF(E22="","",IF(MOD(ROW(),2)+3=1,INDEX(Abril!$F$4:$F$300,MATCH(E25,Abril!$A$4:$A$300,0)),INDEX(Abril!$F$4:$F$300,_xlfn.AGGREGATE(15,6,ROW(Abril!$A$4:$A$200)-ROW(Abril!$A$3)/(Abril!$A$4:$A$300=MAX(E22:E25)),MOD(ROW(),2)+3)))),"")</f>
        <v/>
      </c>
      <c r="H25" s="26"/>
      <c r="I25" s="20" t="str">
        <f>IFERROR(IF(H22="","",IF(MOD(ROW(),2)+3=1,INDEX(Abril!$C$4:$C$300,MATCH(H25,Abril!$A$4:$A$300,0)),INDEX(Abril!$C$4:$C$300,_xlfn.AGGREGATE(15,6,ROW(Abril!$A$4:$A$300)-ROW(Abril!$A$3)/(Abril!$A$4:$A$300=MAX(H22:H25)),MOD(ROW(),2)+3)))),"")</f>
        <v/>
      </c>
      <c r="J25" s="16" t="str">
        <f>IFERROR(IF(H22="","",IF(MOD(ROW(),2)+3=1,INDEX(Abril!$F$4:$F$300,MATCH(H25,Abril!$A$4:$A$300,0)),INDEX(Abril!$F$4:$F$300,_xlfn.AGGREGATE(15,6,ROW(Abril!$A$4:$A$200)-ROW(Abril!$A$3)/(Abril!$A$4:$A$300=MAX(H22:H25)),MOD(ROW(),2)+3)))),"")</f>
        <v/>
      </c>
      <c r="K25" s="26"/>
      <c r="L25" s="20" t="str">
        <f>IFERROR(IF(K22="","",IF(MOD(ROW(),2)+3=1,INDEX(Abril!$C$4:$C$300,MATCH(K25,Abril!$A$4:$A$300,0)),INDEX(Abril!$C$4:$C$300,_xlfn.AGGREGATE(15,6,ROW(Abril!$A$4:$A$300)-ROW(Abril!$A$3)/(Abril!$A$4:$A$300=MAX(K22:K25)),MOD(ROW(),2)+3)))),"")</f>
        <v/>
      </c>
      <c r="M25" s="16" t="str">
        <f>IFERROR(IF(K22="","",IF(MOD(ROW(),2)+3=1,INDEX(Abril!$F$4:$F$300,MATCH(K25,Abril!$A$4:$A$300,0)),INDEX(Abril!$F$4:$F$300,_xlfn.AGGREGATE(15,6,ROW(Abril!$A$4:$A$200)-ROW(Abril!$A$3)/(Abril!$A$4:$A$300=MAX(K22:K25)),MOD(ROW(),2)+3)))),"")</f>
        <v/>
      </c>
      <c r="N25" s="26"/>
      <c r="O25" s="20" t="str">
        <f>IFERROR(IF(N22="","",IF(MOD(ROW(),2)+3=1,INDEX(Abril!$C$4:$C$300,MATCH(N25,Abril!$A$4:$A$300,0)),INDEX(Abril!$C$4:$C$300,_xlfn.AGGREGATE(15,6,ROW(Abril!$A$4:$A$300)-ROW(Abril!$A$3)/(Abril!$A$4:$A$300=MAX(N22:N25)),MOD(ROW(),2)+3)))),"")</f>
        <v/>
      </c>
      <c r="P25" s="16" t="str">
        <f>IFERROR(IF(N22="","",IF(MOD(ROW(),2)+3=1,INDEX(Abril!$F$4:$F$300,MATCH(N25,Abril!$A$4:$A$300,0)),INDEX(Abril!$F$4:$F$300,_xlfn.AGGREGATE(15,6,ROW(Abril!$A$4:$A$200)-ROW(Abril!$A$3)/(Abril!$A$4:$A$300=MAX(N22:N25)),MOD(ROW(),2)+3)))),"")</f>
        <v/>
      </c>
      <c r="Q25" s="26"/>
      <c r="R25" s="20" t="str">
        <f>IFERROR(IF(Q22="","",IF(MOD(ROW(),2)+3=1,INDEX(Abril!$C$4:$C$300,MATCH(Q25,Abril!$A$4:$A$300,0)),INDEX(Abril!$C$4:$C$300,_xlfn.AGGREGATE(15,6,ROW(Abril!$A$4:$A$300)-ROW(Abril!$A$3)/(Abril!$A$4:$A$300=MAX(Q22:Q25)),MOD(ROW(),2)+3)))),"")</f>
        <v/>
      </c>
      <c r="S25" s="16" t="str">
        <f>IFERROR(IF(Q22="","",IF(MOD(ROW(),2)+3=1,INDEX(Abril!$F$4:$F$300,MATCH(Q25,Abril!$A$4:$A$300,0)),INDEX(Abril!$F$4:$F$300,_xlfn.AGGREGATE(15,6,ROW(Abril!$A$4:$A$200)-ROW(Abril!$A$3)/(Abril!$A$4:$A$300=MAX(Q22:Q25)),MOD(ROW(),2)+3)))),"")</f>
        <v/>
      </c>
      <c r="T25" s="26"/>
      <c r="U25" s="46" t="str">
        <f>IFERROR(IF(T22="","",IF(MOD(ROW(),2)+3=1,INDEX(Abril!$C$4:$C$300,MATCH(T25,Abril!$A$4:$A$300,0)),INDEX(Abril!$C$4:$C$300,_xlfn.AGGREGATE(15,6,ROW(Abril!$A$4:$A$300)-ROW(Abril!$A$3)/(Abril!$A$4:$A$300=MAX(T22:T25)),MOD(ROW(),2)+3)))),"")</f>
        <v/>
      </c>
      <c r="V25" s="16" t="str">
        <f>IFERROR(IF(T22="","",IF(MOD(ROW(),2)+3=1,INDEX(Abril!$F$4:$F$300,MATCH(T25,Abril!$A$4:$A$300,0)),INDEX(Abril!$F$4:$F$300,_xlfn.AGGREGATE(15,6,ROW(Abril!$A$4:$A$200)-ROW(Abril!$A$3)/(Abril!$A$4:$A$300=MAX(T22:T25)),MOD(ROW(),2)+3)))),"")</f>
        <v/>
      </c>
      <c r="W25" s="16" t="str">
        <f>IFERROR(IF(U22="","",IF(MOD(ROW(),2)+3=1,INDEX(Abril!$F$4:$F$200,MATCH(U25,Abril!$A$4:$A$200,0)),INDEX(Abril!$F$4:$F$200,_xlfn.AGGREGATE(15,6,ROW(Abril!$A$4:$A$200)-ROW(Abril!$A$3)/(Abril!$A$4:$A$200=MAX(U22:U25)),MOD(ROW(),2)+3)))),"")</f>
        <v/>
      </c>
    </row>
    <row r="26" spans="2:23" x14ac:dyDescent="0.3">
      <c r="B26" s="47"/>
      <c r="C26" s="20" t="str">
        <f>IFERROR(IF(B22="","",IF(MOD(ROW(),2)+5=1,INDEX(Abril!$C$4:$C$300,MATCH(B26,Abril!$A$4:$A$300,0)),INDEX(Abril!$C$4:$C$300,_xlfn.AGGREGATE(15,6,ROW(Abril!$A$4:$A$300)-ROW(Abril!$A$3)/(Abril!$A$4:$A$300=MAX(B22:B26)),MOD(ROW(),2)+5)))),"")</f>
        <v/>
      </c>
      <c r="D26" s="16" t="str">
        <f>IFERROR(IF(B22="","",IF(MOD(ROW(),2)+5=1,INDEX(Abril!$F$4:$F$300,MATCH(B26,Abril!$A$4:$A$300,0)),INDEX(Abril!$F$4:$F$300,_xlfn.AGGREGATE(15,6,ROW(Abril!$A$4:$A$300)-ROW(Abril!$A$3)/(Abril!$A$4:$A$300=MAX(B22:B26)),MOD(ROW(),2)+5)))),"")</f>
        <v/>
      </c>
      <c r="E26" s="34"/>
      <c r="F26" s="20" t="str">
        <f>IFERROR(IF(E22="","",IF(MOD(ROW(),2)+5=1,INDEX(Abril!$C$4:$C$300,MATCH(E26,Abril!$A$4:$A$300,0)),INDEX(Abril!$C$4:$C$300,_xlfn.AGGREGATE(15,6,ROW(Abril!$A$4:$A$300)-ROW(Abril!$A$3)/(Abril!$A$4:$A$300=MAX(E22:E26)),MOD(ROW(),2)+5)))),"")</f>
        <v/>
      </c>
      <c r="G26" s="16" t="str">
        <f>IFERROR(IF(E22="","",IF(MOD(ROW(),2)+5=1,INDEX(Abril!$F$4:$F$300,MATCH(E26,Abril!$A$4:$A$300,0)),INDEX(Abril!$F$4:$F$300,_xlfn.AGGREGATE(15,6,ROW(Abril!$A$4:$A$300)-ROW(Abril!$A$3)/(Abril!$A$4:$A$300=MAX(E22:E26)),MOD(ROW(),2)+5)))),"")</f>
        <v/>
      </c>
      <c r="H26" s="34"/>
      <c r="I26" s="20" t="str">
        <f>IFERROR(IF(H22="","",IF(MOD(ROW(),2)+5=1,INDEX(Abril!$C$4:$C$300,MATCH(H26,Abril!$A$4:$A$300,0)),INDEX(Abril!$C$4:$C$300,_xlfn.AGGREGATE(15,6,ROW(Abril!$A$4:$A$300)-ROW(Abril!$A$3)/(Abril!$A$4:$A$300=MAX(H22:H26)),MOD(ROW(),2)+5)))),"")</f>
        <v/>
      </c>
      <c r="J26" s="16" t="str">
        <f>IFERROR(IF(H22="","",IF(MOD(ROW(),2)+5=1,INDEX(Abril!$F$4:$F$300,MATCH(H26,Abril!$A$4:$A$300,0)),INDEX(Abril!$F$4:$F$300,_xlfn.AGGREGATE(15,6,ROW(Abril!$A$4:$A$300)-ROW(Abril!$A$3)/(Abril!$A$4:$A$300=MAX(H22:H26)),MOD(ROW(),2)+5)))),"")</f>
        <v/>
      </c>
      <c r="K26" s="34"/>
      <c r="L26" s="20" t="str">
        <f>IFERROR(IF(K22="","",IF(MOD(ROW(),2)+5=1,INDEX(Abril!$C$4:$C$300,MATCH(K26,Abril!$A$4:$A$300,0)),INDEX(Abril!$C$4:$C$300,_xlfn.AGGREGATE(15,6,ROW(Abril!$A$4:$A$300)-ROW(Abril!$A$3)/(Abril!$A$4:$A$300=MAX(K22:K26)),MOD(ROW(),2)+5)))),"")</f>
        <v/>
      </c>
      <c r="M26" s="16" t="str">
        <f>IFERROR(IF(K22="","",IF(MOD(ROW(),2)+5=1,INDEX(Abril!$F$4:$F$300,MATCH(K26,Abril!$A$4:$A$300,0)),INDEX(Abril!$F$4:$F$300,_xlfn.AGGREGATE(15,6,ROW(Abril!$A$4:$A$300)-ROW(Abril!$A$3)/(Abril!$A$4:$A$300=MAX(K22:K26)),MOD(ROW(),2)+5)))),"")</f>
        <v/>
      </c>
      <c r="N26" s="34"/>
      <c r="O26" s="20" t="str">
        <f>IFERROR(IF(N22="","",IF(MOD(ROW(),2)+5=1,INDEX(Abril!$C$4:$C$300,MATCH(N26,Abril!$A$4:$A$300,0)),INDEX(Abril!$C$4:$C$300,_xlfn.AGGREGATE(15,6,ROW(Abril!$A$4:$A$300)-ROW(Abril!$A$3)/(Abril!$A$4:$A$300=MAX(N22:N26)),MOD(ROW(),2)+5)))),"")</f>
        <v/>
      </c>
      <c r="P26" s="16" t="str">
        <f>IFERROR(IF(N22="","",IF(MOD(ROW(),2)+5=1,INDEX(Abril!$F$4:$F$300,MATCH(N26,Abril!$A$4:$A$300,0)),INDEX(Abril!$F$4:$F$300,_xlfn.AGGREGATE(15,6,ROW(Abril!$A$4:$A$300)-ROW(Abril!$A$3)/(Abril!$A$4:$A$300=MAX(N22:N26)),MOD(ROW(),2)+5)))),"")</f>
        <v/>
      </c>
      <c r="Q26" s="34"/>
      <c r="R26" s="20" t="str">
        <f>IFERROR(IF(Q22="","",IF(MOD(ROW(),2)+5=1,INDEX(Abril!$C$4:$C$300,MATCH(Q26,Abril!$A$4:$A$300,0)),INDEX(Abril!$C$4:$C$300,_xlfn.AGGREGATE(15,6,ROW(Abril!$A$4:$A$300)-ROW(Abril!$A$3)/(Abril!$A$4:$A$300=MAX(Q22:Q26)),MOD(ROW(),2)+5)))),"")</f>
        <v/>
      </c>
      <c r="S26" s="16" t="str">
        <f>IFERROR(IF(Q22="","",IF(MOD(ROW(),2)+5=1,INDEX(Abril!$F$4:$F$300,MATCH(Q26,Abril!$A$4:$A$300,0)),INDEX(Abril!$F$4:$F$300,_xlfn.AGGREGATE(15,6,ROW(Abril!$A$4:$A$300)-ROW(Abril!$A$3)/(Abril!$A$4:$A$300=MAX(Q22:Q26)),MOD(ROW(),2)+5)))),"")</f>
        <v/>
      </c>
      <c r="T26" s="34"/>
      <c r="U26" s="46" t="str">
        <f>IFERROR(IF(T22="","",IF(MOD(ROW(),2)+5=1,INDEX(Abril!$C$4:$C$300,MATCH(T26,Abril!$A$4:$A$300,0)),INDEX(Abril!$C$4:$C$300,_xlfn.AGGREGATE(15,6,ROW(Abril!$A$4:$A$300)-ROW(Abril!$A$3)/(Abril!$A$4:$A$300=MAX(T22:T26)),MOD(ROW(),2)+5)))),"")</f>
        <v/>
      </c>
      <c r="V26" s="16" t="str">
        <f>IFERROR(IF(T22="","",IF(MOD(ROW(),2)+5=1,INDEX(Abril!$F$4:$F$300,MATCH(T26,Abril!$A$4:$A$300,0)),INDEX(Abril!$F$4:$F$300,_xlfn.AGGREGATE(15,6,ROW(Abril!$A$4:$A$300)-ROW(Abril!$A$3)/(Abril!$A$4:$A$300=MAX(T22:T26)),MOD(ROW(),2)+5)))),"")</f>
        <v/>
      </c>
      <c r="W26" s="16" t="str">
        <f>IFERROR(IF(U22="","",IF(MOD(ROW(),2)+5=1,INDEX(Abril!$F$4:$F$200,MATCH(U26,Abril!$A$4:$A$200,0)),INDEX(Abril!$F$4:$F$200,_xlfn.AGGREGATE(15,6,ROW(Abril!$A$4:$A$200)-ROW(Abril!$A$3)/(Abril!$A$4:$A$200=MAX(U22:U26)),MOD(ROW(),2)+5)))),"")</f>
        <v/>
      </c>
    </row>
    <row r="27" spans="2:23" x14ac:dyDescent="0.3">
      <c r="B27" s="47"/>
      <c r="C27" s="20" t="str">
        <f>IFERROR(IF(B22="","",IF(MOD(ROW(),2)+5=1,INDEX(Abril!$C$4:$C$300,MATCH(B27,Abril!$A$4:$A$300,0)),INDEX(Abril!$C$4:$C$300,_xlfn.AGGREGATE(15,6,ROW(Abril!$A$4:$A$300)-ROW(Abril!$A$3)/(Abril!$A$4:$A$300=MAX(B22:B27)),MOD(ROW(),2)+5)))),"")</f>
        <v/>
      </c>
      <c r="D27" s="16" t="str">
        <f>IFERROR(IF(B22="","",IF(MOD(ROW(),2)+5=1,INDEX(Abril!$F$4:$F$300,MATCH(B27,Abril!$A$4:$A$200,0)),INDEX(Abril!$F$4:$F$300,_xlfn.AGGREGATE(15,6,ROW(Abril!$A$4:$A$300)-ROW(Abril!$A$3)/(Abril!$A$4:$A$300=MAX(B22:B27)),MOD(ROW(),2)+5)))),"")</f>
        <v/>
      </c>
      <c r="E27" s="34"/>
      <c r="F27" s="20" t="str">
        <f>IFERROR(IF(E22="","",IF(MOD(ROW(),2)+5=1,INDEX(Abril!$C$4:$C$300,MATCH(E27,Abril!$A$4:$A$300,0)),INDEX(Abril!$C$4:$C$300,_xlfn.AGGREGATE(15,6,ROW(Abril!$A$4:$A$300)-ROW(Abril!$A$3)/(Abril!$A$4:$A$300=MAX(E22:E27)),MOD(ROW(),2)+5)))),"")</f>
        <v/>
      </c>
      <c r="G27" s="16" t="str">
        <f>IFERROR(IF(E22="","",IF(MOD(ROW(),2)+5=1,INDEX(Abril!$F$4:$F$300,MATCH(E27,Abril!$A$4:$A$200,0)),INDEX(Abril!$F$4:$F$300,_xlfn.AGGREGATE(15,6,ROW(Abril!$A$4:$A$300)-ROW(Abril!$A$3)/(Abril!$A$4:$A$300=MAX(E22:E27)),MOD(ROW(),2)+5)))),"")</f>
        <v/>
      </c>
      <c r="H27" s="34"/>
      <c r="I27" s="20" t="str">
        <f>IFERROR(IF(H22="","",IF(MOD(ROW(),2)+5=1,INDEX(Abril!$C$4:$C$300,MATCH(H27,Abril!$A$4:$A$300,0)),INDEX(Abril!$C$4:$C$300,_xlfn.AGGREGATE(15,6,ROW(Abril!$A$4:$A$300)-ROW(Abril!$A$3)/(Abril!$A$4:$A$300=MAX(H22:H27)),MOD(ROW(),2)+5)))),"")</f>
        <v/>
      </c>
      <c r="J27" s="16" t="str">
        <f>IFERROR(IF(H22="","",IF(MOD(ROW(),2)+5=1,INDEX(Abril!$F$4:$F$300,MATCH(H27,Abril!$A$4:$A$200,0)),INDEX(Abril!$F$4:$F$300,_xlfn.AGGREGATE(15,6,ROW(Abril!$A$4:$A$300)-ROW(Abril!$A$3)/(Abril!$A$4:$A$300=MAX(H22:H27)),MOD(ROW(),2)+5)))),"")</f>
        <v/>
      </c>
      <c r="K27" s="34"/>
      <c r="L27" s="20" t="str">
        <f>IFERROR(IF(K22="","",IF(MOD(ROW(),2)+5=1,INDEX(Abril!$C$4:$C$300,MATCH(K27,Abril!$A$4:$A$300,0)),INDEX(Abril!$C$4:$C$300,_xlfn.AGGREGATE(15,6,ROW(Abril!$A$4:$A$300)-ROW(Abril!$A$3)/(Abril!$A$4:$A$300=MAX(K22:K27)),MOD(ROW(),2)+5)))),"")</f>
        <v/>
      </c>
      <c r="M27" s="16" t="str">
        <f>IFERROR(IF(K22="","",IF(MOD(ROW(),2)+5=1,INDEX(Abril!$F$4:$F$300,MATCH(K27,Abril!$A$4:$A$200,0)),INDEX(Abril!$F$4:$F$300,_xlfn.AGGREGATE(15,6,ROW(Abril!$A$4:$A$300)-ROW(Abril!$A$3)/(Abril!$A$4:$A$300=MAX(K22:K27)),MOD(ROW(),2)+5)))),"")</f>
        <v/>
      </c>
      <c r="N27" s="34"/>
      <c r="O27" s="20" t="str">
        <f>IFERROR(IF(N22="","",IF(MOD(ROW(),2)+5=1,INDEX(Abril!$C$4:$C$300,MATCH(N27,Abril!$A$4:$A$300,0)),INDEX(Abril!$C$4:$C$300,_xlfn.AGGREGATE(15,6,ROW(Abril!$A$4:$A$300)-ROW(Abril!$A$3)/(Abril!$A$4:$A$300=MAX(N22:N27)),MOD(ROW(),2)+5)))),"")</f>
        <v/>
      </c>
      <c r="P27" s="16" t="str">
        <f>IFERROR(IF(N22="","",IF(MOD(ROW(),2)+5=1,INDEX(Abril!$F$4:$F$300,MATCH(N27,Abril!$A$4:$A$200,0)),INDEX(Abril!$F$4:$F$300,_xlfn.AGGREGATE(15,6,ROW(Abril!$A$4:$A$300)-ROW(Abril!$A$3)/(Abril!$A$4:$A$300=MAX(N22:N27)),MOD(ROW(),2)+5)))),"")</f>
        <v/>
      </c>
      <c r="Q27" s="34"/>
      <c r="R27" s="20" t="str">
        <f>IFERROR(IF(Q22="","",IF(MOD(ROW(),2)+5=1,INDEX(Abril!$C$4:$C$300,MATCH(Q27,Abril!$A$4:$A$300,0)),INDEX(Abril!$C$4:$C$300,_xlfn.AGGREGATE(15,6,ROW(Abril!$A$4:$A$300)-ROW(Abril!$A$3)/(Abril!$A$4:$A$300=MAX(Q22:Q27)),MOD(ROW(),2)+5)))),"")</f>
        <v/>
      </c>
      <c r="S27" s="16" t="str">
        <f>IFERROR(IF(Q22="","",IF(MOD(ROW(),2)+5=1,INDEX(Abril!$F$4:$F$300,MATCH(Q27,Abril!$A$4:$A$200,0)),INDEX(Abril!$F$4:$F$300,_xlfn.AGGREGATE(15,6,ROW(Abril!$A$4:$A$300)-ROW(Abril!$A$3)/(Abril!$A$4:$A$300=MAX(Q22:Q27)),MOD(ROW(),2)+5)))),"")</f>
        <v/>
      </c>
      <c r="T27" s="34"/>
      <c r="U27" s="46" t="str">
        <f>IFERROR(IF(T22="","",IF(MOD(ROW(),2)+5=1,INDEX(Abril!$C$4:$C$300,MATCH(T27,Abril!$A$4:$A$300,0)),INDEX(Abril!$C$4:$C$300,_xlfn.AGGREGATE(15,6,ROW(Abril!$A$4:$A$300)-ROW(Abril!$A$3)/(Abril!$A$4:$A$300=MAX(T22:T27)),MOD(ROW(),2)+5)))),"")</f>
        <v/>
      </c>
      <c r="V27" s="16" t="str">
        <f>IFERROR(IF(T22="","",IF(MOD(ROW(),2)+5=1,INDEX(Abril!$F$4:$F$300,MATCH(T27,Abril!$A$4:$A$200,0)),INDEX(Abril!$F$4:$F$300,_xlfn.AGGREGATE(15,6,ROW(Abril!$A$4:$A$300)-ROW(Abril!$A$3)/(Abril!$A$4:$A$300=MAX(T22:T27)),MOD(ROW(),2)+5)))),"")</f>
        <v/>
      </c>
      <c r="W27" s="16" t="str">
        <f>IFERROR(IF(U22="","",IF(MOD(ROW(),2)+5=1,INDEX(Abril!$F$4:$F$200,MATCH(U27,Abril!$A$4:$A$200,0)),INDEX(Abril!$F$4:$F$200,_xlfn.AGGREGATE(15,6,ROW(Abril!$A$4:$A$200)-ROW(Abril!$A$3)/(Abril!$A$4:$A$200=MAX(U22:U27)),MOD(ROW(),2)+5)))),"")</f>
        <v/>
      </c>
    </row>
    <row r="28" spans="2:23" x14ac:dyDescent="0.3">
      <c r="B28" s="47"/>
      <c r="C28" s="20" t="str">
        <f>IFERROR(IF(B22="","",IF(MOD(ROW(),2)+7=1,INDEX(Abril!$C$4:$C$300,MATCH(B28,Abril!$A$4:$A$300,0)),INDEX(Abril!$C$4:$C$300,_xlfn.AGGREGATE(15,6,ROW(Abril!$A$4:$A$300)-ROW(Abril!$A$3)/(Abril!$A$4:$A$300=MAX(B22:B28)),MOD(ROW(),2)+7)))),"")</f>
        <v/>
      </c>
      <c r="D28" s="16" t="str">
        <f>IFERROR(IF(B22="","",IF(MOD(ROW(),2)+7=1,INDEX(Abril!$F$4:$F$300,MATCH(B28,Abril!$A$4:$A$300,0)),INDEX(Abril!$F$4:$F$300,_xlfn.AGGREGATE(15,6,ROW(Abril!$A$4:$A$300)-ROW(Abril!$A$3)/(Abril!$A$4:$A$300=MAX(B22:B28)),MOD(ROW(),2)+7)))),"")</f>
        <v/>
      </c>
      <c r="E28" s="34"/>
      <c r="F28" s="20" t="str">
        <f>IFERROR(IF(E22="","",IF(MOD(ROW(),2)+7=1,INDEX(Abril!$C$4:$C$300,MATCH(E28,Abril!$A$4:$A$300,0)),INDEX(Abril!$C$4:$C$300,_xlfn.AGGREGATE(15,6,ROW(Abril!$A$4:$A$300)-ROW(Abril!$A$3)/(Abril!$A$4:$A$300=MAX(E22:E28)),MOD(ROW(),2)+7)))),"")</f>
        <v/>
      </c>
      <c r="G28" s="16" t="str">
        <f>IFERROR(IF(E22="","",IF(MOD(ROW(),2)+7=1,INDEX(Abril!$F$4:$F$300,MATCH(E28,Abril!$A$4:$A$300,0)),INDEX(Abril!$F$4:$F$300,_xlfn.AGGREGATE(15,6,ROW(Abril!$A$4:$A$300)-ROW(Abril!$A$3)/(Abril!$A$4:$A$300=MAX(E22:E28)),MOD(ROW(),2)+7)))),"")</f>
        <v/>
      </c>
      <c r="H28" s="34"/>
      <c r="I28" s="20" t="str">
        <f>IFERROR(IF(H22="","",IF(MOD(ROW(),2)+7=1,INDEX(Abril!$C$4:$C$300,MATCH(H28,Abril!$A$4:$A$300,0)),INDEX(Abril!$C$4:$C$300,_xlfn.AGGREGATE(15,6,ROW(Abril!$A$4:$A$300)-ROW(Abril!$A$3)/(Abril!$A$4:$A$300=MAX(H22:H28)),MOD(ROW(),2)+7)))),"")</f>
        <v/>
      </c>
      <c r="J28" s="16" t="str">
        <f>IFERROR(IF(H22="","",IF(MOD(ROW(),2)+7=1,INDEX(Abril!$F$4:$F$300,MATCH(H28,Abril!$A$4:$A$300,0)),INDEX(Abril!$F$4:$F$300,_xlfn.AGGREGATE(15,6,ROW(Abril!$A$4:$A$300)-ROW(Abril!$A$3)/(Abril!$A$4:$A$300=MAX(H22:H28)),MOD(ROW(),2)+7)))),"")</f>
        <v/>
      </c>
      <c r="K28" s="34"/>
      <c r="L28" s="20" t="str">
        <f>IFERROR(IF(K22="","",IF(MOD(ROW(),2)+7=1,INDEX(Abril!$C$4:$C$300,MATCH(K28,Abril!$A$4:$A$300,0)),INDEX(Abril!$C$4:$C$300,_xlfn.AGGREGATE(15,6,ROW(Abril!$A$4:$A$300)-ROW(Abril!$A$3)/(Abril!$A$4:$A$300=MAX(K22:K28)),MOD(ROW(),2)+7)))),"")</f>
        <v/>
      </c>
      <c r="M28" s="16" t="str">
        <f>IFERROR(IF(K22="","",IF(MOD(ROW(),2)+7=1,INDEX(Abril!$F$4:$F$300,MATCH(K28,Abril!$A$4:$A$300,0)),INDEX(Abril!$F$4:$F$300,_xlfn.AGGREGATE(15,6,ROW(Abril!$A$4:$A$300)-ROW(Abril!$A$3)/(Abril!$A$4:$A$300=MAX(K22:K28)),MOD(ROW(),2)+7)))),"")</f>
        <v/>
      </c>
      <c r="N28" s="34"/>
      <c r="O28" s="20" t="str">
        <f>IFERROR(IF(N22="","",IF(MOD(ROW(),2)+7=1,INDEX(Abril!$C$4:$C$300,MATCH(N28,Abril!$A$4:$A$300,0)),INDEX(Abril!$C$4:$C$300,_xlfn.AGGREGATE(15,6,ROW(Abril!$A$4:$A$300)-ROW(Abril!$A$3)/(Abril!$A$4:$A$300=MAX(N22:N28)),MOD(ROW(),2)+7)))),"")</f>
        <v/>
      </c>
      <c r="P28" s="16" t="str">
        <f>IFERROR(IF(N22="","",IF(MOD(ROW(),2)+7=1,INDEX(Abril!$F$4:$F$300,MATCH(N28,Abril!$A$4:$A$300,0)),INDEX(Abril!$F$4:$F$300,_xlfn.AGGREGATE(15,6,ROW(Abril!$A$4:$A$300)-ROW(Abril!$A$3)/(Abril!$A$4:$A$300=MAX(N22:N28)),MOD(ROW(),2)+7)))),"")</f>
        <v/>
      </c>
      <c r="Q28" s="34"/>
      <c r="R28" s="20" t="str">
        <f>IFERROR(IF(Q22="","",IF(MOD(ROW(),2)+7=1,INDEX(Abril!$C$4:$C$300,MATCH(Q28,Abril!$A$4:$A$300,0)),INDEX(Abril!$C$4:$C$300,_xlfn.AGGREGATE(15,6,ROW(Abril!$A$4:$A$300)-ROW(Abril!$A$3)/(Abril!$A$4:$A$300=MAX(Q22:Q28)),MOD(ROW(),2)+7)))),"")</f>
        <v/>
      </c>
      <c r="S28" s="16" t="str">
        <f>IFERROR(IF(Q22="","",IF(MOD(ROW(),2)+7=1,INDEX(Abril!$F$4:$F$300,MATCH(Q28,Abril!$A$4:$A$300,0)),INDEX(Abril!$F$4:$F$300,_xlfn.AGGREGATE(15,6,ROW(Abril!$A$4:$A$300)-ROW(Abril!$A$3)/(Abril!$A$4:$A$300=MAX(Q22:Q28)),MOD(ROW(),2)+7)))),"")</f>
        <v/>
      </c>
      <c r="T28" s="34"/>
      <c r="U28" s="46" t="str">
        <f>IFERROR(IF(T22="","",IF(MOD(ROW(),2)+7=1,INDEX(Abril!$C$4:$C$300,MATCH(T28,Abril!$A$4:$A$300,0)),INDEX(Abril!$C$4:$C$300,_xlfn.AGGREGATE(15,6,ROW(Abril!$A$4:$A$300)-ROW(Abril!$A$3)/(Abril!$A$4:$A$300=MAX(T22:T28)),MOD(ROW(),2)+7)))),"")</f>
        <v/>
      </c>
      <c r="V28" s="16" t="str">
        <f>IFERROR(IF(T22="","",IF(MOD(ROW(),2)+7=1,INDEX(Abril!$F$4:$F$300,MATCH(T28,Abril!$A$4:$A$300,0)),INDEX(Abril!$F$4:$F$300,_xlfn.AGGREGATE(15,6,ROW(Abril!$A$4:$A$300)-ROW(Abril!$A$3)/(Abril!$A$4:$A$300=MAX(T22:T28)),MOD(ROW(),2)+7)))),"")</f>
        <v/>
      </c>
      <c r="W28" s="16" t="str">
        <f>IFERROR(IF(U22="","",IF(MOD(ROW(),2)+7=1,INDEX(Abril!$F$4:$F$200,MATCH(U28,Abril!$A$4:$A$200,0)),INDEX(Abril!$F$4:$F$200,_xlfn.AGGREGATE(15,6,ROW(Abril!$A$4:$A$200)-ROW(Abril!$A$3)/(Abril!$A$4:$A$200=MAX(U22:U28)),MOD(ROW(),2)+7)))),"")</f>
        <v/>
      </c>
    </row>
    <row r="29" spans="2:23" x14ac:dyDescent="0.3">
      <c r="B29" s="50"/>
      <c r="C29" s="44" t="str">
        <f>IFERROR(IF(B22="","",IF(MOD(ROW(),2)+7=1,INDEX(Abril!$C$4:$C$300,MATCH(B29,Abril!$A$4:$A$300,0)),INDEX(Abril!$C$4:$C$300,_xlfn.AGGREGATE(15,6,ROW(Abril!$A$4:$A$300)-ROW(Abril!$A$3)/(Abril!$A$4:$A$300=MAX(B22:B29)),MOD(ROW(),2)+7)))),"")</f>
        <v/>
      </c>
      <c r="D29" s="16" t="str">
        <f>IFERROR(IF(B22="","",IF(MOD(ROW(),2)+7=1,INDEX(Abril!$F$4:$F$300,MATCH(B29,Abril!$A$4:$A$300,0)),INDEX(Abril!$F$4:$F$300,_xlfn.AGGREGATE(15,6,ROW(Abril!$A$4:$A$300)-ROW(Abril!$A$3)/(Abril!$A$4:$A$300=MAX(B22:B29)),MOD(ROW(),2)+7)))),"")</f>
        <v/>
      </c>
      <c r="E29" s="35"/>
      <c r="F29" s="44" t="str">
        <f>IFERROR(IF(E22="","",IF(MOD(ROW(),2)+7=1,INDEX(Abril!$C$4:$C$300,MATCH(E29,Abril!$A$4:$A$300,0)),INDEX(Abril!$C$4:$C$300,_xlfn.AGGREGATE(15,6,ROW(Abril!$A$4:$A$300)-ROW(Abril!$A$3)/(Abril!$A$4:$A$300=MAX(E22:E29)),MOD(ROW(),2)+7)))),"")</f>
        <v/>
      </c>
      <c r="G29" s="16" t="str">
        <f>IFERROR(IF(E22="","",IF(MOD(ROW(),2)+7=1,INDEX(Abril!$F$4:$F$300,MATCH(E29,Abril!$A$4:$A$300,0)),INDEX(Abril!$F$4:$F$300,_xlfn.AGGREGATE(15,6,ROW(Abril!$A$4:$A$300)-ROW(Abril!$A$3)/(Abril!$A$4:$A$300=MAX(E22:E29)),MOD(ROW(),2)+7)))),"")</f>
        <v/>
      </c>
      <c r="H29" s="35"/>
      <c r="I29" s="44" t="str">
        <f>IFERROR(IF(H22="","",IF(MOD(ROW(),2)+7=1,INDEX(Abril!$C$4:$C$300,MATCH(H29,Abril!$A$4:$A$300,0)),INDEX(Abril!$C$4:$C$300,_xlfn.AGGREGATE(15,6,ROW(Abril!$A$4:$A$300)-ROW(Abril!$A$3)/(Abril!$A$4:$A$300=MAX(H22:H29)),MOD(ROW(),2)+7)))),"")</f>
        <v/>
      </c>
      <c r="J29" s="16" t="str">
        <f>IFERROR(IF(H22="","",IF(MOD(ROW(),2)+7=1,INDEX(Abril!$F$4:$F$300,MATCH(H29,Abril!$A$4:$A$300,0)),INDEX(Abril!$F$4:$F$300,_xlfn.AGGREGATE(15,6,ROW(Abril!$A$4:$A$300)-ROW(Abril!$A$3)/(Abril!$A$4:$A$300=MAX(H22:H29)),MOD(ROW(),2)+7)))),"")</f>
        <v/>
      </c>
      <c r="K29" s="35"/>
      <c r="L29" s="44" t="str">
        <f>IFERROR(IF(K22="","",IF(MOD(ROW(),2)+7=1,INDEX(Abril!$C$4:$C$300,MATCH(K29,Abril!$A$4:$A$300,0)),INDEX(Abril!$C$4:$C$300,_xlfn.AGGREGATE(15,6,ROW(Abril!$A$4:$A$300)-ROW(Abril!$A$3)/(Abril!$A$4:$A$300=MAX(K22:K29)),MOD(ROW(),2)+7)))),"")</f>
        <v/>
      </c>
      <c r="M29" s="16" t="str">
        <f>IFERROR(IF(K22="","",IF(MOD(ROW(),2)+7=1,INDEX(Abril!$F$4:$F$300,MATCH(K29,Abril!$A$4:$A$300,0)),INDEX(Abril!$F$4:$F$300,_xlfn.AGGREGATE(15,6,ROW(Abril!$A$4:$A$300)-ROW(Abril!$A$3)/(Abril!$A$4:$A$300=MAX(K22:K29)),MOD(ROW(),2)+7)))),"")</f>
        <v/>
      </c>
      <c r="N29" s="35"/>
      <c r="O29" s="44" t="str">
        <f>IFERROR(IF(N22="","",IF(MOD(ROW(),2)+7=1,INDEX(Abril!$C$4:$C$300,MATCH(N29,Abril!$A$4:$A$300,0)),INDEX(Abril!$C$4:$C$300,_xlfn.AGGREGATE(15,6,ROW(Abril!$A$4:$A$300)-ROW(Abril!$A$3)/(Abril!$A$4:$A$300=MAX(N22:N29)),MOD(ROW(),2)+7)))),"")</f>
        <v/>
      </c>
      <c r="P29" s="16" t="str">
        <f>IFERROR(IF(N22="","",IF(MOD(ROW(),2)+7=1,INDEX(Abril!$F$4:$F$300,MATCH(N29,Abril!$A$4:$A$300,0)),INDEX(Abril!$F$4:$F$300,_xlfn.AGGREGATE(15,6,ROW(Abril!$A$4:$A$300)-ROW(Abril!$A$3)/(Abril!$A$4:$A$300=MAX(N22:N29)),MOD(ROW(),2)+7)))),"")</f>
        <v/>
      </c>
      <c r="Q29" s="35"/>
      <c r="R29" s="44" t="str">
        <f>IFERROR(IF(Q22="","",IF(MOD(ROW(),2)+7=1,INDEX(Abril!$C$4:$C$300,MATCH(Q29,Abril!$A$4:$A$300,0)),INDEX(Abril!$C$4:$C$300,_xlfn.AGGREGATE(15,6,ROW(Abril!$A$4:$A$300)-ROW(Abril!$A$3)/(Abril!$A$4:$A$300=MAX(Q22:Q29)),MOD(ROW(),2)+7)))),"")</f>
        <v/>
      </c>
      <c r="S29" s="16" t="str">
        <f>IFERROR(IF(Q22="","",IF(MOD(ROW(),2)+7=1,INDEX(Abril!$F$4:$F$300,MATCH(Q29,Abril!$A$4:$A$300,0)),INDEX(Abril!$F$4:$F$300,_xlfn.AGGREGATE(15,6,ROW(Abril!$A$4:$A$300)-ROW(Abril!$A$3)/(Abril!$A$4:$A$300=MAX(Q22:Q29)),MOD(ROW(),2)+7)))),"")</f>
        <v/>
      </c>
      <c r="T29" s="35"/>
      <c r="U29" s="51" t="str">
        <f>IFERROR(IF(T22="","",IF(MOD(ROW(),2)+7=1,INDEX(Abril!$C$4:$C$300,MATCH(T29,Abril!$A$4:$A$300,0)),INDEX(Abril!$C$4:$C$300,_xlfn.AGGREGATE(15,6,ROW(Abril!$A$4:$A$300)-ROW(Abril!$A$3)/(Abril!$A$4:$A$300=MAX(T22:T29)),MOD(ROW(),2)+7)))),"")</f>
        <v/>
      </c>
      <c r="V29" s="16" t="str">
        <f>IFERROR(IF(T22="","",IF(MOD(ROW(),2)+7=1,INDEX(Abril!$F$4:$F$300,MATCH(T29,Abril!$A$4:$A$300,0)),INDEX(Abril!$F$4:$F$300,_xlfn.AGGREGATE(15,6,ROW(Abril!$A$4:$A$300)-ROW(Abril!$A$3)/(Abril!$A$4:$A$300=MAX(T22:T29)),MOD(ROW(),2)+7)))),"")</f>
        <v/>
      </c>
      <c r="W29" s="16" t="str">
        <f>IFERROR(IF(U22="","",IF(MOD(ROW(),2)+7=1,INDEX(Abril!$F$4:$F$200,MATCH(U29,Abril!$A$4:$A$200,0)),INDEX(Abril!$F$4:$F$200,_xlfn.AGGREGATE(15,6,ROW(Abril!$A$4:$A$200)-ROW(Abril!$A$3)/(Abril!$A$4:$A$200=MAX(U22:U29)),MOD(ROW(),2)+7)))),"")</f>
        <v/>
      </c>
    </row>
    <row r="30" spans="2:23" x14ac:dyDescent="0.3">
      <c r="B30" s="49">
        <f>Abril!H10</f>
        <v>44304</v>
      </c>
      <c r="C30" s="20" t="str">
        <f>IFERROR(IF(B30="","",IF(MOD(ROW(),2)+1=1,INDEX(Abril!$C$4:$C$300,MATCH(B30,Abril!$A$4:$A$300,0)),INDEX(Abril!$C$4:$C$300,_xlfn.AGGREGATE(15,6,ROW(Abril!$A$4:$A$300)-ROW(Abril!$A$3)/(Abril!$A$4:$A$300=MAX(B30)),MOD(ROW(),2)+1)))),"")</f>
        <v/>
      </c>
      <c r="D30" s="16" t="str">
        <f>IFERROR(IF(B30="","",IF(MOD(ROW(),2)+1=1,INDEX(Abril!$F$4:$F$300,MATCH(B30,Abril!$A$4:$A$300,0)),INDEX(Abril!$F$4:$F$300,_xlfn.AGGREGATE(15,6,ROW(Abril!$A$4:$A$300)-ROW(Abril!$A$3)/(Abril!$A$4:$A$300=MAX(B30)),MOD(ROW(),2)+1)))),"")</f>
        <v/>
      </c>
      <c r="E30" s="36">
        <f>Abril!I10</f>
        <v>44305</v>
      </c>
      <c r="F30" s="20" t="str">
        <f>IFERROR(IF(E30="","",IF(MOD(ROW(),2)+1=1,INDEX(Abril!$C$4:$C$300,MATCH(E30,Abril!$A$4:$A$300,0)),INDEX(Abril!$C$4:$C$300,_xlfn.AGGREGATE(15,6,ROW(Abril!$A$4:$A$300)-ROW(Abril!$A$3)/(Abril!$A$4:$A$300=MAX(E30)),MOD(ROW(),2)+1)))),"")</f>
        <v/>
      </c>
      <c r="G30" s="16" t="str">
        <f>IFERROR(IF(E30="","",IF(MOD(ROW(),2)+1=1,INDEX(Abril!$F$4:$F$300,MATCH(E30,Abril!$A$4:$A$300,0)),INDEX(Abril!$F$4:$F$300,_xlfn.AGGREGATE(15,6,ROW(Abril!$A$4:$A$300)-ROW(Abril!$A$3)/(Abril!$A$4:$A$300=MAX(E30)),MOD(ROW(),2)+1)))),"")</f>
        <v/>
      </c>
      <c r="H30" s="36">
        <f>Abril!J10</f>
        <v>44306</v>
      </c>
      <c r="I30" s="20" t="str">
        <f>IFERROR(IF(H30="","",IF(MOD(ROW(),2)+1=1,INDEX(Abril!$C$4:$C$300,MATCH(H30,Abril!$A$4:$A$300,0)),INDEX(Abril!$C$4:$C$300,_xlfn.AGGREGATE(15,6,ROW(Abril!$A$4:$A$300)-ROW(Abril!$A$3)/(Abril!$A$4:$A$300=MAX(H30)),MOD(ROW(),2)+1)))),"")</f>
        <v/>
      </c>
      <c r="J30" s="16" t="str">
        <f>IFERROR(IF(H30="","",IF(MOD(ROW(),2)+1=1,INDEX(Abril!$F$4:$F$300,MATCH(H30,Abril!$A$4:$A$300,0)),INDEX(Abril!$F$4:$F$300,_xlfn.AGGREGATE(15,6,ROW(Abril!$A$4:$A$300)-ROW(Abril!$A$3)/(Abril!$A$4:$A$300=MAX(H30)),MOD(ROW(),2)+1)))),"")</f>
        <v/>
      </c>
      <c r="K30" s="36">
        <f>Abril!K10</f>
        <v>44307</v>
      </c>
      <c r="L30" s="20" t="str">
        <f>IFERROR(IF(K30="","",IF(MOD(ROW(),2)+1=1,INDEX(Abril!$C$4:$C$300,MATCH(K30,Abril!$A$4:$A$300,0)),INDEX(Abril!$C$4:$C$300,_xlfn.AGGREGATE(15,6,ROW(Abril!$A$4:$A$300)-ROW(Abril!$A$3)/(Abril!$A$4:$A$300=MAX(K30)),MOD(ROW(),2)+1)))),"")</f>
        <v/>
      </c>
      <c r="M30" s="16" t="str">
        <f>IFERROR(IF(K30="","",IF(MOD(ROW(),2)+1=1,INDEX(Abril!$F$4:$F$300,MATCH(K30,Abril!$A$4:$A$300,0)),INDEX(Abril!$F$4:$F$300,_xlfn.AGGREGATE(15,6,ROW(Abril!$A$4:$A$300)-ROW(Abril!$A$3)/(Abril!$A$4:$A$300=MAX(K30)),MOD(ROW(),2)+1)))),"")</f>
        <v/>
      </c>
      <c r="N30" s="36">
        <f>Abril!L10</f>
        <v>44308</v>
      </c>
      <c r="O30" s="20" t="str">
        <f>IFERROR(IF(N30="","",IF(MOD(ROW(),2)+1=1,INDEX(Abril!$C$4:$C$300,MATCH(N30,Abril!$A$4:$A$300,0)),INDEX(Abril!$C$4:$C$300,_xlfn.AGGREGATE(15,6,ROW(Abril!$A$4:$A$300)-ROW(Abril!$A$3)/(Abril!$A$4:$A$300=MAX(N30)),MOD(ROW(),2)+1)))),"")</f>
        <v/>
      </c>
      <c r="P30" s="16" t="str">
        <f>IFERROR(IF(N30="","",IF(MOD(ROW(),2)+1=1,INDEX(Abril!$F$4:$F$300,MATCH(N30,Abril!$A$4:$A$300,0)),INDEX(Abril!$F$4:$F$300,_xlfn.AGGREGATE(15,6,ROW(Abril!$A$4:$A$300)-ROW(Abril!$A$3)/(Abril!$A$4:$A$300=MAX(N30)),MOD(ROW(),2)+1)))),"")</f>
        <v/>
      </c>
      <c r="Q30" s="36">
        <f>Abril!M10</f>
        <v>44309</v>
      </c>
      <c r="R30" s="20" t="str">
        <f>IFERROR(IF(Q30="","",IF(MOD(ROW(),2)+1=1,INDEX(Abril!$C$4:$C$300,MATCH(Q30,Abril!$A$4:$A$300,0)),INDEX(Abril!$C$4:$C$300,_xlfn.AGGREGATE(15,6,ROW(Abril!$A$4:$A$300)-ROW(Abril!$A$3)/(Abril!$A$4:$A$300=MAX(Q30)),MOD(ROW(),2)+1)))),"")</f>
        <v/>
      </c>
      <c r="S30" s="16" t="str">
        <f>IFERROR(IF(Q30="","",IF(MOD(ROW(),2)+1=1,INDEX(Abril!$F$4:$F$300,MATCH(Q30,Abril!$A$4:$A$300,0)),INDEX(Abril!$F$4:$F$300,_xlfn.AGGREGATE(15,6,ROW(Abril!$A$4:$A$300)-ROW(Abril!$A$3)/(Abril!$A$4:$A$300=MAX(Q30)),MOD(ROW(),2)+1)))),"")</f>
        <v/>
      </c>
      <c r="T30" s="36">
        <f>Abril!N10</f>
        <v>44310</v>
      </c>
      <c r="U30" s="46" t="str">
        <f>IFERROR(IF(T30="","",IF(MOD(ROW(),2)+1=1,INDEX(Abril!$C$4:$C$300,MATCH(T30,Abril!$A$4:$A$300,0)),INDEX(Abril!$C$4:$C$300,_xlfn.AGGREGATE(15,6,ROW(Abril!$A$4:$A$300)-ROW(Abril!$A$3)/(Abril!$A$4:$A$300=MAX(T30)),MOD(ROW(),2)+1)))),"")</f>
        <v/>
      </c>
      <c r="V30" s="16" t="str">
        <f>IFERROR(IF(T30="","",IF(MOD(ROW(),2)+1=1,INDEX(Abril!$F$4:$F$300,MATCH(T30,Abril!$A$4:$A$300,0)),INDEX(Abril!$F$4:$F$300,_xlfn.AGGREGATE(15,6,ROW(Abril!$A$4:$A$300)-ROW(Abril!$A$3)/(Abril!$A$4:$A$300=MAX(T30)),MOD(ROW(),2)+1)))),"")</f>
        <v/>
      </c>
      <c r="W30" s="16" t="str">
        <f>IFERROR(IF(U30="","",IF(MOD(ROW(),2)+1=1,INDEX(Abril!$F$4:$F$200,MATCH(U30,Abril!$A$4:$A$200,0)),INDEX(Abril!$F$4:$F$200,_xlfn.AGGREGATE(15,6,ROW(Abril!$A$4:$A$200)-ROW(Abril!$A$3)/(Abril!$A$4:$A$200=MAX(U30)),MOD(ROW(),2)+1)))),"")</f>
        <v/>
      </c>
    </row>
    <row r="31" spans="2:23" x14ac:dyDescent="0.3">
      <c r="B31" s="45"/>
      <c r="C31" s="20" t="str">
        <f>IFERROR(IF(B30="","",IF(MOD(ROW(),2)+1=1,INDEX(Abril!$C$4:$C$300,MATCH(B31,Abril!$A$4:$A$300,0)),INDEX(Abril!$C$4:$C$300,_xlfn.AGGREGATE(15,6,ROW(Abril!$A$4:$A$300)-ROW(Abril!$A$3)/(Abril!$A$4:$A$300=MAX(B30:B31)),MOD(ROW(),2)+1)))),"")</f>
        <v/>
      </c>
      <c r="D31" s="16" t="str">
        <f>IFERROR(IF(B30="","",IF(MOD(ROW(),2)+1=1,INDEX(Abril!$F$4:$F$200,MATCH(B31,Abril!$A$4:$A$200,0)),INDEX(Abril!$F$4:$F$200,_xlfn.AGGREGATE(15,6,ROW(Abril!$A$4:$A$200)-ROW(Abril!$A$3)/(Abril!$A$4:$A$200=MAX(B30:B31)),MOD(ROW(),2)+1)))),"")</f>
        <v/>
      </c>
      <c r="E31" s="26"/>
      <c r="F31" s="20" t="str">
        <f>IFERROR(IF(E30="","",IF(MOD(ROW(),2)+1=1,INDEX(Abril!$C$4:$C$300,MATCH(E31,Abril!$A$4:$A$300,0)),INDEX(Abril!$C$4:$C$300,_xlfn.AGGREGATE(15,6,ROW(Abril!$A$4:$A$300)-ROW(Abril!$A$3)/(Abril!$A$4:$A$300=MAX(E30:E31)),MOD(ROW(),2)+1)))),"")</f>
        <v/>
      </c>
      <c r="G31" s="16" t="str">
        <f>IFERROR(IF(E30="","",IF(MOD(ROW(),2)+1=1,INDEX(Abril!$F$4:$F$200,MATCH(E31,Abril!$A$4:$A$200,0)),INDEX(Abril!$F$4:$F$200,_xlfn.AGGREGATE(15,6,ROW(Abril!$A$4:$A$200)-ROW(Abril!$A$3)/(Abril!$A$4:$A$200=MAX(E30:E31)),MOD(ROW(),2)+1)))),"")</f>
        <v/>
      </c>
      <c r="H31" s="26"/>
      <c r="I31" s="20" t="str">
        <f>IFERROR(IF(H30="","",IF(MOD(ROW(),2)+1=1,INDEX(Abril!$C$4:$C$300,MATCH(H31,Abril!$A$4:$A$300,0)),INDEX(Abril!$C$4:$C$300,_xlfn.AGGREGATE(15,6,ROW(Abril!$A$4:$A$300)-ROW(Abril!$A$3)/(Abril!$A$4:$A$300=MAX(H30:H31)),MOD(ROW(),2)+1)))),"")</f>
        <v/>
      </c>
      <c r="J31" s="16" t="str">
        <f>IFERROR(IF(H30="","",IF(MOD(ROW(),2)+1=1,INDEX(Abril!$F$4:$F$200,MATCH(H31,Abril!$A$4:$A$200,0)),INDEX(Abril!$F$4:$F$200,_xlfn.AGGREGATE(15,6,ROW(Abril!$A$4:$A$200)-ROW(Abril!$A$3)/(Abril!$A$4:$A$200=MAX(H30:H31)),MOD(ROW(),2)+1)))),"")</f>
        <v/>
      </c>
      <c r="K31" s="26"/>
      <c r="L31" s="20" t="str">
        <f>IFERROR(IF(K30="","",IF(MOD(ROW(),2)+1=1,INDEX(Abril!$C$4:$C$300,MATCH(K31,Abril!$A$4:$A$300,0)),INDEX(Abril!$C$4:$C$300,_xlfn.AGGREGATE(15,6,ROW(Abril!$A$4:$A$300)-ROW(Abril!$A$3)/(Abril!$A$4:$A$300=MAX(K30:K31)),MOD(ROW(),2)+1)))),"")</f>
        <v/>
      </c>
      <c r="M31" s="16" t="str">
        <f>IFERROR(IF(K30="","",IF(MOD(ROW(),2)+1=1,INDEX(Abril!$F$4:$F$200,MATCH(K31,Abril!$A$4:$A$200,0)),INDEX(Abril!$F$4:$F$200,_xlfn.AGGREGATE(15,6,ROW(Abril!$A$4:$A$200)-ROW(Abril!$A$3)/(Abril!$A$4:$A$200=MAX(K30:K31)),MOD(ROW(),2)+1)))),"")</f>
        <v/>
      </c>
      <c r="N31" s="26"/>
      <c r="O31" s="20" t="str">
        <f>IFERROR(IF(N30="","",IF(MOD(ROW(),2)+1=1,INDEX(Abril!$C$4:$C$300,MATCH(N31,Abril!$A$4:$A$300,0)),INDEX(Abril!$C$4:$C$300,_xlfn.AGGREGATE(15,6,ROW(Abril!$A$4:$A$300)-ROW(Abril!$A$3)/(Abril!$A$4:$A$300=MAX(N30:N31)),MOD(ROW(),2)+1)))),"")</f>
        <v/>
      </c>
      <c r="P31" s="16" t="str">
        <f>IFERROR(IF(N30="","",IF(MOD(ROW(),2)+1=1,INDEX(Abril!$F$4:$F$200,MATCH(N31,Abril!$A$4:$A$200,0)),INDEX(Abril!$F$4:$F$200,_xlfn.AGGREGATE(15,6,ROW(Abril!$A$4:$A$200)-ROW(Abril!$A$3)/(Abril!$A$4:$A$200=MAX(N30:N31)),MOD(ROW(),2)+1)))),"")</f>
        <v/>
      </c>
      <c r="Q31" s="26"/>
      <c r="R31" s="20" t="str">
        <f>IFERROR(IF(Q30="","",IF(MOD(ROW(),2)+1=1,INDEX(Abril!$C$4:$C$300,MATCH(Q31,Abril!$A$4:$A$300,0)),INDEX(Abril!$C$4:$C$300,_xlfn.AGGREGATE(15,6,ROW(Abril!$A$4:$A$300)-ROW(Abril!$A$3)/(Abril!$A$4:$A$300=MAX(Q30:Q31)),MOD(ROW(),2)+1)))),"")</f>
        <v/>
      </c>
      <c r="S31" s="16" t="str">
        <f>IFERROR(IF(Q30="","",IF(MOD(ROW(),2)+1=1,INDEX(Abril!$F$4:$F$200,MATCH(Q31,Abril!$A$4:$A$200,0)),INDEX(Abril!$F$4:$F$200,_xlfn.AGGREGATE(15,6,ROW(Abril!$A$4:$A$200)-ROW(Abril!$A$3)/(Abril!$A$4:$A$200=MAX(Q30:Q31)),MOD(ROW(),2)+1)))),"")</f>
        <v/>
      </c>
      <c r="T31" s="26"/>
      <c r="U31" s="46" t="str">
        <f>IFERROR(IF(T30="","",IF(MOD(ROW(),2)+1=1,INDEX(Abril!$C$4:$C$300,MATCH(T31,Abril!$A$4:$A$300,0)),INDEX(Abril!$C$4:$C$300,_xlfn.AGGREGATE(15,6,ROW(Abril!$A$4:$A$300)-ROW(Abril!$A$3)/(Abril!$A$4:$A$300=MAX(T30:T31)),MOD(ROW(),2)+1)))),"")</f>
        <v/>
      </c>
      <c r="V31" s="16" t="str">
        <f>IFERROR(IF(T30="","",IF(MOD(ROW(),2)+1=1,INDEX(Abril!$F$4:$F$200,MATCH(T31,Abril!$A$4:$A$200,0)),INDEX(Abril!$F$4:$F$200,_xlfn.AGGREGATE(15,6,ROW(Abril!$A$4:$A$200)-ROW(Abril!$A$3)/(Abril!$A$4:$A$200=MAX(T30:T31)),MOD(ROW(),2)+1)))),"")</f>
        <v/>
      </c>
      <c r="W31" s="16" t="str">
        <f>IFERROR(IF(U30="","",IF(MOD(ROW(),2)+1=1,INDEX(Abril!$F$4:$F$200,MATCH(U31,Abril!$A$4:$A$200,0)),INDEX(Abril!$F$4:$F$200,_xlfn.AGGREGATE(15,6,ROW(Abril!$A$4:$A$200)-ROW(Abril!$A$3)/(Abril!$A$4:$A$200=MAX(U30:U31)),MOD(ROW(),2)+1)))),"")</f>
        <v/>
      </c>
    </row>
    <row r="32" spans="2:23" x14ac:dyDescent="0.3">
      <c r="B32" s="45"/>
      <c r="C32" s="20" t="str">
        <f>IFERROR(IF(B30="","",IF(MOD(ROW(),2)+3=1,INDEX(Abril!$C$4:$C$300,MATCH(B32,Abril!$A$4:$A$300,0)),INDEX(Abril!$C$4:$C$300,_xlfn.AGGREGATE(15,6,ROW(Abril!$A$4:$A$300)-ROW(Abril!$A$3)/(Abril!$A$4:$A$300=MAX(B30:B32)),MOD(ROW(),2)+3)))),"")</f>
        <v/>
      </c>
      <c r="D32" s="16" t="str">
        <f>IFERROR(IF(B30="","",IF(MOD(ROW(),2)+3=1,INDEX(Abril!$F$4:$F$300,MATCH(B32,Abril!$A$4:$A$300,0)),INDEX(Abril!$F$4:$F$300,_xlfn.AGGREGATE(15,6,ROW(Abril!$A$4:$A$300)-ROW(Abril!$A$3)/(Abril!$A$4:$A$300=MAX(B30:B32)),MOD(ROW(),2)+3)))),"")</f>
        <v/>
      </c>
      <c r="E32" s="26"/>
      <c r="F32" s="20" t="str">
        <f>IFERROR(IF(E30="","",IF(MOD(ROW(),2)+3=1,INDEX(Abril!$C$4:$C$300,MATCH(E32,Abril!$A$4:$A$300,0)),INDEX(Abril!$C$4:$C$300,_xlfn.AGGREGATE(15,6,ROW(Abril!$A$4:$A$300)-ROW(Abril!$A$3)/(Abril!$A$4:$A$300=MAX(E30:E32)),MOD(ROW(),2)+3)))),"")</f>
        <v/>
      </c>
      <c r="G32" s="16" t="str">
        <f>IFERROR(IF(E30="","",IF(MOD(ROW(),2)+3=1,INDEX(Abril!$F$4:$F$300,MATCH(E32,Abril!$A$4:$A$300,0)),INDEX(Abril!$F$4:$F$300,_xlfn.AGGREGATE(15,6,ROW(Abril!$A$4:$A$300)-ROW(Abril!$A$3)/(Abril!$A$4:$A$300=MAX(E30:E32)),MOD(ROW(),2)+3)))),"")</f>
        <v/>
      </c>
      <c r="H32" s="26"/>
      <c r="I32" s="20" t="str">
        <f>IFERROR(IF(H30="","",IF(MOD(ROW(),2)+3=1,INDEX(Abril!$C$4:$C$300,MATCH(H32,Abril!$A$4:$A$300,0)),INDEX(Abril!$C$4:$C$300,_xlfn.AGGREGATE(15,6,ROW(Abril!$A$4:$A$300)-ROW(Abril!$A$3)/(Abril!$A$4:$A$300=MAX(H30:H32)),MOD(ROW(),2)+3)))),"")</f>
        <v/>
      </c>
      <c r="J32" s="16" t="str">
        <f>IFERROR(IF(H30="","",IF(MOD(ROW(),2)+3=1,INDEX(Abril!$F$4:$F$300,MATCH(H32,Abril!$A$4:$A$300,0)),INDEX(Abril!$F$4:$F$300,_xlfn.AGGREGATE(15,6,ROW(Abril!$A$4:$A$300)-ROW(Abril!$A$3)/(Abril!$A$4:$A$300=MAX(H30:H32)),MOD(ROW(),2)+3)))),"")</f>
        <v/>
      </c>
      <c r="K32" s="26"/>
      <c r="L32" s="20" t="str">
        <f>IFERROR(IF(K30="","",IF(MOD(ROW(),2)+3=1,INDEX(Abril!$C$4:$C$300,MATCH(K32,Abril!$A$4:$A$300,0)),INDEX(Abril!$C$4:$C$300,_xlfn.AGGREGATE(15,6,ROW(Abril!$A$4:$A$300)-ROW(Abril!$A$3)/(Abril!$A$4:$A$300=MAX(K30:K32)),MOD(ROW(),2)+3)))),"")</f>
        <v/>
      </c>
      <c r="M32" s="16" t="str">
        <f>IFERROR(IF(K30="","",IF(MOD(ROW(),2)+3=1,INDEX(Abril!$F$4:$F$300,MATCH(K32,Abril!$A$4:$A$300,0)),INDEX(Abril!$F$4:$F$300,_xlfn.AGGREGATE(15,6,ROW(Abril!$A$4:$A$300)-ROW(Abril!$A$3)/(Abril!$A$4:$A$300=MAX(K30:K32)),MOD(ROW(),2)+3)))),"")</f>
        <v/>
      </c>
      <c r="N32" s="26"/>
      <c r="O32" s="20" t="str">
        <f>IFERROR(IF(N30="","",IF(MOD(ROW(),2)+3=1,INDEX(Abril!$C$4:$C$300,MATCH(N32,Abril!$A$4:$A$300,0)),INDEX(Abril!$C$4:$C$300,_xlfn.AGGREGATE(15,6,ROW(Abril!$A$4:$A$300)-ROW(Abril!$A$3)/(Abril!$A$4:$A$300=MAX(N30:N32)),MOD(ROW(),2)+3)))),"")</f>
        <v/>
      </c>
      <c r="P32" s="16" t="str">
        <f>IFERROR(IF(N30="","",IF(MOD(ROW(),2)+3=1,INDEX(Abril!$F$4:$F$300,MATCH(N32,Abril!$A$4:$A$300,0)),INDEX(Abril!$F$4:$F$300,_xlfn.AGGREGATE(15,6,ROW(Abril!$A$4:$A$300)-ROW(Abril!$A$3)/(Abril!$A$4:$A$300=MAX(N30:N32)),MOD(ROW(),2)+3)))),"")</f>
        <v/>
      </c>
      <c r="Q32" s="26"/>
      <c r="R32" s="20" t="str">
        <f>IFERROR(IF(Q30="","",IF(MOD(ROW(),2)+3=1,INDEX(Abril!$C$4:$C$300,MATCH(Q32,Abril!$A$4:$A$300,0)),INDEX(Abril!$C$4:$C$300,_xlfn.AGGREGATE(15,6,ROW(Abril!$A$4:$A$300)-ROW(Abril!$A$3)/(Abril!$A$4:$A$300=MAX(Q30:Q32)),MOD(ROW(),2)+3)))),"")</f>
        <v/>
      </c>
      <c r="S32" s="16" t="str">
        <f>IFERROR(IF(Q30="","",IF(MOD(ROW(),2)+3=1,INDEX(Abril!$F$4:$F$300,MATCH(Q32,Abril!$A$4:$A$300,0)),INDEX(Abril!$F$4:$F$300,_xlfn.AGGREGATE(15,6,ROW(Abril!$A$4:$A$300)-ROW(Abril!$A$3)/(Abril!$A$4:$A$300=MAX(Q30:Q32)),MOD(ROW(),2)+3)))),"")</f>
        <v/>
      </c>
      <c r="T32" s="26"/>
      <c r="U32" s="46" t="str">
        <f>IFERROR(IF(T30="","",IF(MOD(ROW(),2)+3=1,INDEX(Abril!$C$4:$C$300,MATCH(T32,Abril!$A$4:$A$300,0)),INDEX(Abril!$C$4:$C$300,_xlfn.AGGREGATE(15,6,ROW(Abril!$A$4:$A$300)-ROW(Abril!$A$3)/(Abril!$A$4:$A$300=MAX(T30:T32)),MOD(ROW(),2)+3)))),"")</f>
        <v/>
      </c>
      <c r="V32" s="16" t="str">
        <f>IFERROR(IF(T30="","",IF(MOD(ROW(),2)+3=1,INDEX(Abril!$F$4:$F$300,MATCH(T32,Abril!$A$4:$A$300,0)),INDEX(Abril!$F$4:$F$300,_xlfn.AGGREGATE(15,6,ROW(Abril!$A$4:$A$300)-ROW(Abril!$A$3)/(Abril!$A$4:$A$300=MAX(T30:T32)),MOD(ROW(),2)+3)))),"")</f>
        <v/>
      </c>
      <c r="W32" s="16" t="str">
        <f>IFERROR(IF(U30="","",IF(MOD(ROW(),2)+3=1,INDEX(Abril!$F$4:$F$200,MATCH(U32,Abril!$A$4:$A$200,0)),INDEX(Abril!$F$4:$F$200,_xlfn.AGGREGATE(15,6,ROW(Abril!$A$4:$A$200)-ROW(Abril!$A$3)/(Abril!$A$4:$A$200=MAX(U30:U32)),MOD(ROW(),2)+3)))),"")</f>
        <v/>
      </c>
    </row>
    <row r="33" spans="2:23" x14ac:dyDescent="0.3">
      <c r="B33" s="45"/>
      <c r="C33" s="20" t="str">
        <f>IFERROR(IF(B30="","",IF(MOD(ROW(),2)+3=1,INDEX(Abril!$C$4:$C$300,MATCH(B33,Abril!$A$4:$A$300,0)),INDEX(Abril!$C$4:$C$300,_xlfn.AGGREGATE(15,6,ROW(Abril!$A$4:$A$300)-ROW(Abril!$A$3)/(Abril!$A$4:$A$300=MAX(B30:B33)),MOD(ROW(),2)+3)))),"")</f>
        <v/>
      </c>
      <c r="D33" s="16" t="str">
        <f>IFERROR(IF(B30="","",IF(MOD(ROW(),2)+3=1,INDEX(Abril!$F$4:$F$300,MATCH(B33,Abril!$A$4:$A$300,0)),INDEX(Abril!$F$4:$F$300,_xlfn.AGGREGATE(15,6,ROW(Abril!$A$4:$A$200)-ROW(Abril!$A$3)/(Abril!$A$4:$A$300=MAX(B30:B33)),MOD(ROW(),2)+3)))),"")</f>
        <v/>
      </c>
      <c r="E33" s="26"/>
      <c r="F33" s="20" t="str">
        <f>IFERROR(IF(E30="","",IF(MOD(ROW(),2)+3=1,INDEX(Abril!$C$4:$C$300,MATCH(E33,Abril!$A$4:$A$300,0)),INDEX(Abril!$C$4:$C$300,_xlfn.AGGREGATE(15,6,ROW(Abril!$A$4:$A$300)-ROW(Abril!$A$3)/(Abril!$A$4:$A$300=MAX(E30:E33)),MOD(ROW(),2)+3)))),"")</f>
        <v/>
      </c>
      <c r="G33" s="16" t="str">
        <f>IFERROR(IF(E30="","",IF(MOD(ROW(),2)+3=1,INDEX(Abril!$F$4:$F$300,MATCH(E33,Abril!$A$4:$A$300,0)),INDEX(Abril!$F$4:$F$300,_xlfn.AGGREGATE(15,6,ROW(Abril!$A$4:$A$200)-ROW(Abril!$A$3)/(Abril!$A$4:$A$300=MAX(E30:E33)),MOD(ROW(),2)+3)))),"")</f>
        <v/>
      </c>
      <c r="H33" s="26"/>
      <c r="I33" s="20" t="str">
        <f>IFERROR(IF(H30="","",IF(MOD(ROW(),2)+3=1,INDEX(Abril!$C$4:$C$300,MATCH(H33,Abril!$A$4:$A$300,0)),INDEX(Abril!$C$4:$C$300,_xlfn.AGGREGATE(15,6,ROW(Abril!$A$4:$A$300)-ROW(Abril!$A$3)/(Abril!$A$4:$A$300=MAX(H30:H33)),MOD(ROW(),2)+3)))),"")</f>
        <v/>
      </c>
      <c r="J33" s="16" t="str">
        <f>IFERROR(IF(H30="","",IF(MOD(ROW(),2)+3=1,INDEX(Abril!$F$4:$F$300,MATCH(H33,Abril!$A$4:$A$300,0)),INDEX(Abril!$F$4:$F$300,_xlfn.AGGREGATE(15,6,ROW(Abril!$A$4:$A$200)-ROW(Abril!$A$3)/(Abril!$A$4:$A$300=MAX(H30:H33)),MOD(ROW(),2)+3)))),"")</f>
        <v/>
      </c>
      <c r="K33" s="26"/>
      <c r="L33" s="20" t="str">
        <f>IFERROR(IF(K30="","",IF(MOD(ROW(),2)+3=1,INDEX(Abril!$C$4:$C$300,MATCH(K33,Abril!$A$4:$A$300,0)),INDEX(Abril!$C$4:$C$300,_xlfn.AGGREGATE(15,6,ROW(Abril!$A$4:$A$300)-ROW(Abril!$A$3)/(Abril!$A$4:$A$300=MAX(K30:K33)),MOD(ROW(),2)+3)))),"")</f>
        <v/>
      </c>
      <c r="M33" s="16" t="str">
        <f>IFERROR(IF(K30="","",IF(MOD(ROW(),2)+3=1,INDEX(Abril!$F$4:$F$300,MATCH(K33,Abril!$A$4:$A$300,0)),INDEX(Abril!$F$4:$F$300,_xlfn.AGGREGATE(15,6,ROW(Abril!$A$4:$A$200)-ROW(Abril!$A$3)/(Abril!$A$4:$A$300=MAX(K30:K33)),MOD(ROW(),2)+3)))),"")</f>
        <v/>
      </c>
      <c r="N33" s="26"/>
      <c r="O33" s="20" t="str">
        <f>IFERROR(IF(N30="","",IF(MOD(ROW(),2)+3=1,INDEX(Abril!$C$4:$C$300,MATCH(N33,Abril!$A$4:$A$300,0)),INDEX(Abril!$C$4:$C$300,_xlfn.AGGREGATE(15,6,ROW(Abril!$A$4:$A$300)-ROW(Abril!$A$3)/(Abril!$A$4:$A$300=MAX(N30:N33)),MOD(ROW(),2)+3)))),"")</f>
        <v/>
      </c>
      <c r="P33" s="16" t="str">
        <f>IFERROR(IF(N30="","",IF(MOD(ROW(),2)+3=1,INDEX(Abril!$F$4:$F$300,MATCH(N33,Abril!$A$4:$A$300,0)),INDEX(Abril!$F$4:$F$300,_xlfn.AGGREGATE(15,6,ROW(Abril!$A$4:$A$200)-ROW(Abril!$A$3)/(Abril!$A$4:$A$300=MAX(N30:N33)),MOD(ROW(),2)+3)))),"")</f>
        <v/>
      </c>
      <c r="Q33" s="26"/>
      <c r="R33" s="20" t="str">
        <f>IFERROR(IF(Q30="","",IF(MOD(ROW(),2)+3=1,INDEX(Abril!$C$4:$C$300,MATCH(Q33,Abril!$A$4:$A$300,0)),INDEX(Abril!$C$4:$C$300,_xlfn.AGGREGATE(15,6,ROW(Abril!$A$4:$A$300)-ROW(Abril!$A$3)/(Abril!$A$4:$A$300=MAX(Q30:Q33)),MOD(ROW(),2)+3)))),"")</f>
        <v/>
      </c>
      <c r="S33" s="16" t="str">
        <f>IFERROR(IF(Q30="","",IF(MOD(ROW(),2)+3=1,INDEX(Abril!$F$4:$F$300,MATCH(Q33,Abril!$A$4:$A$300,0)),INDEX(Abril!$F$4:$F$300,_xlfn.AGGREGATE(15,6,ROW(Abril!$A$4:$A$200)-ROW(Abril!$A$3)/(Abril!$A$4:$A$300=MAX(Q30:Q33)),MOD(ROW(),2)+3)))),"")</f>
        <v/>
      </c>
      <c r="T33" s="26"/>
      <c r="U33" s="46" t="str">
        <f>IFERROR(IF(T30="","",IF(MOD(ROW(),2)+3=1,INDEX(Abril!$C$4:$C$300,MATCH(T33,Abril!$A$4:$A$300,0)),INDEX(Abril!$C$4:$C$300,_xlfn.AGGREGATE(15,6,ROW(Abril!$A$4:$A$300)-ROW(Abril!$A$3)/(Abril!$A$4:$A$300=MAX(T30:T33)),MOD(ROW(),2)+3)))),"")</f>
        <v/>
      </c>
      <c r="V33" s="16" t="str">
        <f>IFERROR(IF(T30="","",IF(MOD(ROW(),2)+3=1,INDEX(Abril!$F$4:$F$300,MATCH(T33,Abril!$A$4:$A$300,0)),INDEX(Abril!$F$4:$F$300,_xlfn.AGGREGATE(15,6,ROW(Abril!$A$4:$A$200)-ROW(Abril!$A$3)/(Abril!$A$4:$A$300=MAX(T30:T33)),MOD(ROW(),2)+3)))),"")</f>
        <v/>
      </c>
      <c r="W33" s="16" t="str">
        <f>IFERROR(IF(U30="","",IF(MOD(ROW(),2)+3=1,INDEX(Abril!$F$4:$F$200,MATCH(U33,Abril!$A$4:$A$200,0)),INDEX(Abril!$F$4:$F$200,_xlfn.AGGREGATE(15,6,ROW(Abril!$A$4:$A$200)-ROW(Abril!$A$3)/(Abril!$A$4:$A$200=MAX(U30:U33)),MOD(ROW(),2)+3)))),"")</f>
        <v/>
      </c>
    </row>
    <row r="34" spans="2:23" x14ac:dyDescent="0.3">
      <c r="B34" s="47"/>
      <c r="C34" s="20" t="str">
        <f>IFERROR(IF(B30="","",IF(MOD(ROW(),2)+5=1,INDEX(Abril!$C$4:$C$300,MATCH(B34,Abril!$A$4:$A$300,0)),INDEX(Abril!$C$4:$C$300,_xlfn.AGGREGATE(15,6,ROW(Abril!$A$4:$A$300)-ROW(Abril!$A$3)/(Abril!$A$4:$A$300=MAX(B30:B34)),MOD(ROW(),2)+5)))),"")</f>
        <v/>
      </c>
      <c r="D34" s="16" t="str">
        <f>IFERROR(IF(B30="","",IF(MOD(ROW(),2)+5=1,INDEX(Abril!$F$4:$F$300,MATCH(B34,Abril!$A$4:$A$300,0)),INDEX(Abril!$F$4:$F$300,_xlfn.AGGREGATE(15,6,ROW(Abril!$A$4:$A$300)-ROW(Abril!$A$3)/(Abril!$A$4:$A$300=MAX(B30:B34)),MOD(ROW(),2)+5)))),"")</f>
        <v/>
      </c>
      <c r="E34" s="34"/>
      <c r="F34" s="20" t="str">
        <f>IFERROR(IF(E30="","",IF(MOD(ROW(),2)+5=1,INDEX(Abril!$C$4:$C$300,MATCH(E34,Abril!$A$4:$A$300,0)),INDEX(Abril!$C$4:$C$300,_xlfn.AGGREGATE(15,6,ROW(Abril!$A$4:$A$300)-ROW(Abril!$A$3)/(Abril!$A$4:$A$300=MAX(E30:E34)),MOD(ROW(),2)+5)))),"")</f>
        <v/>
      </c>
      <c r="G34" s="16" t="str">
        <f>IFERROR(IF(E30="","",IF(MOD(ROW(),2)+5=1,INDEX(Abril!$F$4:$F$300,MATCH(E34,Abril!$A$4:$A$300,0)),INDEX(Abril!$F$4:$F$300,_xlfn.AGGREGATE(15,6,ROW(Abril!$A$4:$A$300)-ROW(Abril!$A$3)/(Abril!$A$4:$A$300=MAX(E30:E34)),MOD(ROW(),2)+5)))),"")</f>
        <v/>
      </c>
      <c r="H34" s="34"/>
      <c r="I34" s="20" t="str">
        <f>IFERROR(IF(H30="","",IF(MOD(ROW(),2)+5=1,INDEX(Abril!$C$4:$C$300,MATCH(H34,Abril!$A$4:$A$300,0)),INDEX(Abril!$C$4:$C$300,_xlfn.AGGREGATE(15,6,ROW(Abril!$A$4:$A$300)-ROW(Abril!$A$3)/(Abril!$A$4:$A$300=MAX(H30:H34)),MOD(ROW(),2)+5)))),"")</f>
        <v/>
      </c>
      <c r="J34" s="16" t="str">
        <f>IFERROR(IF(H30="","",IF(MOD(ROW(),2)+5=1,INDEX(Abril!$F$4:$F$300,MATCH(H34,Abril!$A$4:$A$300,0)),INDEX(Abril!$F$4:$F$300,_xlfn.AGGREGATE(15,6,ROW(Abril!$A$4:$A$300)-ROW(Abril!$A$3)/(Abril!$A$4:$A$300=MAX(H30:H34)),MOD(ROW(),2)+5)))),"")</f>
        <v/>
      </c>
      <c r="K34" s="34"/>
      <c r="L34" s="20" t="str">
        <f>IFERROR(IF(K30="","",IF(MOD(ROW(),2)+5=1,INDEX(Abril!$C$4:$C$300,MATCH(K34,Abril!$A$4:$A$300,0)),INDEX(Abril!$C$4:$C$300,_xlfn.AGGREGATE(15,6,ROW(Abril!$A$4:$A$300)-ROW(Abril!$A$3)/(Abril!$A$4:$A$300=MAX(K30:K34)),MOD(ROW(),2)+5)))),"")</f>
        <v/>
      </c>
      <c r="M34" s="16" t="str">
        <f>IFERROR(IF(K30="","",IF(MOD(ROW(),2)+5=1,INDEX(Abril!$F$4:$F$300,MATCH(K34,Abril!$A$4:$A$300,0)),INDEX(Abril!$F$4:$F$300,_xlfn.AGGREGATE(15,6,ROW(Abril!$A$4:$A$300)-ROW(Abril!$A$3)/(Abril!$A$4:$A$300=MAX(K30:K34)),MOD(ROW(),2)+5)))),"")</f>
        <v/>
      </c>
      <c r="N34" s="34"/>
      <c r="O34" s="20" t="str">
        <f>IFERROR(IF(N30="","",IF(MOD(ROW(),2)+5=1,INDEX(Abril!$C$4:$C$300,MATCH(N34,Abril!$A$4:$A$300,0)),INDEX(Abril!$C$4:$C$300,_xlfn.AGGREGATE(15,6,ROW(Abril!$A$4:$A$300)-ROW(Abril!$A$3)/(Abril!$A$4:$A$300=MAX(N30:N34)),MOD(ROW(),2)+5)))),"")</f>
        <v/>
      </c>
      <c r="P34" s="16" t="str">
        <f>IFERROR(IF(N30="","",IF(MOD(ROW(),2)+5=1,INDEX(Abril!$F$4:$F$300,MATCH(N34,Abril!$A$4:$A$300,0)),INDEX(Abril!$F$4:$F$300,_xlfn.AGGREGATE(15,6,ROW(Abril!$A$4:$A$300)-ROW(Abril!$A$3)/(Abril!$A$4:$A$300=MAX(N30:N34)),MOD(ROW(),2)+5)))),"")</f>
        <v/>
      </c>
      <c r="Q34" s="34"/>
      <c r="R34" s="20" t="str">
        <f>IFERROR(IF(Q30="","",IF(MOD(ROW(),2)+5=1,INDEX(Abril!$C$4:$C$300,MATCH(Q34,Abril!$A$4:$A$300,0)),INDEX(Abril!$C$4:$C$300,_xlfn.AGGREGATE(15,6,ROW(Abril!$A$4:$A$300)-ROW(Abril!$A$3)/(Abril!$A$4:$A$300=MAX(Q30:Q34)),MOD(ROW(),2)+5)))),"")</f>
        <v/>
      </c>
      <c r="S34" s="16" t="str">
        <f>IFERROR(IF(Q30="","",IF(MOD(ROW(),2)+5=1,INDEX(Abril!$F$4:$F$300,MATCH(Q34,Abril!$A$4:$A$300,0)),INDEX(Abril!$F$4:$F$300,_xlfn.AGGREGATE(15,6,ROW(Abril!$A$4:$A$300)-ROW(Abril!$A$3)/(Abril!$A$4:$A$300=MAX(Q30:Q34)),MOD(ROW(),2)+5)))),"")</f>
        <v/>
      </c>
      <c r="T34" s="34"/>
      <c r="U34" s="46" t="str">
        <f>IFERROR(IF(T30="","",IF(MOD(ROW(),2)+5=1,INDEX(Abril!$C$4:$C$300,MATCH(T34,Abril!$A$4:$A$300,0)),INDEX(Abril!$C$4:$C$300,_xlfn.AGGREGATE(15,6,ROW(Abril!$A$4:$A$300)-ROW(Abril!$A$3)/(Abril!$A$4:$A$300=MAX(T30:T34)),MOD(ROW(),2)+5)))),"")</f>
        <v/>
      </c>
      <c r="V34" s="16" t="str">
        <f>IFERROR(IF(T30="","",IF(MOD(ROW(),2)+5=1,INDEX(Abril!$F$4:$F$300,MATCH(T34,Abril!$A$4:$A$300,0)),INDEX(Abril!$F$4:$F$300,_xlfn.AGGREGATE(15,6,ROW(Abril!$A$4:$A$300)-ROW(Abril!$A$3)/(Abril!$A$4:$A$300=MAX(T30:T34)),MOD(ROW(),2)+5)))),"")</f>
        <v/>
      </c>
      <c r="W34" s="16" t="str">
        <f>IFERROR(IF(U30="","",IF(MOD(ROW(),2)+5=1,INDEX(Abril!$F$4:$F$200,MATCH(U34,Abril!$A$4:$A$200,0)),INDEX(Abril!$F$4:$F$200,_xlfn.AGGREGATE(15,6,ROW(Abril!$A$4:$A$200)-ROW(Abril!$A$3)/(Abril!$A$4:$A$200=MAX(U30:U34)),MOD(ROW(),2)+5)))),"")</f>
        <v/>
      </c>
    </row>
    <row r="35" spans="2:23" x14ac:dyDescent="0.3">
      <c r="B35" s="47"/>
      <c r="C35" s="20" t="str">
        <f>IFERROR(IF(B30="","",IF(MOD(ROW(),2)+5=1,INDEX(Abril!$C$4:$C$300,MATCH(B35,Abril!$A$4:$A$300,0)),INDEX(Abril!$C$4:$C$300,_xlfn.AGGREGATE(15,6,ROW(Abril!$A$4:$A$300)-ROW(Abril!$A$3)/(Abril!$A$4:$A$300=MAX(B30:B35)),MOD(ROW(),2)+5)))),"")</f>
        <v/>
      </c>
      <c r="D35" s="16" t="str">
        <f>IFERROR(IF(B30="","",IF(MOD(ROW(),2)+5=1,INDEX(Abril!$F$4:$F$300,MATCH(B35,Abril!$A$4:$A$200,0)),INDEX(Abril!$F$4:$F$300,_xlfn.AGGREGATE(15,6,ROW(Abril!$A$4:$A$300)-ROW(Abril!$A$3)/(Abril!$A$4:$A$300=MAX(B30:B35)),MOD(ROW(),2)+5)))),"")</f>
        <v/>
      </c>
      <c r="E35" s="34"/>
      <c r="F35" s="20" t="str">
        <f>IFERROR(IF(E30="","",IF(MOD(ROW(),2)+5=1,INDEX(Abril!$C$4:$C$300,MATCH(E35,Abril!$A$4:$A$300,0)),INDEX(Abril!$C$4:$C$300,_xlfn.AGGREGATE(15,6,ROW(Abril!$A$4:$A$300)-ROW(Abril!$A$3)/(Abril!$A$4:$A$300=MAX(E30:E35)),MOD(ROW(),2)+5)))),"")</f>
        <v/>
      </c>
      <c r="G35" s="16" t="str">
        <f>IFERROR(IF(E30="","",IF(MOD(ROW(),2)+5=1,INDEX(Abril!$F$4:$F$300,MATCH(E35,Abril!$A$4:$A$200,0)),INDEX(Abril!$F$4:$F$300,_xlfn.AGGREGATE(15,6,ROW(Abril!$A$4:$A$300)-ROW(Abril!$A$3)/(Abril!$A$4:$A$300=MAX(E30:E35)),MOD(ROW(),2)+5)))),"")</f>
        <v/>
      </c>
      <c r="H35" s="34"/>
      <c r="I35" s="20" t="str">
        <f>IFERROR(IF(H30="","",IF(MOD(ROW(),2)+5=1,INDEX(Abril!$C$4:$C$300,MATCH(H35,Abril!$A$4:$A$300,0)),INDEX(Abril!$C$4:$C$300,_xlfn.AGGREGATE(15,6,ROW(Abril!$A$4:$A$300)-ROW(Abril!$A$3)/(Abril!$A$4:$A$300=MAX(H30:H35)),MOD(ROW(),2)+5)))),"")</f>
        <v/>
      </c>
      <c r="J35" s="16" t="str">
        <f>IFERROR(IF(H30="","",IF(MOD(ROW(),2)+5=1,INDEX(Abril!$F$4:$F$300,MATCH(H35,Abril!$A$4:$A$200,0)),INDEX(Abril!$F$4:$F$300,_xlfn.AGGREGATE(15,6,ROW(Abril!$A$4:$A$300)-ROW(Abril!$A$3)/(Abril!$A$4:$A$300=MAX(H30:H35)),MOD(ROW(),2)+5)))),"")</f>
        <v/>
      </c>
      <c r="K35" s="34"/>
      <c r="L35" s="20" t="str">
        <f>IFERROR(IF(K30="","",IF(MOD(ROW(),2)+5=1,INDEX(Abril!$C$4:$C$300,MATCH(K35,Abril!$A$4:$A$300,0)),INDEX(Abril!$C$4:$C$300,_xlfn.AGGREGATE(15,6,ROW(Abril!$A$4:$A$300)-ROW(Abril!$A$3)/(Abril!$A$4:$A$300=MAX(K30:K35)),MOD(ROW(),2)+5)))),"")</f>
        <v/>
      </c>
      <c r="M35" s="16" t="str">
        <f>IFERROR(IF(K30="","",IF(MOD(ROW(),2)+5=1,INDEX(Abril!$F$4:$F$300,MATCH(K35,Abril!$A$4:$A$200,0)),INDEX(Abril!$F$4:$F$300,_xlfn.AGGREGATE(15,6,ROW(Abril!$A$4:$A$300)-ROW(Abril!$A$3)/(Abril!$A$4:$A$300=MAX(K30:K35)),MOD(ROW(),2)+5)))),"")</f>
        <v/>
      </c>
      <c r="N35" s="34"/>
      <c r="O35" s="20" t="str">
        <f>IFERROR(IF(N30="","",IF(MOD(ROW(),2)+5=1,INDEX(Abril!$C$4:$C$300,MATCH(N35,Abril!$A$4:$A$300,0)),INDEX(Abril!$C$4:$C$300,_xlfn.AGGREGATE(15,6,ROW(Abril!$A$4:$A$300)-ROW(Abril!$A$3)/(Abril!$A$4:$A$300=MAX(N30:N35)),MOD(ROW(),2)+5)))),"")</f>
        <v/>
      </c>
      <c r="P35" s="16" t="str">
        <f>IFERROR(IF(N30="","",IF(MOD(ROW(),2)+5=1,INDEX(Abril!$F$4:$F$300,MATCH(N35,Abril!$A$4:$A$200,0)),INDEX(Abril!$F$4:$F$300,_xlfn.AGGREGATE(15,6,ROW(Abril!$A$4:$A$300)-ROW(Abril!$A$3)/(Abril!$A$4:$A$300=MAX(N30:N35)),MOD(ROW(),2)+5)))),"")</f>
        <v/>
      </c>
      <c r="Q35" s="34"/>
      <c r="R35" s="20" t="str">
        <f>IFERROR(IF(Q30="","",IF(MOD(ROW(),2)+5=1,INDEX(Abril!$C$4:$C$300,MATCH(Q35,Abril!$A$4:$A$300,0)),INDEX(Abril!$C$4:$C$300,_xlfn.AGGREGATE(15,6,ROW(Abril!$A$4:$A$300)-ROW(Abril!$A$3)/(Abril!$A$4:$A$300=MAX(Q30:Q35)),MOD(ROW(),2)+5)))),"")</f>
        <v/>
      </c>
      <c r="S35" s="16" t="str">
        <f>IFERROR(IF(Q30="","",IF(MOD(ROW(),2)+5=1,INDEX(Abril!$F$4:$F$300,MATCH(Q35,Abril!$A$4:$A$200,0)),INDEX(Abril!$F$4:$F$300,_xlfn.AGGREGATE(15,6,ROW(Abril!$A$4:$A$300)-ROW(Abril!$A$3)/(Abril!$A$4:$A$300=MAX(Q30:Q35)),MOD(ROW(),2)+5)))),"")</f>
        <v/>
      </c>
      <c r="T35" s="34"/>
      <c r="U35" s="46" t="str">
        <f>IFERROR(IF(T30="","",IF(MOD(ROW(),2)+5=1,INDEX(Abril!$C$4:$C$300,MATCH(T35,Abril!$A$4:$A$300,0)),INDEX(Abril!$C$4:$C$300,_xlfn.AGGREGATE(15,6,ROW(Abril!$A$4:$A$300)-ROW(Abril!$A$3)/(Abril!$A$4:$A$300=MAX(T30:T35)),MOD(ROW(),2)+5)))),"")</f>
        <v/>
      </c>
      <c r="V35" s="16" t="str">
        <f>IFERROR(IF(T30="","",IF(MOD(ROW(),2)+5=1,INDEX(Abril!$F$4:$F$300,MATCH(T35,Abril!$A$4:$A$200,0)),INDEX(Abril!$F$4:$F$300,_xlfn.AGGREGATE(15,6,ROW(Abril!$A$4:$A$300)-ROW(Abril!$A$3)/(Abril!$A$4:$A$300=MAX(T30:T35)),MOD(ROW(),2)+5)))),"")</f>
        <v/>
      </c>
      <c r="W35" s="16" t="str">
        <f>IFERROR(IF(U30="","",IF(MOD(ROW(),2)+5=1,INDEX(Abril!$F$4:$F$200,MATCH(U35,Abril!$A$4:$A$200,0)),INDEX(Abril!$F$4:$F$200,_xlfn.AGGREGATE(15,6,ROW(Abril!$A$4:$A$200)-ROW(Abril!$A$3)/(Abril!$A$4:$A$200=MAX(U30:U35)),MOD(ROW(),2)+5)))),"")</f>
        <v/>
      </c>
    </row>
    <row r="36" spans="2:23" x14ac:dyDescent="0.3">
      <c r="B36" s="47"/>
      <c r="C36" s="20" t="str">
        <f>IFERROR(IF(B30="","",IF(MOD(ROW(),2)+7=1,INDEX(Abril!$C$4:$C$300,MATCH(B36,Abril!$A$4:$A$300,0)),INDEX(Abril!$C$4:$C$300,_xlfn.AGGREGATE(15,6,ROW(Abril!$A$4:$A$300)-ROW(Abril!$A$3)/(Abril!$A$4:$A$300=MAX(B30:B36)),MOD(ROW(),2)+7)))),"")</f>
        <v/>
      </c>
      <c r="D36" s="16" t="str">
        <f>IFERROR(IF(B30="","",IF(MOD(ROW(),2)+7=1,INDEX(Abril!$F$4:$F$300,MATCH(B36,Abril!$A$4:$A$300,0)),INDEX(Abril!$F$4:$F$300,_xlfn.AGGREGATE(15,6,ROW(Abril!$A$4:$A$300)-ROW(Abril!$A$3)/(Abril!$A$4:$A$300=MAX(B30:B36)),MOD(ROW(),2)+7)))),"")</f>
        <v/>
      </c>
      <c r="E36" s="34"/>
      <c r="F36" s="20" t="str">
        <f>IFERROR(IF(E30="","",IF(MOD(ROW(),2)+7=1,INDEX(Abril!$C$4:$C$300,MATCH(E36,Abril!$A$4:$A$300,0)),INDEX(Abril!$C$4:$C$300,_xlfn.AGGREGATE(15,6,ROW(Abril!$A$4:$A$300)-ROW(Abril!$A$3)/(Abril!$A$4:$A$300=MAX(E30:E36)),MOD(ROW(),2)+7)))),"")</f>
        <v/>
      </c>
      <c r="G36" s="16" t="str">
        <f>IFERROR(IF(E30="","",IF(MOD(ROW(),2)+7=1,INDEX(Abril!$F$4:$F$300,MATCH(E36,Abril!$A$4:$A$300,0)),INDEX(Abril!$F$4:$F$300,_xlfn.AGGREGATE(15,6,ROW(Abril!$A$4:$A$300)-ROW(Abril!$A$3)/(Abril!$A$4:$A$300=MAX(E30:E36)),MOD(ROW(),2)+7)))),"")</f>
        <v/>
      </c>
      <c r="H36" s="34"/>
      <c r="I36" s="20" t="str">
        <f>IFERROR(IF(H30="","",IF(MOD(ROW(),2)+7=1,INDEX(Abril!$C$4:$C$300,MATCH(H36,Abril!$A$4:$A$300,0)),INDEX(Abril!$C$4:$C$300,_xlfn.AGGREGATE(15,6,ROW(Abril!$A$4:$A$300)-ROW(Abril!$A$3)/(Abril!$A$4:$A$300=MAX(H30:H36)),MOD(ROW(),2)+7)))),"")</f>
        <v/>
      </c>
      <c r="J36" s="16" t="str">
        <f>IFERROR(IF(H30="","",IF(MOD(ROW(),2)+7=1,INDEX(Abril!$F$4:$F$300,MATCH(H36,Abril!$A$4:$A$300,0)),INDEX(Abril!$F$4:$F$300,_xlfn.AGGREGATE(15,6,ROW(Abril!$A$4:$A$300)-ROW(Abril!$A$3)/(Abril!$A$4:$A$300=MAX(H30:H36)),MOD(ROW(),2)+7)))),"")</f>
        <v/>
      </c>
      <c r="K36" s="34"/>
      <c r="L36" s="20" t="str">
        <f>IFERROR(IF(K30="","",IF(MOD(ROW(),2)+7=1,INDEX(Abril!$C$4:$C$300,MATCH(K36,Abril!$A$4:$A$300,0)),INDEX(Abril!$C$4:$C$300,_xlfn.AGGREGATE(15,6,ROW(Abril!$A$4:$A$300)-ROW(Abril!$A$3)/(Abril!$A$4:$A$300=MAX(K30:K36)),MOD(ROW(),2)+7)))),"")</f>
        <v/>
      </c>
      <c r="M36" s="16" t="str">
        <f>IFERROR(IF(K30="","",IF(MOD(ROW(),2)+7=1,INDEX(Abril!$F$4:$F$300,MATCH(K36,Abril!$A$4:$A$300,0)),INDEX(Abril!$F$4:$F$300,_xlfn.AGGREGATE(15,6,ROW(Abril!$A$4:$A$300)-ROW(Abril!$A$3)/(Abril!$A$4:$A$300=MAX(K30:K36)),MOD(ROW(),2)+7)))),"")</f>
        <v/>
      </c>
      <c r="N36" s="34"/>
      <c r="O36" s="20" t="str">
        <f>IFERROR(IF(N30="","",IF(MOD(ROW(),2)+7=1,INDEX(Abril!$C$4:$C$300,MATCH(N36,Abril!$A$4:$A$300,0)),INDEX(Abril!$C$4:$C$300,_xlfn.AGGREGATE(15,6,ROW(Abril!$A$4:$A$300)-ROW(Abril!$A$3)/(Abril!$A$4:$A$300=MAX(N30:N36)),MOD(ROW(),2)+7)))),"")</f>
        <v/>
      </c>
      <c r="P36" s="16" t="str">
        <f>IFERROR(IF(N30="","",IF(MOD(ROW(),2)+7=1,INDEX(Abril!$F$4:$F$300,MATCH(N36,Abril!$A$4:$A$300,0)),INDEX(Abril!$F$4:$F$300,_xlfn.AGGREGATE(15,6,ROW(Abril!$A$4:$A$300)-ROW(Abril!$A$3)/(Abril!$A$4:$A$300=MAX(N30:N36)),MOD(ROW(),2)+7)))),"")</f>
        <v/>
      </c>
      <c r="Q36" s="34"/>
      <c r="R36" s="20" t="str">
        <f>IFERROR(IF(Q30="","",IF(MOD(ROW(),2)+7=1,INDEX(Abril!$C$4:$C$300,MATCH(Q36,Abril!$A$4:$A$300,0)),INDEX(Abril!$C$4:$C$300,_xlfn.AGGREGATE(15,6,ROW(Abril!$A$4:$A$300)-ROW(Abril!$A$3)/(Abril!$A$4:$A$300=MAX(Q30:Q36)),MOD(ROW(),2)+7)))),"")</f>
        <v/>
      </c>
      <c r="S36" s="16" t="str">
        <f>IFERROR(IF(Q30="","",IF(MOD(ROW(),2)+7=1,INDEX(Abril!$F$4:$F$300,MATCH(Q36,Abril!$A$4:$A$300,0)),INDEX(Abril!$F$4:$F$300,_xlfn.AGGREGATE(15,6,ROW(Abril!$A$4:$A$300)-ROW(Abril!$A$3)/(Abril!$A$4:$A$300=MAX(Q30:Q36)),MOD(ROW(),2)+7)))),"")</f>
        <v/>
      </c>
      <c r="T36" s="34"/>
      <c r="U36" s="46" t="str">
        <f>IFERROR(IF(T30="","",IF(MOD(ROW(),2)+7=1,INDEX(Abril!$C$4:$C$300,MATCH(T36,Abril!$A$4:$A$300,0)),INDEX(Abril!$C$4:$C$300,_xlfn.AGGREGATE(15,6,ROW(Abril!$A$4:$A$300)-ROW(Abril!$A$3)/(Abril!$A$4:$A$300=MAX(T30:T36)),MOD(ROW(),2)+7)))),"")</f>
        <v/>
      </c>
      <c r="V36" s="16" t="str">
        <f>IFERROR(IF(T30="","",IF(MOD(ROW(),2)+7=1,INDEX(Abril!$F$4:$F$300,MATCH(T36,Abril!$A$4:$A$300,0)),INDEX(Abril!$F$4:$F$300,_xlfn.AGGREGATE(15,6,ROW(Abril!$A$4:$A$300)-ROW(Abril!$A$3)/(Abril!$A$4:$A$300=MAX(T30:T36)),MOD(ROW(),2)+7)))),"")</f>
        <v/>
      </c>
      <c r="W36" s="16" t="str">
        <f>IFERROR(IF(U30="","",IF(MOD(ROW(),2)+7=1,INDEX(Abril!$F$4:$F$200,MATCH(U36,Abril!$A$4:$A$200,0)),INDEX(Abril!$F$4:$F$200,_xlfn.AGGREGATE(15,6,ROW(Abril!$A$4:$A$200)-ROW(Abril!$A$3)/(Abril!$A$4:$A$200=MAX(U30:U36)),MOD(ROW(),2)+7)))),"")</f>
        <v/>
      </c>
    </row>
    <row r="37" spans="2:23" x14ac:dyDescent="0.3">
      <c r="B37" s="50"/>
      <c r="C37" s="44" t="str">
        <f>IFERROR(IF(B30="","",IF(MOD(ROW(),2)+7=1,INDEX(Abril!$C$4:$C$300,MATCH(B37,Abril!$A$4:$A$300,0)),INDEX(Abril!$C$4:$C$300,_xlfn.AGGREGATE(15,6,ROW(Abril!$A$4:$A$300)-ROW(Abril!$A$3)/(Abril!$A$4:$A$300=MAX(B30:B37)),MOD(ROW(),2)+7)))),"")</f>
        <v/>
      </c>
      <c r="D37" s="16" t="str">
        <f>IFERROR(IF(B30="","",IF(MOD(ROW(),2)+7=1,INDEX(Abril!$F$4:$F$300,MATCH(B37,Abril!$A$4:$A$300,0)),INDEX(Abril!$F$4:$F$300,_xlfn.AGGREGATE(15,6,ROW(Abril!$A$4:$A$300)-ROW(Abril!$A$3)/(Abril!$A$4:$A$300=MAX(B30:B37)),MOD(ROW(),2)+7)))),"")</f>
        <v/>
      </c>
      <c r="E37" s="35"/>
      <c r="F37" s="44" t="str">
        <f>IFERROR(IF(E30="","",IF(MOD(ROW(),2)+7=1,INDEX(Abril!$C$4:$C$300,MATCH(E37,Abril!$A$4:$A$300,0)),INDEX(Abril!$C$4:$C$300,_xlfn.AGGREGATE(15,6,ROW(Abril!$A$4:$A$300)-ROW(Abril!$A$3)/(Abril!$A$4:$A$300=MAX(E30:E37)),MOD(ROW(),2)+7)))),"")</f>
        <v/>
      </c>
      <c r="G37" s="16" t="str">
        <f>IFERROR(IF(E30="","",IF(MOD(ROW(),2)+7=1,INDEX(Abril!$F$4:$F$300,MATCH(E37,Abril!$A$4:$A$300,0)),INDEX(Abril!$F$4:$F$300,_xlfn.AGGREGATE(15,6,ROW(Abril!$A$4:$A$300)-ROW(Abril!$A$3)/(Abril!$A$4:$A$300=MAX(E30:E37)),MOD(ROW(),2)+7)))),"")</f>
        <v/>
      </c>
      <c r="H37" s="35"/>
      <c r="I37" s="44" t="str">
        <f>IFERROR(IF(H30="","",IF(MOD(ROW(),2)+7=1,INDEX(Abril!$C$4:$C$300,MATCH(H37,Abril!$A$4:$A$300,0)),INDEX(Abril!$C$4:$C$300,_xlfn.AGGREGATE(15,6,ROW(Abril!$A$4:$A$300)-ROW(Abril!$A$3)/(Abril!$A$4:$A$300=MAX(H30:H37)),MOD(ROW(),2)+7)))),"")</f>
        <v/>
      </c>
      <c r="J37" s="16" t="str">
        <f>IFERROR(IF(H30="","",IF(MOD(ROW(),2)+7=1,INDEX(Abril!$F$4:$F$300,MATCH(H37,Abril!$A$4:$A$300,0)),INDEX(Abril!$F$4:$F$300,_xlfn.AGGREGATE(15,6,ROW(Abril!$A$4:$A$300)-ROW(Abril!$A$3)/(Abril!$A$4:$A$300=MAX(H30:H37)),MOD(ROW(),2)+7)))),"")</f>
        <v/>
      </c>
      <c r="K37" s="35"/>
      <c r="L37" s="44" t="str">
        <f>IFERROR(IF(K30="","",IF(MOD(ROW(),2)+7=1,INDEX(Abril!$C$4:$C$300,MATCH(K37,Abril!$A$4:$A$300,0)),INDEX(Abril!$C$4:$C$300,_xlfn.AGGREGATE(15,6,ROW(Abril!$A$4:$A$300)-ROW(Abril!$A$3)/(Abril!$A$4:$A$300=MAX(K30:K37)),MOD(ROW(),2)+7)))),"")</f>
        <v/>
      </c>
      <c r="M37" s="16" t="str">
        <f>IFERROR(IF(K30="","",IF(MOD(ROW(),2)+7=1,INDEX(Abril!$F$4:$F$300,MATCH(K37,Abril!$A$4:$A$300,0)),INDEX(Abril!$F$4:$F$300,_xlfn.AGGREGATE(15,6,ROW(Abril!$A$4:$A$300)-ROW(Abril!$A$3)/(Abril!$A$4:$A$300=MAX(K30:K37)),MOD(ROW(),2)+7)))),"")</f>
        <v/>
      </c>
      <c r="N37" s="35"/>
      <c r="O37" s="44" t="str">
        <f>IFERROR(IF(N30="","",IF(MOD(ROW(),2)+7=1,INDEX(Abril!$C$4:$C$300,MATCH(N37,Abril!$A$4:$A$300,0)),INDEX(Abril!$C$4:$C$300,_xlfn.AGGREGATE(15,6,ROW(Abril!$A$4:$A$300)-ROW(Abril!$A$3)/(Abril!$A$4:$A$300=MAX(N30:N37)),MOD(ROW(),2)+7)))),"")</f>
        <v/>
      </c>
      <c r="P37" s="16" t="str">
        <f>IFERROR(IF(N30="","",IF(MOD(ROW(),2)+7=1,INDEX(Abril!$F$4:$F$300,MATCH(N37,Abril!$A$4:$A$300,0)),INDEX(Abril!$F$4:$F$300,_xlfn.AGGREGATE(15,6,ROW(Abril!$A$4:$A$300)-ROW(Abril!$A$3)/(Abril!$A$4:$A$300=MAX(N30:N37)),MOD(ROW(),2)+7)))),"")</f>
        <v/>
      </c>
      <c r="Q37" s="35"/>
      <c r="R37" s="44" t="str">
        <f>IFERROR(IF(Q30="","",IF(MOD(ROW(),2)+7=1,INDEX(Abril!$C$4:$C$300,MATCH(Q37,Abril!$A$4:$A$300,0)),INDEX(Abril!$C$4:$C$300,_xlfn.AGGREGATE(15,6,ROW(Abril!$A$4:$A$300)-ROW(Abril!$A$3)/(Abril!$A$4:$A$300=MAX(Q30:Q37)),MOD(ROW(),2)+7)))),"")</f>
        <v/>
      </c>
      <c r="S37" s="16" t="str">
        <f>IFERROR(IF(Q30="","",IF(MOD(ROW(),2)+7=1,INDEX(Abril!$F$4:$F$300,MATCH(Q37,Abril!$A$4:$A$300,0)),INDEX(Abril!$F$4:$F$300,_xlfn.AGGREGATE(15,6,ROW(Abril!$A$4:$A$300)-ROW(Abril!$A$3)/(Abril!$A$4:$A$300=MAX(Q30:Q37)),MOD(ROW(),2)+7)))),"")</f>
        <v/>
      </c>
      <c r="T37" s="35"/>
      <c r="U37" s="51" t="str">
        <f>IFERROR(IF(T30="","",IF(MOD(ROW(),2)+7=1,INDEX(Abril!$C$4:$C$300,MATCH(T37,Abril!$A$4:$A$300,0)),INDEX(Abril!$C$4:$C$300,_xlfn.AGGREGATE(15,6,ROW(Abril!$A$4:$A$300)-ROW(Abril!$A$3)/(Abril!$A$4:$A$300=MAX(T30:T37)),MOD(ROW(),2)+7)))),"")</f>
        <v/>
      </c>
      <c r="V37" s="16" t="str">
        <f>IFERROR(IF(T30="","",IF(MOD(ROW(),2)+7=1,INDEX(Abril!$F$4:$F$300,MATCH(T37,Abril!$A$4:$A$300,0)),INDEX(Abril!$F$4:$F$300,_xlfn.AGGREGATE(15,6,ROW(Abril!$A$4:$A$300)-ROW(Abril!$A$3)/(Abril!$A$4:$A$300=MAX(T30:T37)),MOD(ROW(),2)+7)))),"")</f>
        <v/>
      </c>
      <c r="W37" s="16" t="str">
        <f>IFERROR(IF(U30="","",IF(MOD(ROW(),2)+7=1,INDEX(Abril!$F$4:$F$200,MATCH(U37,Abril!$A$4:$A$200,0)),INDEX(Abril!$F$4:$F$200,_xlfn.AGGREGATE(15,6,ROW(Abril!$A$4:$A$200)-ROW(Abril!$A$3)/(Abril!$A$4:$A$200=MAX(U30:U37)),MOD(ROW(),2)+7)))),"")</f>
        <v/>
      </c>
    </row>
    <row r="38" spans="2:23" x14ac:dyDescent="0.3">
      <c r="B38" s="49">
        <f>Abril!H11</f>
        <v>44311</v>
      </c>
      <c r="C38" s="20" t="str">
        <f>IFERROR(IF(B38="","",IF(MOD(ROW(),2)+1=1,INDEX(Abril!$C$4:$C$300,MATCH(B38,Abril!$A$4:$A$300,0)),INDEX(Abril!$C$4:$C$300,_xlfn.AGGREGATE(15,6,ROW(Abril!$A$4:$A$300)-ROW(Abril!$A$3)/(Abril!$A$4:$A$300=MAX(B38)),MOD(ROW(),2)+1)))),"")</f>
        <v/>
      </c>
      <c r="D38" s="16" t="str">
        <f>IFERROR(IF(B38="","",IF(MOD(ROW(),2)+1=1,INDEX(Abril!$F$4:$F$300,MATCH(B38,Abril!$A$4:$A$300,0)),INDEX(Abril!$F$4:$F$300,_xlfn.AGGREGATE(15,6,ROW(Abril!$A$4:$A$300)-ROW(Abril!$A$3)/(Abril!$A$4:$A$300=MAX(B38)),MOD(ROW(),2)+1)))),"")</f>
        <v/>
      </c>
      <c r="E38" s="36">
        <f>Abril!I11</f>
        <v>44312</v>
      </c>
      <c r="F38" s="20" t="str">
        <f>IFERROR(IF(E38="","",IF(MOD(ROW(),2)+1=1,INDEX(Abril!$C$4:$C$300,MATCH(E38,Abril!$A$4:$A$300,0)),INDEX(Abril!$C$4:$C$300,_xlfn.AGGREGATE(15,6,ROW(Abril!$A$4:$A$300)-ROW(Abril!$A$3)/(Abril!$A$4:$A$300=MAX(E38)),MOD(ROW(),2)+1)))),"")</f>
        <v/>
      </c>
      <c r="G38" s="16" t="str">
        <f>IFERROR(IF(E38="","",IF(MOD(ROW(),2)+1=1,INDEX(Abril!$F$4:$F$300,MATCH(E38,Abril!$A$4:$A$300,0)),INDEX(Abril!$F$4:$F$300,_xlfn.AGGREGATE(15,6,ROW(Abril!$A$4:$A$300)-ROW(Abril!$A$3)/(Abril!$A$4:$A$300=MAX(E38)),MOD(ROW(),2)+1)))),"")</f>
        <v/>
      </c>
      <c r="H38" s="36">
        <f>Abril!J11</f>
        <v>44313</v>
      </c>
      <c r="I38" s="20" t="str">
        <f>IFERROR(IF(H38="","",IF(MOD(ROW(),2)+1=1,INDEX(Abril!$C$4:$C$300,MATCH(H38,Abril!$A$4:$A$300,0)),INDEX(Abril!$C$4:$C$300,_xlfn.AGGREGATE(15,6,ROW(Abril!$A$4:$A$300)-ROW(Abril!$A$3)/(Abril!$A$4:$A$300=MAX(H38)),MOD(ROW(),2)+1)))),"")</f>
        <v/>
      </c>
      <c r="J38" s="16" t="str">
        <f>IFERROR(IF(H38="","",IF(MOD(ROW(),2)+1=1,INDEX(Abril!$F$4:$F$300,MATCH(H38,Abril!$A$4:$A$300,0)),INDEX(Abril!$F$4:$F$300,_xlfn.AGGREGATE(15,6,ROW(Abril!$A$4:$A$300)-ROW(Abril!$A$3)/(Abril!$A$4:$A$300=MAX(H38)),MOD(ROW(),2)+1)))),"")</f>
        <v/>
      </c>
      <c r="K38" s="36">
        <f>Abril!K11</f>
        <v>44314</v>
      </c>
      <c r="L38" s="20" t="str">
        <f>IFERROR(IF(K38="","",IF(MOD(ROW(),2)+1=1,INDEX(Abril!$C$4:$C$300,MATCH(K38,Abril!$A$4:$A$300,0)),INDEX(Abril!$C$4:$C$300,_xlfn.AGGREGATE(15,6,ROW(Abril!$A$4:$A$300)-ROW(Abril!$A$3)/(Abril!$A$4:$A$300=MAX(K38)),MOD(ROW(),2)+1)))),"")</f>
        <v/>
      </c>
      <c r="M38" s="16" t="str">
        <f>IFERROR(IF(K38="","",IF(MOD(ROW(),2)+1=1,INDEX(Abril!$F$4:$F$300,MATCH(K38,Abril!$A$4:$A$300,0)),INDEX(Abril!$F$4:$F$300,_xlfn.AGGREGATE(15,6,ROW(Abril!$A$4:$A$300)-ROW(Abril!$A$3)/(Abril!$A$4:$A$300=MAX(K38)),MOD(ROW(),2)+1)))),"")</f>
        <v/>
      </c>
      <c r="N38" s="36">
        <f>Abril!L11</f>
        <v>44315</v>
      </c>
      <c r="O38" s="20" t="str">
        <f>IFERROR(IF(N38="","",IF(MOD(ROW(),2)+1=1,INDEX(Abril!$C$4:$C$300,MATCH(N38,Abril!$A$4:$A$300,0)),INDEX(Abril!$C$4:$C$300,_xlfn.AGGREGATE(15,6,ROW(Abril!$A$4:$A$300)-ROW(Abril!$A$3)/(Abril!$A$4:$A$300=MAX(N38)),MOD(ROW(),2)+1)))),"")</f>
        <v/>
      </c>
      <c r="P38" s="16" t="str">
        <f>IFERROR(IF(N38="","",IF(MOD(ROW(),2)+1=1,INDEX(Abril!$F$4:$F$300,MATCH(N38,Abril!$A$4:$A$300,0)),INDEX(Abril!$F$4:$F$300,_xlfn.AGGREGATE(15,6,ROW(Abril!$A$4:$A$300)-ROW(Abril!$A$3)/(Abril!$A$4:$A$300=MAX(N38)),MOD(ROW(),2)+1)))),"")</f>
        <v/>
      </c>
      <c r="Q38" s="36">
        <f>Abril!M11</f>
        <v>44316</v>
      </c>
      <c r="R38" s="20" t="str">
        <f>IFERROR(IF(Q38="","",IF(MOD(ROW(),2)+1=1,INDEX(Abril!$C$4:$C$300,MATCH(Q38,Abril!$A$4:$A$300,0)),INDEX(Abril!$C$4:$C$300,_xlfn.AGGREGATE(15,6,ROW(Abril!$A$4:$A$300)-ROW(Abril!$A$3)/(Abril!$A$4:$A$300=MAX(Q38)),MOD(ROW(),2)+1)))),"")</f>
        <v/>
      </c>
      <c r="S38" s="16" t="str">
        <f>IFERROR(IF(Q38="","",IF(MOD(ROW(),2)+1=1,INDEX(Abril!$F$4:$F$300,MATCH(Q38,Abril!$A$4:$A$300,0)),INDEX(Abril!$F$4:$F$300,_xlfn.AGGREGATE(15,6,ROW(Abril!$A$4:$A$300)-ROW(Abril!$A$3)/(Abril!$A$4:$A$300=MAX(Q38)),MOD(ROW(),2)+1)))),"")</f>
        <v/>
      </c>
      <c r="T38" s="36" t="str">
        <f>Abril!N11</f>
        <v/>
      </c>
      <c r="U38" s="46" t="str">
        <f>IFERROR(IF(T38="","",IF(MOD(ROW(),2)+1=1,INDEX(Abril!$C$4:$C$300,MATCH(T38,Abril!$A$4:$A$300,0)),INDEX(Abril!$C$4:$C$300,_xlfn.AGGREGATE(15,6,ROW(Abril!$A$4:$A$300)-ROW(Abril!$A$3)/(Abril!$A$4:$A$300=MAX(T38)),MOD(ROW(),2)+1)))),"")</f>
        <v/>
      </c>
      <c r="V38" s="16" t="str">
        <f>IFERROR(IF(T38="","",IF(MOD(ROW(),2)+1=1,INDEX(Abril!$F$4:$F$300,MATCH(T38,Abril!$A$4:$A$300,0)),INDEX(Abril!$F$4:$F$300,_xlfn.AGGREGATE(15,6,ROW(Abril!$A$4:$A$300)-ROW(Abril!$A$3)/(Abril!$A$4:$A$300=MAX(T38)),MOD(ROW(),2)+1)))),"")</f>
        <v/>
      </c>
      <c r="W38" s="16" t="str">
        <f>IFERROR(IF(U38="","",IF(MOD(ROW(),2)+1=1,INDEX(Abril!$F$4:$F$200,MATCH(U38,Abril!$A$4:$A$200,0)),INDEX(Abril!$F$4:$F$200,_xlfn.AGGREGATE(15,6,ROW(Abril!$A$4:$A$200)-ROW(Abril!$A$3)/(Abril!$A$4:$A$200=MAX(U38)),MOD(ROW(),2)+1)))),"")</f>
        <v/>
      </c>
    </row>
    <row r="39" spans="2:23" x14ac:dyDescent="0.3">
      <c r="B39" s="45"/>
      <c r="C39" s="20" t="str">
        <f>IFERROR(IF(B38="","",IF(MOD(ROW(),2)+1=1,INDEX(Abril!$C$4:$C$300,MATCH(B39,Abril!$A$4:$A$300,0)),INDEX(Abril!$C$4:$C$300,_xlfn.AGGREGATE(15,6,ROW(Abril!$A$4:$A$300)-ROW(Abril!$A$3)/(Abril!$A$4:$A$300=MAX(B38:B39)),MOD(ROW(),2)+1)))),"")</f>
        <v/>
      </c>
      <c r="D39" s="16" t="str">
        <f>IFERROR(IF(B38="","",IF(MOD(ROW(),2)+1=1,INDEX(Abril!$F$4:$F$200,MATCH(B39,Abril!$A$4:$A$200,0)),INDEX(Abril!$F$4:$F$200,_xlfn.AGGREGATE(15,6,ROW(Abril!$A$4:$A$200)-ROW(Abril!$A$3)/(Abril!$A$4:$A$200=MAX(B38:B39)),MOD(ROW(),2)+1)))),"")</f>
        <v/>
      </c>
      <c r="E39" s="26"/>
      <c r="F39" s="20" t="str">
        <f>IFERROR(IF(E38="","",IF(MOD(ROW(),2)+1=1,INDEX(Abril!$C$4:$C$300,MATCH(E39,Abril!$A$4:$A$300,0)),INDEX(Abril!$C$4:$C$300,_xlfn.AGGREGATE(15,6,ROW(Abril!$A$4:$A$300)-ROW(Abril!$A$3)/(Abril!$A$4:$A$300=MAX(E38:E39)),MOD(ROW(),2)+1)))),"")</f>
        <v/>
      </c>
      <c r="G39" s="16" t="str">
        <f>IFERROR(IF(E38="","",IF(MOD(ROW(),2)+1=1,INDEX(Abril!$F$4:$F$200,MATCH(E39,Abril!$A$4:$A$200,0)),INDEX(Abril!$F$4:$F$200,_xlfn.AGGREGATE(15,6,ROW(Abril!$A$4:$A$200)-ROW(Abril!$A$3)/(Abril!$A$4:$A$200=MAX(E38:E39)),MOD(ROW(),2)+1)))),"")</f>
        <v/>
      </c>
      <c r="H39" s="26"/>
      <c r="I39" s="20" t="str">
        <f>IFERROR(IF(H38="","",IF(MOD(ROW(),2)+1=1,INDEX(Abril!$C$4:$C$300,MATCH(H39,Abril!$A$4:$A$300,0)),INDEX(Abril!$C$4:$C$300,_xlfn.AGGREGATE(15,6,ROW(Abril!$A$4:$A$300)-ROW(Abril!$A$3)/(Abril!$A$4:$A$300=MAX(H38:H39)),MOD(ROW(),2)+1)))),"")</f>
        <v/>
      </c>
      <c r="J39" s="16" t="str">
        <f>IFERROR(IF(H38="","",IF(MOD(ROW(),2)+1=1,INDEX(Abril!$F$4:$F$200,MATCH(H39,Abril!$A$4:$A$200,0)),INDEX(Abril!$F$4:$F$200,_xlfn.AGGREGATE(15,6,ROW(Abril!$A$4:$A$200)-ROW(Abril!$A$3)/(Abril!$A$4:$A$200=MAX(H38:H39)),MOD(ROW(),2)+1)))),"")</f>
        <v/>
      </c>
      <c r="K39" s="26"/>
      <c r="L39" s="20" t="str">
        <f>IFERROR(IF(K38="","",IF(MOD(ROW(),2)+1=1,INDEX(Abril!$C$4:$C$300,MATCH(K39,Abril!$A$4:$A$300,0)),INDEX(Abril!$C$4:$C$300,_xlfn.AGGREGATE(15,6,ROW(Abril!$A$4:$A$300)-ROW(Abril!$A$3)/(Abril!$A$4:$A$300=MAX(K38:K39)),MOD(ROW(),2)+1)))),"")</f>
        <v/>
      </c>
      <c r="M39" s="16" t="str">
        <f>IFERROR(IF(K38="","",IF(MOD(ROW(),2)+1=1,INDEX(Abril!$F$4:$F$200,MATCH(K39,Abril!$A$4:$A$200,0)),INDEX(Abril!$F$4:$F$200,_xlfn.AGGREGATE(15,6,ROW(Abril!$A$4:$A$200)-ROW(Abril!$A$3)/(Abril!$A$4:$A$200=MAX(K38:K39)),MOD(ROW(),2)+1)))),"")</f>
        <v/>
      </c>
      <c r="N39" s="26"/>
      <c r="O39" s="20" t="str">
        <f>IFERROR(IF(N38="","",IF(MOD(ROW(),2)+1=1,INDEX(Abril!$C$4:$C$300,MATCH(N39,Abril!$A$4:$A$300,0)),INDEX(Abril!$C$4:$C$300,_xlfn.AGGREGATE(15,6,ROW(Abril!$A$4:$A$300)-ROW(Abril!$A$3)/(Abril!$A$4:$A$300=MAX(N38:N39)),MOD(ROW(),2)+1)))),"")</f>
        <v/>
      </c>
      <c r="P39" s="16" t="str">
        <f>IFERROR(IF(N38="","",IF(MOD(ROW(),2)+1=1,INDEX(Abril!$F$4:$F$200,MATCH(N39,Abril!$A$4:$A$200,0)),INDEX(Abril!$F$4:$F$200,_xlfn.AGGREGATE(15,6,ROW(Abril!$A$4:$A$200)-ROW(Abril!$A$3)/(Abril!$A$4:$A$200=MAX(N38:N39)),MOD(ROW(),2)+1)))),"")</f>
        <v/>
      </c>
      <c r="Q39" s="26"/>
      <c r="R39" s="20" t="str">
        <f>IFERROR(IF(Q38="","",IF(MOD(ROW(),2)+1=1,INDEX(Abril!$C$4:$C$300,MATCH(Q39,Abril!$A$4:$A$300,0)),INDEX(Abril!$C$4:$C$300,_xlfn.AGGREGATE(15,6,ROW(Abril!$A$4:$A$300)-ROW(Abril!$A$3)/(Abril!$A$4:$A$300=MAX(Q38:Q39)),MOD(ROW(),2)+1)))),"")</f>
        <v/>
      </c>
      <c r="S39" s="16" t="str">
        <f>IFERROR(IF(Q38="","",IF(MOD(ROW(),2)+1=1,INDEX(Abril!$F$4:$F$200,MATCH(Q39,Abril!$A$4:$A$200,0)),INDEX(Abril!$F$4:$F$200,_xlfn.AGGREGATE(15,6,ROW(Abril!$A$4:$A$200)-ROW(Abril!$A$3)/(Abril!$A$4:$A$200=MAX(Q38:Q39)),MOD(ROW(),2)+1)))),"")</f>
        <v/>
      </c>
      <c r="T39" s="26"/>
      <c r="U39" s="46" t="str">
        <f>IFERROR(IF(T38="","",IF(MOD(ROW(),2)+1=1,INDEX(Abril!$C$4:$C$300,MATCH(T39,Abril!$A$4:$A$300,0)),INDEX(Abril!$C$4:$C$300,_xlfn.AGGREGATE(15,6,ROW(Abril!$A$4:$A$300)-ROW(Abril!$A$3)/(Abril!$A$4:$A$300=MAX(T38:T39)),MOD(ROW(),2)+1)))),"")</f>
        <v/>
      </c>
      <c r="V39" s="16" t="str">
        <f>IFERROR(IF(T38="","",IF(MOD(ROW(),2)+1=1,INDEX(Abril!$F$4:$F$200,MATCH(T39,Abril!$A$4:$A$200,0)),INDEX(Abril!$F$4:$F$200,_xlfn.AGGREGATE(15,6,ROW(Abril!$A$4:$A$200)-ROW(Abril!$A$3)/(Abril!$A$4:$A$200=MAX(T38:T39)),MOD(ROW(),2)+1)))),"")</f>
        <v/>
      </c>
      <c r="W39" s="16" t="str">
        <f>IFERROR(IF(U38="","",IF(MOD(ROW(),2)+1=1,INDEX(Abril!$F$4:$F$200,MATCH(U39,Abril!$A$4:$A$200,0)),INDEX(Abril!$F$4:$F$200,_xlfn.AGGREGATE(15,6,ROW(Abril!$A$4:$A$200)-ROW(Abril!$A$3)/(Abril!$A$4:$A$200=MAX(U38:U39)),MOD(ROW(),2)+1)))),"")</f>
        <v/>
      </c>
    </row>
    <row r="40" spans="2:23" x14ac:dyDescent="0.3">
      <c r="B40" s="45"/>
      <c r="C40" s="20" t="str">
        <f>IFERROR(IF(B38="","",IF(MOD(ROW(),2)+3=1,INDEX(Abril!$C$4:$C$300,MATCH(B40,Abril!$A$4:$A$300,0)),INDEX(Abril!$C$4:$C$300,_xlfn.AGGREGATE(15,6,ROW(Abril!$A$4:$A$300)-ROW(Abril!$A$3)/(Abril!$A$4:$A$300=MAX(B38:B40)),MOD(ROW(),2)+3)))),"")</f>
        <v/>
      </c>
      <c r="D40" s="16" t="str">
        <f>IFERROR(IF(B38="","",IF(MOD(ROW(),2)+3=1,INDEX(Abril!$F$4:$F$300,MATCH(B40,Abril!$A$4:$A$300,0)),INDEX(Abril!$F$4:$F$300,_xlfn.AGGREGATE(15,6,ROW(Abril!$A$4:$A$300)-ROW(Abril!$A$3)/(Abril!$A$4:$A$300=MAX(B38:B40)),MOD(ROW(),2)+3)))),"")</f>
        <v/>
      </c>
      <c r="E40" s="26"/>
      <c r="F40" s="20" t="str">
        <f>IFERROR(IF(E38="","",IF(MOD(ROW(),2)+3=1,INDEX(Abril!$C$4:$C$300,MATCH(E40,Abril!$A$4:$A$300,0)),INDEX(Abril!$C$4:$C$300,_xlfn.AGGREGATE(15,6,ROW(Abril!$A$4:$A$300)-ROW(Abril!$A$3)/(Abril!$A$4:$A$300=MAX(E38:E40)),MOD(ROW(),2)+3)))),"")</f>
        <v/>
      </c>
      <c r="G40" s="16" t="str">
        <f>IFERROR(IF(E38="","",IF(MOD(ROW(),2)+3=1,INDEX(Abril!$F$4:$F$300,MATCH(E40,Abril!$A$4:$A$300,0)),INDEX(Abril!$F$4:$F$300,_xlfn.AGGREGATE(15,6,ROW(Abril!$A$4:$A$300)-ROW(Abril!$A$3)/(Abril!$A$4:$A$300=MAX(E38:E40)),MOD(ROW(),2)+3)))),"")</f>
        <v/>
      </c>
      <c r="H40" s="26"/>
      <c r="I40" s="20" t="str">
        <f>IFERROR(IF(H38="","",IF(MOD(ROW(),2)+3=1,INDEX(Abril!$C$4:$C$300,MATCH(H40,Abril!$A$4:$A$300,0)),INDEX(Abril!$C$4:$C$300,_xlfn.AGGREGATE(15,6,ROW(Abril!$A$4:$A$300)-ROW(Abril!$A$3)/(Abril!$A$4:$A$300=MAX(H38:H40)),MOD(ROW(),2)+3)))),"")</f>
        <v/>
      </c>
      <c r="J40" s="16" t="str">
        <f>IFERROR(IF(H38="","",IF(MOD(ROW(),2)+3=1,INDEX(Abril!$F$4:$F$300,MATCH(H40,Abril!$A$4:$A$300,0)),INDEX(Abril!$F$4:$F$300,_xlfn.AGGREGATE(15,6,ROW(Abril!$A$4:$A$300)-ROW(Abril!$A$3)/(Abril!$A$4:$A$300=MAX(H38:H40)),MOD(ROW(),2)+3)))),"")</f>
        <v/>
      </c>
      <c r="K40" s="26"/>
      <c r="L40" s="20" t="str">
        <f>IFERROR(IF(K38="","",IF(MOD(ROW(),2)+3=1,INDEX(Abril!$C$4:$C$300,MATCH(K40,Abril!$A$4:$A$300,0)),INDEX(Abril!$C$4:$C$300,_xlfn.AGGREGATE(15,6,ROW(Abril!$A$4:$A$300)-ROW(Abril!$A$3)/(Abril!$A$4:$A$300=MAX(K38:K40)),MOD(ROW(),2)+3)))),"")</f>
        <v/>
      </c>
      <c r="M40" s="16" t="str">
        <f>IFERROR(IF(K38="","",IF(MOD(ROW(),2)+3=1,INDEX(Abril!$F$4:$F$300,MATCH(K40,Abril!$A$4:$A$300,0)),INDEX(Abril!$F$4:$F$300,_xlfn.AGGREGATE(15,6,ROW(Abril!$A$4:$A$300)-ROW(Abril!$A$3)/(Abril!$A$4:$A$300=MAX(K38:K40)),MOD(ROW(),2)+3)))),"")</f>
        <v/>
      </c>
      <c r="N40" s="26"/>
      <c r="O40" s="20" t="str">
        <f>IFERROR(IF(N38="","",IF(MOD(ROW(),2)+3=1,INDEX(Abril!$C$4:$C$300,MATCH(N40,Abril!$A$4:$A$300,0)),INDEX(Abril!$C$4:$C$300,_xlfn.AGGREGATE(15,6,ROW(Abril!$A$4:$A$300)-ROW(Abril!$A$3)/(Abril!$A$4:$A$300=MAX(N38:N40)),MOD(ROW(),2)+3)))),"")</f>
        <v/>
      </c>
      <c r="P40" s="16" t="str">
        <f>IFERROR(IF(N38="","",IF(MOD(ROW(),2)+3=1,INDEX(Abril!$F$4:$F$300,MATCH(N40,Abril!$A$4:$A$300,0)),INDEX(Abril!$F$4:$F$300,_xlfn.AGGREGATE(15,6,ROW(Abril!$A$4:$A$300)-ROW(Abril!$A$3)/(Abril!$A$4:$A$300=MAX(N38:N40)),MOD(ROW(),2)+3)))),"")</f>
        <v/>
      </c>
      <c r="Q40" s="26"/>
      <c r="R40" s="20" t="str">
        <f>IFERROR(IF(Q38="","",IF(MOD(ROW(),2)+3=1,INDEX(Abril!$C$4:$C$300,MATCH(Q40,Abril!$A$4:$A$300,0)),INDEX(Abril!$C$4:$C$300,_xlfn.AGGREGATE(15,6,ROW(Abril!$A$4:$A$300)-ROW(Abril!$A$3)/(Abril!$A$4:$A$300=MAX(Q38:Q40)),MOD(ROW(),2)+3)))),"")</f>
        <v/>
      </c>
      <c r="S40" s="16" t="str">
        <f>IFERROR(IF(Q38="","",IF(MOD(ROW(),2)+3=1,INDEX(Abril!$F$4:$F$300,MATCH(Q40,Abril!$A$4:$A$300,0)),INDEX(Abril!$F$4:$F$300,_xlfn.AGGREGATE(15,6,ROW(Abril!$A$4:$A$300)-ROW(Abril!$A$3)/(Abril!$A$4:$A$300=MAX(Q38:Q40)),MOD(ROW(),2)+3)))),"")</f>
        <v/>
      </c>
      <c r="T40" s="26"/>
      <c r="U40" s="46" t="str">
        <f>IFERROR(IF(T38="","",IF(MOD(ROW(),2)+3=1,INDEX(Abril!$C$4:$C$300,MATCH(T40,Abril!$A$4:$A$300,0)),INDEX(Abril!$C$4:$C$300,_xlfn.AGGREGATE(15,6,ROW(Abril!$A$4:$A$300)-ROW(Abril!$A$3)/(Abril!$A$4:$A$300=MAX(T38:T40)),MOD(ROW(),2)+3)))),"")</f>
        <v/>
      </c>
      <c r="V40" s="16" t="str">
        <f>IFERROR(IF(T38="","",IF(MOD(ROW(),2)+3=1,INDEX(Abril!$F$4:$F$300,MATCH(T40,Abril!$A$4:$A$300,0)),INDEX(Abril!$F$4:$F$300,_xlfn.AGGREGATE(15,6,ROW(Abril!$A$4:$A$300)-ROW(Abril!$A$3)/(Abril!$A$4:$A$300=MAX(T38:T40)),MOD(ROW(),2)+3)))),"")</f>
        <v/>
      </c>
      <c r="W40" s="16" t="str">
        <f>IFERROR(IF(U38="","",IF(MOD(ROW(),2)+3=1,INDEX(Abril!$F$4:$F$200,MATCH(U40,Abril!$A$4:$A$200,0)),INDEX(Abril!$F$4:$F$200,_xlfn.AGGREGATE(15,6,ROW(Abril!$A$4:$A$200)-ROW(Abril!$A$3)/(Abril!$A$4:$A$200=MAX(U38:U40)),MOD(ROW(),2)+3)))),"")</f>
        <v/>
      </c>
    </row>
    <row r="41" spans="2:23" x14ac:dyDescent="0.3">
      <c r="B41" s="45"/>
      <c r="C41" s="20" t="str">
        <f>IFERROR(IF(B38="","",IF(MOD(ROW(),2)+3=1,INDEX(Abril!$C$4:$C$300,MATCH(B41,Abril!$A$4:$A$300,0)),INDEX(Abril!$C$4:$C$300,_xlfn.AGGREGATE(15,6,ROW(Abril!$A$4:$A$300)-ROW(Abril!$A$3)/(Abril!$A$4:$A$300=MAX(B38:B41)),MOD(ROW(),2)+3)))),"")</f>
        <v/>
      </c>
      <c r="D41" s="16" t="str">
        <f>IFERROR(IF(B38="","",IF(MOD(ROW(),2)+3=1,INDEX(Abril!$F$4:$F$300,MATCH(B41,Abril!$A$4:$A$300,0)),INDEX(Abril!$F$4:$F$300,_xlfn.AGGREGATE(15,6,ROW(Abril!$A$4:$A$200)-ROW(Abril!$A$3)/(Abril!$A$4:$A$300=MAX(B38:B41)),MOD(ROW(),2)+3)))),"")</f>
        <v/>
      </c>
      <c r="E41" s="26"/>
      <c r="F41" s="20" t="str">
        <f>IFERROR(IF(E38="","",IF(MOD(ROW(),2)+3=1,INDEX(Abril!$C$4:$C$300,MATCH(E41,Abril!$A$4:$A$300,0)),INDEX(Abril!$C$4:$C$300,_xlfn.AGGREGATE(15,6,ROW(Abril!$A$4:$A$300)-ROW(Abril!$A$3)/(Abril!$A$4:$A$300=MAX(E38:E41)),MOD(ROW(),2)+3)))),"")</f>
        <v/>
      </c>
      <c r="G41" s="16" t="str">
        <f>IFERROR(IF(E38="","",IF(MOD(ROW(),2)+3=1,INDEX(Abril!$F$4:$F$300,MATCH(E41,Abril!$A$4:$A$300,0)),INDEX(Abril!$F$4:$F$300,_xlfn.AGGREGATE(15,6,ROW(Abril!$A$4:$A$200)-ROW(Abril!$A$3)/(Abril!$A$4:$A$300=MAX(E38:E41)),MOD(ROW(),2)+3)))),"")</f>
        <v/>
      </c>
      <c r="H41" s="26"/>
      <c r="I41" s="20" t="str">
        <f>IFERROR(IF(H38="","",IF(MOD(ROW(),2)+3=1,INDEX(Abril!$C$4:$C$300,MATCH(H41,Abril!$A$4:$A$300,0)),INDEX(Abril!$C$4:$C$300,_xlfn.AGGREGATE(15,6,ROW(Abril!$A$4:$A$300)-ROW(Abril!$A$3)/(Abril!$A$4:$A$300=MAX(H38:H41)),MOD(ROW(),2)+3)))),"")</f>
        <v/>
      </c>
      <c r="J41" s="16" t="str">
        <f>IFERROR(IF(H38="","",IF(MOD(ROW(),2)+3=1,INDEX(Abril!$F$4:$F$300,MATCH(H41,Abril!$A$4:$A$300,0)),INDEX(Abril!$F$4:$F$300,_xlfn.AGGREGATE(15,6,ROW(Abril!$A$4:$A$200)-ROW(Abril!$A$3)/(Abril!$A$4:$A$300=MAX(H38:H41)),MOD(ROW(),2)+3)))),"")</f>
        <v/>
      </c>
      <c r="K41" s="26"/>
      <c r="L41" s="20" t="str">
        <f>IFERROR(IF(K38="","",IF(MOD(ROW(),2)+3=1,INDEX(Abril!$C$4:$C$300,MATCH(K41,Abril!$A$4:$A$300,0)),INDEX(Abril!$C$4:$C$300,_xlfn.AGGREGATE(15,6,ROW(Abril!$A$4:$A$300)-ROW(Abril!$A$3)/(Abril!$A$4:$A$300=MAX(K38:K41)),MOD(ROW(),2)+3)))),"")</f>
        <v/>
      </c>
      <c r="M41" s="16" t="str">
        <f>IFERROR(IF(K38="","",IF(MOD(ROW(),2)+3=1,INDEX(Abril!$F$4:$F$300,MATCH(K41,Abril!$A$4:$A$300,0)),INDEX(Abril!$F$4:$F$300,_xlfn.AGGREGATE(15,6,ROW(Abril!$A$4:$A$200)-ROW(Abril!$A$3)/(Abril!$A$4:$A$300=MAX(K38:K41)),MOD(ROW(),2)+3)))),"")</f>
        <v/>
      </c>
      <c r="N41" s="26"/>
      <c r="O41" s="20" t="str">
        <f>IFERROR(IF(N38="","",IF(MOD(ROW(),2)+3=1,INDEX(Abril!$C$4:$C$300,MATCH(N41,Abril!$A$4:$A$300,0)),INDEX(Abril!$C$4:$C$300,_xlfn.AGGREGATE(15,6,ROW(Abril!$A$4:$A$300)-ROW(Abril!$A$3)/(Abril!$A$4:$A$300=MAX(N38:N41)),MOD(ROW(),2)+3)))),"")</f>
        <v/>
      </c>
      <c r="P41" s="16" t="str">
        <f>IFERROR(IF(N38="","",IF(MOD(ROW(),2)+3=1,INDEX(Abril!$F$4:$F$300,MATCH(N41,Abril!$A$4:$A$300,0)),INDEX(Abril!$F$4:$F$300,_xlfn.AGGREGATE(15,6,ROW(Abril!$A$4:$A$200)-ROW(Abril!$A$3)/(Abril!$A$4:$A$300=MAX(N38:N41)),MOD(ROW(),2)+3)))),"")</f>
        <v/>
      </c>
      <c r="Q41" s="26"/>
      <c r="R41" s="20" t="str">
        <f>IFERROR(IF(Q38="","",IF(MOD(ROW(),2)+3=1,INDEX(Abril!$C$4:$C$300,MATCH(Q41,Abril!$A$4:$A$300,0)),INDEX(Abril!$C$4:$C$300,_xlfn.AGGREGATE(15,6,ROW(Abril!$A$4:$A$300)-ROW(Abril!$A$3)/(Abril!$A$4:$A$300=MAX(Q38:Q41)),MOD(ROW(),2)+3)))),"")</f>
        <v/>
      </c>
      <c r="S41" s="16" t="str">
        <f>IFERROR(IF(Q38="","",IF(MOD(ROW(),2)+3=1,INDEX(Abril!$F$4:$F$300,MATCH(Q41,Abril!$A$4:$A$300,0)),INDEX(Abril!$F$4:$F$300,_xlfn.AGGREGATE(15,6,ROW(Abril!$A$4:$A$200)-ROW(Abril!$A$3)/(Abril!$A$4:$A$300=MAX(Q38:Q41)),MOD(ROW(),2)+3)))),"")</f>
        <v/>
      </c>
      <c r="T41" s="26"/>
      <c r="U41" s="46" t="str">
        <f>IFERROR(IF(T38="","",IF(MOD(ROW(),2)+3=1,INDEX(Abril!$C$4:$C$300,MATCH(T41,Abril!$A$4:$A$300,0)),INDEX(Abril!$C$4:$C$300,_xlfn.AGGREGATE(15,6,ROW(Abril!$A$4:$A$300)-ROW(Abril!$A$3)/(Abril!$A$4:$A$300=MAX(T38:T41)),MOD(ROW(),2)+3)))),"")</f>
        <v/>
      </c>
      <c r="V41" s="16" t="str">
        <f>IFERROR(IF(T38="","",IF(MOD(ROW(),2)+3=1,INDEX(Abril!$F$4:$F$300,MATCH(T41,Abril!$A$4:$A$300,0)),INDEX(Abril!$F$4:$F$300,_xlfn.AGGREGATE(15,6,ROW(Abril!$A$4:$A$200)-ROW(Abril!$A$3)/(Abril!$A$4:$A$300=MAX(T38:T41)),MOD(ROW(),2)+3)))),"")</f>
        <v/>
      </c>
      <c r="W41" s="16" t="str">
        <f>IFERROR(IF(U38="","",IF(MOD(ROW(),2)+3=1,INDEX(Abril!$F$4:$F$200,MATCH(U41,Abril!$A$4:$A$200,0)),INDEX(Abril!$F$4:$F$200,_xlfn.AGGREGATE(15,6,ROW(Abril!$A$4:$A$200)-ROW(Abril!$A$3)/(Abril!$A$4:$A$200=MAX(U38:U41)),MOD(ROW(),2)+3)))),"")</f>
        <v/>
      </c>
    </row>
    <row r="42" spans="2:23" x14ac:dyDescent="0.3">
      <c r="B42" s="47"/>
      <c r="C42" s="20" t="str">
        <f>IFERROR(IF(B38="","",IF(MOD(ROW(),2)+5=1,INDEX(Abril!$C$4:$C$300,MATCH(B42,Abril!$A$4:$A$300,0)),INDEX(Abril!$C$4:$C$300,_xlfn.AGGREGATE(15,6,ROW(Abril!$A$4:$A$300)-ROW(Abril!$A$3)/(Abril!$A$4:$A$300=MAX(B38:B42)),MOD(ROW(),2)+5)))),"")</f>
        <v/>
      </c>
      <c r="D42" s="16" t="str">
        <f>IFERROR(IF(B38="","",IF(MOD(ROW(),2)+5=1,INDEX(Abril!$F$4:$F$300,MATCH(B42,Abril!$A$4:$A$300,0)),INDEX(Abril!$F$4:$F$300,_xlfn.AGGREGATE(15,6,ROW(Abril!$A$4:$A$300)-ROW(Abril!$A$3)/(Abril!$A$4:$A$300=MAX(B38:B42)),MOD(ROW(),2)+5)))),"")</f>
        <v/>
      </c>
      <c r="E42" s="34"/>
      <c r="F42" s="20" t="str">
        <f>IFERROR(IF(E38="","",IF(MOD(ROW(),2)+5=1,INDEX(Abril!$C$4:$C$300,MATCH(E42,Abril!$A$4:$A$300,0)),INDEX(Abril!$C$4:$C$300,_xlfn.AGGREGATE(15,6,ROW(Abril!$A$4:$A$300)-ROW(Abril!$A$3)/(Abril!$A$4:$A$300=MAX(E38:E42)),MOD(ROW(),2)+5)))),"")</f>
        <v/>
      </c>
      <c r="G42" s="16" t="str">
        <f>IFERROR(IF(E38="","",IF(MOD(ROW(),2)+5=1,INDEX(Abril!$F$4:$F$300,MATCH(E42,Abril!$A$4:$A$300,0)),INDEX(Abril!$F$4:$F$300,_xlfn.AGGREGATE(15,6,ROW(Abril!$A$4:$A$300)-ROW(Abril!$A$3)/(Abril!$A$4:$A$300=MAX(E38:E42)),MOD(ROW(),2)+5)))),"")</f>
        <v/>
      </c>
      <c r="H42" s="34"/>
      <c r="I42" s="20" t="str">
        <f>IFERROR(IF(H38="","",IF(MOD(ROW(),2)+5=1,INDEX(Abril!$C$4:$C$300,MATCH(H42,Abril!$A$4:$A$300,0)),INDEX(Abril!$C$4:$C$300,_xlfn.AGGREGATE(15,6,ROW(Abril!$A$4:$A$300)-ROW(Abril!$A$3)/(Abril!$A$4:$A$300=MAX(H38:H42)),MOD(ROW(),2)+5)))),"")</f>
        <v/>
      </c>
      <c r="J42" s="16" t="str">
        <f>IFERROR(IF(H38="","",IF(MOD(ROW(),2)+5=1,INDEX(Abril!$F$4:$F$300,MATCH(H42,Abril!$A$4:$A$300,0)),INDEX(Abril!$F$4:$F$300,_xlfn.AGGREGATE(15,6,ROW(Abril!$A$4:$A$300)-ROW(Abril!$A$3)/(Abril!$A$4:$A$300=MAX(H38:H42)),MOD(ROW(),2)+5)))),"")</f>
        <v/>
      </c>
      <c r="K42" s="34"/>
      <c r="L42" s="20" t="str">
        <f>IFERROR(IF(K38="","",IF(MOD(ROW(),2)+5=1,INDEX(Abril!$C$4:$C$300,MATCH(K42,Abril!$A$4:$A$300,0)),INDEX(Abril!$C$4:$C$300,_xlfn.AGGREGATE(15,6,ROW(Abril!$A$4:$A$300)-ROW(Abril!$A$3)/(Abril!$A$4:$A$300=MAX(K38:K42)),MOD(ROW(),2)+5)))),"")</f>
        <v/>
      </c>
      <c r="M42" s="16" t="str">
        <f>IFERROR(IF(K38="","",IF(MOD(ROW(),2)+5=1,INDEX(Abril!$F$4:$F$300,MATCH(K42,Abril!$A$4:$A$300,0)),INDEX(Abril!$F$4:$F$300,_xlfn.AGGREGATE(15,6,ROW(Abril!$A$4:$A$300)-ROW(Abril!$A$3)/(Abril!$A$4:$A$300=MAX(K38:K42)),MOD(ROW(),2)+5)))),"")</f>
        <v/>
      </c>
      <c r="N42" s="34"/>
      <c r="O42" s="20" t="str">
        <f>IFERROR(IF(N38="","",IF(MOD(ROW(),2)+5=1,INDEX(Abril!$C$4:$C$300,MATCH(N42,Abril!$A$4:$A$300,0)),INDEX(Abril!$C$4:$C$300,_xlfn.AGGREGATE(15,6,ROW(Abril!$A$4:$A$300)-ROW(Abril!$A$3)/(Abril!$A$4:$A$300=MAX(N38:N42)),MOD(ROW(),2)+5)))),"")</f>
        <v/>
      </c>
      <c r="P42" s="16" t="str">
        <f>IFERROR(IF(N38="","",IF(MOD(ROW(),2)+5=1,INDEX(Abril!$F$4:$F$300,MATCH(N42,Abril!$A$4:$A$300,0)),INDEX(Abril!$F$4:$F$300,_xlfn.AGGREGATE(15,6,ROW(Abril!$A$4:$A$300)-ROW(Abril!$A$3)/(Abril!$A$4:$A$300=MAX(N38:N42)),MOD(ROW(),2)+5)))),"")</f>
        <v/>
      </c>
      <c r="Q42" s="34"/>
      <c r="R42" s="20" t="str">
        <f>IFERROR(IF(Q38="","",IF(MOD(ROW(),2)+5=1,INDEX(Abril!$C$4:$C$300,MATCH(Q42,Abril!$A$4:$A$300,0)),INDEX(Abril!$C$4:$C$300,_xlfn.AGGREGATE(15,6,ROW(Abril!$A$4:$A$300)-ROW(Abril!$A$3)/(Abril!$A$4:$A$300=MAX(Q38:Q42)),MOD(ROW(),2)+5)))),"")</f>
        <v/>
      </c>
      <c r="S42" s="16" t="str">
        <f>IFERROR(IF(Q38="","",IF(MOD(ROW(),2)+5=1,INDEX(Abril!$F$4:$F$300,MATCH(Q42,Abril!$A$4:$A$300,0)),INDEX(Abril!$F$4:$F$300,_xlfn.AGGREGATE(15,6,ROW(Abril!$A$4:$A$300)-ROW(Abril!$A$3)/(Abril!$A$4:$A$300=MAX(Q38:Q42)),MOD(ROW(),2)+5)))),"")</f>
        <v/>
      </c>
      <c r="T42" s="34"/>
      <c r="U42" s="46" t="str">
        <f>IFERROR(IF(T38="","",IF(MOD(ROW(),2)+5=1,INDEX(Abril!$C$4:$C$300,MATCH(T42,Abril!$A$4:$A$300,0)),INDEX(Abril!$C$4:$C$300,_xlfn.AGGREGATE(15,6,ROW(Abril!$A$4:$A$300)-ROW(Abril!$A$3)/(Abril!$A$4:$A$300=MAX(T38:T42)),MOD(ROW(),2)+5)))),"")</f>
        <v/>
      </c>
      <c r="V42" s="16" t="str">
        <f>IFERROR(IF(T38="","",IF(MOD(ROW(),2)+5=1,INDEX(Abril!$F$4:$F$300,MATCH(T42,Abril!$A$4:$A$300,0)),INDEX(Abril!$F$4:$F$300,_xlfn.AGGREGATE(15,6,ROW(Abril!$A$4:$A$300)-ROW(Abril!$A$3)/(Abril!$A$4:$A$300=MAX(T38:T42)),MOD(ROW(),2)+5)))),"")</f>
        <v/>
      </c>
      <c r="W42" s="16" t="str">
        <f>IFERROR(IF(U38="","",IF(MOD(ROW(),2)+5=1,INDEX(Abril!$F$4:$F$200,MATCH(U42,Abril!$A$4:$A$200,0)),INDEX(Abril!$F$4:$F$200,_xlfn.AGGREGATE(15,6,ROW(Abril!$A$4:$A$200)-ROW(Abril!$A$3)/(Abril!$A$4:$A$200=MAX(U38:U42)),MOD(ROW(),2)+5)))),"")</f>
        <v/>
      </c>
    </row>
    <row r="43" spans="2:23" x14ac:dyDescent="0.3">
      <c r="B43" s="47"/>
      <c r="C43" s="20" t="str">
        <f>IFERROR(IF(B38="","",IF(MOD(ROW(),2)+5=1,INDEX(Abril!$C$4:$C$300,MATCH(B43,Abril!$A$4:$A$300,0)),INDEX(Abril!$C$4:$C$300,_xlfn.AGGREGATE(15,6,ROW(Abril!$A$4:$A$300)-ROW(Abril!$A$3)/(Abril!$A$4:$A$300=MAX(B38:B43)),MOD(ROW(),2)+5)))),"")</f>
        <v/>
      </c>
      <c r="D43" s="16" t="str">
        <f>IFERROR(IF(B38="","",IF(MOD(ROW(),2)+5=1,INDEX(Abril!$F$4:$F$300,MATCH(B43,Abril!$A$4:$A$200,0)),INDEX(Abril!$F$4:$F$300,_xlfn.AGGREGATE(15,6,ROW(Abril!$A$4:$A$300)-ROW(Abril!$A$3)/(Abril!$A$4:$A$300=MAX(B38:B43)),MOD(ROW(),2)+5)))),"")</f>
        <v/>
      </c>
      <c r="E43" s="34"/>
      <c r="F43" s="20" t="str">
        <f>IFERROR(IF(E38="","",IF(MOD(ROW(),2)+5=1,INDEX(Abril!$C$4:$C$300,MATCH(E43,Abril!$A$4:$A$300,0)),INDEX(Abril!$C$4:$C$300,_xlfn.AGGREGATE(15,6,ROW(Abril!$A$4:$A$300)-ROW(Abril!$A$3)/(Abril!$A$4:$A$300=MAX(E38:E43)),MOD(ROW(),2)+5)))),"")</f>
        <v/>
      </c>
      <c r="G43" s="16" t="str">
        <f>IFERROR(IF(E38="","",IF(MOD(ROW(),2)+5=1,INDEX(Abril!$F$4:$F$300,MATCH(E43,Abril!$A$4:$A$200,0)),INDEX(Abril!$F$4:$F$300,_xlfn.AGGREGATE(15,6,ROW(Abril!$A$4:$A$300)-ROW(Abril!$A$3)/(Abril!$A$4:$A$300=MAX(E38:E43)),MOD(ROW(),2)+5)))),"")</f>
        <v/>
      </c>
      <c r="H43" s="34"/>
      <c r="I43" s="20" t="str">
        <f>IFERROR(IF(H38="","",IF(MOD(ROW(),2)+5=1,INDEX(Abril!$C$4:$C$300,MATCH(H43,Abril!$A$4:$A$300,0)),INDEX(Abril!$C$4:$C$300,_xlfn.AGGREGATE(15,6,ROW(Abril!$A$4:$A$300)-ROW(Abril!$A$3)/(Abril!$A$4:$A$300=MAX(H38:H43)),MOD(ROW(),2)+5)))),"")</f>
        <v/>
      </c>
      <c r="J43" s="16" t="str">
        <f>IFERROR(IF(H38="","",IF(MOD(ROW(),2)+5=1,INDEX(Abril!$F$4:$F$300,MATCH(H43,Abril!$A$4:$A$200,0)),INDEX(Abril!$F$4:$F$300,_xlfn.AGGREGATE(15,6,ROW(Abril!$A$4:$A$300)-ROW(Abril!$A$3)/(Abril!$A$4:$A$300=MAX(H38:H43)),MOD(ROW(),2)+5)))),"")</f>
        <v/>
      </c>
      <c r="K43" s="34"/>
      <c r="L43" s="20" t="str">
        <f>IFERROR(IF(K38="","",IF(MOD(ROW(),2)+5=1,INDEX(Abril!$C$4:$C$300,MATCH(K43,Abril!$A$4:$A$300,0)),INDEX(Abril!$C$4:$C$300,_xlfn.AGGREGATE(15,6,ROW(Abril!$A$4:$A$300)-ROW(Abril!$A$3)/(Abril!$A$4:$A$300=MAX(K38:K43)),MOD(ROW(),2)+5)))),"")</f>
        <v/>
      </c>
      <c r="M43" s="16" t="str">
        <f>IFERROR(IF(K38="","",IF(MOD(ROW(),2)+5=1,INDEX(Abril!$F$4:$F$300,MATCH(K43,Abril!$A$4:$A$200,0)),INDEX(Abril!$F$4:$F$300,_xlfn.AGGREGATE(15,6,ROW(Abril!$A$4:$A$300)-ROW(Abril!$A$3)/(Abril!$A$4:$A$300=MAX(K38:K43)),MOD(ROW(),2)+5)))),"")</f>
        <v/>
      </c>
      <c r="N43" s="34"/>
      <c r="O43" s="20" t="str">
        <f>IFERROR(IF(N38="","",IF(MOD(ROW(),2)+5=1,INDEX(Abril!$C$4:$C$300,MATCH(N43,Abril!$A$4:$A$300,0)),INDEX(Abril!$C$4:$C$300,_xlfn.AGGREGATE(15,6,ROW(Abril!$A$4:$A$300)-ROW(Abril!$A$3)/(Abril!$A$4:$A$300=MAX(N38:N43)),MOD(ROW(),2)+5)))),"")</f>
        <v/>
      </c>
      <c r="P43" s="16" t="str">
        <f>IFERROR(IF(N38="","",IF(MOD(ROW(),2)+5=1,INDEX(Abril!$F$4:$F$300,MATCH(N43,Abril!$A$4:$A$200,0)),INDEX(Abril!$F$4:$F$300,_xlfn.AGGREGATE(15,6,ROW(Abril!$A$4:$A$300)-ROW(Abril!$A$3)/(Abril!$A$4:$A$300=MAX(N38:N43)),MOD(ROW(),2)+5)))),"")</f>
        <v/>
      </c>
      <c r="Q43" s="34"/>
      <c r="R43" s="20" t="str">
        <f>IFERROR(IF(Q38="","",IF(MOD(ROW(),2)+5=1,INDEX(Abril!$C$4:$C$300,MATCH(Q43,Abril!$A$4:$A$300,0)),INDEX(Abril!$C$4:$C$300,_xlfn.AGGREGATE(15,6,ROW(Abril!$A$4:$A$300)-ROW(Abril!$A$3)/(Abril!$A$4:$A$300=MAX(Q38:Q43)),MOD(ROW(),2)+5)))),"")</f>
        <v/>
      </c>
      <c r="S43" s="16" t="str">
        <f>IFERROR(IF(Q38="","",IF(MOD(ROW(),2)+5=1,INDEX(Abril!$F$4:$F$300,MATCH(Q43,Abril!$A$4:$A$200,0)),INDEX(Abril!$F$4:$F$300,_xlfn.AGGREGATE(15,6,ROW(Abril!$A$4:$A$300)-ROW(Abril!$A$3)/(Abril!$A$4:$A$300=MAX(Q38:Q43)),MOD(ROW(),2)+5)))),"")</f>
        <v/>
      </c>
      <c r="T43" s="34"/>
      <c r="U43" s="46" t="str">
        <f>IFERROR(IF(T38="","",IF(MOD(ROW(),2)+5=1,INDEX(Abril!$C$4:$C$300,MATCH(T43,Abril!$A$4:$A$300,0)),INDEX(Abril!$C$4:$C$300,_xlfn.AGGREGATE(15,6,ROW(Abril!$A$4:$A$300)-ROW(Abril!$A$3)/(Abril!$A$4:$A$300=MAX(T38:T43)),MOD(ROW(),2)+5)))),"")</f>
        <v/>
      </c>
      <c r="V43" s="16" t="str">
        <f>IFERROR(IF(T38="","",IF(MOD(ROW(),2)+5=1,INDEX(Abril!$F$4:$F$300,MATCH(T43,Abril!$A$4:$A$200,0)),INDEX(Abril!$F$4:$F$300,_xlfn.AGGREGATE(15,6,ROW(Abril!$A$4:$A$300)-ROW(Abril!$A$3)/(Abril!$A$4:$A$300=MAX(T38:T43)),MOD(ROW(),2)+5)))),"")</f>
        <v/>
      </c>
      <c r="W43" s="16" t="str">
        <f>IFERROR(IF(U38="","",IF(MOD(ROW(),2)+5=1,INDEX(Abril!$F$4:$F$200,MATCH(U43,Abril!$A$4:$A$200,0)),INDEX(Abril!$F$4:$F$200,_xlfn.AGGREGATE(15,6,ROW(Abril!$A$4:$A$200)-ROW(Abril!$A$3)/(Abril!$A$4:$A$200=MAX(U38:U43)),MOD(ROW(),2)+5)))),"")</f>
        <v/>
      </c>
    </row>
    <row r="44" spans="2:23" x14ac:dyDescent="0.3">
      <c r="B44" s="47"/>
      <c r="C44" s="20" t="str">
        <f>IFERROR(IF(B38="","",IF(MOD(ROW(),2)+7=1,INDEX(Abril!$C$4:$C$300,MATCH(B44,Abril!$A$4:$A$300,0)),INDEX(Abril!$C$4:$C$300,_xlfn.AGGREGATE(15,6,ROW(Abril!$A$4:$A$300)-ROW(Abril!$A$3)/(Abril!$A$4:$A$300=MAX(B38:B44)),MOD(ROW(),2)+7)))),"")</f>
        <v/>
      </c>
      <c r="D44" s="16" t="str">
        <f>IFERROR(IF(B38="","",IF(MOD(ROW(),2)+7=1,INDEX(Abril!$F$4:$F$300,MATCH(B44,Abril!$A$4:$A$300,0)),INDEX(Abril!$F$4:$F$300,_xlfn.AGGREGATE(15,6,ROW(Abril!$A$4:$A$300)-ROW(Abril!$A$3)/(Abril!$A$4:$A$300=MAX(B38:B44)),MOD(ROW(),2)+7)))),"")</f>
        <v/>
      </c>
      <c r="E44" s="34"/>
      <c r="F44" s="20" t="str">
        <f>IFERROR(IF(E38="","",IF(MOD(ROW(),2)+7=1,INDEX(Abril!$C$4:$C$300,MATCH(E44,Abril!$A$4:$A$300,0)),INDEX(Abril!$C$4:$C$300,_xlfn.AGGREGATE(15,6,ROW(Abril!$A$4:$A$300)-ROW(Abril!$A$3)/(Abril!$A$4:$A$300=MAX(E38:E44)),MOD(ROW(),2)+7)))),"")</f>
        <v/>
      </c>
      <c r="G44" s="16" t="str">
        <f>IFERROR(IF(E38="","",IF(MOD(ROW(),2)+7=1,INDEX(Abril!$F$4:$F$300,MATCH(E44,Abril!$A$4:$A$300,0)),INDEX(Abril!$F$4:$F$300,_xlfn.AGGREGATE(15,6,ROW(Abril!$A$4:$A$300)-ROW(Abril!$A$3)/(Abril!$A$4:$A$300=MAX(E38:E44)),MOD(ROW(),2)+7)))),"")</f>
        <v/>
      </c>
      <c r="H44" s="34"/>
      <c r="I44" s="20" t="str">
        <f>IFERROR(IF(H38="","",IF(MOD(ROW(),2)+7=1,INDEX(Abril!$C$4:$C$300,MATCH(H44,Abril!$A$4:$A$300,0)),INDEX(Abril!$C$4:$C$300,_xlfn.AGGREGATE(15,6,ROW(Abril!$A$4:$A$300)-ROW(Abril!$A$3)/(Abril!$A$4:$A$300=MAX(H38:H44)),MOD(ROW(),2)+7)))),"")</f>
        <v/>
      </c>
      <c r="J44" s="16" t="str">
        <f>IFERROR(IF(H38="","",IF(MOD(ROW(),2)+7=1,INDEX(Abril!$F$4:$F$300,MATCH(H44,Abril!$A$4:$A$300,0)),INDEX(Abril!$F$4:$F$300,_xlfn.AGGREGATE(15,6,ROW(Abril!$A$4:$A$300)-ROW(Abril!$A$3)/(Abril!$A$4:$A$300=MAX(H38:H44)),MOD(ROW(),2)+7)))),"")</f>
        <v/>
      </c>
      <c r="K44" s="34"/>
      <c r="L44" s="20" t="str">
        <f>IFERROR(IF(K38="","",IF(MOD(ROW(),2)+7=1,INDEX(Abril!$C$4:$C$300,MATCH(K44,Abril!$A$4:$A$300,0)),INDEX(Abril!$C$4:$C$300,_xlfn.AGGREGATE(15,6,ROW(Abril!$A$4:$A$300)-ROW(Abril!$A$3)/(Abril!$A$4:$A$300=MAX(K38:K44)),MOD(ROW(),2)+7)))),"")</f>
        <v/>
      </c>
      <c r="M44" s="16" t="str">
        <f>IFERROR(IF(K38="","",IF(MOD(ROW(),2)+7=1,INDEX(Abril!$F$4:$F$300,MATCH(K44,Abril!$A$4:$A$300,0)),INDEX(Abril!$F$4:$F$300,_xlfn.AGGREGATE(15,6,ROW(Abril!$A$4:$A$300)-ROW(Abril!$A$3)/(Abril!$A$4:$A$300=MAX(K38:K44)),MOD(ROW(),2)+7)))),"")</f>
        <v/>
      </c>
      <c r="N44" s="34"/>
      <c r="O44" s="20" t="str">
        <f>IFERROR(IF(N38="","",IF(MOD(ROW(),2)+7=1,INDEX(Abril!$C$4:$C$300,MATCH(N44,Abril!$A$4:$A$300,0)),INDEX(Abril!$C$4:$C$300,_xlfn.AGGREGATE(15,6,ROW(Abril!$A$4:$A$300)-ROW(Abril!$A$3)/(Abril!$A$4:$A$300=MAX(N38:N44)),MOD(ROW(),2)+7)))),"")</f>
        <v/>
      </c>
      <c r="P44" s="16" t="str">
        <f>IFERROR(IF(N38="","",IF(MOD(ROW(),2)+7=1,INDEX(Abril!$F$4:$F$300,MATCH(N44,Abril!$A$4:$A$300,0)),INDEX(Abril!$F$4:$F$300,_xlfn.AGGREGATE(15,6,ROW(Abril!$A$4:$A$300)-ROW(Abril!$A$3)/(Abril!$A$4:$A$300=MAX(N38:N44)),MOD(ROW(),2)+7)))),"")</f>
        <v/>
      </c>
      <c r="Q44" s="34"/>
      <c r="R44" s="20" t="str">
        <f>IFERROR(IF(Q38="","",IF(MOD(ROW(),2)+7=1,INDEX(Abril!$C$4:$C$300,MATCH(Q44,Abril!$A$4:$A$300,0)),INDEX(Abril!$C$4:$C$300,_xlfn.AGGREGATE(15,6,ROW(Abril!$A$4:$A$300)-ROW(Abril!$A$3)/(Abril!$A$4:$A$300=MAX(Q38:Q44)),MOD(ROW(),2)+7)))),"")</f>
        <v/>
      </c>
      <c r="S44" s="16" t="str">
        <f>IFERROR(IF(Q38="","",IF(MOD(ROW(),2)+7=1,INDEX(Abril!$F$4:$F$300,MATCH(Q44,Abril!$A$4:$A$300,0)),INDEX(Abril!$F$4:$F$300,_xlfn.AGGREGATE(15,6,ROW(Abril!$A$4:$A$300)-ROW(Abril!$A$3)/(Abril!$A$4:$A$300=MAX(Q38:Q44)),MOD(ROW(),2)+7)))),"")</f>
        <v/>
      </c>
      <c r="T44" s="34"/>
      <c r="U44" s="46" t="str">
        <f>IFERROR(IF(T38="","",IF(MOD(ROW(),2)+7=1,INDEX(Abril!$C$4:$C$300,MATCH(T44,Abril!$A$4:$A$300,0)),INDEX(Abril!$C$4:$C$300,_xlfn.AGGREGATE(15,6,ROW(Abril!$A$4:$A$300)-ROW(Abril!$A$3)/(Abril!$A$4:$A$300=MAX(T38:T44)),MOD(ROW(),2)+7)))),"")</f>
        <v/>
      </c>
      <c r="V44" s="16" t="str">
        <f>IFERROR(IF(T38="","",IF(MOD(ROW(),2)+7=1,INDEX(Abril!$F$4:$F$300,MATCH(T44,Abril!$A$4:$A$300,0)),INDEX(Abril!$F$4:$F$300,_xlfn.AGGREGATE(15,6,ROW(Abril!$A$4:$A$300)-ROW(Abril!$A$3)/(Abril!$A$4:$A$300=MAX(T38:T44)),MOD(ROW(),2)+7)))),"")</f>
        <v/>
      </c>
      <c r="W44" s="16" t="str">
        <f>IFERROR(IF(U38="","",IF(MOD(ROW(),2)+7=1,INDEX(Abril!$F$4:$F$200,MATCH(U44,Abril!$A$4:$A$200,0)),INDEX(Abril!$F$4:$F$200,_xlfn.AGGREGATE(15,6,ROW(Abril!$A$4:$A$200)-ROW(Abril!$A$3)/(Abril!$A$4:$A$200=MAX(U38:U44)),MOD(ROW(),2)+7)))),"")</f>
        <v/>
      </c>
    </row>
    <row r="45" spans="2:23" x14ac:dyDescent="0.3">
      <c r="B45" s="50"/>
      <c r="C45" s="44" t="str">
        <f>IFERROR(IF(B38="","",IF(MOD(ROW(),2)+7=1,INDEX(Abril!$C$4:$C$300,MATCH(B45,Abril!$A$4:$A$300,0)),INDEX(Abril!$C$4:$C$300,_xlfn.AGGREGATE(15,6,ROW(Abril!$A$4:$A$300)-ROW(Abril!$A$3)/(Abril!$A$4:$A$300=MAX(B38:B45)),MOD(ROW(),2)+7)))),"")</f>
        <v/>
      </c>
      <c r="D45" s="16" t="str">
        <f>IFERROR(IF(B38="","",IF(MOD(ROW(),2)+7=1,INDEX(Abril!$F$4:$F$300,MATCH(B45,Abril!$A$4:$A$300,0)),INDEX(Abril!$F$4:$F$300,_xlfn.AGGREGATE(15,6,ROW(Abril!$A$4:$A$300)-ROW(Abril!$A$3)/(Abril!$A$4:$A$300=MAX(B38:B45)),MOD(ROW(),2)+7)))),"")</f>
        <v/>
      </c>
      <c r="E45" s="35"/>
      <c r="F45" s="44" t="str">
        <f>IFERROR(IF(E38="","",IF(MOD(ROW(),2)+7=1,INDEX(Abril!$C$4:$C$300,MATCH(E45,Abril!$A$4:$A$300,0)),INDEX(Abril!$C$4:$C$300,_xlfn.AGGREGATE(15,6,ROW(Abril!$A$4:$A$300)-ROW(Abril!$A$3)/(Abril!$A$4:$A$300=MAX(E38:E45)),MOD(ROW(),2)+7)))),"")</f>
        <v/>
      </c>
      <c r="G45" s="16" t="str">
        <f>IFERROR(IF(E38="","",IF(MOD(ROW(),2)+7=1,INDEX(Abril!$F$4:$F$300,MATCH(E45,Abril!$A$4:$A$300,0)),INDEX(Abril!$F$4:$F$300,_xlfn.AGGREGATE(15,6,ROW(Abril!$A$4:$A$300)-ROW(Abril!$A$3)/(Abril!$A$4:$A$300=MAX(E38:E45)),MOD(ROW(),2)+7)))),"")</f>
        <v/>
      </c>
      <c r="H45" s="35"/>
      <c r="I45" s="44" t="str">
        <f>IFERROR(IF(H38="","",IF(MOD(ROW(),2)+7=1,INDEX(Abril!$C$4:$C$300,MATCH(H45,Abril!$A$4:$A$300,0)),INDEX(Abril!$C$4:$C$300,_xlfn.AGGREGATE(15,6,ROW(Abril!$A$4:$A$300)-ROW(Abril!$A$3)/(Abril!$A$4:$A$300=MAX(H38:H45)),MOD(ROW(),2)+7)))),"")</f>
        <v/>
      </c>
      <c r="J45" s="16" t="str">
        <f>IFERROR(IF(H38="","",IF(MOD(ROW(),2)+7=1,INDEX(Abril!$F$4:$F$300,MATCH(H45,Abril!$A$4:$A$300,0)),INDEX(Abril!$F$4:$F$300,_xlfn.AGGREGATE(15,6,ROW(Abril!$A$4:$A$300)-ROW(Abril!$A$3)/(Abril!$A$4:$A$300=MAX(H38:H45)),MOD(ROW(),2)+7)))),"")</f>
        <v/>
      </c>
      <c r="K45" s="35"/>
      <c r="L45" s="44" t="str">
        <f>IFERROR(IF(K38="","",IF(MOD(ROW(),2)+7=1,INDEX(Abril!$C$4:$C$300,MATCH(K45,Abril!$A$4:$A$300,0)),INDEX(Abril!$C$4:$C$300,_xlfn.AGGREGATE(15,6,ROW(Abril!$A$4:$A$300)-ROW(Abril!$A$3)/(Abril!$A$4:$A$300=MAX(K38:K45)),MOD(ROW(),2)+7)))),"")</f>
        <v/>
      </c>
      <c r="M45" s="16" t="str">
        <f>IFERROR(IF(K38="","",IF(MOD(ROW(),2)+7=1,INDEX(Abril!$F$4:$F$300,MATCH(K45,Abril!$A$4:$A$300,0)),INDEX(Abril!$F$4:$F$300,_xlfn.AGGREGATE(15,6,ROW(Abril!$A$4:$A$300)-ROW(Abril!$A$3)/(Abril!$A$4:$A$300=MAX(K38:K45)),MOD(ROW(),2)+7)))),"")</f>
        <v/>
      </c>
      <c r="N45" s="35"/>
      <c r="O45" s="44" t="str">
        <f>IFERROR(IF(N38="","",IF(MOD(ROW(),2)+7=1,INDEX(Abril!$C$4:$C$300,MATCH(N45,Abril!$A$4:$A$300,0)),INDEX(Abril!$C$4:$C$300,_xlfn.AGGREGATE(15,6,ROW(Abril!$A$4:$A$300)-ROW(Abril!$A$3)/(Abril!$A$4:$A$300=MAX(N38:N45)),MOD(ROW(),2)+7)))),"")</f>
        <v/>
      </c>
      <c r="P45" s="16" t="str">
        <f>IFERROR(IF(N38="","",IF(MOD(ROW(),2)+7=1,INDEX(Abril!$F$4:$F$300,MATCH(N45,Abril!$A$4:$A$300,0)),INDEX(Abril!$F$4:$F$300,_xlfn.AGGREGATE(15,6,ROW(Abril!$A$4:$A$300)-ROW(Abril!$A$3)/(Abril!$A$4:$A$300=MAX(N38:N45)),MOD(ROW(),2)+7)))),"")</f>
        <v/>
      </c>
      <c r="Q45" s="35"/>
      <c r="R45" s="44" t="str">
        <f>IFERROR(IF(Q38="","",IF(MOD(ROW(),2)+7=1,INDEX(Abril!$C$4:$C$300,MATCH(Q45,Abril!$A$4:$A$300,0)),INDEX(Abril!$C$4:$C$300,_xlfn.AGGREGATE(15,6,ROW(Abril!$A$4:$A$300)-ROW(Abril!$A$3)/(Abril!$A$4:$A$300=MAX(Q38:Q45)),MOD(ROW(),2)+7)))),"")</f>
        <v/>
      </c>
      <c r="S45" s="16" t="str">
        <f>IFERROR(IF(Q38="","",IF(MOD(ROW(),2)+7=1,INDEX(Abril!$F$4:$F$300,MATCH(Q45,Abril!$A$4:$A$300,0)),INDEX(Abril!$F$4:$F$300,_xlfn.AGGREGATE(15,6,ROW(Abril!$A$4:$A$300)-ROW(Abril!$A$3)/(Abril!$A$4:$A$300=MAX(Q38:Q45)),MOD(ROW(),2)+7)))),"")</f>
        <v/>
      </c>
      <c r="T45" s="35"/>
      <c r="U45" s="51" t="str">
        <f>IFERROR(IF(T38="","",IF(MOD(ROW(),2)+7=1,INDEX(Abril!$C$4:$C$300,MATCH(T45,Abril!$A$4:$A$300,0)),INDEX(Abril!$C$4:$C$300,_xlfn.AGGREGATE(15,6,ROW(Abril!$A$4:$A$300)-ROW(Abril!$A$3)/(Abril!$A$4:$A$300=MAX(T38:T45)),MOD(ROW(),2)+7)))),"")</f>
        <v/>
      </c>
      <c r="V45" s="16" t="str">
        <f>IFERROR(IF(T38="","",IF(MOD(ROW(),2)+7=1,INDEX(Abril!$F$4:$F$300,MATCH(T45,Abril!$A$4:$A$300,0)),INDEX(Abril!$F$4:$F$300,_xlfn.AGGREGATE(15,6,ROW(Abril!$A$4:$A$300)-ROW(Abril!$A$3)/(Abril!$A$4:$A$300=MAX(T38:T45)),MOD(ROW(),2)+7)))),"")</f>
        <v/>
      </c>
      <c r="W45" s="16" t="str">
        <f>IFERROR(IF(U38="","",IF(MOD(ROW(),2)+7=1,INDEX(Abril!$F$4:$F$200,MATCH(U45,Abril!$A$4:$A$200,0)),INDEX(Abril!$F$4:$F$200,_xlfn.AGGREGATE(15,6,ROW(Abril!$A$4:$A$200)-ROW(Abril!$A$3)/(Abril!$A$4:$A$200=MAX(U38:U45)),MOD(ROW(),2)+7)))),"")</f>
        <v/>
      </c>
    </row>
    <row r="46" spans="2:23" x14ac:dyDescent="0.3">
      <c r="B46" s="49" t="str">
        <f>Abril!H12</f>
        <v/>
      </c>
      <c r="C46" s="20" t="str">
        <f>IFERROR(IF(B46="","",IF(MOD(ROW(),2)+1=1,INDEX(Abril!$C$4:$C$300,MATCH(B46,Abril!$A$4:$A$300,0)),INDEX(Abril!$C$4:$C$300,_xlfn.AGGREGATE(15,6,ROW(Abril!$A$4:$A$300)-ROW(Abril!$A$3)/(Abril!$A$4:$A$300=MAX(B46)),MOD(ROW(),2)+1)))),"")</f>
        <v/>
      </c>
      <c r="D46" s="16" t="str">
        <f>IFERROR(IF(B46="","",IF(MOD(ROW(),2)+1=1,INDEX(Abril!$F$4:$F$300,MATCH(B46,Abril!$A$4:$A$300,0)),INDEX(Abril!$F$4:$F$300,_xlfn.AGGREGATE(15,6,ROW(Abril!$A$4:$A$300)-ROW(Abril!$A$3)/(Abril!$A$4:$A$300=MAX(B46)),MOD(ROW(),2)+1)))),"")</f>
        <v/>
      </c>
      <c r="E46" s="36" t="str">
        <f>Abril!I12</f>
        <v/>
      </c>
      <c r="F46" s="20" t="str">
        <f>IFERROR(IF(E46="","",IF(MOD(ROW(),2)+1=1,INDEX(Abril!$C$4:$C$300,MATCH(E46,Abril!$A$4:$A$300,0)),INDEX(Abril!$C$4:$C$300,_xlfn.AGGREGATE(15,6,ROW(Abril!$A$4:$A$300)-ROW(Abril!$A$3)/(Abril!$A$4:$A$300=MAX(E46)),MOD(ROW(),2)+1)))),"")</f>
        <v/>
      </c>
      <c r="G46" s="16" t="str">
        <f>IFERROR(IF(E46="","",IF(MOD(ROW(),2)+1=1,INDEX(Abril!$F$4:$F$300,MATCH(E46,Abril!$A$4:$A$300,0)),INDEX(Abril!$F$4:$F$300,_xlfn.AGGREGATE(15,6,ROW(Abril!$A$4:$A$300)-ROW(Abril!$A$3)/(Abril!$A$4:$A$300=MAX(E46)),MOD(ROW(),2)+1)))),"")</f>
        <v/>
      </c>
      <c r="H46" s="36" t="str">
        <f>Abril!J12</f>
        <v/>
      </c>
      <c r="I46" s="20" t="str">
        <f>IFERROR(IF(H46="","",IF(MOD(ROW(),2)+1=1,INDEX(Abril!$C$4:$C$300,MATCH(H46,Abril!$A$4:$A$300,0)),INDEX(Abril!$C$4:$C$300,_xlfn.AGGREGATE(15,6,ROW(Abril!$A$4:$A$300)-ROW(Abril!$A$3)/(Abril!$A$4:$A$300=MAX(H46)),MOD(ROW(),2)+1)))),"")</f>
        <v/>
      </c>
      <c r="J46" s="16" t="str">
        <f>IFERROR(IF(H46="","",IF(MOD(ROW(),2)+1=1,INDEX(Abril!$F$4:$F$300,MATCH(H46,Abril!$A$4:$A$300,0)),INDEX(Abril!$F$4:$F$300,_xlfn.AGGREGATE(15,6,ROW(Abril!$A$4:$A$300)-ROW(Abril!$A$3)/(Abril!$A$4:$A$300=MAX(H46)),MOD(ROW(),2)+1)))),"")</f>
        <v/>
      </c>
      <c r="K46" s="36" t="str">
        <f>Abril!K12</f>
        <v/>
      </c>
      <c r="L46" s="20" t="str">
        <f>IFERROR(IF(K46="","",IF(MOD(ROW(),2)+1=1,INDEX(Abril!$C$4:$C$300,MATCH(K46,Abril!$A$4:$A$300,0)),INDEX(Abril!$C$4:$C$300,_xlfn.AGGREGATE(15,6,ROW(Abril!$A$4:$A$300)-ROW(Abril!$A$3)/(Abril!$A$4:$A$300=MAX(K46)),MOD(ROW(),2)+1)))),"")</f>
        <v/>
      </c>
      <c r="M46" s="16" t="str">
        <f>IFERROR(IF(K46="","",IF(MOD(ROW(),2)+1=1,INDEX(Abril!$F$4:$F$300,MATCH(K46,Abril!$A$4:$A$300,0)),INDEX(Abril!$F$4:$F$300,_xlfn.AGGREGATE(15,6,ROW(Abril!$A$4:$A$300)-ROW(Abril!$A$3)/(Abril!$A$4:$A$300=MAX(K46)),MOD(ROW(),2)+1)))),"")</f>
        <v/>
      </c>
      <c r="N46" s="36" t="str">
        <f>Abril!L12</f>
        <v/>
      </c>
      <c r="O46" s="20" t="str">
        <f>IFERROR(IF(N46="","",IF(MOD(ROW(),2)+1=1,INDEX(Abril!$C$4:$C$300,MATCH(N46,Abril!$A$4:$A$300,0)),INDEX(Abril!$C$4:$C$300,_xlfn.AGGREGATE(15,6,ROW(Abril!$A$4:$A$300)-ROW(Abril!$A$3)/(Abril!$A$4:$A$300=MAX(N46)),MOD(ROW(),2)+1)))),"")</f>
        <v/>
      </c>
      <c r="P46" s="16" t="str">
        <f>IFERROR(IF(N46="","",IF(MOD(ROW(),2)+1=1,INDEX(Abril!$F$4:$F$300,MATCH(N46,Abril!$A$4:$A$300,0)),INDEX(Abril!$F$4:$F$300,_xlfn.AGGREGATE(15,6,ROW(Abril!$A$4:$A$300)-ROW(Abril!$A$3)/(Abril!$A$4:$A$300=MAX(N46)),MOD(ROW(),2)+1)))),"")</f>
        <v/>
      </c>
      <c r="Q46" s="36" t="str">
        <f>Abril!M12</f>
        <v/>
      </c>
      <c r="R46" s="20" t="str">
        <f>IFERROR(IF(Q46="","",IF(MOD(ROW(),2)+1=1,INDEX(Abril!$C$4:$C$300,MATCH(Q46,Abril!$A$4:$A$300,0)),INDEX(Abril!$C$4:$C$300,_xlfn.AGGREGATE(15,6,ROW(Abril!$A$4:$A$300)-ROW(Abril!$A$3)/(Abril!$A$4:$A$300=MAX(Q46)),MOD(ROW(),2)+1)))),"")</f>
        <v/>
      </c>
      <c r="S46" s="16" t="str">
        <f>IFERROR(IF(Q46="","",IF(MOD(ROW(),2)+1=1,INDEX(Abril!$F$4:$F$300,MATCH(Q46,Abril!$A$4:$A$300,0)),INDEX(Abril!$F$4:$F$300,_xlfn.AGGREGATE(15,6,ROW(Abril!$A$4:$A$300)-ROW(Abril!$A$3)/(Abril!$A$4:$A$300=MAX(Q46)),MOD(ROW(),2)+1)))),"")</f>
        <v/>
      </c>
      <c r="T46" s="36" t="str">
        <f>Abril!N12</f>
        <v/>
      </c>
      <c r="U46" s="46" t="str">
        <f>IFERROR(IF(T46="","",IF(MOD(ROW(),2)+1=1,INDEX(Abril!$C$4:$C$300,MATCH(T46,Abril!$A$4:$A$300,0)),INDEX(Abril!$C$4:$C$300,_xlfn.AGGREGATE(15,6,ROW(Abril!$A$4:$A$300)-ROW(Abril!$A$3)/(Abril!$A$4:$A$300=MAX(T46)),MOD(ROW(),2)+1)))),"")</f>
        <v/>
      </c>
      <c r="V46" s="16" t="str">
        <f>IFERROR(IF(T46="","",IF(MOD(ROW(),2)+1=1,INDEX(Abril!$F$4:$F$300,MATCH(T46,Abril!$A$4:$A$300,0)),INDEX(Abril!$F$4:$F$300,_xlfn.AGGREGATE(15,6,ROW(Abril!$A$4:$A$300)-ROW(Abril!$A$3)/(Abril!$A$4:$A$300=MAX(T46)),MOD(ROW(),2)+1)))),"")</f>
        <v/>
      </c>
      <c r="W46" s="16" t="str">
        <f>IFERROR(IF(U46="","",IF(MOD(ROW(),2)+1=1,INDEX(Abril!$F$4:$F$200,MATCH(U46,Abril!$A$4:$A$200,0)),INDEX(Abril!$F$4:$F$200,_xlfn.AGGREGATE(15,6,ROW(Abril!$A$4:$A$200)-ROW(Abril!$A$3)/(Abril!$A$4:$A$200=MAX(U46)),MOD(ROW(),2)+1)))),"")</f>
        <v/>
      </c>
    </row>
    <row r="47" spans="2:23" x14ac:dyDescent="0.3">
      <c r="B47" s="45"/>
      <c r="C47" s="20" t="str">
        <f>IFERROR(IF(B46="","",IF(MOD(ROW(),2)+1=1,INDEX(Abril!$C$4:$C$300,MATCH(B47,Abril!$A$4:$A$300,0)),INDEX(Abril!$C$4:$C$300,_xlfn.AGGREGATE(15,6,ROW(Abril!$A$4:$A$300)-ROW(Abril!$A$3)/(Abril!$A$4:$A$300=MAX(B46:B47)),MOD(ROW(),2)+1)))),"")</f>
        <v/>
      </c>
      <c r="D47" s="16" t="str">
        <f>IFERROR(IF(B46="","",IF(MOD(ROW(),2)+1=1,INDEX(Abril!$F$4:$F$200,MATCH(B47,Abril!$A$4:$A$200,0)),INDEX(Abril!$F$4:$F$200,_xlfn.AGGREGATE(15,6,ROW(Abril!$A$4:$A$200)-ROW(Abril!$A$3)/(Abril!$A$4:$A$200=MAX(B46:B47)),MOD(ROW(),2)+1)))),"")</f>
        <v/>
      </c>
      <c r="E47" s="26"/>
      <c r="F47" s="20" t="str">
        <f>IFERROR(IF(E46="","",IF(MOD(ROW(),2)+1=1,INDEX(Abril!$C$4:$C$300,MATCH(E47,Abril!$A$4:$A$300,0)),INDEX(Abril!$C$4:$C$300,_xlfn.AGGREGATE(15,6,ROW(Abril!$A$4:$A$300)-ROW(Abril!$A$3)/(Abril!$A$4:$A$300=MAX(E46:E47)),MOD(ROW(),2)+1)))),"")</f>
        <v/>
      </c>
      <c r="G47" s="16" t="str">
        <f>IFERROR(IF(E46="","",IF(MOD(ROW(),2)+1=1,INDEX(Abril!$F$4:$F$200,MATCH(E47,Abril!$A$4:$A$200,0)),INDEX(Abril!$F$4:$F$200,_xlfn.AGGREGATE(15,6,ROW(Abril!$A$4:$A$200)-ROW(Abril!$A$3)/(Abril!$A$4:$A$200=MAX(E46:E47)),MOD(ROW(),2)+1)))),"")</f>
        <v/>
      </c>
      <c r="H47" s="26"/>
      <c r="I47" s="20" t="str">
        <f>IFERROR(IF(H46="","",IF(MOD(ROW(),2)+1=1,INDEX(Abril!$C$4:$C$300,MATCH(H47,Abril!$A$4:$A$300,0)),INDEX(Abril!$C$4:$C$300,_xlfn.AGGREGATE(15,6,ROW(Abril!$A$4:$A$300)-ROW(Abril!$A$3)/(Abril!$A$4:$A$300=MAX(H46:H47)),MOD(ROW(),2)+1)))),"")</f>
        <v/>
      </c>
      <c r="J47" s="16" t="str">
        <f>IFERROR(IF(H46="","",IF(MOD(ROW(),2)+1=1,INDEX(Abril!$F$4:$F$200,MATCH(H47,Abril!$A$4:$A$200,0)),INDEX(Abril!$F$4:$F$200,_xlfn.AGGREGATE(15,6,ROW(Abril!$A$4:$A$200)-ROW(Abril!$A$3)/(Abril!$A$4:$A$200=MAX(H46:H47)),MOD(ROW(),2)+1)))),"")</f>
        <v/>
      </c>
      <c r="K47" s="26"/>
      <c r="L47" s="20" t="str">
        <f>IFERROR(IF(K46="","",IF(MOD(ROW(),2)+1=1,INDEX(Abril!$C$4:$C$300,MATCH(K47,Abril!$A$4:$A$300,0)),INDEX(Abril!$C$4:$C$300,_xlfn.AGGREGATE(15,6,ROW(Abril!$A$4:$A$300)-ROW(Abril!$A$3)/(Abril!$A$4:$A$300=MAX(K46:K47)),MOD(ROW(),2)+1)))),"")</f>
        <v/>
      </c>
      <c r="M47" s="16" t="str">
        <f>IFERROR(IF(K46="","",IF(MOD(ROW(),2)+1=1,INDEX(Abril!$F$4:$F$200,MATCH(K47,Abril!$A$4:$A$200,0)),INDEX(Abril!$F$4:$F$200,_xlfn.AGGREGATE(15,6,ROW(Abril!$A$4:$A$200)-ROW(Abril!$A$3)/(Abril!$A$4:$A$200=MAX(K46:K47)),MOD(ROW(),2)+1)))),"")</f>
        <v/>
      </c>
      <c r="N47" s="26"/>
      <c r="O47" s="20" t="str">
        <f>IFERROR(IF(N46="","",IF(MOD(ROW(),2)+1=1,INDEX(Abril!$C$4:$C$300,MATCH(N47,Abril!$A$4:$A$300,0)),INDEX(Abril!$C$4:$C$300,_xlfn.AGGREGATE(15,6,ROW(Abril!$A$4:$A$300)-ROW(Abril!$A$3)/(Abril!$A$4:$A$300=MAX(N46:N47)),MOD(ROW(),2)+1)))),"")</f>
        <v/>
      </c>
      <c r="P47" s="16" t="str">
        <f>IFERROR(IF(N46="","",IF(MOD(ROW(),2)+1=1,INDEX(Abril!$F$4:$F$200,MATCH(N47,Abril!$A$4:$A$200,0)),INDEX(Abril!$F$4:$F$200,_xlfn.AGGREGATE(15,6,ROW(Abril!$A$4:$A$200)-ROW(Abril!$A$3)/(Abril!$A$4:$A$200=MAX(N46:N47)),MOD(ROW(),2)+1)))),"")</f>
        <v/>
      </c>
      <c r="Q47" s="26"/>
      <c r="R47" s="20" t="str">
        <f>IFERROR(IF(Q46="","",IF(MOD(ROW(),2)+1=1,INDEX(Abril!$C$4:$C$300,MATCH(Q47,Abril!$A$4:$A$300,0)),INDEX(Abril!$C$4:$C$300,_xlfn.AGGREGATE(15,6,ROW(Abril!$A$4:$A$300)-ROW(Abril!$A$3)/(Abril!$A$4:$A$300=MAX(Q46:Q47)),MOD(ROW(),2)+1)))),"")</f>
        <v/>
      </c>
      <c r="S47" s="16" t="str">
        <f>IFERROR(IF(Q46="","",IF(MOD(ROW(),2)+1=1,INDEX(Abril!$F$4:$F$200,MATCH(Q47,Abril!$A$4:$A$200,0)),INDEX(Abril!$F$4:$F$200,_xlfn.AGGREGATE(15,6,ROW(Abril!$A$4:$A$200)-ROW(Abril!$A$3)/(Abril!$A$4:$A$200=MAX(Q46:Q47)),MOD(ROW(),2)+1)))),"")</f>
        <v/>
      </c>
      <c r="T47" s="26"/>
      <c r="U47" s="46" t="str">
        <f>IFERROR(IF(T46="","",IF(MOD(ROW(),2)+1=1,INDEX(Abril!$C$4:$C$300,MATCH(T47,Abril!$A$4:$A$300,0)),INDEX(Abril!$C$4:$C$300,_xlfn.AGGREGATE(15,6,ROW(Abril!$A$4:$A$300)-ROW(Abril!$A$3)/(Abril!$A$4:$A$300=MAX(T46:T47)),MOD(ROW(),2)+1)))),"")</f>
        <v/>
      </c>
      <c r="V47" s="16" t="str">
        <f>IFERROR(IF(T46="","",IF(MOD(ROW(),2)+1=1,INDEX(Abril!$F$4:$F$200,MATCH(T47,Abril!$A$4:$A$200,0)),INDEX(Abril!$F$4:$F$200,_xlfn.AGGREGATE(15,6,ROW(Abril!$A$4:$A$200)-ROW(Abril!$A$3)/(Abril!$A$4:$A$200=MAX(T46:T47)),MOD(ROW(),2)+1)))),"")</f>
        <v/>
      </c>
      <c r="W47" s="16" t="str">
        <f>IFERROR(IF(U46="","",IF(MOD(ROW(),2)+1=1,INDEX(Abril!$F$4:$F$200,MATCH(U47,Abril!$A$4:$A$200,0)),INDEX(Abril!$F$4:$F$200,_xlfn.AGGREGATE(15,6,ROW(Abril!$A$4:$A$200)-ROW(Abril!$A$3)/(Abril!$A$4:$A$200=MAX(U46:U47)),MOD(ROW(),2)+1)))),"")</f>
        <v/>
      </c>
    </row>
    <row r="48" spans="2:23" x14ac:dyDescent="0.3">
      <c r="B48" s="45"/>
      <c r="C48" s="20" t="str">
        <f>IFERROR(IF(B46="","",IF(MOD(ROW(),2)+3=1,INDEX(Abril!$C$4:$C$300,MATCH(B48,Abril!$A$4:$A$300,0)),INDEX(Abril!$C$4:$C$300,_xlfn.AGGREGATE(15,6,ROW(Abril!$A$4:$A$300)-ROW(Abril!$A$3)/(Abril!$A$4:$A$300=MAX(B46:B48)),MOD(ROW(),2)+3)))),"")</f>
        <v/>
      </c>
      <c r="D48" s="16" t="str">
        <f>IFERROR(IF(B46="","",IF(MOD(ROW(),2)+3=1,INDEX(Abril!$F$4:$F$300,MATCH(B48,Abril!$A$4:$A$300,0)),INDEX(Abril!$F$4:$F$300,_xlfn.AGGREGATE(15,6,ROW(Abril!$A$4:$A$300)-ROW(Abril!$A$3)/(Abril!$A$4:$A$300=MAX(B46:B48)),MOD(ROW(),2)+3)))),"")</f>
        <v/>
      </c>
      <c r="E48" s="26"/>
      <c r="F48" s="20" t="str">
        <f>IFERROR(IF(E46="","",IF(MOD(ROW(),2)+3=1,INDEX(Abril!$C$4:$C$300,MATCH(E48,Abril!$A$4:$A$300,0)),INDEX(Abril!$C$4:$C$300,_xlfn.AGGREGATE(15,6,ROW(Abril!$A$4:$A$300)-ROW(Abril!$A$3)/(Abril!$A$4:$A$300=MAX(E46:E48)),MOD(ROW(),2)+3)))),"")</f>
        <v/>
      </c>
      <c r="G48" s="16" t="str">
        <f>IFERROR(IF(E46="","",IF(MOD(ROW(),2)+3=1,INDEX(Abril!$F$4:$F$300,MATCH(E48,Abril!$A$4:$A$300,0)),INDEX(Abril!$F$4:$F$300,_xlfn.AGGREGATE(15,6,ROW(Abril!$A$4:$A$300)-ROW(Abril!$A$3)/(Abril!$A$4:$A$300=MAX(E46:E48)),MOD(ROW(),2)+3)))),"")</f>
        <v/>
      </c>
      <c r="H48" s="26"/>
      <c r="I48" s="20" t="str">
        <f>IFERROR(IF(H46="","",IF(MOD(ROW(),2)+3=1,INDEX(Abril!$C$4:$C$300,MATCH(H48,Abril!$A$4:$A$300,0)),INDEX(Abril!$C$4:$C$300,_xlfn.AGGREGATE(15,6,ROW(Abril!$A$4:$A$300)-ROW(Abril!$A$3)/(Abril!$A$4:$A$300=MAX(H46:H48)),MOD(ROW(),2)+3)))),"")</f>
        <v/>
      </c>
      <c r="J48" s="16" t="str">
        <f>IFERROR(IF(H46="","",IF(MOD(ROW(),2)+3=1,INDEX(Abril!$F$4:$F$300,MATCH(H48,Abril!$A$4:$A$300,0)),INDEX(Abril!$F$4:$F$300,_xlfn.AGGREGATE(15,6,ROW(Abril!$A$4:$A$300)-ROW(Abril!$A$3)/(Abril!$A$4:$A$300=MAX(H46:H48)),MOD(ROW(),2)+3)))),"")</f>
        <v/>
      </c>
      <c r="K48" s="26"/>
      <c r="L48" s="20" t="str">
        <f>IFERROR(IF(K46="","",IF(MOD(ROW(),2)+3=1,INDEX(Abril!$C$4:$C$300,MATCH(K48,Abril!$A$4:$A$300,0)),INDEX(Abril!$C$4:$C$300,_xlfn.AGGREGATE(15,6,ROW(Abril!$A$4:$A$300)-ROW(Abril!$A$3)/(Abril!$A$4:$A$300=MAX(K46:K48)),MOD(ROW(),2)+3)))),"")</f>
        <v/>
      </c>
      <c r="M48" s="16" t="str">
        <f>IFERROR(IF(K46="","",IF(MOD(ROW(),2)+3=1,INDEX(Abril!$F$4:$F$300,MATCH(K48,Abril!$A$4:$A$300,0)),INDEX(Abril!$F$4:$F$300,_xlfn.AGGREGATE(15,6,ROW(Abril!$A$4:$A$300)-ROW(Abril!$A$3)/(Abril!$A$4:$A$300=MAX(K46:K48)),MOD(ROW(),2)+3)))),"")</f>
        <v/>
      </c>
      <c r="N48" s="26"/>
      <c r="O48" s="20" t="str">
        <f>IFERROR(IF(N46="","",IF(MOD(ROW(),2)+3=1,INDEX(Abril!$C$4:$C$300,MATCH(N48,Abril!$A$4:$A$300,0)),INDEX(Abril!$C$4:$C$300,_xlfn.AGGREGATE(15,6,ROW(Abril!$A$4:$A$300)-ROW(Abril!$A$3)/(Abril!$A$4:$A$300=MAX(N46:N48)),MOD(ROW(),2)+3)))),"")</f>
        <v/>
      </c>
      <c r="P48" s="16" t="str">
        <f>IFERROR(IF(N46="","",IF(MOD(ROW(),2)+3=1,INDEX(Abril!$F$4:$F$300,MATCH(N48,Abril!$A$4:$A$300,0)),INDEX(Abril!$F$4:$F$300,_xlfn.AGGREGATE(15,6,ROW(Abril!$A$4:$A$300)-ROW(Abril!$A$3)/(Abril!$A$4:$A$300=MAX(N46:N48)),MOD(ROW(),2)+3)))),"")</f>
        <v/>
      </c>
      <c r="Q48" s="26"/>
      <c r="R48" s="20" t="str">
        <f>IFERROR(IF(Q46="","",IF(MOD(ROW(),2)+3=1,INDEX(Abril!$C$4:$C$300,MATCH(Q48,Abril!$A$4:$A$300,0)),INDEX(Abril!$C$4:$C$300,_xlfn.AGGREGATE(15,6,ROW(Abril!$A$4:$A$300)-ROW(Abril!$A$3)/(Abril!$A$4:$A$300=MAX(Q46:Q48)),MOD(ROW(),2)+3)))),"")</f>
        <v/>
      </c>
      <c r="S48" s="16" t="str">
        <f>IFERROR(IF(Q46="","",IF(MOD(ROW(),2)+3=1,INDEX(Abril!$F$4:$F$300,MATCH(Q48,Abril!$A$4:$A$300,0)),INDEX(Abril!$F$4:$F$300,_xlfn.AGGREGATE(15,6,ROW(Abril!$A$4:$A$300)-ROW(Abril!$A$3)/(Abril!$A$4:$A$300=MAX(Q46:Q48)),MOD(ROW(),2)+3)))),"")</f>
        <v/>
      </c>
      <c r="T48" s="26"/>
      <c r="U48" s="46" t="str">
        <f>IFERROR(IF(T46="","",IF(MOD(ROW(),2)+3=1,INDEX(Abril!$C$4:$C$300,MATCH(T48,Abril!$A$4:$A$300,0)),INDEX(Abril!$C$4:$C$300,_xlfn.AGGREGATE(15,6,ROW(Abril!$A$4:$A$300)-ROW(Abril!$A$3)/(Abril!$A$4:$A$300=MAX(T46:T48)),MOD(ROW(),2)+3)))),"")</f>
        <v/>
      </c>
      <c r="V48" s="16" t="str">
        <f>IFERROR(IF(T46="","",IF(MOD(ROW(),2)+3=1,INDEX(Abril!$F$4:$F$300,MATCH(T48,Abril!$A$4:$A$300,0)),INDEX(Abril!$F$4:$F$300,_xlfn.AGGREGATE(15,6,ROW(Abril!$A$4:$A$300)-ROW(Abril!$A$3)/(Abril!$A$4:$A$300=MAX(T46:T48)),MOD(ROW(),2)+3)))),"")</f>
        <v/>
      </c>
      <c r="W48" s="16" t="str">
        <f>IFERROR(IF(U46="","",IF(MOD(ROW(),2)+3=1,INDEX(Abril!$F$4:$F$200,MATCH(U48,Abril!$A$4:$A$200,0)),INDEX(Abril!$F$4:$F$200,_xlfn.AGGREGATE(15,6,ROW(Abril!$A$4:$A$200)-ROW(Abril!$A$3)/(Abril!$A$4:$A$200=MAX(U46:U48)),MOD(ROW(),2)+3)))),"")</f>
        <v/>
      </c>
    </row>
    <row r="49" spans="2:23" x14ac:dyDescent="0.3">
      <c r="B49" s="45"/>
      <c r="C49" s="20" t="str">
        <f>IFERROR(IF(B46="","",IF(MOD(ROW(),2)+3=1,INDEX(Abril!$C$4:$C$300,MATCH(B49,Abril!$A$4:$A$300,0)),INDEX(Abril!$C$4:$C$300,_xlfn.AGGREGATE(15,6,ROW(Abril!$A$4:$A$300)-ROW(Abril!$A$3)/(Abril!$A$4:$A$300=MAX(B46:B49)),MOD(ROW(),2)+3)))),"")</f>
        <v/>
      </c>
      <c r="D49" s="16" t="str">
        <f>IFERROR(IF(B46="","",IF(MOD(ROW(),2)+3=1,INDEX(Abril!$F$4:$F$300,MATCH(B49,Abril!$A$4:$A$300,0)),INDEX(Abril!$F$4:$F$300,_xlfn.AGGREGATE(15,6,ROW(Abril!$A$4:$A$200)-ROW(Abril!$A$3)/(Abril!$A$4:$A$300=MAX(B46:B49)),MOD(ROW(),2)+3)))),"")</f>
        <v/>
      </c>
      <c r="E49" s="26"/>
      <c r="F49" s="20" t="str">
        <f>IFERROR(IF(E46="","",IF(MOD(ROW(),2)+3=1,INDEX(Abril!$C$4:$C$300,MATCH(E49,Abril!$A$4:$A$300,0)),INDEX(Abril!$C$4:$C$300,_xlfn.AGGREGATE(15,6,ROW(Abril!$A$4:$A$300)-ROW(Abril!$A$3)/(Abril!$A$4:$A$300=MAX(E46:E49)),MOD(ROW(),2)+3)))),"")</f>
        <v/>
      </c>
      <c r="G49" s="16" t="str">
        <f>IFERROR(IF(E46="","",IF(MOD(ROW(),2)+3=1,INDEX(Abril!$F$4:$F$300,MATCH(E49,Abril!$A$4:$A$300,0)),INDEX(Abril!$F$4:$F$300,_xlfn.AGGREGATE(15,6,ROW(Abril!$A$4:$A$200)-ROW(Abril!$A$3)/(Abril!$A$4:$A$300=MAX(E46:E49)),MOD(ROW(),2)+3)))),"")</f>
        <v/>
      </c>
      <c r="H49" s="26"/>
      <c r="I49" s="20" t="str">
        <f>IFERROR(IF(H46="","",IF(MOD(ROW(),2)+3=1,INDEX(Abril!$C$4:$C$300,MATCH(H49,Abril!$A$4:$A$300,0)),INDEX(Abril!$C$4:$C$300,_xlfn.AGGREGATE(15,6,ROW(Abril!$A$4:$A$300)-ROW(Abril!$A$3)/(Abril!$A$4:$A$300=MAX(H46:H49)),MOD(ROW(),2)+3)))),"")</f>
        <v/>
      </c>
      <c r="J49" s="16" t="str">
        <f>IFERROR(IF(H46="","",IF(MOD(ROW(),2)+3=1,INDEX(Abril!$F$4:$F$300,MATCH(H49,Abril!$A$4:$A$300,0)),INDEX(Abril!$F$4:$F$300,_xlfn.AGGREGATE(15,6,ROW(Abril!$A$4:$A$200)-ROW(Abril!$A$3)/(Abril!$A$4:$A$300=MAX(H46:H49)),MOD(ROW(),2)+3)))),"")</f>
        <v/>
      </c>
      <c r="K49" s="26"/>
      <c r="L49" s="20" t="str">
        <f>IFERROR(IF(K46="","",IF(MOD(ROW(),2)+3=1,INDEX(Abril!$C$4:$C$300,MATCH(K49,Abril!$A$4:$A$300,0)),INDEX(Abril!$C$4:$C$300,_xlfn.AGGREGATE(15,6,ROW(Abril!$A$4:$A$300)-ROW(Abril!$A$3)/(Abril!$A$4:$A$300=MAX(K46:K49)),MOD(ROW(),2)+3)))),"")</f>
        <v/>
      </c>
      <c r="M49" s="16" t="str">
        <f>IFERROR(IF(K46="","",IF(MOD(ROW(),2)+3=1,INDEX(Abril!$F$4:$F$300,MATCH(K49,Abril!$A$4:$A$300,0)),INDEX(Abril!$F$4:$F$300,_xlfn.AGGREGATE(15,6,ROW(Abril!$A$4:$A$200)-ROW(Abril!$A$3)/(Abril!$A$4:$A$300=MAX(K46:K49)),MOD(ROW(),2)+3)))),"")</f>
        <v/>
      </c>
      <c r="N49" s="26"/>
      <c r="O49" s="20" t="str">
        <f>IFERROR(IF(N46="","",IF(MOD(ROW(),2)+3=1,INDEX(Abril!$C$4:$C$300,MATCH(N49,Abril!$A$4:$A$300,0)),INDEX(Abril!$C$4:$C$300,_xlfn.AGGREGATE(15,6,ROW(Abril!$A$4:$A$300)-ROW(Abril!$A$3)/(Abril!$A$4:$A$300=MAX(N46:N49)),MOD(ROW(),2)+3)))),"")</f>
        <v/>
      </c>
      <c r="P49" s="16" t="str">
        <f>IFERROR(IF(N46="","",IF(MOD(ROW(),2)+3=1,INDEX(Abril!$F$4:$F$300,MATCH(N49,Abril!$A$4:$A$300,0)),INDEX(Abril!$F$4:$F$300,_xlfn.AGGREGATE(15,6,ROW(Abril!$A$4:$A$200)-ROW(Abril!$A$3)/(Abril!$A$4:$A$300=MAX(N46:N49)),MOD(ROW(),2)+3)))),"")</f>
        <v/>
      </c>
      <c r="Q49" s="26"/>
      <c r="R49" s="20" t="str">
        <f>IFERROR(IF(Q46="","",IF(MOD(ROW(),2)+3=1,INDEX(Abril!$C$4:$C$300,MATCH(Q49,Abril!$A$4:$A$300,0)),INDEX(Abril!$C$4:$C$300,_xlfn.AGGREGATE(15,6,ROW(Abril!$A$4:$A$300)-ROW(Abril!$A$3)/(Abril!$A$4:$A$300=MAX(Q46:Q49)),MOD(ROW(),2)+3)))),"")</f>
        <v/>
      </c>
      <c r="S49" s="16" t="str">
        <f>IFERROR(IF(Q46="","",IF(MOD(ROW(),2)+3=1,INDEX(Abril!$F$4:$F$300,MATCH(Q49,Abril!$A$4:$A$300,0)),INDEX(Abril!$F$4:$F$300,_xlfn.AGGREGATE(15,6,ROW(Abril!$A$4:$A$200)-ROW(Abril!$A$3)/(Abril!$A$4:$A$300=MAX(Q46:Q49)),MOD(ROW(),2)+3)))),"")</f>
        <v/>
      </c>
      <c r="T49" s="26"/>
      <c r="U49" s="46" t="str">
        <f>IFERROR(IF(T46="","",IF(MOD(ROW(),2)+3=1,INDEX(Abril!$C$4:$C$300,MATCH(T49,Abril!$A$4:$A$300,0)),INDEX(Abril!$C$4:$C$300,_xlfn.AGGREGATE(15,6,ROW(Abril!$A$4:$A$300)-ROW(Abril!$A$3)/(Abril!$A$4:$A$300=MAX(T46:T49)),MOD(ROW(),2)+3)))),"")</f>
        <v/>
      </c>
      <c r="V49" s="16" t="str">
        <f>IFERROR(IF(T46="","",IF(MOD(ROW(),2)+3=1,INDEX(Abril!$F$4:$F$300,MATCH(T49,Abril!$A$4:$A$300,0)),INDEX(Abril!$F$4:$F$300,_xlfn.AGGREGATE(15,6,ROW(Abril!$A$4:$A$200)-ROW(Abril!$A$3)/(Abril!$A$4:$A$300=MAX(T46:T49)),MOD(ROW(),2)+3)))),"")</f>
        <v/>
      </c>
      <c r="W49" s="16" t="str">
        <f>IFERROR(IF(U46="","",IF(MOD(ROW(),2)+3=1,INDEX(Abril!$F$4:$F$200,MATCH(U49,Abril!$A$4:$A$200,0)),INDEX(Abril!$F$4:$F$200,_xlfn.AGGREGATE(15,6,ROW(Abril!$A$4:$A$200)-ROW(Abril!$A$3)/(Abril!$A$4:$A$200=MAX(U46:U49)),MOD(ROW(),2)+3)))),"")</f>
        <v/>
      </c>
    </row>
    <row r="50" spans="2:23" x14ac:dyDescent="0.3">
      <c r="B50" s="47"/>
      <c r="C50" s="20" t="str">
        <f>IFERROR(IF(B46="","",IF(MOD(ROW(),2)+5=1,INDEX(Abril!$C$4:$C$300,MATCH(B50,Abril!$A$4:$A$300,0)),INDEX(Abril!$C$4:$C$300,_xlfn.AGGREGATE(15,6,ROW(Abril!$A$4:$A$300)-ROW(Abril!$A$3)/(Abril!$A$4:$A$300=MAX(B46:B50)),MOD(ROW(),2)+5)))),"")</f>
        <v/>
      </c>
      <c r="D50" s="16" t="str">
        <f>IFERROR(IF(B46="","",IF(MOD(ROW(),2)+5=1,INDEX(Abril!$F$4:$F$300,MATCH(B50,Abril!$A$4:$A$300,0)),INDEX(Abril!$F$4:$F$300,_xlfn.AGGREGATE(15,6,ROW(Abril!$A$4:$A$300)-ROW(Abril!$A$3)/(Abril!$A$4:$A$300=MAX(B46:B50)),MOD(ROW(),2)+5)))),"")</f>
        <v/>
      </c>
      <c r="E50" s="34"/>
      <c r="F50" s="20" t="str">
        <f>IFERROR(IF(E46="","",IF(MOD(ROW(),2)+5=1,INDEX(Abril!$C$4:$C$300,MATCH(E50,Abril!$A$4:$A$300,0)),INDEX(Abril!$C$4:$C$300,_xlfn.AGGREGATE(15,6,ROW(Abril!$A$4:$A$300)-ROW(Abril!$A$3)/(Abril!$A$4:$A$300=MAX(E46:E50)),MOD(ROW(),2)+5)))),"")</f>
        <v/>
      </c>
      <c r="G50" s="16" t="str">
        <f>IFERROR(IF(E46="","",IF(MOD(ROW(),2)+5=1,INDEX(Abril!$F$4:$F$300,MATCH(E50,Abril!$A$4:$A$300,0)),INDEX(Abril!$F$4:$F$300,_xlfn.AGGREGATE(15,6,ROW(Abril!$A$4:$A$300)-ROW(Abril!$A$3)/(Abril!$A$4:$A$300=MAX(E46:E50)),MOD(ROW(),2)+5)))),"")</f>
        <v/>
      </c>
      <c r="H50" s="34"/>
      <c r="I50" s="20" t="str">
        <f>IFERROR(IF(H46="","",IF(MOD(ROW(),2)+5=1,INDEX(Abril!$C$4:$C$300,MATCH(H50,Abril!$A$4:$A$300,0)),INDEX(Abril!$C$4:$C$300,_xlfn.AGGREGATE(15,6,ROW(Abril!$A$4:$A$300)-ROW(Abril!$A$3)/(Abril!$A$4:$A$300=MAX(H46:H50)),MOD(ROW(),2)+5)))),"")</f>
        <v/>
      </c>
      <c r="J50" s="16" t="str">
        <f>IFERROR(IF(H46="","",IF(MOD(ROW(),2)+5=1,INDEX(Abril!$F$4:$F$300,MATCH(H50,Abril!$A$4:$A$300,0)),INDEX(Abril!$F$4:$F$300,_xlfn.AGGREGATE(15,6,ROW(Abril!$A$4:$A$300)-ROW(Abril!$A$3)/(Abril!$A$4:$A$300=MAX(H46:H50)),MOD(ROW(),2)+5)))),"")</f>
        <v/>
      </c>
      <c r="K50" s="34"/>
      <c r="L50" s="20" t="str">
        <f>IFERROR(IF(K46="","",IF(MOD(ROW(),2)+5=1,INDEX(Abril!$C$4:$C$300,MATCH(K50,Abril!$A$4:$A$300,0)),INDEX(Abril!$C$4:$C$300,_xlfn.AGGREGATE(15,6,ROW(Abril!$A$4:$A$300)-ROW(Abril!$A$3)/(Abril!$A$4:$A$300=MAX(K46:K50)),MOD(ROW(),2)+5)))),"")</f>
        <v/>
      </c>
      <c r="M50" s="16" t="str">
        <f>IFERROR(IF(K46="","",IF(MOD(ROW(),2)+5=1,INDEX(Abril!$F$4:$F$300,MATCH(K50,Abril!$A$4:$A$300,0)),INDEX(Abril!$F$4:$F$300,_xlfn.AGGREGATE(15,6,ROW(Abril!$A$4:$A$300)-ROW(Abril!$A$3)/(Abril!$A$4:$A$300=MAX(K46:K50)),MOD(ROW(),2)+5)))),"")</f>
        <v/>
      </c>
      <c r="N50" s="34"/>
      <c r="O50" s="20" t="str">
        <f>IFERROR(IF(N46="","",IF(MOD(ROW(),2)+5=1,INDEX(Abril!$C$4:$C$300,MATCH(N50,Abril!$A$4:$A$300,0)),INDEX(Abril!$C$4:$C$300,_xlfn.AGGREGATE(15,6,ROW(Abril!$A$4:$A$300)-ROW(Abril!$A$3)/(Abril!$A$4:$A$300=MAX(N46:N50)),MOD(ROW(),2)+5)))),"")</f>
        <v/>
      </c>
      <c r="P50" s="16" t="str">
        <f>IFERROR(IF(N46="","",IF(MOD(ROW(),2)+5=1,INDEX(Abril!$F$4:$F$300,MATCH(N50,Abril!$A$4:$A$300,0)),INDEX(Abril!$F$4:$F$300,_xlfn.AGGREGATE(15,6,ROW(Abril!$A$4:$A$300)-ROW(Abril!$A$3)/(Abril!$A$4:$A$300=MAX(N46:N50)),MOD(ROW(),2)+5)))),"")</f>
        <v/>
      </c>
      <c r="Q50" s="34"/>
      <c r="R50" s="20" t="str">
        <f>IFERROR(IF(Q46="","",IF(MOD(ROW(),2)+5=1,INDEX(Abril!$C$4:$C$300,MATCH(Q50,Abril!$A$4:$A$300,0)),INDEX(Abril!$C$4:$C$300,_xlfn.AGGREGATE(15,6,ROW(Abril!$A$4:$A$300)-ROW(Abril!$A$3)/(Abril!$A$4:$A$300=MAX(Q46:Q50)),MOD(ROW(),2)+5)))),"")</f>
        <v/>
      </c>
      <c r="S50" s="16" t="str">
        <f>IFERROR(IF(Q46="","",IF(MOD(ROW(),2)+5=1,INDEX(Abril!$F$4:$F$300,MATCH(Q50,Abril!$A$4:$A$300,0)),INDEX(Abril!$F$4:$F$300,_xlfn.AGGREGATE(15,6,ROW(Abril!$A$4:$A$300)-ROW(Abril!$A$3)/(Abril!$A$4:$A$300=MAX(Q46:Q50)),MOD(ROW(),2)+5)))),"")</f>
        <v/>
      </c>
      <c r="T50" s="34"/>
      <c r="U50" s="46" t="str">
        <f>IFERROR(IF(T46="","",IF(MOD(ROW(),2)+5=1,INDEX(Abril!$C$4:$C$300,MATCH(T50,Abril!$A$4:$A$300,0)),INDEX(Abril!$C$4:$C$300,_xlfn.AGGREGATE(15,6,ROW(Abril!$A$4:$A$300)-ROW(Abril!$A$3)/(Abril!$A$4:$A$300=MAX(T46:T50)),MOD(ROW(),2)+5)))),"")</f>
        <v/>
      </c>
      <c r="V50" s="16" t="str">
        <f>IFERROR(IF(T46="","",IF(MOD(ROW(),2)+5=1,INDEX(Abril!$F$4:$F$300,MATCH(T50,Abril!$A$4:$A$300,0)),INDEX(Abril!$F$4:$F$300,_xlfn.AGGREGATE(15,6,ROW(Abril!$A$4:$A$300)-ROW(Abril!$A$3)/(Abril!$A$4:$A$300=MAX(T46:T50)),MOD(ROW(),2)+5)))),"")</f>
        <v/>
      </c>
      <c r="W50" s="16" t="str">
        <f>IFERROR(IF(U46="","",IF(MOD(ROW(),2)+5=1,INDEX(Abril!$F$4:$F$200,MATCH(U50,Abril!$A$4:$A$200,0)),INDEX(Abril!$F$4:$F$200,_xlfn.AGGREGATE(15,6,ROW(Abril!$A$4:$A$200)-ROW(Abril!$A$3)/(Abril!$A$4:$A$200=MAX(U46:U50)),MOD(ROW(),2)+5)))),"")</f>
        <v/>
      </c>
    </row>
    <row r="51" spans="2:23" x14ac:dyDescent="0.3">
      <c r="B51" s="47"/>
      <c r="C51" s="20" t="str">
        <f>IFERROR(IF(B46="","",IF(MOD(ROW(),2)+5=1,INDEX(Abril!$C$4:$C$300,MATCH(B51,Abril!$A$4:$A$300,0)),INDEX(Abril!$C$4:$C$300,_xlfn.AGGREGATE(15,6,ROW(Abril!$A$4:$A$300)-ROW(Abril!$A$3)/(Abril!$A$4:$A$300=MAX(B46:B51)),MOD(ROW(),2)+5)))),"")</f>
        <v/>
      </c>
      <c r="D51" s="16" t="str">
        <f>IFERROR(IF(B46="","",IF(MOD(ROW(),2)+5=1,INDEX(Abril!$F$4:$F$300,MATCH(B51,Abril!$A$4:$A$200,0)),INDEX(Abril!$F$4:$F$300,_xlfn.AGGREGATE(15,6,ROW(Abril!$A$4:$A$300)-ROW(Abril!$A$3)/(Abril!$A$4:$A$300=MAX(B46:B51)),MOD(ROW(),2)+5)))),"")</f>
        <v/>
      </c>
      <c r="E51" s="34"/>
      <c r="F51" s="20" t="str">
        <f>IFERROR(IF(E46="","",IF(MOD(ROW(),2)+5=1,INDEX(Abril!$C$4:$C$300,MATCH(E51,Abril!$A$4:$A$300,0)),INDEX(Abril!$C$4:$C$300,_xlfn.AGGREGATE(15,6,ROW(Abril!$A$4:$A$300)-ROW(Abril!$A$3)/(Abril!$A$4:$A$300=MAX(E46:E51)),MOD(ROW(),2)+5)))),"")</f>
        <v/>
      </c>
      <c r="G51" s="16" t="str">
        <f>IFERROR(IF(E46="","",IF(MOD(ROW(),2)+5=1,INDEX(Abril!$F$4:$F$300,MATCH(E51,Abril!$A$4:$A$200,0)),INDEX(Abril!$F$4:$F$300,_xlfn.AGGREGATE(15,6,ROW(Abril!$A$4:$A$300)-ROW(Abril!$A$3)/(Abril!$A$4:$A$300=MAX(E46:E51)),MOD(ROW(),2)+5)))),"")</f>
        <v/>
      </c>
      <c r="H51" s="34"/>
      <c r="I51" s="20" t="str">
        <f>IFERROR(IF(H46="","",IF(MOD(ROW(),2)+5=1,INDEX(Abril!$C$4:$C$300,MATCH(H51,Abril!$A$4:$A$300,0)),INDEX(Abril!$C$4:$C$300,_xlfn.AGGREGATE(15,6,ROW(Abril!$A$4:$A$300)-ROW(Abril!$A$3)/(Abril!$A$4:$A$300=MAX(H46:H51)),MOD(ROW(),2)+5)))),"")</f>
        <v/>
      </c>
      <c r="J51" s="16" t="str">
        <f>IFERROR(IF(H46="","",IF(MOD(ROW(),2)+5=1,INDEX(Abril!$F$4:$F$300,MATCH(H51,Abril!$A$4:$A$200,0)),INDEX(Abril!$F$4:$F$300,_xlfn.AGGREGATE(15,6,ROW(Abril!$A$4:$A$300)-ROW(Abril!$A$3)/(Abril!$A$4:$A$300=MAX(H46:H51)),MOD(ROW(),2)+5)))),"")</f>
        <v/>
      </c>
      <c r="K51" s="34"/>
      <c r="L51" s="20" t="str">
        <f>IFERROR(IF(K46="","",IF(MOD(ROW(),2)+5=1,INDEX(Abril!$C$4:$C$300,MATCH(K51,Abril!$A$4:$A$300,0)),INDEX(Abril!$C$4:$C$300,_xlfn.AGGREGATE(15,6,ROW(Abril!$A$4:$A$300)-ROW(Abril!$A$3)/(Abril!$A$4:$A$300=MAX(K46:K51)),MOD(ROW(),2)+5)))),"")</f>
        <v/>
      </c>
      <c r="M51" s="16" t="str">
        <f>IFERROR(IF(K46="","",IF(MOD(ROW(),2)+5=1,INDEX(Abril!$F$4:$F$300,MATCH(K51,Abril!$A$4:$A$200,0)),INDEX(Abril!$F$4:$F$300,_xlfn.AGGREGATE(15,6,ROW(Abril!$A$4:$A$300)-ROW(Abril!$A$3)/(Abril!$A$4:$A$300=MAX(K46:K51)),MOD(ROW(),2)+5)))),"")</f>
        <v/>
      </c>
      <c r="N51" s="34"/>
      <c r="O51" s="20" t="str">
        <f>IFERROR(IF(N46="","",IF(MOD(ROW(),2)+5=1,INDEX(Abril!$C$4:$C$300,MATCH(N51,Abril!$A$4:$A$300,0)),INDEX(Abril!$C$4:$C$300,_xlfn.AGGREGATE(15,6,ROW(Abril!$A$4:$A$300)-ROW(Abril!$A$3)/(Abril!$A$4:$A$300=MAX(N46:N51)),MOD(ROW(),2)+5)))),"")</f>
        <v/>
      </c>
      <c r="P51" s="16" t="str">
        <f>IFERROR(IF(N46="","",IF(MOD(ROW(),2)+5=1,INDEX(Abril!$F$4:$F$300,MATCH(N51,Abril!$A$4:$A$200,0)),INDEX(Abril!$F$4:$F$300,_xlfn.AGGREGATE(15,6,ROW(Abril!$A$4:$A$300)-ROW(Abril!$A$3)/(Abril!$A$4:$A$300=MAX(N46:N51)),MOD(ROW(),2)+5)))),"")</f>
        <v/>
      </c>
      <c r="Q51" s="34"/>
      <c r="R51" s="20" t="str">
        <f>IFERROR(IF(Q46="","",IF(MOD(ROW(),2)+5=1,INDEX(Abril!$C$4:$C$300,MATCH(Q51,Abril!$A$4:$A$300,0)),INDEX(Abril!$C$4:$C$300,_xlfn.AGGREGATE(15,6,ROW(Abril!$A$4:$A$300)-ROW(Abril!$A$3)/(Abril!$A$4:$A$300=MAX(Q46:Q51)),MOD(ROW(),2)+5)))),"")</f>
        <v/>
      </c>
      <c r="S51" s="16" t="str">
        <f>IFERROR(IF(Q46="","",IF(MOD(ROW(),2)+5=1,INDEX(Abril!$F$4:$F$300,MATCH(Q51,Abril!$A$4:$A$200,0)),INDEX(Abril!$F$4:$F$300,_xlfn.AGGREGATE(15,6,ROW(Abril!$A$4:$A$300)-ROW(Abril!$A$3)/(Abril!$A$4:$A$300=MAX(Q46:Q51)),MOD(ROW(),2)+5)))),"")</f>
        <v/>
      </c>
      <c r="T51" s="34"/>
      <c r="U51" s="46" t="str">
        <f>IFERROR(IF(T46="","",IF(MOD(ROW(),2)+5=1,INDEX(Abril!$C$4:$C$300,MATCH(T51,Abril!$A$4:$A$300,0)),INDEX(Abril!$C$4:$C$300,_xlfn.AGGREGATE(15,6,ROW(Abril!$A$4:$A$300)-ROW(Abril!$A$3)/(Abril!$A$4:$A$300=MAX(T46:T51)),MOD(ROW(),2)+5)))),"")</f>
        <v/>
      </c>
      <c r="V51" s="16" t="str">
        <f>IFERROR(IF(T46="","",IF(MOD(ROW(),2)+5=1,INDEX(Abril!$F$4:$F$300,MATCH(T51,Abril!$A$4:$A$200,0)),INDEX(Abril!$F$4:$F$300,_xlfn.AGGREGATE(15,6,ROW(Abril!$A$4:$A$300)-ROW(Abril!$A$3)/(Abril!$A$4:$A$300=MAX(T46:T51)),MOD(ROW(),2)+5)))),"")</f>
        <v/>
      </c>
      <c r="W51" s="16" t="str">
        <f>IFERROR(IF(U46="","",IF(MOD(ROW(),2)+5=1,INDEX(Abril!$F$4:$F$200,MATCH(U51,Abril!$A$4:$A$200,0)),INDEX(Abril!$F$4:$F$200,_xlfn.AGGREGATE(15,6,ROW(Abril!$A$4:$A$200)-ROW(Abril!$A$3)/(Abril!$A$4:$A$200=MAX(U46:U51)),MOD(ROW(),2)+5)))),"")</f>
        <v/>
      </c>
    </row>
    <row r="52" spans="2:23" x14ac:dyDescent="0.3">
      <c r="B52" s="47"/>
      <c r="C52" s="20" t="str">
        <f>IFERROR(IF(B46="","",IF(MOD(ROW(),2)+7=1,INDEX(Abril!$C$4:$C$300,MATCH(B52,Abril!$A$4:$A$300,0)),INDEX(Abril!$C$4:$C$300,_xlfn.AGGREGATE(15,6,ROW(Abril!$A$4:$A$300)-ROW(Abril!$A$3)/(Abril!$A$4:$A$300=MAX(B46:B52)),MOD(ROW(),2)+7)))),"")</f>
        <v/>
      </c>
      <c r="D52" s="16" t="str">
        <f>IFERROR(IF(B46="","",IF(MOD(ROW(),2)+7=1,INDEX(Abril!$F$4:$F$300,MATCH(B52,Abril!$A$4:$A$300,0)),INDEX(Abril!$F$4:$F$300,_xlfn.AGGREGATE(15,6,ROW(Abril!$A$4:$A$300)-ROW(Abril!$A$3)/(Abril!$A$4:$A$300=MAX(B46:B52)),MOD(ROW(),2)+7)))),"")</f>
        <v/>
      </c>
      <c r="E52" s="34"/>
      <c r="F52" s="20" t="str">
        <f>IFERROR(IF(E46="","",IF(MOD(ROW(),2)+7=1,INDEX(Abril!$C$4:$C$300,MATCH(E52,Abril!$A$4:$A$300,0)),INDEX(Abril!$C$4:$C$300,_xlfn.AGGREGATE(15,6,ROW(Abril!$A$4:$A$300)-ROW(Abril!$A$3)/(Abril!$A$4:$A$300=MAX(E46:E52)),MOD(ROW(),2)+7)))),"")</f>
        <v/>
      </c>
      <c r="G52" s="16" t="str">
        <f>IFERROR(IF(E46="","",IF(MOD(ROW(),2)+7=1,INDEX(Abril!$F$4:$F$300,MATCH(E52,Abril!$A$4:$A$300,0)),INDEX(Abril!$F$4:$F$300,_xlfn.AGGREGATE(15,6,ROW(Abril!$A$4:$A$300)-ROW(Abril!$A$3)/(Abril!$A$4:$A$300=MAX(E46:E52)),MOD(ROW(),2)+7)))),"")</f>
        <v/>
      </c>
      <c r="H52" s="34"/>
      <c r="I52" s="20" t="str">
        <f>IFERROR(IF(H46="","",IF(MOD(ROW(),2)+7=1,INDEX(Abril!$C$4:$C$300,MATCH(H52,Abril!$A$4:$A$300,0)),INDEX(Abril!$C$4:$C$300,_xlfn.AGGREGATE(15,6,ROW(Abril!$A$4:$A$300)-ROW(Abril!$A$3)/(Abril!$A$4:$A$300=MAX(H46:H52)),MOD(ROW(),2)+7)))),"")</f>
        <v/>
      </c>
      <c r="J52" s="16" t="str">
        <f>IFERROR(IF(H46="","",IF(MOD(ROW(),2)+7=1,INDEX(Abril!$F$4:$F$300,MATCH(H52,Abril!$A$4:$A$300,0)),INDEX(Abril!$F$4:$F$300,_xlfn.AGGREGATE(15,6,ROW(Abril!$A$4:$A$300)-ROW(Abril!$A$3)/(Abril!$A$4:$A$300=MAX(H46:H52)),MOD(ROW(),2)+7)))),"")</f>
        <v/>
      </c>
      <c r="K52" s="34"/>
      <c r="L52" s="20" t="str">
        <f>IFERROR(IF(K46="","",IF(MOD(ROW(),2)+7=1,INDEX(Abril!$C$4:$C$300,MATCH(K52,Abril!$A$4:$A$300,0)),INDEX(Abril!$C$4:$C$300,_xlfn.AGGREGATE(15,6,ROW(Abril!$A$4:$A$300)-ROW(Abril!$A$3)/(Abril!$A$4:$A$300=MAX(K46:K52)),MOD(ROW(),2)+7)))),"")</f>
        <v/>
      </c>
      <c r="M52" s="16" t="str">
        <f>IFERROR(IF(K46="","",IF(MOD(ROW(),2)+7=1,INDEX(Abril!$F$4:$F$300,MATCH(K52,Abril!$A$4:$A$300,0)),INDEX(Abril!$F$4:$F$300,_xlfn.AGGREGATE(15,6,ROW(Abril!$A$4:$A$300)-ROW(Abril!$A$3)/(Abril!$A$4:$A$300=MAX(K46:K52)),MOD(ROW(),2)+7)))),"")</f>
        <v/>
      </c>
      <c r="N52" s="34"/>
      <c r="O52" s="20" t="str">
        <f>IFERROR(IF(N46="","",IF(MOD(ROW(),2)+7=1,INDEX(Abril!$C$4:$C$300,MATCH(N52,Abril!$A$4:$A$300,0)),INDEX(Abril!$C$4:$C$300,_xlfn.AGGREGATE(15,6,ROW(Abril!$A$4:$A$300)-ROW(Abril!$A$3)/(Abril!$A$4:$A$300=MAX(N46:N52)),MOD(ROW(),2)+7)))),"")</f>
        <v/>
      </c>
      <c r="P52" s="16" t="str">
        <f>IFERROR(IF(N46="","",IF(MOD(ROW(),2)+7=1,INDEX(Abril!$F$4:$F$300,MATCH(N52,Abril!$A$4:$A$300,0)),INDEX(Abril!$F$4:$F$300,_xlfn.AGGREGATE(15,6,ROW(Abril!$A$4:$A$300)-ROW(Abril!$A$3)/(Abril!$A$4:$A$300=MAX(N46:N52)),MOD(ROW(),2)+7)))),"")</f>
        <v/>
      </c>
      <c r="Q52" s="34"/>
      <c r="R52" s="20" t="str">
        <f>IFERROR(IF(Q46="","",IF(MOD(ROW(),2)+7=1,INDEX(Abril!$C$4:$C$300,MATCH(Q52,Abril!$A$4:$A$300,0)),INDEX(Abril!$C$4:$C$300,_xlfn.AGGREGATE(15,6,ROW(Abril!$A$4:$A$300)-ROW(Abril!$A$3)/(Abril!$A$4:$A$300=MAX(Q46:Q52)),MOD(ROW(),2)+7)))),"")</f>
        <v/>
      </c>
      <c r="S52" s="16" t="str">
        <f>IFERROR(IF(Q46="","",IF(MOD(ROW(),2)+7=1,INDEX(Abril!$F$4:$F$300,MATCH(Q52,Abril!$A$4:$A$300,0)),INDEX(Abril!$F$4:$F$300,_xlfn.AGGREGATE(15,6,ROW(Abril!$A$4:$A$300)-ROW(Abril!$A$3)/(Abril!$A$4:$A$300=MAX(Q46:Q52)),MOD(ROW(),2)+7)))),"")</f>
        <v/>
      </c>
      <c r="T52" s="34"/>
      <c r="U52" s="46" t="str">
        <f>IFERROR(IF(T46="","",IF(MOD(ROW(),2)+7=1,INDEX(Abril!$C$4:$C$300,MATCH(T52,Abril!$A$4:$A$300,0)),INDEX(Abril!$C$4:$C$300,_xlfn.AGGREGATE(15,6,ROW(Abril!$A$4:$A$300)-ROW(Abril!$A$3)/(Abril!$A$4:$A$300=MAX(T46:T52)),MOD(ROW(),2)+7)))),"")</f>
        <v/>
      </c>
      <c r="V52" s="16" t="str">
        <f>IFERROR(IF(T46="","",IF(MOD(ROW(),2)+7=1,INDEX(Abril!$F$4:$F$300,MATCH(T52,Abril!$A$4:$A$300,0)),INDEX(Abril!$F$4:$F$300,_xlfn.AGGREGATE(15,6,ROW(Abril!$A$4:$A$300)-ROW(Abril!$A$3)/(Abril!$A$4:$A$300=MAX(T46:T52)),MOD(ROW(),2)+7)))),"")</f>
        <v/>
      </c>
      <c r="W52" s="16" t="str">
        <f>IFERROR(IF(U46="","",IF(MOD(ROW(),2)+7=1,INDEX(Abril!$F$4:$F$200,MATCH(U52,Abril!$A$4:$A$200,0)),INDEX(Abril!$F$4:$F$200,_xlfn.AGGREGATE(15,6,ROW(Abril!$A$4:$A$200)-ROW(Abril!$A$3)/(Abril!$A$4:$A$200=MAX(U46:U52)),MOD(ROW(),2)+7)))),"")</f>
        <v/>
      </c>
    </row>
    <row r="53" spans="2:23" ht="16.2" thickBot="1" x14ac:dyDescent="0.35">
      <c r="B53" s="52"/>
      <c r="C53" s="53" t="str">
        <f>IFERROR(IF(B46="","",IF(MOD(ROW(),2)+7=1,INDEX(Abril!$C$4:$C$300,MATCH(B53,Abril!$A$4:$A$300,0)),INDEX(Abril!$C$4:$C$300,_xlfn.AGGREGATE(15,6,ROW(Abril!$A$4:$A$300)-ROW(Abril!$A$3)/(Abril!$A$4:$A$300=MAX(B46:B53)),MOD(ROW(),2)+7)))),"")</f>
        <v/>
      </c>
      <c r="D53" s="16" t="str">
        <f>IFERROR(IF(B46="","",IF(MOD(ROW(),2)+7=1,INDEX(Abril!$F$4:$F$300,MATCH(B53,Abril!$A$4:$A$300,0)),INDEX(Abril!$F$4:$F$300,_xlfn.AGGREGATE(15,6,ROW(Abril!$A$4:$A$300)-ROW(Abril!$A$3)/(Abril!$A$4:$A$300=MAX(B46:B53)),MOD(ROW(),2)+7)))),"")</f>
        <v/>
      </c>
      <c r="E53" s="55"/>
      <c r="F53" s="53" t="str">
        <f>IFERROR(IF(E46="","",IF(MOD(ROW(),2)+7=1,INDEX(Abril!$C$4:$C$300,MATCH(E53,Abril!$A$4:$A$300,0)),INDEX(Abril!$C$4:$C$300,_xlfn.AGGREGATE(15,6,ROW(Abril!$A$4:$A$300)-ROW(Abril!$A$3)/(Abril!$A$4:$A$300=MAX(E46:E53)),MOD(ROW(),2)+7)))),"")</f>
        <v/>
      </c>
      <c r="G53" s="16" t="str">
        <f>IFERROR(IF(E46="","",IF(MOD(ROW(),2)+7=1,INDEX(Abril!$F$4:$F$300,MATCH(E53,Abril!$A$4:$A$300,0)),INDEX(Abril!$F$4:$F$300,_xlfn.AGGREGATE(15,6,ROW(Abril!$A$4:$A$300)-ROW(Abril!$A$3)/(Abril!$A$4:$A$300=MAX(E46:E53)),MOD(ROW(),2)+7)))),"")</f>
        <v/>
      </c>
      <c r="H53" s="55"/>
      <c r="I53" s="53" t="str">
        <f>IFERROR(IF(H46="","",IF(MOD(ROW(),2)+7=1,INDEX(Abril!$C$4:$C$300,MATCH(H53,Abril!$A$4:$A$300,0)),INDEX(Abril!$C$4:$C$300,_xlfn.AGGREGATE(15,6,ROW(Abril!$A$4:$A$300)-ROW(Abril!$A$3)/(Abril!$A$4:$A$300=MAX(H46:H53)),MOD(ROW(),2)+7)))),"")</f>
        <v/>
      </c>
      <c r="J53" s="16" t="str">
        <f>IFERROR(IF(H46="","",IF(MOD(ROW(),2)+7=1,INDEX(Abril!$F$4:$F$300,MATCH(H53,Abril!$A$4:$A$300,0)),INDEX(Abril!$F$4:$F$300,_xlfn.AGGREGATE(15,6,ROW(Abril!$A$4:$A$300)-ROW(Abril!$A$3)/(Abril!$A$4:$A$300=MAX(H46:H53)),MOD(ROW(),2)+7)))),"")</f>
        <v/>
      </c>
      <c r="K53" s="55"/>
      <c r="L53" s="53" t="str">
        <f>IFERROR(IF(K46="","",IF(MOD(ROW(),2)+7=1,INDEX(Abril!$C$4:$C$300,MATCH(K53,Abril!$A$4:$A$300,0)),INDEX(Abril!$C$4:$C$300,_xlfn.AGGREGATE(15,6,ROW(Abril!$A$4:$A$300)-ROW(Abril!$A$3)/(Abril!$A$4:$A$300=MAX(K46:K53)),MOD(ROW(),2)+7)))),"")</f>
        <v/>
      </c>
      <c r="M53" s="16" t="str">
        <f>IFERROR(IF(K46="","",IF(MOD(ROW(),2)+7=1,INDEX(Abril!$F$4:$F$300,MATCH(K53,Abril!$A$4:$A$300,0)),INDEX(Abril!$F$4:$F$300,_xlfn.AGGREGATE(15,6,ROW(Abril!$A$4:$A$300)-ROW(Abril!$A$3)/(Abril!$A$4:$A$300=MAX(K46:K53)),MOD(ROW(),2)+7)))),"")</f>
        <v/>
      </c>
      <c r="N53" s="55"/>
      <c r="O53" s="53" t="str">
        <f>IFERROR(IF(N46="","",IF(MOD(ROW(),2)+7=1,INDEX(Abril!$C$4:$C$300,MATCH(N53,Abril!$A$4:$A$300,0)),INDEX(Abril!$C$4:$C$300,_xlfn.AGGREGATE(15,6,ROW(Abril!$A$4:$A$300)-ROW(Abril!$A$3)/(Abril!$A$4:$A$300=MAX(N46:N53)),MOD(ROW(),2)+7)))),"")</f>
        <v/>
      </c>
      <c r="P53" s="16" t="str">
        <f>IFERROR(IF(N46="","",IF(MOD(ROW(),2)+7=1,INDEX(Abril!$F$4:$F$300,MATCH(N53,Abril!$A$4:$A$300,0)),INDEX(Abril!$F$4:$F$300,_xlfn.AGGREGATE(15,6,ROW(Abril!$A$4:$A$300)-ROW(Abril!$A$3)/(Abril!$A$4:$A$300=MAX(N46:N53)),MOD(ROW(),2)+7)))),"")</f>
        <v/>
      </c>
      <c r="Q53" s="55"/>
      <c r="R53" s="53" t="str">
        <f>IFERROR(IF(Q46="","",IF(MOD(ROW(),2)+7=1,INDEX(Abril!$C$4:$C$300,MATCH(Q53,Abril!$A$4:$A$300,0)),INDEX(Abril!$C$4:$C$300,_xlfn.AGGREGATE(15,6,ROW(Abril!$A$4:$A$300)-ROW(Abril!$A$3)/(Abril!$A$4:$A$300=MAX(Q46:Q53)),MOD(ROW(),2)+7)))),"")</f>
        <v/>
      </c>
      <c r="S53" s="16" t="str">
        <f>IFERROR(IF(Q46="","",IF(MOD(ROW(),2)+7=1,INDEX(Abril!$F$4:$F$300,MATCH(Q53,Abril!$A$4:$A$300,0)),INDEX(Abril!$F$4:$F$300,_xlfn.AGGREGATE(15,6,ROW(Abril!$A$4:$A$300)-ROW(Abril!$A$3)/(Abril!$A$4:$A$300=MAX(Q46:Q53)),MOD(ROW(),2)+7)))),"")</f>
        <v/>
      </c>
      <c r="T53" s="55"/>
      <c r="U53" s="56" t="str">
        <f>IFERROR(IF(T46="","",IF(MOD(ROW(),2)+7=1,INDEX(Abril!$C$4:$C$300,MATCH(T53,Abril!$A$4:$A$300,0)),INDEX(Abril!$C$4:$C$300,_xlfn.AGGREGATE(15,6,ROW(Abril!$A$4:$A$300)-ROW(Abril!$A$3)/(Abril!$A$4:$A$300=MAX(T46:T53)),MOD(ROW(),2)+7)))),"")</f>
        <v/>
      </c>
      <c r="V53" s="16" t="str">
        <f>IFERROR(IF(T46="","",IF(MOD(ROW(),2)+7=1,INDEX(Abril!$F$4:$F$300,MATCH(T53,Abril!$A$4:$A$300,0)),INDEX(Abril!$F$4:$F$300,_xlfn.AGGREGATE(15,6,ROW(Abril!$A$4:$A$300)-ROW(Abril!$A$3)/(Abril!$A$4:$A$300=MAX(T46:T53)),MOD(ROW(),2)+7)))),"")</f>
        <v/>
      </c>
      <c r="W53" s="16" t="str">
        <f>IFERROR(IF(U46="","",IF(MOD(ROW(),2)+7=1,INDEX(Abril!$F$4:$F$200,MATCH(U53,Abril!$A$4:$A$200,0)),INDEX(Abril!$F$4:$F$200,_xlfn.AGGREGATE(15,6,ROW(Abril!$A$4:$A$200)-ROW(Abril!$A$3)/(Abril!$A$4:$A$200=MAX(U46:U53)),MOD(ROW(),2)+7)))),"")</f>
        <v/>
      </c>
    </row>
    <row r="54" spans="2:23" x14ac:dyDescent="0.3">
      <c r="U54" s="8"/>
    </row>
  </sheetData>
  <mergeCells count="3">
    <mergeCell ref="K2:L2"/>
    <mergeCell ref="O2:Q2"/>
    <mergeCell ref="B3:U4"/>
  </mergeCells>
  <conditionalFormatting sqref="C6:C53">
    <cfRule type="cellIs" dxfId="287" priority="25" operator="equal">
      <formula>$D6=""</formula>
    </cfRule>
    <cfRule type="expression" dxfId="286" priority="26">
      <formula>$D6="A Estudar"</formula>
    </cfRule>
    <cfRule type="expression" dxfId="285" priority="27">
      <formula>$D6="Estudando"</formula>
    </cfRule>
    <cfRule type="expression" dxfId="284" priority="28">
      <formula>$D6="Estudado"</formula>
    </cfRule>
  </conditionalFormatting>
  <conditionalFormatting sqref="F6:F53">
    <cfRule type="cellIs" dxfId="283" priority="29" operator="equal">
      <formula>$F6=""</formula>
    </cfRule>
    <cfRule type="expression" dxfId="282" priority="30">
      <formula>$G6="A Estudar"</formula>
    </cfRule>
    <cfRule type="expression" dxfId="281" priority="31">
      <formula>$G6="Estudando"</formula>
    </cfRule>
    <cfRule type="expression" dxfId="280" priority="32">
      <formula>$G6="Estudado"</formula>
    </cfRule>
  </conditionalFormatting>
  <conditionalFormatting sqref="I6:I53">
    <cfRule type="cellIs" dxfId="279" priority="21" operator="equal">
      <formula>$I6=""</formula>
    </cfRule>
    <cfRule type="expression" dxfId="278" priority="22">
      <formula>$J6="A Estudar"</formula>
    </cfRule>
    <cfRule type="expression" dxfId="277" priority="23">
      <formula>$J6="Estudando"</formula>
    </cfRule>
    <cfRule type="expression" dxfId="276" priority="24">
      <formula>$J6="Estudado"</formula>
    </cfRule>
  </conditionalFormatting>
  <conditionalFormatting sqref="L6:L53">
    <cfRule type="cellIs" dxfId="275" priority="13" operator="equal">
      <formula>$L6=""</formula>
    </cfRule>
    <cfRule type="expression" dxfId="274" priority="14">
      <formula>$M6="A Estudar"</formula>
    </cfRule>
    <cfRule type="expression" dxfId="273" priority="15">
      <formula>$M6="Estudando"</formula>
    </cfRule>
    <cfRule type="expression" dxfId="272" priority="16">
      <formula>$M6="Estudado"</formula>
    </cfRule>
  </conditionalFormatting>
  <conditionalFormatting sqref="O6:O53">
    <cfRule type="cellIs" dxfId="271" priority="9" operator="equal">
      <formula>$O6=""</formula>
    </cfRule>
    <cfRule type="expression" dxfId="270" priority="10">
      <formula>$P6="A Estudar"</formula>
    </cfRule>
    <cfRule type="expression" dxfId="269" priority="11">
      <formula>$P6="Estudando"</formula>
    </cfRule>
    <cfRule type="expression" dxfId="268" priority="12">
      <formula>$P6="Estudado"</formula>
    </cfRule>
  </conditionalFormatting>
  <conditionalFormatting sqref="R6:R53">
    <cfRule type="cellIs" dxfId="267" priority="5" operator="equal">
      <formula>$R6=""</formula>
    </cfRule>
    <cfRule type="expression" dxfId="266" priority="6">
      <formula>$S6="A Estudar"</formula>
    </cfRule>
    <cfRule type="expression" dxfId="265" priority="7">
      <formula>$S6="Estudando"</formula>
    </cfRule>
    <cfRule type="expression" dxfId="264" priority="8">
      <formula>$S6="Estudado"</formula>
    </cfRule>
  </conditionalFormatting>
  <conditionalFormatting sqref="U6:U53">
    <cfRule type="cellIs" dxfId="263" priority="1" operator="equal">
      <formula>$U6=""</formula>
    </cfRule>
    <cfRule type="expression" dxfId="262" priority="2">
      <formula>$V6="A Estudar"</formula>
    </cfRule>
    <cfRule type="expression" dxfId="261" priority="3">
      <formula>$V6="Estudando"</formula>
    </cfRule>
    <cfRule type="expression" dxfId="260" priority="4">
      <formula>$V6="Estudado"</formula>
    </cfRule>
  </conditionalFormatting>
  <conditionalFormatting sqref="U54">
    <cfRule type="expression" dxfId="259" priority="369">
      <formula>$U54=""</formula>
    </cfRule>
    <cfRule type="expression" dxfId="258" priority="370">
      <formula>$V54="A Estudar"</formula>
    </cfRule>
    <cfRule type="expression" dxfId="257" priority="371">
      <formula>$V54="Estudando"</formula>
    </cfRule>
    <cfRule type="expression" dxfId="256" priority="372">
      <formula>$V54="Estudado"</formula>
    </cfRule>
  </conditionalFormatting>
  <pageMargins left="0.75" right="0.25" top="0.75" bottom="0.75" header="0.3" footer="0.3"/>
  <pageSetup paperSize="9" scale="62" orientation="landscape"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Plan5">
    <pageSetUpPr fitToPage="1"/>
  </sheetPr>
  <dimension ref="B2:V54"/>
  <sheetViews>
    <sheetView showGridLines="0" zoomScale="90" zoomScaleNormal="90" workbookViewId="0"/>
  </sheetViews>
  <sheetFormatPr defaultColWidth="9.109375" defaultRowHeight="15.6" x14ac:dyDescent="0.3"/>
  <cols>
    <col min="1" max="1" width="1.88671875" style="1" customWidth="1"/>
    <col min="2" max="2" width="3.44140625" style="27" customWidth="1"/>
    <col min="3" max="3" width="25.6640625" style="1" customWidth="1"/>
    <col min="4" max="4" width="12.6640625" style="1" hidden="1" customWidth="1"/>
    <col min="5" max="5" width="3.44140625" style="27" customWidth="1"/>
    <col min="6" max="6" width="25.6640625" style="1" customWidth="1"/>
    <col min="7" max="7" width="14.109375" style="1" hidden="1" customWidth="1"/>
    <col min="8" max="8" width="3.44140625" style="27" customWidth="1"/>
    <col min="9" max="9" width="25.6640625" style="1" customWidth="1"/>
    <col min="10" max="10" width="22.33203125" style="1" hidden="1" customWidth="1"/>
    <col min="11" max="11" width="3.44140625" style="27" customWidth="1"/>
    <col min="12" max="12" width="25.6640625" style="1" customWidth="1"/>
    <col min="13" max="13" width="15.44140625" style="1" hidden="1" customWidth="1"/>
    <col min="14" max="14" width="3.44140625" style="27" customWidth="1"/>
    <col min="15" max="15" width="25.6640625" style="1" customWidth="1"/>
    <col min="16" max="16" width="20.44140625" style="1" hidden="1" customWidth="1"/>
    <col min="17" max="17" width="3.6640625" style="27" customWidth="1"/>
    <col min="18" max="18" width="25.6640625" style="1" customWidth="1"/>
    <col min="19" max="19" width="10.88671875" style="1" hidden="1" customWidth="1"/>
    <col min="20" max="20" width="3.44140625" style="27" customWidth="1"/>
    <col min="21" max="21" width="25.6640625" style="1" customWidth="1"/>
    <col min="22" max="22" width="9.5546875" style="1" hidden="1" customWidth="1"/>
    <col min="23" max="16384" width="9.109375" style="1"/>
  </cols>
  <sheetData>
    <row r="2" spans="2:22" ht="16.2" thickBot="1" x14ac:dyDescent="0.35">
      <c r="F2"/>
      <c r="G2"/>
      <c r="I2" s="9"/>
      <c r="J2" s="9"/>
      <c r="K2" s="208"/>
      <c r="L2" s="208"/>
      <c r="M2" s="10"/>
      <c r="O2" s="207"/>
      <c r="P2" s="207"/>
      <c r="Q2" s="207"/>
      <c r="R2" s="10"/>
      <c r="S2" s="10"/>
    </row>
    <row r="3" spans="2:22" ht="15.75" customHeight="1" x14ac:dyDescent="0.3">
      <c r="B3" s="215" t="str">
        <f>CONCATENATE("Maio","/",Maio!K3)</f>
        <v>Maio/2021</v>
      </c>
      <c r="C3" s="216"/>
      <c r="D3" s="216"/>
      <c r="E3" s="216"/>
      <c r="F3" s="216"/>
      <c r="G3" s="216"/>
      <c r="H3" s="216"/>
      <c r="I3" s="216"/>
      <c r="J3" s="216"/>
      <c r="K3" s="216"/>
      <c r="L3" s="216"/>
      <c r="M3" s="216"/>
      <c r="N3" s="216"/>
      <c r="O3" s="216"/>
      <c r="P3" s="216"/>
      <c r="Q3" s="216"/>
      <c r="R3" s="216"/>
      <c r="S3" s="216"/>
      <c r="T3" s="216"/>
      <c r="U3" s="217"/>
    </row>
    <row r="4" spans="2:22" ht="15" thickBot="1" x14ac:dyDescent="0.35">
      <c r="B4" s="218"/>
      <c r="C4" s="213"/>
      <c r="D4" s="213"/>
      <c r="E4" s="213"/>
      <c r="F4" s="213"/>
      <c r="G4" s="213"/>
      <c r="H4" s="213"/>
      <c r="I4" s="213"/>
      <c r="J4" s="213"/>
      <c r="K4" s="213"/>
      <c r="L4" s="213"/>
      <c r="M4" s="213"/>
      <c r="N4" s="213"/>
      <c r="O4" s="213"/>
      <c r="P4" s="213"/>
      <c r="Q4" s="213"/>
      <c r="R4" s="213"/>
      <c r="S4" s="213"/>
      <c r="T4" s="213"/>
      <c r="U4" s="219"/>
    </row>
    <row r="5" spans="2:22" ht="16.2" thickBot="1" x14ac:dyDescent="0.35">
      <c r="B5" s="95"/>
      <c r="C5" s="86" t="s">
        <v>7</v>
      </c>
      <c r="D5" s="87"/>
      <c r="E5" s="88"/>
      <c r="F5" s="86" t="s">
        <v>8</v>
      </c>
      <c r="G5" s="87"/>
      <c r="H5" s="88"/>
      <c r="I5" s="86" t="s">
        <v>9</v>
      </c>
      <c r="J5" s="87"/>
      <c r="K5" s="88"/>
      <c r="L5" s="86" t="s">
        <v>10</v>
      </c>
      <c r="M5" s="87"/>
      <c r="N5" s="88"/>
      <c r="O5" s="86" t="s">
        <v>11</v>
      </c>
      <c r="P5" s="87"/>
      <c r="Q5" s="88"/>
      <c r="R5" s="86" t="s">
        <v>12</v>
      </c>
      <c r="S5" s="87"/>
      <c r="T5" s="88"/>
      <c r="U5" s="96" t="s">
        <v>13</v>
      </c>
    </row>
    <row r="6" spans="2:22" ht="15" customHeight="1" x14ac:dyDescent="0.3">
      <c r="B6" s="45" t="str">
        <f>Maio!H7</f>
        <v/>
      </c>
      <c r="C6" s="20" t="str">
        <f>IFERROR(IF(B6="","",IF(MOD(ROW(),2)+1=1,INDEX(Maio!$C$4:$C$300,MATCH(B6,Maio!$A$4:$A$300,0)),INDEX(Maio!$C$4:$C$300,_xlfn.AGGREGATE(15,6,ROW(Maio!$A$4:$A$300)-ROW(Maio!$A$3)/(Maio!$A$4:$A$300=MAX(B6)),MOD(ROW(),2)+1)))),"")</f>
        <v/>
      </c>
      <c r="D6" s="16" t="str">
        <f>IFERROR(IF(B6="","",IF(MOD(ROW(),2)+1=1,INDEX(Maio!$F$4:$F$300,MATCH(B6,Maio!$A$4:$A$300,0)),INDEX(Maio!$F$4:$F$300,_xlfn.AGGREGATE(15,6,ROW(Maio!$A$4:$A$300)-ROW(Maio!$A$3)/(Maio!$A$4:$A$300=MAX(B6)),MOD(ROW(),2)+1)))),"")</f>
        <v/>
      </c>
      <c r="E6" s="26" t="str">
        <f>Maio!I7</f>
        <v/>
      </c>
      <c r="F6" s="20" t="str">
        <f>IFERROR(IF(E6="","",IF(MOD(ROW(),2)+1=1,INDEX(Maio!$C$4:$C$300,MATCH(E6,Maio!$A$4:$A$300,0)),INDEX(Maio!$C$4:$C$300,_xlfn.AGGREGATE(15,6,ROW(Maio!$A$4:$A$300)-ROW(Maio!$A$3)/(Maio!$A$4:$A$300=MAX(E6)),MOD(ROW(),2)+1)))),"")</f>
        <v/>
      </c>
      <c r="G6" s="16" t="str">
        <f>IFERROR(IF(E6="","",IF(MOD(ROW(),2)+1=1,INDEX(Maio!$F$4:$F$300,MATCH(E6,Maio!$A$4:$A$300,0)),INDEX(Maio!$F$4:$F$300,_xlfn.AGGREGATE(15,6,ROW(Maio!$A$4:$A$300)-ROW(Maio!$A$3)/(Maio!$A$4:$A$300=MAX(E6)),MOD(ROW(),2)+1)))),"")</f>
        <v/>
      </c>
      <c r="H6" s="26" t="str">
        <f>Maio!J7</f>
        <v/>
      </c>
      <c r="I6" s="20" t="str">
        <f>IFERROR(IF(H6="","",IF(MOD(ROW(),2)+1=1,INDEX(Maio!$C$4:$C$300,MATCH(H6,Maio!$A$4:$A$300,0)),INDEX(Maio!$C$4:$C$300,_xlfn.AGGREGATE(15,6,ROW(Maio!$A$4:$A$300)-ROW(Maio!$A$3)/(Maio!$A$4:$A$300=MAX(H6)),MOD(ROW(),2)+1)))),"")</f>
        <v/>
      </c>
      <c r="J6" s="16" t="str">
        <f>IFERROR(IF(H6="","",IF(MOD(ROW(),2)+1=1,INDEX(Maio!$F$4:$F$300,MATCH(H6,Maio!$A$4:$A$300,0)),INDEX(Maio!$F$4:$F$300,_xlfn.AGGREGATE(15,6,ROW(Maio!$A$4:$A$300)-ROW(Maio!$A$3)/(Maio!$A$4:$A$300=MAX(H6)),MOD(ROW(),2)+1)))),"")</f>
        <v/>
      </c>
      <c r="K6" s="26" t="str">
        <f>Maio!K7</f>
        <v/>
      </c>
      <c r="L6" s="20" t="str">
        <f>IFERROR(IF(K6="","",IF(MOD(ROW(),2)+1=1,INDEX(Maio!$C$4:$C$300,MATCH(K6,Maio!$A$4:$A$300,0)),INDEX(Maio!$C$4:$C$300,_xlfn.AGGREGATE(15,6,ROW(Maio!$A$4:$A$300)-ROW(Maio!$A$3)/(Maio!$A$4:$A$300=MAX(K6)),MOD(ROW(),2)+1)))),"")</f>
        <v/>
      </c>
      <c r="M6" s="16" t="str">
        <f>IFERROR(IF(K6="","",IF(MOD(ROW(),2)+1=1,INDEX(Maio!$F$4:$F$300,MATCH(K6,Maio!$A$4:$A$300,0)),INDEX(Maio!$F$4:$F$300,_xlfn.AGGREGATE(15,6,ROW(Maio!$A$4:$A$300)-ROW(Maio!$A$3)/(Maio!$A$4:$A$300=MAX(K6)),MOD(ROW(),2)+1)))),"")</f>
        <v/>
      </c>
      <c r="N6" s="26" t="str">
        <f>Maio!L7</f>
        <v/>
      </c>
      <c r="O6" s="20" t="str">
        <f>IFERROR(IF(N6="","",IF(MOD(ROW(),2)+1=1,INDEX(Maio!$C$4:$C$300,MATCH(N6,Maio!$A$4:$A$300,0)),INDEX(Maio!$C$4:$C$300,_xlfn.AGGREGATE(15,6,ROW(Maio!$A$4:$A$300)-ROW(Maio!$A$3)/(Maio!$A$4:$A$300=MAX(N6)),MOD(ROW(),2)+1)))),"")</f>
        <v/>
      </c>
      <c r="P6" s="16" t="str">
        <f>IFERROR(IF(N6="","",IF(MOD(ROW(),2)+1=1,INDEX(Maio!$F$4:$F$300,MATCH(N6,Maio!$A$4:$A$300,0)),INDEX(Maio!$F$4:$F$300,_xlfn.AGGREGATE(15,6,ROW(Maio!$A$4:$A$300)-ROW(Maio!$A$3)/(Maio!$A$4:$A$300=MAX(N6)),MOD(ROW(),2)+1)))),"")</f>
        <v/>
      </c>
      <c r="Q6" s="26" t="str">
        <f>Maio!M7</f>
        <v/>
      </c>
      <c r="R6" s="20" t="str">
        <f>IFERROR(IF(Q6="","",IF(MOD(ROW(),2)+1=1,INDEX(Maio!$C$4:$C$300,MATCH(Q6,Maio!$A$4:$A$300,0)),INDEX(Maio!$C$4:$C$300,_xlfn.AGGREGATE(15,6,ROW(Maio!$A$4:$A$300)-ROW(Maio!$A$3)/(Maio!$A$4:$A$300=MAX(Q6)),MOD(ROW(),2)+1)))),"")</f>
        <v/>
      </c>
      <c r="S6" s="16" t="str">
        <f>IFERROR(IF(Q6="","",IF(MOD(ROW(),2)+1=1,INDEX(Maio!$F$4:$F$300,MATCH(Q6,Maio!$A$4:$A$300,0)),INDEX(Maio!$F$4:$F$300,_xlfn.AGGREGATE(15,6,ROW(Maio!$A$4:$A$300)-ROW(Maio!$A$3)/(Maio!$A$4:$A$300=MAX(Q6)),MOD(ROW(),2)+1)))),"")</f>
        <v/>
      </c>
      <c r="T6" s="26">
        <f>Maio!N7</f>
        <v>44317</v>
      </c>
      <c r="U6" s="46" t="str">
        <f>IFERROR(IF(T6="","",IF(MOD(ROW(),2)+1=1,INDEX(Maio!$C$4:$C$300,MATCH(T6,Maio!$A$4:$A$300,0)),INDEX(Maio!$C$4:$C$300,_xlfn.AGGREGATE(15,6,ROW(Maio!$A$4:$A$300)-ROW(Maio!$A$3)/(Maio!$A$4:$A$300=MAX(T6)),MOD(ROW(),2)+1)))),"")</f>
        <v>Tabela Periódica</v>
      </c>
      <c r="V6" s="16" t="str">
        <f>IFERROR(IF(T6="","",IF(MOD(ROW(),2)+1=1,INDEX(Maio!$F$4:$F$300,MATCH(T6,Maio!$A$4:$A$300,0)),INDEX(Maio!$F$4:$F$300,_xlfn.AGGREGATE(15,6,ROW(Maio!$A$4:$A$300)-ROW(Maio!$A$3)/(Maio!$A$4:$A$300=MAX(T6)),MOD(ROW(),2)+1)))),"")</f>
        <v>Estudado</v>
      </c>
    </row>
    <row r="7" spans="2:22" ht="15" customHeight="1" x14ac:dyDescent="0.3">
      <c r="B7" s="47"/>
      <c r="C7" s="20" t="str">
        <f>IFERROR(IF(B6="","",IF(MOD(ROW(),2)+1=1,INDEX(Maio!$C$4:$C$300,MATCH(B7,Maio!$A$4:$A$300,0)),INDEX(Maio!$C$4:$C$300,_xlfn.AGGREGATE(15,6,ROW(Maio!$A$4:$A$300)-ROW(Maio!$A$3)/(Maio!$A$4:$A$300=MAX(B6:B7)),MOD(ROW(),2)+1)))),"")</f>
        <v/>
      </c>
      <c r="D7" s="16" t="str">
        <f>IFERROR(IF(B6="","",IF(MOD(ROW(),2)+1=1,INDEX(Maio!$F$4:$F$300,MATCH(B7,Maio!$A$4:$A$300,0)),INDEX(Maio!$F$4:$F$300,_xlfn.AGGREGATE(15,6,ROW(Maio!$A$4:$A$300)-ROW(Maio!$A$3)/(Maio!$A$4:$A$300=MAX(B6:B7)),MOD(ROW(),2)+1)))),"")</f>
        <v/>
      </c>
      <c r="E7" s="34"/>
      <c r="F7" s="20" t="str">
        <f>IFERROR(IF(E6="","",IF(MOD(ROW(),2)+1=1,INDEX(Maio!$C$4:$C$300,MATCH(E7,Maio!$A$4:$A$300,0)),INDEX(Maio!$C$4:$C$300,_xlfn.AGGREGATE(15,6,ROW(Maio!$A$4:$A$300)-ROW(Maio!$A$3)/(Maio!$A$4:$A$300=MAX(E6:E7)),MOD(ROW(),2)+1)))),"")</f>
        <v/>
      </c>
      <c r="G7" s="16" t="str">
        <f>IFERROR(IF(E6="","",IF(MOD(ROW(),2)+1=1,INDEX(Maio!$F$4:$F$300,MATCH(E7,Maio!$A$4:$A$300,0)),INDEX(Maio!$F$4:$F$300,_xlfn.AGGREGATE(15,6,ROW(Maio!$A$4:$A$300)-ROW(Maio!$A$3)/(Maio!$A$4:$A$300=MAX(E6:E7)),MOD(ROW(),2)+1)))),"")</f>
        <v/>
      </c>
      <c r="H7" s="34"/>
      <c r="I7" s="20" t="str">
        <f>IFERROR(IF(H6="","",IF(MOD(ROW(),2)+1=1,INDEX(Maio!$C$4:$C$300,MATCH(H7,Maio!$A$4:$A$300,0)),INDEX(Maio!$C$4:$C$300,_xlfn.AGGREGATE(15,6,ROW(Maio!$A$4:$A$300)-ROW(Maio!$A$3)/(Maio!$A$4:$A$300=MAX(H6:H7)),MOD(ROW(),2)+1)))),"")</f>
        <v/>
      </c>
      <c r="J7" s="16" t="str">
        <f>IFERROR(IF(H6="","",IF(MOD(ROW(),2)+1=1,INDEX(Maio!$F$4:$F$300,MATCH(H7,Maio!$A$4:$A$300,0)),INDEX(Maio!$F$4:$F$300,_xlfn.AGGREGATE(15,6,ROW(Maio!$A$4:$A$300)-ROW(Maio!$A$3)/(Maio!$A$4:$A$300=MAX(H6:H7)),MOD(ROW(),2)+1)))),"")</f>
        <v/>
      </c>
      <c r="K7" s="26"/>
      <c r="L7" s="20" t="str">
        <f>IFERROR(IF(K6="","",IF(MOD(ROW(),2)+1=1,INDEX(Maio!$C$4:$C$300,MATCH(K7,Maio!$A$4:$A$300,0)),INDEX(Maio!$C$4:$C$300,_xlfn.AGGREGATE(15,6,ROW(Maio!$A$4:$A$300)-ROW(Maio!$A$3)/(Maio!$A$4:$A$300=MAX(K6:K7)),MOD(ROW(),2)+1)))),"")</f>
        <v/>
      </c>
      <c r="M7" s="16" t="str">
        <f>IFERROR(IF(K6="","",IF(MOD(ROW(),2)+1=1,INDEX(Maio!$F$4:$F$300,MATCH(K7,Maio!$A$4:$A$300,0)),INDEX(Maio!$F$4:$F$300,_xlfn.AGGREGATE(15,6,ROW(Maio!$A$4:$A$300)-ROW(Maio!$A$3)/(Maio!$A$4:$A$300=MAX(K6:K7)),MOD(ROW(),2)+1)))),"")</f>
        <v/>
      </c>
      <c r="N7" s="26"/>
      <c r="O7" s="20" t="str">
        <f>IFERROR(IF(N6="","",IF(MOD(ROW(),2)+1=1,INDEX(Maio!$C$4:$C$300,MATCH(N7,Maio!$A$4:$A$300,0)),INDEX(Maio!$C$4:$C$300,_xlfn.AGGREGATE(15,6,ROW(Maio!$A$4:$A$300)-ROW(Maio!$A$3)/(Maio!$A$4:$A$300=MAX(N6:N7)),MOD(ROW(),2)+1)))),"")</f>
        <v/>
      </c>
      <c r="P7" s="16" t="str">
        <f>IFERROR(IF(N6="","",IF(MOD(ROW(),2)+1=1,INDEX(Maio!$F$4:$F$300,MATCH(N7,Maio!$A$4:$A$300,0)),INDEX(Maio!$F$4:$F$300,_xlfn.AGGREGATE(15,6,ROW(Maio!$A$4:$A$300)-ROW(Maio!$A$3)/(Maio!$A$4:$A$300=MAX(N6:N7)),MOD(ROW(),2)+1)))),"")</f>
        <v/>
      </c>
      <c r="Q7" s="26"/>
      <c r="R7" s="20" t="str">
        <f>IFERROR(IF(Q6="","",IF(MOD(ROW(),2)+1=1,INDEX(Maio!$C$4:$C$300,MATCH(Q7,Maio!$A$4:$A$300,0)),INDEX(Maio!$C$4:$C$300,_xlfn.AGGREGATE(15,6,ROW(Maio!$A$4:$A$300)-ROW(Maio!$A$3)/(Maio!$A$4:$A$300=MAX(Q6:Q7)),MOD(ROW(),2)+1)))),"")</f>
        <v/>
      </c>
      <c r="S7" s="16" t="str">
        <f>IFERROR(IF(Q6="","",IF(MOD(ROW(),2)+1=1,INDEX(Maio!$F$4:$F$300,MATCH(Q7,Maio!$A$4:$A$300,0)),INDEX(Maio!$F$4:$F$300,_xlfn.AGGREGATE(15,6,ROW(Maio!$A$4:$A$300)-ROW(Maio!$A$3)/(Maio!$A$4:$A$300=MAX(Q6:Q7)),MOD(ROW(),2)+1)))),"")</f>
        <v/>
      </c>
      <c r="T7" s="26"/>
      <c r="U7" s="46" t="str">
        <f>IFERROR(IF(T6="","",IF(MOD(ROW(),2)+1=1,INDEX(Maio!$C$4:$C$300,MATCH(T7,Maio!$A$4:$A$300,0)),INDEX(Maio!$C$4:$C$300,_xlfn.AGGREGATE(15,6,ROW(Maio!$A$4:$A$300)-ROW(Maio!$A$3)/(Maio!$A$4:$A$300=MAX(T6:T7)),MOD(ROW(),2)+1)))),"")</f>
        <v/>
      </c>
      <c r="V7" s="16" t="str">
        <f>IFERROR(IF(T6="","",IF(MOD(ROW(),2)+1=1,INDEX(Maio!$F$4:$F$300,MATCH(T7,Maio!$A$4:$A$300,0)),INDEX(Maio!$F$4:$F$300,_xlfn.AGGREGATE(15,6,ROW(Maio!$A$4:$A$300)-ROW(Maio!$A$3)/(Maio!$A$4:$A$300=MAX(T6:T7)),MOD(ROW(),2)+1)))),"")</f>
        <v/>
      </c>
    </row>
    <row r="8" spans="2:22" ht="15" customHeight="1" x14ac:dyDescent="0.3">
      <c r="B8" s="47"/>
      <c r="C8" s="20" t="str">
        <f>IFERROR(IF(B6="","",IF(MOD(ROW(),2)+3=1,INDEX(Maio!$C$4:$C$300,MATCH(B8,Maio!$A$4:$A$300,0)),INDEX(Maio!$C$4:$C$300,_xlfn.AGGREGATE(15,6,ROW(Maio!$A$4:$A$300)-ROW(Maio!$A$3)/(Maio!$A$4:$A$300=MAX(B6:B8)),MOD(ROW(),2)+3)))),"")</f>
        <v/>
      </c>
      <c r="D8" s="16" t="str">
        <f>IFERROR(IF(B6="","",IF(MOD(ROW(),2)+3=1,INDEX(Maio!$F$4:$F$300,MATCH(B8,Maio!$A$4:$A$300,0)),INDEX(Maio!$F$4:$F$300,_xlfn.AGGREGATE(15,6,ROW(Maio!$A$4:$A$300)-ROW(Maio!$A$3)/(Maio!$A$4:$A$300=MAX(B6:B8)),MOD(ROW(),2)+3)))),"")</f>
        <v/>
      </c>
      <c r="E8" s="34"/>
      <c r="F8" s="20" t="str">
        <f>IFERROR(IF(E6="","",IF(MOD(ROW(),2)+3=1,INDEX(Maio!$C$4:$C$300,MATCH(E8,Maio!$A$4:$A$300,0)),INDEX(Maio!$C$4:$C$300,_xlfn.AGGREGATE(15,6,ROW(Maio!$A$4:$A$300)-ROW(Maio!$A$3)/(Maio!$A$4:$A$300=MAX(E6:E8)),MOD(ROW(),2)+3)))),"")</f>
        <v/>
      </c>
      <c r="G8" s="16" t="str">
        <f>IFERROR(IF(E6="","",IF(MOD(ROW(),2)+3=1,INDEX(Maio!$F$4:$F$300,MATCH(E8,Maio!$A$4:$A$300,0)),INDEX(Maio!$F$4:$F$300,_xlfn.AGGREGATE(15,6,ROW(Maio!$A$4:$A$300)-ROW(Maio!$A$3)/(Maio!$A$4:$A$300=MAX(E6:E8)),MOD(ROW(),2)+3)))),"")</f>
        <v/>
      </c>
      <c r="H8" s="34"/>
      <c r="I8" s="20" t="str">
        <f>IFERROR(IF(H6="","",IF(MOD(ROW(),2)+3=1,INDEX(Maio!$C$4:$C$300,MATCH(H8,Maio!$A$4:$A$300,0)),INDEX(Maio!$C$4:$C$300,_xlfn.AGGREGATE(15,6,ROW(Maio!$A$4:$A$300)-ROW(Maio!$A$3)/(Maio!$A$4:$A$300=MAX(H6:H8)),MOD(ROW(),2)+3)))),"")</f>
        <v/>
      </c>
      <c r="J8" s="16" t="str">
        <f>IFERROR(IF(H6="","",IF(MOD(ROW(),2)+3=1,INDEX(Maio!$F$4:$F$300,MATCH(H8,Maio!$A$4:$A$300,0)),INDEX(Maio!$F$4:$F$300,_xlfn.AGGREGATE(15,6,ROW(Maio!$A$4:$A$300)-ROW(Maio!$A$3)/(Maio!$A$4:$A$300=MAX(H6:H8)),MOD(ROW(),2)+3)))),"")</f>
        <v/>
      </c>
      <c r="K8" s="26"/>
      <c r="L8" s="20" t="str">
        <f>IFERROR(IF(K6="","",IF(MOD(ROW(),2)+3=1,INDEX(Maio!$C$4:$C$300,MATCH(K8,Maio!$A$4:$A$300,0)),INDEX(Maio!$C$4:$C$300,_xlfn.AGGREGATE(15,6,ROW(Maio!$A$4:$A$300)-ROW(Maio!$A$3)/(Maio!$A$4:$A$300=MAX(K6:K8)),MOD(ROW(),2)+3)))),"")</f>
        <v/>
      </c>
      <c r="M8" s="16" t="str">
        <f>IFERROR(IF(K6="","",IF(MOD(ROW(),2)+3=1,INDEX(Maio!$F$4:$F$300,MATCH(K8,Maio!$A$4:$A$300,0)),INDEX(Maio!$F$4:$F$300,_xlfn.AGGREGATE(15,6,ROW(Maio!$A$4:$A$300)-ROW(Maio!$A$3)/(Maio!$A$4:$A$300=MAX(K6:K8)),MOD(ROW(),2)+3)))),"")</f>
        <v/>
      </c>
      <c r="N8" s="26"/>
      <c r="O8" s="20" t="str">
        <f>IFERROR(IF(N6="","",IF(MOD(ROW(),2)+3=1,INDEX(Maio!$C$4:$C$300,MATCH(N8,Maio!$A$4:$A$300,0)),INDEX(Maio!$C$4:$C$300,_xlfn.AGGREGATE(15,6,ROW(Maio!$A$4:$A$300)-ROW(Maio!$A$3)/(Maio!$A$4:$A$300=MAX(N6:N8)),MOD(ROW(),2)+3)))),"")</f>
        <v/>
      </c>
      <c r="P8" s="16" t="str">
        <f>IFERROR(IF(N6="","",IF(MOD(ROW(),2)+3=1,INDEX(Maio!$F$4:$F$300,MATCH(N8,Maio!$A$4:$A$300,0)),INDEX(Maio!$F$4:$F$300,_xlfn.AGGREGATE(15,6,ROW(Maio!$A$4:$A$300)-ROW(Maio!$A$3)/(Maio!$A$4:$A$300=MAX(N6:N8)),MOD(ROW(),2)+3)))),"")</f>
        <v/>
      </c>
      <c r="Q8" s="26"/>
      <c r="R8" s="20" t="str">
        <f>IFERROR(IF(Q6="","",IF(MOD(ROW(),2)+3=1,INDEX(Maio!$C$4:$C$300,MATCH(Q8,Maio!$A$4:$A$300,0)),INDEX(Maio!$C$4:$C$300,_xlfn.AGGREGATE(15,6,ROW(Maio!$A$4:$A$300)-ROW(Maio!$A$3)/(Maio!$A$4:$A$300=MAX(Q6:Q8)),MOD(ROW(),2)+3)))),"")</f>
        <v/>
      </c>
      <c r="S8" s="16" t="str">
        <f>IFERROR(IF(Q6="","",IF(MOD(ROW(),2)+3=1,INDEX(Maio!$F$4:$F$300,MATCH(Q8,Maio!$A$4:$A$300,0)),INDEX(Maio!$F$4:$F$300,_xlfn.AGGREGATE(15,6,ROW(Maio!$A$4:$A$300)-ROW(Maio!$A$3)/(Maio!$A$4:$A$300=MAX(Q6:Q8)),MOD(ROW(),2)+3)))),"")</f>
        <v/>
      </c>
      <c r="T8" s="26"/>
      <c r="U8" s="46" t="str">
        <f>IFERROR(IF(T6="","",IF(MOD(ROW(),2)+3=1,INDEX(Maio!$C$4:$C$300,MATCH(T8,Maio!$A$4:$A$300,0)),INDEX(Maio!$C$4:$C$300,_xlfn.AGGREGATE(15,6,ROW(Maio!$A$4:$A$300)-ROW(Maio!$A$3)/(Maio!$A$4:$A$300=MAX(T6:T8)),MOD(ROW(),2)+3)))),"")</f>
        <v/>
      </c>
      <c r="V8" s="16" t="str">
        <f>IFERROR(IF(T6="","",IF(MOD(ROW(),2)+3=1,INDEX(Maio!$F$4:$F$300,MATCH(T8,Maio!$A$4:$A$300,0)),INDEX(Maio!$F$4:$F$300,_xlfn.AGGREGATE(15,6,ROW(Maio!$A$4:$A$300)-ROW(Maio!$A$3)/(Maio!$A$4:$A$300=MAX(T6:T8)),MOD(ROW(),2)+3)))),"")</f>
        <v/>
      </c>
    </row>
    <row r="9" spans="2:22" ht="15" customHeight="1" x14ac:dyDescent="0.3">
      <c r="B9" s="47"/>
      <c r="C9" s="20" t="str">
        <f>IFERROR(IF(B6="","",IF(MOD(ROW(),2)+3=1,INDEX(Maio!$C$4:$C$300,MATCH(B9,Maio!$A$4:$A$300,0)),INDEX(Maio!$C$4:$C$300,_xlfn.AGGREGATE(15,6,ROW(Maio!$A$4:$A$300)-ROW(Maio!$A$3)/(Maio!$A$4:$A$300=MAX(B6:B9)),MOD(ROW(),2)+3)))),"")</f>
        <v/>
      </c>
      <c r="D9" s="16" t="str">
        <f>IFERROR(IF(B6="","",IF(MOD(ROW(),2)+3=1,INDEX(Maio!$F$4:$F$300,MATCH(B9,Maio!$A$4:$A$300,0)),INDEX(Maio!$F$4:$F$300,_xlfn.AGGREGATE(15,6,ROW(Maio!$A$4:$A$300)-ROW(Maio!$A$3)/(Maio!$A$4:$A$300=MAX(B6:B9)),MOD(ROW(),2)+3)))),"")</f>
        <v/>
      </c>
      <c r="E9" s="34"/>
      <c r="F9" s="20" t="str">
        <f>IFERROR(IF(E6="","",IF(MOD(ROW(),2)+3=1,INDEX(Maio!$C$4:$C$300,MATCH(E9,Maio!$A$4:$A$300,0)),INDEX(Maio!$C$4:$C$300,_xlfn.AGGREGATE(15,6,ROW(Maio!$A$4:$A$300)-ROW(Maio!$A$3)/(Maio!$A$4:$A$300=MAX(E6:E9)),MOD(ROW(),2)+3)))),"")</f>
        <v/>
      </c>
      <c r="G9" s="16" t="str">
        <f>IFERROR(IF(E6="","",IF(MOD(ROW(),2)+3=1,INDEX(Maio!$F$4:$F$300,MATCH(E9,Maio!$A$4:$A$300,0)),INDEX(Maio!$F$4:$F$300,_xlfn.AGGREGATE(15,6,ROW(Maio!$A$4:$A$300)-ROW(Maio!$A$3)/(Maio!$A$4:$A$300=MAX(E6:E9)),MOD(ROW(),2)+3)))),"")</f>
        <v/>
      </c>
      <c r="H9" s="34"/>
      <c r="I9" s="20" t="str">
        <f>IFERROR(IF(H6="","",IF(MOD(ROW(),2)+3=1,INDEX(Maio!$C$4:$C$300,MATCH(H9,Maio!$A$4:$A$300,0)),INDEX(Maio!$C$4:$C$300,_xlfn.AGGREGATE(15,6,ROW(Maio!$A$4:$A$300)-ROW(Maio!$A$3)/(Maio!$A$4:$A$300=MAX(H6:H9)),MOD(ROW(),2)+3)))),"")</f>
        <v/>
      </c>
      <c r="J9" s="16" t="str">
        <f>IFERROR(IF(H6="","",IF(MOD(ROW(),2)+3=1,INDEX(Maio!$F$4:$F$300,MATCH(H9,Maio!$A$4:$A$300,0)),INDEX(Maio!$F$4:$F$300,_xlfn.AGGREGATE(15,6,ROW(Maio!$A$4:$A$300)-ROW(Maio!$A$3)/(Maio!$A$4:$A$300=MAX(H6:H9)),MOD(ROW(),2)+3)))),"")</f>
        <v/>
      </c>
      <c r="K9" s="26"/>
      <c r="L9" s="20" t="str">
        <f>IFERROR(IF(K6="","",IF(MOD(ROW(),2)+3=1,INDEX(Maio!$C$4:$C$300,MATCH(K9,Maio!$A$4:$A$300,0)),INDEX(Maio!$C$4:$C$300,_xlfn.AGGREGATE(15,6,ROW(Maio!$A$4:$A$300)-ROW(Maio!$A$3)/(Maio!$A$4:$A$300=MAX(K6:K9)),MOD(ROW(),2)+3)))),"")</f>
        <v/>
      </c>
      <c r="M9" s="16" t="str">
        <f>IFERROR(IF(K6="","",IF(MOD(ROW(),2)+3=1,INDEX(Maio!$F$4:$F$300,MATCH(K9,Maio!$A$4:$A$300,0)),INDEX(Maio!$F$4:$F$300,_xlfn.AGGREGATE(15,6,ROW(Maio!$A$4:$A$300)-ROW(Maio!$A$3)/(Maio!$A$4:$A$300=MAX(K6:K9)),MOD(ROW(),2)+3)))),"")</f>
        <v/>
      </c>
      <c r="N9" s="26"/>
      <c r="O9" s="20" t="str">
        <f>IFERROR(IF(N6="","",IF(MOD(ROW(),2)+3=1,INDEX(Maio!$C$4:$C$300,MATCH(N9,Maio!$A$4:$A$300,0)),INDEX(Maio!$C$4:$C$300,_xlfn.AGGREGATE(15,6,ROW(Maio!$A$4:$A$300)-ROW(Maio!$A$3)/(Maio!$A$4:$A$300=MAX(N6:N9)),MOD(ROW(),2)+3)))),"")</f>
        <v/>
      </c>
      <c r="P9" s="16" t="str">
        <f>IFERROR(IF(N6="","",IF(MOD(ROW(),2)+3=1,INDEX(Maio!$F$4:$F$300,MATCH(N9,Maio!$A$4:$A$300,0)),INDEX(Maio!$F$4:$F$300,_xlfn.AGGREGATE(15,6,ROW(Maio!$A$4:$A$300)-ROW(Maio!$A$3)/(Maio!$A$4:$A$300=MAX(N6:N9)),MOD(ROW(),2)+3)))),"")</f>
        <v/>
      </c>
      <c r="Q9" s="26"/>
      <c r="R9" s="20" t="str">
        <f>IFERROR(IF(Q6="","",IF(MOD(ROW(),2)+3=1,INDEX(Maio!$C$4:$C$300,MATCH(Q9,Maio!$A$4:$A$300,0)),INDEX(Maio!$C$4:$C$300,_xlfn.AGGREGATE(15,6,ROW(Maio!$A$4:$A$300)-ROW(Maio!$A$3)/(Maio!$A$4:$A$300=MAX(Q6:Q9)),MOD(ROW(),2)+3)))),"")</f>
        <v/>
      </c>
      <c r="S9" s="16" t="str">
        <f>IFERROR(IF(Q6="","",IF(MOD(ROW(),2)+3=1,INDEX(Maio!$F$4:$F$300,MATCH(Q9,Maio!$A$4:$A$300,0)),INDEX(Maio!$F$4:$F$300,_xlfn.AGGREGATE(15,6,ROW(Maio!$A$4:$A$300)-ROW(Maio!$A$3)/(Maio!$A$4:$A$300=MAX(Q6:Q9)),MOD(ROW(),2)+3)))),"")</f>
        <v/>
      </c>
      <c r="T9" s="26"/>
      <c r="U9" s="46" t="str">
        <f>IFERROR(IF(T6="","",IF(MOD(ROW(),2)+3=1,INDEX(Maio!$C$4:$C$300,MATCH(T9,Maio!$A$4:$A$300,0)),INDEX(Maio!$C$4:$C$300,_xlfn.AGGREGATE(15,6,ROW(Maio!$A$4:$A$300)-ROW(Maio!$A$3)/(Maio!$A$4:$A$300=MAX(T6:T9)),MOD(ROW(),2)+3)))),"")</f>
        <v/>
      </c>
      <c r="V9" s="16" t="str">
        <f>IFERROR(IF(T6="","",IF(MOD(ROW(),2)+3=1,INDEX(Maio!$F$4:$F$300,MATCH(T9,Maio!$A$4:$A$300,0)),INDEX(Maio!$F$4:$F$300,_xlfn.AGGREGATE(15,6,ROW(Maio!$A$4:$A$300)-ROW(Maio!$A$3)/(Maio!$A$4:$A$300=MAX(T6:T9)),MOD(ROW(),2)+3)))),"")</f>
        <v/>
      </c>
    </row>
    <row r="10" spans="2:22" ht="15" customHeight="1" x14ac:dyDescent="0.3">
      <c r="B10" s="47"/>
      <c r="C10" s="20" t="str">
        <f>IFERROR(IF(B6="","",IF(MOD(ROW(),2)+5=1,INDEX(Maio!$C$4:$C$300,MATCH(B10,Maio!$A$4:$A$300,0)),INDEX(Maio!$C$4:$C$300,_xlfn.AGGREGATE(15,6,ROW(Maio!$A$4:$A$300)-ROW(Maio!$A$3)/(Maio!$A$4:$A$300=MAX(B6:B10)),MOD(ROW(),2)+5)))),"")</f>
        <v/>
      </c>
      <c r="D10" s="16" t="str">
        <f>IFERROR(IF(B6="","",IF(MOD(ROW(),2)+5=1,INDEX(Maio!$F$4:$F$300,MATCH(B10,Maio!$A$4:$A$300,0)),INDEX(Maio!$F$4:$F$300,_xlfn.AGGREGATE(15,6,ROW(Maio!$A$4:$A$300)-ROW(Maio!$A$3)/(Maio!$A$4:$A$300=MAX(B6:B10)),MOD(ROW(),2)+5)))),"")</f>
        <v/>
      </c>
      <c r="E10" s="34"/>
      <c r="F10" s="20" t="str">
        <f>IFERROR(IF(E6="","",IF(MOD(ROW(),2)+5=1,INDEX(Maio!$C$4:$C$300,MATCH(E10,Maio!$A$4:$A$300,0)),INDEX(Maio!$C$4:$C$300,_xlfn.AGGREGATE(15,6,ROW(Maio!$A$4:$A$300)-ROW(Maio!$A$3)/(Maio!$A$4:$A$300=MAX(E6:E10)),MOD(ROW(),2)+5)))),"")</f>
        <v/>
      </c>
      <c r="G10" s="16" t="str">
        <f>IFERROR(IF(E6="","",IF(MOD(ROW(),2)+5=1,INDEX(Maio!$F$4:$F$300,MATCH(E10,Maio!$A$4:$A$300,0)),INDEX(Maio!$F$4:$F$300,_xlfn.AGGREGATE(15,6,ROW(Maio!$A$4:$A$300)-ROW(Maio!$A$3)/(Maio!$A$4:$A$300=MAX(E6:E10)),MOD(ROW(),2)+5)))),"")</f>
        <v/>
      </c>
      <c r="H10" s="34"/>
      <c r="I10" s="20" t="str">
        <f>IFERROR(IF(H6="","",IF(MOD(ROW(),2)+5=1,INDEX(Maio!$C$4:$C$300,MATCH(H10,Maio!$A$4:$A$300,0)),INDEX(Maio!$C$4:$C$300,_xlfn.AGGREGATE(15,6,ROW(Maio!$A$4:$A$300)-ROW(Maio!$A$3)/(Maio!$A$4:$A$300=MAX(H6:H10)),MOD(ROW(),2)+5)))),"")</f>
        <v/>
      </c>
      <c r="J10" s="16" t="str">
        <f>IFERROR(IF(H6="","",IF(MOD(ROW(),2)+5=1,INDEX(Maio!$F$4:$F$300,MATCH(H10,Maio!$A$4:$A$300,0)),INDEX(Maio!$F$4:$F$300,_xlfn.AGGREGATE(15,6,ROW(Maio!$A$4:$A$300)-ROW(Maio!$A$3)/(Maio!$A$4:$A$300=MAX(H6:H10)),MOD(ROW(),2)+5)))),"")</f>
        <v/>
      </c>
      <c r="K10" s="34"/>
      <c r="L10" s="20" t="str">
        <f>IFERROR(IF(K6="","",IF(MOD(ROW(),2)+5=1,INDEX(Maio!$C$4:$C$300,MATCH(K10,Maio!$A$4:$A$300,0)),INDEX(Maio!$C$4:$C$300,_xlfn.AGGREGATE(15,6,ROW(Maio!$A$4:$A$300)-ROW(Maio!$A$3)/(Maio!$A$4:$A$300=MAX(K6:K10)),MOD(ROW(),2)+5)))),"")</f>
        <v/>
      </c>
      <c r="M10" s="16" t="str">
        <f>IFERROR(IF(K6="","",IF(MOD(ROW(),2)+5=1,INDEX(Maio!$F$4:$F$300,MATCH(K10,Maio!$A$4:$A$300,0)),INDEX(Maio!$F$4:$F$300,_xlfn.AGGREGATE(15,6,ROW(Maio!$A$4:$A$300)-ROW(Maio!$A$3)/(Maio!$A$4:$A$300=MAX(K6:K10)),MOD(ROW(),2)+5)))),"")</f>
        <v/>
      </c>
      <c r="N10" s="34"/>
      <c r="O10" s="20" t="str">
        <f>IFERROR(IF(N6="","",IF(MOD(ROW(),2)+5=1,INDEX(Maio!$C$4:$C$300,MATCH(N10,Maio!$A$4:$A$300,0)),INDEX(Maio!$C$4:$C$300,_xlfn.AGGREGATE(15,6,ROW(Maio!$A$4:$A$300)-ROW(Maio!$A$3)/(Maio!$A$4:$A$300=MAX(N6:N10)),MOD(ROW(),2)+5)))),"")</f>
        <v/>
      </c>
      <c r="P10" s="16" t="str">
        <f>IFERROR(IF(N6="","",IF(MOD(ROW(),2)+5=1,INDEX(Maio!$F$4:$F$300,MATCH(N10,Maio!$A$4:$A$300,0)),INDEX(Maio!$F$4:$F$300,_xlfn.AGGREGATE(15,6,ROW(Maio!$A$4:$A$300)-ROW(Maio!$A$3)/(Maio!$A$4:$A$300=MAX(N6:N10)),MOD(ROW(),2)+5)))),"")</f>
        <v/>
      </c>
      <c r="Q10" s="34"/>
      <c r="R10" s="20" t="str">
        <f>IFERROR(IF(Q6="","",IF(MOD(ROW(),2)+5=1,INDEX(Maio!$C$4:$C$300,MATCH(Q10,Maio!$A$4:$A$300,0)),INDEX(Maio!$C$4:$C$300,_xlfn.AGGREGATE(15,6,ROW(Maio!$A$4:$A$300)-ROW(Maio!$A$3)/(Maio!$A$4:$A$300=MAX(Q6:Q10)),MOD(ROW(),2)+5)))),"")</f>
        <v/>
      </c>
      <c r="S10" s="16" t="str">
        <f>IFERROR(IF(Q6="","",IF(MOD(ROW(),2)+5=1,INDEX(Maio!$F$4:$F$300,MATCH(Q10,Maio!$A$4:$A$300,0)),INDEX(Maio!$F$4:$F$300,_xlfn.AGGREGATE(15,6,ROW(Maio!$A$4:$A$300)-ROW(Maio!$A$3)/(Maio!$A$4:$A$300=MAX(Q6:Q10)),MOD(ROW(),2)+5)))),"")</f>
        <v/>
      </c>
      <c r="T10" s="34"/>
      <c r="U10" s="46" t="str">
        <f>IFERROR(IF(T6="","",IF(MOD(ROW(),2)+5=1,INDEX(Maio!$C$4:$C$300,MATCH(T10,Maio!$A$4:$A$300,0)),INDEX(Maio!$C$4:$C$300,_xlfn.AGGREGATE(15,6,ROW(Maio!$A$4:$A$300)-ROW(Maio!$A$3)/(Maio!$A$4:$A$300=MAX(T6:T10)),MOD(ROW(),2)+5)))),"")</f>
        <v/>
      </c>
      <c r="V10" s="16" t="str">
        <f>IFERROR(IF(T6="","",IF(MOD(ROW(),2)+5=1,INDEX(Maio!$F$4:$F$300,MATCH(T10,Maio!$A$4:$A$300,0)),INDEX(Maio!$F$4:$F$300,_xlfn.AGGREGATE(15,6,ROW(Maio!$A$4:$A$300)-ROW(Maio!$A$3)/(Maio!$A$4:$A$300=MAX(T6:T10)),MOD(ROW(),2)+5)))),"")</f>
        <v/>
      </c>
    </row>
    <row r="11" spans="2:22" ht="15" customHeight="1" x14ac:dyDescent="0.3">
      <c r="B11" s="47"/>
      <c r="C11" s="20" t="str">
        <f>IFERROR(IF(B6="","",IF(MOD(ROW(),2)+5=1,INDEX(Maio!$C$4:$C$300,MATCH(B11,Maio!$A$4:$A$300,0)),INDEX(Maio!$C$4:$C$300,_xlfn.AGGREGATE(15,6,ROW(Maio!$A$4:$A$300)-ROW(Maio!$A$3)/(Maio!$A$4:$A$300=MAX(B6:B11)),MOD(ROW(),2)+5)))),"")</f>
        <v/>
      </c>
      <c r="D11" s="16" t="str">
        <f>IFERROR(IF(B6="","",IF(MOD(ROW(),2)+5=1,INDEX(Maio!$F$4:$F$300,MATCH(B11,Maio!$A$4:$A$300,0)),INDEX(Maio!$F$4:$F$300,_xlfn.AGGREGATE(15,6,ROW(Maio!$A$4:$A$300)-ROW(Maio!$A$3)/(Maio!$A$4:$A$300=MAX(B6:B11)),MOD(ROW(),2)+5)))),"")</f>
        <v/>
      </c>
      <c r="E11" s="34"/>
      <c r="F11" s="20" t="str">
        <f>IFERROR(IF(E6="","",IF(MOD(ROW(),2)+5=1,INDEX(Maio!$C$4:$C$300,MATCH(E11,Maio!$A$4:$A$300,0)),INDEX(Maio!$C$4:$C$300,_xlfn.AGGREGATE(15,6,ROW(Maio!$A$4:$A$300)-ROW(Maio!$A$3)/(Maio!$A$4:$A$300=MAX(E6:E11)),MOD(ROW(),2)+5)))),"")</f>
        <v/>
      </c>
      <c r="G11" s="16" t="str">
        <f>IFERROR(IF(E6="","",IF(MOD(ROW(),2)+5=1,INDEX(Maio!$F$4:$F$300,MATCH(E11,Maio!$A$4:$A$300,0)),INDEX(Maio!$F$4:$F$300,_xlfn.AGGREGATE(15,6,ROW(Maio!$A$4:$A$300)-ROW(Maio!$A$3)/(Maio!$A$4:$A$300=MAX(E6:E11)),MOD(ROW(),2)+5)))),"")</f>
        <v/>
      </c>
      <c r="H11" s="34"/>
      <c r="I11" s="20" t="str">
        <f>IFERROR(IF(H6="","",IF(MOD(ROW(),2)+5=1,INDEX(Maio!$C$4:$C$300,MATCH(H11,Maio!$A$4:$A$300,0)),INDEX(Maio!$C$4:$C$300,_xlfn.AGGREGATE(15,6,ROW(Maio!$A$4:$A$300)-ROW(Maio!$A$3)/(Maio!$A$4:$A$300=MAX(H6:H11)),MOD(ROW(),2)+5)))),"")</f>
        <v/>
      </c>
      <c r="J11" s="16" t="str">
        <f>IFERROR(IF(H6="","",IF(MOD(ROW(),2)+5=1,INDEX(Maio!$F$4:$F$300,MATCH(H11,Maio!$A$4:$A$300,0)),INDEX(Maio!$F$4:$F$300,_xlfn.AGGREGATE(15,6,ROW(Maio!$A$4:$A$300)-ROW(Maio!$A$3)/(Maio!$A$4:$A$300=MAX(H6:H11)),MOD(ROW(),2)+5)))),"")</f>
        <v/>
      </c>
      <c r="K11" s="34"/>
      <c r="L11" s="20" t="str">
        <f>IFERROR(IF(K6="","",IF(MOD(ROW(),2)+5=1,INDEX(Maio!$C$4:$C$300,MATCH(K11,Maio!$A$4:$A$300,0)),INDEX(Maio!$C$4:$C$300,_xlfn.AGGREGATE(15,6,ROW(Maio!$A$4:$A$300)-ROW(Maio!$A$3)/(Maio!$A$4:$A$300=MAX(K6:K11)),MOD(ROW(),2)+5)))),"")</f>
        <v/>
      </c>
      <c r="M11" s="16" t="str">
        <f>IFERROR(IF(K6="","",IF(MOD(ROW(),2)+5=1,INDEX(Maio!$F$4:$F$300,MATCH(K11,Maio!$A$4:$A$300,0)),INDEX(Maio!$F$4:$F$300,_xlfn.AGGREGATE(15,6,ROW(Maio!$A$4:$A$300)-ROW(Maio!$A$3)/(Maio!$A$4:$A$300=MAX(K6:K11)),MOD(ROW(),2)+5)))),"")</f>
        <v/>
      </c>
      <c r="N11" s="34"/>
      <c r="O11" s="20" t="str">
        <f>IFERROR(IF(N6="","",IF(MOD(ROW(),2)+5=1,INDEX(Maio!$C$4:$C$300,MATCH(N11,Maio!$A$4:$A$300,0)),INDEX(Maio!$C$4:$C$300,_xlfn.AGGREGATE(15,6,ROW(Maio!$A$4:$A$300)-ROW(Maio!$A$3)/(Maio!$A$4:$A$300=MAX(N6:N11)),MOD(ROW(),2)+5)))),"")</f>
        <v/>
      </c>
      <c r="P11" s="16" t="str">
        <f>IFERROR(IF(N6="","",IF(MOD(ROW(),2)+5=1,INDEX(Maio!$F$4:$F$300,MATCH(N11,Maio!$A$4:$A$300,0)),INDEX(Maio!$F$4:$F$300,_xlfn.AGGREGATE(15,6,ROW(Maio!$A$4:$A$300)-ROW(Maio!$A$3)/(Maio!$A$4:$A$300=MAX(N6:N11)),MOD(ROW(),2)+5)))),"")</f>
        <v/>
      </c>
      <c r="Q11" s="34"/>
      <c r="R11" s="20" t="str">
        <f>IFERROR(IF(Q6="","",IF(MOD(ROW(),2)+5=1,INDEX(Maio!$C$4:$C$300,MATCH(Q11,Maio!$A$4:$A$300,0)),INDEX(Maio!$C$4:$C$300,_xlfn.AGGREGATE(15,6,ROW(Maio!$A$4:$A$300)-ROW(Maio!$A$3)/(Maio!$A$4:$A$300=MAX(Q6:Q11)),MOD(ROW(),2)+5)))),"")</f>
        <v/>
      </c>
      <c r="S11" s="16" t="str">
        <f>IFERROR(IF(Q6="","",IF(MOD(ROW(),2)+5=1,INDEX(Maio!$F$4:$F$300,MATCH(Q11,Maio!$A$4:$A$300,0)),INDEX(Maio!$F$4:$F$300,_xlfn.AGGREGATE(15,6,ROW(Maio!$A$4:$A$300)-ROW(Maio!$A$3)/(Maio!$A$4:$A$300=MAX(Q6:Q11)),MOD(ROW(),2)+5)))),"")</f>
        <v/>
      </c>
      <c r="T11" s="34"/>
      <c r="U11" s="46" t="str">
        <f>IFERROR(IF(T6="","",IF(MOD(ROW(),2)+5=1,INDEX(Maio!$C$4:$C$300,MATCH(T11,Maio!$A$4:$A$300,0)),INDEX(Maio!$C$4:$C$300,_xlfn.AGGREGATE(15,6,ROW(Maio!$A$4:$A$300)-ROW(Maio!$A$3)/(Maio!$A$4:$A$300=MAX(T6:T11)),MOD(ROW(),2)+5)))),"")</f>
        <v/>
      </c>
      <c r="V11" s="16" t="str">
        <f>IFERROR(IF(T6="","",IF(MOD(ROW(),2)+5=1,INDEX(Maio!$F$4:$F$300,MATCH(T11,Maio!$A$4:$A$300,0)),INDEX(Maio!$F$4:$F$300,_xlfn.AGGREGATE(15,6,ROW(Maio!$A$4:$A$300)-ROW(Maio!$A$3)/(Maio!$A$4:$A$300=MAX(T6:T11)),MOD(ROW(),2)+5)))),"")</f>
        <v/>
      </c>
    </row>
    <row r="12" spans="2:22" ht="15" customHeight="1" x14ac:dyDescent="0.3">
      <c r="B12" s="45"/>
      <c r="C12" s="20" t="str">
        <f>IFERROR(IF(B6="","",IF(MOD(ROW(),2)+7=1,INDEX(Maio!$C$4:$C$300,MATCH(B12,Maio!$A$4:$A$300,0)),INDEX(Maio!$C$4:$C$300,_xlfn.AGGREGATE(15,6,ROW(Maio!$A$4:$A$300)-ROW(Maio!$A$3)/(Maio!$A$4:$A$300=MAX(B6:B12)),MOD(ROW(),2)+7)))),"")</f>
        <v/>
      </c>
      <c r="D12" s="16" t="str">
        <f>IFERROR(IF(B6="","",IF(MOD(ROW(),2)+7=1,INDEX(Maio!$F$4:$F$300,MATCH(B12,Maio!$A$4:$A$300,0)),INDEX(Maio!$F$4:$F$300,_xlfn.AGGREGATE(15,6,ROW(Maio!$A$4:$A$300)-ROW(Janeiro!$A$3)/(Maio!$A$4:$A$300=MAX(B6:B12)),MOD(ROW(),2)+7)))),"")</f>
        <v/>
      </c>
      <c r="E12" s="34"/>
      <c r="F12" s="20" t="str">
        <f>IFERROR(IF(E6="","",IF(MOD(ROW(),2)+7=1,INDEX(Maio!$C$4:$C$300,MATCH(E12,Maio!$A$4:$A$300,0)),INDEX(Maio!$C$4:$C$300,_xlfn.AGGREGATE(15,6,ROW(Maio!$A$4:$A$300)-ROW(Maio!$A$3)/(Maio!$A$4:$A$300=MAX(E6:E12)),MOD(ROW(),2)+7)))),"")</f>
        <v/>
      </c>
      <c r="G12" s="16" t="str">
        <f>IFERROR(IF(E6="","",IF(MOD(ROW(),2)+7=1,INDEX(Maio!$F$4:$F$300,MATCH(E12,Maio!$A$4:$A$300,0)),INDEX(Maio!$F$4:$F$300,_xlfn.AGGREGATE(15,6,ROW(Maio!$A$4:$A$300)-ROW(Janeiro!$A$3)/(Maio!$A$4:$A$300=MAX(E6:E12)),MOD(ROW(),2)+7)))),"")</f>
        <v/>
      </c>
      <c r="H12" s="34"/>
      <c r="I12" s="20" t="str">
        <f>IFERROR(IF(H6="","",IF(MOD(ROW(),2)+7=1,INDEX(Maio!$C$4:$C$300,MATCH(H12,Maio!$A$4:$A$300,0)),INDEX(Maio!$C$4:$C$300,_xlfn.AGGREGATE(15,6,ROW(Maio!$A$4:$A$300)-ROW(Maio!$A$3)/(Maio!$A$4:$A$300=MAX(H6:H12)),MOD(ROW(),2)+7)))),"")</f>
        <v/>
      </c>
      <c r="J12" s="16" t="str">
        <f>IFERROR(IF(H6="","",IF(MOD(ROW(),2)+7=1,INDEX(Maio!$F$4:$F$300,MATCH(H12,Maio!$A$4:$A$300,0)),INDEX(Maio!$F$4:$F$300,_xlfn.AGGREGATE(15,6,ROW(Maio!$A$4:$A$300)-ROW(Janeiro!$A$3)/(Maio!$A$4:$A$300=MAX(H6:H12)),MOD(ROW(),2)+7)))),"")</f>
        <v/>
      </c>
      <c r="K12" s="34"/>
      <c r="L12" s="20" t="str">
        <f>IFERROR(IF(K6="","",IF(MOD(ROW(),2)+7=1,INDEX(Maio!$C$4:$C$300,MATCH(K12,Maio!$A$4:$A$300,0)),INDEX(Maio!$C$4:$C$300,_xlfn.AGGREGATE(15,6,ROW(Maio!$A$4:$A$300)-ROW(Maio!$A$3)/(Maio!$A$4:$A$300=MAX(K6:K12)),MOD(ROW(),2)+7)))),"")</f>
        <v/>
      </c>
      <c r="M12" s="16" t="str">
        <f>IFERROR(IF(K6="","",IF(MOD(ROW(),2)+7=1,INDEX(Maio!$F$4:$F$300,MATCH(K12,Maio!$A$4:$A$300,0)),INDEX(Maio!$F$4:$F$300,_xlfn.AGGREGATE(15,6,ROW(Maio!$A$4:$A$300)-ROW(Janeiro!$A$3)/(Maio!$A$4:$A$300=MAX(K6:K12)),MOD(ROW(),2)+7)))),"")</f>
        <v/>
      </c>
      <c r="N12" s="34"/>
      <c r="O12" s="20" t="str">
        <f>IFERROR(IF(N6="","",IF(MOD(ROW(),2)+7=1,INDEX(Maio!$C$4:$C$300,MATCH(N12,Maio!$A$4:$A$300,0)),INDEX(Maio!$C$4:$C$300,_xlfn.AGGREGATE(15,6,ROW(Maio!$A$4:$A$300)-ROW(Maio!$A$3)/(Maio!$A$4:$A$300=MAX(N6:N12)),MOD(ROW(),2)+7)))),"")</f>
        <v/>
      </c>
      <c r="P12" s="16" t="str">
        <f>IFERROR(IF(N6="","",IF(MOD(ROW(),2)+7=1,INDEX(Maio!$F$4:$F$300,MATCH(N12,Maio!$A$4:$A$300,0)),INDEX(Maio!$F$4:$F$300,_xlfn.AGGREGATE(15,6,ROW(Maio!$A$4:$A$300)-ROW(Janeiro!$A$3)/(Maio!$A$4:$A$300=MAX(N6:N12)),MOD(ROW(),2)+7)))),"")</f>
        <v/>
      </c>
      <c r="Q12" s="34"/>
      <c r="R12" s="20" t="str">
        <f>IFERROR(IF(Q6="","",IF(MOD(ROW(),2)+7=1,INDEX(Maio!$C$4:$C$300,MATCH(Q12,Maio!$A$4:$A$300,0)),INDEX(Maio!$C$4:$C$300,_xlfn.AGGREGATE(15,6,ROW(Maio!$A$4:$A$300)-ROW(Maio!$A$3)/(Maio!$A$4:$A$300=MAX(Q6:Q12)),MOD(ROW(),2)+7)))),"")</f>
        <v/>
      </c>
      <c r="S12" s="16" t="str">
        <f>IFERROR(IF(Q6="","",IF(MOD(ROW(),2)+7=1,INDEX(Maio!$F$4:$F$300,MATCH(Q12,Maio!$A$4:$A$300,0)),INDEX(Maio!$F$4:$F$300,_xlfn.AGGREGATE(15,6,ROW(Maio!$A$4:$A$300)-ROW(Janeiro!$A$3)/(Maio!$A$4:$A$300=MAX(Q6:Q12)),MOD(ROW(),2)+7)))),"")</f>
        <v/>
      </c>
      <c r="T12" s="34"/>
      <c r="U12" s="46" t="str">
        <f>IFERROR(IF(T6="","",IF(MOD(ROW(),2)+7=1,INDEX(Maio!$C$4:$C$300,MATCH(T12,Maio!$A$4:$A$300,0)),INDEX(Maio!$C$4:$C$300,_xlfn.AGGREGATE(15,6,ROW(Maio!$A$4:$A$300)-ROW(Maio!$A$3)/(Maio!$A$4:$A$300=MAX(T6:T12)),MOD(ROW(),2)+7)))),"")</f>
        <v/>
      </c>
      <c r="V12" s="16" t="str">
        <f>IFERROR(IF(T6="","",IF(MOD(ROW(),2)+7=1,INDEX(Maio!$F$4:$F$300,MATCH(T12,Maio!$A$4:$A$300,0)),INDEX(Maio!$F$4:$F$300,_xlfn.AGGREGATE(15,6,ROW(Maio!$A$4:$A$300)-ROW(Janeiro!$A$3)/(Maio!$A$4:$A$300=MAX(T6:T12)),MOD(ROW(),2)+7)))),"")</f>
        <v/>
      </c>
    </row>
    <row r="13" spans="2:22" ht="15" customHeight="1" x14ac:dyDescent="0.3">
      <c r="B13" s="48"/>
      <c r="C13" s="44" t="str">
        <f>IFERROR(IF(B6="","",IF(MOD(ROW(),2)+7=1,INDEX(Maio!$C$4:$C$300,MATCH(B13,Maio!$A$4:$A$300,0)),INDEX(Maio!$C$4:$C$300,_xlfn.AGGREGATE(15,6,ROW(Maio!$A$4:$A$300)-ROW(Maio!$A$3)/(Maio!$A$4:$A$300=MAX(B6:B13)),MOD(ROW(),2)+7)))),"")</f>
        <v/>
      </c>
      <c r="D13" s="16" t="str">
        <f>IFERROR(IF(B6="","",IF(MOD(ROW(),2)+7=1,INDEX(Maio!$F$4:$F$300,MATCH(B13,Maio!$A$4:$A$300,0)),INDEX(Maio!$F$4:$F$300,_xlfn.AGGREGATE(15,6,ROW(Maio!$A$4:$A$300)-ROW(Maio!$A$3)/(Maio!$A$4:$A$300=MAX(B6:B13)),MOD(ROW(),2)+7)))),"")</f>
        <v/>
      </c>
      <c r="E13" s="35"/>
      <c r="F13" s="44" t="str">
        <f>IFERROR(IF(E6="","",IF(MOD(ROW(),2)+7=1,INDEX(Maio!$C$4:$C$300,MATCH(E13,Maio!$A$4:$A$300,0)),INDEX(Maio!$C$4:$C$300,_xlfn.AGGREGATE(15,6,ROW(Maio!$A$4:$A$300)-ROW(Maio!$A$3)/(Maio!$A$4:$A$300=MAX(E6:E13)),MOD(ROW(),2)+7)))),"")</f>
        <v/>
      </c>
      <c r="G13" s="16" t="str">
        <f>IFERROR(IF(E6="","",IF(MOD(ROW(),2)+7=1,INDEX(Maio!$F$4:$F$300,MATCH(E13,Maio!$A$4:$A$300,0)),INDEX(Maio!$F$4:$F$300,_xlfn.AGGREGATE(15,6,ROW(Maio!$A$4:$A$300)-ROW(Maio!$A$3)/(Maio!$A$4:$A$300=MAX(E6:E13)),MOD(ROW(),2)+7)))),"")</f>
        <v/>
      </c>
      <c r="H13" s="35"/>
      <c r="I13" s="44" t="str">
        <f>IFERROR(IF(H6="","",IF(MOD(ROW(),2)+7=1,INDEX(Maio!$C$4:$C$300,MATCH(H13,Maio!$A$4:$A$300,0)),INDEX(Maio!$C$4:$C$300,_xlfn.AGGREGATE(15,6,ROW(Maio!$A$4:$A$300)-ROW(Maio!$A$3)/(Maio!$A$4:$A$300=MAX(H6:H13)),MOD(ROW(),2)+7)))),"")</f>
        <v/>
      </c>
      <c r="J13" s="16" t="str">
        <f>IFERROR(IF(H6="","",IF(MOD(ROW(),2)+7=1,INDEX(Maio!$F$4:$F$300,MATCH(H13,Maio!$A$4:$A$300,0)),INDEX(Maio!$F$4:$F$300,_xlfn.AGGREGATE(15,6,ROW(Maio!$A$4:$A$300)-ROW(Maio!$A$3)/(Maio!$A$4:$A$300=MAX(H6:H13)),MOD(ROW(),2)+7)))),"")</f>
        <v/>
      </c>
      <c r="K13" s="35"/>
      <c r="L13" s="44" t="str">
        <f>IFERROR(IF(K6="","",IF(MOD(ROW(),2)+7=1,INDEX(Maio!$C$4:$C$300,MATCH(K13,Maio!$A$4:$A$300,0)),INDEX(Maio!$C$4:$C$300,_xlfn.AGGREGATE(15,6,ROW(Maio!$A$4:$A$300)-ROW(Maio!$A$3)/(Maio!$A$4:$A$300=MAX(K6:K13)),MOD(ROW(),2)+7)))),"")</f>
        <v/>
      </c>
      <c r="M13" s="16" t="str">
        <f>IFERROR(IF(K6="","",IF(MOD(ROW(),2)+7=1,INDEX(Maio!$F$4:$F$300,MATCH(K13,Maio!$A$4:$A$300,0)),INDEX(Maio!$F$4:$F$300,_xlfn.AGGREGATE(15,6,ROW(Maio!$A$4:$A$300)-ROW(Maio!$A$3)/(Maio!$A$4:$A$300=MAX(K6:K13)),MOD(ROW(),2)+7)))),"")</f>
        <v/>
      </c>
      <c r="N13" s="35"/>
      <c r="O13" s="44" t="str">
        <f>IFERROR(IF(N6="","",IF(MOD(ROW(),2)+7=1,INDEX(Maio!$C$4:$C$300,MATCH(N13,Maio!$A$4:$A$300,0)),INDEX(Maio!$C$4:$C$300,_xlfn.AGGREGATE(15,6,ROW(Maio!$A$4:$A$300)-ROW(Maio!$A$3)/(Maio!$A$4:$A$300=MAX(N6:N13)),MOD(ROW(),2)+7)))),"")</f>
        <v/>
      </c>
      <c r="P13" s="16" t="str">
        <f>IFERROR(IF(N6="","",IF(MOD(ROW(),2)+7=1,INDEX(Maio!$F$4:$F$300,MATCH(N13,Maio!$A$4:$A$300,0)),INDEX(Maio!$F$4:$F$300,_xlfn.AGGREGATE(15,6,ROW(Maio!$A$4:$A$300)-ROW(Maio!$A$3)/(Maio!$A$4:$A$300=MAX(N6:N13)),MOD(ROW(),2)+7)))),"")</f>
        <v/>
      </c>
      <c r="Q13" s="35"/>
      <c r="R13" s="44" t="str">
        <f>IFERROR(IF(Q6="","",IF(MOD(ROW(),2)+7=1,INDEX(Maio!$C$4:$C$300,MATCH(Q13,Maio!$A$4:$A$300,0)),INDEX(Maio!$C$4:$C$300,_xlfn.AGGREGATE(15,6,ROW(Maio!$A$4:$A$300)-ROW(Maio!$A$3)/(Maio!$A$4:$A$300=MAX(Q6:Q13)),MOD(ROW(),2)+7)))),"")</f>
        <v/>
      </c>
      <c r="S13" s="16" t="str">
        <f>IFERROR(IF(Q6="","",IF(MOD(ROW(),2)+7=1,INDEX(Maio!$F$4:$F$300,MATCH(Q13,Maio!$A$4:$A$300,0)),INDEX(Maio!$F$4:$F$300,_xlfn.AGGREGATE(15,6,ROW(Maio!$A$4:$A$300)-ROW(Maio!$A$3)/(Maio!$A$4:$A$300=MAX(Q6:Q13)),MOD(ROW(),2)+7)))),"")</f>
        <v/>
      </c>
      <c r="T13" s="35"/>
      <c r="U13" s="51" t="str">
        <f>IFERROR(IF(T6="","",IF(MOD(ROW(),2)+7=1,INDEX(Maio!$C$4:$C$300,MATCH(T13,Maio!$A$4:$A$300,0)),INDEX(Maio!$C$4:$C$300,_xlfn.AGGREGATE(15,6,ROW(Maio!$A$4:$A$300)-ROW(Maio!$A$3)/(Maio!$A$4:$A$300=MAX(T6:T13)),MOD(ROW(),2)+7)))),"")</f>
        <v/>
      </c>
      <c r="V13" s="16" t="str">
        <f>IFERROR(IF(T6="","",IF(MOD(ROW(),2)+7=1,INDEX(Maio!$F$4:$F$300,MATCH(T13,Maio!$A$4:$A$300,0)),INDEX(Maio!$F$4:$F$300,_xlfn.AGGREGATE(15,6,ROW(Maio!$A$4:$A$300)-ROW(Maio!$A$3)/(Maio!$A$4:$A$300=MAX(T6:T13)),MOD(ROW(),2)+7)))),"")</f>
        <v/>
      </c>
    </row>
    <row r="14" spans="2:22" x14ac:dyDescent="0.3">
      <c r="B14" s="49">
        <f>Maio!H8</f>
        <v>44318</v>
      </c>
      <c r="C14" s="20" t="str">
        <f>IFERROR(IF(B14="","",IF(MOD(ROW(),2)+1=1,INDEX(Maio!$C$4:$C$200,MATCH(B14,Maio!$A$4:$A$200,0)),INDEX(Maio!$C$4:$C$200,_xlfn.AGGREGATE(15,6,ROW(Maio!$A$4:$A$200)-ROW(Maio!$A$3)/(Maio!$A$4:$A$200=MAX(B14)),MOD(ROW(),2)+1)))),"")</f>
        <v>Numeros inteiros</v>
      </c>
      <c r="D14" s="16" t="str">
        <f>IFERROR(IF(B14="","",IF(MOD(ROW(),2)+1=1,INDEX(Maio!$F$4:$F$300,MATCH(B14,Maio!$A$4:$A$300,0)),INDEX(Maio!$F$4:$F$300,_xlfn.AGGREGATE(15,6,ROW(Maio!$A$4:$A$300)-ROW(Maio!$A$3)/(Maio!$A$4:$A$300=MAX(B14)),MOD(ROW(),2)+1)))),"")</f>
        <v>A estudar</v>
      </c>
      <c r="E14" s="36">
        <f>Maio!I8</f>
        <v>44319</v>
      </c>
      <c r="F14" s="20" t="str">
        <f>IFERROR(IF(E14="","",IF(MOD(ROW(),2)+1=1,INDEX(Maio!$C$4:$C$200,MATCH(E14,Maio!$A$4:$A$200,0)),INDEX(Maio!$C$4:$C$200,_xlfn.AGGREGATE(15,6,ROW(Maio!$A$4:$A$200)-ROW(Maio!$A$3)/(Maio!$A$4:$A$200=MAX(E14)),MOD(ROW(),2)+1)))),"")</f>
        <v>Frações</v>
      </c>
      <c r="G14" s="16" t="str">
        <f>IFERROR(IF(E14="","",IF(MOD(ROW(),2)+1=1,INDEX(Maio!$F$4:$F$300,MATCH(E14,Maio!$A$4:$A$300,0)),INDEX(Maio!$F$4:$F$300,_xlfn.AGGREGATE(15,6,ROW(Maio!$A$4:$A$300)-ROW(Maio!$A$3)/(Maio!$A$4:$A$300=MAX(E14)),MOD(ROW(),2)+1)))),"")</f>
        <v>Estudando</v>
      </c>
      <c r="H14" s="36">
        <f>Maio!J8</f>
        <v>44320</v>
      </c>
      <c r="I14" s="20" t="str">
        <f>IFERROR(IF(H14="","",IF(MOD(ROW(),2)+1=1,INDEX(Maio!$C$4:$C$200,MATCH(H14,Maio!$A$4:$A$200,0)),INDEX(Maio!$C$4:$C$200,_xlfn.AGGREGATE(15,6,ROW(Maio!$A$4:$A$200)-ROW(Maio!$A$3)/(Maio!$A$4:$A$200=MAX(H14)),MOD(ROW(),2)+1)))),"")</f>
        <v>Redação</v>
      </c>
      <c r="J14" s="16" t="str">
        <f>IFERROR(IF(H14="","",IF(MOD(ROW(),2)+1=1,INDEX(Maio!$F$4:$F$300,MATCH(H14,Maio!$A$4:$A$300,0)),INDEX(Maio!$F$4:$F$300,_xlfn.AGGREGATE(15,6,ROW(Maio!$A$4:$A$300)-ROW(Maio!$A$3)/(Maio!$A$4:$A$300=MAX(H14)),MOD(ROW(),2)+1)))),"")</f>
        <v>A estudar</v>
      </c>
      <c r="K14" s="36">
        <f>Maio!K8</f>
        <v>44321</v>
      </c>
      <c r="L14" s="20" t="str">
        <f>IFERROR(IF(K14="","",IF(MOD(ROW(),2)+1=1,INDEX(Maio!$C$4:$C$200,MATCH(K14,Maio!$A$4:$A$200,0)),INDEX(Maio!$C$4:$C$200,_xlfn.AGGREGATE(15,6,ROW(Maio!$A$4:$A$200)-ROW(Maio!$A$3)/(Maio!$A$4:$A$200=MAX(K14)),MOD(ROW(),2)+1)))),"")</f>
        <v>Plural</v>
      </c>
      <c r="M14" s="16" t="str">
        <f>IFERROR(IF(K14="","",IF(MOD(ROW(),2)+1=1,INDEX(Maio!$F$4:$F$300,MATCH(K14,Maio!$A$4:$A$300,0)),INDEX(Maio!$F$4:$F$300,_xlfn.AGGREGATE(15,6,ROW(Maio!$A$4:$A$300)-ROW(Maio!$A$3)/(Maio!$A$4:$A$300=MAX(K14)),MOD(ROW(),2)+1)))),"")</f>
        <v>Estudando</v>
      </c>
      <c r="N14" s="36">
        <f>Maio!L8</f>
        <v>44322</v>
      </c>
      <c r="O14" s="20" t="str">
        <f>IFERROR(IF(N14="","",IF(MOD(ROW(),2)+1=1,INDEX(Maio!$C$4:$C$200,MATCH(N14,Maio!$A$4:$A$200,0)),INDEX(Maio!$C$4:$C$200,_xlfn.AGGREGATE(15,6,ROW(Maio!$A$4:$A$200)-ROW(Maio!$A$3)/(Maio!$A$4:$A$200=MAX(N14)),MOD(ROW(),2)+1)))),"")</f>
        <v>Numerais</v>
      </c>
      <c r="P14" s="16" t="str">
        <f>IFERROR(IF(N14="","",IF(MOD(ROW(),2)+1=1,INDEX(Maio!$F$4:$F$300,MATCH(N14,Maio!$A$4:$A$300,0)),INDEX(Maio!$F$4:$F$300,_xlfn.AGGREGATE(15,6,ROW(Maio!$A$4:$A$300)-ROW(Maio!$A$3)/(Maio!$A$4:$A$300=MAX(N14)),MOD(ROW(),2)+1)))),"")</f>
        <v>Estudando</v>
      </c>
      <c r="Q14" s="36">
        <f>Maio!M8</f>
        <v>44323</v>
      </c>
      <c r="R14" s="20" t="str">
        <f>IFERROR(IF(Q14="","",IF(MOD(ROW(),2)+1=1,INDEX(Maio!$C$4:$C$200,MATCH(Q14,Maio!$A$4:$A$200,0)),INDEX(Maio!$C$4:$C$200,_xlfn.AGGREGATE(15,6,ROW(Maio!$A$4:$A$200)-ROW(Maio!$A$3)/(Maio!$A$4:$A$200=MAX(Q14)),MOD(ROW(),2)+1)))),"")</f>
        <v>Ligações de hidrogenio</v>
      </c>
      <c r="S14" s="16" t="str">
        <f>IFERROR(IF(Q14="","",IF(MOD(ROW(),2)+1=1,INDEX(Maio!$F$4:$F$300,MATCH(Q14,Maio!$A$4:$A$300,0)),INDEX(Maio!$F$4:$F$300,_xlfn.AGGREGATE(15,6,ROW(Maio!$A$4:$A$300)-ROW(Maio!$A$3)/(Maio!$A$4:$A$300=MAX(Q14)),MOD(ROW(),2)+1)))),"")</f>
        <v>Estudando</v>
      </c>
      <c r="T14" s="36">
        <f>Maio!N8</f>
        <v>44324</v>
      </c>
      <c r="U14" s="46" t="str">
        <f>IFERROR(IF(T14="","",IF(MOD(ROW(),2)+1=1,INDEX(Maio!$C$4:$C$200,MATCH(T14,Maio!$A$4:$A$200,0)),INDEX(Maio!$C$4:$C$200,_xlfn.AGGREGATE(15,6,ROW(Maio!$A$4:$A$200)-ROW(Maio!$A$3)/(Maio!$A$4:$A$200=MAX(T14)),MOD(ROW(),2)+1)))),"")</f>
        <v>Produto</v>
      </c>
      <c r="V14" s="16" t="str">
        <f>IFERROR(IF(T14="","",IF(MOD(ROW(),2)+1=1,INDEX(Maio!$F$4:$F$300,MATCH(T14,Maio!$A$4:$A$300,0)),INDEX(Maio!$F$4:$F$300,_xlfn.AGGREGATE(15,6,ROW(Maio!$A$4:$A$300)-ROW(Maio!$A$3)/(Maio!$A$4:$A$300=MAX(T14)),MOD(ROW(),2)+1)))),"")</f>
        <v>A estudar</v>
      </c>
    </row>
    <row r="15" spans="2:22" x14ac:dyDescent="0.3">
      <c r="B15" s="45"/>
      <c r="C15" s="20" t="str">
        <f>IFERROR(IF(B14="","",IF(MOD(ROW(),2)+1=1,INDEX(Maio!$C$4:$C$200,MATCH(B15,Maio!$A$4:$A$200,0)),INDEX(Maio!$C$4:$C$200,_xlfn.AGGREGATE(15,6,ROW(Maio!$A$4:$A$200)-ROW(Maio!$A$3)/(Maio!$A$4:$A$200=MAX(B14:B15)),MOD(ROW(),2)+1)))),"")</f>
        <v/>
      </c>
      <c r="D15" s="16" t="str">
        <f>IFERROR(IF(B14="","",IF(MOD(ROW(),2)+1=1,INDEX(Maio!$F$4:$F$300,MATCH(B15,Maio!$A$4:$A$300,0)),INDEX(Maio!$F$4:$F$300,_xlfn.AGGREGATE(15,6,ROW(Maio!$A$4:$A$300)-ROW(Maio!$A$3)/(Maio!$A$4:$A$300=MAX(B14:B15)),MOD(ROW(),2)+1)))),"")</f>
        <v/>
      </c>
      <c r="E15" s="26"/>
      <c r="F15" s="20" t="str">
        <f>IFERROR(IF(E14="","",IF(MOD(ROW(),2)+1=1,INDEX(Maio!$C$4:$C$200,MATCH(E15,Maio!$A$4:$A$200,0)),INDEX(Maio!$C$4:$C$200,_xlfn.AGGREGATE(15,6,ROW(Maio!$A$4:$A$200)-ROW(Maio!$A$3)/(Maio!$A$4:$A$200=MAX(E14:E15)),MOD(ROW(),2)+1)))),"")</f>
        <v/>
      </c>
      <c r="G15" s="16" t="str">
        <f>IFERROR(IF(E14="","",IF(MOD(ROW(),2)+1=1,INDEX(Maio!$F$4:$F$300,MATCH(E15,Maio!$A$4:$A$300,0)),INDEX(Maio!$F$4:$F$300,_xlfn.AGGREGATE(15,6,ROW(Maio!$A$4:$A$300)-ROW(Maio!$A$3)/(Maio!$A$4:$A$300=MAX(E14:E15)),MOD(ROW(),2)+1)))),"")</f>
        <v/>
      </c>
      <c r="H15" s="26"/>
      <c r="I15" s="20" t="str">
        <f>IFERROR(IF(H14="","",IF(MOD(ROW(),2)+1=1,INDEX(Maio!$C$4:$C$200,MATCH(H15,Maio!$A$4:$A$200,0)),INDEX(Maio!$C$4:$C$200,_xlfn.AGGREGATE(15,6,ROW(Maio!$A$4:$A$200)-ROW(Maio!$A$3)/(Maio!$A$4:$A$200=MAX(H14:H15)),MOD(ROW(),2)+1)))),"")</f>
        <v/>
      </c>
      <c r="J15" s="16" t="str">
        <f>IFERROR(IF(H14="","",IF(MOD(ROW(),2)+1=1,INDEX(Maio!$F$4:$F$300,MATCH(H15,Maio!$A$4:$A$300,0)),INDEX(Maio!$F$4:$F$300,_xlfn.AGGREGATE(15,6,ROW(Maio!$A$4:$A$300)-ROW(Maio!$A$3)/(Maio!$A$4:$A$300=MAX(H14:H15)),MOD(ROW(),2)+1)))),"")</f>
        <v/>
      </c>
      <c r="K15" s="26"/>
      <c r="L15" s="20" t="str">
        <f>IFERROR(IF(K14="","",IF(MOD(ROW(),2)+1=1,INDEX(Maio!$C$4:$C$200,MATCH(K15,Maio!$A$4:$A$200,0)),INDEX(Maio!$C$4:$C$200,_xlfn.AGGREGATE(15,6,ROW(Maio!$A$4:$A$200)-ROW(Maio!$A$3)/(Maio!$A$4:$A$200=MAX(K14:K15)),MOD(ROW(),2)+1)))),"")</f>
        <v/>
      </c>
      <c r="M15" s="16" t="str">
        <f>IFERROR(IF(K14="","",IF(MOD(ROW(),2)+1=1,INDEX(Maio!$F$4:$F$300,MATCH(K15,Maio!$A$4:$A$300,0)),INDEX(Maio!$F$4:$F$300,_xlfn.AGGREGATE(15,6,ROW(Maio!$A$4:$A$300)-ROW(Maio!$A$3)/(Maio!$A$4:$A$300=MAX(K14:K15)),MOD(ROW(),2)+1)))),"")</f>
        <v/>
      </c>
      <c r="N15" s="26"/>
      <c r="O15" s="20" t="str">
        <f>IFERROR(IF(N14="","",IF(MOD(ROW(),2)+1=1,INDEX(Maio!$C$4:$C$200,MATCH(N15,Maio!$A$4:$A$200,0)),INDEX(Maio!$C$4:$C$200,_xlfn.AGGREGATE(15,6,ROW(Maio!$A$4:$A$200)-ROW(Maio!$A$3)/(Maio!$A$4:$A$200=MAX(N14:N15)),MOD(ROW(),2)+1)))),"")</f>
        <v/>
      </c>
      <c r="P15" s="16" t="str">
        <f>IFERROR(IF(N14="","",IF(MOD(ROW(),2)+1=1,INDEX(Maio!$F$4:$F$300,MATCH(N15,Maio!$A$4:$A$300,0)),INDEX(Maio!$F$4:$F$300,_xlfn.AGGREGATE(15,6,ROW(Maio!$A$4:$A$300)-ROW(Maio!$A$3)/(Maio!$A$4:$A$300=MAX(N14:N15)),MOD(ROW(),2)+1)))),"")</f>
        <v/>
      </c>
      <c r="Q15" s="26"/>
      <c r="R15" s="20" t="str">
        <f>IFERROR(IF(Q14="","",IF(MOD(ROW(),2)+1=1,INDEX(Maio!$C$4:$C$200,MATCH(Q15,Maio!$A$4:$A$200,0)),INDEX(Maio!$C$4:$C$200,_xlfn.AGGREGATE(15,6,ROW(Maio!$A$4:$A$200)-ROW(Maio!$A$3)/(Maio!$A$4:$A$200=MAX(Q14:Q15)),MOD(ROW(),2)+1)))),"")</f>
        <v/>
      </c>
      <c r="S15" s="16" t="str">
        <f>IFERROR(IF(Q14="","",IF(MOD(ROW(),2)+1=1,INDEX(Maio!$F$4:$F$300,MATCH(Q15,Maio!$A$4:$A$300,0)),INDEX(Maio!$F$4:$F$300,_xlfn.AGGREGATE(15,6,ROW(Maio!$A$4:$A$300)-ROW(Maio!$A$3)/(Maio!$A$4:$A$300=MAX(Q14:Q15)),MOD(ROW(),2)+1)))),"")</f>
        <v/>
      </c>
      <c r="T15" s="26"/>
      <c r="U15" s="46" t="str">
        <f>IFERROR(IF(T14="","",IF(MOD(ROW(),2)+1=1,INDEX(Maio!$C$4:$C$200,MATCH(T15,Maio!$A$4:$A$200,0)),INDEX(Maio!$C$4:$C$200,_xlfn.AGGREGATE(15,6,ROW(Maio!$A$4:$A$200)-ROW(Maio!$A$3)/(Maio!$A$4:$A$200=MAX(T14:T15)),MOD(ROW(),2)+1)))),"")</f>
        <v/>
      </c>
      <c r="V15" s="16" t="str">
        <f>IFERROR(IF(T14="","",IF(MOD(ROW(),2)+1=1,INDEX(Maio!$F$4:$F$300,MATCH(T15,Maio!$A$4:$A$300,0)),INDEX(Maio!$F$4:$F$300,_xlfn.AGGREGATE(15,6,ROW(Maio!$A$4:$A$300)-ROW(Maio!$A$3)/(Maio!$A$4:$A$300=MAX(T14:T15)),MOD(ROW(),2)+1)))),"")</f>
        <v/>
      </c>
    </row>
    <row r="16" spans="2:22" x14ac:dyDescent="0.3">
      <c r="B16" s="45"/>
      <c r="C16" s="20" t="str">
        <f>IFERROR(IF(B14="","",IF(MOD(ROW(),2)+3=1,INDEX(Maio!$C$4:$C$200,MATCH(B16,Maio!$A$4:$A$200,0)),INDEX(Maio!$C$4:$C$200,_xlfn.AGGREGATE(15,6,ROW(Maio!$A$4:$A$200)-ROW(Maio!$A$3)/(Maio!$A$4:$A$200=MAX(B14:B16)),MOD(ROW(),2)+3)))),"")</f>
        <v/>
      </c>
      <c r="D16" s="16" t="str">
        <f>IFERROR(IF(B14="","",IF(MOD(ROW(),2)+3=1,INDEX(Maio!$F$4:$F$300,MATCH(B16,Maio!$A$4:$A$300,0)),INDEX(Maio!$F$4:$F$300,_xlfn.AGGREGATE(15,6,ROW(Maio!$A$4:$A$300)-ROW(Maio!$A$3)/(Maio!$A$4:$A$300=MAX(B14:B16)),MOD(ROW(),2)+3)))),"")</f>
        <v/>
      </c>
      <c r="E16" s="26"/>
      <c r="F16" s="20" t="str">
        <f>IFERROR(IF(E14="","",IF(MOD(ROW(),2)+3=1,INDEX(Maio!$C$4:$C$200,MATCH(E16,Maio!$A$4:$A$200,0)),INDEX(Maio!$C$4:$C$200,_xlfn.AGGREGATE(15,6,ROW(Maio!$A$4:$A$200)-ROW(Maio!$A$3)/(Maio!$A$4:$A$200=MAX(E14:E16)),MOD(ROW(),2)+3)))),"")</f>
        <v/>
      </c>
      <c r="G16" s="16" t="str">
        <f>IFERROR(IF(E14="","",IF(MOD(ROW(),2)+3=1,INDEX(Maio!$F$4:$F$300,MATCH(E16,Maio!$A$4:$A$300,0)),INDEX(Maio!$F$4:$F$300,_xlfn.AGGREGATE(15,6,ROW(Maio!$A$4:$A$300)-ROW(Maio!$A$3)/(Maio!$A$4:$A$300=MAX(E14:E16)),MOD(ROW(),2)+3)))),"")</f>
        <v/>
      </c>
      <c r="H16" s="26"/>
      <c r="I16" s="20" t="str">
        <f>IFERROR(IF(H14="","",IF(MOD(ROW(),2)+3=1,INDEX(Maio!$C$4:$C$200,MATCH(H16,Maio!$A$4:$A$200,0)),INDEX(Maio!$C$4:$C$200,_xlfn.AGGREGATE(15,6,ROW(Maio!$A$4:$A$200)-ROW(Maio!$A$3)/(Maio!$A$4:$A$200=MAX(H14:H16)),MOD(ROW(),2)+3)))),"")</f>
        <v/>
      </c>
      <c r="J16" s="16" t="str">
        <f>IFERROR(IF(H14="","",IF(MOD(ROW(),2)+3=1,INDEX(Maio!$F$4:$F$300,MATCH(H16,Maio!$A$4:$A$300,0)),INDEX(Maio!$F$4:$F$300,_xlfn.AGGREGATE(15,6,ROW(Maio!$A$4:$A$300)-ROW(Maio!$A$3)/(Maio!$A$4:$A$300=MAX(H14:H16)),MOD(ROW(),2)+3)))),"")</f>
        <v/>
      </c>
      <c r="K16" s="26"/>
      <c r="L16" s="20" t="str">
        <f>IFERROR(IF(K14="","",IF(MOD(ROW(),2)+3=1,INDEX(Maio!$C$4:$C$200,MATCH(K16,Maio!$A$4:$A$200,0)),INDEX(Maio!$C$4:$C$200,_xlfn.AGGREGATE(15,6,ROW(Maio!$A$4:$A$200)-ROW(Maio!$A$3)/(Maio!$A$4:$A$200=MAX(K14:K16)),MOD(ROW(),2)+3)))),"")</f>
        <v/>
      </c>
      <c r="M16" s="16" t="str">
        <f>IFERROR(IF(K14="","",IF(MOD(ROW(),2)+3=1,INDEX(Maio!$F$4:$F$300,MATCH(K16,Maio!$A$4:$A$300,0)),INDEX(Maio!$F$4:$F$300,_xlfn.AGGREGATE(15,6,ROW(Maio!$A$4:$A$300)-ROW(Maio!$A$3)/(Maio!$A$4:$A$300=MAX(K14:K16)),MOD(ROW(),2)+3)))),"")</f>
        <v/>
      </c>
      <c r="N16" s="26"/>
      <c r="O16" s="20" t="str">
        <f>IFERROR(IF(N14="","",IF(MOD(ROW(),2)+3=1,INDEX(Maio!$C$4:$C$200,MATCH(N16,Maio!$A$4:$A$200,0)),INDEX(Maio!$C$4:$C$200,_xlfn.AGGREGATE(15,6,ROW(Maio!$A$4:$A$200)-ROW(Maio!$A$3)/(Maio!$A$4:$A$200=MAX(N14:N16)),MOD(ROW(),2)+3)))),"")</f>
        <v/>
      </c>
      <c r="P16" s="16" t="str">
        <f>IFERROR(IF(N14="","",IF(MOD(ROW(),2)+3=1,INDEX(Maio!$F$4:$F$300,MATCH(N16,Maio!$A$4:$A$300,0)),INDEX(Maio!$F$4:$F$300,_xlfn.AGGREGATE(15,6,ROW(Maio!$A$4:$A$300)-ROW(Maio!$A$3)/(Maio!$A$4:$A$300=MAX(N14:N16)),MOD(ROW(),2)+3)))),"")</f>
        <v/>
      </c>
      <c r="Q16" s="26"/>
      <c r="R16" s="20" t="str">
        <f>IFERROR(IF(Q14="","",IF(MOD(ROW(),2)+3=1,INDEX(Maio!$C$4:$C$200,MATCH(Q16,Maio!$A$4:$A$200,0)),INDEX(Maio!$C$4:$C$200,_xlfn.AGGREGATE(15,6,ROW(Maio!$A$4:$A$200)-ROW(Maio!$A$3)/(Maio!$A$4:$A$200=MAX(Q14:Q16)),MOD(ROW(),2)+3)))),"")</f>
        <v/>
      </c>
      <c r="S16" s="16" t="str">
        <f>IFERROR(IF(Q14="","",IF(MOD(ROW(),2)+3=1,INDEX(Maio!$F$4:$F$300,MATCH(Q16,Maio!$A$4:$A$300,0)),INDEX(Maio!$F$4:$F$300,_xlfn.AGGREGATE(15,6,ROW(Maio!$A$4:$A$300)-ROW(Maio!$A$3)/(Maio!$A$4:$A$300=MAX(Q14:Q16)),MOD(ROW(),2)+3)))),"")</f>
        <v/>
      </c>
      <c r="T16" s="26"/>
      <c r="U16" s="46" t="str">
        <f>IFERROR(IF(T14="","",IF(MOD(ROW(),2)+3=1,INDEX(Maio!$C$4:$C$200,MATCH(T16,Maio!$A$4:$A$200,0)),INDEX(Maio!$C$4:$C$200,_xlfn.AGGREGATE(15,6,ROW(Maio!$A$4:$A$200)-ROW(Maio!$A$3)/(Maio!$A$4:$A$200=MAX(T14:T16)),MOD(ROW(),2)+3)))),"")</f>
        <v/>
      </c>
      <c r="V16" s="16" t="str">
        <f>IFERROR(IF(T14="","",IF(MOD(ROW(),2)+3=1,INDEX(Maio!$F$4:$F$300,MATCH(T16,Maio!$A$4:$A$300,0)),INDEX(Maio!$F$4:$F$300,_xlfn.AGGREGATE(15,6,ROW(Maio!$A$4:$A$300)-ROW(Maio!$A$3)/(Maio!$A$4:$A$300=MAX(T14:T16)),MOD(ROW(),2)+3)))),"")</f>
        <v/>
      </c>
    </row>
    <row r="17" spans="2:22" x14ac:dyDescent="0.3">
      <c r="B17" s="45"/>
      <c r="C17" s="20" t="str">
        <f>IFERROR(IF(B14="","",IF(MOD(ROW(),2)+3=1,INDEX(Maio!$C$4:$C$200,MATCH(B17,Maio!$A$4:$A$200,0)),INDEX(Maio!$C$4:$C$200,_xlfn.AGGREGATE(15,6,ROW(Maio!$A$4:$A$200)-ROW(Maio!$A$3)/(Maio!$A$4:$A$200=MAX(B14:B17)),MOD(ROW(),2)+3)))),"")</f>
        <v/>
      </c>
      <c r="D17" s="16" t="str">
        <f>IFERROR(IF(B14="","",IF(MOD(ROW(),2)+3=1,INDEX(Maio!$F$4:$F$300,MATCH(B17,Maio!$A$4:$A$300,0)),INDEX(Maio!$F$4:$F$300,_xlfn.AGGREGATE(15,6,ROW(Maio!$A$4:$A$300)-ROW(Maio!$A$3)/(Maio!$A$4:$A$300=MAX(B14:B17)),MOD(ROW(),2)+3)))),"")</f>
        <v/>
      </c>
      <c r="E17" s="26"/>
      <c r="F17" s="20" t="str">
        <f>IFERROR(IF(E14="","",IF(MOD(ROW(),2)+3=1,INDEX(Maio!$C$4:$C$200,MATCH(E17,Maio!$A$4:$A$200,0)),INDEX(Maio!$C$4:$C$200,_xlfn.AGGREGATE(15,6,ROW(Maio!$A$4:$A$200)-ROW(Maio!$A$3)/(Maio!$A$4:$A$200=MAX(E14:E17)),MOD(ROW(),2)+3)))),"")</f>
        <v/>
      </c>
      <c r="G17" s="16" t="str">
        <f>IFERROR(IF(E14="","",IF(MOD(ROW(),2)+3=1,INDEX(Maio!$F$4:$F$300,MATCH(E17,Maio!$A$4:$A$300,0)),INDEX(Maio!$F$4:$F$300,_xlfn.AGGREGATE(15,6,ROW(Maio!$A$4:$A$300)-ROW(Maio!$A$3)/(Maio!$A$4:$A$300=MAX(E14:E17)),MOD(ROW(),2)+3)))),"")</f>
        <v/>
      </c>
      <c r="H17" s="26"/>
      <c r="I17" s="20" t="str">
        <f>IFERROR(IF(H14="","",IF(MOD(ROW(),2)+3=1,INDEX(Maio!$C$4:$C$200,MATCH(H17,Maio!$A$4:$A$200,0)),INDEX(Maio!$C$4:$C$200,_xlfn.AGGREGATE(15,6,ROW(Maio!$A$4:$A$200)-ROW(Maio!$A$3)/(Maio!$A$4:$A$200=MAX(H14:H17)),MOD(ROW(),2)+3)))),"")</f>
        <v/>
      </c>
      <c r="J17" s="16" t="str">
        <f>IFERROR(IF(H14="","",IF(MOD(ROW(),2)+3=1,INDEX(Maio!$F$4:$F$300,MATCH(H17,Maio!$A$4:$A$300,0)),INDEX(Maio!$F$4:$F$300,_xlfn.AGGREGATE(15,6,ROW(Maio!$A$4:$A$300)-ROW(Maio!$A$3)/(Maio!$A$4:$A$300=MAX(H14:H17)),MOD(ROW(),2)+3)))),"")</f>
        <v/>
      </c>
      <c r="K17" s="26"/>
      <c r="L17" s="20" t="str">
        <f>IFERROR(IF(K14="","",IF(MOD(ROW(),2)+3=1,INDEX(Maio!$C$4:$C$200,MATCH(K17,Maio!$A$4:$A$200,0)),INDEX(Maio!$C$4:$C$200,_xlfn.AGGREGATE(15,6,ROW(Maio!$A$4:$A$200)-ROW(Maio!$A$3)/(Maio!$A$4:$A$200=MAX(K14:K17)),MOD(ROW(),2)+3)))),"")</f>
        <v/>
      </c>
      <c r="M17" s="16" t="str">
        <f>IFERROR(IF(K14="","",IF(MOD(ROW(),2)+3=1,INDEX(Maio!$F$4:$F$300,MATCH(K17,Maio!$A$4:$A$300,0)),INDEX(Maio!$F$4:$F$300,_xlfn.AGGREGATE(15,6,ROW(Maio!$A$4:$A$300)-ROW(Maio!$A$3)/(Maio!$A$4:$A$300=MAX(K14:K17)),MOD(ROW(),2)+3)))),"")</f>
        <v/>
      </c>
      <c r="N17" s="26"/>
      <c r="O17" s="20" t="str">
        <f>IFERROR(IF(N14="","",IF(MOD(ROW(),2)+3=1,INDEX(Maio!$C$4:$C$200,MATCH(N17,Maio!$A$4:$A$200,0)),INDEX(Maio!$C$4:$C$200,_xlfn.AGGREGATE(15,6,ROW(Maio!$A$4:$A$200)-ROW(Maio!$A$3)/(Maio!$A$4:$A$200=MAX(N14:N17)),MOD(ROW(),2)+3)))),"")</f>
        <v/>
      </c>
      <c r="P17" s="16" t="str">
        <f>IFERROR(IF(N14="","",IF(MOD(ROW(),2)+3=1,INDEX(Maio!$F$4:$F$300,MATCH(N17,Maio!$A$4:$A$300,0)),INDEX(Maio!$F$4:$F$300,_xlfn.AGGREGATE(15,6,ROW(Maio!$A$4:$A$300)-ROW(Maio!$A$3)/(Maio!$A$4:$A$300=MAX(N14:N17)),MOD(ROW(),2)+3)))),"")</f>
        <v/>
      </c>
      <c r="Q17" s="26"/>
      <c r="R17" s="20" t="str">
        <f>IFERROR(IF(Q14="","",IF(MOD(ROW(),2)+3=1,INDEX(Maio!$C$4:$C$200,MATCH(Q17,Maio!$A$4:$A$200,0)),INDEX(Maio!$C$4:$C$200,_xlfn.AGGREGATE(15,6,ROW(Maio!$A$4:$A$200)-ROW(Maio!$A$3)/(Maio!$A$4:$A$200=MAX(Q14:Q17)),MOD(ROW(),2)+3)))),"")</f>
        <v/>
      </c>
      <c r="S17" s="16" t="str">
        <f>IFERROR(IF(Q14="","",IF(MOD(ROW(),2)+3=1,INDEX(Maio!$F$4:$F$300,MATCH(Q17,Maio!$A$4:$A$300,0)),INDEX(Maio!$F$4:$F$300,_xlfn.AGGREGATE(15,6,ROW(Maio!$A$4:$A$300)-ROW(Maio!$A$3)/(Maio!$A$4:$A$300=MAX(Q14:Q17)),MOD(ROW(),2)+3)))),"")</f>
        <v/>
      </c>
      <c r="T17" s="26"/>
      <c r="U17" s="46" t="str">
        <f>IFERROR(IF(T14="","",IF(MOD(ROW(),2)+3=1,INDEX(Maio!$C$4:$C$200,MATCH(T17,Maio!$A$4:$A$200,0)),INDEX(Maio!$C$4:$C$200,_xlfn.AGGREGATE(15,6,ROW(Maio!$A$4:$A$200)-ROW(Maio!$A$3)/(Maio!$A$4:$A$200=MAX(T14:T17)),MOD(ROW(),2)+3)))),"")</f>
        <v/>
      </c>
      <c r="V17" s="16" t="str">
        <f>IFERROR(IF(T14="","",IF(MOD(ROW(),2)+3=1,INDEX(Maio!$F$4:$F$300,MATCH(T17,Maio!$A$4:$A$300,0)),INDEX(Maio!$F$4:$F$300,_xlfn.AGGREGATE(15,6,ROW(Maio!$A$4:$A$300)-ROW(Maio!$A$3)/(Maio!$A$4:$A$300=MAX(T14:T17)),MOD(ROW(),2)+3)))),"")</f>
        <v/>
      </c>
    </row>
    <row r="18" spans="2:22" x14ac:dyDescent="0.3">
      <c r="B18" s="47"/>
      <c r="C18" s="20" t="str">
        <f>IFERROR(IF(B14="","",IF(MOD(ROW(),2)+5=1,INDEX(Maio!$C$4:$C$200,MATCH(B18,Maio!$A$4:$A$200,0)),INDEX(Maio!$C$4:$C$200,_xlfn.AGGREGATE(15,6,ROW(Maio!$A$4:$A$200)-ROW(Maio!$A$3)/(Maio!$A$4:$A$200=MAX(B14:B18)),MOD(ROW(),2)+5)))),"")</f>
        <v/>
      </c>
      <c r="D18" s="16" t="str">
        <f>IFERROR(IF(B14="","",IF(MOD(ROW(),2)+5=1,INDEX(Maio!$F$4:$F$300,MATCH(B18,Maio!$A$4:$A$300,0)),INDEX(Maio!$F$4:$F$300,_xlfn.AGGREGATE(15,6,ROW(Maio!$A$4:$A$300)-ROW(Maio!$A$3)/(Maio!$A$4:$A$300=MAX(B14:B18)),MOD(ROW(),2)+5)))),"")</f>
        <v/>
      </c>
      <c r="E18" s="34"/>
      <c r="F18" s="20" t="str">
        <f>IFERROR(IF(E14="","",IF(MOD(ROW(),2)+5=1,INDEX(Maio!$C$4:$C$200,MATCH(E18,Maio!$A$4:$A$200,0)),INDEX(Maio!$C$4:$C$200,_xlfn.AGGREGATE(15,6,ROW(Maio!$A$4:$A$200)-ROW(Maio!$A$3)/(Maio!$A$4:$A$200=MAX(E14:E18)),MOD(ROW(),2)+5)))),"")</f>
        <v/>
      </c>
      <c r="G18" s="16" t="str">
        <f>IFERROR(IF(E14="","",IF(MOD(ROW(),2)+5=1,INDEX(Maio!$F$4:$F$300,MATCH(E18,Maio!$A$4:$A$300,0)),INDEX(Maio!$F$4:$F$300,_xlfn.AGGREGATE(15,6,ROW(Maio!$A$4:$A$300)-ROW(Maio!$A$3)/(Maio!$A$4:$A$300=MAX(E14:E18)),MOD(ROW(),2)+5)))),"")</f>
        <v/>
      </c>
      <c r="H18" s="34"/>
      <c r="I18" s="20" t="str">
        <f>IFERROR(IF(H14="","",IF(MOD(ROW(),2)+5=1,INDEX(Maio!$C$4:$C$200,MATCH(H18,Maio!$A$4:$A$200,0)),INDEX(Maio!$C$4:$C$200,_xlfn.AGGREGATE(15,6,ROW(Maio!$A$4:$A$200)-ROW(Maio!$A$3)/(Maio!$A$4:$A$200=MAX(H14:H18)),MOD(ROW(),2)+5)))),"")</f>
        <v/>
      </c>
      <c r="J18" s="16" t="str">
        <f>IFERROR(IF(H14="","",IF(MOD(ROW(),2)+5=1,INDEX(Maio!$F$4:$F$300,MATCH(H18,Maio!$A$4:$A$300,0)),INDEX(Maio!$F$4:$F$300,_xlfn.AGGREGATE(15,6,ROW(Maio!$A$4:$A$300)-ROW(Maio!$A$3)/(Maio!$A$4:$A$300=MAX(H14:H18)),MOD(ROW(),2)+5)))),"")</f>
        <v/>
      </c>
      <c r="K18" s="34"/>
      <c r="L18" s="20" t="str">
        <f>IFERROR(IF(K14="","",IF(MOD(ROW(),2)+5=1,INDEX(Maio!$C$4:$C$200,MATCH(K18,Maio!$A$4:$A$200,0)),INDEX(Maio!$C$4:$C$200,_xlfn.AGGREGATE(15,6,ROW(Maio!$A$4:$A$200)-ROW(Maio!$A$3)/(Maio!$A$4:$A$200=MAX(K14:K18)),MOD(ROW(),2)+5)))),"")</f>
        <v/>
      </c>
      <c r="M18" s="16" t="str">
        <f>IFERROR(IF(K14="","",IF(MOD(ROW(),2)+5=1,INDEX(Maio!$F$4:$F$300,MATCH(K18,Maio!$A$4:$A$300,0)),INDEX(Maio!$F$4:$F$300,_xlfn.AGGREGATE(15,6,ROW(Maio!$A$4:$A$300)-ROW(Maio!$A$3)/(Maio!$A$4:$A$300=MAX(K14:K18)),MOD(ROW(),2)+5)))),"")</f>
        <v/>
      </c>
      <c r="N18" s="34"/>
      <c r="O18" s="20" t="str">
        <f>IFERROR(IF(N14="","",IF(MOD(ROW(),2)+5=1,INDEX(Maio!$C$4:$C$200,MATCH(N18,Maio!$A$4:$A$200,0)),INDEX(Maio!$C$4:$C$200,_xlfn.AGGREGATE(15,6,ROW(Maio!$A$4:$A$200)-ROW(Maio!$A$3)/(Maio!$A$4:$A$200=MAX(N14:N18)),MOD(ROW(),2)+5)))),"")</f>
        <v/>
      </c>
      <c r="P18" s="16" t="str">
        <f>IFERROR(IF(N14="","",IF(MOD(ROW(),2)+5=1,INDEX(Maio!$F$4:$F$300,MATCH(N18,Maio!$A$4:$A$300,0)),INDEX(Maio!$F$4:$F$300,_xlfn.AGGREGATE(15,6,ROW(Maio!$A$4:$A$300)-ROW(Maio!$A$3)/(Maio!$A$4:$A$300=MAX(N14:N18)),MOD(ROW(),2)+5)))),"")</f>
        <v/>
      </c>
      <c r="Q18" s="34"/>
      <c r="R18" s="20" t="str">
        <f>IFERROR(IF(Q14="","",IF(MOD(ROW(),2)+5=1,INDEX(Maio!$C$4:$C$200,MATCH(Q18,Maio!$A$4:$A$200,0)),INDEX(Maio!$C$4:$C$200,_xlfn.AGGREGATE(15,6,ROW(Maio!$A$4:$A$200)-ROW(Maio!$A$3)/(Maio!$A$4:$A$200=MAX(Q14:Q18)),MOD(ROW(),2)+5)))),"")</f>
        <v/>
      </c>
      <c r="S18" s="16" t="str">
        <f>IFERROR(IF(Q14="","",IF(MOD(ROW(),2)+5=1,INDEX(Maio!$F$4:$F$300,MATCH(Q18,Maio!$A$4:$A$300,0)),INDEX(Maio!$F$4:$F$300,_xlfn.AGGREGATE(15,6,ROW(Maio!$A$4:$A$300)-ROW(Maio!$A$3)/(Maio!$A$4:$A$300=MAX(Q14:Q18)),MOD(ROW(),2)+5)))),"")</f>
        <v/>
      </c>
      <c r="T18" s="34"/>
      <c r="U18" s="46" t="str">
        <f>IFERROR(IF(T14="","",IF(MOD(ROW(),2)+5=1,INDEX(Maio!$C$4:$C$200,MATCH(T18,Maio!$A$4:$A$200,0)),INDEX(Maio!$C$4:$C$200,_xlfn.AGGREGATE(15,6,ROW(Maio!$A$4:$A$200)-ROW(Maio!$A$3)/(Maio!$A$4:$A$200=MAX(T14:T18)),MOD(ROW(),2)+5)))),"")</f>
        <v/>
      </c>
      <c r="V18" s="16" t="str">
        <f>IFERROR(IF(T14="","",IF(MOD(ROW(),2)+5=1,INDEX(Maio!$F$4:$F$300,MATCH(T18,Maio!$A$4:$A$300,0)),INDEX(Maio!$F$4:$F$300,_xlfn.AGGREGATE(15,6,ROW(Maio!$A$4:$A$300)-ROW(Maio!$A$3)/(Maio!$A$4:$A$300=MAX(T14:T18)),MOD(ROW(),2)+5)))),"")</f>
        <v/>
      </c>
    </row>
    <row r="19" spans="2:22" x14ac:dyDescent="0.3">
      <c r="B19" s="47"/>
      <c r="C19" s="20" t="str">
        <f>IFERROR(IF(B14="","",IF(MOD(ROW(),2)+5=1,INDEX(Maio!$C$4:$C$200,MATCH(B19,Maio!$A$4:$A$200,0)),INDEX(Maio!$C$4:$C$200,_xlfn.AGGREGATE(15,6,ROW(Maio!$A$4:$A$200)-ROW(Maio!$A$3)/(Maio!$A$4:$A$200=MAX(B14:B19)),MOD(ROW(),2)+5)))),"")</f>
        <v/>
      </c>
      <c r="D19" s="16" t="str">
        <f>IFERROR(IF(B14="","",IF(MOD(ROW(),2)+5=1,INDEX(Maio!$F$4:$F$300,MATCH(B19,Maio!$A$4:$A$300,0)),INDEX(Maio!$F$4:$F$300,_xlfn.AGGREGATE(15,6,ROW(Maio!$A$4:$A$300)-ROW(Maio!$A$3)/(Maio!$A$4:$A$300=MAX(B14:B19)),MOD(ROW(),2)+5)))),"")</f>
        <v/>
      </c>
      <c r="E19" s="34"/>
      <c r="F19" s="20" t="str">
        <f>IFERROR(IF(E14="","",IF(MOD(ROW(),2)+5=1,INDEX(Maio!$C$4:$C$200,MATCH(E19,Maio!$A$4:$A$200,0)),INDEX(Maio!$C$4:$C$200,_xlfn.AGGREGATE(15,6,ROW(Maio!$A$4:$A$200)-ROW(Maio!$A$3)/(Maio!$A$4:$A$200=MAX(E14:E19)),MOD(ROW(),2)+5)))),"")</f>
        <v/>
      </c>
      <c r="G19" s="16" t="str">
        <f>IFERROR(IF(E14="","",IF(MOD(ROW(),2)+5=1,INDEX(Maio!$F$4:$F$300,MATCH(E19,Maio!$A$4:$A$300,0)),INDEX(Maio!$F$4:$F$300,_xlfn.AGGREGATE(15,6,ROW(Maio!$A$4:$A$300)-ROW(Maio!$A$3)/(Maio!$A$4:$A$300=MAX(E14:E19)),MOD(ROW(),2)+5)))),"")</f>
        <v/>
      </c>
      <c r="H19" s="34"/>
      <c r="I19" s="20" t="str">
        <f>IFERROR(IF(H14="","",IF(MOD(ROW(),2)+5=1,INDEX(Maio!$C$4:$C$200,MATCH(H19,Maio!$A$4:$A$200,0)),INDEX(Maio!$C$4:$C$200,_xlfn.AGGREGATE(15,6,ROW(Maio!$A$4:$A$200)-ROW(Maio!$A$3)/(Maio!$A$4:$A$200=MAX(H14:H19)),MOD(ROW(),2)+5)))),"")</f>
        <v/>
      </c>
      <c r="J19" s="16" t="str">
        <f>IFERROR(IF(H14="","",IF(MOD(ROW(),2)+5=1,INDEX(Maio!$F$4:$F$300,MATCH(H19,Maio!$A$4:$A$300,0)),INDEX(Maio!$F$4:$F$300,_xlfn.AGGREGATE(15,6,ROW(Maio!$A$4:$A$300)-ROW(Maio!$A$3)/(Maio!$A$4:$A$300=MAX(H14:H19)),MOD(ROW(),2)+5)))),"")</f>
        <v/>
      </c>
      <c r="K19" s="34"/>
      <c r="L19" s="20" t="str">
        <f>IFERROR(IF(K14="","",IF(MOD(ROW(),2)+5=1,INDEX(Maio!$C$4:$C$200,MATCH(K19,Maio!$A$4:$A$200,0)),INDEX(Maio!$C$4:$C$200,_xlfn.AGGREGATE(15,6,ROW(Maio!$A$4:$A$200)-ROW(Maio!$A$3)/(Maio!$A$4:$A$200=MAX(K14:K19)),MOD(ROW(),2)+5)))),"")</f>
        <v/>
      </c>
      <c r="M19" s="16" t="str">
        <f>IFERROR(IF(K14="","",IF(MOD(ROW(),2)+5=1,INDEX(Maio!$F$4:$F$300,MATCH(K19,Maio!$A$4:$A$300,0)),INDEX(Maio!$F$4:$F$300,_xlfn.AGGREGATE(15,6,ROW(Maio!$A$4:$A$300)-ROW(Maio!$A$3)/(Maio!$A$4:$A$300=MAX(K14:K19)),MOD(ROW(),2)+5)))),"")</f>
        <v/>
      </c>
      <c r="N19" s="34"/>
      <c r="O19" s="20" t="str">
        <f>IFERROR(IF(N14="","",IF(MOD(ROW(),2)+5=1,INDEX(Maio!$C$4:$C$200,MATCH(N19,Maio!$A$4:$A$200,0)),INDEX(Maio!$C$4:$C$200,_xlfn.AGGREGATE(15,6,ROW(Maio!$A$4:$A$200)-ROW(Maio!$A$3)/(Maio!$A$4:$A$200=MAX(N14:N19)),MOD(ROW(),2)+5)))),"")</f>
        <v/>
      </c>
      <c r="P19" s="16" t="str">
        <f>IFERROR(IF(N14="","",IF(MOD(ROW(),2)+5=1,INDEX(Maio!$F$4:$F$300,MATCH(N19,Maio!$A$4:$A$300,0)),INDEX(Maio!$F$4:$F$300,_xlfn.AGGREGATE(15,6,ROW(Maio!$A$4:$A$300)-ROW(Maio!$A$3)/(Maio!$A$4:$A$300=MAX(N14:N19)),MOD(ROW(),2)+5)))),"")</f>
        <v/>
      </c>
      <c r="Q19" s="34"/>
      <c r="R19" s="20" t="str">
        <f>IFERROR(IF(Q14="","",IF(MOD(ROW(),2)+5=1,INDEX(Maio!$C$4:$C$200,MATCH(Q19,Maio!$A$4:$A$200,0)),INDEX(Maio!$C$4:$C$200,_xlfn.AGGREGATE(15,6,ROW(Maio!$A$4:$A$200)-ROW(Maio!$A$3)/(Maio!$A$4:$A$200=MAX(Q14:Q19)),MOD(ROW(),2)+5)))),"")</f>
        <v/>
      </c>
      <c r="S19" s="16" t="str">
        <f>IFERROR(IF(Q14="","",IF(MOD(ROW(),2)+5=1,INDEX(Maio!$F$4:$F$300,MATCH(Q19,Maio!$A$4:$A$300,0)),INDEX(Maio!$F$4:$F$300,_xlfn.AGGREGATE(15,6,ROW(Maio!$A$4:$A$300)-ROW(Maio!$A$3)/(Maio!$A$4:$A$300=MAX(Q14:Q19)),MOD(ROW(),2)+5)))),"")</f>
        <v/>
      </c>
      <c r="T19" s="34"/>
      <c r="U19" s="46" t="str">
        <f>IFERROR(IF(T14="","",IF(MOD(ROW(),2)+5=1,INDEX(Maio!$C$4:$C$200,MATCH(T19,Maio!$A$4:$A$200,0)),INDEX(Maio!$C$4:$C$200,_xlfn.AGGREGATE(15,6,ROW(Maio!$A$4:$A$200)-ROW(Maio!$A$3)/(Maio!$A$4:$A$200=MAX(T14:T19)),MOD(ROW(),2)+5)))),"")</f>
        <v/>
      </c>
      <c r="V19" s="16" t="str">
        <f>IFERROR(IF(T14="","",IF(MOD(ROW(),2)+5=1,INDEX(Maio!$F$4:$F$300,MATCH(T19,Maio!$A$4:$A$300,0)),INDEX(Maio!$F$4:$F$300,_xlfn.AGGREGATE(15,6,ROW(Maio!$A$4:$A$300)-ROW(Maio!$A$3)/(Maio!$A$4:$A$300=MAX(T14:T19)),MOD(ROW(),2)+5)))),"")</f>
        <v/>
      </c>
    </row>
    <row r="20" spans="2:22" x14ac:dyDescent="0.3">
      <c r="B20" s="47"/>
      <c r="C20" s="20" t="str">
        <f>IFERROR(IF(B14="","",IF(MOD(ROW(),2)+7=1,INDEX(Maio!$C$4:$C$200,MATCH(B20,Maio!$A$4:$A$200,0)),INDEX(Maio!$C$4:$C$200,_xlfn.AGGREGATE(15,6,ROW(Maio!$A$4:$A$200)-ROW(Maio!$A$3)/(Maio!$A$4:$A$200=MAX(B14:B20)),MOD(ROW(),2)+7)))),"")</f>
        <v/>
      </c>
      <c r="D20" s="16" t="str">
        <f>IFERROR(IF(B14="","",IF(MOD(ROW(),2)+7=1,INDEX(Maio!$F$4:$F$300,MATCH(B20,Maio!$A$4:$A$300,0)),INDEX(Maio!$F$4:$F$300,_xlfn.AGGREGATE(15,6,ROW(Maio!$A$4:$A$300)-ROW(Janeiro!$A$3)/(Maio!$A$4:$A$300=MAX(B14:B20)),MOD(ROW(),2)+7)))),"")</f>
        <v/>
      </c>
      <c r="E20" s="34"/>
      <c r="F20" s="20" t="str">
        <f>IFERROR(IF(E14="","",IF(MOD(ROW(),2)+7=1,INDEX(Maio!$C$4:$C$200,MATCH(E20,Maio!$A$4:$A$200,0)),INDEX(Maio!$C$4:$C$200,_xlfn.AGGREGATE(15,6,ROW(Maio!$A$4:$A$200)-ROW(Maio!$A$3)/(Maio!$A$4:$A$200=MAX(E14:E20)),MOD(ROW(),2)+7)))),"")</f>
        <v/>
      </c>
      <c r="G20" s="16" t="str">
        <f>IFERROR(IF(E14="","",IF(MOD(ROW(),2)+7=1,INDEX(Maio!$F$4:$F$300,MATCH(E20,Maio!$A$4:$A$300,0)),INDEX(Maio!$F$4:$F$300,_xlfn.AGGREGATE(15,6,ROW(Maio!$A$4:$A$300)-ROW(Janeiro!$A$3)/(Maio!$A$4:$A$300=MAX(E14:E20)),MOD(ROW(),2)+7)))),"")</f>
        <v/>
      </c>
      <c r="H20" s="34"/>
      <c r="I20" s="20" t="str">
        <f>IFERROR(IF(H14="","",IF(MOD(ROW(),2)+7=1,INDEX(Maio!$C$4:$C$200,MATCH(H20,Maio!$A$4:$A$200,0)),INDEX(Maio!$C$4:$C$200,_xlfn.AGGREGATE(15,6,ROW(Maio!$A$4:$A$200)-ROW(Maio!$A$3)/(Maio!$A$4:$A$200=MAX(H14:H20)),MOD(ROW(),2)+7)))),"")</f>
        <v/>
      </c>
      <c r="J20" s="16" t="str">
        <f>IFERROR(IF(H14="","",IF(MOD(ROW(),2)+7=1,INDEX(Maio!$F$4:$F$300,MATCH(H20,Maio!$A$4:$A$300,0)),INDEX(Maio!$F$4:$F$300,_xlfn.AGGREGATE(15,6,ROW(Maio!$A$4:$A$300)-ROW(Janeiro!$A$3)/(Maio!$A$4:$A$300=MAX(H14:H20)),MOD(ROW(),2)+7)))),"")</f>
        <v/>
      </c>
      <c r="K20" s="34"/>
      <c r="L20" s="20" t="str">
        <f>IFERROR(IF(K14="","",IF(MOD(ROW(),2)+7=1,INDEX(Maio!$C$4:$C$200,MATCH(K20,Maio!$A$4:$A$200,0)),INDEX(Maio!$C$4:$C$200,_xlfn.AGGREGATE(15,6,ROW(Maio!$A$4:$A$200)-ROW(Maio!$A$3)/(Maio!$A$4:$A$200=MAX(K14:K20)),MOD(ROW(),2)+7)))),"")</f>
        <v/>
      </c>
      <c r="M20" s="16" t="str">
        <f>IFERROR(IF(K14="","",IF(MOD(ROW(),2)+7=1,INDEX(Maio!$F$4:$F$300,MATCH(K20,Maio!$A$4:$A$300,0)),INDEX(Maio!$F$4:$F$300,_xlfn.AGGREGATE(15,6,ROW(Maio!$A$4:$A$300)-ROW(Janeiro!$A$3)/(Maio!$A$4:$A$300=MAX(K14:K20)),MOD(ROW(),2)+7)))),"")</f>
        <v/>
      </c>
      <c r="N20" s="34"/>
      <c r="O20" s="20" t="str">
        <f>IFERROR(IF(N14="","",IF(MOD(ROW(),2)+7=1,INDEX(Maio!$C$4:$C$200,MATCH(N20,Maio!$A$4:$A$200,0)),INDEX(Maio!$C$4:$C$200,_xlfn.AGGREGATE(15,6,ROW(Maio!$A$4:$A$200)-ROW(Maio!$A$3)/(Maio!$A$4:$A$200=MAX(N14:N20)),MOD(ROW(),2)+7)))),"")</f>
        <v/>
      </c>
      <c r="P20" s="16" t="str">
        <f>IFERROR(IF(N14="","",IF(MOD(ROW(),2)+7=1,INDEX(Maio!$F$4:$F$300,MATCH(N20,Maio!$A$4:$A$300,0)),INDEX(Maio!$F$4:$F$300,_xlfn.AGGREGATE(15,6,ROW(Maio!$A$4:$A$300)-ROW(Janeiro!$A$3)/(Maio!$A$4:$A$300=MAX(N14:N20)),MOD(ROW(),2)+7)))),"")</f>
        <v/>
      </c>
      <c r="Q20" s="34"/>
      <c r="R20" s="20" t="str">
        <f>IFERROR(IF(Q14="","",IF(MOD(ROW(),2)+7=1,INDEX(Maio!$C$4:$C$200,MATCH(Q20,Maio!$A$4:$A$200,0)),INDEX(Maio!$C$4:$C$200,_xlfn.AGGREGATE(15,6,ROW(Maio!$A$4:$A$200)-ROW(Maio!$A$3)/(Maio!$A$4:$A$200=MAX(Q14:Q20)),MOD(ROW(),2)+7)))),"")</f>
        <v/>
      </c>
      <c r="S20" s="16" t="str">
        <f>IFERROR(IF(Q14="","",IF(MOD(ROW(),2)+7=1,INDEX(Maio!$F$4:$F$300,MATCH(Q20,Maio!$A$4:$A$300,0)),INDEX(Maio!$F$4:$F$300,_xlfn.AGGREGATE(15,6,ROW(Maio!$A$4:$A$300)-ROW(Janeiro!$A$3)/(Maio!$A$4:$A$300=MAX(Q14:Q20)),MOD(ROW(),2)+7)))),"")</f>
        <v/>
      </c>
      <c r="T20" s="34"/>
      <c r="U20" s="46" t="str">
        <f>IFERROR(IF(T14="","",IF(MOD(ROW(),2)+7=1,INDEX(Maio!$C$4:$C$200,MATCH(T20,Maio!$A$4:$A$200,0)),INDEX(Maio!$C$4:$C$200,_xlfn.AGGREGATE(15,6,ROW(Maio!$A$4:$A$200)-ROW(Maio!$A$3)/(Maio!$A$4:$A$200=MAX(T14:T20)),MOD(ROW(),2)+7)))),"")</f>
        <v/>
      </c>
      <c r="V20" s="16" t="str">
        <f>IFERROR(IF(T14="","",IF(MOD(ROW(),2)+7=1,INDEX(Maio!$F$4:$F$300,MATCH(T20,Maio!$A$4:$A$300,0)),INDEX(Maio!$F$4:$F$300,_xlfn.AGGREGATE(15,6,ROW(Maio!$A$4:$A$300)-ROW(Janeiro!$A$3)/(Maio!$A$4:$A$300=MAX(T14:T20)),MOD(ROW(),2)+7)))),"")</f>
        <v/>
      </c>
    </row>
    <row r="21" spans="2:22" x14ac:dyDescent="0.3">
      <c r="B21" s="47"/>
      <c r="C21" s="44" t="str">
        <f>IFERROR(IF(B14="","",IF(MOD(ROW(),2)+7=1,INDEX(Maio!$C$4:$C$200,MATCH(B21,Maio!$A$4:$A$200,0)),INDEX(Maio!$C$4:$C$200,_xlfn.AGGREGATE(15,6,ROW(Maio!$A$4:$A$200)-ROW(Maio!$A$3)/(Maio!$A$4:$A$200=MAX(B14:B21)),MOD(ROW(),2)+7)))),"")</f>
        <v/>
      </c>
      <c r="D21" s="16" t="str">
        <f>IFERROR(IF(B14="","",IF(MOD(ROW(),2)+7=1,INDEX(Maio!$F$4:$F$300,MATCH(B21,Maio!$A$4:$A$300,0)),INDEX(Maio!$F$4:$F$300,_xlfn.AGGREGATE(15,6,ROW(Maio!$A$4:$A$300)-ROW(Maio!$A$3)/(Maio!$A$4:$A$300=MAX(B14:B21)),MOD(ROW(),2)+7)))),"")</f>
        <v/>
      </c>
      <c r="E21" s="34"/>
      <c r="F21" s="44" t="str">
        <f>IFERROR(IF(E14="","",IF(MOD(ROW(),2)+7=1,INDEX(Maio!$C$4:$C$200,MATCH(E21,Maio!$A$4:$A$200,0)),INDEX(Maio!$C$4:$C$200,_xlfn.AGGREGATE(15,6,ROW(Maio!$A$4:$A$200)-ROW(Maio!$A$3)/(Maio!$A$4:$A$200=MAX(E14:E21)),MOD(ROW(),2)+7)))),"")</f>
        <v/>
      </c>
      <c r="G21" s="16" t="str">
        <f>IFERROR(IF(E14="","",IF(MOD(ROW(),2)+7=1,INDEX(Maio!$F$4:$F$300,MATCH(E21,Maio!$A$4:$A$300,0)),INDEX(Maio!$F$4:$F$300,_xlfn.AGGREGATE(15,6,ROW(Maio!$A$4:$A$300)-ROW(Maio!$A$3)/(Maio!$A$4:$A$300=MAX(E14:E21)),MOD(ROW(),2)+7)))),"")</f>
        <v/>
      </c>
      <c r="H21" s="34"/>
      <c r="I21" s="44" t="str">
        <f>IFERROR(IF(H14="","",IF(MOD(ROW(),2)+7=1,INDEX(Maio!$C$4:$C$200,MATCH(H21,Maio!$A$4:$A$200,0)),INDEX(Maio!$C$4:$C$200,_xlfn.AGGREGATE(15,6,ROW(Maio!$A$4:$A$200)-ROW(Maio!$A$3)/(Maio!$A$4:$A$200=MAX(H14:H21)),MOD(ROW(),2)+7)))),"")</f>
        <v/>
      </c>
      <c r="J21" s="16" t="str">
        <f>IFERROR(IF(H14="","",IF(MOD(ROW(),2)+7=1,INDEX(Maio!$F$4:$F$300,MATCH(H21,Maio!$A$4:$A$300,0)),INDEX(Maio!$F$4:$F$300,_xlfn.AGGREGATE(15,6,ROW(Maio!$A$4:$A$300)-ROW(Maio!$A$3)/(Maio!$A$4:$A$300=MAX(H14:H21)),MOD(ROW(),2)+7)))),"")</f>
        <v/>
      </c>
      <c r="K21" s="34"/>
      <c r="L21" s="44" t="str">
        <f>IFERROR(IF(K14="","",IF(MOD(ROW(),2)+7=1,INDEX(Maio!$C$4:$C$200,MATCH(K21,Maio!$A$4:$A$200,0)),INDEX(Maio!$C$4:$C$200,_xlfn.AGGREGATE(15,6,ROW(Maio!$A$4:$A$200)-ROW(Maio!$A$3)/(Maio!$A$4:$A$200=MAX(K14:K21)),MOD(ROW(),2)+7)))),"")</f>
        <v/>
      </c>
      <c r="M21" s="16" t="str">
        <f>IFERROR(IF(K14="","",IF(MOD(ROW(),2)+7=1,INDEX(Maio!$F$4:$F$300,MATCH(K21,Maio!$A$4:$A$300,0)),INDEX(Maio!$F$4:$F$300,_xlfn.AGGREGATE(15,6,ROW(Maio!$A$4:$A$300)-ROW(Maio!$A$3)/(Maio!$A$4:$A$300=MAX(K14:K21)),MOD(ROW(),2)+7)))),"")</f>
        <v/>
      </c>
      <c r="N21" s="34"/>
      <c r="O21" s="44" t="str">
        <f>IFERROR(IF(N14="","",IF(MOD(ROW(),2)+7=1,INDEX(Maio!$C$4:$C$200,MATCH(N21,Maio!$A$4:$A$200,0)),INDEX(Maio!$C$4:$C$200,_xlfn.AGGREGATE(15,6,ROW(Maio!$A$4:$A$200)-ROW(Maio!$A$3)/(Maio!$A$4:$A$200=MAX(N14:N21)),MOD(ROW(),2)+7)))),"")</f>
        <v/>
      </c>
      <c r="P21" s="16" t="str">
        <f>IFERROR(IF(N14="","",IF(MOD(ROW(),2)+7=1,INDEX(Maio!$F$4:$F$300,MATCH(N21,Maio!$A$4:$A$300,0)),INDEX(Maio!$F$4:$F$300,_xlfn.AGGREGATE(15,6,ROW(Maio!$A$4:$A$300)-ROW(Maio!$A$3)/(Maio!$A$4:$A$300=MAX(N14:N21)),MOD(ROW(),2)+7)))),"")</f>
        <v/>
      </c>
      <c r="Q21" s="34"/>
      <c r="R21" s="44" t="str">
        <f>IFERROR(IF(Q14="","",IF(MOD(ROW(),2)+7=1,INDEX(Maio!$C$4:$C$200,MATCH(Q21,Maio!$A$4:$A$200,0)),INDEX(Maio!$C$4:$C$200,_xlfn.AGGREGATE(15,6,ROW(Maio!$A$4:$A$200)-ROW(Maio!$A$3)/(Maio!$A$4:$A$200=MAX(Q14:Q21)),MOD(ROW(),2)+7)))),"")</f>
        <v/>
      </c>
      <c r="S21" s="16" t="str">
        <f>IFERROR(IF(Q14="","",IF(MOD(ROW(),2)+7=1,INDEX(Maio!$F$4:$F$300,MATCH(Q21,Maio!$A$4:$A$300,0)),INDEX(Maio!$F$4:$F$300,_xlfn.AGGREGATE(15,6,ROW(Maio!$A$4:$A$300)-ROW(Maio!$A$3)/(Maio!$A$4:$A$300=MAX(Q14:Q21)),MOD(ROW(),2)+7)))),"")</f>
        <v/>
      </c>
      <c r="T21" s="34"/>
      <c r="U21" s="51" t="str">
        <f>IFERROR(IF(T14="","",IF(MOD(ROW(),2)+7=1,INDEX(Maio!$C$4:$C$200,MATCH(T21,Maio!$A$4:$A$200,0)),INDEX(Maio!$C$4:$C$200,_xlfn.AGGREGATE(15,6,ROW(Maio!$A$4:$A$200)-ROW(Maio!$A$3)/(Maio!$A$4:$A$200=MAX(T14:T21)),MOD(ROW(),2)+7)))),"")</f>
        <v/>
      </c>
      <c r="V21" s="16" t="str">
        <f>IFERROR(IF(T14="","",IF(MOD(ROW(),2)+7=1,INDEX(Maio!$F$4:$F$300,MATCH(T21,Maio!$A$4:$A$300,0)),INDEX(Maio!$F$4:$F$300,_xlfn.AGGREGATE(15,6,ROW(Maio!$A$4:$A$300)-ROW(Maio!$A$3)/(Maio!$A$4:$A$300=MAX(T14:T21)),MOD(ROW(),2)+7)))),"")</f>
        <v/>
      </c>
    </row>
    <row r="22" spans="2:22" x14ac:dyDescent="0.3">
      <c r="B22" s="49">
        <f>Maio!H9</f>
        <v>44325</v>
      </c>
      <c r="C22" s="20" t="str">
        <f>IFERROR(IF(B22="","",IF(MOD(ROW(),2)+1=1,INDEX(Maio!$C$4:$C$300,MATCH(B22,Maio!$A$4:$A$300,0)),INDEX(Maio!$C$4:$C$300,_xlfn.AGGREGATE(15,6,ROW(Maio!$A$4:$A$300)-ROW(Maio!$A$3)/(Maio!$A$4:$A$300=MAX(B22)),MOD(ROW(),2)+1)))),"")</f>
        <v>Funções 2 grau</v>
      </c>
      <c r="D22" s="16" t="str">
        <f>IFERROR(IF(B22="","",IF(MOD(ROW(),2)+1=1,INDEX(Maio!$F$4:$F$300,MATCH(B22,Maio!$A$4:$A$300,0)),INDEX(Maio!$F$4:$F$300,_xlfn.AGGREGATE(15,6,ROW(Maio!$A$4:$A$300)-ROW(Maio!$A$3)/(Maio!$A$4:$A$300=MAX(B22)),MOD(ROW(),2)+1)))),"")</f>
        <v>Estudando</v>
      </c>
      <c r="E22" s="36">
        <f>Maio!I9</f>
        <v>44326</v>
      </c>
      <c r="F22" s="20" t="str">
        <f>IFERROR(IF(E22="","",IF(MOD(ROW(),2)+1=1,INDEX(Maio!$C$4:$C$300,MATCH(E22,Maio!$A$4:$A$300,0)),INDEX(Maio!$C$4:$C$300,_xlfn.AGGREGATE(15,6,ROW(Maio!$A$4:$A$300)-ROW(Maio!$A$3)/(Maio!$A$4:$A$300=MAX(E22)),MOD(ROW(),2)+1)))),"")</f>
        <v>Literatura internacional</v>
      </c>
      <c r="G22" s="16" t="str">
        <f>IFERROR(IF(E22="","",IF(MOD(ROW(),2)+1=1,INDEX(Maio!$F$4:$F$300,MATCH(E22,Maio!$A$4:$A$300,0)),INDEX(Maio!$F$4:$F$300,_xlfn.AGGREGATE(15,6,ROW(Maio!$A$4:$A$300)-ROW(Maio!$A$3)/(Maio!$A$4:$A$300=MAX(E22)),MOD(ROW(),2)+1)))),"")</f>
        <v>Estudado</v>
      </c>
      <c r="H22" s="36">
        <f>Maio!J9</f>
        <v>44327</v>
      </c>
      <c r="I22" s="20" t="str">
        <f>IFERROR(IF(H22="","",IF(MOD(ROW(),2)+1=1,INDEX(Maio!$C$4:$C$300,MATCH(H22,Maio!$A$4:$A$300,0)),INDEX(Maio!$C$4:$C$300,_xlfn.AGGREGATE(15,6,ROW(Maio!$A$4:$A$300)-ROW(Maio!$A$3)/(Maio!$A$4:$A$300=MAX(H22)),MOD(ROW(),2)+1)))),"")</f>
        <v>Crase</v>
      </c>
      <c r="J22" s="16" t="str">
        <f>IFERROR(IF(H22="","",IF(MOD(ROW(),2)+1=1,INDEX(Maio!$F$4:$F$300,MATCH(H22,Maio!$A$4:$A$300,0)),INDEX(Maio!$F$4:$F$300,_xlfn.AGGREGATE(15,6,ROW(Maio!$A$4:$A$300)-ROW(Maio!$A$3)/(Maio!$A$4:$A$300=MAX(H22)),MOD(ROW(),2)+1)))),"")</f>
        <v>A estudar</v>
      </c>
      <c r="K22" s="36">
        <f>Maio!K9</f>
        <v>44328</v>
      </c>
      <c r="L22" s="20" t="str">
        <f>IFERROR(IF(K22="","",IF(MOD(ROW(),2)+1=1,INDEX(Maio!$C$4:$C$300,MATCH(K22,Maio!$A$4:$A$300,0)),INDEX(Maio!$C$4:$C$300,_xlfn.AGGREGATE(15,6,ROW(Maio!$A$4:$A$300)-ROW(Maio!$A$3)/(Maio!$A$4:$A$300=MAX(K22)),MOD(ROW(),2)+1)))),"")</f>
        <v>Números inteiros</v>
      </c>
      <c r="M22" s="16" t="str">
        <f>IFERROR(IF(K22="","",IF(MOD(ROW(),2)+1=1,INDEX(Maio!$F$4:$F$300,MATCH(K22,Maio!$A$4:$A$300,0)),INDEX(Maio!$F$4:$F$300,_xlfn.AGGREGATE(15,6,ROW(Maio!$A$4:$A$300)-ROW(Maio!$A$3)/(Maio!$A$4:$A$300=MAX(K22)),MOD(ROW(),2)+1)))),"")</f>
        <v>A estudar</v>
      </c>
      <c r="N22" s="36">
        <f>Maio!L9</f>
        <v>44329</v>
      </c>
      <c r="O22" s="20" t="str">
        <f>IFERROR(IF(N22="","",IF(MOD(ROW(),2)+1=1,INDEX(Maio!$C$4:$C$300,MATCH(N22,Maio!$A$4:$A$300,0)),INDEX(Maio!$C$4:$C$300,_xlfn.AGGREGATE(15,6,ROW(Maio!$A$4:$A$300)-ROW(Maio!$A$3)/(Maio!$A$4:$A$300=MAX(N22)),MOD(ROW(),2)+1)))),"")</f>
        <v>Reações Quimicas</v>
      </c>
      <c r="P22" s="16" t="str">
        <f>IFERROR(IF(N22="","",IF(MOD(ROW(),2)+1=1,INDEX(Maio!$F$4:$F$300,MATCH(N22,Maio!$A$4:$A$300,0)),INDEX(Maio!$F$4:$F$300,_xlfn.AGGREGATE(15,6,ROW(Maio!$A$4:$A$300)-ROW(Maio!$A$3)/(Maio!$A$4:$A$300=MAX(N22)),MOD(ROW(),2)+1)))),"")</f>
        <v>A estudar</v>
      </c>
      <c r="Q22" s="36">
        <f>Maio!M9</f>
        <v>44330</v>
      </c>
      <c r="R22" s="20" t="str">
        <f>IFERROR(IF(Q22="","",IF(MOD(ROW(),2)+1=1,INDEX(Maio!$C$4:$C$300,MATCH(Q22,Maio!$A$4:$A$300,0)),INDEX(Maio!$C$4:$C$300,_xlfn.AGGREGATE(15,6,ROW(Maio!$A$4:$A$300)-ROW(Maio!$A$3)/(Maio!$A$4:$A$300=MAX(Q22)),MOD(ROW(),2)+1)))),"")</f>
        <v>Báskara</v>
      </c>
      <c r="S22" s="16" t="str">
        <f>IFERROR(IF(Q22="","",IF(MOD(ROW(),2)+1=1,INDEX(Maio!$F$4:$F$300,MATCH(Q22,Maio!$A$4:$A$300,0)),INDEX(Maio!$F$4:$F$300,_xlfn.AGGREGATE(15,6,ROW(Maio!$A$4:$A$300)-ROW(Maio!$A$3)/(Maio!$A$4:$A$300=MAX(Q22)),MOD(ROW(),2)+1)))),"")</f>
        <v>A estudar</v>
      </c>
      <c r="T22" s="36">
        <f>Maio!N9</f>
        <v>44331</v>
      </c>
      <c r="U22" s="46" t="str">
        <f>IFERROR(IF(T22="","",IF(MOD(ROW(),2)+1=1,INDEX(Maio!$C$4:$C$300,MATCH(T22,Maio!$A$4:$A$300,0)),INDEX(Maio!$C$4:$C$300,_xlfn.AGGREGATE(15,6,ROW(Maio!$A$4:$A$300)-ROW(Maio!$A$3)/(Maio!$A$4:$A$300=MAX(T22)),MOD(ROW(),2)+1)))),"")</f>
        <v>Hifen</v>
      </c>
      <c r="V22" s="16" t="str">
        <f>IFERROR(IF(T22="","",IF(MOD(ROW(),2)+1=1,INDEX(Maio!$F$4:$F$300,MATCH(T22,Maio!$A$4:$A$300,0)),INDEX(Maio!$F$4:$F$300,_xlfn.AGGREGATE(15,6,ROW(Maio!$A$4:$A$300)-ROW(Maio!$A$3)/(Maio!$A$4:$A$300=MAX(T22)),MOD(ROW(),2)+1)))),"")</f>
        <v>A estudar</v>
      </c>
    </row>
    <row r="23" spans="2:22" x14ac:dyDescent="0.3">
      <c r="B23" s="45"/>
      <c r="C23" s="20" t="str">
        <f>IFERROR(IF(B22="","",IF(MOD(ROW(),2)+1=1,INDEX(Maio!$C$4:$C$300,MATCH(B23,Maio!$A$4:$A$300,0)),INDEX(Maio!$C$4:$C$300,_xlfn.AGGREGATE(15,6,ROW(Maio!$A$4:$A$300)-ROW(Maio!$A$3)/(Maio!$A$4:$A$300=MAX(B22:B23)),MOD(ROW(),2)+1)))),"")</f>
        <v/>
      </c>
      <c r="D23" s="16" t="str">
        <f>IFERROR(IF(B22="","",IF(MOD(ROW(),2)+1=1,INDEX(Maio!$F$4:$F$300,MATCH(B23,Maio!$A$4:$A$300,0)),INDEX(Maio!$F$4:$F$300,_xlfn.AGGREGATE(15,6,ROW(Maio!$A$4:$A$300)-ROW(Maio!$A$3)/(Maio!$A$4:$A$300=MAX(B22:B23)),MOD(ROW(),2)+1)))),"")</f>
        <v/>
      </c>
      <c r="E23" s="26"/>
      <c r="F23" s="20" t="str">
        <f>IFERROR(IF(E22="","",IF(MOD(ROW(),2)+1=1,INDEX(Maio!$C$4:$C$300,MATCH(E23,Maio!$A$4:$A$300,0)),INDEX(Maio!$C$4:$C$300,_xlfn.AGGREGATE(15,6,ROW(Maio!$A$4:$A$300)-ROW(Maio!$A$3)/(Maio!$A$4:$A$300=MAX(E22:E23)),MOD(ROW(),2)+1)))),"")</f>
        <v/>
      </c>
      <c r="G23" s="16" t="str">
        <f>IFERROR(IF(E22="","",IF(MOD(ROW(),2)+1=1,INDEX(Maio!$F$4:$F$300,MATCH(E23,Maio!$A$4:$A$300,0)),INDEX(Maio!$F$4:$F$300,_xlfn.AGGREGATE(15,6,ROW(Maio!$A$4:$A$300)-ROW(Maio!$A$3)/(Maio!$A$4:$A$300=MAX(E22:E23)),MOD(ROW(),2)+1)))),"")</f>
        <v/>
      </c>
      <c r="H23" s="26"/>
      <c r="I23" s="20" t="str">
        <f>IFERROR(IF(H22="","",IF(MOD(ROW(),2)+1=1,INDEX(Maio!$C$4:$C$300,MATCH(H23,Maio!$A$4:$A$300,0)),INDEX(Maio!$C$4:$C$300,_xlfn.AGGREGATE(15,6,ROW(Maio!$A$4:$A$300)-ROW(Maio!$A$3)/(Maio!$A$4:$A$300=MAX(H22:H23)),MOD(ROW(),2)+1)))),"")</f>
        <v/>
      </c>
      <c r="J23" s="16" t="str">
        <f>IFERROR(IF(H22="","",IF(MOD(ROW(),2)+1=1,INDEX(Maio!$F$4:$F$300,MATCH(H23,Maio!$A$4:$A$300,0)),INDEX(Maio!$F$4:$F$300,_xlfn.AGGREGATE(15,6,ROW(Maio!$A$4:$A$300)-ROW(Maio!$A$3)/(Maio!$A$4:$A$300=MAX(H22:H23)),MOD(ROW(),2)+1)))),"")</f>
        <v/>
      </c>
      <c r="K23" s="26"/>
      <c r="L23" s="20" t="str">
        <f>IFERROR(IF(K22="","",IF(MOD(ROW(),2)+1=1,INDEX(Maio!$C$4:$C$300,MATCH(K23,Maio!$A$4:$A$300,0)),INDEX(Maio!$C$4:$C$300,_xlfn.AGGREGATE(15,6,ROW(Maio!$A$4:$A$300)-ROW(Maio!$A$3)/(Maio!$A$4:$A$300=MAX(K22:K23)),MOD(ROW(),2)+1)))),"")</f>
        <v/>
      </c>
      <c r="M23" s="16" t="str">
        <f>IFERROR(IF(K22="","",IF(MOD(ROW(),2)+1=1,INDEX(Maio!$F$4:$F$300,MATCH(K23,Maio!$A$4:$A$300,0)),INDEX(Maio!$F$4:$F$300,_xlfn.AGGREGATE(15,6,ROW(Maio!$A$4:$A$300)-ROW(Maio!$A$3)/(Maio!$A$4:$A$300=MAX(K22:K23)),MOD(ROW(),2)+1)))),"")</f>
        <v/>
      </c>
      <c r="N23" s="26"/>
      <c r="O23" s="20" t="str">
        <f>IFERROR(IF(N22="","",IF(MOD(ROW(),2)+1=1,INDEX(Maio!$C$4:$C$300,MATCH(N23,Maio!$A$4:$A$300,0)),INDEX(Maio!$C$4:$C$300,_xlfn.AGGREGATE(15,6,ROW(Maio!$A$4:$A$300)-ROW(Maio!$A$3)/(Maio!$A$4:$A$300=MAX(N22:N23)),MOD(ROW(),2)+1)))),"")</f>
        <v/>
      </c>
      <c r="P23" s="16" t="str">
        <f>IFERROR(IF(N22="","",IF(MOD(ROW(),2)+1=1,INDEX(Maio!$F$4:$F$300,MATCH(N23,Maio!$A$4:$A$300,0)),INDEX(Maio!$F$4:$F$300,_xlfn.AGGREGATE(15,6,ROW(Maio!$A$4:$A$300)-ROW(Maio!$A$3)/(Maio!$A$4:$A$300=MAX(N22:N23)),MOD(ROW(),2)+1)))),"")</f>
        <v/>
      </c>
      <c r="Q23" s="26"/>
      <c r="R23" s="20" t="str">
        <f>IFERROR(IF(Q22="","",IF(MOD(ROW(),2)+1=1,INDEX(Maio!$C$4:$C$300,MATCH(Q23,Maio!$A$4:$A$300,0)),INDEX(Maio!$C$4:$C$300,_xlfn.AGGREGATE(15,6,ROW(Maio!$A$4:$A$300)-ROW(Maio!$A$3)/(Maio!$A$4:$A$300=MAX(Q22:Q23)),MOD(ROW(),2)+1)))),"")</f>
        <v/>
      </c>
      <c r="S23" s="16" t="str">
        <f>IFERROR(IF(Q22="","",IF(MOD(ROW(),2)+1=1,INDEX(Maio!$F$4:$F$300,MATCH(Q23,Maio!$A$4:$A$300,0)),INDEX(Maio!$F$4:$F$300,_xlfn.AGGREGATE(15,6,ROW(Maio!$A$4:$A$300)-ROW(Maio!$A$3)/(Maio!$A$4:$A$300=MAX(Q22:Q23)),MOD(ROW(),2)+1)))),"")</f>
        <v/>
      </c>
      <c r="T23" s="26"/>
      <c r="U23" s="46" t="str">
        <f>IFERROR(IF(T22="","",IF(MOD(ROW(),2)+1=1,INDEX(Maio!$C$4:$C$300,MATCH(T23,Maio!$A$4:$A$300,0)),INDEX(Maio!$C$4:$C$300,_xlfn.AGGREGATE(15,6,ROW(Maio!$A$4:$A$300)-ROW(Maio!$A$3)/(Maio!$A$4:$A$300=MAX(T22:T23)),MOD(ROW(),2)+1)))),"")</f>
        <v/>
      </c>
      <c r="V23" s="16" t="str">
        <f>IFERROR(IF(T22="","",IF(MOD(ROW(),2)+1=1,INDEX(Maio!$F$4:$F$300,MATCH(T23,Maio!$A$4:$A$300,0)),INDEX(Maio!$F$4:$F$300,_xlfn.AGGREGATE(15,6,ROW(Maio!$A$4:$A$300)-ROW(Maio!$A$3)/(Maio!$A$4:$A$300=MAX(T22:T23)),MOD(ROW(),2)+1)))),"")</f>
        <v/>
      </c>
    </row>
    <row r="24" spans="2:22" x14ac:dyDescent="0.3">
      <c r="B24" s="45"/>
      <c r="C24" s="20" t="str">
        <f>IFERROR(IF(B22="","",IF(MOD(ROW(),2)+3=1,INDEX(Maio!$C$4:$C$300,MATCH(B24,Maio!$A$4:$A$300,0)),INDEX(Maio!$C$4:$C$300,_xlfn.AGGREGATE(15,6,ROW(Maio!$A$4:$A$300)-ROW(Maio!$A$3)/(Maio!$A$4:$A$300=MAX(B22:B24)),MOD(ROW(),2)+3)))),"")</f>
        <v/>
      </c>
      <c r="D24" s="16" t="str">
        <f>IFERROR(IF(B22="","",IF(MOD(ROW(),2)+3=1,INDEX(Maio!$F$4:$F$300,MATCH(B24,Maio!$A$4:$A$300,0)),INDEX(Maio!$F$4:$F$300,_xlfn.AGGREGATE(15,6,ROW(Maio!$A$4:$A$300)-ROW(Maio!$A$3)/(Maio!$A$4:$A$300=MAX(B22:B24)),MOD(ROW(),2)+3)))),"")</f>
        <v/>
      </c>
      <c r="E24" s="26"/>
      <c r="F24" s="20" t="str">
        <f>IFERROR(IF(E22="","",IF(MOD(ROW(),2)+3=1,INDEX(Maio!$C$4:$C$300,MATCH(E24,Maio!$A$4:$A$300,0)),INDEX(Maio!$C$4:$C$300,_xlfn.AGGREGATE(15,6,ROW(Maio!$A$4:$A$300)-ROW(Maio!$A$3)/(Maio!$A$4:$A$300=MAX(E22:E24)),MOD(ROW(),2)+3)))),"")</f>
        <v/>
      </c>
      <c r="G24" s="16" t="str">
        <f>IFERROR(IF(E22="","",IF(MOD(ROW(),2)+3=1,INDEX(Maio!$F$4:$F$300,MATCH(E24,Maio!$A$4:$A$300,0)),INDEX(Maio!$F$4:$F$300,_xlfn.AGGREGATE(15,6,ROW(Maio!$A$4:$A$300)-ROW(Maio!$A$3)/(Maio!$A$4:$A$300=MAX(E22:E24)),MOD(ROW(),2)+3)))),"")</f>
        <v/>
      </c>
      <c r="H24" s="26"/>
      <c r="I24" s="20" t="str">
        <f>IFERROR(IF(H22="","",IF(MOD(ROW(),2)+3=1,INDEX(Maio!$C$4:$C$300,MATCH(H24,Maio!$A$4:$A$300,0)),INDEX(Maio!$C$4:$C$300,_xlfn.AGGREGATE(15,6,ROW(Maio!$A$4:$A$300)-ROW(Maio!$A$3)/(Maio!$A$4:$A$300=MAX(H22:H24)),MOD(ROW(),2)+3)))),"")</f>
        <v/>
      </c>
      <c r="J24" s="16" t="str">
        <f>IFERROR(IF(H22="","",IF(MOD(ROW(),2)+3=1,INDEX(Maio!$F$4:$F$300,MATCH(H24,Maio!$A$4:$A$300,0)),INDEX(Maio!$F$4:$F$300,_xlfn.AGGREGATE(15,6,ROW(Maio!$A$4:$A$300)-ROW(Maio!$A$3)/(Maio!$A$4:$A$300=MAX(H22:H24)),MOD(ROW(),2)+3)))),"")</f>
        <v/>
      </c>
      <c r="K24" s="26"/>
      <c r="L24" s="20" t="str">
        <f>IFERROR(IF(K22="","",IF(MOD(ROW(),2)+3=1,INDEX(Maio!$C$4:$C$300,MATCH(K24,Maio!$A$4:$A$300,0)),INDEX(Maio!$C$4:$C$300,_xlfn.AGGREGATE(15,6,ROW(Maio!$A$4:$A$300)-ROW(Maio!$A$3)/(Maio!$A$4:$A$300=MAX(K22:K24)),MOD(ROW(),2)+3)))),"")</f>
        <v/>
      </c>
      <c r="M24" s="16" t="str">
        <f>IFERROR(IF(K22="","",IF(MOD(ROW(),2)+3=1,INDEX(Maio!$F$4:$F$300,MATCH(K24,Maio!$A$4:$A$300,0)),INDEX(Maio!$F$4:$F$300,_xlfn.AGGREGATE(15,6,ROW(Maio!$A$4:$A$300)-ROW(Maio!$A$3)/(Maio!$A$4:$A$300=MAX(K22:K24)),MOD(ROW(),2)+3)))),"")</f>
        <v/>
      </c>
      <c r="N24" s="26"/>
      <c r="O24" s="20" t="str">
        <f>IFERROR(IF(N22="","",IF(MOD(ROW(),2)+3=1,INDEX(Maio!$C$4:$C$300,MATCH(N24,Maio!$A$4:$A$300,0)),INDEX(Maio!$C$4:$C$300,_xlfn.AGGREGATE(15,6,ROW(Maio!$A$4:$A$300)-ROW(Maio!$A$3)/(Maio!$A$4:$A$300=MAX(N22:N24)),MOD(ROW(),2)+3)))),"")</f>
        <v/>
      </c>
      <c r="P24" s="16" t="str">
        <f>IFERROR(IF(N22="","",IF(MOD(ROW(),2)+3=1,INDEX(Maio!$F$4:$F$300,MATCH(N24,Maio!$A$4:$A$300,0)),INDEX(Maio!$F$4:$F$300,_xlfn.AGGREGATE(15,6,ROW(Maio!$A$4:$A$300)-ROW(Maio!$A$3)/(Maio!$A$4:$A$300=MAX(N22:N24)),MOD(ROW(),2)+3)))),"")</f>
        <v/>
      </c>
      <c r="Q24" s="26"/>
      <c r="R24" s="20" t="str">
        <f>IFERROR(IF(Q22="","",IF(MOD(ROW(),2)+3=1,INDEX(Maio!$C$4:$C$300,MATCH(Q24,Maio!$A$4:$A$300,0)),INDEX(Maio!$C$4:$C$300,_xlfn.AGGREGATE(15,6,ROW(Maio!$A$4:$A$300)-ROW(Maio!$A$3)/(Maio!$A$4:$A$300=MAX(Q22:Q24)),MOD(ROW(),2)+3)))),"")</f>
        <v/>
      </c>
      <c r="S24" s="16" t="str">
        <f>IFERROR(IF(Q22="","",IF(MOD(ROW(),2)+3=1,INDEX(Maio!$F$4:$F$300,MATCH(Q24,Maio!$A$4:$A$300,0)),INDEX(Maio!$F$4:$F$300,_xlfn.AGGREGATE(15,6,ROW(Maio!$A$4:$A$300)-ROW(Maio!$A$3)/(Maio!$A$4:$A$300=MAX(Q22:Q24)),MOD(ROW(),2)+3)))),"")</f>
        <v/>
      </c>
      <c r="T24" s="26"/>
      <c r="U24" s="46" t="str">
        <f>IFERROR(IF(T22="","",IF(MOD(ROW(),2)+3=1,INDEX(Maio!$C$4:$C$300,MATCH(T24,Maio!$A$4:$A$300,0)),INDEX(Maio!$C$4:$C$300,_xlfn.AGGREGATE(15,6,ROW(Maio!$A$4:$A$300)-ROW(Maio!$A$3)/(Maio!$A$4:$A$300=MAX(T22:T24)),MOD(ROW(),2)+3)))),"")</f>
        <v/>
      </c>
      <c r="V24" s="16" t="str">
        <f>IFERROR(IF(T22="","",IF(MOD(ROW(),2)+3=1,INDEX(Maio!$F$4:$F$300,MATCH(T24,Maio!$A$4:$A$300,0)),INDEX(Maio!$F$4:$F$300,_xlfn.AGGREGATE(15,6,ROW(Maio!$A$4:$A$300)-ROW(Maio!$A$3)/(Maio!$A$4:$A$300=MAX(T22:T24)),MOD(ROW(),2)+3)))),"")</f>
        <v/>
      </c>
    </row>
    <row r="25" spans="2:22" x14ac:dyDescent="0.3">
      <c r="B25" s="45"/>
      <c r="C25" s="20" t="str">
        <f>IFERROR(IF(B22="","",IF(MOD(ROW(),2)+3=1,INDEX(Maio!$C$4:$C$300,MATCH(B25,Maio!$A$4:$A$300,0)),INDEX(Maio!$C$4:$C$300,_xlfn.AGGREGATE(15,6,ROW(Maio!$A$4:$A$300)-ROW(Maio!$A$3)/(Maio!$A$4:$A$300=MAX(B22:B25)),MOD(ROW(),2)+3)))),"")</f>
        <v/>
      </c>
      <c r="D25" s="16" t="str">
        <f>IFERROR(IF(B22="","",IF(MOD(ROW(),2)+3=1,INDEX(Maio!$F$4:$F$300,MATCH(B25,Maio!$A$4:$A$300,0)),INDEX(Maio!$F$4:$F$300,_xlfn.AGGREGATE(15,6,ROW(Maio!$A$4:$A$300)-ROW(Maio!$A$3)/(Maio!$A$4:$A$300=MAX(B22:B25)),MOD(ROW(),2)+3)))),"")</f>
        <v/>
      </c>
      <c r="E25" s="26"/>
      <c r="F25" s="20" t="str">
        <f>IFERROR(IF(E22="","",IF(MOD(ROW(),2)+3=1,INDEX(Maio!$C$4:$C$300,MATCH(E25,Maio!$A$4:$A$300,0)),INDEX(Maio!$C$4:$C$300,_xlfn.AGGREGATE(15,6,ROW(Maio!$A$4:$A$300)-ROW(Maio!$A$3)/(Maio!$A$4:$A$300=MAX(E22:E25)),MOD(ROW(),2)+3)))),"")</f>
        <v/>
      </c>
      <c r="G25" s="16" t="str">
        <f>IFERROR(IF(E22="","",IF(MOD(ROW(),2)+3=1,INDEX(Maio!$F$4:$F$300,MATCH(E25,Maio!$A$4:$A$300,0)),INDEX(Maio!$F$4:$F$300,_xlfn.AGGREGATE(15,6,ROW(Maio!$A$4:$A$300)-ROW(Maio!$A$3)/(Maio!$A$4:$A$300=MAX(E22:E25)),MOD(ROW(),2)+3)))),"")</f>
        <v/>
      </c>
      <c r="H25" s="26"/>
      <c r="I25" s="20" t="str">
        <f>IFERROR(IF(H22="","",IF(MOD(ROW(),2)+3=1,INDEX(Maio!$C$4:$C$300,MATCH(H25,Maio!$A$4:$A$300,0)),INDEX(Maio!$C$4:$C$300,_xlfn.AGGREGATE(15,6,ROW(Maio!$A$4:$A$300)-ROW(Maio!$A$3)/(Maio!$A$4:$A$300=MAX(H22:H25)),MOD(ROW(),2)+3)))),"")</f>
        <v/>
      </c>
      <c r="J25" s="16" t="str">
        <f>IFERROR(IF(H22="","",IF(MOD(ROW(),2)+3=1,INDEX(Maio!$F$4:$F$300,MATCH(H25,Maio!$A$4:$A$300,0)),INDEX(Maio!$F$4:$F$300,_xlfn.AGGREGATE(15,6,ROW(Maio!$A$4:$A$300)-ROW(Maio!$A$3)/(Maio!$A$4:$A$300=MAX(H22:H25)),MOD(ROW(),2)+3)))),"")</f>
        <v/>
      </c>
      <c r="K25" s="26"/>
      <c r="L25" s="20" t="str">
        <f>IFERROR(IF(K22="","",IF(MOD(ROW(),2)+3=1,INDEX(Maio!$C$4:$C$300,MATCH(K25,Maio!$A$4:$A$300,0)),INDEX(Maio!$C$4:$C$300,_xlfn.AGGREGATE(15,6,ROW(Maio!$A$4:$A$300)-ROW(Maio!$A$3)/(Maio!$A$4:$A$300=MAX(K22:K25)),MOD(ROW(),2)+3)))),"")</f>
        <v/>
      </c>
      <c r="M25" s="16" t="str">
        <f>IFERROR(IF(K22="","",IF(MOD(ROW(),2)+3=1,INDEX(Maio!$F$4:$F$300,MATCH(K25,Maio!$A$4:$A$300,0)),INDEX(Maio!$F$4:$F$300,_xlfn.AGGREGATE(15,6,ROW(Maio!$A$4:$A$300)-ROW(Maio!$A$3)/(Maio!$A$4:$A$300=MAX(K22:K25)),MOD(ROW(),2)+3)))),"")</f>
        <v/>
      </c>
      <c r="N25" s="26"/>
      <c r="O25" s="20" t="str">
        <f>IFERROR(IF(N22="","",IF(MOD(ROW(),2)+3=1,INDEX(Maio!$C$4:$C$300,MATCH(N25,Maio!$A$4:$A$300,0)),INDEX(Maio!$C$4:$C$300,_xlfn.AGGREGATE(15,6,ROW(Maio!$A$4:$A$300)-ROW(Maio!$A$3)/(Maio!$A$4:$A$300=MAX(N22:N25)),MOD(ROW(),2)+3)))),"")</f>
        <v/>
      </c>
      <c r="P25" s="16" t="str">
        <f>IFERROR(IF(N22="","",IF(MOD(ROW(),2)+3=1,INDEX(Maio!$F$4:$F$300,MATCH(N25,Maio!$A$4:$A$300,0)),INDEX(Maio!$F$4:$F$300,_xlfn.AGGREGATE(15,6,ROW(Maio!$A$4:$A$300)-ROW(Maio!$A$3)/(Maio!$A$4:$A$300=MAX(N22:N25)),MOD(ROW(),2)+3)))),"")</f>
        <v/>
      </c>
      <c r="Q25" s="26"/>
      <c r="R25" s="20" t="str">
        <f>IFERROR(IF(Q22="","",IF(MOD(ROW(),2)+3=1,INDEX(Maio!$C$4:$C$300,MATCH(Q25,Maio!$A$4:$A$300,0)),INDEX(Maio!$C$4:$C$300,_xlfn.AGGREGATE(15,6,ROW(Maio!$A$4:$A$300)-ROW(Maio!$A$3)/(Maio!$A$4:$A$300=MAX(Q22:Q25)),MOD(ROW(),2)+3)))),"")</f>
        <v/>
      </c>
      <c r="S25" s="16" t="str">
        <f>IFERROR(IF(Q22="","",IF(MOD(ROW(),2)+3=1,INDEX(Maio!$F$4:$F$300,MATCH(Q25,Maio!$A$4:$A$300,0)),INDEX(Maio!$F$4:$F$300,_xlfn.AGGREGATE(15,6,ROW(Maio!$A$4:$A$300)-ROW(Maio!$A$3)/(Maio!$A$4:$A$300=MAX(Q22:Q25)),MOD(ROW(),2)+3)))),"")</f>
        <v/>
      </c>
      <c r="T25" s="26"/>
      <c r="U25" s="46" t="str">
        <f>IFERROR(IF(T22="","",IF(MOD(ROW(),2)+3=1,INDEX(Maio!$C$4:$C$300,MATCH(T25,Maio!$A$4:$A$300,0)),INDEX(Maio!$C$4:$C$300,_xlfn.AGGREGATE(15,6,ROW(Maio!$A$4:$A$300)-ROW(Maio!$A$3)/(Maio!$A$4:$A$300=MAX(T22:T25)),MOD(ROW(),2)+3)))),"")</f>
        <v/>
      </c>
      <c r="V25" s="16" t="str">
        <f>IFERROR(IF(T22="","",IF(MOD(ROW(),2)+3=1,INDEX(Maio!$F$4:$F$300,MATCH(T25,Maio!$A$4:$A$300,0)),INDEX(Maio!$F$4:$F$300,_xlfn.AGGREGATE(15,6,ROW(Maio!$A$4:$A$300)-ROW(Maio!$A$3)/(Maio!$A$4:$A$300=MAX(T22:T25)),MOD(ROW(),2)+3)))),"")</f>
        <v/>
      </c>
    </row>
    <row r="26" spans="2:22" x14ac:dyDescent="0.3">
      <c r="B26" s="47"/>
      <c r="C26" s="20" t="str">
        <f>IFERROR(IF(B22="","",IF(MOD(ROW(),2)+5=1,INDEX(Maio!$C$4:$C$300,MATCH(B26,Maio!$A$4:$A$300,0)),INDEX(Maio!$C$4:$C$300,_xlfn.AGGREGATE(15,6,ROW(Maio!$A$4:$A$300)-ROW(Maio!$A$3)/(Maio!$A$4:$A$300=MAX(B22:B26)),MOD(ROW(),2)+5)))),"")</f>
        <v/>
      </c>
      <c r="D26" s="16" t="str">
        <f>IFERROR(IF(B22="","",IF(MOD(ROW(),2)+5=1,INDEX(Maio!$F$4:$F$300,MATCH(B26,Maio!$A$4:$A$300,0)),INDEX(Maio!$F$4:$F$300,_xlfn.AGGREGATE(15,6,ROW(Maio!$A$4:$A$300)-ROW(Maio!$A$3)/(Maio!$A$4:$A$300=MAX(B22:B26)),MOD(ROW(),2)+5)))),"")</f>
        <v/>
      </c>
      <c r="E26" s="34"/>
      <c r="F26" s="20" t="str">
        <f>IFERROR(IF(E22="","",IF(MOD(ROW(),2)+5=1,INDEX(Maio!$C$4:$C$300,MATCH(E26,Maio!$A$4:$A$300,0)),INDEX(Maio!$C$4:$C$300,_xlfn.AGGREGATE(15,6,ROW(Maio!$A$4:$A$300)-ROW(Maio!$A$3)/(Maio!$A$4:$A$300=MAX(E22:E26)),MOD(ROW(),2)+5)))),"")</f>
        <v/>
      </c>
      <c r="G26" s="16" t="str">
        <f>IFERROR(IF(E22="","",IF(MOD(ROW(),2)+5=1,INDEX(Maio!$F$4:$F$300,MATCH(E26,Maio!$A$4:$A$300,0)),INDEX(Maio!$F$4:$F$300,_xlfn.AGGREGATE(15,6,ROW(Maio!$A$4:$A$300)-ROW(Maio!$A$3)/(Maio!$A$4:$A$300=MAX(E22:E26)),MOD(ROW(),2)+5)))),"")</f>
        <v/>
      </c>
      <c r="H26" s="34"/>
      <c r="I26" s="20" t="str">
        <f>IFERROR(IF(H22="","",IF(MOD(ROW(),2)+5=1,INDEX(Maio!$C$4:$C$300,MATCH(H26,Maio!$A$4:$A$300,0)),INDEX(Maio!$C$4:$C$300,_xlfn.AGGREGATE(15,6,ROW(Maio!$A$4:$A$300)-ROW(Maio!$A$3)/(Maio!$A$4:$A$300=MAX(H22:H26)),MOD(ROW(),2)+5)))),"")</f>
        <v/>
      </c>
      <c r="J26" s="16" t="str">
        <f>IFERROR(IF(H22="","",IF(MOD(ROW(),2)+5=1,INDEX(Maio!$F$4:$F$300,MATCH(H26,Maio!$A$4:$A$300,0)),INDEX(Maio!$F$4:$F$300,_xlfn.AGGREGATE(15,6,ROW(Maio!$A$4:$A$300)-ROW(Maio!$A$3)/(Maio!$A$4:$A$300=MAX(H22:H26)),MOD(ROW(),2)+5)))),"")</f>
        <v/>
      </c>
      <c r="K26" s="34"/>
      <c r="L26" s="20" t="str">
        <f>IFERROR(IF(K22="","",IF(MOD(ROW(),2)+5=1,INDEX(Maio!$C$4:$C$300,MATCH(K26,Maio!$A$4:$A$300,0)),INDEX(Maio!$C$4:$C$300,_xlfn.AGGREGATE(15,6,ROW(Maio!$A$4:$A$300)-ROW(Maio!$A$3)/(Maio!$A$4:$A$300=MAX(K22:K26)),MOD(ROW(),2)+5)))),"")</f>
        <v/>
      </c>
      <c r="M26" s="16" t="str">
        <f>IFERROR(IF(K22="","",IF(MOD(ROW(),2)+5=1,INDEX(Maio!$F$4:$F$300,MATCH(K26,Maio!$A$4:$A$300,0)),INDEX(Maio!$F$4:$F$300,_xlfn.AGGREGATE(15,6,ROW(Maio!$A$4:$A$300)-ROW(Maio!$A$3)/(Maio!$A$4:$A$300=MAX(K22:K26)),MOD(ROW(),2)+5)))),"")</f>
        <v/>
      </c>
      <c r="N26" s="34"/>
      <c r="O26" s="20" t="str">
        <f>IFERROR(IF(N22="","",IF(MOD(ROW(),2)+5=1,INDEX(Maio!$C$4:$C$300,MATCH(N26,Maio!$A$4:$A$300,0)),INDEX(Maio!$C$4:$C$300,_xlfn.AGGREGATE(15,6,ROW(Maio!$A$4:$A$300)-ROW(Maio!$A$3)/(Maio!$A$4:$A$300=MAX(N22:N26)),MOD(ROW(),2)+5)))),"")</f>
        <v/>
      </c>
      <c r="P26" s="16" t="str">
        <f>IFERROR(IF(N22="","",IF(MOD(ROW(),2)+5=1,INDEX(Maio!$F$4:$F$300,MATCH(N26,Maio!$A$4:$A$300,0)),INDEX(Maio!$F$4:$F$300,_xlfn.AGGREGATE(15,6,ROW(Maio!$A$4:$A$300)-ROW(Maio!$A$3)/(Maio!$A$4:$A$300=MAX(N22:N26)),MOD(ROW(),2)+5)))),"")</f>
        <v/>
      </c>
      <c r="Q26" s="34"/>
      <c r="R26" s="20" t="str">
        <f>IFERROR(IF(Q22="","",IF(MOD(ROW(),2)+5=1,INDEX(Maio!$C$4:$C$300,MATCH(Q26,Maio!$A$4:$A$300,0)),INDEX(Maio!$C$4:$C$300,_xlfn.AGGREGATE(15,6,ROW(Maio!$A$4:$A$300)-ROW(Maio!$A$3)/(Maio!$A$4:$A$300=MAX(Q22:Q26)),MOD(ROW(),2)+5)))),"")</f>
        <v/>
      </c>
      <c r="S26" s="16" t="str">
        <f>IFERROR(IF(Q22="","",IF(MOD(ROW(),2)+5=1,INDEX(Maio!$F$4:$F$300,MATCH(Q26,Maio!$A$4:$A$300,0)),INDEX(Maio!$F$4:$F$300,_xlfn.AGGREGATE(15,6,ROW(Maio!$A$4:$A$300)-ROW(Maio!$A$3)/(Maio!$A$4:$A$300=MAX(Q22:Q26)),MOD(ROW(),2)+5)))),"")</f>
        <v/>
      </c>
      <c r="T26" s="34"/>
      <c r="U26" s="46" t="str">
        <f>IFERROR(IF(T22="","",IF(MOD(ROW(),2)+5=1,INDEX(Maio!$C$4:$C$300,MATCH(T26,Maio!$A$4:$A$300,0)),INDEX(Maio!$C$4:$C$300,_xlfn.AGGREGATE(15,6,ROW(Maio!$A$4:$A$300)-ROW(Maio!$A$3)/(Maio!$A$4:$A$300=MAX(T22:T26)),MOD(ROW(),2)+5)))),"")</f>
        <v/>
      </c>
      <c r="V26" s="16" t="str">
        <f>IFERROR(IF(T22="","",IF(MOD(ROW(),2)+5=1,INDEX(Maio!$F$4:$F$300,MATCH(T26,Maio!$A$4:$A$300,0)),INDEX(Maio!$F$4:$F$300,_xlfn.AGGREGATE(15,6,ROW(Maio!$A$4:$A$300)-ROW(Maio!$A$3)/(Maio!$A$4:$A$300=MAX(T22:T26)),MOD(ROW(),2)+5)))),"")</f>
        <v/>
      </c>
    </row>
    <row r="27" spans="2:22" x14ac:dyDescent="0.3">
      <c r="B27" s="47"/>
      <c r="C27" s="20" t="str">
        <f>IFERROR(IF(B22="","",IF(MOD(ROW(),2)+5=1,INDEX(Maio!$C$4:$C$300,MATCH(B27,Maio!$A$4:$A$300,0)),INDEX(Maio!$C$4:$C$300,_xlfn.AGGREGATE(15,6,ROW(Maio!$A$4:$A$300)-ROW(Maio!$A$3)/(Maio!$A$4:$A$300=MAX(B22:B27)),MOD(ROW(),2)+5)))),"")</f>
        <v/>
      </c>
      <c r="D27" s="16" t="str">
        <f>IFERROR(IF(B22="","",IF(MOD(ROW(),2)+5=1,INDEX(Maio!$F$4:$F$300,MATCH(B27,Maio!$A$4:$A$300,0)),INDEX(Maio!$F$4:$F$300,_xlfn.AGGREGATE(15,6,ROW(Maio!$A$4:$A$300)-ROW(Maio!$A$3)/(Maio!$A$4:$A$300=MAX(B22:B27)),MOD(ROW(),2)+5)))),"")</f>
        <v/>
      </c>
      <c r="E27" s="34"/>
      <c r="F27" s="20" t="str">
        <f>IFERROR(IF(E22="","",IF(MOD(ROW(),2)+5=1,INDEX(Maio!$C$4:$C$300,MATCH(E27,Maio!$A$4:$A$300,0)),INDEX(Maio!$C$4:$C$300,_xlfn.AGGREGATE(15,6,ROW(Maio!$A$4:$A$300)-ROW(Maio!$A$3)/(Maio!$A$4:$A$300=MAX(E22:E27)),MOD(ROW(),2)+5)))),"")</f>
        <v/>
      </c>
      <c r="G27" s="16" t="str">
        <f>IFERROR(IF(E22="","",IF(MOD(ROW(),2)+5=1,INDEX(Maio!$F$4:$F$300,MATCH(E27,Maio!$A$4:$A$300,0)),INDEX(Maio!$F$4:$F$300,_xlfn.AGGREGATE(15,6,ROW(Maio!$A$4:$A$300)-ROW(Maio!$A$3)/(Maio!$A$4:$A$300=MAX(E22:E27)),MOD(ROW(),2)+5)))),"")</f>
        <v/>
      </c>
      <c r="H27" s="34"/>
      <c r="I27" s="20" t="str">
        <f>IFERROR(IF(H22="","",IF(MOD(ROW(),2)+5=1,INDEX(Maio!$C$4:$C$300,MATCH(H27,Maio!$A$4:$A$300,0)),INDEX(Maio!$C$4:$C$300,_xlfn.AGGREGATE(15,6,ROW(Maio!$A$4:$A$300)-ROW(Maio!$A$3)/(Maio!$A$4:$A$300=MAX(H22:H27)),MOD(ROW(),2)+5)))),"")</f>
        <v/>
      </c>
      <c r="J27" s="16" t="str">
        <f>IFERROR(IF(H22="","",IF(MOD(ROW(),2)+5=1,INDEX(Maio!$F$4:$F$300,MATCH(H27,Maio!$A$4:$A$300,0)),INDEX(Maio!$F$4:$F$300,_xlfn.AGGREGATE(15,6,ROW(Maio!$A$4:$A$300)-ROW(Maio!$A$3)/(Maio!$A$4:$A$300=MAX(H22:H27)),MOD(ROW(),2)+5)))),"")</f>
        <v/>
      </c>
      <c r="K27" s="34"/>
      <c r="L27" s="20" t="str">
        <f>IFERROR(IF(K22="","",IF(MOD(ROW(),2)+5=1,INDEX(Maio!$C$4:$C$300,MATCH(K27,Maio!$A$4:$A$300,0)),INDEX(Maio!$C$4:$C$300,_xlfn.AGGREGATE(15,6,ROW(Maio!$A$4:$A$300)-ROW(Maio!$A$3)/(Maio!$A$4:$A$300=MAX(K22:K27)),MOD(ROW(),2)+5)))),"")</f>
        <v/>
      </c>
      <c r="M27" s="16" t="str">
        <f>IFERROR(IF(K22="","",IF(MOD(ROW(),2)+5=1,INDEX(Maio!$F$4:$F$300,MATCH(K27,Maio!$A$4:$A$300,0)),INDEX(Maio!$F$4:$F$300,_xlfn.AGGREGATE(15,6,ROW(Maio!$A$4:$A$300)-ROW(Maio!$A$3)/(Maio!$A$4:$A$300=MAX(K22:K27)),MOD(ROW(),2)+5)))),"")</f>
        <v/>
      </c>
      <c r="N27" s="34"/>
      <c r="O27" s="20" t="str">
        <f>IFERROR(IF(N22="","",IF(MOD(ROW(),2)+5=1,INDEX(Maio!$C$4:$C$300,MATCH(N27,Maio!$A$4:$A$300,0)),INDEX(Maio!$C$4:$C$300,_xlfn.AGGREGATE(15,6,ROW(Maio!$A$4:$A$300)-ROW(Maio!$A$3)/(Maio!$A$4:$A$300=MAX(N22:N27)),MOD(ROW(),2)+5)))),"")</f>
        <v/>
      </c>
      <c r="P27" s="16" t="str">
        <f>IFERROR(IF(N22="","",IF(MOD(ROW(),2)+5=1,INDEX(Maio!$F$4:$F$300,MATCH(N27,Maio!$A$4:$A$300,0)),INDEX(Maio!$F$4:$F$300,_xlfn.AGGREGATE(15,6,ROW(Maio!$A$4:$A$300)-ROW(Maio!$A$3)/(Maio!$A$4:$A$300=MAX(N22:N27)),MOD(ROW(),2)+5)))),"")</f>
        <v/>
      </c>
      <c r="Q27" s="34"/>
      <c r="R27" s="20" t="str">
        <f>IFERROR(IF(Q22="","",IF(MOD(ROW(),2)+5=1,INDEX(Maio!$C$4:$C$300,MATCH(Q27,Maio!$A$4:$A$300,0)),INDEX(Maio!$C$4:$C$300,_xlfn.AGGREGATE(15,6,ROW(Maio!$A$4:$A$300)-ROW(Maio!$A$3)/(Maio!$A$4:$A$300=MAX(Q22:Q27)),MOD(ROW(),2)+5)))),"")</f>
        <v/>
      </c>
      <c r="S27" s="16" t="str">
        <f>IFERROR(IF(Q22="","",IF(MOD(ROW(),2)+5=1,INDEX(Maio!$F$4:$F$300,MATCH(Q27,Maio!$A$4:$A$300,0)),INDEX(Maio!$F$4:$F$300,_xlfn.AGGREGATE(15,6,ROW(Maio!$A$4:$A$300)-ROW(Maio!$A$3)/(Maio!$A$4:$A$300=MAX(Q22:Q27)),MOD(ROW(),2)+5)))),"")</f>
        <v/>
      </c>
      <c r="T27" s="34"/>
      <c r="U27" s="46" t="str">
        <f>IFERROR(IF(T22="","",IF(MOD(ROW(),2)+5=1,INDEX(Maio!$C$4:$C$300,MATCH(T27,Maio!$A$4:$A$300,0)),INDEX(Maio!$C$4:$C$300,_xlfn.AGGREGATE(15,6,ROW(Maio!$A$4:$A$300)-ROW(Maio!$A$3)/(Maio!$A$4:$A$300=MAX(T22:T27)),MOD(ROW(),2)+5)))),"")</f>
        <v/>
      </c>
      <c r="V27" s="16" t="str">
        <f>IFERROR(IF(T22="","",IF(MOD(ROW(),2)+5=1,INDEX(Maio!$F$4:$F$300,MATCH(T27,Maio!$A$4:$A$300,0)),INDEX(Maio!$F$4:$F$300,_xlfn.AGGREGATE(15,6,ROW(Maio!$A$4:$A$300)-ROW(Maio!$A$3)/(Maio!$A$4:$A$300=MAX(T22:T27)),MOD(ROW(),2)+5)))),"")</f>
        <v/>
      </c>
    </row>
    <row r="28" spans="2:22" x14ac:dyDescent="0.3">
      <c r="B28" s="47"/>
      <c r="C28" s="20" t="str">
        <f>IFERROR(IF(B22="","",IF(MOD(ROW(),2)+7=1,INDEX(Maio!$C$4:$C$300,MATCH(B28,Maio!$A$4:$A$300,0)),INDEX(Maio!$C$4:$C$300,_xlfn.AGGREGATE(15,6,ROW(Maio!$A$4:$A$300)-ROW(Maio!$A$3)/(Maio!$A$4:$A$300=MAX(B22:B28)),MOD(ROW(),2)+7)))),"")</f>
        <v/>
      </c>
      <c r="D28" s="16" t="str">
        <f>IFERROR(IF(B22="","",IF(MOD(ROW(),2)+7=1,INDEX(Maio!$F$4:$F$300,MATCH(B28,Maio!$A$4:$A$300,0)),INDEX(Maio!$F$4:$F$300,_xlfn.AGGREGATE(15,6,ROW(Maio!$A$4:$A$300)-ROW(Janeiro!$A$3)/(Maio!$A$4:$A$300=MAX(B22:B28)),MOD(ROW(),2)+7)))),"")</f>
        <v/>
      </c>
      <c r="E28" s="34"/>
      <c r="F28" s="20" t="str">
        <f>IFERROR(IF(E22="","",IF(MOD(ROW(),2)+7=1,INDEX(Maio!$C$4:$C$300,MATCH(E28,Maio!$A$4:$A$300,0)),INDEX(Maio!$C$4:$C$300,_xlfn.AGGREGATE(15,6,ROW(Maio!$A$4:$A$300)-ROW(Maio!$A$3)/(Maio!$A$4:$A$300=MAX(E22:E28)),MOD(ROW(),2)+7)))),"")</f>
        <v/>
      </c>
      <c r="G28" s="16" t="str">
        <f>IFERROR(IF(E22="","",IF(MOD(ROW(),2)+7=1,INDEX(Maio!$F$4:$F$300,MATCH(E28,Maio!$A$4:$A$300,0)),INDEX(Maio!$F$4:$F$300,_xlfn.AGGREGATE(15,6,ROW(Maio!$A$4:$A$300)-ROW(Janeiro!$A$3)/(Maio!$A$4:$A$300=MAX(E22:E28)),MOD(ROW(),2)+7)))),"")</f>
        <v/>
      </c>
      <c r="H28" s="34"/>
      <c r="I28" s="20" t="str">
        <f>IFERROR(IF(H22="","",IF(MOD(ROW(),2)+7=1,INDEX(Maio!$C$4:$C$300,MATCH(H28,Maio!$A$4:$A$300,0)),INDEX(Maio!$C$4:$C$300,_xlfn.AGGREGATE(15,6,ROW(Maio!$A$4:$A$300)-ROW(Maio!$A$3)/(Maio!$A$4:$A$300=MAX(H22:H28)),MOD(ROW(),2)+7)))),"")</f>
        <v/>
      </c>
      <c r="J28" s="16" t="str">
        <f>IFERROR(IF(H22="","",IF(MOD(ROW(),2)+7=1,INDEX(Maio!$F$4:$F$300,MATCH(H28,Maio!$A$4:$A$300,0)),INDEX(Maio!$F$4:$F$300,_xlfn.AGGREGATE(15,6,ROW(Maio!$A$4:$A$300)-ROW(Janeiro!$A$3)/(Maio!$A$4:$A$300=MAX(H22:H28)),MOD(ROW(),2)+7)))),"")</f>
        <v/>
      </c>
      <c r="K28" s="34"/>
      <c r="L28" s="20" t="str">
        <f>IFERROR(IF(K22="","",IF(MOD(ROW(),2)+7=1,INDEX(Maio!$C$4:$C$300,MATCH(K28,Maio!$A$4:$A$300,0)),INDEX(Maio!$C$4:$C$300,_xlfn.AGGREGATE(15,6,ROW(Maio!$A$4:$A$300)-ROW(Maio!$A$3)/(Maio!$A$4:$A$300=MAX(K22:K28)),MOD(ROW(),2)+7)))),"")</f>
        <v/>
      </c>
      <c r="M28" s="16" t="str">
        <f>IFERROR(IF(K22="","",IF(MOD(ROW(),2)+7=1,INDEX(Maio!$F$4:$F$300,MATCH(K28,Maio!$A$4:$A$300,0)),INDEX(Maio!$F$4:$F$300,_xlfn.AGGREGATE(15,6,ROW(Maio!$A$4:$A$300)-ROW(Janeiro!$A$3)/(Maio!$A$4:$A$300=MAX(K22:K28)),MOD(ROW(),2)+7)))),"")</f>
        <v/>
      </c>
      <c r="N28" s="34"/>
      <c r="O28" s="20" t="str">
        <f>IFERROR(IF(N22="","",IF(MOD(ROW(),2)+7=1,INDEX(Maio!$C$4:$C$300,MATCH(N28,Maio!$A$4:$A$300,0)),INDEX(Maio!$C$4:$C$300,_xlfn.AGGREGATE(15,6,ROW(Maio!$A$4:$A$300)-ROW(Maio!$A$3)/(Maio!$A$4:$A$300=MAX(N22:N28)),MOD(ROW(),2)+7)))),"")</f>
        <v/>
      </c>
      <c r="P28" s="16" t="str">
        <f>IFERROR(IF(N22="","",IF(MOD(ROW(),2)+7=1,INDEX(Maio!$F$4:$F$300,MATCH(N28,Maio!$A$4:$A$300,0)),INDEX(Maio!$F$4:$F$300,_xlfn.AGGREGATE(15,6,ROW(Maio!$A$4:$A$300)-ROW(Janeiro!$A$3)/(Maio!$A$4:$A$300=MAX(N22:N28)),MOD(ROW(),2)+7)))),"")</f>
        <v/>
      </c>
      <c r="Q28" s="34"/>
      <c r="R28" s="20" t="str">
        <f>IFERROR(IF(Q22="","",IF(MOD(ROW(),2)+7=1,INDEX(Maio!$C$4:$C$300,MATCH(Q28,Maio!$A$4:$A$300,0)),INDEX(Maio!$C$4:$C$300,_xlfn.AGGREGATE(15,6,ROW(Maio!$A$4:$A$300)-ROW(Maio!$A$3)/(Maio!$A$4:$A$300=MAX(Q22:Q28)),MOD(ROW(),2)+7)))),"")</f>
        <v/>
      </c>
      <c r="S28" s="16" t="str">
        <f>IFERROR(IF(Q22="","",IF(MOD(ROW(),2)+7=1,INDEX(Maio!$F$4:$F$300,MATCH(Q28,Maio!$A$4:$A$300,0)),INDEX(Maio!$F$4:$F$300,_xlfn.AGGREGATE(15,6,ROW(Maio!$A$4:$A$300)-ROW(Janeiro!$A$3)/(Maio!$A$4:$A$300=MAX(Q22:Q28)),MOD(ROW(),2)+7)))),"")</f>
        <v/>
      </c>
      <c r="T28" s="34"/>
      <c r="U28" s="46" t="str">
        <f>IFERROR(IF(T22="","",IF(MOD(ROW(),2)+7=1,INDEX(Maio!$C$4:$C$300,MATCH(T28,Maio!$A$4:$A$300,0)),INDEX(Maio!$C$4:$C$300,_xlfn.AGGREGATE(15,6,ROW(Maio!$A$4:$A$300)-ROW(Maio!$A$3)/(Maio!$A$4:$A$300=MAX(T22:T28)),MOD(ROW(),2)+7)))),"")</f>
        <v/>
      </c>
      <c r="V28" s="16" t="str">
        <f>IFERROR(IF(T22="","",IF(MOD(ROW(),2)+7=1,INDEX(Maio!$F$4:$F$300,MATCH(T28,Maio!$A$4:$A$300,0)),INDEX(Maio!$F$4:$F$300,_xlfn.AGGREGATE(15,6,ROW(Maio!$A$4:$A$300)-ROW(Janeiro!$A$3)/(Maio!$A$4:$A$300=MAX(T22:T28)),MOD(ROW(),2)+7)))),"")</f>
        <v/>
      </c>
    </row>
    <row r="29" spans="2:22" x14ac:dyDescent="0.3">
      <c r="B29" s="50"/>
      <c r="C29" s="44" t="str">
        <f>IFERROR(IF(B22="","",IF(MOD(ROW(),2)+7=1,INDEX(Maio!$C$4:$C$300,MATCH(B29,Maio!$A$4:$A$300,0)),INDEX(Maio!$C$4:$C$300,_xlfn.AGGREGATE(15,6,ROW(Maio!$A$4:$A$300)-ROW(Maio!$A$3)/(Maio!$A$4:$A$300=MAX(B22:B29)),MOD(ROW(),2)+7)))),"")</f>
        <v/>
      </c>
      <c r="D29" s="16" t="str">
        <f>IFERROR(IF(B22="","",IF(MOD(ROW(),2)+7=1,INDEX(Maio!$F$4:$F$300,MATCH(B29,Maio!$A$4:$A$300,0)),INDEX(Maio!$F$4:$F$300,_xlfn.AGGREGATE(15,6,ROW(Maio!$A$4:$A$300)-ROW(Maio!$A$3)/(Maio!$A$4:$A$300=MAX(B22:B29)),MOD(ROW(),2)+7)))),"")</f>
        <v/>
      </c>
      <c r="E29" s="35"/>
      <c r="F29" s="44" t="str">
        <f>IFERROR(IF(E22="","",IF(MOD(ROW(),2)+7=1,INDEX(Maio!$C$4:$C$300,MATCH(E29,Maio!$A$4:$A$300,0)),INDEX(Maio!$C$4:$C$300,_xlfn.AGGREGATE(15,6,ROW(Maio!$A$4:$A$300)-ROW(Maio!$A$3)/(Maio!$A$4:$A$300=MAX(E22:E29)),MOD(ROW(),2)+7)))),"")</f>
        <v/>
      </c>
      <c r="G29" s="16" t="str">
        <f>IFERROR(IF(E22="","",IF(MOD(ROW(),2)+7=1,INDEX(Maio!$F$4:$F$300,MATCH(E29,Maio!$A$4:$A$300,0)),INDEX(Maio!$F$4:$F$300,_xlfn.AGGREGATE(15,6,ROW(Maio!$A$4:$A$300)-ROW(Maio!$A$3)/(Maio!$A$4:$A$300=MAX(E22:E29)),MOD(ROW(),2)+7)))),"")</f>
        <v/>
      </c>
      <c r="H29" s="35"/>
      <c r="I29" s="44" t="str">
        <f>IFERROR(IF(H22="","",IF(MOD(ROW(),2)+7=1,INDEX(Maio!$C$4:$C$300,MATCH(H29,Maio!$A$4:$A$300,0)),INDEX(Maio!$C$4:$C$300,_xlfn.AGGREGATE(15,6,ROW(Maio!$A$4:$A$300)-ROW(Maio!$A$3)/(Maio!$A$4:$A$300=MAX(H22:H29)),MOD(ROW(),2)+7)))),"")</f>
        <v/>
      </c>
      <c r="J29" s="16" t="str">
        <f>IFERROR(IF(H22="","",IF(MOD(ROW(),2)+7=1,INDEX(Maio!$F$4:$F$300,MATCH(H29,Maio!$A$4:$A$300,0)),INDEX(Maio!$F$4:$F$300,_xlfn.AGGREGATE(15,6,ROW(Maio!$A$4:$A$300)-ROW(Maio!$A$3)/(Maio!$A$4:$A$300=MAX(H22:H29)),MOD(ROW(),2)+7)))),"")</f>
        <v/>
      </c>
      <c r="K29" s="35"/>
      <c r="L29" s="44" t="str">
        <f>IFERROR(IF(K22="","",IF(MOD(ROW(),2)+7=1,INDEX(Maio!$C$4:$C$300,MATCH(K29,Maio!$A$4:$A$300,0)),INDEX(Maio!$C$4:$C$300,_xlfn.AGGREGATE(15,6,ROW(Maio!$A$4:$A$300)-ROW(Maio!$A$3)/(Maio!$A$4:$A$300=MAX(K22:K29)),MOD(ROW(),2)+7)))),"")</f>
        <v/>
      </c>
      <c r="M29" s="16" t="str">
        <f>IFERROR(IF(K22="","",IF(MOD(ROW(),2)+7=1,INDEX(Maio!$F$4:$F$300,MATCH(K29,Maio!$A$4:$A$300,0)),INDEX(Maio!$F$4:$F$300,_xlfn.AGGREGATE(15,6,ROW(Maio!$A$4:$A$300)-ROW(Maio!$A$3)/(Maio!$A$4:$A$300=MAX(K22:K29)),MOD(ROW(),2)+7)))),"")</f>
        <v/>
      </c>
      <c r="N29" s="35"/>
      <c r="O29" s="44" t="str">
        <f>IFERROR(IF(N22="","",IF(MOD(ROW(),2)+7=1,INDEX(Maio!$C$4:$C$300,MATCH(N29,Maio!$A$4:$A$300,0)),INDEX(Maio!$C$4:$C$300,_xlfn.AGGREGATE(15,6,ROW(Maio!$A$4:$A$300)-ROW(Maio!$A$3)/(Maio!$A$4:$A$300=MAX(N22:N29)),MOD(ROW(),2)+7)))),"")</f>
        <v/>
      </c>
      <c r="P29" s="16" t="str">
        <f>IFERROR(IF(N22="","",IF(MOD(ROW(),2)+7=1,INDEX(Maio!$F$4:$F$300,MATCH(N29,Maio!$A$4:$A$300,0)),INDEX(Maio!$F$4:$F$300,_xlfn.AGGREGATE(15,6,ROW(Maio!$A$4:$A$300)-ROW(Maio!$A$3)/(Maio!$A$4:$A$300=MAX(N22:N29)),MOD(ROW(),2)+7)))),"")</f>
        <v/>
      </c>
      <c r="Q29" s="35"/>
      <c r="R29" s="44" t="str">
        <f>IFERROR(IF(Q22="","",IF(MOD(ROW(),2)+7=1,INDEX(Maio!$C$4:$C$300,MATCH(Q29,Maio!$A$4:$A$300,0)),INDEX(Maio!$C$4:$C$300,_xlfn.AGGREGATE(15,6,ROW(Maio!$A$4:$A$300)-ROW(Maio!$A$3)/(Maio!$A$4:$A$300=MAX(Q22:Q29)),MOD(ROW(),2)+7)))),"")</f>
        <v/>
      </c>
      <c r="S29" s="16" t="str">
        <f>IFERROR(IF(Q22="","",IF(MOD(ROW(),2)+7=1,INDEX(Maio!$F$4:$F$300,MATCH(Q29,Maio!$A$4:$A$300,0)),INDEX(Maio!$F$4:$F$300,_xlfn.AGGREGATE(15,6,ROW(Maio!$A$4:$A$300)-ROW(Maio!$A$3)/(Maio!$A$4:$A$300=MAX(Q22:Q29)),MOD(ROW(),2)+7)))),"")</f>
        <v/>
      </c>
      <c r="T29" s="35"/>
      <c r="U29" s="51" t="str">
        <f>IFERROR(IF(T22="","",IF(MOD(ROW(),2)+7=1,INDEX(Maio!$C$4:$C$300,MATCH(T29,Maio!$A$4:$A$300,0)),INDEX(Maio!$C$4:$C$300,_xlfn.AGGREGATE(15,6,ROW(Maio!$A$4:$A$300)-ROW(Maio!$A$3)/(Maio!$A$4:$A$300=MAX(T22:T29)),MOD(ROW(),2)+7)))),"")</f>
        <v/>
      </c>
      <c r="V29" s="16" t="str">
        <f>IFERROR(IF(T22="","",IF(MOD(ROW(),2)+7=1,INDEX(Maio!$F$4:$F$300,MATCH(T29,Maio!$A$4:$A$300,0)),INDEX(Maio!$F$4:$F$300,_xlfn.AGGREGATE(15,6,ROW(Maio!$A$4:$A$300)-ROW(Maio!$A$3)/(Maio!$A$4:$A$300=MAX(T22:T29)),MOD(ROW(),2)+7)))),"")</f>
        <v/>
      </c>
    </row>
    <row r="30" spans="2:22" x14ac:dyDescent="0.3">
      <c r="B30" s="49">
        <f>Maio!H10</f>
        <v>44332</v>
      </c>
      <c r="C30" s="20" t="str">
        <f>IFERROR(IF(B30="","",IF(MOD(ROW(),2)+1=1,INDEX(Maio!$C$4:$C$300,MATCH(B30,Maio!$A$4:$A$300,0)),INDEX(Maio!$C$4:$C$300,_xlfn.AGGREGATE(15,6,ROW(Maio!$A$4:$A$300)-ROW(Maio!$A$3)/(Maio!$A$4:$A$300=MAX(B30)),MOD(ROW(),2)+1)))),"")</f>
        <v>Velocidade Média</v>
      </c>
      <c r="D30" s="16" t="str">
        <f>IFERROR(IF(B30="","",IF(MOD(ROW(),2)+1=1,INDEX(Maio!$F$4:$F$300,MATCH(B30,Maio!$A$4:$A$300,0)),INDEX(Maio!$F$4:$F$300,_xlfn.AGGREGATE(15,6,ROW(Maio!$A$4:$A$300)-ROW(Maio!$A$3)/(Maio!$A$4:$A$300=MAX(B30)),MOD(ROW(),2)+1)))),"")</f>
        <v>A estudar</v>
      </c>
      <c r="E30" s="36">
        <f>Maio!I10</f>
        <v>44333</v>
      </c>
      <c r="F30" s="20" t="str">
        <f>IFERROR(IF(E30="","",IF(MOD(ROW(),2)+1=1,INDEX(Maio!$C$4:$C$300,MATCH(E30,Maio!$A$4:$A$300,0)),INDEX(Maio!$C$4:$C$300,_xlfn.AGGREGATE(15,6,ROW(Maio!$A$4:$A$300)-ROW(Maio!$A$3)/(Maio!$A$4:$A$300=MAX(E30)),MOD(ROW(),2)+1)))),"")</f>
        <v>Quimica organica</v>
      </c>
      <c r="G30" s="16" t="str">
        <f>IFERROR(IF(E30="","",IF(MOD(ROW(),2)+1=1,INDEX(Maio!$F$4:$F$300,MATCH(E30,Maio!$A$4:$A$300,0)),INDEX(Maio!$F$4:$F$300,_xlfn.AGGREGATE(15,6,ROW(Maio!$A$4:$A$300)-ROW(Maio!$A$3)/(Maio!$A$4:$A$300=MAX(E30)),MOD(ROW(),2)+1)))),"")</f>
        <v>A estudar</v>
      </c>
      <c r="H30" s="36">
        <f>Maio!J10</f>
        <v>44334</v>
      </c>
      <c r="I30" s="20" t="str">
        <f>IFERROR(IF(H30="","",IF(MOD(ROW(),2)+1=1,INDEX(Maio!$C$4:$C$300,MATCH(H30,Maio!$A$4:$A$300,0)),INDEX(Maio!$C$4:$C$300,_xlfn.AGGREGATE(15,6,ROW(Maio!$A$4:$A$300)-ROW(Maio!$A$3)/(Maio!$A$4:$A$300=MAX(H30)),MOD(ROW(),2)+1)))),"")</f>
        <v>Vogais</v>
      </c>
      <c r="J30" s="16" t="str">
        <f>IFERROR(IF(H30="","",IF(MOD(ROW(),2)+1=1,INDEX(Maio!$F$4:$F$300,MATCH(H30,Maio!$A$4:$A$300,0)),INDEX(Maio!$F$4:$F$300,_xlfn.AGGREGATE(15,6,ROW(Maio!$A$4:$A$300)-ROW(Maio!$A$3)/(Maio!$A$4:$A$300=MAX(H30)),MOD(ROW(),2)+1)))),"")</f>
        <v>A estudar</v>
      </c>
      <c r="K30" s="36">
        <f>Maio!K10</f>
        <v>44335</v>
      </c>
      <c r="L30" s="20" t="str">
        <f>IFERROR(IF(K30="","",IF(MOD(ROW(),2)+1=1,INDEX(Maio!$C$4:$C$300,MATCH(K30,Maio!$A$4:$A$300,0)),INDEX(Maio!$C$4:$C$300,_xlfn.AGGREGATE(15,6,ROW(Maio!$A$4:$A$300)-ROW(Maio!$A$3)/(Maio!$A$4:$A$300=MAX(K30)),MOD(ROW(),2)+1)))),"")</f>
        <v>Função</v>
      </c>
      <c r="M30" s="16" t="str">
        <f>IFERROR(IF(K30="","",IF(MOD(ROW(),2)+1=1,INDEX(Maio!$F$4:$F$300,MATCH(K30,Maio!$A$4:$A$300,0)),INDEX(Maio!$F$4:$F$300,_xlfn.AGGREGATE(15,6,ROW(Maio!$A$4:$A$300)-ROW(Maio!$A$3)/(Maio!$A$4:$A$300=MAX(K30)),MOD(ROW(),2)+1)))),"")</f>
        <v>Estudando</v>
      </c>
      <c r="N30" s="36">
        <f>Maio!L10</f>
        <v>44336</v>
      </c>
      <c r="O30" s="20" t="str">
        <f>IFERROR(IF(N30="","",IF(MOD(ROW(),2)+1=1,INDEX(Maio!$C$4:$C$300,MATCH(N30,Maio!$A$4:$A$300,0)),INDEX(Maio!$C$4:$C$300,_xlfn.AGGREGATE(15,6,ROW(Maio!$A$4:$A$300)-ROW(Maio!$A$3)/(Maio!$A$4:$A$300=MAX(N30)),MOD(ROW(),2)+1)))),"")</f>
        <v>Gramática</v>
      </c>
      <c r="P30" s="16" t="str">
        <f>IFERROR(IF(N30="","",IF(MOD(ROW(),2)+1=1,INDEX(Maio!$F$4:$F$300,MATCH(N30,Maio!$A$4:$A$300,0)),INDEX(Maio!$F$4:$F$300,_xlfn.AGGREGATE(15,6,ROW(Maio!$A$4:$A$300)-ROW(Maio!$A$3)/(Maio!$A$4:$A$300=MAX(N30)),MOD(ROW(),2)+1)))),"")</f>
        <v>A estudar</v>
      </c>
      <c r="Q30" s="36">
        <f>Maio!M10</f>
        <v>44337</v>
      </c>
      <c r="R30" s="20" t="str">
        <f>IFERROR(IF(Q30="","",IF(MOD(ROW(),2)+1=1,INDEX(Maio!$C$4:$C$300,MATCH(Q30,Maio!$A$4:$A$300,0)),INDEX(Maio!$C$4:$C$300,_xlfn.AGGREGATE(15,6,ROW(Maio!$A$4:$A$300)-ROW(Maio!$A$3)/(Maio!$A$4:$A$300=MAX(Q30)),MOD(ROW(),2)+1)))),"")</f>
        <v>VM</v>
      </c>
      <c r="S30" s="16" t="str">
        <f>IFERROR(IF(Q30="","",IF(MOD(ROW(),2)+1=1,INDEX(Maio!$F$4:$F$300,MATCH(Q30,Maio!$A$4:$A$300,0)),INDEX(Maio!$F$4:$F$300,_xlfn.AGGREGATE(15,6,ROW(Maio!$A$4:$A$300)-ROW(Maio!$A$3)/(Maio!$A$4:$A$300=MAX(Q30)),MOD(ROW(),2)+1)))),"")</f>
        <v>A estudar</v>
      </c>
      <c r="T30" s="36">
        <f>Maio!N10</f>
        <v>44338</v>
      </c>
      <c r="U30" s="46" t="str">
        <f>IFERROR(IF(T30="","",IF(MOD(ROW(),2)+1=1,INDEX(Maio!$C$4:$C$300,MATCH(T30,Maio!$A$4:$A$300,0)),INDEX(Maio!$C$4:$C$300,_xlfn.AGGREGATE(15,6,ROW(Maio!$A$4:$A$300)-ROW(Maio!$A$3)/(Maio!$A$4:$A$300=MAX(T30)),MOD(ROW(),2)+1)))),"")</f>
        <v>Tabela Periódica</v>
      </c>
      <c r="V30" s="16" t="str">
        <f>IFERROR(IF(T30="","",IF(MOD(ROW(),2)+1=1,INDEX(Maio!$F$4:$F$300,MATCH(T30,Maio!$A$4:$A$300,0)),INDEX(Maio!$F$4:$F$300,_xlfn.AGGREGATE(15,6,ROW(Maio!$A$4:$A$300)-ROW(Maio!$A$3)/(Maio!$A$4:$A$300=MAX(T30)),MOD(ROW(),2)+1)))),"")</f>
        <v>A estudar</v>
      </c>
    </row>
    <row r="31" spans="2:22" x14ac:dyDescent="0.3">
      <c r="B31" s="45"/>
      <c r="C31" s="20" t="str">
        <f>IFERROR(IF(B30="","",IF(MOD(ROW(),2)+1=1,INDEX(Maio!$C$4:$C$300,MATCH(B31,Maio!$A$4:$A$300,0)),INDEX(Maio!$C$4:$C$300,_xlfn.AGGREGATE(15,6,ROW(Maio!$A$4:$A$300)-ROW(Maio!$A$3)/(Maio!$A$4:$A$300=MAX(B30:B31)),MOD(ROW(),2)+1)))),"")</f>
        <v/>
      </c>
      <c r="D31" s="16" t="str">
        <f>IFERROR(IF(B30="","",IF(MOD(ROW(),2)+1=1,INDEX(Maio!$F$4:$F$300,MATCH(B31,Maio!$A$4:$A$300,0)),INDEX(Maio!$F$4:$F$300,_xlfn.AGGREGATE(15,6,ROW(Maio!$A$4:$A$300)-ROW(Maio!$A$3)/(Maio!$A$4:$A$300=MAX(B30:B31)),MOD(ROW(),2)+1)))),"")</f>
        <v/>
      </c>
      <c r="E31" s="26"/>
      <c r="F31" s="20" t="str">
        <f>IFERROR(IF(E30="","",IF(MOD(ROW(),2)+1=1,INDEX(Maio!$C$4:$C$300,MATCH(E31,Maio!$A$4:$A$300,0)),INDEX(Maio!$C$4:$C$300,_xlfn.AGGREGATE(15,6,ROW(Maio!$A$4:$A$300)-ROW(Maio!$A$3)/(Maio!$A$4:$A$300=MAX(E30:E31)),MOD(ROW(),2)+1)))),"")</f>
        <v/>
      </c>
      <c r="G31" s="16" t="str">
        <f>IFERROR(IF(E30="","",IF(MOD(ROW(),2)+1=1,INDEX(Maio!$F$4:$F$300,MATCH(E31,Maio!$A$4:$A$300,0)),INDEX(Maio!$F$4:$F$300,_xlfn.AGGREGATE(15,6,ROW(Maio!$A$4:$A$300)-ROW(Maio!$A$3)/(Maio!$A$4:$A$300=MAX(E30:E31)),MOD(ROW(),2)+1)))),"")</f>
        <v/>
      </c>
      <c r="H31" s="26"/>
      <c r="I31" s="20" t="str">
        <f>IFERROR(IF(H30="","",IF(MOD(ROW(),2)+1=1,INDEX(Maio!$C$4:$C$300,MATCH(H31,Maio!$A$4:$A$300,0)),INDEX(Maio!$C$4:$C$300,_xlfn.AGGREGATE(15,6,ROW(Maio!$A$4:$A$300)-ROW(Maio!$A$3)/(Maio!$A$4:$A$300=MAX(H30:H31)),MOD(ROW(),2)+1)))),"")</f>
        <v/>
      </c>
      <c r="J31" s="16" t="str">
        <f>IFERROR(IF(H30="","",IF(MOD(ROW(),2)+1=1,INDEX(Maio!$F$4:$F$300,MATCH(H31,Maio!$A$4:$A$300,0)),INDEX(Maio!$F$4:$F$300,_xlfn.AGGREGATE(15,6,ROW(Maio!$A$4:$A$300)-ROW(Maio!$A$3)/(Maio!$A$4:$A$300=MAX(H30:H31)),MOD(ROW(),2)+1)))),"")</f>
        <v/>
      </c>
      <c r="K31" s="26"/>
      <c r="L31" s="20" t="str">
        <f>IFERROR(IF(K30="","",IF(MOD(ROW(),2)+1=1,INDEX(Maio!$C$4:$C$300,MATCH(K31,Maio!$A$4:$A$300,0)),INDEX(Maio!$C$4:$C$300,_xlfn.AGGREGATE(15,6,ROW(Maio!$A$4:$A$300)-ROW(Maio!$A$3)/(Maio!$A$4:$A$300=MAX(K30:K31)),MOD(ROW(),2)+1)))),"")</f>
        <v/>
      </c>
      <c r="M31" s="16" t="str">
        <f>IFERROR(IF(K30="","",IF(MOD(ROW(),2)+1=1,INDEX(Maio!$F$4:$F$300,MATCH(K31,Maio!$A$4:$A$300,0)),INDEX(Maio!$F$4:$F$300,_xlfn.AGGREGATE(15,6,ROW(Maio!$A$4:$A$300)-ROW(Maio!$A$3)/(Maio!$A$4:$A$300=MAX(K30:K31)),MOD(ROW(),2)+1)))),"")</f>
        <v/>
      </c>
      <c r="N31" s="26"/>
      <c r="O31" s="20" t="str">
        <f>IFERROR(IF(N30="","",IF(MOD(ROW(),2)+1=1,INDEX(Maio!$C$4:$C$300,MATCH(N31,Maio!$A$4:$A$300,0)),INDEX(Maio!$C$4:$C$300,_xlfn.AGGREGATE(15,6,ROW(Maio!$A$4:$A$300)-ROW(Maio!$A$3)/(Maio!$A$4:$A$300=MAX(N30:N31)),MOD(ROW(),2)+1)))),"")</f>
        <v/>
      </c>
      <c r="P31" s="16" t="str">
        <f>IFERROR(IF(N30="","",IF(MOD(ROW(),2)+1=1,INDEX(Maio!$F$4:$F$300,MATCH(N31,Maio!$A$4:$A$300,0)),INDEX(Maio!$F$4:$F$300,_xlfn.AGGREGATE(15,6,ROW(Maio!$A$4:$A$300)-ROW(Maio!$A$3)/(Maio!$A$4:$A$300=MAX(N30:N31)),MOD(ROW(),2)+1)))),"")</f>
        <v/>
      </c>
      <c r="Q31" s="26"/>
      <c r="R31" s="20" t="str">
        <f>IFERROR(IF(Q30="","",IF(MOD(ROW(),2)+1=1,INDEX(Maio!$C$4:$C$300,MATCH(Q31,Maio!$A$4:$A$300,0)),INDEX(Maio!$C$4:$C$300,_xlfn.AGGREGATE(15,6,ROW(Maio!$A$4:$A$300)-ROW(Maio!$A$3)/(Maio!$A$4:$A$300=MAX(Q30:Q31)),MOD(ROW(),2)+1)))),"")</f>
        <v/>
      </c>
      <c r="S31" s="16" t="str">
        <f>IFERROR(IF(Q30="","",IF(MOD(ROW(),2)+1=1,INDEX(Maio!$F$4:$F$300,MATCH(Q31,Maio!$A$4:$A$300,0)),INDEX(Maio!$F$4:$F$300,_xlfn.AGGREGATE(15,6,ROW(Maio!$A$4:$A$300)-ROW(Maio!$A$3)/(Maio!$A$4:$A$300=MAX(Q30:Q31)),MOD(ROW(),2)+1)))),"")</f>
        <v/>
      </c>
      <c r="T31" s="26"/>
      <c r="U31" s="46" t="str">
        <f>IFERROR(IF(T30="","",IF(MOD(ROW(),2)+1=1,INDEX(Maio!$C$4:$C$300,MATCH(T31,Maio!$A$4:$A$300,0)),INDEX(Maio!$C$4:$C$300,_xlfn.AGGREGATE(15,6,ROW(Maio!$A$4:$A$300)-ROW(Maio!$A$3)/(Maio!$A$4:$A$300=MAX(T30:T31)),MOD(ROW(),2)+1)))),"")</f>
        <v/>
      </c>
      <c r="V31" s="16" t="str">
        <f>IFERROR(IF(T30="","",IF(MOD(ROW(),2)+1=1,INDEX(Maio!$F$4:$F$300,MATCH(T31,Maio!$A$4:$A$300,0)),INDEX(Maio!$F$4:$F$300,_xlfn.AGGREGATE(15,6,ROW(Maio!$A$4:$A$300)-ROW(Maio!$A$3)/(Maio!$A$4:$A$300=MAX(T30:T31)),MOD(ROW(),2)+1)))),"")</f>
        <v/>
      </c>
    </row>
    <row r="32" spans="2:22" x14ac:dyDescent="0.3">
      <c r="B32" s="45"/>
      <c r="C32" s="20" t="str">
        <f>IFERROR(IF(B30="","",IF(MOD(ROW(),2)+3=1,INDEX(Maio!$C$4:$C$300,MATCH(B32,Maio!$A$4:$A$300,0)),INDEX(Maio!$C$4:$C$300,_xlfn.AGGREGATE(15,6,ROW(Maio!$A$4:$A$300)-ROW(Maio!$A$3)/(Maio!$A$4:$A$300=MAX(B30:B32)),MOD(ROW(),2)+3)))),"")</f>
        <v/>
      </c>
      <c r="D32" s="16" t="str">
        <f>IFERROR(IF(B30="","",IF(MOD(ROW(),2)+3=1,INDEX(Maio!$F$4:$F$300,MATCH(B32,Maio!$A$4:$A$300,0)),INDEX(Maio!$F$4:$F$300,_xlfn.AGGREGATE(15,6,ROW(Maio!$A$4:$A$300)-ROW(Maio!$A$3)/(Maio!$A$4:$A$300=MAX(B30:B32)),MOD(ROW(),2)+3)))),"")</f>
        <v/>
      </c>
      <c r="E32" s="26"/>
      <c r="F32" s="20" t="str">
        <f>IFERROR(IF(E30="","",IF(MOD(ROW(),2)+3=1,INDEX(Maio!$C$4:$C$300,MATCH(E32,Maio!$A$4:$A$300,0)),INDEX(Maio!$C$4:$C$300,_xlfn.AGGREGATE(15,6,ROW(Maio!$A$4:$A$300)-ROW(Maio!$A$3)/(Maio!$A$4:$A$300=MAX(E30:E32)),MOD(ROW(),2)+3)))),"")</f>
        <v/>
      </c>
      <c r="G32" s="16" t="str">
        <f>IFERROR(IF(E30="","",IF(MOD(ROW(),2)+3=1,INDEX(Maio!$F$4:$F$300,MATCH(E32,Maio!$A$4:$A$300,0)),INDEX(Maio!$F$4:$F$300,_xlfn.AGGREGATE(15,6,ROW(Maio!$A$4:$A$300)-ROW(Maio!$A$3)/(Maio!$A$4:$A$300=MAX(E30:E32)),MOD(ROW(),2)+3)))),"")</f>
        <v/>
      </c>
      <c r="H32" s="26"/>
      <c r="I32" s="20" t="str">
        <f>IFERROR(IF(H30="","",IF(MOD(ROW(),2)+3=1,INDEX(Maio!$C$4:$C$300,MATCH(H32,Maio!$A$4:$A$300,0)),INDEX(Maio!$C$4:$C$300,_xlfn.AGGREGATE(15,6,ROW(Maio!$A$4:$A$300)-ROW(Maio!$A$3)/(Maio!$A$4:$A$300=MAX(H30:H32)),MOD(ROW(),2)+3)))),"")</f>
        <v/>
      </c>
      <c r="J32" s="16" t="str">
        <f>IFERROR(IF(H30="","",IF(MOD(ROW(),2)+3=1,INDEX(Maio!$F$4:$F$300,MATCH(H32,Maio!$A$4:$A$300,0)),INDEX(Maio!$F$4:$F$300,_xlfn.AGGREGATE(15,6,ROW(Maio!$A$4:$A$300)-ROW(Maio!$A$3)/(Maio!$A$4:$A$300=MAX(H30:H32)),MOD(ROW(),2)+3)))),"")</f>
        <v/>
      </c>
      <c r="K32" s="26"/>
      <c r="L32" s="20" t="str">
        <f>IFERROR(IF(K30="","",IF(MOD(ROW(),2)+3=1,INDEX(Maio!$C$4:$C$300,MATCH(K32,Maio!$A$4:$A$300,0)),INDEX(Maio!$C$4:$C$300,_xlfn.AGGREGATE(15,6,ROW(Maio!$A$4:$A$300)-ROW(Maio!$A$3)/(Maio!$A$4:$A$300=MAX(K30:K32)),MOD(ROW(),2)+3)))),"")</f>
        <v/>
      </c>
      <c r="M32" s="16" t="str">
        <f>IFERROR(IF(K30="","",IF(MOD(ROW(),2)+3=1,INDEX(Maio!$F$4:$F$300,MATCH(K32,Maio!$A$4:$A$300,0)),INDEX(Maio!$F$4:$F$300,_xlfn.AGGREGATE(15,6,ROW(Maio!$A$4:$A$300)-ROW(Maio!$A$3)/(Maio!$A$4:$A$300=MAX(K30:K32)),MOD(ROW(),2)+3)))),"")</f>
        <v/>
      </c>
      <c r="N32" s="26"/>
      <c r="O32" s="20" t="str">
        <f>IFERROR(IF(N30="","",IF(MOD(ROW(),2)+3=1,INDEX(Maio!$C$4:$C$300,MATCH(N32,Maio!$A$4:$A$300,0)),INDEX(Maio!$C$4:$C$300,_xlfn.AGGREGATE(15,6,ROW(Maio!$A$4:$A$300)-ROW(Maio!$A$3)/(Maio!$A$4:$A$300=MAX(N30:N32)),MOD(ROW(),2)+3)))),"")</f>
        <v/>
      </c>
      <c r="P32" s="16" t="str">
        <f>IFERROR(IF(N30="","",IF(MOD(ROW(),2)+3=1,INDEX(Maio!$F$4:$F$300,MATCH(N32,Maio!$A$4:$A$300,0)),INDEX(Maio!$F$4:$F$300,_xlfn.AGGREGATE(15,6,ROW(Maio!$A$4:$A$300)-ROW(Maio!$A$3)/(Maio!$A$4:$A$300=MAX(N30:N32)),MOD(ROW(),2)+3)))),"")</f>
        <v/>
      </c>
      <c r="Q32" s="26"/>
      <c r="R32" s="20" t="str">
        <f>IFERROR(IF(Q30="","",IF(MOD(ROW(),2)+3=1,INDEX(Maio!$C$4:$C$300,MATCH(Q32,Maio!$A$4:$A$300,0)),INDEX(Maio!$C$4:$C$300,_xlfn.AGGREGATE(15,6,ROW(Maio!$A$4:$A$300)-ROW(Maio!$A$3)/(Maio!$A$4:$A$300=MAX(Q30:Q32)),MOD(ROW(),2)+3)))),"")</f>
        <v/>
      </c>
      <c r="S32" s="16" t="str">
        <f>IFERROR(IF(Q30="","",IF(MOD(ROW(),2)+3=1,INDEX(Maio!$F$4:$F$300,MATCH(Q32,Maio!$A$4:$A$300,0)),INDEX(Maio!$F$4:$F$300,_xlfn.AGGREGATE(15,6,ROW(Maio!$A$4:$A$300)-ROW(Maio!$A$3)/(Maio!$A$4:$A$300=MAX(Q30:Q32)),MOD(ROW(),2)+3)))),"")</f>
        <v/>
      </c>
      <c r="T32" s="26"/>
      <c r="U32" s="46" t="str">
        <f>IFERROR(IF(T30="","",IF(MOD(ROW(),2)+3=1,INDEX(Maio!$C$4:$C$300,MATCH(T32,Maio!$A$4:$A$300,0)),INDEX(Maio!$C$4:$C$300,_xlfn.AGGREGATE(15,6,ROW(Maio!$A$4:$A$300)-ROW(Maio!$A$3)/(Maio!$A$4:$A$300=MAX(T30:T32)),MOD(ROW(),2)+3)))),"")</f>
        <v/>
      </c>
      <c r="V32" s="16" t="str">
        <f>IFERROR(IF(T30="","",IF(MOD(ROW(),2)+3=1,INDEX(Maio!$F$4:$F$300,MATCH(T32,Maio!$A$4:$A$300,0)),INDEX(Maio!$F$4:$F$300,_xlfn.AGGREGATE(15,6,ROW(Maio!$A$4:$A$300)-ROW(Maio!$A$3)/(Maio!$A$4:$A$300=MAX(T30:T32)),MOD(ROW(),2)+3)))),"")</f>
        <v/>
      </c>
    </row>
    <row r="33" spans="2:22" x14ac:dyDescent="0.3">
      <c r="B33" s="45"/>
      <c r="C33" s="20" t="str">
        <f>IFERROR(IF(B30="","",IF(MOD(ROW(),2)+3=1,INDEX(Maio!$C$4:$C$300,MATCH(B33,Maio!$A$4:$A$300,0)),INDEX(Maio!$C$4:$C$300,_xlfn.AGGREGATE(15,6,ROW(Maio!$A$4:$A$300)-ROW(Maio!$A$3)/(Maio!$A$4:$A$300=MAX(B30:B33)),MOD(ROW(),2)+3)))),"")</f>
        <v/>
      </c>
      <c r="D33" s="16" t="str">
        <f>IFERROR(IF(B30="","",IF(MOD(ROW(),2)+3=1,INDEX(Maio!$F$4:$F$300,MATCH(B33,Maio!$A$4:$A$300,0)),INDEX(Maio!$F$4:$F$300,_xlfn.AGGREGATE(15,6,ROW(Maio!$A$4:$A$300)-ROW(Maio!$A$3)/(Maio!$A$4:$A$300=MAX(B30:B33)),MOD(ROW(),2)+3)))),"")</f>
        <v/>
      </c>
      <c r="E33" s="26"/>
      <c r="F33" s="20" t="str">
        <f>IFERROR(IF(E30="","",IF(MOD(ROW(),2)+3=1,INDEX(Maio!$C$4:$C$300,MATCH(E33,Maio!$A$4:$A$300,0)),INDEX(Maio!$C$4:$C$300,_xlfn.AGGREGATE(15,6,ROW(Maio!$A$4:$A$300)-ROW(Maio!$A$3)/(Maio!$A$4:$A$300=MAX(E30:E33)),MOD(ROW(),2)+3)))),"")</f>
        <v/>
      </c>
      <c r="G33" s="16" t="str">
        <f>IFERROR(IF(E30="","",IF(MOD(ROW(),2)+3=1,INDEX(Maio!$F$4:$F$300,MATCH(E33,Maio!$A$4:$A$300,0)),INDEX(Maio!$F$4:$F$300,_xlfn.AGGREGATE(15,6,ROW(Maio!$A$4:$A$300)-ROW(Maio!$A$3)/(Maio!$A$4:$A$300=MAX(E30:E33)),MOD(ROW(),2)+3)))),"")</f>
        <v/>
      </c>
      <c r="H33" s="26"/>
      <c r="I33" s="20" t="str">
        <f>IFERROR(IF(H30="","",IF(MOD(ROW(),2)+3=1,INDEX(Maio!$C$4:$C$300,MATCH(H33,Maio!$A$4:$A$300,0)),INDEX(Maio!$C$4:$C$300,_xlfn.AGGREGATE(15,6,ROW(Maio!$A$4:$A$300)-ROW(Maio!$A$3)/(Maio!$A$4:$A$300=MAX(H30:H33)),MOD(ROW(),2)+3)))),"")</f>
        <v/>
      </c>
      <c r="J33" s="16" t="str">
        <f>IFERROR(IF(H30="","",IF(MOD(ROW(),2)+3=1,INDEX(Maio!$F$4:$F$300,MATCH(H33,Maio!$A$4:$A$300,0)),INDEX(Maio!$F$4:$F$300,_xlfn.AGGREGATE(15,6,ROW(Maio!$A$4:$A$300)-ROW(Maio!$A$3)/(Maio!$A$4:$A$300=MAX(H30:H33)),MOD(ROW(),2)+3)))),"")</f>
        <v/>
      </c>
      <c r="K33" s="26"/>
      <c r="L33" s="20" t="str">
        <f>IFERROR(IF(K30="","",IF(MOD(ROW(),2)+3=1,INDEX(Maio!$C$4:$C$300,MATCH(K33,Maio!$A$4:$A$300,0)),INDEX(Maio!$C$4:$C$300,_xlfn.AGGREGATE(15,6,ROW(Maio!$A$4:$A$300)-ROW(Maio!$A$3)/(Maio!$A$4:$A$300=MAX(K30:K33)),MOD(ROW(),2)+3)))),"")</f>
        <v/>
      </c>
      <c r="M33" s="16" t="str">
        <f>IFERROR(IF(K30="","",IF(MOD(ROW(),2)+3=1,INDEX(Maio!$F$4:$F$300,MATCH(K33,Maio!$A$4:$A$300,0)),INDEX(Maio!$F$4:$F$300,_xlfn.AGGREGATE(15,6,ROW(Maio!$A$4:$A$300)-ROW(Maio!$A$3)/(Maio!$A$4:$A$300=MAX(K30:K33)),MOD(ROW(),2)+3)))),"")</f>
        <v/>
      </c>
      <c r="N33" s="26"/>
      <c r="O33" s="20" t="str">
        <f>IFERROR(IF(N30="","",IF(MOD(ROW(),2)+3=1,INDEX(Maio!$C$4:$C$300,MATCH(N33,Maio!$A$4:$A$300,0)),INDEX(Maio!$C$4:$C$300,_xlfn.AGGREGATE(15,6,ROW(Maio!$A$4:$A$300)-ROW(Maio!$A$3)/(Maio!$A$4:$A$300=MAX(N30:N33)),MOD(ROW(),2)+3)))),"")</f>
        <v/>
      </c>
      <c r="P33" s="16" t="str">
        <f>IFERROR(IF(N30="","",IF(MOD(ROW(),2)+3=1,INDEX(Maio!$F$4:$F$300,MATCH(N33,Maio!$A$4:$A$300,0)),INDEX(Maio!$F$4:$F$300,_xlfn.AGGREGATE(15,6,ROW(Maio!$A$4:$A$300)-ROW(Maio!$A$3)/(Maio!$A$4:$A$300=MAX(N30:N33)),MOD(ROW(),2)+3)))),"")</f>
        <v/>
      </c>
      <c r="Q33" s="26"/>
      <c r="R33" s="20" t="str">
        <f>IFERROR(IF(Q30="","",IF(MOD(ROW(),2)+3=1,INDEX(Maio!$C$4:$C$300,MATCH(Q33,Maio!$A$4:$A$300,0)),INDEX(Maio!$C$4:$C$300,_xlfn.AGGREGATE(15,6,ROW(Maio!$A$4:$A$300)-ROW(Maio!$A$3)/(Maio!$A$4:$A$300=MAX(Q30:Q33)),MOD(ROW(),2)+3)))),"")</f>
        <v/>
      </c>
      <c r="S33" s="16" t="str">
        <f>IFERROR(IF(Q30="","",IF(MOD(ROW(),2)+3=1,INDEX(Maio!$F$4:$F$300,MATCH(Q33,Maio!$A$4:$A$300,0)),INDEX(Maio!$F$4:$F$300,_xlfn.AGGREGATE(15,6,ROW(Maio!$A$4:$A$300)-ROW(Maio!$A$3)/(Maio!$A$4:$A$300=MAX(Q30:Q33)),MOD(ROW(),2)+3)))),"")</f>
        <v/>
      </c>
      <c r="T33" s="26"/>
      <c r="U33" s="46" t="str">
        <f>IFERROR(IF(T30="","",IF(MOD(ROW(),2)+3=1,INDEX(Maio!$C$4:$C$300,MATCH(T33,Maio!$A$4:$A$300,0)),INDEX(Maio!$C$4:$C$300,_xlfn.AGGREGATE(15,6,ROW(Maio!$A$4:$A$300)-ROW(Maio!$A$3)/(Maio!$A$4:$A$300=MAX(T30:T33)),MOD(ROW(),2)+3)))),"")</f>
        <v/>
      </c>
      <c r="V33" s="16" t="str">
        <f>IFERROR(IF(T30="","",IF(MOD(ROW(),2)+3=1,INDEX(Maio!$F$4:$F$300,MATCH(T33,Maio!$A$4:$A$300,0)),INDEX(Maio!$F$4:$F$300,_xlfn.AGGREGATE(15,6,ROW(Maio!$A$4:$A$300)-ROW(Maio!$A$3)/(Maio!$A$4:$A$300=MAX(T30:T33)),MOD(ROW(),2)+3)))),"")</f>
        <v/>
      </c>
    </row>
    <row r="34" spans="2:22" x14ac:dyDescent="0.3">
      <c r="B34" s="47"/>
      <c r="C34" s="20" t="str">
        <f>IFERROR(IF(B30="","",IF(MOD(ROW(),2)+5=1,INDEX(Maio!$C$4:$C$300,MATCH(B34,Maio!$A$4:$A$300,0)),INDEX(Maio!$C$4:$C$300,_xlfn.AGGREGATE(15,6,ROW(Maio!$A$4:$A$300)-ROW(Maio!$A$3)/(Maio!$A$4:$A$300=MAX(B30:B34)),MOD(ROW(),2)+5)))),"")</f>
        <v/>
      </c>
      <c r="D34" s="16" t="str">
        <f>IFERROR(IF(B30="","",IF(MOD(ROW(),2)+5=1,INDEX(Maio!$F$4:$F$300,MATCH(B34,Maio!$A$4:$A$300,0)),INDEX(Maio!$F$4:$F$300,_xlfn.AGGREGATE(15,6,ROW(Maio!$A$4:$A$300)-ROW(Maio!$A$3)/(Maio!$A$4:$A$300=MAX(B30:B34)),MOD(ROW(),2)+5)))),"")</f>
        <v/>
      </c>
      <c r="E34" s="34"/>
      <c r="F34" s="20" t="str">
        <f>IFERROR(IF(E30="","",IF(MOD(ROW(),2)+5=1,INDEX(Maio!$C$4:$C$300,MATCH(E34,Maio!$A$4:$A$300,0)),INDEX(Maio!$C$4:$C$300,_xlfn.AGGREGATE(15,6,ROW(Maio!$A$4:$A$300)-ROW(Maio!$A$3)/(Maio!$A$4:$A$300=MAX(E30:E34)),MOD(ROW(),2)+5)))),"")</f>
        <v/>
      </c>
      <c r="G34" s="16" t="str">
        <f>IFERROR(IF(E30="","",IF(MOD(ROW(),2)+5=1,INDEX(Maio!$F$4:$F$300,MATCH(E34,Maio!$A$4:$A$300,0)),INDEX(Maio!$F$4:$F$300,_xlfn.AGGREGATE(15,6,ROW(Maio!$A$4:$A$300)-ROW(Maio!$A$3)/(Maio!$A$4:$A$300=MAX(E30:E34)),MOD(ROW(),2)+5)))),"")</f>
        <v/>
      </c>
      <c r="H34" s="34"/>
      <c r="I34" s="20" t="str">
        <f>IFERROR(IF(H30="","",IF(MOD(ROW(),2)+5=1,INDEX(Maio!$C$4:$C$300,MATCH(H34,Maio!$A$4:$A$300,0)),INDEX(Maio!$C$4:$C$300,_xlfn.AGGREGATE(15,6,ROW(Maio!$A$4:$A$300)-ROW(Maio!$A$3)/(Maio!$A$4:$A$300=MAX(H30:H34)),MOD(ROW(),2)+5)))),"")</f>
        <v/>
      </c>
      <c r="J34" s="16" t="str">
        <f>IFERROR(IF(H30="","",IF(MOD(ROW(),2)+5=1,INDEX(Maio!$F$4:$F$300,MATCH(H34,Maio!$A$4:$A$300,0)),INDEX(Maio!$F$4:$F$300,_xlfn.AGGREGATE(15,6,ROW(Maio!$A$4:$A$300)-ROW(Maio!$A$3)/(Maio!$A$4:$A$300=MAX(H30:H34)),MOD(ROW(),2)+5)))),"")</f>
        <v/>
      </c>
      <c r="K34" s="34"/>
      <c r="L34" s="20" t="str">
        <f>IFERROR(IF(K30="","",IF(MOD(ROW(),2)+5=1,INDEX(Maio!$C$4:$C$300,MATCH(K34,Maio!$A$4:$A$300,0)),INDEX(Maio!$C$4:$C$300,_xlfn.AGGREGATE(15,6,ROW(Maio!$A$4:$A$300)-ROW(Maio!$A$3)/(Maio!$A$4:$A$300=MAX(K30:K34)),MOD(ROW(),2)+5)))),"")</f>
        <v/>
      </c>
      <c r="M34" s="16" t="str">
        <f>IFERROR(IF(K30="","",IF(MOD(ROW(),2)+5=1,INDEX(Maio!$F$4:$F$300,MATCH(K34,Maio!$A$4:$A$300,0)),INDEX(Maio!$F$4:$F$300,_xlfn.AGGREGATE(15,6,ROW(Maio!$A$4:$A$300)-ROW(Maio!$A$3)/(Maio!$A$4:$A$300=MAX(K30:K34)),MOD(ROW(),2)+5)))),"")</f>
        <v/>
      </c>
      <c r="N34" s="34"/>
      <c r="O34" s="20" t="str">
        <f>IFERROR(IF(N30="","",IF(MOD(ROW(),2)+5=1,INDEX(Maio!$C$4:$C$300,MATCH(N34,Maio!$A$4:$A$300,0)),INDEX(Maio!$C$4:$C$300,_xlfn.AGGREGATE(15,6,ROW(Maio!$A$4:$A$300)-ROW(Maio!$A$3)/(Maio!$A$4:$A$300=MAX(N30:N34)),MOD(ROW(),2)+5)))),"")</f>
        <v/>
      </c>
      <c r="P34" s="16" t="str">
        <f>IFERROR(IF(N30="","",IF(MOD(ROW(),2)+5=1,INDEX(Maio!$F$4:$F$300,MATCH(N34,Maio!$A$4:$A$300,0)),INDEX(Maio!$F$4:$F$300,_xlfn.AGGREGATE(15,6,ROW(Maio!$A$4:$A$300)-ROW(Maio!$A$3)/(Maio!$A$4:$A$300=MAX(N30:N34)),MOD(ROW(),2)+5)))),"")</f>
        <v/>
      </c>
      <c r="Q34" s="34"/>
      <c r="R34" s="20" t="str">
        <f>IFERROR(IF(Q30="","",IF(MOD(ROW(),2)+5=1,INDEX(Maio!$C$4:$C$300,MATCH(Q34,Maio!$A$4:$A$300,0)),INDEX(Maio!$C$4:$C$300,_xlfn.AGGREGATE(15,6,ROW(Maio!$A$4:$A$300)-ROW(Maio!$A$3)/(Maio!$A$4:$A$300=MAX(Q30:Q34)),MOD(ROW(),2)+5)))),"")</f>
        <v/>
      </c>
      <c r="S34" s="16" t="str">
        <f>IFERROR(IF(Q30="","",IF(MOD(ROW(),2)+5=1,INDEX(Maio!$F$4:$F$300,MATCH(Q34,Maio!$A$4:$A$300,0)),INDEX(Maio!$F$4:$F$300,_xlfn.AGGREGATE(15,6,ROW(Maio!$A$4:$A$300)-ROW(Maio!$A$3)/(Maio!$A$4:$A$300=MAX(Q30:Q34)),MOD(ROW(),2)+5)))),"")</f>
        <v/>
      </c>
      <c r="T34" s="34"/>
      <c r="U34" s="46" t="str">
        <f>IFERROR(IF(T30="","",IF(MOD(ROW(),2)+5=1,INDEX(Maio!$C$4:$C$300,MATCH(T34,Maio!$A$4:$A$300,0)),INDEX(Maio!$C$4:$C$300,_xlfn.AGGREGATE(15,6,ROW(Maio!$A$4:$A$300)-ROW(Maio!$A$3)/(Maio!$A$4:$A$300=MAX(T30:T34)),MOD(ROW(),2)+5)))),"")</f>
        <v/>
      </c>
      <c r="V34" s="16" t="str">
        <f>IFERROR(IF(T30="","",IF(MOD(ROW(),2)+5=1,INDEX(Maio!$F$4:$F$300,MATCH(T34,Maio!$A$4:$A$300,0)),INDEX(Maio!$F$4:$F$300,_xlfn.AGGREGATE(15,6,ROW(Maio!$A$4:$A$300)-ROW(Maio!$A$3)/(Maio!$A$4:$A$300=MAX(T30:T34)),MOD(ROW(),2)+5)))),"")</f>
        <v/>
      </c>
    </row>
    <row r="35" spans="2:22" x14ac:dyDescent="0.3">
      <c r="B35" s="47"/>
      <c r="C35" s="20" t="str">
        <f>IFERROR(IF(B30="","",IF(MOD(ROW(),2)+5=1,INDEX(Maio!$C$4:$C$300,MATCH(B35,Maio!$A$4:$A$300,0)),INDEX(Maio!$C$4:$C$300,_xlfn.AGGREGATE(15,6,ROW(Maio!$A$4:$A$300)-ROW(Maio!$A$3)/(Maio!$A$4:$A$300=MAX(B30:B35)),MOD(ROW(),2)+5)))),"")</f>
        <v/>
      </c>
      <c r="D35" s="16" t="str">
        <f>IFERROR(IF(B30="","",IF(MOD(ROW(),2)+5=1,INDEX(Maio!$F$4:$F$300,MATCH(B35,Maio!$A$4:$A$300,0)),INDEX(Maio!$F$4:$F$300,_xlfn.AGGREGATE(15,6,ROW(Maio!$A$4:$A$300)-ROW(Maio!$A$3)/(Maio!$A$4:$A$300=MAX(B30:B35)),MOD(ROW(),2)+5)))),"")</f>
        <v/>
      </c>
      <c r="E35" s="34"/>
      <c r="F35" s="20" t="str">
        <f>IFERROR(IF(E30="","",IF(MOD(ROW(),2)+5=1,INDEX(Maio!$C$4:$C$300,MATCH(E35,Maio!$A$4:$A$300,0)),INDEX(Maio!$C$4:$C$300,_xlfn.AGGREGATE(15,6,ROW(Maio!$A$4:$A$300)-ROW(Maio!$A$3)/(Maio!$A$4:$A$300=MAX(E30:E35)),MOD(ROW(),2)+5)))),"")</f>
        <v/>
      </c>
      <c r="G35" s="16" t="str">
        <f>IFERROR(IF(E30="","",IF(MOD(ROW(),2)+5=1,INDEX(Maio!$F$4:$F$300,MATCH(E35,Maio!$A$4:$A$300,0)),INDEX(Maio!$F$4:$F$300,_xlfn.AGGREGATE(15,6,ROW(Maio!$A$4:$A$300)-ROW(Maio!$A$3)/(Maio!$A$4:$A$300=MAX(E30:E35)),MOD(ROW(),2)+5)))),"")</f>
        <v/>
      </c>
      <c r="H35" s="34"/>
      <c r="I35" s="20" t="str">
        <f>IFERROR(IF(H30="","",IF(MOD(ROW(),2)+5=1,INDEX(Maio!$C$4:$C$300,MATCH(H35,Maio!$A$4:$A$300,0)),INDEX(Maio!$C$4:$C$300,_xlfn.AGGREGATE(15,6,ROW(Maio!$A$4:$A$300)-ROW(Maio!$A$3)/(Maio!$A$4:$A$300=MAX(H30:H35)),MOD(ROW(),2)+5)))),"")</f>
        <v/>
      </c>
      <c r="J35" s="16" t="str">
        <f>IFERROR(IF(H30="","",IF(MOD(ROW(),2)+5=1,INDEX(Maio!$F$4:$F$300,MATCH(H35,Maio!$A$4:$A$300,0)),INDEX(Maio!$F$4:$F$300,_xlfn.AGGREGATE(15,6,ROW(Maio!$A$4:$A$300)-ROW(Maio!$A$3)/(Maio!$A$4:$A$300=MAX(H30:H35)),MOD(ROW(),2)+5)))),"")</f>
        <v/>
      </c>
      <c r="K35" s="34"/>
      <c r="L35" s="20" t="str">
        <f>IFERROR(IF(K30="","",IF(MOD(ROW(),2)+5=1,INDEX(Maio!$C$4:$C$300,MATCH(K35,Maio!$A$4:$A$300,0)),INDEX(Maio!$C$4:$C$300,_xlfn.AGGREGATE(15,6,ROW(Maio!$A$4:$A$300)-ROW(Maio!$A$3)/(Maio!$A$4:$A$300=MAX(K30:K35)),MOD(ROW(),2)+5)))),"")</f>
        <v/>
      </c>
      <c r="M35" s="16" t="str">
        <f>IFERROR(IF(K30="","",IF(MOD(ROW(),2)+5=1,INDEX(Maio!$F$4:$F$300,MATCH(K35,Maio!$A$4:$A$300,0)),INDEX(Maio!$F$4:$F$300,_xlfn.AGGREGATE(15,6,ROW(Maio!$A$4:$A$300)-ROW(Maio!$A$3)/(Maio!$A$4:$A$300=MAX(K30:K35)),MOD(ROW(),2)+5)))),"")</f>
        <v/>
      </c>
      <c r="N35" s="34"/>
      <c r="O35" s="20" t="str">
        <f>IFERROR(IF(N30="","",IF(MOD(ROW(),2)+5=1,INDEX(Maio!$C$4:$C$300,MATCH(N35,Maio!$A$4:$A$300,0)),INDEX(Maio!$C$4:$C$300,_xlfn.AGGREGATE(15,6,ROW(Maio!$A$4:$A$300)-ROW(Maio!$A$3)/(Maio!$A$4:$A$300=MAX(N30:N35)),MOD(ROW(),2)+5)))),"")</f>
        <v/>
      </c>
      <c r="P35" s="16" t="str">
        <f>IFERROR(IF(N30="","",IF(MOD(ROW(),2)+5=1,INDEX(Maio!$F$4:$F$300,MATCH(N35,Maio!$A$4:$A$300,0)),INDEX(Maio!$F$4:$F$300,_xlfn.AGGREGATE(15,6,ROW(Maio!$A$4:$A$300)-ROW(Maio!$A$3)/(Maio!$A$4:$A$300=MAX(N30:N35)),MOD(ROW(),2)+5)))),"")</f>
        <v/>
      </c>
      <c r="Q35" s="34"/>
      <c r="R35" s="20" t="str">
        <f>IFERROR(IF(Q30="","",IF(MOD(ROW(),2)+5=1,INDEX(Maio!$C$4:$C$300,MATCH(Q35,Maio!$A$4:$A$300,0)),INDEX(Maio!$C$4:$C$300,_xlfn.AGGREGATE(15,6,ROW(Maio!$A$4:$A$300)-ROW(Maio!$A$3)/(Maio!$A$4:$A$300=MAX(Q30:Q35)),MOD(ROW(),2)+5)))),"")</f>
        <v/>
      </c>
      <c r="S35" s="16" t="str">
        <f>IFERROR(IF(Q30="","",IF(MOD(ROW(),2)+5=1,INDEX(Maio!$F$4:$F$300,MATCH(Q35,Maio!$A$4:$A$300,0)),INDEX(Maio!$F$4:$F$300,_xlfn.AGGREGATE(15,6,ROW(Maio!$A$4:$A$300)-ROW(Maio!$A$3)/(Maio!$A$4:$A$300=MAX(Q30:Q35)),MOD(ROW(),2)+5)))),"")</f>
        <v/>
      </c>
      <c r="T35" s="34"/>
      <c r="U35" s="46" t="str">
        <f>IFERROR(IF(T30="","",IF(MOD(ROW(),2)+5=1,INDEX(Maio!$C$4:$C$300,MATCH(T35,Maio!$A$4:$A$300,0)),INDEX(Maio!$C$4:$C$300,_xlfn.AGGREGATE(15,6,ROW(Maio!$A$4:$A$300)-ROW(Maio!$A$3)/(Maio!$A$4:$A$300=MAX(T30:T35)),MOD(ROW(),2)+5)))),"")</f>
        <v/>
      </c>
      <c r="V35" s="16" t="str">
        <f>IFERROR(IF(T30="","",IF(MOD(ROW(),2)+5=1,INDEX(Maio!$F$4:$F$300,MATCH(T35,Maio!$A$4:$A$300,0)),INDEX(Maio!$F$4:$F$300,_xlfn.AGGREGATE(15,6,ROW(Maio!$A$4:$A$300)-ROW(Maio!$A$3)/(Maio!$A$4:$A$300=MAX(T30:T35)),MOD(ROW(),2)+5)))),"")</f>
        <v/>
      </c>
    </row>
    <row r="36" spans="2:22" x14ac:dyDescent="0.3">
      <c r="B36" s="47"/>
      <c r="C36" s="20" t="str">
        <f>IFERROR(IF(B30="","",IF(MOD(ROW(),2)+7=1,INDEX(Maio!$C$4:$C$300,MATCH(B36,Maio!$A$4:$A$300,0)),INDEX(Maio!$C$4:$C$300,_xlfn.AGGREGATE(15,6,ROW(Maio!$A$4:$A$300)-ROW(Maio!$A$3)/(Maio!$A$4:$A$300=MAX(B30:B36)),MOD(ROW(),2)+7)))),"")</f>
        <v/>
      </c>
      <c r="D36" s="16" t="str">
        <f>IFERROR(IF(B30="","",IF(MOD(ROW(),2)+7=1,INDEX(Maio!$F$4:$F$300,MATCH(B36,Maio!$A$4:$A$300,0)),INDEX(Maio!$F$4:$F$300,_xlfn.AGGREGATE(15,6,ROW(Maio!$A$4:$A$300)-ROW(Janeiro!$A$3)/(Maio!$A$4:$A$300=MAX(B30:B36)),MOD(ROW(),2)+7)))),"")</f>
        <v/>
      </c>
      <c r="E36" s="34"/>
      <c r="F36" s="20" t="str">
        <f>IFERROR(IF(E30="","",IF(MOD(ROW(),2)+7=1,INDEX(Maio!$C$4:$C$300,MATCH(E36,Maio!$A$4:$A$300,0)),INDEX(Maio!$C$4:$C$300,_xlfn.AGGREGATE(15,6,ROW(Maio!$A$4:$A$300)-ROW(Maio!$A$3)/(Maio!$A$4:$A$300=MAX(E30:E36)),MOD(ROW(),2)+7)))),"")</f>
        <v/>
      </c>
      <c r="G36" s="16" t="str">
        <f>IFERROR(IF(E30="","",IF(MOD(ROW(),2)+7=1,INDEX(Maio!$F$4:$F$300,MATCH(E36,Maio!$A$4:$A$300,0)),INDEX(Maio!$F$4:$F$300,_xlfn.AGGREGATE(15,6,ROW(Maio!$A$4:$A$300)-ROW(Janeiro!$A$3)/(Maio!$A$4:$A$300=MAX(E30:E36)),MOD(ROW(),2)+7)))),"")</f>
        <v/>
      </c>
      <c r="H36" s="34"/>
      <c r="I36" s="20" t="str">
        <f>IFERROR(IF(H30="","",IF(MOD(ROW(),2)+7=1,INDEX(Maio!$C$4:$C$300,MATCH(H36,Maio!$A$4:$A$300,0)),INDEX(Maio!$C$4:$C$300,_xlfn.AGGREGATE(15,6,ROW(Maio!$A$4:$A$300)-ROW(Maio!$A$3)/(Maio!$A$4:$A$300=MAX(H30:H36)),MOD(ROW(),2)+7)))),"")</f>
        <v/>
      </c>
      <c r="J36" s="16" t="str">
        <f>IFERROR(IF(H30="","",IF(MOD(ROW(),2)+7=1,INDEX(Maio!$F$4:$F$300,MATCH(H36,Maio!$A$4:$A$300,0)),INDEX(Maio!$F$4:$F$300,_xlfn.AGGREGATE(15,6,ROW(Maio!$A$4:$A$300)-ROW(Janeiro!$A$3)/(Maio!$A$4:$A$300=MAX(H30:H36)),MOD(ROW(),2)+7)))),"")</f>
        <v/>
      </c>
      <c r="K36" s="34"/>
      <c r="L36" s="20" t="str">
        <f>IFERROR(IF(K30="","",IF(MOD(ROW(),2)+7=1,INDEX(Maio!$C$4:$C$300,MATCH(K36,Maio!$A$4:$A$300,0)),INDEX(Maio!$C$4:$C$300,_xlfn.AGGREGATE(15,6,ROW(Maio!$A$4:$A$300)-ROW(Maio!$A$3)/(Maio!$A$4:$A$300=MAX(K30:K36)),MOD(ROW(),2)+7)))),"")</f>
        <v/>
      </c>
      <c r="M36" s="16" t="str">
        <f>IFERROR(IF(K30="","",IF(MOD(ROW(),2)+7=1,INDEX(Maio!$F$4:$F$300,MATCH(K36,Maio!$A$4:$A$300,0)),INDEX(Maio!$F$4:$F$300,_xlfn.AGGREGATE(15,6,ROW(Maio!$A$4:$A$300)-ROW(Janeiro!$A$3)/(Maio!$A$4:$A$300=MAX(K30:K36)),MOD(ROW(),2)+7)))),"")</f>
        <v/>
      </c>
      <c r="N36" s="34"/>
      <c r="O36" s="20" t="str">
        <f>IFERROR(IF(N30="","",IF(MOD(ROW(),2)+7=1,INDEX(Maio!$C$4:$C$300,MATCH(N36,Maio!$A$4:$A$300,0)),INDEX(Maio!$C$4:$C$300,_xlfn.AGGREGATE(15,6,ROW(Maio!$A$4:$A$300)-ROW(Maio!$A$3)/(Maio!$A$4:$A$300=MAX(N30:N36)),MOD(ROW(),2)+7)))),"")</f>
        <v/>
      </c>
      <c r="P36" s="16" t="str">
        <f>IFERROR(IF(N30="","",IF(MOD(ROW(),2)+7=1,INDEX(Maio!$F$4:$F$300,MATCH(N36,Maio!$A$4:$A$300,0)),INDEX(Maio!$F$4:$F$300,_xlfn.AGGREGATE(15,6,ROW(Maio!$A$4:$A$300)-ROW(Janeiro!$A$3)/(Maio!$A$4:$A$300=MAX(N30:N36)),MOD(ROW(),2)+7)))),"")</f>
        <v/>
      </c>
      <c r="Q36" s="34"/>
      <c r="R36" s="20" t="str">
        <f>IFERROR(IF(Q30="","",IF(MOD(ROW(),2)+7=1,INDEX(Maio!$C$4:$C$300,MATCH(Q36,Maio!$A$4:$A$300,0)),INDEX(Maio!$C$4:$C$300,_xlfn.AGGREGATE(15,6,ROW(Maio!$A$4:$A$300)-ROW(Maio!$A$3)/(Maio!$A$4:$A$300=MAX(Q30:Q36)),MOD(ROW(),2)+7)))),"")</f>
        <v/>
      </c>
      <c r="S36" s="16" t="str">
        <f>IFERROR(IF(Q30="","",IF(MOD(ROW(),2)+7=1,INDEX(Maio!$F$4:$F$300,MATCH(Q36,Maio!$A$4:$A$300,0)),INDEX(Maio!$F$4:$F$300,_xlfn.AGGREGATE(15,6,ROW(Maio!$A$4:$A$300)-ROW(Janeiro!$A$3)/(Maio!$A$4:$A$300=MAX(Q30:Q36)),MOD(ROW(),2)+7)))),"")</f>
        <v/>
      </c>
      <c r="T36" s="34"/>
      <c r="U36" s="46" t="str">
        <f>IFERROR(IF(T30="","",IF(MOD(ROW(),2)+7=1,INDEX(Maio!$C$4:$C$300,MATCH(T36,Maio!$A$4:$A$300,0)),INDEX(Maio!$C$4:$C$300,_xlfn.AGGREGATE(15,6,ROW(Maio!$A$4:$A$300)-ROW(Maio!$A$3)/(Maio!$A$4:$A$300=MAX(T30:T36)),MOD(ROW(),2)+7)))),"")</f>
        <v/>
      </c>
      <c r="V36" s="16" t="str">
        <f>IFERROR(IF(T30="","",IF(MOD(ROW(),2)+7=1,INDEX(Maio!$F$4:$F$300,MATCH(T36,Maio!$A$4:$A$300,0)),INDEX(Maio!$F$4:$F$300,_xlfn.AGGREGATE(15,6,ROW(Maio!$A$4:$A$300)-ROW(Janeiro!$A$3)/(Maio!$A$4:$A$300=MAX(T30:T36)),MOD(ROW(),2)+7)))),"")</f>
        <v/>
      </c>
    </row>
    <row r="37" spans="2:22" x14ac:dyDescent="0.3">
      <c r="B37" s="50"/>
      <c r="C37" s="44" t="str">
        <f>IFERROR(IF(B30="","",IF(MOD(ROW(),2)+7=1,INDEX(Maio!$C$4:$C$300,MATCH(B37,Maio!$A$4:$A$300,0)),INDEX(Maio!$C$4:$C$300,_xlfn.AGGREGATE(15,6,ROW(Maio!$A$4:$A$300)-ROW(Maio!$A$3)/(Maio!$A$4:$A$300=MAX(B30:B37)),MOD(ROW(),2)+7)))),"")</f>
        <v/>
      </c>
      <c r="D37" s="16" t="str">
        <f>IFERROR(IF(B30="","",IF(MOD(ROW(),2)+7=1,INDEX(Maio!$F$4:$F$300,MATCH(B37,Maio!$A$4:$A$300,0)),INDEX(Maio!$F$4:$F$300,_xlfn.AGGREGATE(15,6,ROW(Maio!$A$4:$A$300)-ROW(Maio!$A$3)/(Maio!$A$4:$A$300=MAX(B30:B37)),MOD(ROW(),2)+7)))),"")</f>
        <v/>
      </c>
      <c r="E37" s="35"/>
      <c r="F37" s="44" t="str">
        <f>IFERROR(IF(E30="","",IF(MOD(ROW(),2)+7=1,INDEX(Maio!$C$4:$C$300,MATCH(E37,Maio!$A$4:$A$300,0)),INDEX(Maio!$C$4:$C$300,_xlfn.AGGREGATE(15,6,ROW(Maio!$A$4:$A$300)-ROW(Maio!$A$3)/(Maio!$A$4:$A$300=MAX(E30:E37)),MOD(ROW(),2)+7)))),"")</f>
        <v/>
      </c>
      <c r="G37" s="16" t="str">
        <f>IFERROR(IF(E30="","",IF(MOD(ROW(),2)+7=1,INDEX(Maio!$F$4:$F$300,MATCH(E37,Maio!$A$4:$A$300,0)),INDEX(Maio!$F$4:$F$300,_xlfn.AGGREGATE(15,6,ROW(Maio!$A$4:$A$300)-ROW(Maio!$A$3)/(Maio!$A$4:$A$300=MAX(E30:E37)),MOD(ROW(),2)+7)))),"")</f>
        <v/>
      </c>
      <c r="H37" s="35"/>
      <c r="I37" s="44" t="str">
        <f>IFERROR(IF(H30="","",IF(MOD(ROW(),2)+7=1,INDEX(Maio!$C$4:$C$300,MATCH(H37,Maio!$A$4:$A$300,0)),INDEX(Maio!$C$4:$C$300,_xlfn.AGGREGATE(15,6,ROW(Maio!$A$4:$A$300)-ROW(Maio!$A$3)/(Maio!$A$4:$A$300=MAX(H30:H37)),MOD(ROW(),2)+7)))),"")</f>
        <v/>
      </c>
      <c r="J37" s="16" t="str">
        <f>IFERROR(IF(H30="","",IF(MOD(ROW(),2)+7=1,INDEX(Maio!$F$4:$F$300,MATCH(H37,Maio!$A$4:$A$300,0)),INDEX(Maio!$F$4:$F$300,_xlfn.AGGREGATE(15,6,ROW(Maio!$A$4:$A$300)-ROW(Maio!$A$3)/(Maio!$A$4:$A$300=MAX(H30:H37)),MOD(ROW(),2)+7)))),"")</f>
        <v/>
      </c>
      <c r="K37" s="35"/>
      <c r="L37" s="44" t="str">
        <f>IFERROR(IF(K30="","",IF(MOD(ROW(),2)+7=1,INDEX(Maio!$C$4:$C$300,MATCH(K37,Maio!$A$4:$A$300,0)),INDEX(Maio!$C$4:$C$300,_xlfn.AGGREGATE(15,6,ROW(Maio!$A$4:$A$300)-ROW(Maio!$A$3)/(Maio!$A$4:$A$300=MAX(K30:K37)),MOD(ROW(),2)+7)))),"")</f>
        <v/>
      </c>
      <c r="M37" s="16" t="str">
        <f>IFERROR(IF(K30="","",IF(MOD(ROW(),2)+7=1,INDEX(Maio!$F$4:$F$300,MATCH(K37,Maio!$A$4:$A$300,0)),INDEX(Maio!$F$4:$F$300,_xlfn.AGGREGATE(15,6,ROW(Maio!$A$4:$A$300)-ROW(Maio!$A$3)/(Maio!$A$4:$A$300=MAX(K30:K37)),MOD(ROW(),2)+7)))),"")</f>
        <v/>
      </c>
      <c r="N37" s="35"/>
      <c r="O37" s="44" t="str">
        <f>IFERROR(IF(N30="","",IF(MOD(ROW(),2)+7=1,INDEX(Maio!$C$4:$C$300,MATCH(N37,Maio!$A$4:$A$300,0)),INDEX(Maio!$C$4:$C$300,_xlfn.AGGREGATE(15,6,ROW(Maio!$A$4:$A$300)-ROW(Maio!$A$3)/(Maio!$A$4:$A$300=MAX(N30:N37)),MOD(ROW(),2)+7)))),"")</f>
        <v/>
      </c>
      <c r="P37" s="16" t="str">
        <f>IFERROR(IF(N30="","",IF(MOD(ROW(),2)+7=1,INDEX(Maio!$F$4:$F$300,MATCH(N37,Maio!$A$4:$A$300,0)),INDEX(Maio!$F$4:$F$300,_xlfn.AGGREGATE(15,6,ROW(Maio!$A$4:$A$300)-ROW(Maio!$A$3)/(Maio!$A$4:$A$300=MAX(N30:N37)),MOD(ROW(),2)+7)))),"")</f>
        <v/>
      </c>
      <c r="Q37" s="35"/>
      <c r="R37" s="44" t="str">
        <f>IFERROR(IF(Q30="","",IF(MOD(ROW(),2)+7=1,INDEX(Maio!$C$4:$C$300,MATCH(Q37,Maio!$A$4:$A$300,0)),INDEX(Maio!$C$4:$C$300,_xlfn.AGGREGATE(15,6,ROW(Maio!$A$4:$A$300)-ROW(Maio!$A$3)/(Maio!$A$4:$A$300=MAX(Q30:Q37)),MOD(ROW(),2)+7)))),"")</f>
        <v/>
      </c>
      <c r="S37" s="16" t="str">
        <f>IFERROR(IF(Q30="","",IF(MOD(ROW(),2)+7=1,INDEX(Maio!$F$4:$F$300,MATCH(Q37,Maio!$A$4:$A$300,0)),INDEX(Maio!$F$4:$F$300,_xlfn.AGGREGATE(15,6,ROW(Maio!$A$4:$A$300)-ROW(Maio!$A$3)/(Maio!$A$4:$A$300=MAX(Q30:Q37)),MOD(ROW(),2)+7)))),"")</f>
        <v/>
      </c>
      <c r="T37" s="35"/>
      <c r="U37" s="51" t="str">
        <f>IFERROR(IF(T30="","",IF(MOD(ROW(),2)+7=1,INDEX(Maio!$C$4:$C$300,MATCH(T37,Maio!$A$4:$A$300,0)),INDEX(Maio!$C$4:$C$300,_xlfn.AGGREGATE(15,6,ROW(Maio!$A$4:$A$300)-ROW(Maio!$A$3)/(Maio!$A$4:$A$300=MAX(T30:T37)),MOD(ROW(),2)+7)))),"")</f>
        <v/>
      </c>
      <c r="V37" s="16" t="str">
        <f>IFERROR(IF(T30="","",IF(MOD(ROW(),2)+7=1,INDEX(Maio!$F$4:$F$300,MATCH(T37,Maio!$A$4:$A$300,0)),INDEX(Maio!$F$4:$F$300,_xlfn.AGGREGATE(15,6,ROW(Maio!$A$4:$A$300)-ROW(Maio!$A$3)/(Maio!$A$4:$A$300=MAX(T30:T37)),MOD(ROW(),2)+7)))),"")</f>
        <v/>
      </c>
    </row>
    <row r="38" spans="2:22" x14ac:dyDescent="0.3">
      <c r="B38" s="49">
        <f>Maio!H11</f>
        <v>44339</v>
      </c>
      <c r="C38" s="20" t="str">
        <f>IFERROR(IF(B38="","",IF(MOD(ROW(),2)+1=1,INDEX(Maio!$C$4:$C$300,MATCH(B38,Maio!$A$4:$A$300,0)),INDEX(Maio!$C$4:$C$300,_xlfn.AGGREGATE(15,6,ROW(Maio!$A$4:$A$300)-ROW(Maio!$A$3)/(Maio!$A$4:$A$300=MAX(B38)),MOD(ROW(),2)+1)))),"")</f>
        <v>Numeros inteiros</v>
      </c>
      <c r="D38" s="16" t="str">
        <f>IFERROR(IF(B38="","",IF(MOD(ROW(),2)+1=1,INDEX(Maio!$F$4:$F$300,MATCH(B38,Maio!$A$4:$A$300,0)),INDEX(Maio!$F$4:$F$300,_xlfn.AGGREGATE(15,6,ROW(Maio!$A$4:$A$300)-ROW(Maio!$A$3)/(Maio!$A$4:$A$300=MAX(B38)),MOD(ROW(),2)+1)))),"")</f>
        <v>A estudar</v>
      </c>
      <c r="E38" s="36">
        <f>Maio!I11</f>
        <v>44340</v>
      </c>
      <c r="F38" s="20" t="str">
        <f>IFERROR(IF(E38="","",IF(MOD(ROW(),2)+1=1,INDEX(Maio!$C$4:$C$300,MATCH(E38,Maio!$A$4:$A$300,0)),INDEX(Maio!$C$4:$C$300,_xlfn.AGGREGATE(15,6,ROW(Maio!$A$4:$A$300)-ROW(Maio!$A$3)/(Maio!$A$4:$A$300=MAX(E38)),MOD(ROW(),2)+1)))),"")</f>
        <v>Frações</v>
      </c>
      <c r="G38" s="16" t="str">
        <f>IFERROR(IF(E38="","",IF(MOD(ROW(),2)+1=1,INDEX(Maio!$F$4:$F$300,MATCH(E38,Maio!$A$4:$A$300,0)),INDEX(Maio!$F$4:$F$300,_xlfn.AGGREGATE(15,6,ROW(Maio!$A$4:$A$300)-ROW(Maio!$A$3)/(Maio!$A$4:$A$300=MAX(E38)),MOD(ROW(),2)+1)))),"")</f>
        <v>Estudado</v>
      </c>
      <c r="H38" s="36">
        <f>Maio!J11</f>
        <v>44341</v>
      </c>
      <c r="I38" s="20" t="str">
        <f>IFERROR(IF(H38="","",IF(MOD(ROW(),2)+1=1,INDEX(Maio!$C$4:$C$300,MATCH(H38,Maio!$A$4:$A$300,0)),INDEX(Maio!$C$4:$C$300,_xlfn.AGGREGATE(15,6,ROW(Maio!$A$4:$A$300)-ROW(Maio!$A$3)/(Maio!$A$4:$A$300=MAX(H38)),MOD(ROW(),2)+1)))),"")</f>
        <v>Redação</v>
      </c>
      <c r="J38" s="16" t="str">
        <f>IFERROR(IF(H38="","",IF(MOD(ROW(),2)+1=1,INDEX(Maio!$F$4:$F$300,MATCH(H38,Maio!$A$4:$A$300,0)),INDEX(Maio!$F$4:$F$300,_xlfn.AGGREGATE(15,6,ROW(Maio!$A$4:$A$300)-ROW(Maio!$A$3)/(Maio!$A$4:$A$300=MAX(H38)),MOD(ROW(),2)+1)))),"")</f>
        <v>Estudado</v>
      </c>
      <c r="K38" s="36">
        <f>Maio!K11</f>
        <v>44342</v>
      </c>
      <c r="L38" s="20" t="str">
        <f>IFERROR(IF(K38="","",IF(MOD(ROW(),2)+1=1,INDEX(Maio!$C$4:$C$300,MATCH(K38,Maio!$A$4:$A$300,0)),INDEX(Maio!$C$4:$C$300,_xlfn.AGGREGATE(15,6,ROW(Maio!$A$4:$A$300)-ROW(Maio!$A$3)/(Maio!$A$4:$A$300=MAX(K38)),MOD(ROW(),2)+1)))),"")</f>
        <v>Plural</v>
      </c>
      <c r="M38" s="16" t="str">
        <f>IFERROR(IF(K38="","",IF(MOD(ROW(),2)+1=1,INDEX(Maio!$F$4:$F$300,MATCH(K38,Maio!$A$4:$A$300,0)),INDEX(Maio!$F$4:$F$300,_xlfn.AGGREGATE(15,6,ROW(Maio!$A$4:$A$300)-ROW(Maio!$A$3)/(Maio!$A$4:$A$300=MAX(K38)),MOD(ROW(),2)+1)))),"")</f>
        <v>Estudando</v>
      </c>
      <c r="N38" s="36">
        <f>Maio!L11</f>
        <v>44343</v>
      </c>
      <c r="O38" s="20" t="str">
        <f>IFERROR(IF(N38="","",IF(MOD(ROW(),2)+1=1,INDEX(Maio!$C$4:$C$300,MATCH(N38,Maio!$A$4:$A$300,0)),INDEX(Maio!$C$4:$C$300,_xlfn.AGGREGATE(15,6,ROW(Maio!$A$4:$A$300)-ROW(Maio!$A$3)/(Maio!$A$4:$A$300=MAX(N38)),MOD(ROW(),2)+1)))),"")</f>
        <v/>
      </c>
      <c r="P38" s="16" t="str">
        <f>IFERROR(IF(N38="","",IF(MOD(ROW(),2)+1=1,INDEX(Maio!$F$4:$F$200,MATCH(N38,Maio!$A$4:$A$200,0)),INDEX(Maio!$F$4:$F$200,_xlfn.AGGREGATE(15,6,ROW(Maio!$A$4:$A$200)-ROW(Maio!$A$3)/(Maio!$A$4:$A$200=MAX(N38)),MOD(ROW(),2)+1)))),"")</f>
        <v/>
      </c>
      <c r="Q38" s="36">
        <f>Maio!M11</f>
        <v>44344</v>
      </c>
      <c r="R38" s="20" t="str">
        <f>IFERROR(IF(Q38="","",IF(MOD(ROW(),2)+1=1,INDEX(Maio!$C$4:$C$300,MATCH(Q38,Maio!$A$4:$A$300,0)),INDEX(Maio!$C$4:$C$300,_xlfn.AGGREGATE(15,6,ROW(Maio!$A$4:$A$300)-ROW(Maio!$A$3)/(Maio!$A$4:$A$300=MAX(Q38)),MOD(ROW(),2)+1)))),"")</f>
        <v/>
      </c>
      <c r="S38" s="16" t="str">
        <f>IFERROR(IF(Q38="","",IF(MOD(ROW(),2)+1=1,INDEX(Maio!$F$4:$F$300,MATCH(Q38,Maio!$A$4:$A$300,0)),INDEX(Maio!$F$4:$F$300,_xlfn.AGGREGATE(15,6,ROW(Maio!$A$4:$A$300)-ROW(Maio!$A$3)/(Maio!$A$4:$A$300=MAX(Q38)),MOD(ROW(),2)+1)))),"")</f>
        <v/>
      </c>
      <c r="T38" s="36">
        <f>Maio!N11</f>
        <v>44345</v>
      </c>
      <c r="U38" s="46" t="str">
        <f>IFERROR(IF(T38="","",IF(MOD(ROW(),2)+1=1,INDEX(Maio!$C$4:$C$300,MATCH(T38,Maio!$A$4:$A$300,0)),INDEX(Maio!$C$4:$C$300,_xlfn.AGGREGATE(15,6,ROW(Maio!$A$4:$A$300)-ROW(Maio!$A$3)/(Maio!$A$4:$A$300=MAX(T38)),MOD(ROW(),2)+1)))),"")</f>
        <v/>
      </c>
      <c r="V38" s="16" t="str">
        <f>IFERROR(IF(T38="","",IF(MOD(ROW(),2)+1=1,INDEX(Maio!$F$4:$F$300,MATCH(T38,Maio!$A$4:$A$300,0)),INDEX(Maio!$F$4:$F$300,_xlfn.AGGREGATE(15,6,ROW(Maio!$A$4:$A$300)-ROW(Maio!$A$3)/(Maio!$A$4:$A$300=MAX(T38)),MOD(ROW(),2)+1)))),"")</f>
        <v/>
      </c>
    </row>
    <row r="39" spans="2:22" x14ac:dyDescent="0.3">
      <c r="B39" s="45"/>
      <c r="C39" s="20" t="str">
        <f>IFERROR(IF(B38="","",IF(MOD(ROW(),2)+1=1,INDEX(Maio!$C$4:$C$300,MATCH(B39,Maio!$A$4:$A$300,0)),INDEX(Maio!$C$4:$C$300,_xlfn.AGGREGATE(15,6,ROW(Maio!$A$4:$A$300)-ROW(Maio!$A$3)/(Maio!$A$4:$A$300=MAX(B38:B39)),MOD(ROW(),2)+1)))),"")</f>
        <v/>
      </c>
      <c r="D39" s="16" t="str">
        <f>IFERROR(IF(B38="","",IF(MOD(ROW(),2)+1=1,INDEX(Maio!$F$4:$F$300,MATCH(B39,Maio!$A$4:$A$300,0)),INDEX(Maio!$F$4:$F$300,_xlfn.AGGREGATE(15,6,ROW(Maio!$A$4:$A$300)-ROW(Maio!$A$3)/(Maio!$A$4:$A$300=MAX(B38:B39)),MOD(ROW(),2)+1)))),"")</f>
        <v/>
      </c>
      <c r="E39" s="26"/>
      <c r="F39" s="20" t="str">
        <f>IFERROR(IF(E38="","",IF(MOD(ROW(),2)+1=1,INDEX(Maio!$C$4:$C$300,MATCH(E39,Maio!$A$4:$A$300,0)),INDEX(Maio!$C$4:$C$300,_xlfn.AGGREGATE(15,6,ROW(Maio!$A$4:$A$300)-ROW(Maio!$A$3)/(Maio!$A$4:$A$300=MAX(E38:E39)),MOD(ROW(),2)+1)))),"")</f>
        <v/>
      </c>
      <c r="G39" s="16" t="str">
        <f>IFERROR(IF(E38="","",IF(MOD(ROW(),2)+1=1,INDEX(Maio!$F$4:$F$300,MATCH(E39,Maio!$A$4:$A$300,0)),INDEX(Maio!$F$4:$F$300,_xlfn.AGGREGATE(15,6,ROW(Maio!$A$4:$A$300)-ROW(Maio!$A$3)/(Maio!$A$4:$A$300=MAX(E38:E39)),MOD(ROW(),2)+1)))),"")</f>
        <v/>
      </c>
      <c r="H39" s="26"/>
      <c r="I39" s="20" t="str">
        <f>IFERROR(IF(H38="","",IF(MOD(ROW(),2)+1=1,INDEX(Maio!$C$4:$C$300,MATCH(H39,Maio!$A$4:$A$300,0)),INDEX(Maio!$C$4:$C$300,_xlfn.AGGREGATE(15,6,ROW(Maio!$A$4:$A$300)-ROW(Maio!$A$3)/(Maio!$A$4:$A$300=MAX(H38:H39)),MOD(ROW(),2)+1)))),"")</f>
        <v/>
      </c>
      <c r="J39" s="16" t="str">
        <f>IFERROR(IF(H38="","",IF(MOD(ROW(),2)+1=1,INDEX(Maio!$F$4:$F$300,MATCH(H39,Maio!$A$4:$A$300,0)),INDEX(Maio!$F$4:$F$300,_xlfn.AGGREGATE(15,6,ROW(Maio!$A$4:$A$300)-ROW(Maio!$A$3)/(Maio!$A$4:$A$300=MAX(H38:H39)),MOD(ROW(),2)+1)))),"")</f>
        <v/>
      </c>
      <c r="K39" s="26"/>
      <c r="L39" s="20" t="str">
        <f>IFERROR(IF(K38="","",IF(MOD(ROW(),2)+1=1,INDEX(Maio!$C$4:$C$300,MATCH(K39,Maio!$A$4:$A$300,0)),INDEX(Maio!$C$4:$C$300,_xlfn.AGGREGATE(15,6,ROW(Maio!$A$4:$A$300)-ROW(Maio!$A$3)/(Maio!$A$4:$A$300=MAX(K38:K39)),MOD(ROW(),2)+1)))),"")</f>
        <v/>
      </c>
      <c r="M39" s="16" t="str">
        <f>IFERROR(IF(K38="","",IF(MOD(ROW(),2)+1=1,INDEX(Maio!$F$4:$F$300,MATCH(K39,Maio!$A$4:$A$300,0)),INDEX(Maio!$F$4:$F$300,_xlfn.AGGREGATE(15,6,ROW(Maio!$A$4:$A$300)-ROW(Maio!$A$3)/(Maio!$A$4:$A$300=MAX(K38:K39)),MOD(ROW(),2)+1)))),"")</f>
        <v/>
      </c>
      <c r="N39" s="26"/>
      <c r="O39" s="20" t="str">
        <f>IFERROR(IF(N38="","",IF(MOD(ROW(),2)+1=1,INDEX(Maio!$C$4:$C$300,MATCH(N39,Maio!$A$4:$A$300,0)),INDEX(Maio!$C$4:$C$300,_xlfn.AGGREGATE(15,6,ROW(Maio!$A$4:$A$300)-ROW(Maio!$A$3)/(Maio!$A$4:$A$300=MAX(N38:N39)),MOD(ROW(),2)+1)))),"")</f>
        <v/>
      </c>
      <c r="P39" s="16" t="str">
        <f>IFERROR(IF(N38="","",IF(MOD(ROW(),2)+1=1,INDEX(Maio!$F$4:$F$200,MATCH(N39,Maio!$A$4:$A$200,0)),INDEX(Maio!$F$4:$F$200,_xlfn.AGGREGATE(15,6,ROW(Maio!$A$4:$A$200)-ROW(Maio!$A$3)/(Maio!$A$4:$A$200=MAX(N38:N39)),MOD(ROW(),2)+1)))),"")</f>
        <v/>
      </c>
      <c r="Q39" s="26"/>
      <c r="R39" s="20" t="str">
        <f>IFERROR(IF(Q38="","",IF(MOD(ROW(),2)+1=1,INDEX(Maio!$C$4:$C$300,MATCH(Q39,Maio!$A$4:$A$300,0)),INDEX(Maio!$C$4:$C$300,_xlfn.AGGREGATE(15,6,ROW(Maio!$A$4:$A$300)-ROW(Maio!$A$3)/(Maio!$A$4:$A$300=MAX(Q38:Q39)),MOD(ROW(),2)+1)))),"")</f>
        <v/>
      </c>
      <c r="S39" s="16" t="str">
        <f>IFERROR(IF(Q38="","",IF(MOD(ROW(),2)+1=1,INDEX(Maio!$F$4:$F$300,MATCH(Q39,Maio!$A$4:$A$300,0)),INDEX(Maio!$F$4:$F$300,_xlfn.AGGREGATE(15,6,ROW(Maio!$A$4:$A$300)-ROW(Maio!$A$3)/(Maio!$A$4:$A$300=MAX(Q38:Q39)),MOD(ROW(),2)+1)))),"")</f>
        <v/>
      </c>
      <c r="T39" s="26"/>
      <c r="U39" s="46" t="str">
        <f>IFERROR(IF(T38="","",IF(MOD(ROW(),2)+1=1,INDEX(Maio!$C$4:$C$300,MATCH(T39,Maio!$A$4:$A$300,0)),INDEX(Maio!$C$4:$C$300,_xlfn.AGGREGATE(15,6,ROW(Maio!$A$4:$A$300)-ROW(Maio!$A$3)/(Maio!$A$4:$A$300=MAX(T38:T39)),MOD(ROW(),2)+1)))),"")</f>
        <v/>
      </c>
      <c r="V39" s="16" t="str">
        <f>IFERROR(IF(T38="","",IF(MOD(ROW(),2)+1=1,INDEX(Maio!$F$4:$F$300,MATCH(T39,Maio!$A$4:$A$300,0)),INDEX(Maio!$F$4:$F$300,_xlfn.AGGREGATE(15,6,ROW(Maio!$A$4:$A$300)-ROW(Maio!$A$3)/(Maio!$A$4:$A$300=MAX(T38:T39)),MOD(ROW(),2)+1)))),"")</f>
        <v/>
      </c>
    </row>
    <row r="40" spans="2:22" x14ac:dyDescent="0.3">
      <c r="B40" s="45"/>
      <c r="C40" s="20" t="str">
        <f>IFERROR(IF(B38="","",IF(MOD(ROW(),2)+3=1,INDEX(Maio!$C$4:$C$300,MATCH(B40,Maio!$A$4:$A$300,0)),INDEX(Maio!$C$4:$C$300,_xlfn.AGGREGATE(15,6,ROW(Maio!$A$4:$A$300)-ROW(Maio!$A$3)/(Maio!$A$4:$A$300=MAX(B38:B40)),MOD(ROW(),2)+3)))),"")</f>
        <v/>
      </c>
      <c r="D40" s="16" t="str">
        <f>IFERROR(IF(B38="","",IF(MOD(ROW(),2)+3=1,INDEX(Maio!$F$4:$F$300,MATCH(B40,Maio!$A$4:$A$300,0)),INDEX(Maio!$F$4:$F$300,_xlfn.AGGREGATE(15,6,ROW(Maio!$A$4:$A$300)-ROW(Maio!$A$3)/(Maio!$A$4:$A$300=MAX(B38:B40)),MOD(ROW(),2)+3)))),"")</f>
        <v/>
      </c>
      <c r="E40" s="26"/>
      <c r="F40" s="20" t="str">
        <f>IFERROR(IF(E38="","",IF(MOD(ROW(),2)+3=1,INDEX(Maio!$C$4:$C$300,MATCH(E40,Maio!$A$4:$A$300,0)),INDEX(Maio!$C$4:$C$300,_xlfn.AGGREGATE(15,6,ROW(Maio!$A$4:$A$300)-ROW(Maio!$A$3)/(Maio!$A$4:$A$300=MAX(E38:E40)),MOD(ROW(),2)+3)))),"")</f>
        <v/>
      </c>
      <c r="G40" s="16" t="str">
        <f>IFERROR(IF(E38="","",IF(MOD(ROW(),2)+3=1,INDEX(Maio!$F$4:$F$300,MATCH(E40,Maio!$A$4:$A$300,0)),INDEX(Maio!$F$4:$F$300,_xlfn.AGGREGATE(15,6,ROW(Maio!$A$4:$A$300)-ROW(Maio!$A$3)/(Maio!$A$4:$A$300=MAX(E38:E40)),MOD(ROW(),2)+3)))),"")</f>
        <v/>
      </c>
      <c r="H40" s="26"/>
      <c r="I40" s="20" t="str">
        <f>IFERROR(IF(H38="","",IF(MOD(ROW(),2)+3=1,INDEX(Maio!$C$4:$C$300,MATCH(H40,Maio!$A$4:$A$300,0)),INDEX(Maio!$C$4:$C$300,_xlfn.AGGREGATE(15,6,ROW(Maio!$A$4:$A$300)-ROW(Maio!$A$3)/(Maio!$A$4:$A$300=MAX(H38:H40)),MOD(ROW(),2)+3)))),"")</f>
        <v/>
      </c>
      <c r="J40" s="16" t="str">
        <f>IFERROR(IF(H38="","",IF(MOD(ROW(),2)+3=1,INDEX(Maio!$F$4:$F$300,MATCH(H40,Maio!$A$4:$A$300,0)),INDEX(Maio!$F$4:$F$300,_xlfn.AGGREGATE(15,6,ROW(Maio!$A$4:$A$300)-ROW(Maio!$A$3)/(Maio!$A$4:$A$300=MAX(H38:H40)),MOD(ROW(),2)+3)))),"")</f>
        <v/>
      </c>
      <c r="K40" s="26"/>
      <c r="L40" s="20" t="str">
        <f>IFERROR(IF(K38="","",IF(MOD(ROW(),2)+3=1,INDEX(Maio!$C$4:$C$300,MATCH(K40,Maio!$A$4:$A$300,0)),INDEX(Maio!$C$4:$C$300,_xlfn.AGGREGATE(15,6,ROW(Maio!$A$4:$A$300)-ROW(Maio!$A$3)/(Maio!$A$4:$A$300=MAX(K38:K40)),MOD(ROW(),2)+3)))),"")</f>
        <v/>
      </c>
      <c r="M40" s="16" t="str">
        <f>IFERROR(IF(K38="","",IF(MOD(ROW(),2)+3=1,INDEX(Maio!$F$4:$F$300,MATCH(K40,Maio!$A$4:$A$300,0)),INDEX(Maio!$F$4:$F$300,_xlfn.AGGREGATE(15,6,ROW(Maio!$A$4:$A$300)-ROW(Maio!$A$3)/(Maio!$A$4:$A$300=MAX(K38:K40)),MOD(ROW(),2)+3)))),"")</f>
        <v/>
      </c>
      <c r="N40" s="26"/>
      <c r="O40" s="20" t="str">
        <f>IFERROR(IF(N38="","",IF(MOD(ROW(),2)+3=1,INDEX(Maio!$C$4:$C$300,MATCH(N40,Maio!$A$4:$A$300,0)),INDEX(Maio!$C$4:$C$300,_xlfn.AGGREGATE(15,6,ROW(Maio!$A$4:$A$300)-ROW(Maio!$A$3)/(Maio!$A$4:$A$300=MAX(N38:N40)),MOD(ROW(),2)+3)))),"")</f>
        <v/>
      </c>
      <c r="P40" s="16" t="str">
        <f>IFERROR(IF(N38="","",IF(MOD(ROW(),2)+3=1,INDEX(Maio!$F$4:$F$200,MATCH(N40,Maio!$A$4:$A$200,0)),INDEX(Maio!$F$4:$F$200,_xlfn.AGGREGATE(15,6,ROW(Maio!$A$4:$A$200)-ROW(Maio!$A$3)/(Maio!$A$4:$A$200=MAX(N38:N40)),MOD(ROW(),2)+3)))),"")</f>
        <v/>
      </c>
      <c r="Q40" s="26"/>
      <c r="R40" s="20" t="str">
        <f>IFERROR(IF(Q38="","",IF(MOD(ROW(),2)+3=1,INDEX(Maio!$C$4:$C$300,MATCH(Q40,Maio!$A$4:$A$300,0)),INDEX(Maio!$C$4:$C$300,_xlfn.AGGREGATE(15,6,ROW(Maio!$A$4:$A$300)-ROW(Maio!$A$3)/(Maio!$A$4:$A$300=MAX(Q38:Q40)),MOD(ROW(),2)+3)))),"")</f>
        <v/>
      </c>
      <c r="S40" s="16" t="str">
        <f>IFERROR(IF(Q38="","",IF(MOD(ROW(),2)+3=1,INDEX(Maio!$F$4:$F$300,MATCH(Q40,Maio!$A$4:$A$300,0)),INDEX(Maio!$F$4:$F$300,_xlfn.AGGREGATE(15,6,ROW(Maio!$A$4:$A$300)-ROW(Maio!$A$3)/(Maio!$A$4:$A$300=MAX(Q38:Q40)),MOD(ROW(),2)+3)))),"")</f>
        <v/>
      </c>
      <c r="T40" s="26"/>
      <c r="U40" s="46" t="str">
        <f>IFERROR(IF(T38="","",IF(MOD(ROW(),2)+3=1,INDEX(Maio!$C$4:$C$300,MATCH(T40,Maio!$A$4:$A$300,0)),INDEX(Maio!$C$4:$C$300,_xlfn.AGGREGATE(15,6,ROW(Maio!$A$4:$A$300)-ROW(Maio!$A$3)/(Maio!$A$4:$A$300=MAX(T38:T40)),MOD(ROW(),2)+3)))),"")</f>
        <v/>
      </c>
      <c r="V40" s="16" t="str">
        <f>IFERROR(IF(T38="","",IF(MOD(ROW(),2)+3=1,INDEX(Maio!$F$4:$F$300,MATCH(T40,Maio!$A$4:$A$300,0)),INDEX(Maio!$F$4:$F$300,_xlfn.AGGREGATE(15,6,ROW(Maio!$A$4:$A$300)-ROW(Maio!$A$3)/(Maio!$A$4:$A$300=MAX(T38:T40)),MOD(ROW(),2)+3)))),"")</f>
        <v/>
      </c>
    </row>
    <row r="41" spans="2:22" x14ac:dyDescent="0.3">
      <c r="B41" s="45"/>
      <c r="C41" s="20" t="str">
        <f>IFERROR(IF(B38="","",IF(MOD(ROW(),2)+3=1,INDEX(Maio!$C$4:$C$300,MATCH(B41,Maio!$A$4:$A$300,0)),INDEX(Maio!$C$4:$C$300,_xlfn.AGGREGATE(15,6,ROW(Maio!$A$4:$A$300)-ROW(Maio!$A$3)/(Maio!$A$4:$A$300=MAX(B38:B41)),MOD(ROW(),2)+3)))),"")</f>
        <v/>
      </c>
      <c r="D41" s="16" t="str">
        <f>IFERROR(IF(B38="","",IF(MOD(ROW(),2)+3=1,INDEX(Maio!$F$4:$F$300,MATCH(B41,Maio!$A$4:$A$300,0)),INDEX(Maio!$F$4:$F$300,_xlfn.AGGREGATE(15,6,ROW(Maio!$A$4:$A$300)-ROW(Maio!$A$3)/(Maio!$A$4:$A$300=MAX(B38:B41)),MOD(ROW(),2)+3)))),"")</f>
        <v/>
      </c>
      <c r="E41" s="26"/>
      <c r="F41" s="20" t="str">
        <f>IFERROR(IF(E38="","",IF(MOD(ROW(),2)+3=1,INDEX(Maio!$C$4:$C$300,MATCH(E41,Maio!$A$4:$A$300,0)),INDEX(Maio!$C$4:$C$300,_xlfn.AGGREGATE(15,6,ROW(Maio!$A$4:$A$300)-ROW(Maio!$A$3)/(Maio!$A$4:$A$300=MAX(E38:E41)),MOD(ROW(),2)+3)))),"")</f>
        <v/>
      </c>
      <c r="G41" s="16" t="str">
        <f>IFERROR(IF(E38="","",IF(MOD(ROW(),2)+3=1,INDEX(Maio!$F$4:$F$300,MATCH(E41,Maio!$A$4:$A$300,0)),INDEX(Maio!$F$4:$F$300,_xlfn.AGGREGATE(15,6,ROW(Maio!$A$4:$A$300)-ROW(Maio!$A$3)/(Maio!$A$4:$A$300=MAX(E38:E41)),MOD(ROW(),2)+3)))),"")</f>
        <v/>
      </c>
      <c r="H41" s="26"/>
      <c r="I41" s="20" t="str">
        <f>IFERROR(IF(H38="","",IF(MOD(ROW(),2)+3=1,INDEX(Maio!$C$4:$C$300,MATCH(H41,Maio!$A$4:$A$300,0)),INDEX(Maio!$C$4:$C$300,_xlfn.AGGREGATE(15,6,ROW(Maio!$A$4:$A$300)-ROW(Maio!$A$3)/(Maio!$A$4:$A$300=MAX(H38:H41)),MOD(ROW(),2)+3)))),"")</f>
        <v/>
      </c>
      <c r="J41" s="16" t="str">
        <f>IFERROR(IF(H38="","",IF(MOD(ROW(),2)+3=1,INDEX(Maio!$F$4:$F$300,MATCH(H41,Maio!$A$4:$A$300,0)),INDEX(Maio!$F$4:$F$300,_xlfn.AGGREGATE(15,6,ROW(Maio!$A$4:$A$300)-ROW(Maio!$A$3)/(Maio!$A$4:$A$300=MAX(H38:H41)),MOD(ROW(),2)+3)))),"")</f>
        <v/>
      </c>
      <c r="K41" s="26"/>
      <c r="L41" s="20" t="str">
        <f>IFERROR(IF(K38="","",IF(MOD(ROW(),2)+3=1,INDEX(Maio!$C$4:$C$300,MATCH(K41,Maio!$A$4:$A$300,0)),INDEX(Maio!$C$4:$C$300,_xlfn.AGGREGATE(15,6,ROW(Maio!$A$4:$A$300)-ROW(Maio!$A$3)/(Maio!$A$4:$A$300=MAX(K38:K41)),MOD(ROW(),2)+3)))),"")</f>
        <v/>
      </c>
      <c r="M41" s="16" t="str">
        <f>IFERROR(IF(K38="","",IF(MOD(ROW(),2)+3=1,INDEX(Maio!$F$4:$F$300,MATCH(K41,Maio!$A$4:$A$300,0)),INDEX(Maio!$F$4:$F$300,_xlfn.AGGREGATE(15,6,ROW(Maio!$A$4:$A$300)-ROW(Maio!$A$3)/(Maio!$A$4:$A$300=MAX(K38:K41)),MOD(ROW(),2)+3)))),"")</f>
        <v/>
      </c>
      <c r="N41" s="26"/>
      <c r="O41" s="20" t="str">
        <f>IFERROR(IF(N38="","",IF(MOD(ROW(),2)+3=1,INDEX(Maio!$C$4:$C$300,MATCH(N41,Maio!$A$4:$A$300,0)),INDEX(Maio!$C$4:$C$300,_xlfn.AGGREGATE(15,6,ROW(Maio!$A$4:$A$300)-ROW(Maio!$A$3)/(Maio!$A$4:$A$300=MAX(N38:N41)),MOD(ROW(),2)+3)))),"")</f>
        <v/>
      </c>
      <c r="P41" s="16" t="str">
        <f>IFERROR(IF(N38="","",IF(MOD(ROW(),2)+3=1,INDEX(Maio!$F$4:$F$200,MATCH(N41,Maio!$A$4:$A$200,0)),INDEX(Maio!$F$4:$F$200,_xlfn.AGGREGATE(15,6,ROW(Maio!$A$4:$A$200)-ROW(Maio!$A$3)/(Maio!$A$4:$A$200=MAX(N38:N41)),MOD(ROW(),2)+3)))),"")</f>
        <v/>
      </c>
      <c r="Q41" s="26"/>
      <c r="R41" s="20" t="str">
        <f>IFERROR(IF(Q38="","",IF(MOD(ROW(),2)+3=1,INDEX(Maio!$C$4:$C$300,MATCH(Q41,Maio!$A$4:$A$300,0)),INDEX(Maio!$C$4:$C$300,_xlfn.AGGREGATE(15,6,ROW(Maio!$A$4:$A$300)-ROW(Maio!$A$3)/(Maio!$A$4:$A$300=MAX(Q38:Q41)),MOD(ROW(),2)+3)))),"")</f>
        <v/>
      </c>
      <c r="S41" s="16" t="str">
        <f>IFERROR(IF(Q38="","",IF(MOD(ROW(),2)+3=1,INDEX(Maio!$F$4:$F$300,MATCH(Q41,Maio!$A$4:$A$300,0)),INDEX(Maio!$F$4:$F$300,_xlfn.AGGREGATE(15,6,ROW(Maio!$A$4:$A$300)-ROW(Maio!$A$3)/(Maio!$A$4:$A$300=MAX(Q38:Q41)),MOD(ROW(),2)+3)))),"")</f>
        <v/>
      </c>
      <c r="T41" s="26"/>
      <c r="U41" s="46" t="str">
        <f>IFERROR(IF(T38="","",IF(MOD(ROW(),2)+3=1,INDEX(Maio!$C$4:$C$300,MATCH(T41,Maio!$A$4:$A$300,0)),INDEX(Maio!$C$4:$C$300,_xlfn.AGGREGATE(15,6,ROW(Maio!$A$4:$A$300)-ROW(Maio!$A$3)/(Maio!$A$4:$A$300=MAX(T38:T41)),MOD(ROW(),2)+3)))),"")</f>
        <v/>
      </c>
      <c r="V41" s="16" t="str">
        <f>IFERROR(IF(T38="","",IF(MOD(ROW(),2)+3=1,INDEX(Maio!$F$4:$F$300,MATCH(T41,Maio!$A$4:$A$300,0)),INDEX(Maio!$F$4:$F$300,_xlfn.AGGREGATE(15,6,ROW(Maio!$A$4:$A$300)-ROW(Maio!$A$3)/(Maio!$A$4:$A$300=MAX(T38:T41)),MOD(ROW(),2)+3)))),"")</f>
        <v/>
      </c>
    </row>
    <row r="42" spans="2:22" x14ac:dyDescent="0.3">
      <c r="B42" s="47"/>
      <c r="C42" s="20" t="str">
        <f>IFERROR(IF(B38="","",IF(MOD(ROW(),2)+5=1,INDEX(Maio!$C$4:$C$300,MATCH(B42,Maio!$A$4:$A$300,0)),INDEX(Maio!$C$4:$C$300,_xlfn.AGGREGATE(15,6,ROW(Maio!$A$4:$A$300)-ROW(Maio!$A$3)/(Maio!$A$4:$A$300=MAX(B38:B42)),MOD(ROW(),2)+5)))),"")</f>
        <v/>
      </c>
      <c r="D42" s="16" t="str">
        <f>IFERROR(IF(B38="","",IF(MOD(ROW(),2)+5=1,INDEX(Maio!$F$4:$F$300,MATCH(B42,Maio!$A$4:$A$300,0)),INDEX(Maio!$F$4:$F$300,_xlfn.AGGREGATE(15,6,ROW(Maio!$A$4:$A$300)-ROW(Maio!$A$3)/(Maio!$A$4:$A$300=MAX(B38:B42)),MOD(ROW(),2)+5)))),"")</f>
        <v/>
      </c>
      <c r="E42" s="34"/>
      <c r="F42" s="20" t="str">
        <f>IFERROR(IF(E38="","",IF(MOD(ROW(),2)+5=1,INDEX(Maio!$C$4:$C$300,MATCH(E42,Maio!$A$4:$A$300,0)),INDEX(Maio!$C$4:$C$300,_xlfn.AGGREGATE(15,6,ROW(Maio!$A$4:$A$300)-ROW(Maio!$A$3)/(Maio!$A$4:$A$300=MAX(E38:E42)),MOD(ROW(),2)+5)))),"")</f>
        <v/>
      </c>
      <c r="G42" s="16" t="str">
        <f>IFERROR(IF(E38="","",IF(MOD(ROW(),2)+5=1,INDEX(Maio!$F$4:$F$300,MATCH(E42,Maio!$A$4:$A$300,0)),INDEX(Maio!$F$4:$F$300,_xlfn.AGGREGATE(15,6,ROW(Maio!$A$4:$A$300)-ROW(Maio!$A$3)/(Maio!$A$4:$A$300=MAX(E38:E42)),MOD(ROW(),2)+5)))),"")</f>
        <v/>
      </c>
      <c r="H42" s="34"/>
      <c r="I42" s="20" t="str">
        <f>IFERROR(IF(H38="","",IF(MOD(ROW(),2)+5=1,INDEX(Maio!$C$4:$C$300,MATCH(H42,Maio!$A$4:$A$300,0)),INDEX(Maio!$C$4:$C$300,_xlfn.AGGREGATE(15,6,ROW(Maio!$A$4:$A$300)-ROW(Maio!$A$3)/(Maio!$A$4:$A$300=MAX(H38:H42)),MOD(ROW(),2)+5)))),"")</f>
        <v/>
      </c>
      <c r="J42" s="16" t="str">
        <f>IFERROR(IF(H38="","",IF(MOD(ROW(),2)+5=1,INDEX(Maio!$F$4:$F$300,MATCH(H42,Maio!$A$4:$A$300,0)),INDEX(Maio!$F$4:$F$300,_xlfn.AGGREGATE(15,6,ROW(Maio!$A$4:$A$300)-ROW(Maio!$A$3)/(Maio!$A$4:$A$300=MAX(H38:H42)),MOD(ROW(),2)+5)))),"")</f>
        <v/>
      </c>
      <c r="K42" s="34"/>
      <c r="L42" s="20" t="str">
        <f>IFERROR(IF(K38="","",IF(MOD(ROW(),2)+5=1,INDEX(Maio!$C$4:$C$300,MATCH(K42,Maio!$A$4:$A$300,0)),INDEX(Maio!$C$4:$C$300,_xlfn.AGGREGATE(15,6,ROW(Maio!$A$4:$A$300)-ROW(Maio!$A$3)/(Maio!$A$4:$A$300=MAX(K38:K42)),MOD(ROW(),2)+5)))),"")</f>
        <v/>
      </c>
      <c r="M42" s="16" t="str">
        <f>IFERROR(IF(K38="","",IF(MOD(ROW(),2)+5=1,INDEX(Maio!$F$4:$F$300,MATCH(K42,Maio!$A$4:$A$300,0)),INDEX(Maio!$F$4:$F$300,_xlfn.AGGREGATE(15,6,ROW(Maio!$A$4:$A$300)-ROW(Maio!$A$3)/(Maio!$A$4:$A$300=MAX(K38:K42)),MOD(ROW(),2)+5)))),"")</f>
        <v/>
      </c>
      <c r="N42" s="34"/>
      <c r="O42" s="20" t="str">
        <f>IFERROR(IF(N38="","",IF(MOD(ROW(),2)+5=1,INDEX(Maio!$C$4:$C$300,MATCH(N42,Maio!$A$4:$A$300,0)),INDEX(Maio!$C$4:$C$300,_xlfn.AGGREGATE(15,6,ROW(Maio!$A$4:$A$300)-ROW(Maio!$A$3)/(Maio!$A$4:$A$300=MAX(N38:N42)),MOD(ROW(),2)+5)))),"")</f>
        <v/>
      </c>
      <c r="P42" s="16" t="str">
        <f>IFERROR(IF(N38="","",IF(MOD(ROW(),2)+5=1,INDEX(Maio!$F$4:$F$200,MATCH(N42,Maio!$A$4:$A$200,0)),INDEX(Maio!$F$4:$F$200,_xlfn.AGGREGATE(15,6,ROW(Maio!$A$4:$A$200)-ROW(Maio!$A$3)/(Maio!$A$4:$A$200=MAX(N38:N42)),MOD(ROW(),2)+5)))),"")</f>
        <v/>
      </c>
      <c r="Q42" s="34"/>
      <c r="R42" s="20" t="str">
        <f>IFERROR(IF(Q38="","",IF(MOD(ROW(),2)+5=1,INDEX(Maio!$C$4:$C$300,MATCH(Q42,Maio!$A$4:$A$300,0)),INDEX(Maio!$C$4:$C$300,_xlfn.AGGREGATE(15,6,ROW(Maio!$A$4:$A$300)-ROW(Maio!$A$3)/(Maio!$A$4:$A$300=MAX(Q38:Q42)),MOD(ROW(),2)+5)))),"")</f>
        <v/>
      </c>
      <c r="S42" s="16" t="str">
        <f>IFERROR(IF(Q38="","",IF(MOD(ROW(),2)+5=1,INDEX(Maio!$F$4:$F$300,MATCH(Q42,Maio!$A$4:$A$300,0)),INDEX(Maio!$F$4:$F$300,_xlfn.AGGREGATE(15,6,ROW(Maio!$A$4:$A$300)-ROW(Maio!$A$3)/(Maio!$A$4:$A$300=MAX(Q38:Q42)),MOD(ROW(),2)+5)))),"")</f>
        <v/>
      </c>
      <c r="T42" s="34"/>
      <c r="U42" s="46" t="str">
        <f>IFERROR(IF(T38="","",IF(MOD(ROW(),2)+5=1,INDEX(Maio!$C$4:$C$300,MATCH(T42,Maio!$A$4:$A$300,0)),INDEX(Maio!$C$4:$C$300,_xlfn.AGGREGATE(15,6,ROW(Maio!$A$4:$A$300)-ROW(Maio!$A$3)/(Maio!$A$4:$A$300=MAX(T38:T42)),MOD(ROW(),2)+5)))),"")</f>
        <v/>
      </c>
      <c r="V42" s="16" t="str">
        <f>IFERROR(IF(T38="","",IF(MOD(ROW(),2)+5=1,INDEX(Maio!$F$4:$F$300,MATCH(T42,Maio!$A$4:$A$300,0)),INDEX(Maio!$F$4:$F$300,_xlfn.AGGREGATE(15,6,ROW(Maio!$A$4:$A$300)-ROW(Maio!$A$3)/(Maio!$A$4:$A$300=MAX(T38:T42)),MOD(ROW(),2)+5)))),"")</f>
        <v/>
      </c>
    </row>
    <row r="43" spans="2:22" x14ac:dyDescent="0.3">
      <c r="B43" s="47"/>
      <c r="C43" s="20" t="str">
        <f>IFERROR(IF(B38="","",IF(MOD(ROW(),2)+5=1,INDEX(Maio!$C$4:$C$300,MATCH(B43,Maio!$A$4:$A$300,0)),INDEX(Maio!$C$4:$C$300,_xlfn.AGGREGATE(15,6,ROW(Maio!$A$4:$A$300)-ROW(Maio!$A$3)/(Maio!$A$4:$A$300=MAX(B38:B43)),MOD(ROW(),2)+5)))),"")</f>
        <v/>
      </c>
      <c r="D43" s="16" t="str">
        <f>IFERROR(IF(B38="","",IF(MOD(ROW(),2)+5=1,INDEX(Maio!$F$4:$F$300,MATCH(B43,Maio!$A$4:$A$300,0)),INDEX(Maio!$F$4:$F$300,_xlfn.AGGREGATE(15,6,ROW(Maio!$A$4:$A$300)-ROW(Maio!$A$3)/(Maio!$A$4:$A$300=MAX(B38:B43)),MOD(ROW(),2)+5)))),"")</f>
        <v/>
      </c>
      <c r="E43" s="34"/>
      <c r="F43" s="20" t="str">
        <f>IFERROR(IF(E38="","",IF(MOD(ROW(),2)+5=1,INDEX(Maio!$C$4:$C$300,MATCH(E43,Maio!$A$4:$A$300,0)),INDEX(Maio!$C$4:$C$300,_xlfn.AGGREGATE(15,6,ROW(Maio!$A$4:$A$300)-ROW(Maio!$A$3)/(Maio!$A$4:$A$300=MAX(E38:E43)),MOD(ROW(),2)+5)))),"")</f>
        <v/>
      </c>
      <c r="G43" s="16" t="str">
        <f>IFERROR(IF(E38="","",IF(MOD(ROW(),2)+5=1,INDEX(Maio!$F$4:$F$300,MATCH(E43,Maio!$A$4:$A$300,0)),INDEX(Maio!$F$4:$F$300,_xlfn.AGGREGATE(15,6,ROW(Maio!$A$4:$A$300)-ROW(Maio!$A$3)/(Maio!$A$4:$A$300=MAX(E38:E43)),MOD(ROW(),2)+5)))),"")</f>
        <v/>
      </c>
      <c r="H43" s="34"/>
      <c r="I43" s="20" t="str">
        <f>IFERROR(IF(H38="","",IF(MOD(ROW(),2)+5=1,INDEX(Maio!$C$4:$C$300,MATCH(H43,Maio!$A$4:$A$300,0)),INDEX(Maio!$C$4:$C$300,_xlfn.AGGREGATE(15,6,ROW(Maio!$A$4:$A$300)-ROW(Maio!$A$3)/(Maio!$A$4:$A$300=MAX(H38:H43)),MOD(ROW(),2)+5)))),"")</f>
        <v/>
      </c>
      <c r="J43" s="16" t="str">
        <f>IFERROR(IF(H38="","",IF(MOD(ROW(),2)+5=1,INDEX(Maio!$F$4:$F$300,MATCH(H43,Maio!$A$4:$A$300,0)),INDEX(Maio!$F$4:$F$300,_xlfn.AGGREGATE(15,6,ROW(Maio!$A$4:$A$300)-ROW(Maio!$A$3)/(Maio!$A$4:$A$300=MAX(H38:H43)),MOD(ROW(),2)+5)))),"")</f>
        <v/>
      </c>
      <c r="K43" s="34"/>
      <c r="L43" s="20" t="str">
        <f>IFERROR(IF(K38="","",IF(MOD(ROW(),2)+5=1,INDEX(Maio!$C$4:$C$300,MATCH(K43,Maio!$A$4:$A$300,0)),INDEX(Maio!$C$4:$C$300,_xlfn.AGGREGATE(15,6,ROW(Maio!$A$4:$A$300)-ROW(Maio!$A$3)/(Maio!$A$4:$A$300=MAX(K38:K43)),MOD(ROW(),2)+5)))),"")</f>
        <v/>
      </c>
      <c r="M43" s="16" t="str">
        <f>IFERROR(IF(K38="","",IF(MOD(ROW(),2)+5=1,INDEX(Maio!$F$4:$F$300,MATCH(K43,Maio!$A$4:$A$300,0)),INDEX(Maio!$F$4:$F$300,_xlfn.AGGREGATE(15,6,ROW(Maio!$A$4:$A$300)-ROW(Maio!$A$3)/(Maio!$A$4:$A$300=MAX(K38:K43)),MOD(ROW(),2)+5)))),"")</f>
        <v/>
      </c>
      <c r="N43" s="34"/>
      <c r="O43" s="20" t="str">
        <f>IFERROR(IF(N38="","",IF(MOD(ROW(),2)+5=1,INDEX(Maio!$C$4:$C$300,MATCH(N43,Maio!$A$4:$A$300,0)),INDEX(Maio!$C$4:$C$300,_xlfn.AGGREGATE(15,6,ROW(Maio!$A$4:$A$300)-ROW(Maio!$A$3)/(Maio!$A$4:$A$300=MAX(N38:N43)),MOD(ROW(),2)+5)))),"")</f>
        <v/>
      </c>
      <c r="P43" s="16" t="str">
        <f>IFERROR(IF(N38="","",IF(MOD(ROW(),2)+5=1,INDEX(Maio!$F$4:$F$200,MATCH(N43,Maio!$A$4:$A$200,0)),INDEX(Maio!$F$4:$F$200,_xlfn.AGGREGATE(15,6,ROW(Maio!$A$4:$A$200)-ROW(Maio!$A$3)/(Maio!$A$4:$A$200=MAX(N38:N43)),MOD(ROW(),2)+5)))),"")</f>
        <v/>
      </c>
      <c r="Q43" s="34"/>
      <c r="R43" s="20" t="str">
        <f>IFERROR(IF(Q38="","",IF(MOD(ROW(),2)+5=1,INDEX(Maio!$C$4:$C$300,MATCH(Q43,Maio!$A$4:$A$300,0)),INDEX(Maio!$C$4:$C$300,_xlfn.AGGREGATE(15,6,ROW(Maio!$A$4:$A$300)-ROW(Maio!$A$3)/(Maio!$A$4:$A$300=MAX(Q38:Q43)),MOD(ROW(),2)+5)))),"")</f>
        <v/>
      </c>
      <c r="S43" s="16" t="str">
        <f>IFERROR(IF(Q38="","",IF(MOD(ROW(),2)+5=1,INDEX(Maio!$F$4:$F$300,MATCH(Q43,Maio!$A$4:$A$300,0)),INDEX(Maio!$F$4:$F$300,_xlfn.AGGREGATE(15,6,ROW(Maio!$A$4:$A$300)-ROW(Maio!$A$3)/(Maio!$A$4:$A$300=MAX(Q38:Q43)),MOD(ROW(),2)+5)))),"")</f>
        <v/>
      </c>
      <c r="T43" s="34"/>
      <c r="U43" s="46" t="str">
        <f>IFERROR(IF(T38="","",IF(MOD(ROW(),2)+5=1,INDEX(Maio!$C$4:$C$300,MATCH(T43,Maio!$A$4:$A$300,0)),INDEX(Maio!$C$4:$C$300,_xlfn.AGGREGATE(15,6,ROW(Maio!$A$4:$A$300)-ROW(Maio!$A$3)/(Maio!$A$4:$A$300=MAX(T38:T43)),MOD(ROW(),2)+5)))),"")</f>
        <v/>
      </c>
      <c r="V43" s="16" t="str">
        <f>IFERROR(IF(T38="","",IF(MOD(ROW(),2)+5=1,INDEX(Maio!$F$4:$F$300,MATCH(T43,Maio!$A$4:$A$300,0)),INDEX(Maio!$F$4:$F$300,_xlfn.AGGREGATE(15,6,ROW(Maio!$A$4:$A$300)-ROW(Maio!$A$3)/(Maio!$A$4:$A$300=MAX(T38:T43)),MOD(ROW(),2)+5)))),"")</f>
        <v/>
      </c>
    </row>
    <row r="44" spans="2:22" x14ac:dyDescent="0.3">
      <c r="B44" s="47"/>
      <c r="C44" s="20" t="str">
        <f>IFERROR(IF(B38="","",IF(MOD(ROW(),2)+7=1,INDEX(Maio!$C$4:$C$300,MATCH(B44,Maio!$A$4:$A$300,0)),INDEX(Maio!$C$4:$C$300,_xlfn.AGGREGATE(15,6,ROW(Maio!$A$4:$A$300)-ROW(Maio!$A$3)/(Maio!$A$4:$A$300=MAX(B38:B44)),MOD(ROW(),2)+7)))),"")</f>
        <v/>
      </c>
      <c r="D44" s="16" t="str">
        <f>IFERROR(IF(B38="","",IF(MOD(ROW(),2)+7=1,INDEX(Maio!$F$4:$F$300,MATCH(B44,Maio!$A$4:$A$300,0)),INDEX(Maio!$F$4:$F$300,_xlfn.AGGREGATE(15,6,ROW(Maio!$A$4:$A$300)-ROW(Janeiro!$A$3)/(Maio!$A$4:$A$300=MAX(B38:B44)),MOD(ROW(),2)+7)))),"")</f>
        <v/>
      </c>
      <c r="E44" s="34"/>
      <c r="F44" s="20" t="str">
        <f>IFERROR(IF(E38="","",IF(MOD(ROW(),2)+7=1,INDEX(Maio!$C$4:$C$300,MATCH(E44,Maio!$A$4:$A$300,0)),INDEX(Maio!$C$4:$C$300,_xlfn.AGGREGATE(15,6,ROW(Maio!$A$4:$A$300)-ROW(Maio!$A$3)/(Maio!$A$4:$A$300=MAX(E38:E44)),MOD(ROW(),2)+7)))),"")</f>
        <v/>
      </c>
      <c r="G44" s="16" t="str">
        <f>IFERROR(IF(E38="","",IF(MOD(ROW(),2)+7=1,INDEX(Maio!$F$4:$F$300,MATCH(E44,Maio!$A$4:$A$300,0)),INDEX(Maio!$F$4:$F$300,_xlfn.AGGREGATE(15,6,ROW(Maio!$A$4:$A$300)-ROW(Janeiro!$A$3)/(Maio!$A$4:$A$300=MAX(E38:E44)),MOD(ROW(),2)+7)))),"")</f>
        <v/>
      </c>
      <c r="H44" s="34"/>
      <c r="I44" s="20" t="str">
        <f>IFERROR(IF(H38="","",IF(MOD(ROW(),2)+7=1,INDEX(Maio!$C$4:$C$300,MATCH(H44,Maio!$A$4:$A$300,0)),INDEX(Maio!$C$4:$C$300,_xlfn.AGGREGATE(15,6,ROW(Maio!$A$4:$A$300)-ROW(Maio!$A$3)/(Maio!$A$4:$A$300=MAX(H38:H44)),MOD(ROW(),2)+7)))),"")</f>
        <v/>
      </c>
      <c r="J44" s="16" t="str">
        <f>IFERROR(IF(H38="","",IF(MOD(ROW(),2)+7=1,INDEX(Maio!$F$4:$F$300,MATCH(H44,Maio!$A$4:$A$300,0)),INDEX(Maio!$F$4:$F$300,_xlfn.AGGREGATE(15,6,ROW(Maio!$A$4:$A$300)-ROW(Janeiro!$A$3)/(Maio!$A$4:$A$300=MAX(H38:H44)),MOD(ROW(),2)+7)))),"")</f>
        <v/>
      </c>
      <c r="K44" s="34"/>
      <c r="L44" s="20" t="str">
        <f>IFERROR(IF(K38="","",IF(MOD(ROW(),2)+7=1,INDEX(Maio!$C$4:$C$300,MATCH(K44,Maio!$A$4:$A$300,0)),INDEX(Maio!$C$4:$C$300,_xlfn.AGGREGATE(15,6,ROW(Maio!$A$4:$A$300)-ROW(Maio!$A$3)/(Maio!$A$4:$A$300=MAX(K38:K44)),MOD(ROW(),2)+7)))),"")</f>
        <v/>
      </c>
      <c r="M44" s="16" t="str">
        <f>IFERROR(IF(K38="","",IF(MOD(ROW(),2)+7=1,INDEX(Maio!$F$4:$F$300,MATCH(K44,Maio!$A$4:$A$300,0)),INDEX(Maio!$F$4:$F$300,_xlfn.AGGREGATE(15,6,ROW(Maio!$A$4:$A$300)-ROW(Janeiro!$A$3)/(Maio!$A$4:$A$300=MAX(K38:K44)),MOD(ROW(),2)+7)))),"")</f>
        <v/>
      </c>
      <c r="N44" s="34"/>
      <c r="O44" s="20" t="str">
        <f>IFERROR(IF(N38="","",IF(MOD(ROW(),2)+7=1,INDEX(Maio!$C$4:$C$300,MATCH(N44,Maio!$A$4:$A$300,0)),INDEX(Maio!$C$4:$C$300,_xlfn.AGGREGATE(15,6,ROW(Maio!$A$4:$A$300)-ROW(Maio!$A$3)/(Maio!$A$4:$A$300=MAX(N38:N44)),MOD(ROW(),2)+7)))),"")</f>
        <v/>
      </c>
      <c r="P44" s="16" t="str">
        <f>IFERROR(IF(N38="","",IF(MOD(ROW(),2)+7=1,INDEX(Maio!$F$4:$F$200,MATCH(N44,Maio!$A$4:$A$200,0)),INDEX(Maio!$F$4:$F$200,_xlfn.AGGREGATE(15,6,ROW(Maio!$A$4:$A$200)-ROW(Janeiro!$A$3)/(Maio!$A$4:$A$200=MAX(N38:N44)),MOD(ROW(),2)+7)))),"")</f>
        <v/>
      </c>
      <c r="Q44" s="34"/>
      <c r="R44" s="20" t="str">
        <f>IFERROR(IF(Q38="","",IF(MOD(ROW(),2)+7=1,INDEX(Maio!$C$4:$C$300,MATCH(Q44,Maio!$A$4:$A$300,0)),INDEX(Maio!$C$4:$C$300,_xlfn.AGGREGATE(15,6,ROW(Maio!$A$4:$A$300)-ROW(Maio!$A$3)/(Maio!$A$4:$A$300=MAX(Q38:Q44)),MOD(ROW(),2)+7)))),"")</f>
        <v/>
      </c>
      <c r="S44" s="16" t="str">
        <f>IFERROR(IF(Q38="","",IF(MOD(ROW(),2)+7=1,INDEX(Maio!$F$4:$F$300,MATCH(Q44,Maio!$A$4:$A$300,0)),INDEX(Maio!$F$4:$F$300,_xlfn.AGGREGATE(15,6,ROW(Maio!$A$4:$A$300)-ROW(Janeiro!$A$3)/(Maio!$A$4:$A$300=MAX(Q38:Q44)),MOD(ROW(),2)+7)))),"")</f>
        <v/>
      </c>
      <c r="T44" s="34"/>
      <c r="U44" s="46" t="str">
        <f>IFERROR(IF(T38="","",IF(MOD(ROW(),2)+7=1,INDEX(Maio!$C$4:$C$300,MATCH(T44,Maio!$A$4:$A$300,0)),INDEX(Maio!$C$4:$C$300,_xlfn.AGGREGATE(15,6,ROW(Maio!$A$4:$A$300)-ROW(Maio!$A$3)/(Maio!$A$4:$A$300=MAX(T38:T44)),MOD(ROW(),2)+7)))),"")</f>
        <v/>
      </c>
      <c r="V44" s="16" t="str">
        <f>IFERROR(IF(T38="","",IF(MOD(ROW(),2)+7=1,INDEX(Maio!$F$4:$F$300,MATCH(T44,Maio!$A$4:$A$300,0)),INDEX(Maio!$F$4:$F$300,_xlfn.AGGREGATE(15,6,ROW(Maio!$A$4:$A$300)-ROW(Janeiro!$A$3)/(Maio!$A$4:$A$300=MAX(T38:T44)),MOD(ROW(),2)+7)))),"")</f>
        <v/>
      </c>
    </row>
    <row r="45" spans="2:22" x14ac:dyDescent="0.3">
      <c r="B45" s="50"/>
      <c r="C45" s="44" t="str">
        <f>IFERROR(IF(B38="","",IF(MOD(ROW(),2)+7=1,INDEX(Maio!$C$4:$C$300,MATCH(B45,Maio!$A$4:$A$300,0)),INDEX(Maio!$C$4:$C$300,_xlfn.AGGREGATE(15,6,ROW(Maio!$A$4:$A$300)-ROW(Maio!$A$3)/(Maio!$A$4:$A$300=MAX(B38:B45)),MOD(ROW(),2)+7)))),"")</f>
        <v/>
      </c>
      <c r="D45" s="16" t="str">
        <f>IFERROR(IF(B38="","",IF(MOD(ROW(),2)+7=1,INDEX(Maio!$F$4:$F$300,MATCH(B45,Maio!$A$4:$A$300,0)),INDEX(Maio!$F$4:$F$300,_xlfn.AGGREGATE(15,6,ROW(Maio!$A$4:$A$300)-ROW(Maio!$A$3)/(Maio!$A$4:$A$300=MAX(B38:B45)),MOD(ROW(),2)+7)))),"")</f>
        <v/>
      </c>
      <c r="E45" s="35"/>
      <c r="F45" s="44" t="str">
        <f>IFERROR(IF(E38="","",IF(MOD(ROW(),2)+7=1,INDEX(Maio!$C$4:$C$300,MATCH(E45,Maio!$A$4:$A$300,0)),INDEX(Maio!$C$4:$C$300,_xlfn.AGGREGATE(15,6,ROW(Maio!$A$4:$A$300)-ROW(Maio!$A$3)/(Maio!$A$4:$A$300=MAX(E38:E45)),MOD(ROW(),2)+7)))),"")</f>
        <v/>
      </c>
      <c r="G45" s="16" t="str">
        <f>IFERROR(IF(E38="","",IF(MOD(ROW(),2)+7=1,INDEX(Maio!$F$4:$F$300,MATCH(E45,Maio!$A$4:$A$300,0)),INDEX(Maio!$F$4:$F$300,_xlfn.AGGREGATE(15,6,ROW(Maio!$A$4:$A$300)-ROW(Maio!$A$3)/(Maio!$A$4:$A$300=MAX(E38:E45)),MOD(ROW(),2)+7)))),"")</f>
        <v/>
      </c>
      <c r="H45" s="35"/>
      <c r="I45" s="44" t="str">
        <f>IFERROR(IF(H38="","",IF(MOD(ROW(),2)+7=1,INDEX(Maio!$C$4:$C$300,MATCH(H45,Maio!$A$4:$A$300,0)),INDEX(Maio!$C$4:$C$300,_xlfn.AGGREGATE(15,6,ROW(Maio!$A$4:$A$300)-ROW(Maio!$A$3)/(Maio!$A$4:$A$300=MAX(H38:H45)),MOD(ROW(),2)+7)))),"")</f>
        <v/>
      </c>
      <c r="J45" s="16" t="str">
        <f>IFERROR(IF(H38="","",IF(MOD(ROW(),2)+7=1,INDEX(Maio!$F$4:$F$300,MATCH(H45,Maio!$A$4:$A$300,0)),INDEX(Maio!$F$4:$F$300,_xlfn.AGGREGATE(15,6,ROW(Maio!$A$4:$A$300)-ROW(Maio!$A$3)/(Maio!$A$4:$A$300=MAX(H38:H45)),MOD(ROW(),2)+7)))),"")</f>
        <v/>
      </c>
      <c r="K45" s="35"/>
      <c r="L45" s="44" t="str">
        <f>IFERROR(IF(K38="","",IF(MOD(ROW(),2)+7=1,INDEX(Maio!$C$4:$C$300,MATCH(K45,Maio!$A$4:$A$300,0)),INDEX(Maio!$C$4:$C$300,_xlfn.AGGREGATE(15,6,ROW(Maio!$A$4:$A$300)-ROW(Maio!$A$3)/(Maio!$A$4:$A$300=MAX(K38:K45)),MOD(ROW(),2)+7)))),"")</f>
        <v/>
      </c>
      <c r="M45" s="16" t="str">
        <f>IFERROR(IF(K38="","",IF(MOD(ROW(),2)+7=1,INDEX(Maio!$F$4:$F$300,MATCH(K45,Maio!$A$4:$A$300,0)),INDEX(Maio!$F$4:$F$300,_xlfn.AGGREGATE(15,6,ROW(Maio!$A$4:$A$300)-ROW(Maio!$A$3)/(Maio!$A$4:$A$300=MAX(K38:K45)),MOD(ROW(),2)+7)))),"")</f>
        <v/>
      </c>
      <c r="N45" s="35"/>
      <c r="O45" s="44" t="str">
        <f>IFERROR(IF(N38="","",IF(MOD(ROW(),2)+7=1,INDEX(Maio!$C$4:$C$300,MATCH(N45,Maio!$A$4:$A$300,0)),INDEX(Maio!$C$4:$C$300,_xlfn.AGGREGATE(15,6,ROW(Maio!$A$4:$A$300)-ROW(Maio!$A$3)/(Maio!$A$4:$A$300=MAX(N38:N45)),MOD(ROW(),2)+7)))),"")</f>
        <v/>
      </c>
      <c r="P45" s="16" t="str">
        <f>IFERROR(IF(N38="","",IF(MOD(ROW(),2)+7=1,INDEX(Maio!$F$4:$F$200,MATCH(N45,Maio!$A$4:$A$200,0)),INDEX(Maio!$F$4:$F$200,_xlfn.AGGREGATE(15,6,ROW(Maio!$A$4:$A$200)-ROW(Maio!$A$3)/(Maio!$A$4:$A$200=MAX(N38:N45)),MOD(ROW(),2)+7)))),"")</f>
        <v/>
      </c>
      <c r="Q45" s="35"/>
      <c r="R45" s="44" t="str">
        <f>IFERROR(IF(Q38="","",IF(MOD(ROW(),2)+7=1,INDEX(Maio!$C$4:$C$300,MATCH(Q45,Maio!$A$4:$A$300,0)),INDEX(Maio!$C$4:$C$300,_xlfn.AGGREGATE(15,6,ROW(Maio!$A$4:$A$300)-ROW(Maio!$A$3)/(Maio!$A$4:$A$300=MAX(Q38:Q45)),MOD(ROW(),2)+7)))),"")</f>
        <v/>
      </c>
      <c r="S45" s="16" t="str">
        <f>IFERROR(IF(Q38="","",IF(MOD(ROW(),2)+7=1,INDEX(Maio!$F$4:$F$300,MATCH(Q45,Maio!$A$4:$A$300,0)),INDEX(Maio!$F$4:$F$300,_xlfn.AGGREGATE(15,6,ROW(Maio!$A$4:$A$300)-ROW(Maio!$A$3)/(Maio!$A$4:$A$300=MAX(Q38:Q45)),MOD(ROW(),2)+7)))),"")</f>
        <v/>
      </c>
      <c r="T45" s="35"/>
      <c r="U45" s="51" t="str">
        <f>IFERROR(IF(T38="","",IF(MOD(ROW(),2)+7=1,INDEX(Maio!$C$4:$C$300,MATCH(T45,Maio!$A$4:$A$300,0)),INDEX(Maio!$C$4:$C$300,_xlfn.AGGREGATE(15,6,ROW(Maio!$A$4:$A$300)-ROW(Maio!$A$3)/(Maio!$A$4:$A$300=MAX(T38:T45)),MOD(ROW(),2)+7)))),"")</f>
        <v/>
      </c>
      <c r="V45" s="16" t="str">
        <f>IFERROR(IF(T38="","",IF(MOD(ROW(),2)+7=1,INDEX(Maio!$F$4:$F$300,MATCH(T45,Maio!$A$4:$A$300,0)),INDEX(Maio!$F$4:$F$300,_xlfn.AGGREGATE(15,6,ROW(Maio!$A$4:$A$300)-ROW(Maio!$A$3)/(Maio!$A$4:$A$300=MAX(T38:T45)),MOD(ROW(),2)+7)))),"")</f>
        <v/>
      </c>
    </row>
    <row r="46" spans="2:22" x14ac:dyDescent="0.3">
      <c r="B46" s="49">
        <f>Maio!H12</f>
        <v>44346</v>
      </c>
      <c r="C46" s="20" t="str">
        <f>IFERROR(IF(B46="","",IF(MOD(ROW(),2)+1=1,INDEX(Maio!$C$4:$C$300,MATCH(B46,Maio!$A$4:$A$300,0)),INDEX(Maio!$C$4:$C$300,_xlfn.AGGREGATE(15,6,ROW(Maio!$A$4:$A$300)-ROW(Maio!$A$3)/(Maio!$A$4:$A$300=MAX(B46)),MOD(ROW(),2)+1)))),"")</f>
        <v/>
      </c>
      <c r="D46" s="16" t="str">
        <f>IFERROR(IF(B46="","",IF(MOD(ROW(),2)+1=1,INDEX(Maio!$F$4:$F$300,MATCH(B46,Maio!$A$4:$A$300,0)),INDEX(Maio!$F$4:$F$300,_xlfn.AGGREGATE(15,6,ROW(Maio!$A$4:$A$300)-ROW(Maio!$A$3)/(Maio!$A$4:$A$300=MAX(B46)),MOD(ROW(),2)+1)))),"")</f>
        <v/>
      </c>
      <c r="E46" s="36">
        <f>Maio!I12</f>
        <v>44347</v>
      </c>
      <c r="F46" s="20" t="str">
        <f>IFERROR(IF(E46="","",IF(MOD(ROW(),2)+1=1,INDEX(Maio!$C$4:$C$300,MATCH(E46,Maio!$A$4:$A$300,0)),INDEX(Maio!$C$4:$C$300,_xlfn.AGGREGATE(15,6,ROW(Maio!$A$4:$A$300)-ROW(Maio!$A$3)/(Maio!$A$4:$A$300=MAX(E46)),MOD(ROW(),2)+1)))),"")</f>
        <v/>
      </c>
      <c r="G46" s="16" t="str">
        <f>IFERROR(IF(E46="","",IF(MOD(ROW(),2)+1=1,INDEX(Maio!$F$4:$F$300,MATCH(E46,Maio!$A$4:$A$300,0)),INDEX(Maio!$F$4:$F$300,_xlfn.AGGREGATE(15,6,ROW(Maio!$A$4:$A$300)-ROW(Maio!$A$3)/(Maio!$A$4:$A$300=MAX(E46)),MOD(ROW(),2)+1)))),"")</f>
        <v/>
      </c>
      <c r="H46" s="36" t="str">
        <f>Maio!J12</f>
        <v/>
      </c>
      <c r="I46" s="20" t="str">
        <f>IFERROR(IF(H46="","",IF(MOD(ROW(),2)+1=1,INDEX(Maio!$C$4:$C$300,MATCH(H46,Maio!$A$4:$A$300,0)),INDEX(Maio!$C$4:$C$300,_xlfn.AGGREGATE(15,6,ROW(Maio!$A$4:$A$300)-ROW(Maio!$A$3)/(Maio!$A$4:$A$300=MAX(H46)),MOD(ROW(),2)+1)))),"")</f>
        <v/>
      </c>
      <c r="J46" s="16" t="str">
        <f>IFERROR(IF(H46="","",IF(MOD(ROW(),2)+1=1,INDEX(Maio!$F$4:$F$300,MATCH(H46,Maio!$A$4:$A$300,0)),INDEX(Maio!$F$4:$F$300,_xlfn.AGGREGATE(15,6,ROW(Maio!$A$4:$A$300)-ROW(Maio!$A$3)/(Maio!$A$4:$A$300=MAX(H46)),MOD(ROW(),2)+1)))),"")</f>
        <v/>
      </c>
      <c r="K46" s="36" t="str">
        <f>Maio!K12</f>
        <v/>
      </c>
      <c r="L46" s="20" t="str">
        <f>IFERROR(IF(K46="","",IF(MOD(ROW(),2)+1=1,INDEX(Maio!$C$4:$C$300,MATCH(K46,Maio!$A$4:$A$300,0)),INDEX(Maio!$C$4:$C$300,_xlfn.AGGREGATE(15,6,ROW(Maio!$A$4:$A$300)-ROW(Maio!$A$3)/(Maio!$A$4:$A$300=MAX(K46)),MOD(ROW(),2)+1)))),"")</f>
        <v/>
      </c>
      <c r="M46" s="16" t="str">
        <f>IFERROR(IF(K46="","",IF(MOD(ROW(),2)+1=1,INDEX(Maio!$F$4:$F$300,MATCH(K46,Maio!$A$4:$A$300,0)),INDEX(Maio!$F$4:$F$300,_xlfn.AGGREGATE(15,6,ROW(Maio!$A$4:$A$300)-ROW(Maio!$A$3)/(Maio!$A$4:$A$300=MAX(K46)),MOD(ROW(),2)+1)))),"")</f>
        <v/>
      </c>
      <c r="N46" s="36" t="str">
        <f>Maio!L12</f>
        <v/>
      </c>
      <c r="O46" s="20" t="str">
        <f>IFERROR(IF(N46="","",IF(MOD(ROW(),2)+1=1,INDEX(Maio!$C$4:$C$300,MATCH(N46,Maio!$A$4:$A$300,0)),INDEX(Maio!$C$4:$C$300,_xlfn.AGGREGATE(15,6,ROW(Maio!$A$4:$A$300)-ROW(Maio!$A$3)/(Maio!$A$4:$A$300=MAX(N46)),MOD(ROW(),2)+1)))),"")</f>
        <v/>
      </c>
      <c r="P46" s="16" t="str">
        <f>IFERROR(IF(N46="","",IF(MOD(ROW(),2)+1=1,INDEX(Maio!$F$4:$F$300,MATCH(N46,Maio!$A$4:$A$300,0)),INDEX(Maio!$F$4:$F$300,_xlfn.AGGREGATE(15,6,ROW(Maio!$A$4:$A$300)-ROW(Maio!$A$3)/(Maio!$A$4:$A$300=MAX(N46)),MOD(ROW(),2)+1)))),"")</f>
        <v/>
      </c>
      <c r="Q46" s="36" t="str">
        <f>Maio!M12</f>
        <v/>
      </c>
      <c r="R46" s="20" t="str">
        <f>IFERROR(IF(Q46="","",IF(MOD(ROW(),2)+1=1,INDEX(Maio!$C$4:$C$300,MATCH(Q46,Maio!$A$4:$A$300,0)),INDEX(Maio!$C$4:$C$300,_xlfn.AGGREGATE(15,6,ROW(Maio!$A$4:$A$300)-ROW(Maio!$A$3)/(Maio!$A$4:$A$300=MAX(Q46)),MOD(ROW(),2)+1)))),"")</f>
        <v/>
      </c>
      <c r="S46" s="16" t="str">
        <f>IFERROR(IF(Q46="","",IF(MOD(ROW(),2)+1=1,INDEX(Maio!$F$4:$F$300,MATCH(Q46,Maio!$A$4:$A$300,0)),INDEX(Maio!$F$4:$F$300,_xlfn.AGGREGATE(15,6,ROW(Maio!$A$4:$A$300)-ROW(Maio!$A$3)/(Maio!$A$4:$A$300=MAX(Q46)),MOD(ROW(),2)+1)))),"")</f>
        <v/>
      </c>
      <c r="T46" s="36" t="str">
        <f>Maio!N12</f>
        <v/>
      </c>
      <c r="U46" s="46" t="str">
        <f>IFERROR(IF(T46="","",IF(MOD(ROW(),2)+1=1,INDEX(Maio!$C$4:$C$300,MATCH(T46,Maio!$A$4:$A$300,0)),INDEX(Maio!$C$4:$C$300,_xlfn.AGGREGATE(15,6,ROW(Maio!$A$4:$A$300)-ROW(Maio!$A$3)/(Maio!$A$4:$A$300=MAX(T46)),MOD(ROW(),2)+1)))),"")</f>
        <v/>
      </c>
      <c r="V46" s="16" t="str">
        <f>IFERROR(IF(T46="","",IF(MOD(ROW(),2)+1=1,INDEX(Maio!$F$4:$F$300,MATCH(T46,Maio!$A$4:$A$300,0)),INDEX(Maio!$F$4:$F$300,_xlfn.AGGREGATE(15,6,ROW(Maio!$A$4:$A$300)-ROW(Maio!$A$3)/(Maio!$A$4:$A$300=MAX(T46)),MOD(ROW(),2)+1)))),"")</f>
        <v/>
      </c>
    </row>
    <row r="47" spans="2:22" x14ac:dyDescent="0.3">
      <c r="B47" s="45"/>
      <c r="C47" s="20" t="str">
        <f>IFERROR(IF(B46="","",IF(MOD(ROW(),2)+1=1,INDEX(Maio!$C$4:$C$300,MATCH(B47,Maio!$A$4:$A$300,0)),INDEX(Maio!$C$4:$C$300,_xlfn.AGGREGATE(15,6,ROW(Maio!$A$4:$A$300)-ROW(Maio!$A$3)/(Maio!$A$4:$A$300=MAX(B46:B47)),MOD(ROW(),2)+1)))),"")</f>
        <v/>
      </c>
      <c r="D47" s="16" t="str">
        <f>IFERROR(IF(B46="","",IF(MOD(ROW(),2)+1=1,INDEX(Maio!$F$4:$F$300,MATCH(B47,Maio!$A$4:$A$300,0)),INDEX(Maio!$F$4:$F$300,_xlfn.AGGREGATE(15,6,ROW(Maio!$A$4:$A$300)-ROW(Maio!$A$3)/(Maio!$A$4:$A$300=MAX(B46:B47)),MOD(ROW(),2)+1)))),"")</f>
        <v/>
      </c>
      <c r="E47" s="26"/>
      <c r="F47" s="20" t="str">
        <f>IFERROR(IF(E46="","",IF(MOD(ROW(),2)+1=1,INDEX(Maio!$C$4:$C$300,MATCH(E47,Maio!$A$4:$A$300,0)),INDEX(Maio!$C$4:$C$300,_xlfn.AGGREGATE(15,6,ROW(Maio!$A$4:$A$300)-ROW(Maio!$A$3)/(Maio!$A$4:$A$300=MAX(E46:E47)),MOD(ROW(),2)+1)))),"")</f>
        <v/>
      </c>
      <c r="G47" s="16" t="str">
        <f>IFERROR(IF(E46="","",IF(MOD(ROW(),2)+1=1,INDEX(Maio!$F$4:$F$300,MATCH(E47,Maio!$A$4:$A$300,0)),INDEX(Maio!$F$4:$F$300,_xlfn.AGGREGATE(15,6,ROW(Maio!$A$4:$A$300)-ROW(Maio!$A$3)/(Maio!$A$4:$A$300=MAX(E46:E47)),MOD(ROW(),2)+1)))),"")</f>
        <v/>
      </c>
      <c r="H47" s="26"/>
      <c r="I47" s="20" t="str">
        <f>IFERROR(IF(H46="","",IF(MOD(ROW(),2)+1=1,INDEX(Maio!$C$4:$C$300,MATCH(H47,Maio!$A$4:$A$300,0)),INDEX(Maio!$C$4:$C$300,_xlfn.AGGREGATE(15,6,ROW(Maio!$A$4:$A$300)-ROW(Maio!$A$3)/(Maio!$A$4:$A$300=MAX(H46:H47)),MOD(ROW(),2)+1)))),"")</f>
        <v/>
      </c>
      <c r="J47" s="16" t="str">
        <f>IFERROR(IF(H46="","",IF(MOD(ROW(),2)+1=1,INDEX(Maio!$F$4:$F$300,MATCH(H47,Maio!$A$4:$A$300,0)),INDEX(Maio!$F$4:$F$300,_xlfn.AGGREGATE(15,6,ROW(Maio!$A$4:$A$300)-ROW(Maio!$A$3)/(Maio!$A$4:$A$300=MAX(H46:H47)),MOD(ROW(),2)+1)))),"")</f>
        <v/>
      </c>
      <c r="K47" s="26"/>
      <c r="L47" s="20" t="str">
        <f>IFERROR(IF(K46="","",IF(MOD(ROW(),2)+1=1,INDEX(Maio!$C$4:$C$300,MATCH(K47,Maio!$A$4:$A$300,0)),INDEX(Maio!$C$4:$C$300,_xlfn.AGGREGATE(15,6,ROW(Maio!$A$4:$A$300)-ROW(Maio!$A$3)/(Maio!$A$4:$A$300=MAX(K46:K47)),MOD(ROW(),2)+1)))),"")</f>
        <v/>
      </c>
      <c r="M47" s="16" t="str">
        <f>IFERROR(IF(K46="","",IF(MOD(ROW(),2)+1=1,INDEX(Maio!$F$4:$F$300,MATCH(K47,Maio!$A$4:$A$300,0)),INDEX(Maio!$F$4:$F$300,_xlfn.AGGREGATE(15,6,ROW(Maio!$A$4:$A$300)-ROW(Maio!$A$3)/(Maio!$A$4:$A$300=MAX(K46:K47)),MOD(ROW(),2)+1)))),"")</f>
        <v/>
      </c>
      <c r="N47" s="26"/>
      <c r="O47" s="20" t="str">
        <f>IFERROR(IF(N46="","",IF(MOD(ROW(),2)+1=1,INDEX(Maio!$C$4:$C$300,MATCH(N47,Maio!$A$4:$A$300,0)),INDEX(Maio!$C$4:$C$300,_xlfn.AGGREGATE(15,6,ROW(Maio!$A$4:$A$300)-ROW(Maio!$A$3)/(Maio!$A$4:$A$300=MAX(N46:N47)),MOD(ROW(),2)+1)))),"")</f>
        <v/>
      </c>
      <c r="P47" s="16" t="str">
        <f>IFERROR(IF(N46="","",IF(MOD(ROW(),2)+1=1,INDEX(Maio!$F$4:$F$300,MATCH(N47,Maio!$A$4:$A$300,0)),INDEX(Maio!$F$4:$F$300,_xlfn.AGGREGATE(15,6,ROW(Maio!$A$4:$A$300)-ROW(Maio!$A$3)/(Maio!$A$4:$A$300=MAX(N46:N47)),MOD(ROW(),2)+1)))),"")</f>
        <v/>
      </c>
      <c r="Q47" s="26"/>
      <c r="R47" s="20" t="str">
        <f>IFERROR(IF(Q46="","",IF(MOD(ROW(),2)+1=1,INDEX(Maio!$C$4:$C$300,MATCH(Q47,Maio!$A$4:$A$300,0)),INDEX(Maio!$C$4:$C$300,_xlfn.AGGREGATE(15,6,ROW(Maio!$A$4:$A$300)-ROW(Maio!$A$3)/(Maio!$A$4:$A$300=MAX(Q46:Q47)),MOD(ROW(),2)+1)))),"")</f>
        <v/>
      </c>
      <c r="S47" s="16" t="str">
        <f>IFERROR(IF(Q46="","",IF(MOD(ROW(),2)+1=1,INDEX(Maio!$F$4:$F$300,MATCH(Q47,Maio!$A$4:$A$300,0)),INDEX(Maio!$F$4:$F$300,_xlfn.AGGREGATE(15,6,ROW(Maio!$A$4:$A$300)-ROW(Maio!$A$3)/(Maio!$A$4:$A$300=MAX(Q46:Q47)),MOD(ROW(),2)+1)))),"")</f>
        <v/>
      </c>
      <c r="T47" s="26"/>
      <c r="U47" s="46" t="str">
        <f>IFERROR(IF(T46="","",IF(MOD(ROW(),2)+1=1,INDEX(Maio!$C$4:$C$300,MATCH(T47,Maio!$A$4:$A$300,0)),INDEX(Maio!$C$4:$C$300,_xlfn.AGGREGATE(15,6,ROW(Maio!$A$4:$A$300)-ROW(Maio!$A$3)/(Maio!$A$4:$A$300=MAX(T46:T47)),MOD(ROW(),2)+1)))),"")</f>
        <v/>
      </c>
      <c r="V47" s="16" t="str">
        <f>IFERROR(IF(T46="","",IF(MOD(ROW(),2)+1=1,INDEX(Maio!$F$4:$F$300,MATCH(T47,Maio!$A$4:$A$300,0)),INDEX(Maio!$F$4:$F$300,_xlfn.AGGREGATE(15,6,ROW(Maio!$A$4:$A$300)-ROW(Maio!$A$3)/(Maio!$A$4:$A$300=MAX(T46:T47)),MOD(ROW(),2)+1)))),"")</f>
        <v/>
      </c>
    </row>
    <row r="48" spans="2:22" x14ac:dyDescent="0.3">
      <c r="B48" s="45"/>
      <c r="C48" s="20" t="str">
        <f>IFERROR(IF(B46="","",IF(MOD(ROW(),2)+3=1,INDEX(Maio!$C$4:$C$300,MATCH(B48,Maio!$A$4:$A$300,0)),INDEX(Maio!$C$4:$C$300,_xlfn.AGGREGATE(15,6,ROW(Maio!$A$4:$A$300)-ROW(Maio!$A$3)/(Maio!$A$4:$A$300=MAX(B46:B48)),MOD(ROW(),2)+3)))),"")</f>
        <v/>
      </c>
      <c r="D48" s="16" t="str">
        <f>IFERROR(IF(B46="","",IF(MOD(ROW(),2)+3=1,INDEX(Maio!$F$4:$F$300,MATCH(B48,Maio!$A$4:$A$300,0)),INDEX(Maio!$F$4:$F$300,_xlfn.AGGREGATE(15,6,ROW(Maio!$A$4:$A$300)-ROW(Maio!$A$3)/(Maio!$A$4:$A$300=MAX(B46:B48)),MOD(ROW(),2)+3)))),"")</f>
        <v/>
      </c>
      <c r="E48" s="26"/>
      <c r="F48" s="20" t="str">
        <f>IFERROR(IF(E46="","",IF(MOD(ROW(),2)+3=1,INDEX(Maio!$C$4:$C$300,MATCH(E48,Maio!$A$4:$A$300,0)),INDEX(Maio!$C$4:$C$300,_xlfn.AGGREGATE(15,6,ROW(Maio!$A$4:$A$300)-ROW(Maio!$A$3)/(Maio!$A$4:$A$300=MAX(E46:E48)),MOD(ROW(),2)+3)))),"")</f>
        <v/>
      </c>
      <c r="G48" s="16" t="str">
        <f>IFERROR(IF(E46="","",IF(MOD(ROW(),2)+3=1,INDEX(Maio!$F$4:$F$300,MATCH(E48,Maio!$A$4:$A$300,0)),INDEX(Maio!$F$4:$F$300,_xlfn.AGGREGATE(15,6,ROW(Maio!$A$4:$A$300)-ROW(Maio!$A$3)/(Maio!$A$4:$A$300=MAX(E46:E48)),MOD(ROW(),2)+3)))),"")</f>
        <v/>
      </c>
      <c r="H48" s="26"/>
      <c r="I48" s="20" t="str">
        <f>IFERROR(IF(H46="","",IF(MOD(ROW(),2)+3=1,INDEX(Maio!$C$4:$C$300,MATCH(H48,Maio!$A$4:$A$300,0)),INDEX(Maio!$C$4:$C$300,_xlfn.AGGREGATE(15,6,ROW(Maio!$A$4:$A$300)-ROW(Maio!$A$3)/(Maio!$A$4:$A$300=MAX(H46:H48)),MOD(ROW(),2)+3)))),"")</f>
        <v/>
      </c>
      <c r="J48" s="16" t="str">
        <f>IFERROR(IF(H46="","",IF(MOD(ROW(),2)+3=1,INDEX(Maio!$F$4:$F$300,MATCH(H48,Maio!$A$4:$A$300,0)),INDEX(Maio!$F$4:$F$300,_xlfn.AGGREGATE(15,6,ROW(Maio!$A$4:$A$300)-ROW(Maio!$A$3)/(Maio!$A$4:$A$300=MAX(H46:H48)),MOD(ROW(),2)+3)))),"")</f>
        <v/>
      </c>
      <c r="K48" s="26"/>
      <c r="L48" s="20" t="str">
        <f>IFERROR(IF(K46="","",IF(MOD(ROW(),2)+3=1,INDEX(Maio!$C$4:$C$300,MATCH(K48,Maio!$A$4:$A$300,0)),INDEX(Maio!$C$4:$C$300,_xlfn.AGGREGATE(15,6,ROW(Maio!$A$4:$A$300)-ROW(Maio!$A$3)/(Maio!$A$4:$A$300=MAX(K46:K48)),MOD(ROW(),2)+3)))),"")</f>
        <v/>
      </c>
      <c r="M48" s="16" t="str">
        <f>IFERROR(IF(K46="","",IF(MOD(ROW(),2)+3=1,INDEX(Maio!$F$4:$F$300,MATCH(K48,Maio!$A$4:$A$300,0)),INDEX(Maio!$F$4:$F$300,_xlfn.AGGREGATE(15,6,ROW(Maio!$A$4:$A$300)-ROW(Maio!$A$3)/(Maio!$A$4:$A$300=MAX(K46:K48)),MOD(ROW(),2)+3)))),"")</f>
        <v/>
      </c>
      <c r="N48" s="26"/>
      <c r="O48" s="20" t="str">
        <f>IFERROR(IF(N46="","",IF(MOD(ROW(),2)+3=1,INDEX(Maio!$C$4:$C$300,MATCH(N48,Maio!$A$4:$A$300,0)),INDEX(Maio!$C$4:$C$300,_xlfn.AGGREGATE(15,6,ROW(Maio!$A$4:$A$300)-ROW(Maio!$A$3)/(Maio!$A$4:$A$300=MAX(N46:N48)),MOD(ROW(),2)+3)))),"")</f>
        <v/>
      </c>
      <c r="P48" s="16" t="str">
        <f>IFERROR(IF(N46="","",IF(MOD(ROW(),2)+3=1,INDEX(Maio!$F$4:$F$300,MATCH(N48,Maio!$A$4:$A$300,0)),INDEX(Maio!$F$4:$F$300,_xlfn.AGGREGATE(15,6,ROW(Maio!$A$4:$A$300)-ROW(Maio!$A$3)/(Maio!$A$4:$A$300=MAX(N46:N48)),MOD(ROW(),2)+3)))),"")</f>
        <v/>
      </c>
      <c r="Q48" s="26"/>
      <c r="R48" s="20" t="str">
        <f>IFERROR(IF(Q46="","",IF(MOD(ROW(),2)+3=1,INDEX(Maio!$C$4:$C$300,MATCH(Q48,Maio!$A$4:$A$300,0)),INDEX(Maio!$C$4:$C$300,_xlfn.AGGREGATE(15,6,ROW(Maio!$A$4:$A$300)-ROW(Maio!$A$3)/(Maio!$A$4:$A$300=MAX(Q46:Q48)),MOD(ROW(),2)+3)))),"")</f>
        <v/>
      </c>
      <c r="S48" s="16" t="str">
        <f>IFERROR(IF(Q46="","",IF(MOD(ROW(),2)+3=1,INDEX(Maio!$F$4:$F$300,MATCH(Q48,Maio!$A$4:$A$300,0)),INDEX(Maio!$F$4:$F$300,_xlfn.AGGREGATE(15,6,ROW(Maio!$A$4:$A$300)-ROW(Maio!$A$3)/(Maio!$A$4:$A$300=MAX(Q46:Q48)),MOD(ROW(),2)+3)))),"")</f>
        <v/>
      </c>
      <c r="T48" s="26"/>
      <c r="U48" s="46" t="str">
        <f>IFERROR(IF(T46="","",IF(MOD(ROW(),2)+3=1,INDEX(Maio!$C$4:$C$300,MATCH(T48,Maio!$A$4:$A$300,0)),INDEX(Maio!$C$4:$C$300,_xlfn.AGGREGATE(15,6,ROW(Maio!$A$4:$A$300)-ROW(Maio!$A$3)/(Maio!$A$4:$A$300=MAX(T46:T48)),MOD(ROW(),2)+3)))),"")</f>
        <v/>
      </c>
      <c r="V48" s="16" t="str">
        <f>IFERROR(IF(T46="","",IF(MOD(ROW(),2)+3=1,INDEX(Maio!$F$4:$F$300,MATCH(T48,Maio!$A$4:$A$300,0)),INDEX(Maio!$F$4:$F$300,_xlfn.AGGREGATE(15,6,ROW(Maio!$A$4:$A$300)-ROW(Maio!$A$3)/(Maio!$A$4:$A$300=MAX(T46:T48)),MOD(ROW(),2)+3)))),"")</f>
        <v/>
      </c>
    </row>
    <row r="49" spans="2:22" x14ac:dyDescent="0.3">
      <c r="B49" s="45"/>
      <c r="C49" s="20" t="str">
        <f>IFERROR(IF(B46="","",IF(MOD(ROW(),2)+3=1,INDEX(Maio!$C$4:$C$300,MATCH(B49,Maio!$A$4:$A$300,0)),INDEX(Maio!$C$4:$C$300,_xlfn.AGGREGATE(15,6,ROW(Maio!$A$4:$A$300)-ROW(Maio!$A$3)/(Maio!$A$4:$A$300=MAX(B46:B49)),MOD(ROW(),2)+3)))),"")</f>
        <v/>
      </c>
      <c r="D49" s="16" t="str">
        <f>IFERROR(IF(B46="","",IF(MOD(ROW(),2)+3=1,INDEX(Maio!$F$4:$F$300,MATCH(B49,Maio!$A$4:$A$300,0)),INDEX(Maio!$F$4:$F$300,_xlfn.AGGREGATE(15,6,ROW(Maio!$A$4:$A$300)-ROW(Maio!$A$3)/(Maio!$A$4:$A$300=MAX(B46:B49)),MOD(ROW(),2)+3)))),"")</f>
        <v/>
      </c>
      <c r="E49" s="26"/>
      <c r="F49" s="20" t="str">
        <f>IFERROR(IF(E46="","",IF(MOD(ROW(),2)+3=1,INDEX(Maio!$C$4:$C$300,MATCH(E49,Maio!$A$4:$A$300,0)),INDEX(Maio!$C$4:$C$300,_xlfn.AGGREGATE(15,6,ROW(Maio!$A$4:$A$300)-ROW(Maio!$A$3)/(Maio!$A$4:$A$300=MAX(E46:E49)),MOD(ROW(),2)+3)))),"")</f>
        <v/>
      </c>
      <c r="G49" s="16" t="str">
        <f>IFERROR(IF(E46="","",IF(MOD(ROW(),2)+3=1,INDEX(Maio!$F$4:$F$300,MATCH(E49,Maio!$A$4:$A$300,0)),INDEX(Maio!$F$4:$F$300,_xlfn.AGGREGATE(15,6,ROW(Maio!$A$4:$A$300)-ROW(Maio!$A$3)/(Maio!$A$4:$A$300=MAX(E46:E49)),MOD(ROW(),2)+3)))),"")</f>
        <v/>
      </c>
      <c r="H49" s="26"/>
      <c r="I49" s="20" t="str">
        <f>IFERROR(IF(H46="","",IF(MOD(ROW(),2)+3=1,INDEX(Maio!$C$4:$C$300,MATCH(H49,Maio!$A$4:$A$300,0)),INDEX(Maio!$C$4:$C$300,_xlfn.AGGREGATE(15,6,ROW(Maio!$A$4:$A$300)-ROW(Maio!$A$3)/(Maio!$A$4:$A$300=MAX(H46:H49)),MOD(ROW(),2)+3)))),"")</f>
        <v/>
      </c>
      <c r="J49" s="16" t="str">
        <f>IFERROR(IF(H46="","",IF(MOD(ROW(),2)+3=1,INDEX(Maio!$F$4:$F$300,MATCH(H49,Maio!$A$4:$A$300,0)),INDEX(Maio!$F$4:$F$300,_xlfn.AGGREGATE(15,6,ROW(Maio!$A$4:$A$300)-ROW(Maio!$A$3)/(Maio!$A$4:$A$300=MAX(H46:H49)),MOD(ROW(),2)+3)))),"")</f>
        <v/>
      </c>
      <c r="K49" s="26"/>
      <c r="L49" s="20" t="str">
        <f>IFERROR(IF(K46="","",IF(MOD(ROW(),2)+3=1,INDEX(Maio!$C$4:$C$300,MATCH(K49,Maio!$A$4:$A$300,0)),INDEX(Maio!$C$4:$C$300,_xlfn.AGGREGATE(15,6,ROW(Maio!$A$4:$A$300)-ROW(Maio!$A$3)/(Maio!$A$4:$A$300=MAX(K46:K49)),MOD(ROW(),2)+3)))),"")</f>
        <v/>
      </c>
      <c r="M49" s="16" t="str">
        <f>IFERROR(IF(K46="","",IF(MOD(ROW(),2)+3=1,INDEX(Maio!$F$4:$F$300,MATCH(K49,Maio!$A$4:$A$300,0)),INDEX(Maio!$F$4:$F$300,_xlfn.AGGREGATE(15,6,ROW(Maio!$A$4:$A$300)-ROW(Maio!$A$3)/(Maio!$A$4:$A$300=MAX(K46:K49)),MOD(ROW(),2)+3)))),"")</f>
        <v/>
      </c>
      <c r="N49" s="26"/>
      <c r="O49" s="20" t="str">
        <f>IFERROR(IF(N46="","",IF(MOD(ROW(),2)+3=1,INDEX(Maio!$C$4:$C$300,MATCH(N49,Maio!$A$4:$A$300,0)),INDEX(Maio!$C$4:$C$300,_xlfn.AGGREGATE(15,6,ROW(Maio!$A$4:$A$300)-ROW(Maio!$A$3)/(Maio!$A$4:$A$300=MAX(N46:N49)),MOD(ROW(),2)+3)))),"")</f>
        <v/>
      </c>
      <c r="P49" s="16" t="str">
        <f>IFERROR(IF(N46="","",IF(MOD(ROW(),2)+3=1,INDEX(Maio!$F$4:$F$300,MATCH(N49,Maio!$A$4:$A$300,0)),INDEX(Maio!$F$4:$F$300,_xlfn.AGGREGATE(15,6,ROW(Maio!$A$4:$A$300)-ROW(Maio!$A$3)/(Maio!$A$4:$A$300=MAX(N46:N49)),MOD(ROW(),2)+3)))),"")</f>
        <v/>
      </c>
      <c r="Q49" s="26"/>
      <c r="R49" s="20" t="str">
        <f>IFERROR(IF(Q46="","",IF(MOD(ROW(),2)+3=1,INDEX(Maio!$C$4:$C$300,MATCH(Q49,Maio!$A$4:$A$300,0)),INDEX(Maio!$C$4:$C$300,_xlfn.AGGREGATE(15,6,ROW(Maio!$A$4:$A$300)-ROW(Maio!$A$3)/(Maio!$A$4:$A$300=MAX(Q46:Q49)),MOD(ROW(),2)+3)))),"")</f>
        <v/>
      </c>
      <c r="S49" s="16" t="str">
        <f>IFERROR(IF(Q46="","",IF(MOD(ROW(),2)+3=1,INDEX(Maio!$F$4:$F$300,MATCH(Q49,Maio!$A$4:$A$300,0)),INDEX(Maio!$F$4:$F$300,_xlfn.AGGREGATE(15,6,ROW(Maio!$A$4:$A$300)-ROW(Maio!$A$3)/(Maio!$A$4:$A$300=MAX(Q46:Q49)),MOD(ROW(),2)+3)))),"")</f>
        <v/>
      </c>
      <c r="T49" s="26"/>
      <c r="U49" s="46" t="str">
        <f>IFERROR(IF(T46="","",IF(MOD(ROW(),2)+3=1,INDEX(Maio!$C$4:$C$300,MATCH(T49,Maio!$A$4:$A$300,0)),INDEX(Maio!$C$4:$C$300,_xlfn.AGGREGATE(15,6,ROW(Maio!$A$4:$A$300)-ROW(Maio!$A$3)/(Maio!$A$4:$A$300=MAX(T46:T49)),MOD(ROW(),2)+3)))),"")</f>
        <v/>
      </c>
      <c r="V49" s="16" t="str">
        <f>IFERROR(IF(T46="","",IF(MOD(ROW(),2)+3=1,INDEX(Maio!$F$4:$F$300,MATCH(T49,Maio!$A$4:$A$300,0)),INDEX(Maio!$F$4:$F$300,_xlfn.AGGREGATE(15,6,ROW(Maio!$A$4:$A$300)-ROW(Maio!$A$3)/(Maio!$A$4:$A$300=MAX(T46:T49)),MOD(ROW(),2)+3)))),"")</f>
        <v/>
      </c>
    </row>
    <row r="50" spans="2:22" x14ac:dyDescent="0.3">
      <c r="B50" s="47"/>
      <c r="C50" s="20" t="str">
        <f>IFERROR(IF(B46="","",IF(MOD(ROW(),2)+5=1,INDEX(Maio!$C$4:$C$300,MATCH(B50,Maio!$A$4:$A$300,0)),INDEX(Maio!$C$4:$C$300,_xlfn.AGGREGATE(15,6,ROW(Maio!$A$4:$A$300)-ROW(Maio!$A$3)/(Maio!$A$4:$A$300=MAX(B46:B50)),MOD(ROW(),2)+5)))),"")</f>
        <v/>
      </c>
      <c r="D50" s="16" t="str">
        <f>IFERROR(IF(B46="","",IF(MOD(ROW(),2)+5=1,INDEX(Maio!$F$4:$F$300,MATCH(B50,Maio!$A$4:$A$300,0)),INDEX(Maio!$F$4:$F$300,_xlfn.AGGREGATE(15,6,ROW(Maio!$A$4:$A$300)-ROW(Maio!$A$3)/(Maio!$A$4:$A$300=MAX(B46:B50)),MOD(ROW(),2)+5)))),"")</f>
        <v/>
      </c>
      <c r="E50" s="34"/>
      <c r="F50" s="20" t="str">
        <f>IFERROR(IF(E46="","",IF(MOD(ROW(),2)+5=1,INDEX(Maio!$C$4:$C$300,MATCH(E50,Maio!$A$4:$A$300,0)),INDEX(Maio!$C$4:$C$300,_xlfn.AGGREGATE(15,6,ROW(Maio!$A$4:$A$300)-ROW(Maio!$A$3)/(Maio!$A$4:$A$300=MAX(E46:E50)),MOD(ROW(),2)+5)))),"")</f>
        <v/>
      </c>
      <c r="G50" s="16" t="str">
        <f>IFERROR(IF(E46="","",IF(MOD(ROW(),2)+5=1,INDEX(Maio!$F$4:$F$300,MATCH(E50,Maio!$A$4:$A$300,0)),INDEX(Maio!$F$4:$F$300,_xlfn.AGGREGATE(15,6,ROW(Maio!$A$4:$A$300)-ROW(Maio!$A$3)/(Maio!$A$4:$A$300=MAX(E46:E50)),MOD(ROW(),2)+5)))),"")</f>
        <v/>
      </c>
      <c r="H50" s="34"/>
      <c r="I50" s="20" t="str">
        <f>IFERROR(IF(H46="","",IF(MOD(ROW(),2)+5=1,INDEX(Maio!$C$4:$C$300,MATCH(H50,Maio!$A$4:$A$300,0)),INDEX(Maio!$C$4:$C$300,_xlfn.AGGREGATE(15,6,ROW(Maio!$A$4:$A$300)-ROW(Maio!$A$3)/(Maio!$A$4:$A$300=MAX(H46:H50)),MOD(ROW(),2)+5)))),"")</f>
        <v/>
      </c>
      <c r="J50" s="16" t="str">
        <f>IFERROR(IF(H46="","",IF(MOD(ROW(),2)+5=1,INDEX(Maio!$F$4:$F$300,MATCH(H50,Maio!$A$4:$A$300,0)),INDEX(Maio!$F$4:$F$300,_xlfn.AGGREGATE(15,6,ROW(Maio!$A$4:$A$300)-ROW(Maio!$A$3)/(Maio!$A$4:$A$300=MAX(H46:H50)),MOD(ROW(),2)+5)))),"")</f>
        <v/>
      </c>
      <c r="K50" s="34"/>
      <c r="L50" s="20" t="str">
        <f>IFERROR(IF(K46="","",IF(MOD(ROW(),2)+5=1,INDEX(Maio!$C$4:$C$300,MATCH(K50,Maio!$A$4:$A$300,0)),INDEX(Maio!$C$4:$C$300,_xlfn.AGGREGATE(15,6,ROW(Maio!$A$4:$A$300)-ROW(Maio!$A$3)/(Maio!$A$4:$A$300=MAX(K46:K50)),MOD(ROW(),2)+5)))),"")</f>
        <v/>
      </c>
      <c r="M50" s="16" t="str">
        <f>IFERROR(IF(K46="","",IF(MOD(ROW(),2)+5=1,INDEX(Maio!$F$4:$F$300,MATCH(K50,Maio!$A$4:$A$300,0)),INDEX(Maio!$F$4:$F$300,_xlfn.AGGREGATE(15,6,ROW(Maio!$A$4:$A$300)-ROW(Maio!$A$3)/(Maio!$A$4:$A$300=MAX(K46:K50)),MOD(ROW(),2)+5)))),"")</f>
        <v/>
      </c>
      <c r="N50" s="34"/>
      <c r="O50" s="20" t="str">
        <f>IFERROR(IF(N46="","",IF(MOD(ROW(),2)+5=1,INDEX(Maio!$C$4:$C$300,MATCH(N50,Maio!$A$4:$A$300,0)),INDEX(Maio!$C$4:$C$300,_xlfn.AGGREGATE(15,6,ROW(Maio!$A$4:$A$300)-ROW(Maio!$A$3)/(Maio!$A$4:$A$300=MAX(N46:N50)),MOD(ROW(),2)+5)))),"")</f>
        <v/>
      </c>
      <c r="P50" s="16" t="str">
        <f>IFERROR(IF(N46="","",IF(MOD(ROW(),2)+5=1,INDEX(Maio!$F$4:$F$300,MATCH(N50,Maio!$A$4:$A$300,0)),INDEX(Maio!$F$4:$F$300,_xlfn.AGGREGATE(15,6,ROW(Maio!$A$4:$A$300)-ROW(Maio!$A$3)/(Maio!$A$4:$A$300=MAX(N46:N50)),MOD(ROW(),2)+5)))),"")</f>
        <v/>
      </c>
      <c r="Q50" s="34"/>
      <c r="R50" s="20" t="str">
        <f>IFERROR(IF(Q46="","",IF(MOD(ROW(),2)+5=1,INDEX(Maio!$C$4:$C$300,MATCH(Q50,Maio!$A$4:$A$300,0)),INDEX(Maio!$C$4:$C$300,_xlfn.AGGREGATE(15,6,ROW(Maio!$A$4:$A$300)-ROW(Maio!$A$3)/(Maio!$A$4:$A$300=MAX(Q46:Q50)),MOD(ROW(),2)+5)))),"")</f>
        <v/>
      </c>
      <c r="S50" s="16" t="str">
        <f>IFERROR(IF(Q46="","",IF(MOD(ROW(),2)+5=1,INDEX(Maio!$F$4:$F$300,MATCH(Q50,Maio!$A$4:$A$300,0)),INDEX(Maio!$F$4:$F$300,_xlfn.AGGREGATE(15,6,ROW(Maio!$A$4:$A$300)-ROW(Maio!$A$3)/(Maio!$A$4:$A$300=MAX(Q46:Q50)),MOD(ROW(),2)+5)))),"")</f>
        <v/>
      </c>
      <c r="T50" s="34"/>
      <c r="U50" s="46" t="str">
        <f>IFERROR(IF(T46="","",IF(MOD(ROW(),2)+5=1,INDEX(Maio!$C$4:$C$300,MATCH(T50,Maio!$A$4:$A$300,0)),INDEX(Maio!$C$4:$C$300,_xlfn.AGGREGATE(15,6,ROW(Maio!$A$4:$A$300)-ROW(Maio!$A$3)/(Maio!$A$4:$A$300=MAX(T46:T50)),MOD(ROW(),2)+5)))),"")</f>
        <v/>
      </c>
      <c r="V50" s="16" t="str">
        <f>IFERROR(IF(T46="","",IF(MOD(ROW(),2)+5=1,INDEX(Maio!$F$4:$F$300,MATCH(T50,Maio!$A$4:$A$300,0)),INDEX(Maio!$F$4:$F$300,_xlfn.AGGREGATE(15,6,ROW(Maio!$A$4:$A$300)-ROW(Maio!$A$3)/(Maio!$A$4:$A$300=MAX(T46:T50)),MOD(ROW(),2)+5)))),"")</f>
        <v/>
      </c>
    </row>
    <row r="51" spans="2:22" x14ac:dyDescent="0.3">
      <c r="B51" s="47"/>
      <c r="C51" s="20" t="str">
        <f>IFERROR(IF(B46="","",IF(MOD(ROW(),2)+5=1,INDEX(Maio!$C$4:$C$300,MATCH(B51,Maio!$A$4:$A$300,0)),INDEX(Maio!$C$4:$C$300,_xlfn.AGGREGATE(15,6,ROW(Maio!$A$4:$A$300)-ROW(Maio!$A$3)/(Maio!$A$4:$A$300=MAX(B46:B51)),MOD(ROW(),2)+5)))),"")</f>
        <v/>
      </c>
      <c r="D51" s="16" t="str">
        <f>IFERROR(IF(B46="","",IF(MOD(ROW(),2)+5=1,INDEX(Maio!$F$4:$F$300,MATCH(B51,Maio!$A$4:$A$300,0)),INDEX(Maio!$F$4:$F$300,_xlfn.AGGREGATE(15,6,ROW(Maio!$A$4:$A$300)-ROW(Maio!$A$3)/(Maio!$A$4:$A$300=MAX(B46:B51)),MOD(ROW(),2)+5)))),"")</f>
        <v/>
      </c>
      <c r="E51" s="34"/>
      <c r="F51" s="20" t="str">
        <f>IFERROR(IF(E46="","",IF(MOD(ROW(),2)+5=1,INDEX(Maio!$C$4:$C$300,MATCH(E51,Maio!$A$4:$A$300,0)),INDEX(Maio!$C$4:$C$300,_xlfn.AGGREGATE(15,6,ROW(Maio!$A$4:$A$300)-ROW(Maio!$A$3)/(Maio!$A$4:$A$300=MAX(E46:E51)),MOD(ROW(),2)+5)))),"")</f>
        <v/>
      </c>
      <c r="G51" s="16" t="str">
        <f>IFERROR(IF(E46="","",IF(MOD(ROW(),2)+5=1,INDEX(Maio!$F$4:$F$300,MATCH(E51,Maio!$A$4:$A$300,0)),INDEX(Maio!$F$4:$F$300,_xlfn.AGGREGATE(15,6,ROW(Maio!$A$4:$A$300)-ROW(Maio!$A$3)/(Maio!$A$4:$A$300=MAX(E46:E51)),MOD(ROW(),2)+5)))),"")</f>
        <v/>
      </c>
      <c r="H51" s="34"/>
      <c r="I51" s="20" t="str">
        <f>IFERROR(IF(H46="","",IF(MOD(ROW(),2)+5=1,INDEX(Maio!$C$4:$C$300,MATCH(H51,Maio!$A$4:$A$300,0)),INDEX(Maio!$C$4:$C$300,_xlfn.AGGREGATE(15,6,ROW(Maio!$A$4:$A$300)-ROW(Maio!$A$3)/(Maio!$A$4:$A$300=MAX(H46:H51)),MOD(ROW(),2)+5)))),"")</f>
        <v/>
      </c>
      <c r="J51" s="16" t="str">
        <f>IFERROR(IF(H46="","",IF(MOD(ROW(),2)+5=1,INDEX(Maio!$F$4:$F$300,MATCH(H51,Maio!$A$4:$A$300,0)),INDEX(Maio!$F$4:$F$300,_xlfn.AGGREGATE(15,6,ROW(Maio!$A$4:$A$300)-ROW(Maio!$A$3)/(Maio!$A$4:$A$300=MAX(H46:H51)),MOD(ROW(),2)+5)))),"")</f>
        <v/>
      </c>
      <c r="K51" s="34"/>
      <c r="L51" s="20" t="str">
        <f>IFERROR(IF(K46="","",IF(MOD(ROW(),2)+5=1,INDEX(Maio!$C$4:$C$300,MATCH(K51,Maio!$A$4:$A$300,0)),INDEX(Maio!$C$4:$C$300,_xlfn.AGGREGATE(15,6,ROW(Maio!$A$4:$A$300)-ROW(Maio!$A$3)/(Maio!$A$4:$A$300=MAX(K46:K51)),MOD(ROW(),2)+5)))),"")</f>
        <v/>
      </c>
      <c r="M51" s="16" t="str">
        <f>IFERROR(IF(K46="","",IF(MOD(ROW(),2)+5=1,INDEX(Maio!$F$4:$F$300,MATCH(K51,Maio!$A$4:$A$300,0)),INDEX(Maio!$F$4:$F$300,_xlfn.AGGREGATE(15,6,ROW(Maio!$A$4:$A$300)-ROW(Maio!$A$3)/(Maio!$A$4:$A$300=MAX(K46:K51)),MOD(ROW(),2)+5)))),"")</f>
        <v/>
      </c>
      <c r="N51" s="34"/>
      <c r="O51" s="20" t="str">
        <f>IFERROR(IF(N46="","",IF(MOD(ROW(),2)+5=1,INDEX(Maio!$C$4:$C$300,MATCH(N51,Maio!$A$4:$A$300,0)),INDEX(Maio!$C$4:$C$300,_xlfn.AGGREGATE(15,6,ROW(Maio!$A$4:$A$300)-ROW(Maio!$A$3)/(Maio!$A$4:$A$300=MAX(N46:N51)),MOD(ROW(),2)+5)))),"")</f>
        <v/>
      </c>
      <c r="P51" s="16" t="str">
        <f>IFERROR(IF(N46="","",IF(MOD(ROW(),2)+5=1,INDEX(Maio!$F$4:$F$300,MATCH(N51,Maio!$A$4:$A$300,0)),INDEX(Maio!$F$4:$F$300,_xlfn.AGGREGATE(15,6,ROW(Maio!$A$4:$A$300)-ROW(Maio!$A$3)/(Maio!$A$4:$A$300=MAX(N46:N51)),MOD(ROW(),2)+5)))),"")</f>
        <v/>
      </c>
      <c r="Q51" s="34"/>
      <c r="R51" s="20" t="str">
        <f>IFERROR(IF(Q46="","",IF(MOD(ROW(),2)+5=1,INDEX(Maio!$C$4:$C$300,MATCH(Q51,Maio!$A$4:$A$300,0)),INDEX(Maio!$C$4:$C$300,_xlfn.AGGREGATE(15,6,ROW(Maio!$A$4:$A$300)-ROW(Maio!$A$3)/(Maio!$A$4:$A$300=MAX(Q46:Q51)),MOD(ROW(),2)+5)))),"")</f>
        <v/>
      </c>
      <c r="S51" s="16" t="str">
        <f>IFERROR(IF(Q46="","",IF(MOD(ROW(),2)+5=1,INDEX(Maio!$F$4:$F$300,MATCH(Q51,Maio!$A$4:$A$300,0)),INDEX(Maio!$F$4:$F$300,_xlfn.AGGREGATE(15,6,ROW(Maio!$A$4:$A$300)-ROW(Maio!$A$3)/(Maio!$A$4:$A$300=MAX(Q46:Q51)),MOD(ROW(),2)+5)))),"")</f>
        <v/>
      </c>
      <c r="T51" s="34"/>
      <c r="U51" s="46" t="str">
        <f>IFERROR(IF(T46="","",IF(MOD(ROW(),2)+5=1,INDEX(Maio!$C$4:$C$300,MATCH(T51,Maio!$A$4:$A$300,0)),INDEX(Maio!$C$4:$C$300,_xlfn.AGGREGATE(15,6,ROW(Maio!$A$4:$A$300)-ROW(Maio!$A$3)/(Maio!$A$4:$A$300=MAX(T46:T51)),MOD(ROW(),2)+5)))),"")</f>
        <v/>
      </c>
      <c r="V51" s="16" t="str">
        <f>IFERROR(IF(T46="","",IF(MOD(ROW(),2)+5=1,INDEX(Maio!$F$4:$F$300,MATCH(T51,Maio!$A$4:$A$300,0)),INDEX(Maio!$F$4:$F$300,_xlfn.AGGREGATE(15,6,ROW(Maio!$A$4:$A$300)-ROW(Maio!$A$3)/(Maio!$A$4:$A$300=MAX(T46:T51)),MOD(ROW(),2)+5)))),"")</f>
        <v/>
      </c>
    </row>
    <row r="52" spans="2:22" x14ac:dyDescent="0.3">
      <c r="B52" s="47"/>
      <c r="C52" s="20" t="str">
        <f>IFERROR(IF(B46="","",IF(MOD(ROW(),2)+7=1,INDEX(Maio!$C$4:$C$300,MATCH(B52,Maio!$A$4:$A$300,0)),INDEX(Maio!$C$4:$C$300,_xlfn.AGGREGATE(15,6,ROW(Maio!$A$4:$A$300)-ROW(Maio!$A$3)/(Maio!$A$4:$A$300=MAX(B46:B52)),MOD(ROW(),2)+7)))),"")</f>
        <v/>
      </c>
      <c r="D52" s="16" t="str">
        <f>IFERROR(IF(B46="","",IF(MOD(ROW(),2)+7=1,INDEX(Maio!$F$4:$F$300,MATCH(B52,Maio!$A$4:$A$300,0)),INDEX(Maio!$F$4:$F$300,_xlfn.AGGREGATE(15,6,ROW(Maio!$A$4:$A$300)-ROW(Janeiro!$A$3)/(Maio!$A$4:$A$300=MAX(B46:B52)),MOD(ROW(),2)+7)))),"")</f>
        <v/>
      </c>
      <c r="E52" s="34"/>
      <c r="F52" s="20" t="str">
        <f>IFERROR(IF(E46="","",IF(MOD(ROW(),2)+7=1,INDEX(Maio!$C$4:$C$300,MATCH(E52,Maio!$A$4:$A$300,0)),INDEX(Maio!$C$4:$C$300,_xlfn.AGGREGATE(15,6,ROW(Maio!$A$4:$A$300)-ROW(Maio!$A$3)/(Maio!$A$4:$A$300=MAX(E46:E52)),MOD(ROW(),2)+7)))),"")</f>
        <v/>
      </c>
      <c r="G52" s="16" t="str">
        <f>IFERROR(IF(E46="","",IF(MOD(ROW(),2)+7=1,INDEX(Maio!$F$4:$F$300,MATCH(E52,Maio!$A$4:$A$300,0)),INDEX(Maio!$F$4:$F$300,_xlfn.AGGREGATE(15,6,ROW(Maio!$A$4:$A$300)-ROW(Janeiro!$A$3)/(Maio!$A$4:$A$300=MAX(E46:E52)),MOD(ROW(),2)+7)))),"")</f>
        <v/>
      </c>
      <c r="H52" s="34"/>
      <c r="I52" s="20" t="str">
        <f>IFERROR(IF(H46="","",IF(MOD(ROW(),2)+7=1,INDEX(Maio!$C$4:$C$300,MATCH(H52,Maio!$A$4:$A$300,0)),INDEX(Maio!$C$4:$C$300,_xlfn.AGGREGATE(15,6,ROW(Maio!$A$4:$A$300)-ROW(Maio!$A$3)/(Maio!$A$4:$A$300=MAX(H46:H52)),MOD(ROW(),2)+7)))),"")</f>
        <v/>
      </c>
      <c r="J52" s="16" t="str">
        <f>IFERROR(IF(H46="","",IF(MOD(ROW(),2)+7=1,INDEX(Maio!$F$4:$F$300,MATCH(H52,Maio!$A$4:$A$300,0)),INDEX(Maio!$F$4:$F$300,_xlfn.AGGREGATE(15,6,ROW(Maio!$A$4:$A$300)-ROW(Janeiro!$A$3)/(Maio!$A$4:$A$300=MAX(H46:H52)),MOD(ROW(),2)+7)))),"")</f>
        <v/>
      </c>
      <c r="K52" s="34"/>
      <c r="L52" s="20" t="str">
        <f>IFERROR(IF(K46="","",IF(MOD(ROW(),2)+7=1,INDEX(Maio!$C$4:$C$300,MATCH(K52,Maio!$A$4:$A$300,0)),INDEX(Maio!$C$4:$C$300,_xlfn.AGGREGATE(15,6,ROW(Maio!$A$4:$A$300)-ROW(Maio!$A$3)/(Maio!$A$4:$A$300=MAX(K46:K52)),MOD(ROW(),2)+7)))),"")</f>
        <v/>
      </c>
      <c r="M52" s="16" t="str">
        <f>IFERROR(IF(K46="","",IF(MOD(ROW(),2)+7=1,INDEX(Maio!$F$4:$F$300,MATCH(K52,Maio!$A$4:$A$300,0)),INDEX(Maio!$F$4:$F$300,_xlfn.AGGREGATE(15,6,ROW(Maio!$A$4:$A$300)-ROW(Janeiro!$A$3)/(Maio!$A$4:$A$300=MAX(K46:K52)),MOD(ROW(),2)+7)))),"")</f>
        <v/>
      </c>
      <c r="N52" s="34"/>
      <c r="O52" s="20" t="str">
        <f>IFERROR(IF(N46="","",IF(MOD(ROW(),2)+7=1,INDEX(Maio!$C$4:$C$300,MATCH(N52,Maio!$A$4:$A$300,0)),INDEX(Maio!$C$4:$C$300,_xlfn.AGGREGATE(15,6,ROW(Maio!$A$4:$A$300)-ROW(Maio!$A$3)/(Maio!$A$4:$A$300=MAX(N46:N52)),MOD(ROW(),2)+7)))),"")</f>
        <v/>
      </c>
      <c r="P52" s="16" t="str">
        <f>IFERROR(IF(N46="","",IF(MOD(ROW(),2)+7=1,INDEX(Maio!$F$4:$F$300,MATCH(N52,Maio!$A$4:$A$300,0)),INDEX(Maio!$F$4:$F$300,_xlfn.AGGREGATE(15,6,ROW(Maio!$A$4:$A$300)-ROW(Janeiro!$A$3)/(Maio!$A$4:$A$300=MAX(N46:N52)),MOD(ROW(),2)+7)))),"")</f>
        <v/>
      </c>
      <c r="Q52" s="34"/>
      <c r="R52" s="20" t="str">
        <f>IFERROR(IF(Q46="","",IF(MOD(ROW(),2)+7=1,INDEX(Maio!$C$4:$C$300,MATCH(Q52,Maio!$A$4:$A$300,0)),INDEX(Maio!$C$4:$C$300,_xlfn.AGGREGATE(15,6,ROW(Maio!$A$4:$A$300)-ROW(Maio!$A$3)/(Maio!$A$4:$A$300=MAX(Q46:Q52)),MOD(ROW(),2)+7)))),"")</f>
        <v/>
      </c>
      <c r="S52" s="16" t="str">
        <f>IFERROR(IF(Q46="","",IF(MOD(ROW(),2)+7=1,INDEX(Maio!$F$4:$F$300,MATCH(Q52,Maio!$A$4:$A$300,0)),INDEX(Maio!$F$4:$F$300,_xlfn.AGGREGATE(15,6,ROW(Maio!$A$4:$A$300)-ROW(Janeiro!$A$3)/(Maio!$A$4:$A$300=MAX(Q46:Q52)),MOD(ROW(),2)+7)))),"")</f>
        <v/>
      </c>
      <c r="T52" s="34"/>
      <c r="U52" s="46" t="str">
        <f>IFERROR(IF(T46="","",IF(MOD(ROW(),2)+7=1,INDEX(Maio!$C$4:$C$300,MATCH(T52,Maio!$A$4:$A$300,0)),INDEX(Maio!$C$4:$C$300,_xlfn.AGGREGATE(15,6,ROW(Maio!$A$4:$A$300)-ROW(Maio!$A$3)/(Maio!$A$4:$A$300=MAX(T46:T52)),MOD(ROW(),2)+7)))),"")</f>
        <v/>
      </c>
      <c r="V52" s="16" t="str">
        <f>IFERROR(IF(T46="","",IF(MOD(ROW(),2)+7=1,INDEX(Maio!$F$4:$F$300,MATCH(T52,Maio!$A$4:$A$300,0)),INDEX(Maio!$F$4:$F$300,_xlfn.AGGREGATE(15,6,ROW(Maio!$A$4:$A$300)-ROW(Janeiro!$A$3)/(Maio!$A$4:$A$300=MAX(T46:T52)),MOD(ROW(),2)+7)))),"")</f>
        <v/>
      </c>
    </row>
    <row r="53" spans="2:22" ht="16.2" thickBot="1" x14ac:dyDescent="0.35">
      <c r="B53" s="52"/>
      <c r="C53" s="53" t="str">
        <f>IFERROR(IF(B46="","",IF(MOD(ROW(),2)+7=1,INDEX(Maio!$C$4:$C$300,MATCH(B53,Maio!$A$4:$A$300,0)),INDEX(Maio!$C$4:$C$300,_xlfn.AGGREGATE(15,6,ROW(Maio!$A$4:$A$300)-ROW(Maio!$A$3)/(Maio!$A$4:$A$300=MAX(B46:B53)),MOD(ROW(),2)+7)))),"")</f>
        <v/>
      </c>
      <c r="D53" s="16" t="str">
        <f>IFERROR(IF(B46="","",IF(MOD(ROW(),2)+7=1,INDEX(Maio!$F$4:$F$300,MATCH(B53,Maio!$A$4:$A$300,0)),INDEX(Maio!$F$4:$F$300,_xlfn.AGGREGATE(15,6,ROW(Maio!$A$4:$A$300)-ROW(Maio!$A$3)/(Maio!$A$4:$A$300=MAX(B46:B53)),MOD(ROW(),2)+7)))),"")</f>
        <v/>
      </c>
      <c r="E53" s="55"/>
      <c r="F53" s="53" t="str">
        <f>IFERROR(IF(E46="","",IF(MOD(ROW(),2)+7=1,INDEX(Maio!$C$4:$C$300,MATCH(E53,Maio!$A$4:$A$300,0)),INDEX(Maio!$C$4:$C$300,_xlfn.AGGREGATE(15,6,ROW(Maio!$A$4:$A$300)-ROW(Maio!$A$3)/(Maio!$A$4:$A$300=MAX(E46:E53)),MOD(ROW(),2)+7)))),"")</f>
        <v/>
      </c>
      <c r="G53" s="16" t="str">
        <f>IFERROR(IF(E46="","",IF(MOD(ROW(),2)+7=1,INDEX(Maio!$F$4:$F$300,MATCH(E53,Maio!$A$4:$A$300,0)),INDEX(Maio!$F$4:$F$300,_xlfn.AGGREGATE(15,6,ROW(Maio!$A$4:$A$300)-ROW(Maio!$A$3)/(Maio!$A$4:$A$300=MAX(E46:E53)),MOD(ROW(),2)+7)))),"")</f>
        <v/>
      </c>
      <c r="H53" s="55"/>
      <c r="I53" s="53" t="str">
        <f>IFERROR(IF(H46="","",IF(MOD(ROW(),2)+7=1,INDEX(Maio!$C$4:$C$300,MATCH(H53,Maio!$A$4:$A$300,0)),INDEX(Maio!$C$4:$C$300,_xlfn.AGGREGATE(15,6,ROW(Maio!$A$4:$A$300)-ROW(Maio!$A$3)/(Maio!$A$4:$A$300=MAX(H46:H53)),MOD(ROW(),2)+7)))),"")</f>
        <v/>
      </c>
      <c r="J53" s="16" t="str">
        <f>IFERROR(IF(H46="","",IF(MOD(ROW(),2)+7=1,INDEX(Maio!$F$4:$F$300,MATCH(H53,Maio!$A$4:$A$300,0)),INDEX(Maio!$F$4:$F$300,_xlfn.AGGREGATE(15,6,ROW(Maio!$A$4:$A$300)-ROW(Maio!$A$3)/(Maio!$A$4:$A$300=MAX(H46:H53)),MOD(ROW(),2)+7)))),"")</f>
        <v/>
      </c>
      <c r="K53" s="55"/>
      <c r="L53" s="53" t="str">
        <f>IFERROR(IF(K46="","",IF(MOD(ROW(),2)+7=1,INDEX(Maio!$C$4:$C$300,MATCH(K53,Maio!$A$4:$A$300,0)),INDEX(Maio!$C$4:$C$300,_xlfn.AGGREGATE(15,6,ROW(Maio!$A$4:$A$300)-ROW(Maio!$A$3)/(Maio!$A$4:$A$300=MAX(K46:K53)),MOD(ROW(),2)+7)))),"")</f>
        <v/>
      </c>
      <c r="M53" s="16" t="str">
        <f>IFERROR(IF(K46="","",IF(MOD(ROW(),2)+7=1,INDEX(Maio!$F$4:$F$300,MATCH(K53,Maio!$A$4:$A$300,0)),INDEX(Maio!$F$4:$F$300,_xlfn.AGGREGATE(15,6,ROW(Maio!$A$4:$A$300)-ROW(Maio!$A$3)/(Maio!$A$4:$A$300=MAX(K46:K53)),MOD(ROW(),2)+7)))),"")</f>
        <v/>
      </c>
      <c r="N53" s="55"/>
      <c r="O53" s="53" t="str">
        <f>IFERROR(IF(N46="","",IF(MOD(ROW(),2)+7=1,INDEX(Maio!$C$4:$C$300,MATCH(N53,Maio!$A$4:$A$300,0)),INDEX(Maio!$C$4:$C$300,_xlfn.AGGREGATE(15,6,ROW(Maio!$A$4:$A$300)-ROW(Maio!$A$3)/(Maio!$A$4:$A$300=MAX(N46:N53)),MOD(ROW(),2)+7)))),"")</f>
        <v/>
      </c>
      <c r="P53" s="16" t="str">
        <f>IFERROR(IF(N46="","",IF(MOD(ROW(),2)+7=1,INDEX(Maio!$F$4:$F$300,MATCH(N53,Maio!$A$4:$A$300,0)),INDEX(Maio!$F$4:$F$300,_xlfn.AGGREGATE(15,6,ROW(Maio!$A$4:$A$300)-ROW(Maio!$A$3)/(Maio!$A$4:$A$300=MAX(N46:N53)),MOD(ROW(),2)+7)))),"")</f>
        <v/>
      </c>
      <c r="Q53" s="55"/>
      <c r="R53" s="53" t="str">
        <f>IFERROR(IF(Q46="","",IF(MOD(ROW(),2)+7=1,INDEX(Maio!$C$4:$C$300,MATCH(Q53,Maio!$A$4:$A$300,0)),INDEX(Maio!$C$4:$C$300,_xlfn.AGGREGATE(15,6,ROW(Maio!$A$4:$A$300)-ROW(Maio!$A$3)/(Maio!$A$4:$A$300=MAX(Q46:Q53)),MOD(ROW(),2)+7)))),"")</f>
        <v/>
      </c>
      <c r="S53" s="16" t="str">
        <f>IFERROR(IF(Q46="","",IF(MOD(ROW(),2)+7=1,INDEX(Maio!$F$4:$F$300,MATCH(Q53,Maio!$A$4:$A$300,0)),INDEX(Maio!$F$4:$F$300,_xlfn.AGGREGATE(15,6,ROW(Maio!$A$4:$A$300)-ROW(Maio!$A$3)/(Maio!$A$4:$A$300=MAX(Q46:Q53)),MOD(ROW(),2)+7)))),"")</f>
        <v/>
      </c>
      <c r="T53" s="55"/>
      <c r="U53" s="56" t="str">
        <f>IFERROR(IF(T46="","",IF(MOD(ROW(),2)+7=1,INDEX(Maio!$C$4:$C$300,MATCH(T53,Maio!$A$4:$A$300,0)),INDEX(Maio!$C$4:$C$300,_xlfn.AGGREGATE(15,6,ROW(Maio!$A$4:$A$300)-ROW(Maio!$A$3)/(Maio!$A$4:$A$300=MAX(T46:T53)),MOD(ROW(),2)+7)))),"")</f>
        <v/>
      </c>
      <c r="V53" s="16" t="str">
        <f>IFERROR(IF(T46="","",IF(MOD(ROW(),2)+7=1,INDEX(Maio!$F$4:$F$300,MATCH(T53,Maio!$A$4:$A$300,0)),INDEX(Maio!$F$4:$F$300,_xlfn.AGGREGATE(15,6,ROW(Maio!$A$4:$A$300)-ROW(Maio!$A$3)/(Maio!$A$4:$A$300=MAX(T46:T53)),MOD(ROW(),2)+7)))),"")</f>
        <v/>
      </c>
    </row>
    <row r="54" spans="2:22" x14ac:dyDescent="0.3">
      <c r="U54" s="8"/>
    </row>
  </sheetData>
  <mergeCells count="3">
    <mergeCell ref="K2:L2"/>
    <mergeCell ref="O2:Q2"/>
    <mergeCell ref="B3:U4"/>
  </mergeCells>
  <conditionalFormatting sqref="C6:C53">
    <cfRule type="cellIs" dxfId="255" priority="29" operator="equal">
      <formula>$D6=""</formula>
    </cfRule>
    <cfRule type="expression" dxfId="254" priority="30">
      <formula>$D6="A Estudar"</formula>
    </cfRule>
    <cfRule type="expression" dxfId="253" priority="31">
      <formula>$D6="Estudando"</formula>
    </cfRule>
    <cfRule type="expression" dxfId="252" priority="32">
      <formula>$D6="Estudado"</formula>
    </cfRule>
  </conditionalFormatting>
  <conditionalFormatting sqref="F6:F53">
    <cfRule type="cellIs" dxfId="251" priority="25" operator="equal">
      <formula>$F6=""</formula>
    </cfRule>
    <cfRule type="expression" dxfId="250" priority="26">
      <formula>$G6="A Estudar"</formula>
    </cfRule>
    <cfRule type="expression" dxfId="249" priority="27">
      <formula>$G6="Estudando"</formula>
    </cfRule>
    <cfRule type="expression" dxfId="248" priority="28">
      <formula>$G6="Estudado"</formula>
    </cfRule>
  </conditionalFormatting>
  <conditionalFormatting sqref="I6:I53">
    <cfRule type="cellIs" dxfId="247" priority="21" operator="equal">
      <formula>$I6=""</formula>
    </cfRule>
    <cfRule type="expression" dxfId="246" priority="22">
      <formula>$J6="A Estudar"</formula>
    </cfRule>
    <cfRule type="expression" dxfId="245" priority="23">
      <formula>$J6="Estudando"</formula>
    </cfRule>
    <cfRule type="expression" dxfId="244" priority="24">
      <formula>$J6="Estudado"</formula>
    </cfRule>
  </conditionalFormatting>
  <conditionalFormatting sqref="L6:L53">
    <cfRule type="cellIs" dxfId="243" priority="13" operator="equal">
      <formula>$L6=""</formula>
    </cfRule>
    <cfRule type="expression" dxfId="242" priority="14">
      <formula>$M6="A Estudar"</formula>
    </cfRule>
    <cfRule type="expression" dxfId="241" priority="15">
      <formula>$M6="Estudando"</formula>
    </cfRule>
    <cfRule type="expression" dxfId="240" priority="16">
      <formula>$M6="Estudado"</formula>
    </cfRule>
  </conditionalFormatting>
  <conditionalFormatting sqref="O6:O53">
    <cfRule type="cellIs" dxfId="239" priority="9" operator="equal">
      <formula>$O6=""</formula>
    </cfRule>
    <cfRule type="expression" dxfId="238" priority="10">
      <formula>$P6="A Estudar"</formula>
    </cfRule>
    <cfRule type="expression" dxfId="237" priority="11">
      <formula>$P6="Estudando"</formula>
    </cfRule>
    <cfRule type="expression" dxfId="236" priority="12">
      <formula>$P6="Estudado"</formula>
    </cfRule>
  </conditionalFormatting>
  <conditionalFormatting sqref="R6:R53">
    <cfRule type="cellIs" dxfId="235" priority="5" operator="equal">
      <formula>$R6=""</formula>
    </cfRule>
    <cfRule type="expression" dxfId="234" priority="6">
      <formula>$S6="A Estudar"</formula>
    </cfRule>
    <cfRule type="expression" dxfId="233" priority="7">
      <formula>$S6="Estudando"</formula>
    </cfRule>
    <cfRule type="expression" dxfId="232" priority="8">
      <formula>$S6="Estudado"</formula>
    </cfRule>
  </conditionalFormatting>
  <conditionalFormatting sqref="U6:U53">
    <cfRule type="cellIs" dxfId="231" priority="1" operator="equal">
      <formula>$U6=""</formula>
    </cfRule>
    <cfRule type="expression" dxfId="230" priority="2">
      <formula>$V6="A Estudar"</formula>
    </cfRule>
    <cfRule type="expression" dxfId="229" priority="3">
      <formula>$V6="Estudando"</formula>
    </cfRule>
    <cfRule type="expression" dxfId="228" priority="4">
      <formula>$V6="Estudado"</formula>
    </cfRule>
  </conditionalFormatting>
  <conditionalFormatting sqref="U54">
    <cfRule type="expression" dxfId="227" priority="361">
      <formula>$U54=""</formula>
    </cfRule>
    <cfRule type="expression" dxfId="226" priority="362">
      <formula>$V54="A Estudar"</formula>
    </cfRule>
    <cfRule type="expression" dxfId="225" priority="363">
      <formula>$V54="Estudando"</formula>
    </cfRule>
    <cfRule type="expression" dxfId="224" priority="364">
      <formula>$V54="Estudado"</formula>
    </cfRule>
  </conditionalFormatting>
  <pageMargins left="0.75" right="0.25" top="0.75" bottom="0.75" header="0.3" footer="0.3"/>
  <pageSetup paperSize="9" scale="62" orientation="landscape"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Plan6">
    <pageSetUpPr fitToPage="1"/>
  </sheetPr>
  <dimension ref="B2:V54"/>
  <sheetViews>
    <sheetView showGridLines="0" zoomScale="90" zoomScaleNormal="90" workbookViewId="0"/>
  </sheetViews>
  <sheetFormatPr defaultColWidth="9.109375" defaultRowHeight="15.6" x14ac:dyDescent="0.3"/>
  <cols>
    <col min="1" max="1" width="1.88671875" style="1" customWidth="1"/>
    <col min="2" max="2" width="3.44140625" style="27" customWidth="1"/>
    <col min="3" max="3" width="25.6640625" style="1" customWidth="1"/>
    <col min="4" max="4" width="14.6640625" style="1" hidden="1" customWidth="1"/>
    <col min="5" max="5" width="3.44140625" style="27" customWidth="1"/>
    <col min="6" max="6" width="25.6640625" style="1" customWidth="1"/>
    <col min="7" max="7" width="14.88671875" style="1" hidden="1" customWidth="1"/>
    <col min="8" max="8" width="3.44140625" style="27" customWidth="1"/>
    <col min="9" max="9" width="25.6640625" style="1" customWidth="1"/>
    <col min="10" max="10" width="14.109375" style="1" hidden="1" customWidth="1"/>
    <col min="11" max="11" width="3.44140625" style="27" customWidth="1"/>
    <col min="12" max="12" width="25.6640625" style="1" customWidth="1"/>
    <col min="13" max="13" width="14.44140625" style="1" hidden="1" customWidth="1"/>
    <col min="14" max="14" width="3.44140625" style="27" customWidth="1"/>
    <col min="15" max="15" width="25.6640625" style="1" customWidth="1"/>
    <col min="16" max="16" width="20.88671875" style="1" hidden="1" customWidth="1"/>
    <col min="17" max="17" width="3.6640625" style="27" customWidth="1"/>
    <col min="18" max="18" width="25.6640625" style="1" customWidth="1"/>
    <col min="19" max="19" width="20.33203125" style="1" hidden="1" customWidth="1"/>
    <col min="20" max="20" width="3.44140625" style="27" customWidth="1"/>
    <col min="21" max="21" width="25.6640625" style="1" customWidth="1"/>
    <col min="22" max="22" width="14.6640625" style="1" hidden="1" customWidth="1"/>
    <col min="23" max="16384" width="9.109375" style="1"/>
  </cols>
  <sheetData>
    <row r="2" spans="2:22" ht="16.2" thickBot="1" x14ac:dyDescent="0.35">
      <c r="F2"/>
      <c r="G2"/>
      <c r="I2" s="9"/>
      <c r="J2" s="9"/>
      <c r="K2" s="208"/>
      <c r="L2" s="208"/>
      <c r="M2" s="10"/>
      <c r="O2" s="207"/>
      <c r="P2" s="207"/>
      <c r="Q2" s="207"/>
      <c r="R2" s="10"/>
      <c r="S2" s="10"/>
    </row>
    <row r="3" spans="2:22" ht="15.75" customHeight="1" x14ac:dyDescent="0.3">
      <c r="B3" s="215" t="str">
        <f>CONCATENATE("Junho","/",Junho!K3)</f>
        <v>Junho/2021</v>
      </c>
      <c r="C3" s="216"/>
      <c r="D3" s="216"/>
      <c r="E3" s="216"/>
      <c r="F3" s="216"/>
      <c r="G3" s="216"/>
      <c r="H3" s="216"/>
      <c r="I3" s="216"/>
      <c r="J3" s="216"/>
      <c r="K3" s="216"/>
      <c r="L3" s="216"/>
      <c r="M3" s="216"/>
      <c r="N3" s="216"/>
      <c r="O3" s="216"/>
      <c r="P3" s="216"/>
      <c r="Q3" s="216"/>
      <c r="R3" s="216"/>
      <c r="S3" s="216"/>
      <c r="T3" s="216"/>
      <c r="U3" s="217"/>
    </row>
    <row r="4" spans="2:22" ht="15" thickBot="1" x14ac:dyDescent="0.35">
      <c r="B4" s="218"/>
      <c r="C4" s="213"/>
      <c r="D4" s="213"/>
      <c r="E4" s="213"/>
      <c r="F4" s="213"/>
      <c r="G4" s="213"/>
      <c r="H4" s="213"/>
      <c r="I4" s="213"/>
      <c r="J4" s="213"/>
      <c r="K4" s="213"/>
      <c r="L4" s="213"/>
      <c r="M4" s="213"/>
      <c r="N4" s="213"/>
      <c r="O4" s="213"/>
      <c r="P4" s="213"/>
      <c r="Q4" s="213"/>
      <c r="R4" s="213"/>
      <c r="S4" s="213"/>
      <c r="T4" s="213"/>
      <c r="U4" s="219"/>
    </row>
    <row r="5" spans="2:22" ht="16.2" thickBot="1" x14ac:dyDescent="0.35">
      <c r="B5" s="95"/>
      <c r="C5" s="86" t="s">
        <v>7</v>
      </c>
      <c r="D5" s="87"/>
      <c r="E5" s="88"/>
      <c r="F5" s="86" t="s">
        <v>8</v>
      </c>
      <c r="G5" s="87"/>
      <c r="H5" s="88"/>
      <c r="I5" s="86" t="s">
        <v>9</v>
      </c>
      <c r="J5" s="87"/>
      <c r="K5" s="88"/>
      <c r="L5" s="86" t="s">
        <v>10</v>
      </c>
      <c r="M5" s="87"/>
      <c r="N5" s="88"/>
      <c r="O5" s="86" t="s">
        <v>11</v>
      </c>
      <c r="P5" s="87"/>
      <c r="Q5" s="88"/>
      <c r="R5" s="86" t="s">
        <v>12</v>
      </c>
      <c r="S5" s="87"/>
      <c r="T5" s="88"/>
      <c r="U5" s="96" t="s">
        <v>13</v>
      </c>
    </row>
    <row r="6" spans="2:22" ht="15" customHeight="1" x14ac:dyDescent="0.3">
      <c r="B6" s="45" t="str">
        <f>Junho!H7</f>
        <v/>
      </c>
      <c r="C6" s="20" t="str">
        <f>IFERROR(IF(B6="","",IF(MOD(ROW(),2)+1=1,INDEX(Junho!$C$4:$C$300,MATCH(B6,Junho!$A$4:$A$300,0)),INDEX(Junho!$C$4:$C$300,_xlfn.AGGREGATE(15,6,ROW(Junho!$A$4:$A$300)-ROW(Junho!$A$3)/(Junho!$A$4:$A$300=MAX(B6)),MOD(ROW(),2)+1)))),"")</f>
        <v/>
      </c>
      <c r="D6" s="16" t="str">
        <f>IFERROR(IF(B6="","",IF(MOD(ROW(),2)+1=1,INDEX(Junho!$F$4:$F$300,MATCH(B6,Junho!$A$4:$A$300,0)),INDEX(Junho!$F$4:$F$300,_xlfn.AGGREGATE(15,6,ROW(Junho!$A$4:$A$300)-ROW(Junho!$A$3)/(Junho!$A$4:$A$300=MAX(B6)),MOD(ROW(),2)+1)))),"")</f>
        <v/>
      </c>
      <c r="E6" s="26" t="str">
        <f>Junho!I7</f>
        <v/>
      </c>
      <c r="F6" s="20" t="str">
        <f>IFERROR(IF(E6="","",IF(MOD(ROW(),2)+1=1,INDEX(Junho!$C$4:$C$300,MATCH(E6,Junho!$A$4:$A$300,0)),INDEX(Junho!$C$4:$C$300,_xlfn.AGGREGATE(15,6,ROW(Junho!$A$4:$A$300)-ROW(Junho!$A$3)/(Junho!$A$4:$A$300=MAX(E6)),MOD(ROW(),2)+1)))),"")</f>
        <v/>
      </c>
      <c r="G6" s="16" t="str">
        <f>IFERROR(IF(E6="","",IF(MOD(ROW(),2)+1=1,INDEX(Junho!$F$4:$F$300,MATCH(E6,Junho!$A$4:$A$300,0)),INDEX(Junho!$F$4:$F$300,_xlfn.AGGREGATE(15,6,ROW(Junho!$A$4:$A$300)-ROW(Junho!$A$3)/(Junho!$A$4:$A$300=MAX(E6)),MOD(ROW(),2)+1)))),"")</f>
        <v/>
      </c>
      <c r="H6" s="26">
        <f>Junho!J7</f>
        <v>44348</v>
      </c>
      <c r="I6" s="20" t="str">
        <f>IFERROR(IF(H6="","",IF(MOD(ROW(),2)+1=1,INDEX(Junho!$C$4:$C$300,MATCH(H6,Junho!$A$4:$A$300,0)),INDEX(Junho!$C$4:$C$300,_xlfn.AGGREGATE(15,6,ROW(Junho!$A$4:$A$300)-ROW(Junho!$A$3)/(Junho!$A$4:$A$300=MAX(H6)),MOD(ROW(),2)+1)))),"")</f>
        <v>Tabela Periódica</v>
      </c>
      <c r="J6" s="16" t="str">
        <f>IFERROR(IF(H6="","",IF(MOD(ROW(),2)+1=1,INDEX(Junho!$F$4:$F$300,MATCH(H6,Junho!$A$4:$A$300,0)),INDEX(Junho!$F$4:$F$300,_xlfn.AGGREGATE(15,6,ROW(Junho!$A$4:$A$300)-ROW(Junho!$A$3)/(Junho!$A$4:$A$300=MAX(H6)),MOD(ROW(),2)+1)))),"")</f>
        <v>Estudado</v>
      </c>
      <c r="K6" s="26">
        <f>Junho!K7</f>
        <v>44349</v>
      </c>
      <c r="L6" s="20" t="str">
        <f>IFERROR(IF(K6="","",IF(MOD(ROW(),2)+1=1,INDEX(Junho!$C$4:$C$300,MATCH(K6,Junho!$A$4:$A$300,0)),INDEX(Junho!$C$4:$C$300,_xlfn.AGGREGATE(15,6,ROW(Junho!$A$4:$A$300)-ROW(Junho!$A$3)/(Junho!$A$4:$A$300=MAX(K6)),MOD(ROW(),2)+1)))),"")</f>
        <v>Numeros inteiros</v>
      </c>
      <c r="M6" s="16" t="str">
        <f>IFERROR(IF(K6="","",IF(MOD(ROW(),2)+1=1,INDEX(Junho!$F$4:$F$300,MATCH(K6,Junho!$A$4:$A$300,0)),INDEX(Junho!$F$4:$F$300,_xlfn.AGGREGATE(15,6,ROW(Junho!$A$4:$A$300)-ROW(Junho!$A$3)/(Junho!$A$4:$A$300=MAX(K6)),MOD(ROW(),2)+1)))),"")</f>
        <v>A estudar</v>
      </c>
      <c r="N6" s="26">
        <f>Junho!L7</f>
        <v>44350</v>
      </c>
      <c r="O6" s="20" t="str">
        <f>IFERROR(IF(N6="","",IF(MOD(ROW(),2)+1=1,INDEX(Junho!$C$4:$C$300,MATCH(N6,Junho!$A$4:$A$300,0)),INDEX(Junho!$C$4:$C$300,_xlfn.AGGREGATE(15,6,ROW(Junho!$A$4:$A$300)-ROW(Junho!$A$3)/(Junho!$A$4:$A$300=MAX(N6)),MOD(ROW(),2)+1)))),"")</f>
        <v>Frações</v>
      </c>
      <c r="P6" s="16" t="str">
        <f>IFERROR(IF(N6="","",IF(MOD(ROW(),2)+1=1,INDEX(Junho!$F$4:$F$300,MATCH(N6,Junho!$A$4:$A$300,0)),INDEX(Junho!$F$4:$F$300,_xlfn.AGGREGATE(15,6,ROW(Junho!$A$4:$A$300)-ROW(Junho!$A$3)/(Junho!$A$4:$A$300=MAX(N6)),MOD(ROW(),2)+1)))),"")</f>
        <v>Estudado</v>
      </c>
      <c r="Q6" s="26">
        <f>Junho!M7</f>
        <v>44351</v>
      </c>
      <c r="R6" s="20" t="str">
        <f>IFERROR(IF(Q6="","",IF(MOD(ROW(),2)+1=1,INDEX(Junho!$C$4:$C$300,MATCH(Q6,Junho!$A$4:$A$300,0)),INDEX(Junho!$C$4:$C$300,_xlfn.AGGREGATE(15,6,ROW(Junho!$A$4:$A$300)-ROW(Junho!$A$3)/(Junho!$A$4:$A$300=MAX(Q6)),MOD(ROW(),2)+1)))),"")</f>
        <v>Redação</v>
      </c>
      <c r="S6" s="16" t="str">
        <f>IFERROR(IF(Q6="","",IF(MOD(ROW(),2)+1=1,INDEX(Junho!$F$4:$F$300,MATCH(Q6,Junho!$A$4:$A$300,0)),INDEX(Junho!$F$4:$F$300,_xlfn.AGGREGATE(15,6,ROW(Junho!$A$4:$A$300)-ROW(Junho!$A$3)/(Junho!$A$4:$A$300=MAX(Q6)),MOD(ROW(),2)+1)))),"")</f>
        <v>A estudar</v>
      </c>
      <c r="T6" s="26">
        <f>Junho!N7</f>
        <v>44352</v>
      </c>
      <c r="U6" s="46" t="str">
        <f>IFERROR(IF(T6="","",IF(MOD(ROW(),2)+1=1,INDEX(Junho!$C$4:$C$300,MATCH(T6,Junho!$A$4:$A$300,0)),INDEX(Junho!$C$4:$C$300,_xlfn.AGGREGATE(15,6,ROW(Junho!$A$4:$A$300)-ROW(Junho!$A$3)/(Junho!$A$4:$A$300=MAX(T6)),MOD(ROW(),2)+1)))),"")</f>
        <v>Plural</v>
      </c>
      <c r="V6" s="16" t="str">
        <f>IFERROR(IF(T6="","",IF(MOD(ROW(),2)+1=1,INDEX(Junho!$F$4:$F$300,MATCH(T6,Junho!$A$4:$A$300,0)),INDEX(Junho!$F$4:$F$300,_xlfn.AGGREGATE(15,6,ROW(Junho!$A$4:$A$300)-ROW(Junho!$A$3)/(Junho!$A$4:$A$300=MAX(T6)),MOD(ROW(),2)+1)))),"")</f>
        <v>Estudando</v>
      </c>
    </row>
    <row r="7" spans="2:22" ht="15" customHeight="1" x14ac:dyDescent="0.3">
      <c r="B7" s="47"/>
      <c r="C7" s="20" t="str">
        <f>IFERROR(IF(B6="","",IF(MOD(ROW(),2)+1=1,INDEX(Junho!$C$4:$C$300,MATCH(B7,Junho!$A$4:$A$300,0)),INDEX(Junho!$C$4:$C$300,_xlfn.AGGREGATE(15,6,ROW(Junho!$A$4:$A$300)-ROW(Junho!$A$3)/(Junho!$A$4:$A$300=MAX(B6:B7)),MOD(ROW(),2)+1)))),"")</f>
        <v/>
      </c>
      <c r="D7" s="16" t="str">
        <f>IFERROR(IF(B6="","",IF(MOD(ROW(),2)+1=1,INDEX(Junho!$F$4:$F$300,MATCH(B7,Junho!$A$4:$A$300,0)),INDEX(Junho!$F$4:$F$300,_xlfn.AGGREGATE(15,6,ROW(Junho!$A$4:$A$300)-ROW(Junho!$A$3)/(Junho!$A$4:$A$300=MAX(B6:B7)),MOD(ROW(),2)+1)))),"")</f>
        <v/>
      </c>
      <c r="E7" s="34"/>
      <c r="F7" s="20" t="str">
        <f>IFERROR(IF(E6="","",IF(MOD(ROW(),2)+1=1,INDEX(Junho!$C$4:$C$300,MATCH(E7,Junho!$A$4:$A$300,0)),INDEX(Junho!$C$4:$C$300,_xlfn.AGGREGATE(15,6,ROW(Junho!$A$4:$A$300)-ROW(Junho!$A$3)/(Junho!$A$4:$A$300=MAX(E6:E7)),MOD(ROW(),2)+1)))),"")</f>
        <v/>
      </c>
      <c r="G7" s="16" t="str">
        <f>IFERROR(IF(E6="","",IF(MOD(ROW(),2)+1=1,INDEX(Junho!$F$4:$F$300,MATCH(E7,Junho!$A$4:$A$300,0)),INDEX(Junho!$F$4:$F$300,_xlfn.AGGREGATE(15,6,ROW(Junho!$A$4:$A$300)-ROW(Junho!$A$3)/(Junho!$A$4:$A$300=MAX(E6:E7)),MOD(ROW(),2)+1)))),"")</f>
        <v/>
      </c>
      <c r="H7" s="34"/>
      <c r="I7" s="20" t="str">
        <f>IFERROR(IF(H6="","",IF(MOD(ROW(),2)+1=1,INDEX(Junho!$C$4:$C$300,MATCH(H7,Junho!$A$4:$A$300,0)),INDEX(Junho!$C$4:$C$300,_xlfn.AGGREGATE(15,6,ROW(Junho!$A$4:$A$300)-ROW(Junho!$A$3)/(Junho!$A$4:$A$300=MAX(H6:H7)),MOD(ROW(),2)+1)))),"")</f>
        <v/>
      </c>
      <c r="J7" s="16" t="str">
        <f>IFERROR(IF(H6="","",IF(MOD(ROW(),2)+1=1,INDEX(Junho!$F$4:$F$300,MATCH(H7,Junho!$A$4:$A$300,0)),INDEX(Junho!$F$4:$F$300,_xlfn.AGGREGATE(15,6,ROW(Junho!$A$4:$A$300)-ROW(Junho!$A$3)/(Junho!$A$4:$A$300=MAX(H6:H7)),MOD(ROW(),2)+1)))),"")</f>
        <v/>
      </c>
      <c r="K7" s="26"/>
      <c r="L7" s="20" t="str">
        <f>IFERROR(IF(K6="","",IF(MOD(ROW(),2)+1=1,INDEX(Junho!$C$4:$C$300,MATCH(K7,Junho!$A$4:$A$300,0)),INDEX(Junho!$C$4:$C$300,_xlfn.AGGREGATE(15,6,ROW(Junho!$A$4:$A$300)-ROW(Junho!$A$3)/(Junho!$A$4:$A$300=MAX(K6:K7)),MOD(ROW(),2)+1)))),"")</f>
        <v/>
      </c>
      <c r="M7" s="16" t="str">
        <f>IFERROR(IF(K6="","",IF(MOD(ROW(),2)+1=1,INDEX(Junho!$F$4:$F$300,MATCH(K7,Junho!$A$4:$A$300,0)),INDEX(Junho!$F$4:$F$300,_xlfn.AGGREGATE(15,6,ROW(Junho!$A$4:$A$300)-ROW(Junho!$A$3)/(Junho!$A$4:$A$300=MAX(K6:K7)),MOD(ROW(),2)+1)))),"")</f>
        <v/>
      </c>
      <c r="N7" s="26"/>
      <c r="O7" s="20" t="str">
        <f>IFERROR(IF(N6="","",IF(MOD(ROW(),2)+1=1,INDEX(Junho!$C$4:$C$300,MATCH(N7,Junho!$A$4:$A$300,0)),INDEX(Junho!$C$4:$C$300,_xlfn.AGGREGATE(15,6,ROW(Junho!$A$4:$A$300)-ROW(Junho!$A$3)/(Junho!$A$4:$A$300=MAX(N6:N7)),MOD(ROW(),2)+1)))),"")</f>
        <v/>
      </c>
      <c r="P7" s="16" t="str">
        <f>IFERROR(IF(N6="","",IF(MOD(ROW(),2)+1=1,INDEX(Junho!$F$4:$F$300,MATCH(N7,Junho!$A$4:$A$300,0)),INDEX(Junho!$F$4:$F$300,_xlfn.AGGREGATE(15,6,ROW(Junho!$A$4:$A$300)-ROW(Junho!$A$3)/(Junho!$A$4:$A$300=MAX(N6:N7)),MOD(ROW(),2)+1)))),"")</f>
        <v/>
      </c>
      <c r="Q7" s="26"/>
      <c r="R7" s="20" t="str">
        <f>IFERROR(IF(Q6="","",IF(MOD(ROW(),2)+1=1,INDEX(Junho!$C$4:$C$300,MATCH(Q7,Junho!$A$4:$A$300,0)),INDEX(Junho!$C$4:$C$300,_xlfn.AGGREGATE(15,6,ROW(Junho!$A$4:$A$300)-ROW(Junho!$A$3)/(Junho!$A$4:$A$300=MAX(Q6:Q7)),MOD(ROW(),2)+1)))),"")</f>
        <v/>
      </c>
      <c r="S7" s="16" t="str">
        <f>IFERROR(IF(Q6="","",IF(MOD(ROW(),2)+1=1,INDEX(Junho!$F$4:$F$300,MATCH(Q7,Junho!$A$4:$A$300,0)),INDEX(Junho!$F$4:$F$300,_xlfn.AGGREGATE(15,6,ROW(Junho!$A$4:$A$300)-ROW(Junho!$A$3)/(Junho!$A$4:$A$300=MAX(Q6:Q7)),MOD(ROW(),2)+1)))),"")</f>
        <v/>
      </c>
      <c r="T7" s="26"/>
      <c r="U7" s="46" t="str">
        <f>IFERROR(IF(T6="","",IF(MOD(ROW(),2)+1=1,INDEX(Junho!$C$4:$C$300,MATCH(T7,Junho!$A$4:$A$300,0)),INDEX(Junho!$C$4:$C$300,_xlfn.AGGREGATE(15,6,ROW(Junho!$A$4:$A$300)-ROW(Junho!$A$3)/(Junho!$A$4:$A$300=MAX(T6:T7)),MOD(ROW(),2)+1)))),"")</f>
        <v/>
      </c>
      <c r="V7" s="16" t="str">
        <f>IFERROR(IF(T6="","",IF(MOD(ROW(),2)+1=1,INDEX(Junho!$F$4:$F$300,MATCH(T7,Junho!$A$4:$A$300,0)),INDEX(Junho!$F$4:$F$300,_xlfn.AGGREGATE(15,6,ROW(Junho!$A$4:$A$300)-ROW(Junho!$A$3)/(Junho!$A$4:$A$300=MAX(T6:T7)),MOD(ROW(),2)+1)))),"")</f>
        <v/>
      </c>
    </row>
    <row r="8" spans="2:22" ht="15" customHeight="1" x14ac:dyDescent="0.3">
      <c r="B8" s="47"/>
      <c r="C8" s="20" t="str">
        <f>IFERROR(IF(B6="","",IF(MOD(ROW(),2)+3=1,INDEX(Junho!$C$4:$C$300,MATCH(B8,Junho!$A$4:$A$300,0)),INDEX(Junho!$C$4:$C$300,_xlfn.AGGREGATE(15,6,ROW(Junho!$A$4:$A$300)-ROW(Junho!$A$3)/(Junho!$A$4:$A$300=MAX(B6:B8)),MOD(ROW(),2)+3)))),"")</f>
        <v/>
      </c>
      <c r="D8" s="16" t="str">
        <f>IFERROR(IF(B6="","",IF(MOD(ROW(),2)+3=1,INDEX(Junho!$F$4:$F$300,MATCH(B8,Junho!$A$4:$A$300,0)),INDEX(Junho!$F$4:$F$300,_xlfn.AGGREGATE(15,6,ROW(Junho!$A$4:$A$300)-ROW(Junho!$A$3)/(Junho!$A$4:$A$300=MAX(B6:B8)),MOD(ROW(),2)+3)))),"")</f>
        <v/>
      </c>
      <c r="E8" s="34"/>
      <c r="F8" s="20" t="str">
        <f>IFERROR(IF(E6="","",IF(MOD(ROW(),2)+3=1,INDEX(Junho!$C$4:$C$300,MATCH(E8,Junho!$A$4:$A$300,0)),INDEX(Junho!$C$4:$C$300,_xlfn.AGGREGATE(15,6,ROW(Junho!$A$4:$A$300)-ROW(Junho!$A$3)/(Junho!$A$4:$A$300=MAX(E6:E8)),MOD(ROW(),2)+3)))),"")</f>
        <v/>
      </c>
      <c r="G8" s="16" t="str">
        <f>IFERROR(IF(E6="","",IF(MOD(ROW(),2)+3=1,INDEX(Junho!$F$4:$F$300,MATCH(E8,Junho!$A$4:$A$300,0)),INDEX(Junho!$F$4:$F$300,_xlfn.AGGREGATE(15,6,ROW(Junho!$A$4:$A$300)-ROW(Junho!$A$3)/(Junho!$A$4:$A$300=MAX(E6:E8)),MOD(ROW(),2)+3)))),"")</f>
        <v/>
      </c>
      <c r="H8" s="34"/>
      <c r="I8" s="20" t="str">
        <f>IFERROR(IF(H6="","",IF(MOD(ROW(),2)+3=1,INDEX(Junho!$C$4:$C$300,MATCH(H8,Junho!$A$4:$A$300,0)),INDEX(Junho!$C$4:$C$300,_xlfn.AGGREGATE(15,6,ROW(Junho!$A$4:$A$300)-ROW(Junho!$A$3)/(Junho!$A$4:$A$300=MAX(H6:H8)),MOD(ROW(),2)+3)))),"")</f>
        <v/>
      </c>
      <c r="J8" s="16" t="str">
        <f>IFERROR(IF(H6="","",IF(MOD(ROW(),2)+3=1,INDEX(Junho!$F$4:$F$300,MATCH(H8,Junho!$A$4:$A$300,0)),INDEX(Junho!$F$4:$F$300,_xlfn.AGGREGATE(15,6,ROW(Junho!$A$4:$A$300)-ROW(Junho!$A$3)/(Junho!$A$4:$A$300=MAX(H6:H8)),MOD(ROW(),2)+3)))),"")</f>
        <v/>
      </c>
      <c r="K8" s="26"/>
      <c r="L8" s="20" t="str">
        <f>IFERROR(IF(K6="","",IF(MOD(ROW(),2)+3=1,INDEX(Junho!$C$4:$C$300,MATCH(K8,Junho!$A$4:$A$300,0)),INDEX(Junho!$C$4:$C$300,_xlfn.AGGREGATE(15,6,ROW(Junho!$A$4:$A$300)-ROW(Junho!$A$3)/(Junho!$A$4:$A$300=MAX(K6:K8)),MOD(ROW(),2)+3)))),"")</f>
        <v/>
      </c>
      <c r="M8" s="16" t="str">
        <f>IFERROR(IF(K6="","",IF(MOD(ROW(),2)+3=1,INDEX(Junho!$F$4:$F$300,MATCH(K8,Junho!$A$4:$A$300,0)),INDEX(Junho!$F$4:$F$300,_xlfn.AGGREGATE(15,6,ROW(Junho!$A$4:$A$300)-ROW(Junho!$A$3)/(Junho!$A$4:$A$300=MAX(K6:K8)),MOD(ROW(),2)+3)))),"")</f>
        <v/>
      </c>
      <c r="N8" s="26"/>
      <c r="O8" s="20" t="str">
        <f>IFERROR(IF(N6="","",IF(MOD(ROW(),2)+3=1,INDEX(Junho!$C$4:$C$300,MATCH(N8,Junho!$A$4:$A$300,0)),INDEX(Junho!$C$4:$C$300,_xlfn.AGGREGATE(15,6,ROW(Junho!$A$4:$A$300)-ROW(Junho!$A$3)/(Junho!$A$4:$A$300=MAX(N6:N8)),MOD(ROW(),2)+3)))),"")</f>
        <v/>
      </c>
      <c r="P8" s="16" t="str">
        <f>IFERROR(IF(N6="","",IF(MOD(ROW(),2)+3=1,INDEX(Junho!$F$4:$F$300,MATCH(N8,Junho!$A$4:$A$300,0)),INDEX(Junho!$F$4:$F$300,_xlfn.AGGREGATE(15,6,ROW(Junho!$A$4:$A$300)-ROW(Junho!$A$3)/(Junho!$A$4:$A$300=MAX(N6:N8)),MOD(ROW(),2)+3)))),"")</f>
        <v/>
      </c>
      <c r="Q8" s="26"/>
      <c r="R8" s="20" t="str">
        <f>IFERROR(IF(Q6="","",IF(MOD(ROW(),2)+3=1,INDEX(Junho!$C$4:$C$300,MATCH(Q8,Junho!$A$4:$A$300,0)),INDEX(Junho!$C$4:$C$300,_xlfn.AGGREGATE(15,6,ROW(Junho!$A$4:$A$300)-ROW(Junho!$A$3)/(Junho!$A$4:$A$300=MAX(Q6:Q8)),MOD(ROW(),2)+3)))),"")</f>
        <v/>
      </c>
      <c r="S8" s="16" t="str">
        <f>IFERROR(IF(Q6="","",IF(MOD(ROW(),2)+3=1,INDEX(Junho!$F$4:$F$300,MATCH(Q8,Junho!$A$4:$A$300,0)),INDEX(Junho!$F$4:$F$300,_xlfn.AGGREGATE(15,6,ROW(Junho!$A$4:$A$300)-ROW(Junho!$A$3)/(Junho!$A$4:$A$300=MAX(Q6:Q8)),MOD(ROW(),2)+3)))),"")</f>
        <v/>
      </c>
      <c r="T8" s="26"/>
      <c r="U8" s="46" t="str">
        <f>IFERROR(IF(T6="","",IF(MOD(ROW(),2)+3=1,INDEX(Junho!$C$4:$C$300,MATCH(T8,Junho!$A$4:$A$300,0)),INDEX(Junho!$C$4:$C$300,_xlfn.AGGREGATE(15,6,ROW(Junho!$A$4:$A$300)-ROW(Junho!$A$3)/(Junho!$A$4:$A$300=MAX(T6:T8)),MOD(ROW(),2)+3)))),"")</f>
        <v/>
      </c>
      <c r="V8" s="16" t="str">
        <f>IFERROR(IF(T6="","",IF(MOD(ROW(),2)+3=1,INDEX(Junho!$F$4:$F$300,MATCH(T8,Junho!$A$4:$A$300,0)),INDEX(Junho!$F$4:$F$300,_xlfn.AGGREGATE(15,6,ROW(Junho!$A$4:$A$300)-ROW(Junho!$A$3)/(Junho!$A$4:$A$300=MAX(T6:T8)),MOD(ROW(),2)+3)))),"")</f>
        <v/>
      </c>
    </row>
    <row r="9" spans="2:22" ht="15" customHeight="1" x14ac:dyDescent="0.3">
      <c r="B9" s="47"/>
      <c r="C9" s="20" t="str">
        <f>IFERROR(IF(B6="","",IF(MOD(ROW(),2)+3=1,INDEX(Junho!$C$4:$C$300,MATCH(B9,Junho!$A$4:$A$300,0)),INDEX(Junho!$C$4:$C$300,_xlfn.AGGREGATE(15,6,ROW(Junho!$A$4:$A$300)-ROW(Junho!$A$3)/(Junho!$A$4:$A$300=MAX(B6:B9)),MOD(ROW(),2)+3)))),"")</f>
        <v/>
      </c>
      <c r="D9" s="16" t="str">
        <f>IFERROR(IF(B6="","",IF(MOD(ROW(),2)+3=1,INDEX(Junho!$F$4:$F$300,MATCH(B9,Junho!$A$4:$A$300,0)),INDEX(Junho!$F$4:$F$300,_xlfn.AGGREGATE(15,6,ROW(Junho!$A$4:$A$300)-ROW(Junho!$A$3)/(Junho!$A$4:$A$300=MAX(B6:B9)),MOD(ROW(),2)+3)))),"")</f>
        <v/>
      </c>
      <c r="E9" s="34"/>
      <c r="F9" s="20" t="str">
        <f>IFERROR(IF(E6="","",IF(MOD(ROW(),2)+3=1,INDEX(Junho!$C$4:$C$300,MATCH(E9,Junho!$A$4:$A$300,0)),INDEX(Junho!$C$4:$C$300,_xlfn.AGGREGATE(15,6,ROW(Junho!$A$4:$A$300)-ROW(Junho!$A$3)/(Junho!$A$4:$A$300=MAX(E6:E9)),MOD(ROW(),2)+3)))),"")</f>
        <v/>
      </c>
      <c r="G9" s="16" t="str">
        <f>IFERROR(IF(E6="","",IF(MOD(ROW(),2)+3=1,INDEX(Junho!$F$4:$F$300,MATCH(E9,Junho!$A$4:$A$300,0)),INDEX(Junho!$F$4:$F$300,_xlfn.AGGREGATE(15,6,ROW(Junho!$A$4:$A$300)-ROW(Junho!$A$3)/(Junho!$A$4:$A$300=MAX(E6:E9)),MOD(ROW(),2)+3)))),"")</f>
        <v/>
      </c>
      <c r="H9" s="34"/>
      <c r="I9" s="20" t="str">
        <f>IFERROR(IF(H6="","",IF(MOD(ROW(),2)+3=1,INDEX(Junho!$C$4:$C$300,MATCH(H9,Junho!$A$4:$A$300,0)),INDEX(Junho!$C$4:$C$300,_xlfn.AGGREGATE(15,6,ROW(Junho!$A$4:$A$300)-ROW(Junho!$A$3)/(Junho!$A$4:$A$300=MAX(H6:H9)),MOD(ROW(),2)+3)))),"")</f>
        <v/>
      </c>
      <c r="J9" s="16" t="str">
        <f>IFERROR(IF(H6="","",IF(MOD(ROW(),2)+3=1,INDEX(Junho!$F$4:$F$300,MATCH(H9,Junho!$A$4:$A$300,0)),INDEX(Junho!$F$4:$F$300,_xlfn.AGGREGATE(15,6,ROW(Junho!$A$4:$A$300)-ROW(Junho!$A$3)/(Junho!$A$4:$A$300=MAX(H6:H9)),MOD(ROW(),2)+3)))),"")</f>
        <v/>
      </c>
      <c r="K9" s="26"/>
      <c r="L9" s="20" t="str">
        <f>IFERROR(IF(K6="","",IF(MOD(ROW(),2)+3=1,INDEX(Junho!$C$4:$C$300,MATCH(K9,Junho!$A$4:$A$300,0)),INDEX(Junho!$C$4:$C$300,_xlfn.AGGREGATE(15,6,ROW(Junho!$A$4:$A$300)-ROW(Junho!$A$3)/(Junho!$A$4:$A$300=MAX(K6:K9)),MOD(ROW(),2)+3)))),"")</f>
        <v/>
      </c>
      <c r="M9" s="16" t="str">
        <f>IFERROR(IF(K6="","",IF(MOD(ROW(),2)+3=1,INDEX(Junho!$F$4:$F$300,MATCH(K9,Junho!$A$4:$A$300,0)),INDEX(Junho!$F$4:$F$300,_xlfn.AGGREGATE(15,6,ROW(Junho!$A$4:$A$300)-ROW(Junho!$A$3)/(Junho!$A$4:$A$300=MAX(K6:K9)),MOD(ROW(),2)+3)))),"")</f>
        <v/>
      </c>
      <c r="N9" s="26"/>
      <c r="O9" s="20" t="str">
        <f>IFERROR(IF(N6="","",IF(MOD(ROW(),2)+3=1,INDEX(Junho!$C$4:$C$300,MATCH(N9,Junho!$A$4:$A$300,0)),INDEX(Junho!$C$4:$C$300,_xlfn.AGGREGATE(15,6,ROW(Junho!$A$4:$A$300)-ROW(Junho!$A$3)/(Junho!$A$4:$A$300=MAX(N6:N9)),MOD(ROW(),2)+3)))),"")</f>
        <v/>
      </c>
      <c r="P9" s="16" t="str">
        <f>IFERROR(IF(N6="","",IF(MOD(ROW(),2)+3=1,INDEX(Junho!$F$4:$F$300,MATCH(N9,Junho!$A$4:$A$300,0)),INDEX(Junho!$F$4:$F$300,_xlfn.AGGREGATE(15,6,ROW(Junho!$A$4:$A$300)-ROW(Junho!$A$3)/(Junho!$A$4:$A$300=MAX(N6:N9)),MOD(ROW(),2)+3)))),"")</f>
        <v/>
      </c>
      <c r="Q9" s="26"/>
      <c r="R9" s="20" t="str">
        <f>IFERROR(IF(Q6="","",IF(MOD(ROW(),2)+3=1,INDEX(Junho!$C$4:$C$300,MATCH(Q9,Junho!$A$4:$A$300,0)),INDEX(Junho!$C$4:$C$300,_xlfn.AGGREGATE(15,6,ROW(Junho!$A$4:$A$300)-ROW(Junho!$A$3)/(Junho!$A$4:$A$300=MAX(Q6:Q9)),MOD(ROW(),2)+3)))),"")</f>
        <v/>
      </c>
      <c r="S9" s="16" t="str">
        <f>IFERROR(IF(Q6="","",IF(MOD(ROW(),2)+3=1,INDEX(Junho!$F$4:$F$300,MATCH(Q9,Junho!$A$4:$A$300,0)),INDEX(Junho!$F$4:$F$300,_xlfn.AGGREGATE(15,6,ROW(Junho!$A$4:$A$300)-ROW(Junho!$A$3)/(Junho!$A$4:$A$300=MAX(Q6:Q9)),MOD(ROW(),2)+3)))),"")</f>
        <v/>
      </c>
      <c r="T9" s="26"/>
      <c r="U9" s="46" t="str">
        <f>IFERROR(IF(T6="","",IF(MOD(ROW(),2)+3=1,INDEX(Junho!$C$4:$C$300,MATCH(T9,Junho!$A$4:$A$300,0)),INDEX(Junho!$C$4:$C$300,_xlfn.AGGREGATE(15,6,ROW(Junho!$A$4:$A$300)-ROW(Junho!$A$3)/(Junho!$A$4:$A$300=MAX(T6:T9)),MOD(ROW(),2)+3)))),"")</f>
        <v/>
      </c>
      <c r="V9" s="16" t="str">
        <f>IFERROR(IF(T6="","",IF(MOD(ROW(),2)+3=1,INDEX(Junho!$F$4:$F$300,MATCH(T9,Junho!$A$4:$A$300,0)),INDEX(Junho!$F$4:$F$300,_xlfn.AGGREGATE(15,6,ROW(Junho!$A$4:$A$300)-ROW(Junho!$A$3)/(Junho!$A$4:$A$300=MAX(T6:T9)),MOD(ROW(),2)+3)))),"")</f>
        <v/>
      </c>
    </row>
    <row r="10" spans="2:22" ht="15" customHeight="1" x14ac:dyDescent="0.3">
      <c r="B10" s="47"/>
      <c r="C10" s="20" t="str">
        <f>IFERROR(IF(B6="","",IF(MOD(ROW(),2)+5=1,INDEX(Junho!$C$4:$C$300,MATCH(B10,Junho!$A$4:$A$300,0)),INDEX(Junho!$C$4:$C$300,_xlfn.AGGREGATE(15,6,ROW(Junho!$A$4:$A$300)-ROW(Junho!$A$3)/(Junho!$A$4:$A$300=MAX(B6:B10)),MOD(ROW(),2)+5)))),"")</f>
        <v/>
      </c>
      <c r="D10" s="16" t="str">
        <f>IFERROR(IF(B6="","",IF(MOD(ROW(),2)+5=1,INDEX(Junho!$F$4:$F$300,MATCH(B10,Junho!$A$4:$A$300,0)),INDEX(Junho!$F$4:$F$300,_xlfn.AGGREGATE(15,6,ROW(Junho!$A$4:$A$300)-ROW(Junho!$A$3)/(Junho!$A$4:$A$300=MAX(B6:B10)),MOD(ROW(),2)+5)))),"")</f>
        <v/>
      </c>
      <c r="E10" s="34"/>
      <c r="F10" s="20" t="str">
        <f>IFERROR(IF(E6="","",IF(MOD(ROW(),2)+5=1,INDEX(Junho!$C$4:$C$300,MATCH(E10,Junho!$A$4:$A$300,0)),INDEX(Junho!$C$4:$C$300,_xlfn.AGGREGATE(15,6,ROW(Junho!$A$4:$A$300)-ROW(Junho!$A$3)/(Junho!$A$4:$A$300=MAX(E6:E10)),MOD(ROW(),2)+5)))),"")</f>
        <v/>
      </c>
      <c r="G10" s="16" t="str">
        <f>IFERROR(IF(E6="","",IF(MOD(ROW(),2)+5=1,INDEX(Junho!$F$4:$F$300,MATCH(E10,Junho!$A$4:$A$300,0)),INDEX(Junho!$F$4:$F$300,_xlfn.AGGREGATE(15,6,ROW(Junho!$A$4:$A$300)-ROW(Junho!$A$3)/(Junho!$A$4:$A$300=MAX(E6:E10)),MOD(ROW(),2)+5)))),"")</f>
        <v/>
      </c>
      <c r="H10" s="34"/>
      <c r="I10" s="20" t="str">
        <f>IFERROR(IF(H6="","",IF(MOD(ROW(),2)+5=1,INDEX(Junho!$C$4:$C$300,MATCH(H10,Junho!$A$4:$A$300,0)),INDEX(Junho!$C$4:$C$300,_xlfn.AGGREGATE(15,6,ROW(Junho!$A$4:$A$300)-ROW(Junho!$A$3)/(Junho!$A$4:$A$300=MAX(H6:H10)),MOD(ROW(),2)+5)))),"")</f>
        <v/>
      </c>
      <c r="J10" s="16" t="str">
        <f>IFERROR(IF(H6="","",IF(MOD(ROW(),2)+5=1,INDEX(Junho!$F$4:$F$300,MATCH(H10,Junho!$A$4:$A$300,0)),INDEX(Junho!$F$4:$F$300,_xlfn.AGGREGATE(15,6,ROW(Junho!$A$4:$A$300)-ROW(Junho!$A$3)/(Junho!$A$4:$A$300=MAX(H6:H10)),MOD(ROW(),2)+5)))),"")</f>
        <v/>
      </c>
      <c r="K10" s="34"/>
      <c r="L10" s="20" t="str">
        <f>IFERROR(IF(K6="","",IF(MOD(ROW(),2)+5=1,INDEX(Junho!$C$4:$C$300,MATCH(K10,Junho!$A$4:$A$300,0)),INDEX(Junho!$C$4:$C$300,_xlfn.AGGREGATE(15,6,ROW(Junho!$A$4:$A$300)-ROW(Junho!$A$3)/(Junho!$A$4:$A$300=MAX(K6:K10)),MOD(ROW(),2)+5)))),"")</f>
        <v/>
      </c>
      <c r="M10" s="16" t="str">
        <f>IFERROR(IF(K6="","",IF(MOD(ROW(),2)+5=1,INDEX(Junho!$F$4:$F$300,MATCH(K10,Junho!$A$4:$A$300,0)),INDEX(Junho!$F$4:$F$300,_xlfn.AGGREGATE(15,6,ROW(Junho!$A$4:$A$300)-ROW(Junho!$A$3)/(Junho!$A$4:$A$300=MAX(K6:K10)),MOD(ROW(),2)+5)))),"")</f>
        <v/>
      </c>
      <c r="N10" s="34"/>
      <c r="O10" s="20" t="str">
        <f>IFERROR(IF(N6="","",IF(MOD(ROW(),2)+5=1,INDEX(Junho!$C$4:$C$300,MATCH(N10,Junho!$A$4:$A$300,0)),INDEX(Junho!$C$4:$C$300,_xlfn.AGGREGATE(15,6,ROW(Junho!$A$4:$A$300)-ROW(Junho!$A$3)/(Junho!$A$4:$A$300=MAX(N6:N10)),MOD(ROW(),2)+5)))),"")</f>
        <v/>
      </c>
      <c r="P10" s="16" t="str">
        <f>IFERROR(IF(N6="","",IF(MOD(ROW(),2)+5=1,INDEX(Junho!$F$4:$F$300,MATCH(N10,Junho!$A$4:$A$300,0)),INDEX(Junho!$F$4:$F$300,_xlfn.AGGREGATE(15,6,ROW(Junho!$A$4:$A$300)-ROW(Junho!$A$3)/(Junho!$A$4:$A$300=MAX(N6:N10)),MOD(ROW(),2)+5)))),"")</f>
        <v/>
      </c>
      <c r="Q10" s="34"/>
      <c r="R10" s="20" t="str">
        <f>IFERROR(IF(Q6="","",IF(MOD(ROW(),2)+5=1,INDEX(Junho!$C$4:$C$300,MATCH(Q10,Junho!$A$4:$A$300,0)),INDEX(Junho!$C$4:$C$300,_xlfn.AGGREGATE(15,6,ROW(Junho!$A$4:$A$300)-ROW(Junho!$A$3)/(Junho!$A$4:$A$300=MAX(Q6:Q10)),MOD(ROW(),2)+5)))),"")</f>
        <v/>
      </c>
      <c r="S10" s="16" t="str">
        <f>IFERROR(IF(Q6="","",IF(MOD(ROW(),2)+5=1,INDEX(Junho!$F$4:$F$300,MATCH(Q10,Junho!$A$4:$A$300,0)),INDEX(Junho!$F$4:$F$300,_xlfn.AGGREGATE(15,6,ROW(Junho!$A$4:$A$300)-ROW(Junho!$A$3)/(Junho!$A$4:$A$300=MAX(Q6:Q10)),MOD(ROW(),2)+5)))),"")</f>
        <v/>
      </c>
      <c r="T10" s="34"/>
      <c r="U10" s="46" t="str">
        <f>IFERROR(IF(T6="","",IF(MOD(ROW(),2)+5=1,INDEX(Junho!$C$4:$C$300,MATCH(T10,Junho!$A$4:$A$300,0)),INDEX(Junho!$C$4:$C$300,_xlfn.AGGREGATE(15,6,ROW(Junho!$A$4:$A$300)-ROW(Junho!$A$3)/(Junho!$A$4:$A$300=MAX(T6:T10)),MOD(ROW(),2)+5)))),"")</f>
        <v/>
      </c>
      <c r="V10" s="16" t="str">
        <f>IFERROR(IF(T6="","",IF(MOD(ROW(),2)+5=1,INDEX(Junho!$F$4:$F$300,MATCH(T10,Junho!$A$4:$A$300,0)),INDEX(Junho!$F$4:$F$300,_xlfn.AGGREGATE(15,6,ROW(Junho!$A$4:$A$300)-ROW(Junho!$A$3)/(Junho!$A$4:$A$300=MAX(T6:T10)),MOD(ROW(),2)+5)))),"")</f>
        <v/>
      </c>
    </row>
    <row r="11" spans="2:22" ht="15" customHeight="1" x14ac:dyDescent="0.3">
      <c r="B11" s="47"/>
      <c r="C11" s="20" t="str">
        <f>IFERROR(IF(B6="","",IF(MOD(ROW(),2)+5=1,INDEX(Junho!$C$4:$C$300,MATCH(B11,Junho!$A$4:$A$300,0)),INDEX(Junho!$C$4:$C$300,_xlfn.AGGREGATE(15,6,ROW(Junho!$A$4:$A$300)-ROW(Junho!$A$3)/(Junho!$A$4:$A$300=MAX(B6:B11)),MOD(ROW(),2)+5)))),"")</f>
        <v/>
      </c>
      <c r="D11" s="16" t="str">
        <f>IFERROR(IF(B6="","",IF(MOD(ROW(),2)+5=1,INDEX(Junho!$F$4:$F$300,MATCH(B11,Junho!$A$4:$A$300,0)),INDEX(Junho!$F$4:$F$300,_xlfn.AGGREGATE(15,6,ROW(Junho!$A$4:$A$300)-ROW(Junho!$A$3)/(Junho!$A$4:$A$300=MAX(B6:B11)),MOD(ROW(),2)+5)))),"")</f>
        <v/>
      </c>
      <c r="E11" s="34"/>
      <c r="F11" s="20" t="str">
        <f>IFERROR(IF(E6="","",IF(MOD(ROW(),2)+5=1,INDEX(Junho!$C$4:$C$300,MATCH(E11,Junho!$A$4:$A$300,0)),INDEX(Junho!$C$4:$C$300,_xlfn.AGGREGATE(15,6,ROW(Junho!$A$4:$A$300)-ROW(Junho!$A$3)/(Junho!$A$4:$A$300=MAX(E6:E11)),MOD(ROW(),2)+5)))),"")</f>
        <v/>
      </c>
      <c r="G11" s="16" t="str">
        <f>IFERROR(IF(E6="","",IF(MOD(ROW(),2)+5=1,INDEX(Junho!$F$4:$F$300,MATCH(E11,Junho!$A$4:$A$300,0)),INDEX(Junho!$F$4:$F$300,_xlfn.AGGREGATE(15,6,ROW(Junho!$A$4:$A$300)-ROW(Junho!$A$3)/(Junho!$A$4:$A$300=MAX(E6:E11)),MOD(ROW(),2)+5)))),"")</f>
        <v/>
      </c>
      <c r="H11" s="34"/>
      <c r="I11" s="20" t="str">
        <f>IFERROR(IF(H6="","",IF(MOD(ROW(),2)+5=1,INDEX(Junho!$C$4:$C$300,MATCH(H11,Junho!$A$4:$A$300,0)),INDEX(Junho!$C$4:$C$300,_xlfn.AGGREGATE(15,6,ROW(Junho!$A$4:$A$300)-ROW(Junho!$A$3)/(Junho!$A$4:$A$300=MAX(H6:H11)),MOD(ROW(),2)+5)))),"")</f>
        <v/>
      </c>
      <c r="J11" s="16" t="str">
        <f>IFERROR(IF(H6="","",IF(MOD(ROW(),2)+5=1,INDEX(Junho!$F$4:$F$300,MATCH(H11,Junho!$A$4:$A$300,0)),INDEX(Junho!$F$4:$F$300,_xlfn.AGGREGATE(15,6,ROW(Junho!$A$4:$A$300)-ROW(Junho!$A$3)/(Junho!$A$4:$A$300=MAX(H6:H11)),MOD(ROW(),2)+5)))),"")</f>
        <v/>
      </c>
      <c r="K11" s="34"/>
      <c r="L11" s="20" t="str">
        <f>IFERROR(IF(K6="","",IF(MOD(ROW(),2)+5=1,INDEX(Junho!$C$4:$C$300,MATCH(K11,Junho!$A$4:$A$300,0)),INDEX(Junho!$C$4:$C$300,_xlfn.AGGREGATE(15,6,ROW(Junho!$A$4:$A$300)-ROW(Junho!$A$3)/(Junho!$A$4:$A$300=MAX(K6:K11)),MOD(ROW(),2)+5)))),"")</f>
        <v/>
      </c>
      <c r="M11" s="16" t="str">
        <f>IFERROR(IF(K6="","",IF(MOD(ROW(),2)+5=1,INDEX(Junho!$F$4:$F$300,MATCH(K11,Junho!$A$4:$A$300,0)),INDEX(Junho!$F$4:$F$300,_xlfn.AGGREGATE(15,6,ROW(Junho!$A$4:$A$300)-ROW(Junho!$A$3)/(Junho!$A$4:$A$300=MAX(K6:K11)),MOD(ROW(),2)+5)))),"")</f>
        <v/>
      </c>
      <c r="N11" s="34"/>
      <c r="O11" s="20" t="str">
        <f>IFERROR(IF(N6="","",IF(MOD(ROW(),2)+5=1,INDEX(Junho!$C$4:$C$300,MATCH(N11,Junho!$A$4:$A$300,0)),INDEX(Junho!$C$4:$C$300,_xlfn.AGGREGATE(15,6,ROW(Junho!$A$4:$A$300)-ROW(Junho!$A$3)/(Junho!$A$4:$A$300=MAX(N6:N11)),MOD(ROW(),2)+5)))),"")</f>
        <v/>
      </c>
      <c r="P11" s="16" t="str">
        <f>IFERROR(IF(N6="","",IF(MOD(ROW(),2)+5=1,INDEX(Junho!$F$4:$F$300,MATCH(N11,Junho!$A$4:$A$300,0)),INDEX(Junho!$F$4:$F$300,_xlfn.AGGREGATE(15,6,ROW(Junho!$A$4:$A$300)-ROW(Junho!$A$3)/(Junho!$A$4:$A$300=MAX(N6:N11)),MOD(ROW(),2)+5)))),"")</f>
        <v/>
      </c>
      <c r="Q11" s="34"/>
      <c r="R11" s="20" t="str">
        <f>IFERROR(IF(Q6="","",IF(MOD(ROW(),2)+5=1,INDEX(Junho!$C$4:$C$300,MATCH(Q11,Junho!$A$4:$A$300,0)),INDEX(Junho!$C$4:$C$300,_xlfn.AGGREGATE(15,6,ROW(Junho!$A$4:$A$300)-ROW(Junho!$A$3)/(Junho!$A$4:$A$300=MAX(Q6:Q11)),MOD(ROW(),2)+5)))),"")</f>
        <v/>
      </c>
      <c r="S11" s="16" t="str">
        <f>IFERROR(IF(Q6="","",IF(MOD(ROW(),2)+5=1,INDEX(Junho!$F$4:$F$300,MATCH(Q11,Junho!$A$4:$A$300,0)),INDEX(Junho!$F$4:$F$300,_xlfn.AGGREGATE(15,6,ROW(Junho!$A$4:$A$300)-ROW(Junho!$A$3)/(Junho!$A$4:$A$300=MAX(Q6:Q11)),MOD(ROW(),2)+5)))),"")</f>
        <v/>
      </c>
      <c r="T11" s="34"/>
      <c r="U11" s="46" t="str">
        <f>IFERROR(IF(T6="","",IF(MOD(ROW(),2)+5=1,INDEX(Junho!$C$4:$C$300,MATCH(T11,Junho!$A$4:$A$300,0)),INDEX(Junho!$C$4:$C$300,_xlfn.AGGREGATE(15,6,ROW(Junho!$A$4:$A$300)-ROW(Junho!$A$3)/(Junho!$A$4:$A$300=MAX(T6:T11)),MOD(ROW(),2)+5)))),"")</f>
        <v/>
      </c>
      <c r="V11" s="16" t="str">
        <f>IFERROR(IF(T6="","",IF(MOD(ROW(),2)+5=1,INDEX(Junho!$F$4:$F$300,MATCH(T11,Junho!$A$4:$A$300,0)),INDEX(Junho!$F$4:$F$300,_xlfn.AGGREGATE(15,6,ROW(Junho!$A$4:$A$300)-ROW(Junho!$A$3)/(Junho!$A$4:$A$300=MAX(T6:T11)),MOD(ROW(),2)+5)))),"")</f>
        <v/>
      </c>
    </row>
    <row r="12" spans="2:22" ht="15" customHeight="1" x14ac:dyDescent="0.3">
      <c r="B12" s="45"/>
      <c r="C12" s="20" t="str">
        <f>IFERROR(IF(B6="","",IF(MOD(ROW(),2)+7=1,INDEX(Junho!$C$4:$C$300,MATCH(B12,Junho!$A$4:$A$300,0)),INDEX(Junho!$C$4:$C$300,_xlfn.AGGREGATE(15,6,ROW(Junho!$A$4:$A$300)-ROW(Junho!$A$3)/(Junho!$A$4:$A$300=MAX(B6:B12)),MOD(ROW(),2)+7)))),"")</f>
        <v/>
      </c>
      <c r="D12" s="16" t="str">
        <f>IFERROR(IF(B6="","",IF(MOD(ROW(),2)+7=1,INDEX(Junho!$F$4:$F$300,MATCH(B12,Junho!$A$4:$A$300,0)),INDEX(Junho!$F$4:$F$300,_xlfn.AGGREGATE(15,6,ROW(Junho!$A$4:$A$300)-ROW(Junho!$A$3)/(Junho!$A$4:$A$300=MAX(B6:B12)),MOD(ROW(),2)+7)))),"")</f>
        <v/>
      </c>
      <c r="E12" s="34"/>
      <c r="F12" s="20" t="str">
        <f>IFERROR(IF(E6="","",IF(MOD(ROW(),2)+7=1,INDEX(Junho!$C$4:$C$300,MATCH(E12,Junho!$A$4:$A$300,0)),INDEX(Junho!$C$4:$C$300,_xlfn.AGGREGATE(15,6,ROW(Junho!$A$4:$A$300)-ROW(Junho!$A$3)/(Junho!$A$4:$A$300=MAX(E6:E12)),MOD(ROW(),2)+7)))),"")</f>
        <v/>
      </c>
      <c r="G12" s="16" t="str">
        <f>IFERROR(IF(E6="","",IF(MOD(ROW(),2)+7=1,INDEX(Junho!$F$4:$F$300,MATCH(E12,Junho!$A$4:$A$300,0)),INDEX(Junho!$F$4:$F$300,_xlfn.AGGREGATE(15,6,ROW(Junho!$A$4:$A$300)-ROW(Junho!$A$3)/(Junho!$A$4:$A$300=MAX(E6:E12)),MOD(ROW(),2)+7)))),"")</f>
        <v/>
      </c>
      <c r="H12" s="34"/>
      <c r="I12" s="20" t="str">
        <f>IFERROR(IF(H6="","",IF(MOD(ROW(),2)+7=1,INDEX(Junho!$C$4:$C$300,MATCH(H12,Junho!$A$4:$A$300,0)),INDEX(Junho!$C$4:$C$300,_xlfn.AGGREGATE(15,6,ROW(Junho!$A$4:$A$300)-ROW(Junho!$A$3)/(Junho!$A$4:$A$300=MAX(H6:H12)),MOD(ROW(),2)+7)))),"")</f>
        <v/>
      </c>
      <c r="J12" s="16" t="str">
        <f>IFERROR(IF(H6="","",IF(MOD(ROW(),2)+7=1,INDEX(Junho!$F$4:$F$300,MATCH(H12,Junho!$A$4:$A$300,0)),INDEX(Junho!$F$4:$F$300,_xlfn.AGGREGATE(15,6,ROW(Junho!$A$4:$A$300)-ROW(Junho!$A$3)/(Junho!$A$4:$A$300=MAX(H6:H12)),MOD(ROW(),2)+7)))),"")</f>
        <v/>
      </c>
      <c r="K12" s="34"/>
      <c r="L12" s="20" t="str">
        <f>IFERROR(IF(K6="","",IF(MOD(ROW(),2)+7=1,INDEX(Junho!$C$4:$C$300,MATCH(K12,Junho!$A$4:$A$300,0)),INDEX(Junho!$C$4:$C$300,_xlfn.AGGREGATE(15,6,ROW(Junho!$A$4:$A$300)-ROW(Junho!$A$3)/(Junho!$A$4:$A$300=MAX(K6:K12)),MOD(ROW(),2)+7)))),"")</f>
        <v/>
      </c>
      <c r="M12" s="16" t="str">
        <f>IFERROR(IF(K6="","",IF(MOD(ROW(),2)+7=1,INDEX(Junho!$F$4:$F$300,MATCH(K12,Junho!$A$4:$A$300,0)),INDEX(Junho!$F$4:$F$300,_xlfn.AGGREGATE(15,6,ROW(Junho!$A$4:$A$300)-ROW(Junho!$A$3)/(Junho!$A$4:$A$300=MAX(K6:K12)),MOD(ROW(),2)+7)))),"")</f>
        <v/>
      </c>
      <c r="N12" s="34"/>
      <c r="O12" s="20" t="str">
        <f>IFERROR(IF(N6="","",IF(MOD(ROW(),2)+7=1,INDEX(Junho!$C$4:$C$300,MATCH(N12,Junho!$A$4:$A$300,0)),INDEX(Junho!$C$4:$C$300,_xlfn.AGGREGATE(15,6,ROW(Junho!$A$4:$A$300)-ROW(Junho!$A$3)/(Junho!$A$4:$A$300=MAX(N6:N12)),MOD(ROW(),2)+7)))),"")</f>
        <v/>
      </c>
      <c r="P12" s="16" t="str">
        <f>IFERROR(IF(N6="","",IF(MOD(ROW(),2)+7=1,INDEX(Junho!$F$4:$F$300,MATCH(N12,Junho!$A$4:$A$300,0)),INDEX(Junho!$F$4:$F$300,_xlfn.AGGREGATE(15,6,ROW(Junho!$A$4:$A$300)-ROW(Junho!$A$3)/(Junho!$A$4:$A$300=MAX(N6:N12)),MOD(ROW(),2)+7)))),"")</f>
        <v/>
      </c>
      <c r="Q12" s="34"/>
      <c r="R12" s="20" t="str">
        <f>IFERROR(IF(Q6="","",IF(MOD(ROW(),2)+7=1,INDEX(Junho!$C$4:$C$300,MATCH(Q12,Junho!$A$4:$A$300,0)),INDEX(Junho!$C$4:$C$300,_xlfn.AGGREGATE(15,6,ROW(Junho!$A$4:$A$300)-ROW(Junho!$A$3)/(Junho!$A$4:$A$300=MAX(Q6:Q12)),MOD(ROW(),2)+7)))),"")</f>
        <v/>
      </c>
      <c r="S12" s="16" t="str">
        <f>IFERROR(IF(Q6="","",IF(MOD(ROW(),2)+7=1,INDEX(Junho!$F$4:$F$300,MATCH(Q12,Junho!$A$4:$A$300,0)),INDEX(Junho!$F$4:$F$300,_xlfn.AGGREGATE(15,6,ROW(Junho!$A$4:$A$300)-ROW(Junho!$A$3)/(Junho!$A$4:$A$300=MAX(Q6:Q12)),MOD(ROW(),2)+7)))),"")</f>
        <v/>
      </c>
      <c r="T12" s="34"/>
      <c r="U12" s="46" t="str">
        <f>IFERROR(IF(T6="","",IF(MOD(ROW(),2)+7=1,INDEX(Junho!$C$4:$C$300,MATCH(T12,Junho!$A$4:$A$300,0)),INDEX(Junho!$C$4:$C$300,_xlfn.AGGREGATE(15,6,ROW(Junho!$A$4:$A$300)-ROW(Junho!$A$3)/(Junho!$A$4:$A$300=MAX(T6:T12)),MOD(ROW(),2)+7)))),"")</f>
        <v/>
      </c>
      <c r="V12" s="16" t="str">
        <f>IFERROR(IF(T6="","",IF(MOD(ROW(),2)+7=1,INDEX(Junho!$F$4:$F$300,MATCH(T12,Junho!$A$4:$A$300,0)),INDEX(Junho!$F$4:$F$300,_xlfn.AGGREGATE(15,6,ROW(Junho!$A$4:$A$300)-ROW(Junho!$A$3)/(Junho!$A$4:$A$300=MAX(T6:T12)),MOD(ROW(),2)+7)))),"")</f>
        <v/>
      </c>
    </row>
    <row r="13" spans="2:22" ht="15" customHeight="1" x14ac:dyDescent="0.3">
      <c r="B13" s="48"/>
      <c r="C13" s="21" t="str">
        <f>IFERROR(IF(B6="","",IF(MOD(ROW(),2)+7=1,INDEX(Junho!$C$4:$C$300,MATCH(B13,Junho!$A$4:$A$300,0)),INDEX(Junho!$C$4:$C$300,_xlfn.AGGREGATE(15,6,ROW(Junho!$A$4:$A$300)-ROW(Junho!$A$3)/(Junho!$A$4:$A$300=MAX(B6:B13)),MOD(ROW(),2)+7)))),"")</f>
        <v/>
      </c>
      <c r="D13" s="16" t="str">
        <f>IFERROR(IF(B6="","",IF(MOD(ROW(),2)+7=1,INDEX(Junho!$F$4:$F$300,MATCH(B13,Junho!$A$4:$A$300,0)),INDEX(Junho!$F$4:$F$300,_xlfn.AGGREGATE(15,6,ROW(Junho!$A$4:$A$300)-ROW(Junho!$A$3)/(Junho!$A$4:$A$300=MAX(B6:B13)),MOD(ROW(),2)+7)))),"")</f>
        <v/>
      </c>
      <c r="E13" s="35"/>
      <c r="F13" s="44" t="str">
        <f>IFERROR(IF(E6="","",IF(MOD(ROW(),2)+7=1,INDEX(Junho!$C$4:$C$300,MATCH(E13,Junho!$A$4:$A$300,0)),INDEX(Junho!$C$4:$C$300,_xlfn.AGGREGATE(15,6,ROW(Junho!$A$4:$A$300)-ROW(Junho!$A$3)/(Junho!$A$4:$A$300=MAX(E6:E13)),MOD(ROW(),2)+7)))),"")</f>
        <v/>
      </c>
      <c r="G13" s="16" t="str">
        <f>IFERROR(IF(E6="","",IF(MOD(ROW(),2)+7=1,INDEX(Junho!$F$4:$F$300,MATCH(E13,Junho!$A$4:$A$300,0)),INDEX(Junho!$F$4:$F$300,_xlfn.AGGREGATE(15,6,ROW(Junho!$A$4:$A$300)-ROW(Junho!$A$3)/(Junho!$A$4:$A$300=MAX(E6:E13)),MOD(ROW(),2)+7)))),"")</f>
        <v/>
      </c>
      <c r="H13" s="35"/>
      <c r="I13" s="44" t="str">
        <f>IFERROR(IF(H6="","",IF(MOD(ROW(),2)+7=1,INDEX(Junho!$C$4:$C$300,MATCH(H13,Junho!$A$4:$A$300,0)),INDEX(Junho!$C$4:$C$300,_xlfn.AGGREGATE(15,6,ROW(Junho!$A$4:$A$300)-ROW(Junho!$A$3)/(Junho!$A$4:$A$300=MAX(H6:H13)),MOD(ROW(),2)+7)))),"")</f>
        <v/>
      </c>
      <c r="J13" s="16" t="str">
        <f>IFERROR(IF(H6="","",IF(MOD(ROW(),2)+7=1,INDEX(Junho!$F$4:$F$300,MATCH(H13,Junho!$A$4:$A$300,0)),INDEX(Junho!$F$4:$F$300,_xlfn.AGGREGATE(15,6,ROW(Junho!$A$4:$A$300)-ROW(Junho!$A$3)/(Junho!$A$4:$A$300=MAX(H6:H13)),MOD(ROW(),2)+7)))),"")</f>
        <v/>
      </c>
      <c r="K13" s="35"/>
      <c r="L13" s="44" t="str">
        <f>IFERROR(IF(K6="","",IF(MOD(ROW(),2)+7=1,INDEX(Junho!$C$4:$C$300,MATCH(K13,Junho!$A$4:$A$300,0)),INDEX(Junho!$C$4:$C$300,_xlfn.AGGREGATE(15,6,ROW(Junho!$A$4:$A$300)-ROW(Junho!$A$3)/(Junho!$A$4:$A$300=MAX(K6:K13)),MOD(ROW(),2)+7)))),"")</f>
        <v/>
      </c>
      <c r="M13" s="16" t="str">
        <f>IFERROR(IF(K6="","",IF(MOD(ROW(),2)+7=1,INDEX(Junho!$F$4:$F$300,MATCH(K13,Junho!$A$4:$A$300,0)),INDEX(Junho!$F$4:$F$300,_xlfn.AGGREGATE(15,6,ROW(Junho!$A$4:$A$300)-ROW(Junho!$A$3)/(Junho!$A$4:$A$300=MAX(K6:K13)),MOD(ROW(),2)+7)))),"")</f>
        <v/>
      </c>
      <c r="N13" s="35"/>
      <c r="O13" s="44" t="str">
        <f>IFERROR(IF(N6="","",IF(MOD(ROW(),2)+7=1,INDEX(Junho!$C$4:$C$300,MATCH(N13,Junho!$A$4:$A$300,0)),INDEX(Junho!$C$4:$C$300,_xlfn.AGGREGATE(15,6,ROW(Junho!$A$4:$A$300)-ROW(Junho!$A$3)/(Junho!$A$4:$A$300=MAX(N6:N13)),MOD(ROW(),2)+7)))),"")</f>
        <v/>
      </c>
      <c r="P13" s="16" t="str">
        <f>IFERROR(IF(N6="","",IF(MOD(ROW(),2)+7=1,INDEX(Junho!$F$4:$F$300,MATCH(N13,Junho!$A$4:$A$300,0)),INDEX(Junho!$F$4:$F$300,_xlfn.AGGREGATE(15,6,ROW(Junho!$A$4:$A$300)-ROW(Junho!$A$3)/(Junho!$A$4:$A$300=MAX(N6:N13)),MOD(ROW(),2)+7)))),"")</f>
        <v/>
      </c>
      <c r="Q13" s="35"/>
      <c r="R13" s="44" t="str">
        <f>IFERROR(IF(Q6="","",IF(MOD(ROW(),2)+7=1,INDEX(Junho!$C$4:$C$300,MATCH(Q13,Junho!$A$4:$A$300,0)),INDEX(Junho!$C$4:$C$300,_xlfn.AGGREGATE(15,6,ROW(Junho!$A$4:$A$300)-ROW(Junho!$A$3)/(Junho!$A$4:$A$300=MAX(Q6:Q13)),MOD(ROW(),2)+7)))),"")</f>
        <v/>
      </c>
      <c r="S13" s="16" t="str">
        <f>IFERROR(IF(Q6="","",IF(MOD(ROW(),2)+7=1,INDEX(Junho!$F$4:$F$300,MATCH(Q13,Junho!$A$4:$A$300,0)),INDEX(Junho!$F$4:$F$300,_xlfn.AGGREGATE(15,6,ROW(Junho!$A$4:$A$300)-ROW(Junho!$A$3)/(Junho!$A$4:$A$300=MAX(Q6:Q13)),MOD(ROW(),2)+7)))),"")</f>
        <v/>
      </c>
      <c r="T13" s="35"/>
      <c r="U13" s="51" t="str">
        <f>IFERROR(IF(T6="","",IF(MOD(ROW(),2)+7=1,INDEX(Junho!$C$4:$C$300,MATCH(T13,Junho!$A$4:$A$300,0)),INDEX(Junho!$C$4:$C$300,_xlfn.AGGREGATE(15,6,ROW(Junho!$A$4:$A$300)-ROW(Junho!$A$3)/(Junho!$A$4:$A$300=MAX(T6:T13)),MOD(ROW(),2)+7)))),"")</f>
        <v/>
      </c>
      <c r="V13" s="16" t="str">
        <f>IFERROR(IF(T6="","",IF(MOD(ROW(),2)+7=1,INDEX(Junho!$F$4:$F$300,MATCH(T13,Junho!$A$4:$A$300,0)),INDEX(Junho!$F$4:$F$300,_xlfn.AGGREGATE(15,6,ROW(Junho!$A$4:$A$300)-ROW(Junho!$A$3)/(Junho!$A$4:$A$300=MAX(T6:T13)),MOD(ROW(),2)+7)))),"")</f>
        <v/>
      </c>
    </row>
    <row r="14" spans="2:22" x14ac:dyDescent="0.3">
      <c r="B14" s="49">
        <f>Junho!H8</f>
        <v>44353</v>
      </c>
      <c r="C14" s="20" t="str">
        <f>IFERROR(IF(B14="","",IF(MOD(ROW(),2)+1=1,INDEX(Junho!$C$4:$C$300,MATCH(B14,Junho!$A$4:$A$300,0)),INDEX(Junho!$C$4:$C$300,_xlfn.AGGREGATE(15,6,ROW(Junho!$A$4:$A$300)-ROW(Junho!$A$3)/(Junho!$A$4:$A$300=MAX(B14)),MOD(ROW(),2)+1)))),"")</f>
        <v>Numerais</v>
      </c>
      <c r="D14" s="16" t="str">
        <f>IFERROR(IF(B14="","",IF(MOD(ROW(),2)+1=1,INDEX(Junho!$F$4:$F$300,MATCH(B14,Junho!$A$4:$A$300,0)),INDEX(Junho!$F$4:$F$300,_xlfn.AGGREGATE(15,6,ROW(Junho!$A$4:$A$300)-ROW(Junho!$A$3)/(Junho!$A$4:$A$300=MAX(B14)),MOD(ROW(),2)+1)))),"")</f>
        <v>Estudando</v>
      </c>
      <c r="E14" s="36">
        <f>Junho!I8</f>
        <v>44354</v>
      </c>
      <c r="F14" s="20" t="str">
        <f>IFERROR(IF(E14="","",IF(MOD(ROW(),2)+1=1,INDEX(Junho!$C$4:$C$300,MATCH(E14,Junho!$A$4:$A$300,0)),INDEX(Junho!$C$4:$C$300,_xlfn.AGGREGATE(15,6,ROW(Junho!$A$4:$A$300)-ROW(Junho!$A$3)/(Junho!$A$4:$A$300=MAX(E14)),MOD(ROW(),2)+1)))),"")</f>
        <v>Ligações de hidrogenio</v>
      </c>
      <c r="G14" s="16" t="str">
        <f>IFERROR(IF(E14="","",IF(MOD(ROW(),2)+1=1,INDEX(Junho!$F$4:$F$300,MATCH(E14,Junho!$A$4:$A$300,0)),INDEX(Junho!$F$4:$F$300,_xlfn.AGGREGATE(15,6,ROW(Junho!$A$4:$A$300)-ROW(Junho!$A$3)/(Junho!$A$4:$A$300=MAX(E14)),MOD(ROW(),2)+1)))),"")</f>
        <v>Estudando</v>
      </c>
      <c r="H14" s="36">
        <f>Junho!J8</f>
        <v>44355</v>
      </c>
      <c r="I14" s="20" t="str">
        <f>IFERROR(IF(H14="","",IF(MOD(ROW(),2)+1=1,INDEX(Junho!$C$4:$C$300,MATCH(H14,Junho!$A$4:$A$300,0)),INDEX(Junho!$C$4:$C$300,_xlfn.AGGREGATE(15,6,ROW(Junho!$A$4:$A$300)-ROW(Junho!$A$3)/(Junho!$A$4:$A$300=MAX(H14)),MOD(ROW(),2)+1)))),"")</f>
        <v>Produto</v>
      </c>
      <c r="J14" s="16" t="str">
        <f>IFERROR(IF(H14="","",IF(MOD(ROW(),2)+1=1,INDEX(Junho!$F$4:$F$300,MATCH(H14,Junho!$A$4:$A$300,0)),INDEX(Junho!$F$4:$F$300,_xlfn.AGGREGATE(15,6,ROW(Junho!$A$4:$A$300)-ROW(Junho!$A$3)/(Junho!$A$4:$A$300=MAX(H14)),MOD(ROW(),2)+1)))),"")</f>
        <v>Estudado</v>
      </c>
      <c r="K14" s="36">
        <f>Junho!K8</f>
        <v>44356</v>
      </c>
      <c r="L14" s="20" t="str">
        <f>IFERROR(IF(K14="","",IF(MOD(ROW(),2)+1=1,INDEX(Junho!$C$4:$C$300,MATCH(K14,Junho!$A$4:$A$300,0)),INDEX(Junho!$C$4:$C$300,_xlfn.AGGREGATE(15,6,ROW(Junho!$A$4:$A$300)-ROW(Junho!$A$3)/(Junho!$A$4:$A$300=MAX(K14)),MOD(ROW(),2)+1)))),"")</f>
        <v>Funções 2 grau</v>
      </c>
      <c r="M14" s="16" t="str">
        <f>IFERROR(IF(K14="","",IF(MOD(ROW(),2)+1=1,INDEX(Junho!$F$4:$F$300,MATCH(K14,Junho!$A$4:$A$300,0)),INDEX(Junho!$F$4:$F$300,_xlfn.AGGREGATE(15,6,ROW(Junho!$A$4:$A$300)-ROW(Junho!$A$3)/(Junho!$A$4:$A$300=MAX(K14)),MOD(ROW(),2)+1)))),"")</f>
        <v>Estudando</v>
      </c>
      <c r="N14" s="36">
        <f>Junho!L8</f>
        <v>44357</v>
      </c>
      <c r="O14" s="20" t="str">
        <f>IFERROR(IF(N14="","",IF(MOD(ROW(),2)+1=1,INDEX(Junho!$C$4:$C$300,MATCH(N14,Junho!$A$4:$A$300,0)),INDEX(Junho!$C$4:$C$300,_xlfn.AGGREGATE(15,6,ROW(Junho!$A$4:$A$300)-ROW(Junho!$A$3)/(Junho!$A$4:$A$300=MAX(N14)),MOD(ROW(),2)+1)))),"")</f>
        <v>Literatura internacional</v>
      </c>
      <c r="P14" s="16" t="str">
        <f>IFERROR(IF(N14="","",IF(MOD(ROW(),2)+1=1,INDEX(Junho!$F$4:$F$300,MATCH(N14,Junho!$A$4:$A$300,0)),INDEX(Junho!$F$4:$F$300,_xlfn.AGGREGATE(15,6,ROW(Junho!$A$4:$A$300)-ROW(Junho!$A$3)/(Junho!$A$4:$A$300=MAX(N14)),MOD(ROW(),2)+1)))),"")</f>
        <v>A estudar</v>
      </c>
      <c r="Q14" s="36">
        <f>Junho!M8</f>
        <v>44358</v>
      </c>
      <c r="R14" s="20" t="str">
        <f>IFERROR(IF(Q14="","",IF(MOD(ROW(),2)+1=1,INDEX(Junho!$C$4:$C$300,MATCH(Q14,Junho!$A$4:$A$300,0)),INDEX(Junho!$C$4:$C$300,_xlfn.AGGREGATE(15,6,ROW(Junho!$A$4:$A$300)-ROW(Junho!$A$3)/(Junho!$A$4:$A$300=MAX(Q14)),MOD(ROW(),2)+1)))),"")</f>
        <v>Crase</v>
      </c>
      <c r="S14" s="16" t="str">
        <f>IFERROR(IF(Q14="","",IF(MOD(ROW(),2)+1=1,INDEX(Junho!$F$4:$F$300,MATCH(Q14,Junho!$A$4:$A$300,0)),INDEX(Junho!$F$4:$F$300,_xlfn.AGGREGATE(15,6,ROW(Junho!$A$4:$A$300)-ROW(Junho!$A$3)/(Junho!$A$4:$A$300=MAX(Q14)),MOD(ROW(),2)+1)))),"")</f>
        <v>A estudar</v>
      </c>
      <c r="T14" s="36">
        <f>Junho!N8</f>
        <v>44359</v>
      </c>
      <c r="U14" s="46" t="str">
        <f>IFERROR(IF(T14="","",IF(MOD(ROW(),2)+1=1,INDEX(Junho!$C$4:$C$300,MATCH(T14,Junho!$A$4:$A$300,0)),INDEX(Junho!$C$4:$C$300,_xlfn.AGGREGATE(15,6,ROW(Junho!$A$4:$A$300)-ROW(Junho!$A$3)/(Junho!$A$4:$A$300=MAX(T14)),MOD(ROW(),2)+1)))),"")</f>
        <v>Números inteiros</v>
      </c>
      <c r="V14" s="16" t="str">
        <f>IFERROR(IF(T14="","",IF(MOD(ROW(),2)+1=1,INDEX(Junho!$F$4:$F$300,MATCH(T14,Junho!$A$4:$A$300,0)),INDEX(Junho!$F$4:$F$300,_xlfn.AGGREGATE(15,6,ROW(Junho!$A$4:$A$300)-ROW(Junho!$A$3)/(Junho!$A$4:$A$300=MAX(T14)),MOD(ROW(),2)+1)))),"")</f>
        <v>A estudar</v>
      </c>
    </row>
    <row r="15" spans="2:22" x14ac:dyDescent="0.3">
      <c r="B15" s="45"/>
      <c r="C15" s="20" t="str">
        <f>IFERROR(IF(B14="","",IF(MOD(ROW(),2)+1=1,INDEX(Junho!$C$4:$C$300,MATCH(B15,Junho!$A$4:$A$300,0)),INDEX(Junho!$C$4:$C$300,_xlfn.AGGREGATE(15,6,ROW(Junho!$A$4:$A$300)-ROW(Junho!$A$3)/(Junho!$A$4:$A$300=MAX(B14:B15)),MOD(ROW(),2)+1)))),"")</f>
        <v/>
      </c>
      <c r="D15" s="16" t="str">
        <f>IFERROR(IF(B14="","",IF(MOD(ROW(),2)+1=1,INDEX(Junho!$F$4:$F$300,MATCH(B15,Junho!$A$4:$A$300,0)),INDEX(Junho!$F$4:$F$300,_xlfn.AGGREGATE(15,6,ROW(Junho!$A$4:$A$300)-ROW(Junho!$A$3)/(Junho!$A$4:$A$300=MAX(B14:B15)),MOD(ROW(),2)+1)))),"")</f>
        <v/>
      </c>
      <c r="E15" s="26"/>
      <c r="F15" s="20" t="str">
        <f>IFERROR(IF(E14="","",IF(MOD(ROW(),2)+1=1,INDEX(Junho!$C$4:$C$300,MATCH(E15,Junho!$A$4:$A$300,0)),INDEX(Junho!$C$4:$C$300,_xlfn.AGGREGATE(15,6,ROW(Junho!$A$4:$A$300)-ROW(Junho!$A$3)/(Junho!$A$4:$A$300=MAX(E14:E15)),MOD(ROW(),2)+1)))),"")</f>
        <v/>
      </c>
      <c r="G15" s="16" t="str">
        <f>IFERROR(IF(E14="","",IF(MOD(ROW(),2)+1=1,INDEX(Junho!$F$4:$F$300,MATCH(E15,Junho!$A$4:$A$300,0)),INDEX(Junho!$F$4:$F$300,_xlfn.AGGREGATE(15,6,ROW(Junho!$A$4:$A$300)-ROW(Junho!$A$3)/(Junho!$A$4:$A$300=MAX(E14:E15)),MOD(ROW(),2)+1)))),"")</f>
        <v/>
      </c>
      <c r="H15" s="26"/>
      <c r="I15" s="20" t="str">
        <f>IFERROR(IF(H14="","",IF(MOD(ROW(),2)+1=1,INDEX(Junho!$C$4:$C$300,MATCH(H15,Junho!$A$4:$A$300,0)),INDEX(Junho!$C$4:$C$300,_xlfn.AGGREGATE(15,6,ROW(Junho!$A$4:$A$300)-ROW(Junho!$A$3)/(Junho!$A$4:$A$300=MAX(H14:H15)),MOD(ROW(),2)+1)))),"")</f>
        <v/>
      </c>
      <c r="J15" s="16" t="str">
        <f>IFERROR(IF(H14="","",IF(MOD(ROW(),2)+1=1,INDEX(Junho!$F$4:$F$300,MATCH(H15,Junho!$A$4:$A$300,0)),INDEX(Junho!$F$4:$F$300,_xlfn.AGGREGATE(15,6,ROW(Junho!$A$4:$A$300)-ROW(Junho!$A$3)/(Junho!$A$4:$A$300=MAX(H14:H15)),MOD(ROW(),2)+1)))),"")</f>
        <v/>
      </c>
      <c r="K15" s="26"/>
      <c r="L15" s="20" t="str">
        <f>IFERROR(IF(K14="","",IF(MOD(ROW(),2)+1=1,INDEX(Junho!$C$4:$C$300,MATCH(K15,Junho!$A$4:$A$300,0)),INDEX(Junho!$C$4:$C$300,_xlfn.AGGREGATE(15,6,ROW(Junho!$A$4:$A$300)-ROW(Junho!$A$3)/(Junho!$A$4:$A$300=MAX(K14:K15)),MOD(ROW(),2)+1)))),"")</f>
        <v/>
      </c>
      <c r="M15" s="16" t="str">
        <f>IFERROR(IF(K14="","",IF(MOD(ROW(),2)+1=1,INDEX(Junho!$F$4:$F$300,MATCH(K15,Junho!$A$4:$A$300,0)),INDEX(Junho!$F$4:$F$300,_xlfn.AGGREGATE(15,6,ROW(Junho!$A$4:$A$300)-ROW(Junho!$A$3)/(Junho!$A$4:$A$300=MAX(K14:K15)),MOD(ROW(),2)+1)))),"")</f>
        <v/>
      </c>
      <c r="N15" s="26"/>
      <c r="O15" s="20" t="str">
        <f>IFERROR(IF(N14="","",IF(MOD(ROW(),2)+1=1,INDEX(Junho!$C$4:$C$300,MATCH(N15,Junho!$A$4:$A$300,0)),INDEX(Junho!$C$4:$C$300,_xlfn.AGGREGATE(15,6,ROW(Junho!$A$4:$A$300)-ROW(Junho!$A$3)/(Junho!$A$4:$A$300=MAX(N14:N15)),MOD(ROW(),2)+1)))),"")</f>
        <v/>
      </c>
      <c r="P15" s="16" t="str">
        <f>IFERROR(IF(N14="","",IF(MOD(ROW(),2)+1=1,INDEX(Junho!$F$4:$F$300,MATCH(N15,Junho!$A$4:$A$300,0)),INDEX(Junho!$F$4:$F$300,_xlfn.AGGREGATE(15,6,ROW(Junho!$A$4:$A$300)-ROW(Junho!$A$3)/(Junho!$A$4:$A$300=MAX(N14:N15)),MOD(ROW(),2)+1)))),"")</f>
        <v/>
      </c>
      <c r="Q15" s="26"/>
      <c r="R15" s="20" t="str">
        <f>IFERROR(IF(Q14="","",IF(MOD(ROW(),2)+1=1,INDEX(Junho!$C$4:$C$300,MATCH(Q15,Junho!$A$4:$A$300,0)),INDEX(Junho!$C$4:$C$300,_xlfn.AGGREGATE(15,6,ROW(Junho!$A$4:$A$300)-ROW(Junho!$A$3)/(Junho!$A$4:$A$300=MAX(Q14:Q15)),MOD(ROW(),2)+1)))),"")</f>
        <v/>
      </c>
      <c r="S15" s="16" t="str">
        <f>IFERROR(IF(Q14="","",IF(MOD(ROW(),2)+1=1,INDEX(Junho!$F$4:$F$300,MATCH(Q15,Junho!$A$4:$A$300,0)),INDEX(Junho!$F$4:$F$300,_xlfn.AGGREGATE(15,6,ROW(Junho!$A$4:$A$300)-ROW(Junho!$A$3)/(Junho!$A$4:$A$300=MAX(Q14:Q15)),MOD(ROW(),2)+1)))),"")</f>
        <v/>
      </c>
      <c r="T15" s="26"/>
      <c r="U15" s="46" t="str">
        <f>IFERROR(IF(T14="","",IF(MOD(ROW(),2)+1=1,INDEX(Junho!$C$4:$C$300,MATCH(T15,Junho!$A$4:$A$300,0)),INDEX(Junho!$C$4:$C$300,_xlfn.AGGREGATE(15,6,ROW(Junho!$A$4:$A$300)-ROW(Junho!$A$3)/(Junho!$A$4:$A$300=MAX(T14:T15)),MOD(ROW(),2)+1)))),"")</f>
        <v/>
      </c>
      <c r="V15" s="16" t="str">
        <f>IFERROR(IF(T14="","",IF(MOD(ROW(),2)+1=1,INDEX(Junho!$F$4:$F$300,MATCH(T15,Junho!$A$4:$A$300,0)),INDEX(Junho!$F$4:$F$300,_xlfn.AGGREGATE(15,6,ROW(Junho!$A$4:$A$300)-ROW(Junho!$A$3)/(Junho!$A$4:$A$300=MAX(T14:T15)),MOD(ROW(),2)+1)))),"")</f>
        <v/>
      </c>
    </row>
    <row r="16" spans="2:22" x14ac:dyDescent="0.3">
      <c r="B16" s="45"/>
      <c r="C16" s="20" t="str">
        <f>IFERROR(IF(B14="","",IF(MOD(ROW(),2)+3=1,INDEX(Junho!$C$4:$C$300,MATCH(B16,Junho!$A$4:$A$300,0)),INDEX(Junho!$C$4:$C$300,_xlfn.AGGREGATE(15,6,ROW(Junho!$A$4:$A$300)-ROW(Junho!$A$3)/(Junho!$A$4:$A$300=MAX(B14:B16)),MOD(ROW(),2)+3)))),"")</f>
        <v/>
      </c>
      <c r="D16" s="16" t="str">
        <f>IFERROR(IF(B14="","",IF(MOD(ROW(),2)+3=1,INDEX(Junho!$F$4:$F$300,MATCH(B16,Junho!$A$4:$A$300,0)),INDEX(Junho!$F$4:$F$300,_xlfn.AGGREGATE(15,6,ROW(Junho!$A$4:$A$300)-ROW(Junho!$A$3)/(Junho!$A$4:$A$300=MAX(B14:B16)),MOD(ROW(),2)+3)))),"")</f>
        <v/>
      </c>
      <c r="E16" s="26"/>
      <c r="F16" s="20" t="str">
        <f>IFERROR(IF(E14="","",IF(MOD(ROW(),2)+3=1,INDEX(Junho!$C$4:$C$300,MATCH(E16,Junho!$A$4:$A$300,0)),INDEX(Junho!$C$4:$C$300,_xlfn.AGGREGATE(15,6,ROW(Junho!$A$4:$A$300)-ROW(Junho!$A$3)/(Junho!$A$4:$A$300=MAX(E14:E16)),MOD(ROW(),2)+3)))),"")</f>
        <v/>
      </c>
      <c r="G16" s="16" t="str">
        <f>IFERROR(IF(E14="","",IF(MOD(ROW(),2)+3=1,INDEX(Junho!$F$4:$F$300,MATCH(E16,Junho!$A$4:$A$300,0)),INDEX(Junho!$F$4:$F$300,_xlfn.AGGREGATE(15,6,ROW(Junho!$A$4:$A$300)-ROW(Junho!$A$3)/(Junho!$A$4:$A$300=MAX(E14:E16)),MOD(ROW(),2)+3)))),"")</f>
        <v/>
      </c>
      <c r="H16" s="26"/>
      <c r="I16" s="20" t="str">
        <f>IFERROR(IF(H14="","",IF(MOD(ROW(),2)+3=1,INDEX(Junho!$C$4:$C$300,MATCH(H16,Junho!$A$4:$A$300,0)),INDEX(Junho!$C$4:$C$300,_xlfn.AGGREGATE(15,6,ROW(Junho!$A$4:$A$300)-ROW(Junho!$A$3)/(Junho!$A$4:$A$300=MAX(H14:H16)),MOD(ROW(),2)+3)))),"")</f>
        <v/>
      </c>
      <c r="J16" s="16" t="str">
        <f>IFERROR(IF(H14="","",IF(MOD(ROW(),2)+3=1,INDEX(Junho!$F$4:$F$300,MATCH(H16,Junho!$A$4:$A$300,0)),INDEX(Junho!$F$4:$F$300,_xlfn.AGGREGATE(15,6,ROW(Junho!$A$4:$A$300)-ROW(Junho!$A$3)/(Junho!$A$4:$A$300=MAX(H14:H16)),MOD(ROW(),2)+3)))),"")</f>
        <v/>
      </c>
      <c r="K16" s="26"/>
      <c r="L16" s="20" t="str">
        <f>IFERROR(IF(K14="","",IF(MOD(ROW(),2)+3=1,INDEX(Junho!$C$4:$C$300,MATCH(K16,Junho!$A$4:$A$300,0)),INDEX(Junho!$C$4:$C$300,_xlfn.AGGREGATE(15,6,ROW(Junho!$A$4:$A$300)-ROW(Junho!$A$3)/(Junho!$A$4:$A$300=MAX(K14:K16)),MOD(ROW(),2)+3)))),"")</f>
        <v/>
      </c>
      <c r="M16" s="16" t="str">
        <f>IFERROR(IF(K14="","",IF(MOD(ROW(),2)+3=1,INDEX(Junho!$F$4:$F$300,MATCH(K16,Junho!$A$4:$A$300,0)),INDEX(Junho!$F$4:$F$300,_xlfn.AGGREGATE(15,6,ROW(Junho!$A$4:$A$300)-ROW(Junho!$A$3)/(Junho!$A$4:$A$300=MAX(K14:K16)),MOD(ROW(),2)+3)))),"")</f>
        <v/>
      </c>
      <c r="N16" s="26"/>
      <c r="O16" s="20" t="str">
        <f>IFERROR(IF(N14="","",IF(MOD(ROW(),2)+3=1,INDEX(Junho!$C$4:$C$300,MATCH(N16,Junho!$A$4:$A$300,0)),INDEX(Junho!$C$4:$C$300,_xlfn.AGGREGATE(15,6,ROW(Junho!$A$4:$A$300)-ROW(Junho!$A$3)/(Junho!$A$4:$A$300=MAX(N14:N16)),MOD(ROW(),2)+3)))),"")</f>
        <v/>
      </c>
      <c r="P16" s="16" t="str">
        <f>IFERROR(IF(N14="","",IF(MOD(ROW(),2)+3=1,INDEX(Junho!$F$4:$F$300,MATCH(N16,Junho!$A$4:$A$300,0)),INDEX(Junho!$F$4:$F$300,_xlfn.AGGREGATE(15,6,ROW(Junho!$A$4:$A$300)-ROW(Junho!$A$3)/(Junho!$A$4:$A$300=MAX(N14:N16)),MOD(ROW(),2)+3)))),"")</f>
        <v/>
      </c>
      <c r="Q16" s="26"/>
      <c r="R16" s="20" t="str">
        <f>IFERROR(IF(Q14="","",IF(MOD(ROW(),2)+3=1,INDEX(Junho!$C$4:$C$300,MATCH(Q16,Junho!$A$4:$A$300,0)),INDEX(Junho!$C$4:$C$300,_xlfn.AGGREGATE(15,6,ROW(Junho!$A$4:$A$300)-ROW(Junho!$A$3)/(Junho!$A$4:$A$300=MAX(Q14:Q16)),MOD(ROW(),2)+3)))),"")</f>
        <v/>
      </c>
      <c r="S16" s="16" t="str">
        <f>IFERROR(IF(Q14="","",IF(MOD(ROW(),2)+3=1,INDEX(Junho!$F$4:$F$300,MATCH(Q16,Junho!$A$4:$A$300,0)),INDEX(Junho!$F$4:$F$300,_xlfn.AGGREGATE(15,6,ROW(Junho!$A$4:$A$300)-ROW(Junho!$A$3)/(Junho!$A$4:$A$300=MAX(Q14:Q16)),MOD(ROW(),2)+3)))),"")</f>
        <v/>
      </c>
      <c r="T16" s="26"/>
      <c r="U16" s="46" t="str">
        <f>IFERROR(IF(T14="","",IF(MOD(ROW(),2)+3=1,INDEX(Junho!$C$4:$C$300,MATCH(T16,Junho!$A$4:$A$300,0)),INDEX(Junho!$C$4:$C$300,_xlfn.AGGREGATE(15,6,ROW(Junho!$A$4:$A$300)-ROW(Junho!$A$3)/(Junho!$A$4:$A$300=MAX(T14:T16)),MOD(ROW(),2)+3)))),"")</f>
        <v/>
      </c>
      <c r="V16" s="16" t="str">
        <f>IFERROR(IF(T14="","",IF(MOD(ROW(),2)+3=1,INDEX(Junho!$F$4:$F$300,MATCH(T16,Junho!$A$4:$A$300,0)),INDEX(Junho!$F$4:$F$300,_xlfn.AGGREGATE(15,6,ROW(Junho!$A$4:$A$300)-ROW(Junho!$A$3)/(Junho!$A$4:$A$300=MAX(T14:T16)),MOD(ROW(),2)+3)))),"")</f>
        <v/>
      </c>
    </row>
    <row r="17" spans="2:22" x14ac:dyDescent="0.3">
      <c r="B17" s="45"/>
      <c r="C17" s="20" t="str">
        <f>IFERROR(IF(B14="","",IF(MOD(ROW(),2)+3=1,INDEX(Junho!$C$4:$C$300,MATCH(B17,Junho!$A$4:$A$300,0)),INDEX(Junho!$C$4:$C$300,_xlfn.AGGREGATE(15,6,ROW(Junho!$A$4:$A$300)-ROW(Junho!$A$3)/(Junho!$A$4:$A$300=MAX(B14:B17)),MOD(ROW(),2)+3)))),"")</f>
        <v/>
      </c>
      <c r="D17" s="16" t="str">
        <f>IFERROR(IF(B14="","",IF(MOD(ROW(),2)+3=1,INDEX(Junho!$F$4:$F$300,MATCH(B17,Junho!$A$4:$A$300,0)),INDEX(Junho!$F$4:$F$300,_xlfn.AGGREGATE(15,6,ROW(Junho!$A$4:$A$300)-ROW(Junho!$A$3)/(Junho!$A$4:$A$300=MAX(B14:B17)),MOD(ROW(),2)+3)))),"")</f>
        <v/>
      </c>
      <c r="E17" s="26"/>
      <c r="F17" s="20" t="str">
        <f>IFERROR(IF(E14="","",IF(MOD(ROW(),2)+3=1,INDEX(Junho!$C$4:$C$300,MATCH(E17,Junho!$A$4:$A$300,0)),INDEX(Junho!$C$4:$C$300,_xlfn.AGGREGATE(15,6,ROW(Junho!$A$4:$A$300)-ROW(Junho!$A$3)/(Junho!$A$4:$A$300=MAX(E14:E17)),MOD(ROW(),2)+3)))),"")</f>
        <v/>
      </c>
      <c r="G17" s="16" t="str">
        <f>IFERROR(IF(E14="","",IF(MOD(ROW(),2)+3=1,INDEX(Junho!$F$4:$F$300,MATCH(E17,Junho!$A$4:$A$300,0)),INDEX(Junho!$F$4:$F$300,_xlfn.AGGREGATE(15,6,ROW(Junho!$A$4:$A$300)-ROW(Junho!$A$3)/(Junho!$A$4:$A$300=MAX(E14:E17)),MOD(ROW(),2)+3)))),"")</f>
        <v/>
      </c>
      <c r="H17" s="26"/>
      <c r="I17" s="20" t="str">
        <f>IFERROR(IF(H14="","",IF(MOD(ROW(),2)+3=1,INDEX(Junho!$C$4:$C$300,MATCH(H17,Junho!$A$4:$A$300,0)),INDEX(Junho!$C$4:$C$300,_xlfn.AGGREGATE(15,6,ROW(Junho!$A$4:$A$300)-ROW(Junho!$A$3)/(Junho!$A$4:$A$300=MAX(H14:H17)),MOD(ROW(),2)+3)))),"")</f>
        <v/>
      </c>
      <c r="J17" s="16" t="str">
        <f>IFERROR(IF(H14="","",IF(MOD(ROW(),2)+3=1,INDEX(Junho!$F$4:$F$300,MATCH(H17,Junho!$A$4:$A$300,0)),INDEX(Junho!$F$4:$F$300,_xlfn.AGGREGATE(15,6,ROW(Junho!$A$4:$A$300)-ROW(Junho!$A$3)/(Junho!$A$4:$A$300=MAX(H14:H17)),MOD(ROW(),2)+3)))),"")</f>
        <v/>
      </c>
      <c r="K17" s="26"/>
      <c r="L17" s="20" t="str">
        <f>IFERROR(IF(K14="","",IF(MOD(ROW(),2)+3=1,INDEX(Junho!$C$4:$C$300,MATCH(K17,Junho!$A$4:$A$300,0)),INDEX(Junho!$C$4:$C$300,_xlfn.AGGREGATE(15,6,ROW(Junho!$A$4:$A$300)-ROW(Junho!$A$3)/(Junho!$A$4:$A$300=MAX(K14:K17)),MOD(ROW(),2)+3)))),"")</f>
        <v/>
      </c>
      <c r="M17" s="16" t="str">
        <f>IFERROR(IF(K14="","",IF(MOD(ROW(),2)+3=1,INDEX(Junho!$F$4:$F$300,MATCH(K17,Junho!$A$4:$A$300,0)),INDEX(Junho!$F$4:$F$300,_xlfn.AGGREGATE(15,6,ROW(Junho!$A$4:$A$300)-ROW(Junho!$A$3)/(Junho!$A$4:$A$300=MAX(K14:K17)),MOD(ROW(),2)+3)))),"")</f>
        <v/>
      </c>
      <c r="N17" s="26"/>
      <c r="O17" s="20" t="str">
        <f>IFERROR(IF(N14="","",IF(MOD(ROW(),2)+3=1,INDEX(Junho!$C$4:$C$300,MATCH(N17,Junho!$A$4:$A$300,0)),INDEX(Junho!$C$4:$C$300,_xlfn.AGGREGATE(15,6,ROW(Junho!$A$4:$A$300)-ROW(Junho!$A$3)/(Junho!$A$4:$A$300=MAX(N14:N17)),MOD(ROW(),2)+3)))),"")</f>
        <v/>
      </c>
      <c r="P17" s="16" t="str">
        <f>IFERROR(IF(N14="","",IF(MOD(ROW(),2)+3=1,INDEX(Junho!$F$4:$F$300,MATCH(N17,Junho!$A$4:$A$300,0)),INDEX(Junho!$F$4:$F$300,_xlfn.AGGREGATE(15,6,ROW(Junho!$A$4:$A$300)-ROW(Junho!$A$3)/(Junho!$A$4:$A$300=MAX(N14:N17)),MOD(ROW(),2)+3)))),"")</f>
        <v/>
      </c>
      <c r="Q17" s="26"/>
      <c r="R17" s="20" t="str">
        <f>IFERROR(IF(Q14="","",IF(MOD(ROW(),2)+3=1,INDEX(Junho!$C$4:$C$300,MATCH(Q17,Junho!$A$4:$A$300,0)),INDEX(Junho!$C$4:$C$300,_xlfn.AGGREGATE(15,6,ROW(Junho!$A$4:$A$300)-ROW(Junho!$A$3)/(Junho!$A$4:$A$300=MAX(Q14:Q17)),MOD(ROW(),2)+3)))),"")</f>
        <v/>
      </c>
      <c r="S17" s="16" t="str">
        <f>IFERROR(IF(Q14="","",IF(MOD(ROW(),2)+3=1,INDEX(Junho!$F$4:$F$300,MATCH(Q17,Junho!$A$4:$A$300,0)),INDEX(Junho!$F$4:$F$300,_xlfn.AGGREGATE(15,6,ROW(Junho!$A$4:$A$300)-ROW(Junho!$A$3)/(Junho!$A$4:$A$300=MAX(Q14:Q17)),MOD(ROW(),2)+3)))),"")</f>
        <v/>
      </c>
      <c r="T17" s="26"/>
      <c r="U17" s="46" t="str">
        <f>IFERROR(IF(T14="","",IF(MOD(ROW(),2)+3=1,INDEX(Junho!$C$4:$C$300,MATCH(T17,Junho!$A$4:$A$300,0)),INDEX(Junho!$C$4:$C$300,_xlfn.AGGREGATE(15,6,ROW(Junho!$A$4:$A$300)-ROW(Junho!$A$3)/(Junho!$A$4:$A$300=MAX(T14:T17)),MOD(ROW(),2)+3)))),"")</f>
        <v/>
      </c>
      <c r="V17" s="16" t="str">
        <f>IFERROR(IF(T14="","",IF(MOD(ROW(),2)+3=1,INDEX(Junho!$F$4:$F$300,MATCH(T17,Junho!$A$4:$A$300,0)),INDEX(Junho!$F$4:$F$300,_xlfn.AGGREGATE(15,6,ROW(Junho!$A$4:$A$300)-ROW(Junho!$A$3)/(Junho!$A$4:$A$300=MAX(T14:T17)),MOD(ROW(),2)+3)))),"")</f>
        <v/>
      </c>
    </row>
    <row r="18" spans="2:22" x14ac:dyDescent="0.3">
      <c r="B18" s="47"/>
      <c r="C18" s="20" t="str">
        <f>IFERROR(IF(B14="","",IF(MOD(ROW(),2)+5=1,INDEX(Junho!$C$4:$C$300,MATCH(B18,Junho!$A$4:$A$300,0)),INDEX(Junho!$C$4:$C$300,_xlfn.AGGREGATE(15,6,ROW(Junho!$A$4:$A$300)-ROW(Junho!$A$3)/(Junho!$A$4:$A$300=MAX(B14:B18)),MOD(ROW(),2)+5)))),"")</f>
        <v/>
      </c>
      <c r="D18" s="16" t="str">
        <f>IFERROR(IF(B14="","",IF(MOD(ROW(),2)+5=1,INDEX(Junho!$F$4:$F$300,MATCH(B18,Junho!$A$4:$A$300,0)),INDEX(Junho!$F$4:$F$300,_xlfn.AGGREGATE(15,6,ROW(Junho!$A$4:$A$300)-ROW(Junho!$A$3)/(Junho!$A$4:$A$300=MAX(B14:B18)),MOD(ROW(),2)+5)))),"")</f>
        <v/>
      </c>
      <c r="E18" s="34"/>
      <c r="F18" s="20" t="str">
        <f>IFERROR(IF(E14="","",IF(MOD(ROW(),2)+5=1,INDEX(Junho!$C$4:$C$300,MATCH(E18,Junho!$A$4:$A$300,0)),INDEX(Junho!$C$4:$C$300,_xlfn.AGGREGATE(15,6,ROW(Junho!$A$4:$A$300)-ROW(Junho!$A$3)/(Junho!$A$4:$A$300=MAX(E14:E18)),MOD(ROW(),2)+5)))),"")</f>
        <v/>
      </c>
      <c r="G18" s="16" t="str">
        <f>IFERROR(IF(E14="","",IF(MOD(ROW(),2)+5=1,INDEX(Junho!$F$4:$F$300,MATCH(E18,Junho!$A$4:$A$300,0)),INDEX(Junho!$F$4:$F$300,_xlfn.AGGREGATE(15,6,ROW(Junho!$A$4:$A$300)-ROW(Junho!$A$3)/(Junho!$A$4:$A$300=MAX(E14:E18)),MOD(ROW(),2)+5)))),"")</f>
        <v/>
      </c>
      <c r="H18" s="34"/>
      <c r="I18" s="20" t="str">
        <f>IFERROR(IF(H14="","",IF(MOD(ROW(),2)+5=1,INDEX(Junho!$C$4:$C$300,MATCH(H18,Junho!$A$4:$A$300,0)),INDEX(Junho!$C$4:$C$300,_xlfn.AGGREGATE(15,6,ROW(Junho!$A$4:$A$300)-ROW(Junho!$A$3)/(Junho!$A$4:$A$300=MAX(H14:H18)),MOD(ROW(),2)+5)))),"")</f>
        <v/>
      </c>
      <c r="J18" s="16" t="str">
        <f>IFERROR(IF(H14="","",IF(MOD(ROW(),2)+5=1,INDEX(Junho!$F$4:$F$300,MATCH(H18,Junho!$A$4:$A$300,0)),INDEX(Junho!$F$4:$F$300,_xlfn.AGGREGATE(15,6,ROW(Junho!$A$4:$A$300)-ROW(Junho!$A$3)/(Junho!$A$4:$A$300=MAX(H14:H18)),MOD(ROW(),2)+5)))),"")</f>
        <v/>
      </c>
      <c r="K18" s="34"/>
      <c r="L18" s="20" t="str">
        <f>IFERROR(IF(K14="","",IF(MOD(ROW(),2)+5=1,INDEX(Junho!$C$4:$C$300,MATCH(K18,Junho!$A$4:$A$300,0)),INDEX(Junho!$C$4:$C$300,_xlfn.AGGREGATE(15,6,ROW(Junho!$A$4:$A$300)-ROW(Junho!$A$3)/(Junho!$A$4:$A$300=MAX(K14:K18)),MOD(ROW(),2)+5)))),"")</f>
        <v/>
      </c>
      <c r="M18" s="16" t="str">
        <f>IFERROR(IF(K14="","",IF(MOD(ROW(),2)+5=1,INDEX(Junho!$F$4:$F$300,MATCH(K18,Junho!$A$4:$A$300,0)),INDEX(Junho!$F$4:$F$300,_xlfn.AGGREGATE(15,6,ROW(Junho!$A$4:$A$300)-ROW(Junho!$A$3)/(Junho!$A$4:$A$300=MAX(K14:K18)),MOD(ROW(),2)+5)))),"")</f>
        <v/>
      </c>
      <c r="N18" s="34"/>
      <c r="O18" s="20" t="str">
        <f>IFERROR(IF(N14="","",IF(MOD(ROW(),2)+5=1,INDEX(Junho!$C$4:$C$300,MATCH(N18,Junho!$A$4:$A$300,0)),INDEX(Junho!$C$4:$C$300,_xlfn.AGGREGATE(15,6,ROW(Junho!$A$4:$A$300)-ROW(Junho!$A$3)/(Junho!$A$4:$A$300=MAX(N14:N18)),MOD(ROW(),2)+5)))),"")</f>
        <v/>
      </c>
      <c r="P18" s="16" t="str">
        <f>IFERROR(IF(N14="","",IF(MOD(ROW(),2)+5=1,INDEX(Junho!$F$4:$F$300,MATCH(N18,Junho!$A$4:$A$300,0)),INDEX(Junho!$F$4:$F$300,_xlfn.AGGREGATE(15,6,ROW(Junho!$A$4:$A$300)-ROW(Junho!$A$3)/(Junho!$A$4:$A$300=MAX(N14:N18)),MOD(ROW(),2)+5)))),"")</f>
        <v/>
      </c>
      <c r="Q18" s="34"/>
      <c r="R18" s="20" t="str">
        <f>IFERROR(IF(Q14="","",IF(MOD(ROW(),2)+5=1,INDEX(Junho!$C$4:$C$300,MATCH(Q18,Junho!$A$4:$A$300,0)),INDEX(Junho!$C$4:$C$300,_xlfn.AGGREGATE(15,6,ROW(Junho!$A$4:$A$300)-ROW(Junho!$A$3)/(Junho!$A$4:$A$300=MAX(Q14:Q18)),MOD(ROW(),2)+5)))),"")</f>
        <v/>
      </c>
      <c r="S18" s="16" t="str">
        <f>IFERROR(IF(Q14="","",IF(MOD(ROW(),2)+5=1,INDEX(Junho!$F$4:$F$300,MATCH(Q18,Junho!$A$4:$A$300,0)),INDEX(Junho!$F$4:$F$300,_xlfn.AGGREGATE(15,6,ROW(Junho!$A$4:$A$300)-ROW(Junho!$A$3)/(Junho!$A$4:$A$300=MAX(Q14:Q18)),MOD(ROW(),2)+5)))),"")</f>
        <v/>
      </c>
      <c r="T18" s="34"/>
      <c r="U18" s="46" t="str">
        <f>IFERROR(IF(T14="","",IF(MOD(ROW(),2)+5=1,INDEX(Junho!$C$4:$C$300,MATCH(T18,Junho!$A$4:$A$300,0)),INDEX(Junho!$C$4:$C$300,_xlfn.AGGREGATE(15,6,ROW(Junho!$A$4:$A$300)-ROW(Junho!$A$3)/(Junho!$A$4:$A$300=MAX(T14:T18)),MOD(ROW(),2)+5)))),"")</f>
        <v/>
      </c>
      <c r="V18" s="16" t="str">
        <f>IFERROR(IF(T14="","",IF(MOD(ROW(),2)+5=1,INDEX(Junho!$F$4:$F$300,MATCH(T18,Junho!$A$4:$A$300,0)),INDEX(Junho!$F$4:$F$300,_xlfn.AGGREGATE(15,6,ROW(Junho!$A$4:$A$300)-ROW(Junho!$A$3)/(Junho!$A$4:$A$300=MAX(T14:T18)),MOD(ROW(),2)+5)))),"")</f>
        <v/>
      </c>
    </row>
    <row r="19" spans="2:22" x14ac:dyDescent="0.3">
      <c r="B19" s="47"/>
      <c r="C19" s="20" t="str">
        <f>IFERROR(IF(B14="","",IF(MOD(ROW(),2)+5=1,INDEX(Junho!$C$4:$C$300,MATCH(B19,Junho!$A$4:$A$300,0)),INDEX(Junho!$C$4:$C$300,_xlfn.AGGREGATE(15,6,ROW(Junho!$A$4:$A$300)-ROW(Junho!$A$3)/(Junho!$A$4:$A$300=MAX(B14:B19)),MOD(ROW(),2)+5)))),"")</f>
        <v/>
      </c>
      <c r="D19" s="16" t="str">
        <f>IFERROR(IF(B14="","",IF(MOD(ROW(),2)+5=1,INDEX(Junho!$F$4:$F$300,MATCH(B19,Junho!$A$4:$A$300,0)),INDEX(Junho!$F$4:$F$300,_xlfn.AGGREGATE(15,6,ROW(Junho!$A$4:$A$300)-ROW(Junho!$A$3)/(Junho!$A$4:$A$300=MAX(B14:B19)),MOD(ROW(),2)+5)))),"")</f>
        <v/>
      </c>
      <c r="E19" s="34"/>
      <c r="F19" s="20" t="str">
        <f>IFERROR(IF(E14="","",IF(MOD(ROW(),2)+5=1,INDEX(Junho!$C$4:$C$300,MATCH(E19,Junho!$A$4:$A$300,0)),INDEX(Junho!$C$4:$C$300,_xlfn.AGGREGATE(15,6,ROW(Junho!$A$4:$A$300)-ROW(Junho!$A$3)/(Junho!$A$4:$A$300=MAX(E14:E19)),MOD(ROW(),2)+5)))),"")</f>
        <v/>
      </c>
      <c r="G19" s="16" t="str">
        <f>IFERROR(IF(E14="","",IF(MOD(ROW(),2)+5=1,INDEX(Junho!$F$4:$F$300,MATCH(E19,Junho!$A$4:$A$300,0)),INDEX(Junho!$F$4:$F$300,_xlfn.AGGREGATE(15,6,ROW(Junho!$A$4:$A$300)-ROW(Junho!$A$3)/(Junho!$A$4:$A$300=MAX(E14:E19)),MOD(ROW(),2)+5)))),"")</f>
        <v/>
      </c>
      <c r="H19" s="34"/>
      <c r="I19" s="20" t="str">
        <f>IFERROR(IF(H14="","",IF(MOD(ROW(),2)+5=1,INDEX(Junho!$C$4:$C$300,MATCH(H19,Junho!$A$4:$A$300,0)),INDEX(Junho!$C$4:$C$300,_xlfn.AGGREGATE(15,6,ROW(Junho!$A$4:$A$300)-ROW(Junho!$A$3)/(Junho!$A$4:$A$300=MAX(H14:H19)),MOD(ROW(),2)+5)))),"")</f>
        <v/>
      </c>
      <c r="J19" s="16" t="str">
        <f>IFERROR(IF(H14="","",IF(MOD(ROW(),2)+5=1,INDEX(Junho!$F$4:$F$300,MATCH(H19,Junho!$A$4:$A$300,0)),INDEX(Junho!$F$4:$F$300,_xlfn.AGGREGATE(15,6,ROW(Junho!$A$4:$A$300)-ROW(Junho!$A$3)/(Junho!$A$4:$A$300=MAX(H14:H19)),MOD(ROW(),2)+5)))),"")</f>
        <v/>
      </c>
      <c r="K19" s="34"/>
      <c r="L19" s="20" t="str">
        <f>IFERROR(IF(K14="","",IF(MOD(ROW(),2)+5=1,INDEX(Junho!$C$4:$C$300,MATCH(K19,Junho!$A$4:$A$300,0)),INDEX(Junho!$C$4:$C$300,_xlfn.AGGREGATE(15,6,ROW(Junho!$A$4:$A$300)-ROW(Junho!$A$3)/(Junho!$A$4:$A$300=MAX(K14:K19)),MOD(ROW(),2)+5)))),"")</f>
        <v/>
      </c>
      <c r="M19" s="16" t="str">
        <f>IFERROR(IF(K14="","",IF(MOD(ROW(),2)+5=1,INDEX(Junho!$F$4:$F$300,MATCH(K19,Junho!$A$4:$A$300,0)),INDEX(Junho!$F$4:$F$300,_xlfn.AGGREGATE(15,6,ROW(Junho!$A$4:$A$300)-ROW(Junho!$A$3)/(Junho!$A$4:$A$300=MAX(K14:K19)),MOD(ROW(),2)+5)))),"")</f>
        <v/>
      </c>
      <c r="N19" s="34"/>
      <c r="O19" s="20" t="str">
        <f>IFERROR(IF(N14="","",IF(MOD(ROW(),2)+5=1,INDEX(Junho!$C$4:$C$300,MATCH(N19,Junho!$A$4:$A$300,0)),INDEX(Junho!$C$4:$C$300,_xlfn.AGGREGATE(15,6,ROW(Junho!$A$4:$A$300)-ROW(Junho!$A$3)/(Junho!$A$4:$A$300=MAX(N14:N19)),MOD(ROW(),2)+5)))),"")</f>
        <v/>
      </c>
      <c r="P19" s="16" t="str">
        <f>IFERROR(IF(N14="","",IF(MOD(ROW(),2)+5=1,INDEX(Junho!$F$4:$F$300,MATCH(N19,Junho!$A$4:$A$300,0)),INDEX(Junho!$F$4:$F$300,_xlfn.AGGREGATE(15,6,ROW(Junho!$A$4:$A$300)-ROW(Junho!$A$3)/(Junho!$A$4:$A$300=MAX(N14:N19)),MOD(ROW(),2)+5)))),"")</f>
        <v/>
      </c>
      <c r="Q19" s="34"/>
      <c r="R19" s="20" t="str">
        <f>IFERROR(IF(Q14="","",IF(MOD(ROW(),2)+5=1,INDEX(Junho!$C$4:$C$300,MATCH(Q19,Junho!$A$4:$A$300,0)),INDEX(Junho!$C$4:$C$300,_xlfn.AGGREGATE(15,6,ROW(Junho!$A$4:$A$300)-ROW(Junho!$A$3)/(Junho!$A$4:$A$300=MAX(Q14:Q19)),MOD(ROW(),2)+5)))),"")</f>
        <v/>
      </c>
      <c r="S19" s="16" t="str">
        <f>IFERROR(IF(Q14="","",IF(MOD(ROW(),2)+5=1,INDEX(Junho!$F$4:$F$300,MATCH(Q19,Junho!$A$4:$A$300,0)),INDEX(Junho!$F$4:$F$300,_xlfn.AGGREGATE(15,6,ROW(Junho!$A$4:$A$300)-ROW(Junho!$A$3)/(Junho!$A$4:$A$300=MAX(Q14:Q19)),MOD(ROW(),2)+5)))),"")</f>
        <v/>
      </c>
      <c r="T19" s="34"/>
      <c r="U19" s="46" t="str">
        <f>IFERROR(IF(T14="","",IF(MOD(ROW(),2)+5=1,INDEX(Junho!$C$4:$C$300,MATCH(T19,Junho!$A$4:$A$300,0)),INDEX(Junho!$C$4:$C$300,_xlfn.AGGREGATE(15,6,ROW(Junho!$A$4:$A$300)-ROW(Junho!$A$3)/(Junho!$A$4:$A$300=MAX(T14:T19)),MOD(ROW(),2)+5)))),"")</f>
        <v/>
      </c>
      <c r="V19" s="16" t="str">
        <f>IFERROR(IF(T14="","",IF(MOD(ROW(),2)+5=1,INDEX(Junho!$F$4:$F$300,MATCH(T19,Junho!$A$4:$A$300,0)),INDEX(Junho!$F$4:$F$300,_xlfn.AGGREGATE(15,6,ROW(Junho!$A$4:$A$300)-ROW(Junho!$A$3)/(Junho!$A$4:$A$300=MAX(T14:T19)),MOD(ROW(),2)+5)))),"")</f>
        <v/>
      </c>
    </row>
    <row r="20" spans="2:22" x14ac:dyDescent="0.3">
      <c r="B20" s="47"/>
      <c r="C20" s="20" t="str">
        <f>IFERROR(IF(B14="","",IF(MOD(ROW(),2)+7=1,INDEX(Junho!$C$4:$C$300,MATCH(B20,Junho!$A$4:$A$300,0)),INDEX(Junho!$C$4:$C$300,_xlfn.AGGREGATE(15,6,ROW(Junho!$A$4:$A$300)-ROW(Junho!$A$3)/(Junho!$A$4:$A$300=MAX(B14:B20)),MOD(ROW(),2)+7)))),"")</f>
        <v/>
      </c>
      <c r="D20" s="16" t="str">
        <f>IFERROR(IF(B14="","",IF(MOD(ROW(),2)+7=1,INDEX(Junho!$F$4:$F$300,MATCH(B20,Junho!$A$4:$A$300,0)),INDEX(Junho!$F$4:$F$300,_xlfn.AGGREGATE(15,6,ROW(Junho!$A$4:$A$300)-ROW(Junho!$A$3)/(Junho!$A$4:$A$300=MAX(B14:B20)),MOD(ROW(),2)+7)))),"")</f>
        <v/>
      </c>
      <c r="E20" s="34"/>
      <c r="F20" s="20" t="str">
        <f>IFERROR(IF(E14="","",IF(MOD(ROW(),2)+7=1,INDEX(Junho!$C$4:$C$300,MATCH(E20,Junho!$A$4:$A$300,0)),INDEX(Junho!$C$4:$C$300,_xlfn.AGGREGATE(15,6,ROW(Junho!$A$4:$A$300)-ROW(Junho!$A$3)/(Junho!$A$4:$A$300=MAX(E14:E20)),MOD(ROW(),2)+7)))),"")</f>
        <v/>
      </c>
      <c r="G20" s="16" t="str">
        <f>IFERROR(IF(E14="","",IF(MOD(ROW(),2)+7=1,INDEX(Junho!$F$4:$F$300,MATCH(E20,Junho!$A$4:$A$300,0)),INDEX(Junho!$F$4:$F$300,_xlfn.AGGREGATE(15,6,ROW(Junho!$A$4:$A$300)-ROW(Junho!$A$3)/(Junho!$A$4:$A$300=MAX(E14:E20)),MOD(ROW(),2)+7)))),"")</f>
        <v/>
      </c>
      <c r="H20" s="34"/>
      <c r="I20" s="20" t="str">
        <f>IFERROR(IF(H14="","",IF(MOD(ROW(),2)+7=1,INDEX(Junho!$C$4:$C$300,MATCH(H20,Junho!$A$4:$A$300,0)),INDEX(Junho!$C$4:$C$300,_xlfn.AGGREGATE(15,6,ROW(Junho!$A$4:$A$300)-ROW(Junho!$A$3)/(Junho!$A$4:$A$300=MAX(H14:H20)),MOD(ROW(),2)+7)))),"")</f>
        <v/>
      </c>
      <c r="J20" s="16" t="str">
        <f>IFERROR(IF(H14="","",IF(MOD(ROW(),2)+7=1,INDEX(Junho!$F$4:$F$300,MATCH(H20,Junho!$A$4:$A$300,0)),INDEX(Junho!$F$4:$F$300,_xlfn.AGGREGATE(15,6,ROW(Junho!$A$4:$A$300)-ROW(Junho!$A$3)/(Junho!$A$4:$A$300=MAX(H14:H20)),MOD(ROW(),2)+7)))),"")</f>
        <v/>
      </c>
      <c r="K20" s="34"/>
      <c r="L20" s="20" t="str">
        <f>IFERROR(IF(K14="","",IF(MOD(ROW(),2)+7=1,INDEX(Junho!$C$4:$C$300,MATCH(K20,Junho!$A$4:$A$300,0)),INDEX(Junho!$C$4:$C$300,_xlfn.AGGREGATE(15,6,ROW(Junho!$A$4:$A$300)-ROW(Junho!$A$3)/(Junho!$A$4:$A$300=MAX(K14:K20)),MOD(ROW(),2)+7)))),"")</f>
        <v/>
      </c>
      <c r="M20" s="16" t="str">
        <f>IFERROR(IF(K14="","",IF(MOD(ROW(),2)+7=1,INDEX(Junho!$F$4:$F$300,MATCH(K20,Junho!$A$4:$A$300,0)),INDEX(Junho!$F$4:$F$300,_xlfn.AGGREGATE(15,6,ROW(Junho!$A$4:$A$300)-ROW(Junho!$A$3)/(Junho!$A$4:$A$300=MAX(K14:K20)),MOD(ROW(),2)+7)))),"")</f>
        <v/>
      </c>
      <c r="N20" s="34"/>
      <c r="O20" s="20" t="str">
        <f>IFERROR(IF(N14="","",IF(MOD(ROW(),2)+7=1,INDEX(Junho!$C$4:$C$300,MATCH(N20,Junho!$A$4:$A$300,0)),INDEX(Junho!$C$4:$C$300,_xlfn.AGGREGATE(15,6,ROW(Junho!$A$4:$A$300)-ROW(Junho!$A$3)/(Junho!$A$4:$A$300=MAX(N14:N20)),MOD(ROW(),2)+7)))),"")</f>
        <v/>
      </c>
      <c r="P20" s="16" t="str">
        <f>IFERROR(IF(N14="","",IF(MOD(ROW(),2)+7=1,INDEX(Junho!$F$4:$F$300,MATCH(N20,Junho!$A$4:$A$300,0)),INDEX(Junho!$F$4:$F$300,_xlfn.AGGREGATE(15,6,ROW(Junho!$A$4:$A$300)-ROW(Junho!$A$3)/(Junho!$A$4:$A$300=MAX(N14:N20)),MOD(ROW(),2)+7)))),"")</f>
        <v/>
      </c>
      <c r="Q20" s="34"/>
      <c r="R20" s="20" t="str">
        <f>IFERROR(IF(Q14="","",IF(MOD(ROW(),2)+7=1,INDEX(Junho!$C$4:$C$300,MATCH(Q20,Junho!$A$4:$A$300,0)),INDEX(Junho!$C$4:$C$300,_xlfn.AGGREGATE(15,6,ROW(Junho!$A$4:$A$300)-ROW(Junho!$A$3)/(Junho!$A$4:$A$300=MAX(Q14:Q20)),MOD(ROW(),2)+7)))),"")</f>
        <v/>
      </c>
      <c r="S20" s="16" t="str">
        <f>IFERROR(IF(Q14="","",IF(MOD(ROW(),2)+7=1,INDEX(Junho!$F$4:$F$300,MATCH(Q20,Junho!$A$4:$A$300,0)),INDEX(Junho!$F$4:$F$300,_xlfn.AGGREGATE(15,6,ROW(Junho!$A$4:$A$300)-ROW(Junho!$A$3)/(Junho!$A$4:$A$300=MAX(Q14:Q20)),MOD(ROW(),2)+7)))),"")</f>
        <v/>
      </c>
      <c r="T20" s="34"/>
      <c r="U20" s="46" t="str">
        <f>IFERROR(IF(T14="","",IF(MOD(ROW(),2)+7=1,INDEX(Junho!$C$4:$C$300,MATCH(T20,Junho!$A$4:$A$300,0)),INDEX(Junho!$C$4:$C$300,_xlfn.AGGREGATE(15,6,ROW(Junho!$A$4:$A$300)-ROW(Junho!$A$3)/(Junho!$A$4:$A$300=MAX(T14:T20)),MOD(ROW(),2)+7)))),"")</f>
        <v/>
      </c>
      <c r="V20" s="16" t="str">
        <f>IFERROR(IF(T14="","",IF(MOD(ROW(),2)+7=1,INDEX(Junho!$F$4:$F$300,MATCH(T20,Junho!$A$4:$A$300,0)),INDEX(Junho!$F$4:$F$300,_xlfn.AGGREGATE(15,6,ROW(Junho!$A$4:$A$300)-ROW(Junho!$A$3)/(Junho!$A$4:$A$300=MAX(T14:T20)),MOD(ROW(),2)+7)))),"")</f>
        <v/>
      </c>
    </row>
    <row r="21" spans="2:22" x14ac:dyDescent="0.3">
      <c r="B21" s="47"/>
      <c r="C21" s="21" t="str">
        <f>IFERROR(IF(B14="","",IF(MOD(ROW(),2)+7=1,INDEX(Junho!$C$4:$C$300,MATCH(B21,Junho!$A$4:$A$300,0)),INDEX(Junho!$C$4:$C$300,_xlfn.AGGREGATE(15,6,ROW(Junho!$A$4:$A$300)-ROW(Junho!$A$3)/(Junho!$A$4:$A$300=MAX(B14:B21)),MOD(ROW(),2)+7)))),"")</f>
        <v/>
      </c>
      <c r="D21" s="16" t="str">
        <f>IFERROR(IF(B14="","",IF(MOD(ROW(),2)+7=1,INDEX(Junho!$F$4:$F$300,MATCH(B21,Junho!$A$4:$A$300,0)),INDEX(Junho!$F$4:$F$300,_xlfn.AGGREGATE(15,6,ROW(Junho!$A$4:$A$300)-ROW(Junho!$A$3)/(Junho!$A$4:$A$300=MAX(B14:B21)),MOD(ROW(),2)+7)))),"")</f>
        <v/>
      </c>
      <c r="E21" s="34"/>
      <c r="F21" s="44" t="str">
        <f>IFERROR(IF(E14="","",IF(MOD(ROW(),2)+7=1,INDEX(Junho!$C$4:$C$300,MATCH(E21,Junho!$A$4:$A$300,0)),INDEX(Junho!$C$4:$C$300,_xlfn.AGGREGATE(15,6,ROW(Junho!$A$4:$A$300)-ROW(Junho!$A$3)/(Junho!$A$4:$A$300=MAX(E14:E21)),MOD(ROW(),2)+7)))),"")</f>
        <v/>
      </c>
      <c r="G21" s="16" t="str">
        <f>IFERROR(IF(E14="","",IF(MOD(ROW(),2)+7=1,INDEX(Junho!$F$4:$F$300,MATCH(E21,Junho!$A$4:$A$300,0)),INDEX(Junho!$F$4:$F$300,_xlfn.AGGREGATE(15,6,ROW(Junho!$A$4:$A$300)-ROW(Junho!$A$3)/(Junho!$A$4:$A$300=MAX(E14:E21)),MOD(ROW(),2)+7)))),"")</f>
        <v/>
      </c>
      <c r="H21" s="34"/>
      <c r="I21" s="44" t="str">
        <f>IFERROR(IF(H14="","",IF(MOD(ROW(),2)+7=1,INDEX(Junho!$C$4:$C$300,MATCH(H21,Junho!$A$4:$A$300,0)),INDEX(Junho!$C$4:$C$300,_xlfn.AGGREGATE(15,6,ROW(Junho!$A$4:$A$300)-ROW(Junho!$A$3)/(Junho!$A$4:$A$300=MAX(H14:H21)),MOD(ROW(),2)+7)))),"")</f>
        <v/>
      </c>
      <c r="J21" s="16" t="str">
        <f>IFERROR(IF(H14="","",IF(MOD(ROW(),2)+7=1,INDEX(Junho!$F$4:$F$300,MATCH(H21,Junho!$A$4:$A$300,0)),INDEX(Junho!$F$4:$F$300,_xlfn.AGGREGATE(15,6,ROW(Junho!$A$4:$A$300)-ROW(Junho!$A$3)/(Junho!$A$4:$A$300=MAX(H14:H21)),MOD(ROW(),2)+7)))),"")</f>
        <v/>
      </c>
      <c r="K21" s="34"/>
      <c r="L21" s="44" t="str">
        <f>IFERROR(IF(K14="","",IF(MOD(ROW(),2)+7=1,INDEX(Junho!$C$4:$C$300,MATCH(K21,Junho!$A$4:$A$300,0)),INDEX(Junho!$C$4:$C$300,_xlfn.AGGREGATE(15,6,ROW(Junho!$A$4:$A$300)-ROW(Junho!$A$3)/(Junho!$A$4:$A$300=MAX(K14:K21)),MOD(ROW(),2)+7)))),"")</f>
        <v/>
      </c>
      <c r="M21" s="16" t="str">
        <f>IFERROR(IF(K14="","",IF(MOD(ROW(),2)+7=1,INDEX(Junho!$F$4:$F$300,MATCH(K21,Junho!$A$4:$A$300,0)),INDEX(Junho!$F$4:$F$300,_xlfn.AGGREGATE(15,6,ROW(Junho!$A$4:$A$300)-ROW(Junho!$A$3)/(Junho!$A$4:$A$300=MAX(K14:K21)),MOD(ROW(),2)+7)))),"")</f>
        <v/>
      </c>
      <c r="N21" s="34"/>
      <c r="O21" s="44" t="str">
        <f>IFERROR(IF(N14="","",IF(MOD(ROW(),2)+7=1,INDEX(Junho!$C$4:$C$300,MATCH(N21,Junho!$A$4:$A$300,0)),INDEX(Junho!$C$4:$C$300,_xlfn.AGGREGATE(15,6,ROW(Junho!$A$4:$A$300)-ROW(Junho!$A$3)/(Junho!$A$4:$A$300=MAX(N14:N21)),MOD(ROW(),2)+7)))),"")</f>
        <v/>
      </c>
      <c r="P21" s="16" t="str">
        <f>IFERROR(IF(N14="","",IF(MOD(ROW(),2)+7=1,INDEX(Junho!$F$4:$F$300,MATCH(N21,Junho!$A$4:$A$300,0)),INDEX(Junho!$F$4:$F$300,_xlfn.AGGREGATE(15,6,ROW(Junho!$A$4:$A$300)-ROW(Junho!$A$3)/(Junho!$A$4:$A$300=MAX(N14:N21)),MOD(ROW(),2)+7)))),"")</f>
        <v/>
      </c>
      <c r="Q21" s="34"/>
      <c r="R21" s="44" t="str">
        <f>IFERROR(IF(Q14="","",IF(MOD(ROW(),2)+7=1,INDEX(Junho!$C$4:$C$300,MATCH(Q21,Junho!$A$4:$A$300,0)),INDEX(Junho!$C$4:$C$300,_xlfn.AGGREGATE(15,6,ROW(Junho!$A$4:$A$300)-ROW(Junho!$A$3)/(Junho!$A$4:$A$300=MAX(Q14:Q21)),MOD(ROW(),2)+7)))),"")</f>
        <v/>
      </c>
      <c r="S21" s="16" t="str">
        <f>IFERROR(IF(Q14="","",IF(MOD(ROW(),2)+7=1,INDEX(Junho!$F$4:$F$300,MATCH(Q21,Junho!$A$4:$A$300,0)),INDEX(Junho!$F$4:$F$300,_xlfn.AGGREGATE(15,6,ROW(Junho!$A$4:$A$300)-ROW(Junho!$A$3)/(Junho!$A$4:$A$300=MAX(Q14:Q21)),MOD(ROW(),2)+7)))),"")</f>
        <v/>
      </c>
      <c r="T21" s="34"/>
      <c r="U21" s="51" t="str">
        <f>IFERROR(IF(T14="","",IF(MOD(ROW(),2)+7=1,INDEX(Junho!$C$4:$C$300,MATCH(T21,Junho!$A$4:$A$300,0)),INDEX(Junho!$C$4:$C$300,_xlfn.AGGREGATE(15,6,ROW(Junho!$A$4:$A$300)-ROW(Junho!$A$3)/(Junho!$A$4:$A$300=MAX(T14:T21)),MOD(ROW(),2)+7)))),"")</f>
        <v/>
      </c>
      <c r="V21" s="16" t="str">
        <f>IFERROR(IF(T14="","",IF(MOD(ROW(),2)+7=1,INDEX(Junho!$F$4:$F$300,MATCH(T21,Junho!$A$4:$A$300,0)),INDEX(Junho!$F$4:$F$300,_xlfn.AGGREGATE(15,6,ROW(Junho!$A$4:$A$300)-ROW(Junho!$A$3)/(Junho!$A$4:$A$300=MAX(T14:T21)),MOD(ROW(),2)+7)))),"")</f>
        <v/>
      </c>
    </row>
    <row r="22" spans="2:22" x14ac:dyDescent="0.3">
      <c r="B22" s="49">
        <f>Junho!H9</f>
        <v>44360</v>
      </c>
      <c r="C22" s="20" t="str">
        <f>IFERROR(IF(B22="","",IF(MOD(ROW(),2)+1=1,INDEX(Junho!$C$4:$C$300,MATCH(B22,Junho!$A$4:$A$300,0)),INDEX(Junho!$C$4:$C$300,_xlfn.AGGREGATE(15,6,ROW(Junho!$A$4:$A$300)-ROW(Junho!$A$3)/(Junho!$A$4:$A$300=MAX(B22)),MOD(ROW(),2)+1)))),"")</f>
        <v>Reações Quimicas</v>
      </c>
      <c r="D22" s="16" t="str">
        <f>IFERROR(IF(B22="","",IF(MOD(ROW(),2)+1=1,INDEX(Junho!$F$4:$F$300,MATCH(B22,Junho!$A$4:$A$300,0)),INDEX(Junho!$F$4:$F$300,_xlfn.AGGREGATE(15,6,ROW(Junho!$A$4:$A$300)-ROW(Junho!$A$3)/(Junho!$A$4:$A$300=MAX(B22)),MOD(ROW(),2)+1)))),"")</f>
        <v>A estudar</v>
      </c>
      <c r="E22" s="36">
        <f>Junho!I9</f>
        <v>44361</v>
      </c>
      <c r="F22" s="20" t="str">
        <f>IFERROR(IF(E22="","",IF(MOD(ROW(),2)+1=1,INDEX(Junho!$C$4:$C$300,MATCH(E22,Junho!$A$4:$A$300,0)),INDEX(Junho!$C$4:$C$300,_xlfn.AGGREGATE(15,6,ROW(Junho!$A$4:$A$300)-ROW(Junho!$A$3)/(Junho!$A$4:$A$300=MAX(E22)),MOD(ROW(),2)+1)))),"")</f>
        <v>Báskara</v>
      </c>
      <c r="G22" s="16" t="str">
        <f>IFERROR(IF(E22="","",IF(MOD(ROW(),2)+1=1,INDEX(Junho!$F$4:$F$300,MATCH(E22,Junho!$A$4:$A$300,0)),INDEX(Junho!$F$4:$F$300,_xlfn.AGGREGATE(15,6,ROW(Junho!$A$4:$A$300)-ROW(Junho!$A$3)/(Junho!$A$4:$A$300=MAX(E22)),MOD(ROW(),2)+1)))),"")</f>
        <v>A estudar</v>
      </c>
      <c r="H22" s="36">
        <f>Junho!J9</f>
        <v>44362</v>
      </c>
      <c r="I22" s="20" t="str">
        <f>IFERROR(IF(H22="","",IF(MOD(ROW(),2)+1=1,INDEX(Junho!$C$4:$C$300,MATCH(H22,Junho!$A$4:$A$300,0)),INDEX(Junho!$C$4:$C$300,_xlfn.AGGREGATE(15,6,ROW(Junho!$A$4:$A$300)-ROW(Junho!$A$3)/(Junho!$A$4:$A$300=MAX(H22)),MOD(ROW(),2)+1)))),"")</f>
        <v>Hifen</v>
      </c>
      <c r="J22" s="16" t="str">
        <f>IFERROR(IF(H22="","",IF(MOD(ROW(),2)+1=1,INDEX(Junho!$F$4:$F$300,MATCH(H22,Junho!$A$4:$A$300,0)),INDEX(Junho!$F$4:$F$300,_xlfn.AGGREGATE(15,6,ROW(Junho!$A$4:$A$300)-ROW(Junho!$A$3)/(Junho!$A$4:$A$300=MAX(H22)),MOD(ROW(),2)+1)))),"")</f>
        <v>A estudar</v>
      </c>
      <c r="K22" s="36">
        <f>Junho!K9</f>
        <v>44363</v>
      </c>
      <c r="L22" s="20" t="str">
        <f>IFERROR(IF(K22="","",IF(MOD(ROW(),2)+1=1,INDEX(Junho!$C$4:$C$300,MATCH(K22,Junho!$A$4:$A$300,0)),INDEX(Junho!$C$4:$C$300,_xlfn.AGGREGATE(15,6,ROW(Junho!$A$4:$A$300)-ROW(Junho!$A$3)/(Junho!$A$4:$A$300=MAX(K22)),MOD(ROW(),2)+1)))),"")</f>
        <v>Velocidade Média</v>
      </c>
      <c r="M22" s="16" t="str">
        <f>IFERROR(IF(K22="","",IF(MOD(ROW(),2)+1=1,INDEX(Junho!$F$4:$F$300,MATCH(K22,Junho!$A$4:$A$300,0)),INDEX(Junho!$F$4:$F$300,_xlfn.AGGREGATE(15,6,ROW(Junho!$A$4:$A$300)-ROW(Junho!$A$3)/(Junho!$A$4:$A$300=MAX(K22)),MOD(ROW(),2)+1)))),"")</f>
        <v>Estudado</v>
      </c>
      <c r="N22" s="36">
        <f>Junho!L9</f>
        <v>44364</v>
      </c>
      <c r="O22" s="20" t="str">
        <f>IFERROR(IF(N22="","",IF(MOD(ROW(),2)+1=1,INDEX(Junho!$C$4:$C$300,MATCH(N22,Junho!$A$4:$A$300,0)),INDEX(Junho!$C$4:$C$300,_xlfn.AGGREGATE(15,6,ROW(Junho!$A$4:$A$300)-ROW(Junho!$A$3)/(Junho!$A$4:$A$300=MAX(N22)),MOD(ROW(),2)+1)))),"")</f>
        <v>Quimica organica</v>
      </c>
      <c r="P22" s="16" t="str">
        <f>IFERROR(IF(N22="","",IF(MOD(ROW(),2)+1=1,INDEX(Junho!$F$4:$F$300,MATCH(N22,Junho!$A$4:$A$300,0)),INDEX(Junho!$F$4:$F$300,_xlfn.AGGREGATE(15,6,ROW(Junho!$A$4:$A$300)-ROW(Junho!$A$3)/(Junho!$A$4:$A$300=MAX(N22)),MOD(ROW(),2)+1)))),"")</f>
        <v>A estudar</v>
      </c>
      <c r="Q22" s="36">
        <f>Junho!M9</f>
        <v>44365</v>
      </c>
      <c r="R22" s="20" t="str">
        <f>IFERROR(IF(Q22="","",IF(MOD(ROW(),2)+1=1,INDEX(Junho!$C$4:$C$300,MATCH(Q22,Junho!$A$4:$A$300,0)),INDEX(Junho!$C$4:$C$300,_xlfn.AGGREGATE(15,6,ROW(Junho!$A$4:$A$300)-ROW(Junho!$A$3)/(Junho!$A$4:$A$300=MAX(Q22)),MOD(ROW(),2)+1)))),"")</f>
        <v>Vogais</v>
      </c>
      <c r="S22" s="16" t="str">
        <f>IFERROR(IF(Q22="","",IF(MOD(ROW(),2)+1=1,INDEX(Junho!$F$4:$F$300,MATCH(Q22,Junho!$A$4:$A$300,0)),INDEX(Junho!$F$4:$F$300,_xlfn.AGGREGATE(15,6,ROW(Junho!$A$4:$A$300)-ROW(Junho!$A$3)/(Junho!$A$4:$A$300=MAX(Q22)),MOD(ROW(),2)+1)))),"")</f>
        <v>A estudar</v>
      </c>
      <c r="T22" s="36">
        <f>Junho!N9</f>
        <v>44366</v>
      </c>
      <c r="U22" s="46" t="str">
        <f>IFERROR(IF(T22="","",IF(MOD(ROW(),2)+1=1,INDEX(Junho!$C$4:$C$300,MATCH(T22,Junho!$A$4:$A$300,0)),INDEX(Junho!$C$4:$C$300,_xlfn.AGGREGATE(15,6,ROW(Junho!$A$4:$A$300)-ROW(Junho!$A$3)/(Junho!$A$4:$A$300=MAX(T22)),MOD(ROW(),2)+1)))),"")</f>
        <v>Função</v>
      </c>
      <c r="V22" s="16" t="str">
        <f>IFERROR(IF(T22="","",IF(MOD(ROW(),2)+1=1,INDEX(Junho!$F$4:$F$300,MATCH(T22,Junho!$A$4:$A$300,0)),INDEX(Junho!$F$4:$F$300,_xlfn.AGGREGATE(15,6,ROW(Junho!$A$4:$A$300)-ROW(Junho!$A$3)/(Junho!$A$4:$A$300=MAX(T22)),MOD(ROW(),2)+1)))),"")</f>
        <v>Estudado</v>
      </c>
    </row>
    <row r="23" spans="2:22" x14ac:dyDescent="0.3">
      <c r="B23" s="45"/>
      <c r="C23" s="20" t="str">
        <f>IFERROR(IF(B22="","",IF(MOD(ROW(),2)+1=1,INDEX(Junho!$C$4:$C$300,MATCH(B23,Junho!$A$4:$A$300,0)),INDEX(Junho!$C$4:$C$300,_xlfn.AGGREGATE(15,6,ROW(Junho!$A$4:$A$300)-ROW(Junho!$A$3)/(Junho!$A$4:$A$300=MAX(B22:B23)),MOD(ROW(),2)+1)))),"")</f>
        <v/>
      </c>
      <c r="D23" s="16" t="str">
        <f>IFERROR(IF(B22="","",IF(MOD(ROW(),2)+1=1,INDEX(Junho!$F$4:$F$300,MATCH(B23,Junho!$A$4:$A$300,0)),INDEX(Junho!$F$4:$F$300,_xlfn.AGGREGATE(15,6,ROW(Junho!$A$4:$A$300)-ROW(Junho!$A$3)/(Junho!$A$4:$A$300=MAX(B22:B23)),MOD(ROW(),2)+1)))),"")</f>
        <v/>
      </c>
      <c r="E23" s="26"/>
      <c r="F23" s="20" t="str">
        <f>IFERROR(IF(E22="","",IF(MOD(ROW(),2)+1=1,INDEX(Junho!$C$4:$C$300,MATCH(E23,Junho!$A$4:$A$300,0)),INDEX(Junho!$C$4:$C$300,_xlfn.AGGREGATE(15,6,ROW(Junho!$A$4:$A$300)-ROW(Junho!$A$3)/(Junho!$A$4:$A$300=MAX(E22:E23)),MOD(ROW(),2)+1)))),"")</f>
        <v/>
      </c>
      <c r="G23" s="16" t="str">
        <f>IFERROR(IF(E22="","",IF(MOD(ROW(),2)+1=1,INDEX(Junho!$F$4:$F$300,MATCH(E23,Junho!$A$4:$A$300,0)),INDEX(Junho!$F$4:$F$300,_xlfn.AGGREGATE(15,6,ROW(Junho!$A$4:$A$300)-ROW(Junho!$A$3)/(Junho!$A$4:$A$300=MAX(E22:E23)),MOD(ROW(),2)+1)))),"")</f>
        <v/>
      </c>
      <c r="H23" s="26"/>
      <c r="I23" s="20" t="str">
        <f>IFERROR(IF(H22="","",IF(MOD(ROW(),2)+1=1,INDEX(Junho!$C$4:$C$300,MATCH(H23,Junho!$A$4:$A$300,0)),INDEX(Junho!$C$4:$C$300,_xlfn.AGGREGATE(15,6,ROW(Junho!$A$4:$A$300)-ROW(Junho!$A$3)/(Junho!$A$4:$A$300=MAX(H22:H23)),MOD(ROW(),2)+1)))),"")</f>
        <v/>
      </c>
      <c r="J23" s="16" t="str">
        <f>IFERROR(IF(H22="","",IF(MOD(ROW(),2)+1=1,INDEX(Junho!$F$4:$F$300,MATCH(H23,Junho!$A$4:$A$300,0)),INDEX(Junho!$F$4:$F$300,_xlfn.AGGREGATE(15,6,ROW(Junho!$A$4:$A$300)-ROW(Junho!$A$3)/(Junho!$A$4:$A$300=MAX(H22:H23)),MOD(ROW(),2)+1)))),"")</f>
        <v/>
      </c>
      <c r="K23" s="26"/>
      <c r="L23" s="20" t="str">
        <f>IFERROR(IF(K22="","",IF(MOD(ROW(),2)+1=1,INDEX(Junho!$C$4:$C$300,MATCH(K23,Junho!$A$4:$A$300,0)),INDEX(Junho!$C$4:$C$300,_xlfn.AGGREGATE(15,6,ROW(Junho!$A$4:$A$300)-ROW(Junho!$A$3)/(Junho!$A$4:$A$300=MAX(K22:K23)),MOD(ROW(),2)+1)))),"")</f>
        <v/>
      </c>
      <c r="M23" s="16" t="str">
        <f>IFERROR(IF(K22="","",IF(MOD(ROW(),2)+1=1,INDEX(Junho!$F$4:$F$300,MATCH(K23,Junho!$A$4:$A$300,0)),INDEX(Junho!$F$4:$F$300,_xlfn.AGGREGATE(15,6,ROW(Junho!$A$4:$A$300)-ROW(Junho!$A$3)/(Junho!$A$4:$A$300=MAX(K22:K23)),MOD(ROW(),2)+1)))),"")</f>
        <v/>
      </c>
      <c r="N23" s="26"/>
      <c r="O23" s="20" t="str">
        <f>IFERROR(IF(N22="","",IF(MOD(ROW(),2)+1=1,INDEX(Junho!$C$4:$C$300,MATCH(N23,Junho!$A$4:$A$300,0)),INDEX(Junho!$C$4:$C$300,_xlfn.AGGREGATE(15,6,ROW(Junho!$A$4:$A$300)-ROW(Junho!$A$3)/(Junho!$A$4:$A$300=MAX(N22:N23)),MOD(ROW(),2)+1)))),"")</f>
        <v/>
      </c>
      <c r="P23" s="16" t="str">
        <f>IFERROR(IF(N22="","",IF(MOD(ROW(),2)+1=1,INDEX(Junho!$F$4:$F$300,MATCH(N23,Junho!$A$4:$A$300,0)),INDEX(Junho!$F$4:$F$300,_xlfn.AGGREGATE(15,6,ROW(Junho!$A$4:$A$300)-ROW(Junho!$A$3)/(Junho!$A$4:$A$300=MAX(N22:N23)),MOD(ROW(),2)+1)))),"")</f>
        <v/>
      </c>
      <c r="Q23" s="26"/>
      <c r="R23" s="20" t="str">
        <f>IFERROR(IF(Q22="","",IF(MOD(ROW(),2)+1=1,INDEX(Junho!$C$4:$C$300,MATCH(Q23,Junho!$A$4:$A$300,0)),INDEX(Junho!$C$4:$C$300,_xlfn.AGGREGATE(15,6,ROW(Junho!$A$4:$A$300)-ROW(Junho!$A$3)/(Junho!$A$4:$A$300=MAX(Q22:Q23)),MOD(ROW(),2)+1)))),"")</f>
        <v/>
      </c>
      <c r="S23" s="16" t="str">
        <f>IFERROR(IF(Q22="","",IF(MOD(ROW(),2)+1=1,INDEX(Junho!$F$4:$F$300,MATCH(Q23,Junho!$A$4:$A$300,0)),INDEX(Junho!$F$4:$F$300,_xlfn.AGGREGATE(15,6,ROW(Junho!$A$4:$A$300)-ROW(Junho!$A$3)/(Junho!$A$4:$A$300=MAX(Q22:Q23)),MOD(ROW(),2)+1)))),"")</f>
        <v/>
      </c>
      <c r="T23" s="26"/>
      <c r="U23" s="46" t="str">
        <f>IFERROR(IF(T22="","",IF(MOD(ROW(),2)+1=1,INDEX(Junho!$C$4:$C$300,MATCH(T23,Junho!$A$4:$A$300,0)),INDEX(Junho!$C$4:$C$300,_xlfn.AGGREGATE(15,6,ROW(Junho!$A$4:$A$300)-ROW(Junho!$A$3)/(Junho!$A$4:$A$300=MAX(T22:T23)),MOD(ROW(),2)+1)))),"")</f>
        <v/>
      </c>
      <c r="V23" s="16" t="str">
        <f>IFERROR(IF(T22="","",IF(MOD(ROW(),2)+1=1,INDEX(Junho!$F$4:$F$300,MATCH(T23,Junho!$A$4:$A$300,0)),INDEX(Junho!$F$4:$F$300,_xlfn.AGGREGATE(15,6,ROW(Junho!$A$4:$A$300)-ROW(Junho!$A$3)/(Junho!$A$4:$A$300=MAX(T22:T23)),MOD(ROW(),2)+1)))),"")</f>
        <v/>
      </c>
    </row>
    <row r="24" spans="2:22" x14ac:dyDescent="0.3">
      <c r="B24" s="45"/>
      <c r="C24" s="20" t="str">
        <f>IFERROR(IF(B22="","",IF(MOD(ROW(),2)+3=1,INDEX(Junho!$C$4:$C$300,MATCH(B24,Junho!$A$4:$A$300,0)),INDEX(Junho!$C$4:$C$300,_xlfn.AGGREGATE(15,6,ROW(Junho!$A$4:$A$300)-ROW(Junho!$A$3)/(Junho!$A$4:$A$300=MAX(B22:B24)),MOD(ROW(),2)+3)))),"")</f>
        <v/>
      </c>
      <c r="D24" s="16" t="str">
        <f>IFERROR(IF(B22="","",IF(MOD(ROW(),2)+3=1,INDEX(Junho!$F$4:$F$300,MATCH(B24,Junho!$A$4:$A$300,0)),INDEX(Junho!$F$4:$F$300,_xlfn.AGGREGATE(15,6,ROW(Junho!$A$4:$A$300)-ROW(Junho!$A$3)/(Junho!$A$4:$A$300=MAX(B22:B24)),MOD(ROW(),2)+3)))),"")</f>
        <v/>
      </c>
      <c r="E24" s="26"/>
      <c r="F24" s="20" t="str">
        <f>IFERROR(IF(E22="","",IF(MOD(ROW(),2)+3=1,INDEX(Junho!$C$4:$C$300,MATCH(E24,Junho!$A$4:$A$300,0)),INDEX(Junho!$C$4:$C$300,_xlfn.AGGREGATE(15,6,ROW(Junho!$A$4:$A$300)-ROW(Junho!$A$3)/(Junho!$A$4:$A$300=MAX(E22:E24)),MOD(ROW(),2)+3)))),"")</f>
        <v/>
      </c>
      <c r="G24" s="16" t="str">
        <f>IFERROR(IF(E22="","",IF(MOD(ROW(),2)+3=1,INDEX(Junho!$F$4:$F$300,MATCH(E24,Junho!$A$4:$A$300,0)),INDEX(Junho!$F$4:$F$300,_xlfn.AGGREGATE(15,6,ROW(Junho!$A$4:$A$300)-ROW(Junho!$A$3)/(Junho!$A$4:$A$300=MAX(E22:E24)),MOD(ROW(),2)+3)))),"")</f>
        <v/>
      </c>
      <c r="H24" s="26"/>
      <c r="I24" s="20" t="str">
        <f>IFERROR(IF(H22="","",IF(MOD(ROW(),2)+3=1,INDEX(Junho!$C$4:$C$300,MATCH(H24,Junho!$A$4:$A$300,0)),INDEX(Junho!$C$4:$C$300,_xlfn.AGGREGATE(15,6,ROW(Junho!$A$4:$A$300)-ROW(Junho!$A$3)/(Junho!$A$4:$A$300=MAX(H22:H24)),MOD(ROW(),2)+3)))),"")</f>
        <v/>
      </c>
      <c r="J24" s="16" t="str">
        <f>IFERROR(IF(H22="","",IF(MOD(ROW(),2)+3=1,INDEX(Junho!$F$4:$F$300,MATCH(H24,Junho!$A$4:$A$300,0)),INDEX(Junho!$F$4:$F$300,_xlfn.AGGREGATE(15,6,ROW(Junho!$A$4:$A$300)-ROW(Junho!$A$3)/(Junho!$A$4:$A$300=MAX(H22:H24)),MOD(ROW(),2)+3)))),"")</f>
        <v/>
      </c>
      <c r="K24" s="26"/>
      <c r="L24" s="20" t="str">
        <f>IFERROR(IF(K22="","",IF(MOD(ROW(),2)+3=1,INDEX(Junho!$C$4:$C$300,MATCH(K24,Junho!$A$4:$A$300,0)),INDEX(Junho!$C$4:$C$300,_xlfn.AGGREGATE(15,6,ROW(Junho!$A$4:$A$300)-ROW(Junho!$A$3)/(Junho!$A$4:$A$300=MAX(K22:K24)),MOD(ROW(),2)+3)))),"")</f>
        <v/>
      </c>
      <c r="M24" s="16" t="str">
        <f>IFERROR(IF(K22="","",IF(MOD(ROW(),2)+3=1,INDEX(Junho!$F$4:$F$300,MATCH(K24,Junho!$A$4:$A$300,0)),INDEX(Junho!$F$4:$F$300,_xlfn.AGGREGATE(15,6,ROW(Junho!$A$4:$A$300)-ROW(Junho!$A$3)/(Junho!$A$4:$A$300=MAX(K22:K24)),MOD(ROW(),2)+3)))),"")</f>
        <v/>
      </c>
      <c r="N24" s="26"/>
      <c r="O24" s="20" t="str">
        <f>IFERROR(IF(N22="","",IF(MOD(ROW(),2)+3=1,INDEX(Junho!$C$4:$C$300,MATCH(N24,Junho!$A$4:$A$300,0)),INDEX(Junho!$C$4:$C$300,_xlfn.AGGREGATE(15,6,ROW(Junho!$A$4:$A$300)-ROW(Junho!$A$3)/(Junho!$A$4:$A$300=MAX(N22:N24)),MOD(ROW(),2)+3)))),"")</f>
        <v/>
      </c>
      <c r="P24" s="16" t="str">
        <f>IFERROR(IF(N22="","",IF(MOD(ROW(),2)+3=1,INDEX(Junho!$F$4:$F$300,MATCH(N24,Junho!$A$4:$A$300,0)),INDEX(Junho!$F$4:$F$300,_xlfn.AGGREGATE(15,6,ROW(Junho!$A$4:$A$300)-ROW(Junho!$A$3)/(Junho!$A$4:$A$300=MAX(N22:N24)),MOD(ROW(),2)+3)))),"")</f>
        <v/>
      </c>
      <c r="Q24" s="26"/>
      <c r="R24" s="20" t="str">
        <f>IFERROR(IF(Q22="","",IF(MOD(ROW(),2)+3=1,INDEX(Junho!$C$4:$C$300,MATCH(Q24,Junho!$A$4:$A$300,0)),INDEX(Junho!$C$4:$C$300,_xlfn.AGGREGATE(15,6,ROW(Junho!$A$4:$A$300)-ROW(Junho!$A$3)/(Junho!$A$4:$A$300=MAX(Q22:Q24)),MOD(ROW(),2)+3)))),"")</f>
        <v/>
      </c>
      <c r="S24" s="16" t="str">
        <f>IFERROR(IF(Q22="","",IF(MOD(ROW(),2)+3=1,INDEX(Junho!$F$4:$F$300,MATCH(Q24,Junho!$A$4:$A$300,0)),INDEX(Junho!$F$4:$F$300,_xlfn.AGGREGATE(15,6,ROW(Junho!$A$4:$A$300)-ROW(Junho!$A$3)/(Junho!$A$4:$A$300=MAX(Q22:Q24)),MOD(ROW(),2)+3)))),"")</f>
        <v/>
      </c>
      <c r="T24" s="26"/>
      <c r="U24" s="46" t="str">
        <f>IFERROR(IF(T22="","",IF(MOD(ROW(),2)+3=1,INDEX(Junho!$C$4:$C$300,MATCH(T24,Junho!$A$4:$A$300,0)),INDEX(Junho!$C$4:$C$300,_xlfn.AGGREGATE(15,6,ROW(Junho!$A$4:$A$300)-ROW(Junho!$A$3)/(Junho!$A$4:$A$300=MAX(T22:T24)),MOD(ROW(),2)+3)))),"")</f>
        <v/>
      </c>
      <c r="V24" s="16" t="str">
        <f>IFERROR(IF(T22="","",IF(MOD(ROW(),2)+3=1,INDEX(Junho!$F$4:$F$300,MATCH(T24,Junho!$A$4:$A$300,0)),INDEX(Junho!$F$4:$F$300,_xlfn.AGGREGATE(15,6,ROW(Junho!$A$4:$A$300)-ROW(Junho!$A$3)/(Junho!$A$4:$A$300=MAX(T22:T24)),MOD(ROW(),2)+3)))),"")</f>
        <v/>
      </c>
    </row>
    <row r="25" spans="2:22" x14ac:dyDescent="0.3">
      <c r="B25" s="45"/>
      <c r="C25" s="20" t="str">
        <f>IFERROR(IF(B22="","",IF(MOD(ROW(),2)+3=1,INDEX(Junho!$C$4:$C$300,MATCH(B25,Junho!$A$4:$A$300,0)),INDEX(Junho!$C$4:$C$300,_xlfn.AGGREGATE(15,6,ROW(Junho!$A$4:$A$300)-ROW(Junho!$A$3)/(Junho!$A$4:$A$300=MAX(B22:B25)),MOD(ROW(),2)+3)))),"")</f>
        <v/>
      </c>
      <c r="D25" s="16" t="str">
        <f>IFERROR(IF(B22="","",IF(MOD(ROW(),2)+3=1,INDEX(Junho!$F$4:$F$300,MATCH(B25,Junho!$A$4:$A$300,0)),INDEX(Junho!$F$4:$F$300,_xlfn.AGGREGATE(15,6,ROW(Junho!$A$4:$A$300)-ROW(Junho!$A$3)/(Junho!$A$4:$A$300=MAX(B22:B25)),MOD(ROW(),2)+3)))),"")</f>
        <v/>
      </c>
      <c r="E25" s="26"/>
      <c r="F25" s="20" t="str">
        <f>IFERROR(IF(E22="","",IF(MOD(ROW(),2)+3=1,INDEX(Junho!$C$4:$C$300,MATCH(E25,Junho!$A$4:$A$300,0)),INDEX(Junho!$C$4:$C$300,_xlfn.AGGREGATE(15,6,ROW(Junho!$A$4:$A$300)-ROW(Junho!$A$3)/(Junho!$A$4:$A$300=MAX(E22:E25)),MOD(ROW(),2)+3)))),"")</f>
        <v/>
      </c>
      <c r="G25" s="16" t="str">
        <f>IFERROR(IF(E22="","",IF(MOD(ROW(),2)+3=1,INDEX(Junho!$F$4:$F$300,MATCH(E25,Junho!$A$4:$A$300,0)),INDEX(Junho!$F$4:$F$300,_xlfn.AGGREGATE(15,6,ROW(Junho!$A$4:$A$300)-ROW(Junho!$A$3)/(Junho!$A$4:$A$300=MAX(E22:E25)),MOD(ROW(),2)+3)))),"")</f>
        <v/>
      </c>
      <c r="H25" s="26"/>
      <c r="I25" s="20" t="str">
        <f>IFERROR(IF(H22="","",IF(MOD(ROW(),2)+3=1,INDEX(Junho!$C$4:$C$300,MATCH(H25,Junho!$A$4:$A$300,0)),INDEX(Junho!$C$4:$C$300,_xlfn.AGGREGATE(15,6,ROW(Junho!$A$4:$A$300)-ROW(Junho!$A$3)/(Junho!$A$4:$A$300=MAX(H22:H25)),MOD(ROW(),2)+3)))),"")</f>
        <v/>
      </c>
      <c r="J25" s="16" t="str">
        <f>IFERROR(IF(H22="","",IF(MOD(ROW(),2)+3=1,INDEX(Junho!$F$4:$F$300,MATCH(H25,Junho!$A$4:$A$300,0)),INDEX(Junho!$F$4:$F$300,_xlfn.AGGREGATE(15,6,ROW(Junho!$A$4:$A$300)-ROW(Junho!$A$3)/(Junho!$A$4:$A$300=MAX(H22:H25)),MOD(ROW(),2)+3)))),"")</f>
        <v/>
      </c>
      <c r="K25" s="26"/>
      <c r="L25" s="20" t="str">
        <f>IFERROR(IF(K22="","",IF(MOD(ROW(),2)+3=1,INDEX(Junho!$C$4:$C$300,MATCH(K25,Junho!$A$4:$A$300,0)),INDEX(Junho!$C$4:$C$300,_xlfn.AGGREGATE(15,6,ROW(Junho!$A$4:$A$300)-ROW(Junho!$A$3)/(Junho!$A$4:$A$300=MAX(K22:K25)),MOD(ROW(),2)+3)))),"")</f>
        <v/>
      </c>
      <c r="M25" s="16" t="str">
        <f>IFERROR(IF(K22="","",IF(MOD(ROW(),2)+3=1,INDEX(Junho!$F$4:$F$300,MATCH(K25,Junho!$A$4:$A$300,0)),INDEX(Junho!$F$4:$F$300,_xlfn.AGGREGATE(15,6,ROW(Junho!$A$4:$A$300)-ROW(Junho!$A$3)/(Junho!$A$4:$A$300=MAX(K22:K25)),MOD(ROW(),2)+3)))),"")</f>
        <v/>
      </c>
      <c r="N25" s="26"/>
      <c r="O25" s="20" t="str">
        <f>IFERROR(IF(N22="","",IF(MOD(ROW(),2)+3=1,INDEX(Junho!$C$4:$C$300,MATCH(N25,Junho!$A$4:$A$300,0)),INDEX(Junho!$C$4:$C$300,_xlfn.AGGREGATE(15,6,ROW(Junho!$A$4:$A$300)-ROW(Junho!$A$3)/(Junho!$A$4:$A$300=MAX(N22:N25)),MOD(ROW(),2)+3)))),"")</f>
        <v/>
      </c>
      <c r="P25" s="16" t="str">
        <f>IFERROR(IF(N22="","",IF(MOD(ROW(),2)+3=1,INDEX(Junho!$F$4:$F$300,MATCH(N25,Junho!$A$4:$A$300,0)),INDEX(Junho!$F$4:$F$300,_xlfn.AGGREGATE(15,6,ROW(Junho!$A$4:$A$300)-ROW(Junho!$A$3)/(Junho!$A$4:$A$300=MAX(N22:N25)),MOD(ROW(),2)+3)))),"")</f>
        <v/>
      </c>
      <c r="Q25" s="26"/>
      <c r="R25" s="20" t="str">
        <f>IFERROR(IF(Q22="","",IF(MOD(ROW(),2)+3=1,INDEX(Junho!$C$4:$C$300,MATCH(Q25,Junho!$A$4:$A$300,0)),INDEX(Junho!$C$4:$C$300,_xlfn.AGGREGATE(15,6,ROW(Junho!$A$4:$A$300)-ROW(Junho!$A$3)/(Junho!$A$4:$A$300=MAX(Q22:Q25)),MOD(ROW(),2)+3)))),"")</f>
        <v/>
      </c>
      <c r="S25" s="16" t="str">
        <f>IFERROR(IF(Q22="","",IF(MOD(ROW(),2)+3=1,INDEX(Junho!$F$4:$F$300,MATCH(Q25,Junho!$A$4:$A$300,0)),INDEX(Junho!$F$4:$F$300,_xlfn.AGGREGATE(15,6,ROW(Junho!$A$4:$A$300)-ROW(Junho!$A$3)/(Junho!$A$4:$A$300=MAX(Q22:Q25)),MOD(ROW(),2)+3)))),"")</f>
        <v/>
      </c>
      <c r="T25" s="26"/>
      <c r="U25" s="46" t="str">
        <f>IFERROR(IF(T22="","",IF(MOD(ROW(),2)+3=1,INDEX(Junho!$C$4:$C$300,MATCH(T25,Junho!$A$4:$A$300,0)),INDEX(Junho!$C$4:$C$300,_xlfn.AGGREGATE(15,6,ROW(Junho!$A$4:$A$300)-ROW(Junho!$A$3)/(Junho!$A$4:$A$300=MAX(T22:T25)),MOD(ROW(),2)+3)))),"")</f>
        <v/>
      </c>
      <c r="V25" s="16" t="str">
        <f>IFERROR(IF(T22="","",IF(MOD(ROW(),2)+3=1,INDEX(Junho!$F$4:$F$300,MATCH(T25,Junho!$A$4:$A$300,0)),INDEX(Junho!$F$4:$F$300,_xlfn.AGGREGATE(15,6,ROW(Junho!$A$4:$A$300)-ROW(Junho!$A$3)/(Junho!$A$4:$A$300=MAX(T22:T25)),MOD(ROW(),2)+3)))),"")</f>
        <v/>
      </c>
    </row>
    <row r="26" spans="2:22" x14ac:dyDescent="0.3">
      <c r="B26" s="47"/>
      <c r="C26" s="20" t="str">
        <f>IFERROR(IF(B22="","",IF(MOD(ROW(),2)+5=1,INDEX(Junho!$C$4:$C$300,MATCH(B26,Junho!$A$4:$A$300,0)),INDEX(Junho!$C$4:$C$300,_xlfn.AGGREGATE(15,6,ROW(Junho!$A$4:$A$300)-ROW(Junho!$A$3)/(Junho!$A$4:$A$300=MAX(B22:B26)),MOD(ROW(),2)+5)))),"")</f>
        <v/>
      </c>
      <c r="D26" s="16" t="str">
        <f>IFERROR(IF(B22="","",IF(MOD(ROW(),2)+5=1,INDEX(Junho!$F$4:$F$300,MATCH(B26,Junho!$A$4:$A$300,0)),INDEX(Junho!$F$4:$F$300,_xlfn.AGGREGATE(15,6,ROW(Junho!$A$4:$A$300)-ROW(Junho!$A$3)/(Junho!$A$4:$A$300=MAX(B22:B26)),MOD(ROW(),2)+5)))),"")</f>
        <v/>
      </c>
      <c r="E26" s="34"/>
      <c r="F26" s="20" t="str">
        <f>IFERROR(IF(E22="","",IF(MOD(ROW(),2)+5=1,INDEX(Junho!$C$4:$C$300,MATCH(E26,Junho!$A$4:$A$300,0)),INDEX(Junho!$C$4:$C$300,_xlfn.AGGREGATE(15,6,ROW(Junho!$A$4:$A$300)-ROW(Junho!$A$3)/(Junho!$A$4:$A$300=MAX(E22:E26)),MOD(ROW(),2)+5)))),"")</f>
        <v/>
      </c>
      <c r="G26" s="16" t="str">
        <f>IFERROR(IF(E22="","",IF(MOD(ROW(),2)+5=1,INDEX(Junho!$F$4:$F$300,MATCH(E26,Junho!$A$4:$A$300,0)),INDEX(Junho!$F$4:$F$300,_xlfn.AGGREGATE(15,6,ROW(Junho!$A$4:$A$300)-ROW(Junho!$A$3)/(Junho!$A$4:$A$300=MAX(E22:E26)),MOD(ROW(),2)+5)))),"")</f>
        <v/>
      </c>
      <c r="H26" s="34"/>
      <c r="I26" s="20" t="str">
        <f>IFERROR(IF(H22="","",IF(MOD(ROW(),2)+5=1,INDEX(Junho!$C$4:$C$300,MATCH(H26,Junho!$A$4:$A$300,0)),INDEX(Junho!$C$4:$C$300,_xlfn.AGGREGATE(15,6,ROW(Junho!$A$4:$A$300)-ROW(Junho!$A$3)/(Junho!$A$4:$A$300=MAX(H22:H26)),MOD(ROW(),2)+5)))),"")</f>
        <v/>
      </c>
      <c r="J26" s="16" t="str">
        <f>IFERROR(IF(H22="","",IF(MOD(ROW(),2)+5=1,INDEX(Junho!$F$4:$F$300,MATCH(H26,Junho!$A$4:$A$300,0)),INDEX(Junho!$F$4:$F$300,_xlfn.AGGREGATE(15,6,ROW(Junho!$A$4:$A$300)-ROW(Junho!$A$3)/(Junho!$A$4:$A$300=MAX(H22:H26)),MOD(ROW(),2)+5)))),"")</f>
        <v/>
      </c>
      <c r="K26" s="34"/>
      <c r="L26" s="20" t="str">
        <f>IFERROR(IF(K22="","",IF(MOD(ROW(),2)+5=1,INDEX(Junho!$C$4:$C$300,MATCH(K26,Junho!$A$4:$A$300,0)),INDEX(Junho!$C$4:$C$300,_xlfn.AGGREGATE(15,6,ROW(Junho!$A$4:$A$300)-ROW(Junho!$A$3)/(Junho!$A$4:$A$300=MAX(K22:K26)),MOD(ROW(),2)+5)))),"")</f>
        <v/>
      </c>
      <c r="M26" s="16" t="str">
        <f>IFERROR(IF(K22="","",IF(MOD(ROW(),2)+5=1,INDEX(Junho!$F$4:$F$300,MATCH(K26,Junho!$A$4:$A$300,0)),INDEX(Junho!$F$4:$F$300,_xlfn.AGGREGATE(15,6,ROW(Junho!$A$4:$A$300)-ROW(Junho!$A$3)/(Junho!$A$4:$A$300=MAX(K22:K26)),MOD(ROW(),2)+5)))),"")</f>
        <v/>
      </c>
      <c r="N26" s="34"/>
      <c r="O26" s="20" t="str">
        <f>IFERROR(IF(N22="","",IF(MOD(ROW(),2)+5=1,INDEX(Junho!$C$4:$C$300,MATCH(N26,Junho!$A$4:$A$300,0)),INDEX(Junho!$C$4:$C$300,_xlfn.AGGREGATE(15,6,ROW(Junho!$A$4:$A$300)-ROW(Junho!$A$3)/(Junho!$A$4:$A$300=MAX(N22:N26)),MOD(ROW(),2)+5)))),"")</f>
        <v/>
      </c>
      <c r="P26" s="16" t="str">
        <f>IFERROR(IF(N22="","",IF(MOD(ROW(),2)+5=1,INDEX(Junho!$F$4:$F$300,MATCH(N26,Junho!$A$4:$A$300,0)),INDEX(Junho!$F$4:$F$300,_xlfn.AGGREGATE(15,6,ROW(Junho!$A$4:$A$300)-ROW(Junho!$A$3)/(Junho!$A$4:$A$300=MAX(N22:N26)),MOD(ROW(),2)+5)))),"")</f>
        <v/>
      </c>
      <c r="Q26" s="34"/>
      <c r="R26" s="20" t="str">
        <f>IFERROR(IF(Q22="","",IF(MOD(ROW(),2)+5=1,INDEX(Junho!$C$4:$C$300,MATCH(Q26,Junho!$A$4:$A$300,0)),INDEX(Junho!$C$4:$C$300,_xlfn.AGGREGATE(15,6,ROW(Junho!$A$4:$A$300)-ROW(Junho!$A$3)/(Junho!$A$4:$A$300=MAX(Q22:Q26)),MOD(ROW(),2)+5)))),"")</f>
        <v/>
      </c>
      <c r="S26" s="16" t="str">
        <f>IFERROR(IF(Q22="","",IF(MOD(ROW(),2)+5=1,INDEX(Junho!$F$4:$F$300,MATCH(Q26,Junho!$A$4:$A$300,0)),INDEX(Junho!$F$4:$F$300,_xlfn.AGGREGATE(15,6,ROW(Junho!$A$4:$A$300)-ROW(Junho!$A$3)/(Junho!$A$4:$A$300=MAX(Q22:Q26)),MOD(ROW(),2)+5)))),"")</f>
        <v/>
      </c>
      <c r="T26" s="34"/>
      <c r="U26" s="46" t="str">
        <f>IFERROR(IF(T22="","",IF(MOD(ROW(),2)+5=1,INDEX(Junho!$C$4:$C$300,MATCH(T26,Junho!$A$4:$A$300,0)),INDEX(Junho!$C$4:$C$300,_xlfn.AGGREGATE(15,6,ROW(Junho!$A$4:$A$300)-ROW(Junho!$A$3)/(Junho!$A$4:$A$300=MAX(T22:T26)),MOD(ROW(),2)+5)))),"")</f>
        <v/>
      </c>
      <c r="V26" s="16" t="str">
        <f>IFERROR(IF(T22="","",IF(MOD(ROW(),2)+5=1,INDEX(Junho!$F$4:$F$300,MATCH(T26,Junho!$A$4:$A$300,0)),INDEX(Junho!$F$4:$F$300,_xlfn.AGGREGATE(15,6,ROW(Junho!$A$4:$A$300)-ROW(Junho!$A$3)/(Junho!$A$4:$A$300=MAX(T22:T26)),MOD(ROW(),2)+5)))),"")</f>
        <v/>
      </c>
    </row>
    <row r="27" spans="2:22" x14ac:dyDescent="0.3">
      <c r="B27" s="47"/>
      <c r="C27" s="20" t="str">
        <f>IFERROR(IF(B22="","",IF(MOD(ROW(),2)+5=1,INDEX(Junho!$C$4:$C$300,MATCH(B27,Junho!$A$4:$A$300,0)),INDEX(Junho!$C$4:$C$300,_xlfn.AGGREGATE(15,6,ROW(Junho!$A$4:$A$300)-ROW(Junho!$A$3)/(Junho!$A$4:$A$300=MAX(B22:B27)),MOD(ROW(),2)+5)))),"")</f>
        <v/>
      </c>
      <c r="D27" s="16" t="str">
        <f>IFERROR(IF(B22="","",IF(MOD(ROW(),2)+5=1,INDEX(Junho!$F$4:$F$300,MATCH(B27,Junho!$A$4:$A$300,0)),INDEX(Junho!$F$4:$F$300,_xlfn.AGGREGATE(15,6,ROW(Junho!$A$4:$A$300)-ROW(Junho!$A$3)/(Junho!$A$4:$A$300=MAX(B22:B27)),MOD(ROW(),2)+5)))),"")</f>
        <v/>
      </c>
      <c r="E27" s="34"/>
      <c r="F27" s="20" t="str">
        <f>IFERROR(IF(E22="","",IF(MOD(ROW(),2)+5=1,INDEX(Junho!$C$4:$C$300,MATCH(E27,Junho!$A$4:$A$300,0)),INDEX(Junho!$C$4:$C$300,_xlfn.AGGREGATE(15,6,ROW(Junho!$A$4:$A$300)-ROW(Junho!$A$3)/(Junho!$A$4:$A$300=MAX(E22:E27)),MOD(ROW(),2)+5)))),"")</f>
        <v/>
      </c>
      <c r="G27" s="16" t="str">
        <f>IFERROR(IF(E22="","",IF(MOD(ROW(),2)+5=1,INDEX(Junho!$F$4:$F$300,MATCH(E27,Junho!$A$4:$A$300,0)),INDEX(Junho!$F$4:$F$300,_xlfn.AGGREGATE(15,6,ROW(Junho!$A$4:$A$300)-ROW(Junho!$A$3)/(Junho!$A$4:$A$300=MAX(E22:E27)),MOD(ROW(),2)+5)))),"")</f>
        <v/>
      </c>
      <c r="H27" s="34"/>
      <c r="I27" s="20" t="str">
        <f>IFERROR(IF(H22="","",IF(MOD(ROW(),2)+5=1,INDEX(Junho!$C$4:$C$300,MATCH(H27,Junho!$A$4:$A$300,0)),INDEX(Junho!$C$4:$C$300,_xlfn.AGGREGATE(15,6,ROW(Junho!$A$4:$A$300)-ROW(Junho!$A$3)/(Junho!$A$4:$A$300=MAX(H22:H27)),MOD(ROW(),2)+5)))),"")</f>
        <v/>
      </c>
      <c r="J27" s="16" t="str">
        <f>IFERROR(IF(H22="","",IF(MOD(ROW(),2)+5=1,INDEX(Junho!$F$4:$F$300,MATCH(H27,Junho!$A$4:$A$300,0)),INDEX(Junho!$F$4:$F$300,_xlfn.AGGREGATE(15,6,ROW(Junho!$A$4:$A$300)-ROW(Junho!$A$3)/(Junho!$A$4:$A$300=MAX(H22:H27)),MOD(ROW(),2)+5)))),"")</f>
        <v/>
      </c>
      <c r="K27" s="34"/>
      <c r="L27" s="20" t="str">
        <f>IFERROR(IF(K22="","",IF(MOD(ROW(),2)+5=1,INDEX(Junho!$C$4:$C$300,MATCH(K27,Junho!$A$4:$A$300,0)),INDEX(Junho!$C$4:$C$300,_xlfn.AGGREGATE(15,6,ROW(Junho!$A$4:$A$300)-ROW(Junho!$A$3)/(Junho!$A$4:$A$300=MAX(K22:K27)),MOD(ROW(),2)+5)))),"")</f>
        <v/>
      </c>
      <c r="M27" s="16" t="str">
        <f>IFERROR(IF(K22="","",IF(MOD(ROW(),2)+5=1,INDEX(Junho!$F$4:$F$300,MATCH(K27,Junho!$A$4:$A$300,0)),INDEX(Junho!$F$4:$F$300,_xlfn.AGGREGATE(15,6,ROW(Junho!$A$4:$A$300)-ROW(Junho!$A$3)/(Junho!$A$4:$A$300=MAX(K22:K27)),MOD(ROW(),2)+5)))),"")</f>
        <v/>
      </c>
      <c r="N27" s="34"/>
      <c r="O27" s="20" t="str">
        <f>IFERROR(IF(N22="","",IF(MOD(ROW(),2)+5=1,INDEX(Junho!$C$4:$C$300,MATCH(N27,Junho!$A$4:$A$300,0)),INDEX(Junho!$C$4:$C$300,_xlfn.AGGREGATE(15,6,ROW(Junho!$A$4:$A$300)-ROW(Junho!$A$3)/(Junho!$A$4:$A$300=MAX(N22:N27)),MOD(ROW(),2)+5)))),"")</f>
        <v/>
      </c>
      <c r="P27" s="16" t="str">
        <f>IFERROR(IF(N22="","",IF(MOD(ROW(),2)+5=1,INDEX(Junho!$F$4:$F$300,MATCH(N27,Junho!$A$4:$A$300,0)),INDEX(Junho!$F$4:$F$300,_xlfn.AGGREGATE(15,6,ROW(Junho!$A$4:$A$300)-ROW(Junho!$A$3)/(Junho!$A$4:$A$300=MAX(N22:N27)),MOD(ROW(),2)+5)))),"")</f>
        <v/>
      </c>
      <c r="Q27" s="34"/>
      <c r="R27" s="20" t="str">
        <f>IFERROR(IF(Q22="","",IF(MOD(ROW(),2)+5=1,INDEX(Junho!$C$4:$C$300,MATCH(Q27,Junho!$A$4:$A$300,0)),INDEX(Junho!$C$4:$C$300,_xlfn.AGGREGATE(15,6,ROW(Junho!$A$4:$A$300)-ROW(Junho!$A$3)/(Junho!$A$4:$A$300=MAX(Q22:Q27)),MOD(ROW(),2)+5)))),"")</f>
        <v/>
      </c>
      <c r="S27" s="16" t="str">
        <f>IFERROR(IF(Q22="","",IF(MOD(ROW(),2)+5=1,INDEX(Junho!$F$4:$F$300,MATCH(Q27,Junho!$A$4:$A$300,0)),INDEX(Junho!$F$4:$F$300,_xlfn.AGGREGATE(15,6,ROW(Junho!$A$4:$A$300)-ROW(Junho!$A$3)/(Junho!$A$4:$A$300=MAX(Q22:Q27)),MOD(ROW(),2)+5)))),"")</f>
        <v/>
      </c>
      <c r="T27" s="34"/>
      <c r="U27" s="46" t="str">
        <f>IFERROR(IF(T22="","",IF(MOD(ROW(),2)+5=1,INDEX(Junho!$C$4:$C$300,MATCH(T27,Junho!$A$4:$A$300,0)),INDEX(Junho!$C$4:$C$300,_xlfn.AGGREGATE(15,6,ROW(Junho!$A$4:$A$300)-ROW(Junho!$A$3)/(Junho!$A$4:$A$300=MAX(T22:T27)),MOD(ROW(),2)+5)))),"")</f>
        <v/>
      </c>
      <c r="V27" s="16" t="str">
        <f>IFERROR(IF(T22="","",IF(MOD(ROW(),2)+5=1,INDEX(Junho!$F$4:$F$300,MATCH(T27,Junho!$A$4:$A$300,0)),INDEX(Junho!$F$4:$F$300,_xlfn.AGGREGATE(15,6,ROW(Junho!$A$4:$A$300)-ROW(Junho!$A$3)/(Junho!$A$4:$A$300=MAX(T22:T27)),MOD(ROW(),2)+5)))),"")</f>
        <v/>
      </c>
    </row>
    <row r="28" spans="2:22" x14ac:dyDescent="0.3">
      <c r="B28" s="47"/>
      <c r="C28" s="20" t="str">
        <f>IFERROR(IF(B22="","",IF(MOD(ROW(),2)+7=1,INDEX(Junho!$C$4:$C$300,MATCH(B28,Junho!$A$4:$A$300,0)),INDEX(Junho!$C$4:$C$300,_xlfn.AGGREGATE(15,6,ROW(Junho!$A$4:$A$300)-ROW(Junho!$A$3)/(Junho!$A$4:$A$300=MAX(B22:B28)),MOD(ROW(),2)+7)))),"")</f>
        <v/>
      </c>
      <c r="D28" s="16" t="str">
        <f>IFERROR(IF(B22="","",IF(MOD(ROW(),2)+7=1,INDEX(Junho!$F$4:$F$300,MATCH(B28,Junho!$A$4:$A$300,0)),INDEX(Junho!$F$4:$F$300,_xlfn.AGGREGATE(15,6,ROW(Junho!$A$4:$A$300)-ROW(Junho!$A$3)/(Junho!$A$4:$A$300=MAX(B22:B28)),MOD(ROW(),2)+7)))),"")</f>
        <v/>
      </c>
      <c r="E28" s="34"/>
      <c r="F28" s="20" t="str">
        <f>IFERROR(IF(E22="","",IF(MOD(ROW(),2)+7=1,INDEX(Junho!$C$4:$C$300,MATCH(E28,Junho!$A$4:$A$300,0)),INDEX(Junho!$C$4:$C$300,_xlfn.AGGREGATE(15,6,ROW(Junho!$A$4:$A$300)-ROW(Junho!$A$3)/(Junho!$A$4:$A$300=MAX(E22:E28)),MOD(ROW(),2)+7)))),"")</f>
        <v/>
      </c>
      <c r="G28" s="16" t="str">
        <f>IFERROR(IF(E22="","",IF(MOD(ROW(),2)+7=1,INDEX(Junho!$F$4:$F$300,MATCH(E28,Junho!$A$4:$A$300,0)),INDEX(Junho!$F$4:$F$300,_xlfn.AGGREGATE(15,6,ROW(Junho!$A$4:$A$300)-ROW(Junho!$A$3)/(Junho!$A$4:$A$300=MAX(E22:E28)),MOD(ROW(),2)+7)))),"")</f>
        <v/>
      </c>
      <c r="H28" s="34"/>
      <c r="I28" s="20" t="str">
        <f>IFERROR(IF(H22="","",IF(MOD(ROW(),2)+7=1,INDEX(Junho!$C$4:$C$300,MATCH(H28,Junho!$A$4:$A$300,0)),INDEX(Junho!$C$4:$C$300,_xlfn.AGGREGATE(15,6,ROW(Junho!$A$4:$A$300)-ROW(Junho!$A$3)/(Junho!$A$4:$A$300=MAX(H22:H28)),MOD(ROW(),2)+7)))),"")</f>
        <v/>
      </c>
      <c r="J28" s="16" t="str">
        <f>IFERROR(IF(H22="","",IF(MOD(ROW(),2)+7=1,INDEX(Junho!$F$4:$F$300,MATCH(H28,Junho!$A$4:$A$300,0)),INDEX(Junho!$F$4:$F$300,_xlfn.AGGREGATE(15,6,ROW(Junho!$A$4:$A$300)-ROW(Junho!$A$3)/(Junho!$A$4:$A$300=MAX(H22:H28)),MOD(ROW(),2)+7)))),"")</f>
        <v/>
      </c>
      <c r="K28" s="34"/>
      <c r="L28" s="20" t="str">
        <f>IFERROR(IF(K22="","",IF(MOD(ROW(),2)+7=1,INDEX(Junho!$C$4:$C$300,MATCH(K28,Junho!$A$4:$A$300,0)),INDEX(Junho!$C$4:$C$300,_xlfn.AGGREGATE(15,6,ROW(Junho!$A$4:$A$300)-ROW(Junho!$A$3)/(Junho!$A$4:$A$300=MAX(K22:K28)),MOD(ROW(),2)+7)))),"")</f>
        <v/>
      </c>
      <c r="M28" s="16" t="str">
        <f>IFERROR(IF(K22="","",IF(MOD(ROW(),2)+7=1,INDEX(Junho!$F$4:$F$300,MATCH(K28,Junho!$A$4:$A$300,0)),INDEX(Junho!$F$4:$F$300,_xlfn.AGGREGATE(15,6,ROW(Junho!$A$4:$A$300)-ROW(Junho!$A$3)/(Junho!$A$4:$A$300=MAX(K22:K28)),MOD(ROW(),2)+7)))),"")</f>
        <v/>
      </c>
      <c r="N28" s="34"/>
      <c r="O28" s="20" t="str">
        <f>IFERROR(IF(N22="","",IF(MOD(ROW(),2)+7=1,INDEX(Junho!$C$4:$C$300,MATCH(N28,Junho!$A$4:$A$300,0)),INDEX(Junho!$C$4:$C$300,_xlfn.AGGREGATE(15,6,ROW(Junho!$A$4:$A$300)-ROW(Junho!$A$3)/(Junho!$A$4:$A$300=MAX(N22:N28)),MOD(ROW(),2)+7)))),"")</f>
        <v/>
      </c>
      <c r="P28" s="16" t="str">
        <f>IFERROR(IF(N22="","",IF(MOD(ROW(),2)+7=1,INDEX(Junho!$F$4:$F$300,MATCH(N28,Junho!$A$4:$A$300,0)),INDEX(Junho!$F$4:$F$300,_xlfn.AGGREGATE(15,6,ROW(Junho!$A$4:$A$300)-ROW(Junho!$A$3)/(Junho!$A$4:$A$300=MAX(N22:N28)),MOD(ROW(),2)+7)))),"")</f>
        <v/>
      </c>
      <c r="Q28" s="34"/>
      <c r="R28" s="20" t="str">
        <f>IFERROR(IF(Q22="","",IF(MOD(ROW(),2)+7=1,INDEX(Junho!$C$4:$C$300,MATCH(Q28,Junho!$A$4:$A$300,0)),INDEX(Junho!$C$4:$C$300,_xlfn.AGGREGATE(15,6,ROW(Junho!$A$4:$A$300)-ROW(Junho!$A$3)/(Junho!$A$4:$A$300=MAX(Q22:Q28)),MOD(ROW(),2)+7)))),"")</f>
        <v/>
      </c>
      <c r="S28" s="16" t="str">
        <f>IFERROR(IF(Q22="","",IF(MOD(ROW(),2)+7=1,INDEX(Junho!$F$4:$F$300,MATCH(Q28,Junho!$A$4:$A$300,0)),INDEX(Junho!$F$4:$F$300,_xlfn.AGGREGATE(15,6,ROW(Junho!$A$4:$A$300)-ROW(Junho!$A$3)/(Junho!$A$4:$A$300=MAX(Q22:Q28)),MOD(ROW(),2)+7)))),"")</f>
        <v/>
      </c>
      <c r="T28" s="34"/>
      <c r="U28" s="46" t="str">
        <f>IFERROR(IF(T22="","",IF(MOD(ROW(),2)+7=1,INDEX(Junho!$C$4:$C$300,MATCH(T28,Junho!$A$4:$A$300,0)),INDEX(Junho!$C$4:$C$300,_xlfn.AGGREGATE(15,6,ROW(Junho!$A$4:$A$300)-ROW(Junho!$A$3)/(Junho!$A$4:$A$300=MAX(T22:T28)),MOD(ROW(),2)+7)))),"")</f>
        <v/>
      </c>
      <c r="V28" s="16" t="str">
        <f>IFERROR(IF(T22="","",IF(MOD(ROW(),2)+7=1,INDEX(Junho!$F$4:$F$300,MATCH(T28,Junho!$A$4:$A$300,0)),INDEX(Junho!$F$4:$F$300,_xlfn.AGGREGATE(15,6,ROW(Junho!$A$4:$A$300)-ROW(Junho!$A$3)/(Junho!$A$4:$A$300=MAX(T22:T28)),MOD(ROW(),2)+7)))),"")</f>
        <v/>
      </c>
    </row>
    <row r="29" spans="2:22" x14ac:dyDescent="0.3">
      <c r="B29" s="50"/>
      <c r="C29" s="21" t="str">
        <f>IFERROR(IF(B22="","",IF(MOD(ROW(),2)+7=1,INDEX(Junho!$C$4:$C$300,MATCH(B29,Junho!$A$4:$A$300,0)),INDEX(Junho!$C$4:$C$300,_xlfn.AGGREGATE(15,6,ROW(Junho!$A$4:$A$300)-ROW(Junho!$A$3)/(Junho!$A$4:$A$300=MAX(B22:B29)),MOD(ROW(),2)+7)))),"")</f>
        <v/>
      </c>
      <c r="D29" s="16" t="str">
        <f>IFERROR(IF(B22="","",IF(MOD(ROW(),2)+7=1,INDEX(Junho!$F$4:$F$300,MATCH(B29,Junho!$A$4:$A$300,0)),INDEX(Junho!$F$4:$F$300,_xlfn.AGGREGATE(15,6,ROW(Junho!$A$4:$A$300)-ROW(Junho!$A$3)/(Junho!$A$4:$A$300=MAX(B22:B29)),MOD(ROW(),2)+7)))),"")</f>
        <v/>
      </c>
      <c r="E29" s="35"/>
      <c r="F29" s="44" t="str">
        <f>IFERROR(IF(E22="","",IF(MOD(ROW(),2)+7=1,INDEX(Junho!$C$4:$C$300,MATCH(E29,Junho!$A$4:$A$300,0)),INDEX(Junho!$C$4:$C$300,_xlfn.AGGREGATE(15,6,ROW(Junho!$A$4:$A$300)-ROW(Junho!$A$3)/(Junho!$A$4:$A$300=MAX(E22:E29)),MOD(ROW(),2)+7)))),"")</f>
        <v/>
      </c>
      <c r="G29" s="16" t="str">
        <f>IFERROR(IF(E22="","",IF(MOD(ROW(),2)+7=1,INDEX(Junho!$F$4:$F$300,MATCH(E29,Junho!$A$4:$A$300,0)),INDEX(Junho!$F$4:$F$300,_xlfn.AGGREGATE(15,6,ROW(Junho!$A$4:$A$300)-ROW(Junho!$A$3)/(Junho!$A$4:$A$300=MAX(E22:E29)),MOD(ROW(),2)+7)))),"")</f>
        <v/>
      </c>
      <c r="H29" s="35"/>
      <c r="I29" s="44" t="str">
        <f>IFERROR(IF(H22="","",IF(MOD(ROW(),2)+7=1,INDEX(Junho!$C$4:$C$300,MATCH(H29,Junho!$A$4:$A$300,0)),INDEX(Junho!$C$4:$C$300,_xlfn.AGGREGATE(15,6,ROW(Junho!$A$4:$A$300)-ROW(Junho!$A$3)/(Junho!$A$4:$A$300=MAX(H22:H29)),MOD(ROW(),2)+7)))),"")</f>
        <v/>
      </c>
      <c r="J29" s="16" t="str">
        <f>IFERROR(IF(H22="","",IF(MOD(ROW(),2)+7=1,INDEX(Junho!$F$4:$F$300,MATCH(H29,Junho!$A$4:$A$300,0)),INDEX(Junho!$F$4:$F$300,_xlfn.AGGREGATE(15,6,ROW(Junho!$A$4:$A$300)-ROW(Junho!$A$3)/(Junho!$A$4:$A$300=MAX(H22:H29)),MOD(ROW(),2)+7)))),"")</f>
        <v/>
      </c>
      <c r="K29" s="35"/>
      <c r="L29" s="44" t="str">
        <f>IFERROR(IF(K22="","",IF(MOD(ROW(),2)+7=1,INDEX(Junho!$C$4:$C$300,MATCH(K29,Junho!$A$4:$A$300,0)),INDEX(Junho!$C$4:$C$300,_xlfn.AGGREGATE(15,6,ROW(Junho!$A$4:$A$300)-ROW(Junho!$A$3)/(Junho!$A$4:$A$300=MAX(K22:K29)),MOD(ROW(),2)+7)))),"")</f>
        <v/>
      </c>
      <c r="M29" s="16" t="str">
        <f>IFERROR(IF(K22="","",IF(MOD(ROW(),2)+7=1,INDEX(Junho!$F$4:$F$300,MATCH(K29,Junho!$A$4:$A$300,0)),INDEX(Junho!$F$4:$F$300,_xlfn.AGGREGATE(15,6,ROW(Junho!$A$4:$A$300)-ROW(Junho!$A$3)/(Junho!$A$4:$A$300=MAX(K22:K29)),MOD(ROW(),2)+7)))),"")</f>
        <v/>
      </c>
      <c r="N29" s="35"/>
      <c r="O29" s="44" t="str">
        <f>IFERROR(IF(N22="","",IF(MOD(ROW(),2)+7=1,INDEX(Junho!$C$4:$C$300,MATCH(N29,Junho!$A$4:$A$300,0)),INDEX(Junho!$C$4:$C$300,_xlfn.AGGREGATE(15,6,ROW(Junho!$A$4:$A$300)-ROW(Junho!$A$3)/(Junho!$A$4:$A$300=MAX(N22:N29)),MOD(ROW(),2)+7)))),"")</f>
        <v/>
      </c>
      <c r="P29" s="16" t="str">
        <f>IFERROR(IF(N22="","",IF(MOD(ROW(),2)+7=1,INDEX(Junho!$F$4:$F$300,MATCH(N29,Junho!$A$4:$A$300,0)),INDEX(Junho!$F$4:$F$300,_xlfn.AGGREGATE(15,6,ROW(Junho!$A$4:$A$300)-ROW(Junho!$A$3)/(Junho!$A$4:$A$300=MAX(N22:N29)),MOD(ROW(),2)+7)))),"")</f>
        <v/>
      </c>
      <c r="Q29" s="35"/>
      <c r="R29" s="44" t="str">
        <f>IFERROR(IF(Q22="","",IF(MOD(ROW(),2)+7=1,INDEX(Junho!$C$4:$C$300,MATCH(Q29,Junho!$A$4:$A$300,0)),INDEX(Junho!$C$4:$C$300,_xlfn.AGGREGATE(15,6,ROW(Junho!$A$4:$A$300)-ROW(Junho!$A$3)/(Junho!$A$4:$A$300=MAX(Q22:Q29)),MOD(ROW(),2)+7)))),"")</f>
        <v/>
      </c>
      <c r="S29" s="16" t="str">
        <f>IFERROR(IF(Q22="","",IF(MOD(ROW(),2)+7=1,INDEX(Junho!$F$4:$F$300,MATCH(Q29,Junho!$A$4:$A$300,0)),INDEX(Junho!$F$4:$F$300,_xlfn.AGGREGATE(15,6,ROW(Junho!$A$4:$A$300)-ROW(Junho!$A$3)/(Junho!$A$4:$A$300=MAX(Q22:Q29)),MOD(ROW(),2)+7)))),"")</f>
        <v/>
      </c>
      <c r="T29" s="35"/>
      <c r="U29" s="51" t="str">
        <f>IFERROR(IF(T22="","",IF(MOD(ROW(),2)+7=1,INDEX(Junho!$C$4:$C$300,MATCH(T29,Junho!$A$4:$A$300,0)),INDEX(Junho!$C$4:$C$300,_xlfn.AGGREGATE(15,6,ROW(Junho!$A$4:$A$300)-ROW(Junho!$A$3)/(Junho!$A$4:$A$300=MAX(T22:T29)),MOD(ROW(),2)+7)))),"")</f>
        <v/>
      </c>
      <c r="V29" s="16" t="str">
        <f>IFERROR(IF(T22="","",IF(MOD(ROW(),2)+7=1,INDEX(Junho!$F$4:$F$300,MATCH(T29,Junho!$A$4:$A$300,0)),INDEX(Junho!$F$4:$F$300,_xlfn.AGGREGATE(15,6,ROW(Junho!$A$4:$A$300)-ROW(Junho!$A$3)/(Junho!$A$4:$A$300=MAX(T22:T29)),MOD(ROW(),2)+7)))),"")</f>
        <v/>
      </c>
    </row>
    <row r="30" spans="2:22" x14ac:dyDescent="0.3">
      <c r="B30" s="49">
        <f>Junho!H10</f>
        <v>44367</v>
      </c>
      <c r="C30" s="20" t="str">
        <f>IFERROR(IF(B30="","",IF(MOD(ROW(),2)+1=1,INDEX(Junho!$C$4:$C$300,MATCH(B30,Junho!$A$4:$A$300,0)),INDEX(Junho!$C$4:$C$300,_xlfn.AGGREGATE(15,6,ROW(Junho!$A$4:$A$300)-ROW(Junho!$A$3)/(Junho!$A$4:$A$300=MAX(B30)),MOD(ROW(),2)+1)))),"")</f>
        <v>Gramática</v>
      </c>
      <c r="D30" s="16" t="str">
        <f>IFERROR(IF(B30="","",IF(MOD(ROW(),2)+1=1,INDEX(Junho!$F$4:$F$300,MATCH(B30,Junho!$A$4:$A$300,0)),INDEX(Junho!$F$4:$F$300,_xlfn.AGGREGATE(15,6,ROW(Junho!$A$4:$A$300)-ROW(Junho!$A$3)/(Junho!$A$4:$A$300=MAX(B30)),MOD(ROW(),2)+1)))),"")</f>
        <v>A estudar</v>
      </c>
      <c r="E30" s="36">
        <f>Junho!I10</f>
        <v>44368</v>
      </c>
      <c r="F30" s="20" t="str">
        <f>IFERROR(IF(E30="","",IF(MOD(ROW(),2)+1=1,INDEX(Junho!$C$4:$C$300,MATCH(E30,Junho!$A$4:$A$300,0)),INDEX(Junho!$C$4:$C$300,_xlfn.AGGREGATE(15,6,ROW(Junho!$A$4:$A$300)-ROW(Junho!$A$3)/(Junho!$A$4:$A$300=MAX(E30)),MOD(ROW(),2)+1)))),"")</f>
        <v>VM</v>
      </c>
      <c r="G30" s="16" t="str">
        <f>IFERROR(IF(E30="","",IF(MOD(ROW(),2)+1=1,INDEX(Junho!$F$4:$F$300,MATCH(E30,Junho!$A$4:$A$300,0)),INDEX(Junho!$F$4:$F$300,_xlfn.AGGREGATE(15,6,ROW(Junho!$A$4:$A$300)-ROW(Junho!$A$3)/(Junho!$A$4:$A$300=MAX(E30)),MOD(ROW(),2)+1)))),"")</f>
        <v>A estudar</v>
      </c>
      <c r="H30" s="36">
        <f>Junho!J10</f>
        <v>44369</v>
      </c>
      <c r="I30" s="20" t="str">
        <f>IFERROR(IF(H30="","",IF(MOD(ROW(),2)+1=1,INDEX(Junho!$C$4:$C$300,MATCH(H30,Junho!$A$4:$A$300,0)),INDEX(Junho!$C$4:$C$300,_xlfn.AGGREGATE(15,6,ROW(Junho!$A$4:$A$300)-ROW(Junho!$A$3)/(Junho!$A$4:$A$300=MAX(H30)),MOD(ROW(),2)+1)))),"")</f>
        <v>Tabela Periódica</v>
      </c>
      <c r="J30" s="16" t="str">
        <f>IFERROR(IF(H30="","",IF(MOD(ROW(),2)+1=1,INDEX(Junho!$F$4:$F$300,MATCH(H30,Junho!$A$4:$A$300,0)),INDEX(Junho!$F$4:$F$300,_xlfn.AGGREGATE(15,6,ROW(Junho!$A$4:$A$300)-ROW(Junho!$A$3)/(Junho!$A$4:$A$300=MAX(H30)),MOD(ROW(),2)+1)))),"")</f>
        <v>A estudar</v>
      </c>
      <c r="K30" s="36">
        <f>Junho!K10</f>
        <v>44370</v>
      </c>
      <c r="L30" s="20" t="str">
        <f>IFERROR(IF(K30="","",IF(MOD(ROW(),2)+1=1,INDEX(Junho!$C$4:$C$300,MATCH(K30,Junho!$A$4:$A$300,0)),INDEX(Junho!$C$4:$C$300,_xlfn.AGGREGATE(15,6,ROW(Junho!$A$4:$A$300)-ROW(Junho!$A$3)/(Junho!$A$4:$A$300=MAX(K30)),MOD(ROW(),2)+1)))),"")</f>
        <v>Numeros inteiros</v>
      </c>
      <c r="M30" s="16" t="str">
        <f>IFERROR(IF(K30="","",IF(MOD(ROW(),2)+1=1,INDEX(Junho!$F$4:$F$300,MATCH(K30,Junho!$A$4:$A$300,0)),INDEX(Junho!$F$4:$F$300,_xlfn.AGGREGATE(15,6,ROW(Junho!$A$4:$A$300)-ROW(Junho!$A$3)/(Junho!$A$4:$A$300=MAX(K30)),MOD(ROW(),2)+1)))),"")</f>
        <v>A estudar</v>
      </c>
      <c r="N30" s="36">
        <f>Junho!L10</f>
        <v>44371</v>
      </c>
      <c r="O30" s="20" t="str">
        <f>IFERROR(IF(N30="","",IF(MOD(ROW(),2)+1=1,INDEX(Junho!$C$4:$C$300,MATCH(N30,Junho!$A$4:$A$300,0)),INDEX(Junho!$C$4:$C$300,_xlfn.AGGREGATE(15,6,ROW(Junho!$A$4:$A$300)-ROW(Junho!$A$3)/(Junho!$A$4:$A$300=MAX(N30)),MOD(ROW(),2)+1)))),"")</f>
        <v>Frações</v>
      </c>
      <c r="P30" s="16" t="str">
        <f>IFERROR(IF(N30="","",IF(MOD(ROW(),2)+1=1,INDEX(Junho!$F$4:$F$300,MATCH(N30,Junho!$A$4:$A$300,0)),INDEX(Junho!$F$4:$F$300,_xlfn.AGGREGATE(15,6,ROW(Junho!$A$4:$A$300)-ROW(Junho!$A$3)/(Junho!$A$4:$A$300=MAX(N30)),MOD(ROW(),2)+1)))),"")</f>
        <v>Estudado</v>
      </c>
      <c r="Q30" s="36">
        <f>Junho!M10</f>
        <v>44372</v>
      </c>
      <c r="R30" s="20" t="str">
        <f>IFERROR(IF(Q30="","",IF(MOD(ROW(),2)+1=1,INDEX(Junho!$C$4:$C$300,MATCH(Q30,Junho!$A$4:$A$300,0)),INDEX(Junho!$C$4:$C$300,_xlfn.AGGREGATE(15,6,ROW(Junho!$A$4:$A$300)-ROW(Junho!$A$3)/(Junho!$A$4:$A$300=MAX(Q30)),MOD(ROW(),2)+1)))),"")</f>
        <v>Redação</v>
      </c>
      <c r="S30" s="16" t="str">
        <f>IFERROR(IF(Q30="","",IF(MOD(ROW(),2)+1=1,INDEX(Junho!$F$4:$F$300,MATCH(Q30,Junho!$A$4:$A$300,0)),INDEX(Junho!$F$4:$F$300,_xlfn.AGGREGATE(15,6,ROW(Junho!$A$4:$A$300)-ROW(Junho!$A$3)/(Junho!$A$4:$A$300=MAX(Q30)),MOD(ROW(),2)+1)))),"")</f>
        <v>Estudado</v>
      </c>
      <c r="T30" s="36">
        <f>Junho!N10</f>
        <v>44373</v>
      </c>
      <c r="U30" s="46" t="str">
        <f>IFERROR(IF(T30="","",IF(MOD(ROW(),2)+1=1,INDEX(Junho!$C$4:$C$300,MATCH(T30,Junho!$A$4:$A$300,0)),INDEX(Junho!$C$4:$C$300,_xlfn.AGGREGATE(15,6,ROW(Junho!$A$4:$A$300)-ROW(Junho!$A$3)/(Junho!$A$4:$A$300=MAX(T30)),MOD(ROW(),2)+1)))),"")</f>
        <v>Plural</v>
      </c>
      <c r="V30" s="16" t="str">
        <f>IFERROR(IF(T30="","",IF(MOD(ROW(),2)+1=1,INDEX(Junho!$F$4:$F$300,MATCH(T30,Junho!$A$4:$A$300,0)),INDEX(Junho!$F$4:$F$300,_xlfn.AGGREGATE(15,6,ROW(Junho!$A$4:$A$300)-ROW(Junho!$A$3)/(Junho!$A$4:$A$300=MAX(T30)),MOD(ROW(),2)+1)))),"")</f>
        <v>Estudando</v>
      </c>
    </row>
    <row r="31" spans="2:22" x14ac:dyDescent="0.3">
      <c r="B31" s="45"/>
      <c r="C31" s="20" t="str">
        <f>IFERROR(IF(B30="","",IF(MOD(ROW(),2)+1=1,INDEX(Junho!$C$4:$C$300,MATCH(B31,Junho!$A$4:$A$300,0)),INDEX(Junho!$C$4:$C$300,_xlfn.AGGREGATE(15,6,ROW(Junho!$A$4:$A$300)-ROW(Junho!$A$3)/(Junho!$A$4:$A$300=MAX(B30:B31)),MOD(ROW(),2)+1)))),"")</f>
        <v/>
      </c>
      <c r="D31" s="16" t="str">
        <f>IFERROR(IF(B30="","",IF(MOD(ROW(),2)+1=1,INDEX(Junho!$F$4:$F$300,MATCH(B31,Junho!$A$4:$A$300,0)),INDEX(Junho!$F$4:$F$300,_xlfn.AGGREGATE(15,6,ROW(Junho!$A$4:$A$300)-ROW(Junho!$A$3)/(Junho!$A$4:$A$300=MAX(B30:B31)),MOD(ROW(),2)+1)))),"")</f>
        <v/>
      </c>
      <c r="E31" s="26"/>
      <c r="F31" s="20" t="str">
        <f>IFERROR(IF(E30="","",IF(MOD(ROW(),2)+1=1,INDEX(Junho!$C$4:$C$300,MATCH(E31,Junho!$A$4:$A$300,0)),INDEX(Junho!$C$4:$C$300,_xlfn.AGGREGATE(15,6,ROW(Junho!$A$4:$A$300)-ROW(Junho!$A$3)/(Junho!$A$4:$A$300=MAX(E30:E31)),MOD(ROW(),2)+1)))),"")</f>
        <v/>
      </c>
      <c r="G31" s="16" t="str">
        <f>IFERROR(IF(E30="","",IF(MOD(ROW(),2)+1=1,INDEX(Junho!$F$4:$F$300,MATCH(E31,Junho!$A$4:$A$300,0)),INDEX(Junho!$F$4:$F$300,_xlfn.AGGREGATE(15,6,ROW(Junho!$A$4:$A$300)-ROW(Junho!$A$3)/(Junho!$A$4:$A$300=MAX(E30:E31)),MOD(ROW(),2)+1)))),"")</f>
        <v/>
      </c>
      <c r="H31" s="26"/>
      <c r="I31" s="20" t="str">
        <f>IFERROR(IF(H30="","",IF(MOD(ROW(),2)+1=1,INDEX(Junho!$C$4:$C$300,MATCH(H31,Junho!$A$4:$A$300,0)),INDEX(Junho!$C$4:$C$300,_xlfn.AGGREGATE(15,6,ROW(Junho!$A$4:$A$300)-ROW(Junho!$A$3)/(Junho!$A$4:$A$300=MAX(H30:H31)),MOD(ROW(),2)+1)))),"")</f>
        <v/>
      </c>
      <c r="J31" s="16" t="str">
        <f>IFERROR(IF(H30="","",IF(MOD(ROW(),2)+1=1,INDEX(Junho!$F$4:$F$300,MATCH(H31,Junho!$A$4:$A$300,0)),INDEX(Junho!$F$4:$F$300,_xlfn.AGGREGATE(15,6,ROW(Junho!$A$4:$A$300)-ROW(Junho!$A$3)/(Junho!$A$4:$A$300=MAX(H30:H31)),MOD(ROW(),2)+1)))),"")</f>
        <v/>
      </c>
      <c r="K31" s="26"/>
      <c r="L31" s="20" t="str">
        <f>IFERROR(IF(K30="","",IF(MOD(ROW(),2)+1=1,INDEX(Junho!$C$4:$C$300,MATCH(K31,Junho!$A$4:$A$300,0)),INDEX(Junho!$C$4:$C$300,_xlfn.AGGREGATE(15,6,ROW(Junho!$A$4:$A$300)-ROW(Junho!$A$3)/(Junho!$A$4:$A$300=MAX(K30:K31)),MOD(ROW(),2)+1)))),"")</f>
        <v/>
      </c>
      <c r="M31" s="16" t="str">
        <f>IFERROR(IF(K30="","",IF(MOD(ROW(),2)+1=1,INDEX(Junho!$F$4:$F$300,MATCH(K31,Junho!$A$4:$A$300,0)),INDEX(Junho!$F$4:$F$300,_xlfn.AGGREGATE(15,6,ROW(Junho!$A$4:$A$300)-ROW(Junho!$A$3)/(Junho!$A$4:$A$300=MAX(K30:K31)),MOD(ROW(),2)+1)))),"")</f>
        <v/>
      </c>
      <c r="N31" s="26"/>
      <c r="O31" s="20" t="str">
        <f>IFERROR(IF(N30="","",IF(MOD(ROW(),2)+1=1,INDEX(Junho!$C$4:$C$300,MATCH(N31,Junho!$A$4:$A$300,0)),INDEX(Junho!$C$4:$C$300,_xlfn.AGGREGATE(15,6,ROW(Junho!$A$4:$A$300)-ROW(Junho!$A$3)/(Junho!$A$4:$A$300=MAX(N30:N31)),MOD(ROW(),2)+1)))),"")</f>
        <v/>
      </c>
      <c r="P31" s="16" t="str">
        <f>IFERROR(IF(N30="","",IF(MOD(ROW(),2)+1=1,INDEX(Junho!$F$4:$F$300,MATCH(N31,Junho!$A$4:$A$300,0)),INDEX(Junho!$F$4:$F$300,_xlfn.AGGREGATE(15,6,ROW(Junho!$A$4:$A$300)-ROW(Junho!$A$3)/(Junho!$A$4:$A$300=MAX(N30:N31)),MOD(ROW(),2)+1)))),"")</f>
        <v/>
      </c>
      <c r="Q31" s="26"/>
      <c r="R31" s="20" t="str">
        <f>IFERROR(IF(Q30="","",IF(MOD(ROW(),2)+1=1,INDEX(Junho!$C$4:$C$300,MATCH(Q31,Junho!$A$4:$A$300,0)),INDEX(Junho!$C$4:$C$300,_xlfn.AGGREGATE(15,6,ROW(Junho!$A$4:$A$300)-ROW(Junho!$A$3)/(Junho!$A$4:$A$300=MAX(Q30:Q31)),MOD(ROW(),2)+1)))),"")</f>
        <v/>
      </c>
      <c r="S31" s="16" t="str">
        <f>IFERROR(IF(Q30="","",IF(MOD(ROW(),2)+1=1,INDEX(Junho!$F$4:$F$300,MATCH(Q31,Junho!$A$4:$A$300,0)),INDEX(Junho!$F$4:$F$300,_xlfn.AGGREGATE(15,6,ROW(Junho!$A$4:$A$300)-ROW(Junho!$A$3)/(Junho!$A$4:$A$300=MAX(Q30:Q31)),MOD(ROW(),2)+1)))),"")</f>
        <v/>
      </c>
      <c r="T31" s="26"/>
      <c r="U31" s="46" t="str">
        <f>IFERROR(IF(T30="","",IF(MOD(ROW(),2)+1=1,INDEX(Junho!$C$4:$C$300,MATCH(T31,Junho!$A$4:$A$300,0)),INDEX(Junho!$C$4:$C$300,_xlfn.AGGREGATE(15,6,ROW(Junho!$A$4:$A$300)-ROW(Junho!$A$3)/(Junho!$A$4:$A$300=MAX(T30:T31)),MOD(ROW(),2)+1)))),"")</f>
        <v/>
      </c>
      <c r="V31" s="16" t="str">
        <f>IFERROR(IF(T30="","",IF(MOD(ROW(),2)+1=1,INDEX(Junho!$F$4:$F$300,MATCH(T31,Junho!$A$4:$A$300,0)),INDEX(Junho!$F$4:$F$300,_xlfn.AGGREGATE(15,6,ROW(Junho!$A$4:$A$300)-ROW(Junho!$A$3)/(Junho!$A$4:$A$300=MAX(T30:T31)),MOD(ROW(),2)+1)))),"")</f>
        <v/>
      </c>
    </row>
    <row r="32" spans="2:22" x14ac:dyDescent="0.3">
      <c r="B32" s="45"/>
      <c r="C32" s="20" t="str">
        <f>IFERROR(IF(B30="","",IF(MOD(ROW(),2)+3=1,INDEX(Junho!$C$4:$C$300,MATCH(B32,Junho!$A$4:$A$300,0)),INDEX(Junho!$C$4:$C$300,_xlfn.AGGREGATE(15,6,ROW(Junho!$A$4:$A$300)-ROW(Junho!$A$3)/(Junho!$A$4:$A$300=MAX(B30:B32)),MOD(ROW(),2)+3)))),"")</f>
        <v/>
      </c>
      <c r="D32" s="16" t="str">
        <f>IFERROR(IF(B30="","",IF(MOD(ROW(),2)+3=1,INDEX(Junho!$F$4:$F$300,MATCH(B32,Junho!$A$4:$A$300,0)),INDEX(Junho!$F$4:$F$300,_xlfn.AGGREGATE(15,6,ROW(Junho!$A$4:$A$300)-ROW(Junho!$A$3)/(Junho!$A$4:$A$300=MAX(B30:B32)),MOD(ROW(),2)+3)))),"")</f>
        <v/>
      </c>
      <c r="E32" s="26"/>
      <c r="F32" s="20" t="str">
        <f>IFERROR(IF(E30="","",IF(MOD(ROW(),2)+3=1,INDEX(Junho!$C$4:$C$300,MATCH(E32,Junho!$A$4:$A$300,0)),INDEX(Junho!$C$4:$C$300,_xlfn.AGGREGATE(15,6,ROW(Junho!$A$4:$A$300)-ROW(Junho!$A$3)/(Junho!$A$4:$A$300=MAX(E30:E32)),MOD(ROW(),2)+3)))),"")</f>
        <v/>
      </c>
      <c r="G32" s="16" t="str">
        <f>IFERROR(IF(E30="","",IF(MOD(ROW(),2)+3=1,INDEX(Junho!$F$4:$F$300,MATCH(E32,Junho!$A$4:$A$300,0)),INDEX(Junho!$F$4:$F$300,_xlfn.AGGREGATE(15,6,ROW(Junho!$A$4:$A$300)-ROW(Junho!$A$3)/(Junho!$A$4:$A$300=MAX(E30:E32)),MOD(ROW(),2)+3)))),"")</f>
        <v/>
      </c>
      <c r="H32" s="26"/>
      <c r="I32" s="20" t="str">
        <f>IFERROR(IF(H30="","",IF(MOD(ROW(),2)+3=1,INDEX(Junho!$C$4:$C$300,MATCH(H32,Junho!$A$4:$A$300,0)),INDEX(Junho!$C$4:$C$300,_xlfn.AGGREGATE(15,6,ROW(Junho!$A$4:$A$300)-ROW(Junho!$A$3)/(Junho!$A$4:$A$300=MAX(H30:H32)),MOD(ROW(),2)+3)))),"")</f>
        <v/>
      </c>
      <c r="J32" s="16" t="str">
        <f>IFERROR(IF(H30="","",IF(MOD(ROW(),2)+3=1,INDEX(Junho!$F$4:$F$300,MATCH(H32,Junho!$A$4:$A$300,0)),INDEX(Junho!$F$4:$F$300,_xlfn.AGGREGATE(15,6,ROW(Junho!$A$4:$A$300)-ROW(Junho!$A$3)/(Junho!$A$4:$A$300=MAX(H30:H32)),MOD(ROW(),2)+3)))),"")</f>
        <v/>
      </c>
      <c r="K32" s="26"/>
      <c r="L32" s="20" t="str">
        <f>IFERROR(IF(K30="","",IF(MOD(ROW(),2)+3=1,INDEX(Junho!$C$4:$C$300,MATCH(K32,Junho!$A$4:$A$300,0)),INDEX(Junho!$C$4:$C$300,_xlfn.AGGREGATE(15,6,ROW(Junho!$A$4:$A$300)-ROW(Junho!$A$3)/(Junho!$A$4:$A$300=MAX(K30:K32)),MOD(ROW(),2)+3)))),"")</f>
        <v/>
      </c>
      <c r="M32" s="16" t="str">
        <f>IFERROR(IF(K30="","",IF(MOD(ROW(),2)+3=1,INDEX(Junho!$F$4:$F$300,MATCH(K32,Junho!$A$4:$A$300,0)),INDEX(Junho!$F$4:$F$300,_xlfn.AGGREGATE(15,6,ROW(Junho!$A$4:$A$300)-ROW(Junho!$A$3)/(Junho!$A$4:$A$300=MAX(K30:K32)),MOD(ROW(),2)+3)))),"")</f>
        <v/>
      </c>
      <c r="N32" s="26"/>
      <c r="O32" s="20" t="str">
        <f>IFERROR(IF(N30="","",IF(MOD(ROW(),2)+3=1,INDEX(Junho!$C$4:$C$300,MATCH(N32,Junho!$A$4:$A$300,0)),INDEX(Junho!$C$4:$C$300,_xlfn.AGGREGATE(15,6,ROW(Junho!$A$4:$A$300)-ROW(Junho!$A$3)/(Junho!$A$4:$A$300=MAX(N30:N32)),MOD(ROW(),2)+3)))),"")</f>
        <v/>
      </c>
      <c r="P32" s="16" t="str">
        <f>IFERROR(IF(N30="","",IF(MOD(ROW(),2)+3=1,INDEX(Junho!$F$4:$F$300,MATCH(N32,Junho!$A$4:$A$300,0)),INDEX(Junho!$F$4:$F$300,_xlfn.AGGREGATE(15,6,ROW(Junho!$A$4:$A$300)-ROW(Junho!$A$3)/(Junho!$A$4:$A$300=MAX(N30:N32)),MOD(ROW(),2)+3)))),"")</f>
        <v/>
      </c>
      <c r="Q32" s="26"/>
      <c r="R32" s="20" t="str">
        <f>IFERROR(IF(Q30="","",IF(MOD(ROW(),2)+3=1,INDEX(Junho!$C$4:$C$300,MATCH(Q32,Junho!$A$4:$A$300,0)),INDEX(Junho!$C$4:$C$300,_xlfn.AGGREGATE(15,6,ROW(Junho!$A$4:$A$300)-ROW(Junho!$A$3)/(Junho!$A$4:$A$300=MAX(Q30:Q32)),MOD(ROW(),2)+3)))),"")</f>
        <v/>
      </c>
      <c r="S32" s="16" t="str">
        <f>IFERROR(IF(Q30="","",IF(MOD(ROW(),2)+3=1,INDEX(Junho!$F$4:$F$300,MATCH(Q32,Junho!$A$4:$A$300,0)),INDEX(Junho!$F$4:$F$300,_xlfn.AGGREGATE(15,6,ROW(Junho!$A$4:$A$300)-ROW(Junho!$A$3)/(Junho!$A$4:$A$300=MAX(Q30:Q32)),MOD(ROW(),2)+3)))),"")</f>
        <v/>
      </c>
      <c r="T32" s="26"/>
      <c r="U32" s="46" t="str">
        <f>IFERROR(IF(T30="","",IF(MOD(ROW(),2)+3=1,INDEX(Junho!$C$4:$C$300,MATCH(T32,Junho!$A$4:$A$300,0)),INDEX(Junho!$C$4:$C$300,_xlfn.AGGREGATE(15,6,ROW(Junho!$A$4:$A$300)-ROW(Junho!$A$3)/(Junho!$A$4:$A$300=MAX(T30:T32)),MOD(ROW(),2)+3)))),"")</f>
        <v/>
      </c>
      <c r="V32" s="16" t="str">
        <f>IFERROR(IF(T30="","",IF(MOD(ROW(),2)+3=1,INDEX(Junho!$F$4:$F$300,MATCH(T32,Junho!$A$4:$A$300,0)),INDEX(Junho!$F$4:$F$300,_xlfn.AGGREGATE(15,6,ROW(Junho!$A$4:$A$300)-ROW(Junho!$A$3)/(Junho!$A$4:$A$300=MAX(T30:T32)),MOD(ROW(),2)+3)))),"")</f>
        <v/>
      </c>
    </row>
    <row r="33" spans="2:22" x14ac:dyDescent="0.3">
      <c r="B33" s="45"/>
      <c r="C33" s="20" t="str">
        <f>IFERROR(IF(B30="","",IF(MOD(ROW(),2)+3=1,INDEX(Junho!$C$4:$C$300,MATCH(B33,Junho!$A$4:$A$300,0)),INDEX(Junho!$C$4:$C$300,_xlfn.AGGREGATE(15,6,ROW(Junho!$A$4:$A$300)-ROW(Junho!$A$3)/(Junho!$A$4:$A$300=MAX(B30:B33)),MOD(ROW(),2)+3)))),"")</f>
        <v/>
      </c>
      <c r="D33" s="16" t="str">
        <f>IFERROR(IF(B30="","",IF(MOD(ROW(),2)+3=1,INDEX(Junho!$F$4:$F$300,MATCH(B33,Junho!$A$4:$A$300,0)),INDEX(Junho!$F$4:$F$300,_xlfn.AGGREGATE(15,6,ROW(Junho!$A$4:$A$300)-ROW(Junho!$A$3)/(Junho!$A$4:$A$300=MAX(B30:B33)),MOD(ROW(),2)+3)))),"")</f>
        <v/>
      </c>
      <c r="E33" s="26"/>
      <c r="F33" s="20" t="str">
        <f>IFERROR(IF(E30="","",IF(MOD(ROW(),2)+3=1,INDEX(Junho!$C$4:$C$300,MATCH(E33,Junho!$A$4:$A$300,0)),INDEX(Junho!$C$4:$C$300,_xlfn.AGGREGATE(15,6,ROW(Junho!$A$4:$A$300)-ROW(Junho!$A$3)/(Junho!$A$4:$A$300=MAX(E30:E33)),MOD(ROW(),2)+3)))),"")</f>
        <v/>
      </c>
      <c r="G33" s="16" t="str">
        <f>IFERROR(IF(E30="","",IF(MOD(ROW(),2)+3=1,INDEX(Junho!$F$4:$F$300,MATCH(E33,Junho!$A$4:$A$300,0)),INDEX(Junho!$F$4:$F$300,_xlfn.AGGREGATE(15,6,ROW(Junho!$A$4:$A$300)-ROW(Junho!$A$3)/(Junho!$A$4:$A$300=MAX(E30:E33)),MOD(ROW(),2)+3)))),"")</f>
        <v/>
      </c>
      <c r="H33" s="26"/>
      <c r="I33" s="20" t="str">
        <f>IFERROR(IF(H30="","",IF(MOD(ROW(),2)+3=1,INDEX(Junho!$C$4:$C$300,MATCH(H33,Junho!$A$4:$A$300,0)),INDEX(Junho!$C$4:$C$300,_xlfn.AGGREGATE(15,6,ROW(Junho!$A$4:$A$300)-ROW(Junho!$A$3)/(Junho!$A$4:$A$300=MAX(H30:H33)),MOD(ROW(),2)+3)))),"")</f>
        <v/>
      </c>
      <c r="J33" s="16" t="str">
        <f>IFERROR(IF(H30="","",IF(MOD(ROW(),2)+3=1,INDEX(Junho!$F$4:$F$300,MATCH(H33,Junho!$A$4:$A$300,0)),INDEX(Junho!$F$4:$F$300,_xlfn.AGGREGATE(15,6,ROW(Junho!$A$4:$A$300)-ROW(Junho!$A$3)/(Junho!$A$4:$A$300=MAX(H30:H33)),MOD(ROW(),2)+3)))),"")</f>
        <v/>
      </c>
      <c r="K33" s="26"/>
      <c r="L33" s="20" t="str">
        <f>IFERROR(IF(K30="","",IF(MOD(ROW(),2)+3=1,INDEX(Junho!$C$4:$C$300,MATCH(K33,Junho!$A$4:$A$300,0)),INDEX(Junho!$C$4:$C$300,_xlfn.AGGREGATE(15,6,ROW(Junho!$A$4:$A$300)-ROW(Junho!$A$3)/(Junho!$A$4:$A$300=MAX(K30:K33)),MOD(ROW(),2)+3)))),"")</f>
        <v/>
      </c>
      <c r="M33" s="16" t="str">
        <f>IFERROR(IF(K30="","",IF(MOD(ROW(),2)+3=1,INDEX(Junho!$F$4:$F$300,MATCH(K33,Junho!$A$4:$A$300,0)),INDEX(Junho!$F$4:$F$300,_xlfn.AGGREGATE(15,6,ROW(Junho!$A$4:$A$300)-ROW(Junho!$A$3)/(Junho!$A$4:$A$300=MAX(K30:K33)),MOD(ROW(),2)+3)))),"")</f>
        <v/>
      </c>
      <c r="N33" s="26"/>
      <c r="O33" s="20" t="str">
        <f>IFERROR(IF(N30="","",IF(MOD(ROW(),2)+3=1,INDEX(Junho!$C$4:$C$300,MATCH(N33,Junho!$A$4:$A$300,0)),INDEX(Junho!$C$4:$C$300,_xlfn.AGGREGATE(15,6,ROW(Junho!$A$4:$A$300)-ROW(Junho!$A$3)/(Junho!$A$4:$A$300=MAX(N30:N33)),MOD(ROW(),2)+3)))),"")</f>
        <v/>
      </c>
      <c r="P33" s="16" t="str">
        <f>IFERROR(IF(N30="","",IF(MOD(ROW(),2)+3=1,INDEX(Junho!$F$4:$F$300,MATCH(N33,Junho!$A$4:$A$300,0)),INDEX(Junho!$F$4:$F$300,_xlfn.AGGREGATE(15,6,ROW(Junho!$A$4:$A$300)-ROW(Junho!$A$3)/(Junho!$A$4:$A$300=MAX(N30:N33)),MOD(ROW(),2)+3)))),"")</f>
        <v/>
      </c>
      <c r="Q33" s="26"/>
      <c r="R33" s="20" t="str">
        <f>IFERROR(IF(Q30="","",IF(MOD(ROW(),2)+3=1,INDEX(Junho!$C$4:$C$300,MATCH(Q33,Junho!$A$4:$A$300,0)),INDEX(Junho!$C$4:$C$300,_xlfn.AGGREGATE(15,6,ROW(Junho!$A$4:$A$300)-ROW(Junho!$A$3)/(Junho!$A$4:$A$300=MAX(Q30:Q33)),MOD(ROW(),2)+3)))),"")</f>
        <v/>
      </c>
      <c r="S33" s="16" t="str">
        <f>IFERROR(IF(Q30="","",IF(MOD(ROW(),2)+3=1,INDEX(Junho!$F$4:$F$300,MATCH(Q33,Junho!$A$4:$A$300,0)),INDEX(Junho!$F$4:$F$300,_xlfn.AGGREGATE(15,6,ROW(Junho!$A$4:$A$300)-ROW(Junho!$A$3)/(Junho!$A$4:$A$300=MAX(Q30:Q33)),MOD(ROW(),2)+3)))),"")</f>
        <v/>
      </c>
      <c r="T33" s="26"/>
      <c r="U33" s="46" t="str">
        <f>IFERROR(IF(T30="","",IF(MOD(ROW(),2)+3=1,INDEX(Junho!$C$4:$C$300,MATCH(T33,Junho!$A$4:$A$300,0)),INDEX(Junho!$C$4:$C$300,_xlfn.AGGREGATE(15,6,ROW(Junho!$A$4:$A$300)-ROW(Junho!$A$3)/(Junho!$A$4:$A$300=MAX(T30:T33)),MOD(ROW(),2)+3)))),"")</f>
        <v/>
      </c>
      <c r="V33" s="16" t="str">
        <f>IFERROR(IF(T30="","",IF(MOD(ROW(),2)+3=1,INDEX(Junho!$F$4:$F$300,MATCH(T33,Junho!$A$4:$A$300,0)),INDEX(Junho!$F$4:$F$300,_xlfn.AGGREGATE(15,6,ROW(Junho!$A$4:$A$300)-ROW(Junho!$A$3)/(Junho!$A$4:$A$300=MAX(T30:T33)),MOD(ROW(),2)+3)))),"")</f>
        <v/>
      </c>
    </row>
    <row r="34" spans="2:22" x14ac:dyDescent="0.3">
      <c r="B34" s="47"/>
      <c r="C34" s="20" t="str">
        <f>IFERROR(IF(B30="","",IF(MOD(ROW(),2)+5=1,INDEX(Junho!$C$4:$C$300,MATCH(B34,Junho!$A$4:$A$300,0)),INDEX(Junho!$C$4:$C$300,_xlfn.AGGREGATE(15,6,ROW(Junho!$A$4:$A$300)-ROW(Junho!$A$3)/(Junho!$A$4:$A$300=MAX(B30:B34)),MOD(ROW(),2)+5)))),"")</f>
        <v/>
      </c>
      <c r="D34" s="16" t="str">
        <f>IFERROR(IF(B30="","",IF(MOD(ROW(),2)+5=1,INDEX(Junho!$F$4:$F$300,MATCH(B34,Junho!$A$4:$A$300,0)),INDEX(Junho!$F$4:$F$300,_xlfn.AGGREGATE(15,6,ROW(Junho!$A$4:$A$300)-ROW(Junho!$A$3)/(Junho!$A$4:$A$300=MAX(B30:B34)),MOD(ROW(),2)+5)))),"")</f>
        <v/>
      </c>
      <c r="E34" s="34"/>
      <c r="F34" s="20" t="str">
        <f>IFERROR(IF(E30="","",IF(MOD(ROW(),2)+5=1,INDEX(Junho!$C$4:$C$300,MATCH(E34,Junho!$A$4:$A$300,0)),INDEX(Junho!$C$4:$C$300,_xlfn.AGGREGATE(15,6,ROW(Junho!$A$4:$A$300)-ROW(Junho!$A$3)/(Junho!$A$4:$A$300=MAX(E30:E34)),MOD(ROW(),2)+5)))),"")</f>
        <v/>
      </c>
      <c r="G34" s="16" t="str">
        <f>IFERROR(IF(E30="","",IF(MOD(ROW(),2)+5=1,INDEX(Junho!$F$4:$F$300,MATCH(E34,Junho!$A$4:$A$300,0)),INDEX(Junho!$F$4:$F$300,_xlfn.AGGREGATE(15,6,ROW(Junho!$A$4:$A$300)-ROW(Junho!$A$3)/(Junho!$A$4:$A$300=MAX(E30:E34)),MOD(ROW(),2)+5)))),"")</f>
        <v/>
      </c>
      <c r="H34" s="34"/>
      <c r="I34" s="20" t="str">
        <f>IFERROR(IF(H30="","",IF(MOD(ROW(),2)+5=1,INDEX(Junho!$C$4:$C$300,MATCH(H34,Junho!$A$4:$A$300,0)),INDEX(Junho!$C$4:$C$300,_xlfn.AGGREGATE(15,6,ROW(Junho!$A$4:$A$300)-ROW(Junho!$A$3)/(Junho!$A$4:$A$300=MAX(H30:H34)),MOD(ROW(),2)+5)))),"")</f>
        <v/>
      </c>
      <c r="J34" s="16" t="str">
        <f>IFERROR(IF(H30="","",IF(MOD(ROW(),2)+5=1,INDEX(Junho!$F$4:$F$300,MATCH(H34,Junho!$A$4:$A$300,0)),INDEX(Junho!$F$4:$F$300,_xlfn.AGGREGATE(15,6,ROW(Junho!$A$4:$A$300)-ROW(Junho!$A$3)/(Junho!$A$4:$A$300=MAX(H30:H34)),MOD(ROW(),2)+5)))),"")</f>
        <v/>
      </c>
      <c r="K34" s="34"/>
      <c r="L34" s="20" t="str">
        <f>IFERROR(IF(K30="","",IF(MOD(ROW(),2)+5=1,INDEX(Junho!$C$4:$C$300,MATCH(K34,Junho!$A$4:$A$300,0)),INDEX(Junho!$C$4:$C$300,_xlfn.AGGREGATE(15,6,ROW(Junho!$A$4:$A$300)-ROW(Junho!$A$3)/(Junho!$A$4:$A$300=MAX(K30:K34)),MOD(ROW(),2)+5)))),"")</f>
        <v/>
      </c>
      <c r="M34" s="16" t="str">
        <f>IFERROR(IF(K30="","",IF(MOD(ROW(),2)+5=1,INDEX(Junho!$F$4:$F$300,MATCH(K34,Junho!$A$4:$A$300,0)),INDEX(Junho!$F$4:$F$300,_xlfn.AGGREGATE(15,6,ROW(Junho!$A$4:$A$300)-ROW(Junho!$A$3)/(Junho!$A$4:$A$300=MAX(K30:K34)),MOD(ROW(),2)+5)))),"")</f>
        <v/>
      </c>
      <c r="N34" s="34"/>
      <c r="O34" s="20" t="str">
        <f>IFERROR(IF(N30="","",IF(MOD(ROW(),2)+5=1,INDEX(Junho!$C$4:$C$300,MATCH(N34,Junho!$A$4:$A$300,0)),INDEX(Junho!$C$4:$C$300,_xlfn.AGGREGATE(15,6,ROW(Junho!$A$4:$A$300)-ROW(Junho!$A$3)/(Junho!$A$4:$A$300=MAX(N30:N34)),MOD(ROW(),2)+5)))),"")</f>
        <v/>
      </c>
      <c r="P34" s="16" t="str">
        <f>IFERROR(IF(N30="","",IF(MOD(ROW(),2)+5=1,INDEX(Junho!$F$4:$F$300,MATCH(N34,Junho!$A$4:$A$300,0)),INDEX(Junho!$F$4:$F$300,_xlfn.AGGREGATE(15,6,ROW(Junho!$A$4:$A$300)-ROW(Junho!$A$3)/(Junho!$A$4:$A$300=MAX(N30:N34)),MOD(ROW(),2)+5)))),"")</f>
        <v/>
      </c>
      <c r="Q34" s="34"/>
      <c r="R34" s="20" t="str">
        <f>IFERROR(IF(Q30="","",IF(MOD(ROW(),2)+5=1,INDEX(Junho!$C$4:$C$300,MATCH(Q34,Junho!$A$4:$A$300,0)),INDEX(Junho!$C$4:$C$300,_xlfn.AGGREGATE(15,6,ROW(Junho!$A$4:$A$300)-ROW(Junho!$A$3)/(Junho!$A$4:$A$300=MAX(Q30:Q34)),MOD(ROW(),2)+5)))),"")</f>
        <v/>
      </c>
      <c r="S34" s="16" t="str">
        <f>IFERROR(IF(Q30="","",IF(MOD(ROW(),2)+5=1,INDEX(Junho!$F$4:$F$300,MATCH(Q34,Junho!$A$4:$A$300,0)),INDEX(Junho!$F$4:$F$300,_xlfn.AGGREGATE(15,6,ROW(Junho!$A$4:$A$300)-ROW(Junho!$A$3)/(Junho!$A$4:$A$300=MAX(Q30:Q34)),MOD(ROW(),2)+5)))),"")</f>
        <v/>
      </c>
      <c r="T34" s="34"/>
      <c r="U34" s="46" t="str">
        <f>IFERROR(IF(T30="","",IF(MOD(ROW(),2)+5=1,INDEX(Junho!$C$4:$C$300,MATCH(T34,Junho!$A$4:$A$300,0)),INDEX(Junho!$C$4:$C$300,_xlfn.AGGREGATE(15,6,ROW(Junho!$A$4:$A$300)-ROW(Junho!$A$3)/(Junho!$A$4:$A$300=MAX(T30:T34)),MOD(ROW(),2)+5)))),"")</f>
        <v/>
      </c>
      <c r="V34" s="16" t="str">
        <f>IFERROR(IF(T30="","",IF(MOD(ROW(),2)+5=1,INDEX(Junho!$F$4:$F$300,MATCH(T34,Junho!$A$4:$A$300,0)),INDEX(Junho!$F$4:$F$300,_xlfn.AGGREGATE(15,6,ROW(Junho!$A$4:$A$300)-ROW(Junho!$A$3)/(Junho!$A$4:$A$300=MAX(T30:T34)),MOD(ROW(),2)+5)))),"")</f>
        <v/>
      </c>
    </row>
    <row r="35" spans="2:22" x14ac:dyDescent="0.3">
      <c r="B35" s="47"/>
      <c r="C35" s="20" t="str">
        <f>IFERROR(IF(B30="","",IF(MOD(ROW(),2)+5=1,INDEX(Junho!$C$4:$C$300,MATCH(B35,Junho!$A$4:$A$300,0)),INDEX(Junho!$C$4:$C$300,_xlfn.AGGREGATE(15,6,ROW(Junho!$A$4:$A$300)-ROW(Junho!$A$3)/(Junho!$A$4:$A$300=MAX(B30:B35)),MOD(ROW(),2)+5)))),"")</f>
        <v/>
      </c>
      <c r="D35" s="16" t="str">
        <f>IFERROR(IF(B30="","",IF(MOD(ROW(),2)+5=1,INDEX(Junho!$F$4:$F$300,MATCH(B35,Junho!$A$4:$A$300,0)),INDEX(Junho!$F$4:$F$300,_xlfn.AGGREGATE(15,6,ROW(Junho!$A$4:$A$300)-ROW(Junho!$A$3)/(Junho!$A$4:$A$300=MAX(B30:B35)),MOD(ROW(),2)+5)))),"")</f>
        <v/>
      </c>
      <c r="E35" s="34"/>
      <c r="F35" s="20" t="str">
        <f>IFERROR(IF(E30="","",IF(MOD(ROW(),2)+5=1,INDEX(Junho!$C$4:$C$300,MATCH(E35,Junho!$A$4:$A$300,0)),INDEX(Junho!$C$4:$C$300,_xlfn.AGGREGATE(15,6,ROW(Junho!$A$4:$A$300)-ROW(Junho!$A$3)/(Junho!$A$4:$A$300=MAX(E30:E35)),MOD(ROW(),2)+5)))),"")</f>
        <v/>
      </c>
      <c r="G35" s="16" t="str">
        <f>IFERROR(IF(E30="","",IF(MOD(ROW(),2)+5=1,INDEX(Junho!$F$4:$F$300,MATCH(E35,Junho!$A$4:$A$300,0)),INDEX(Junho!$F$4:$F$300,_xlfn.AGGREGATE(15,6,ROW(Junho!$A$4:$A$300)-ROW(Junho!$A$3)/(Junho!$A$4:$A$300=MAX(E30:E35)),MOD(ROW(),2)+5)))),"")</f>
        <v/>
      </c>
      <c r="H35" s="34"/>
      <c r="I35" s="20" t="str">
        <f>IFERROR(IF(H30="","",IF(MOD(ROW(),2)+5=1,INDEX(Junho!$C$4:$C$300,MATCH(H35,Junho!$A$4:$A$300,0)),INDEX(Junho!$C$4:$C$300,_xlfn.AGGREGATE(15,6,ROW(Junho!$A$4:$A$300)-ROW(Junho!$A$3)/(Junho!$A$4:$A$300=MAX(H30:H35)),MOD(ROW(),2)+5)))),"")</f>
        <v/>
      </c>
      <c r="J35" s="16" t="str">
        <f>IFERROR(IF(H30="","",IF(MOD(ROW(),2)+5=1,INDEX(Junho!$F$4:$F$300,MATCH(H35,Junho!$A$4:$A$300,0)),INDEX(Junho!$F$4:$F$300,_xlfn.AGGREGATE(15,6,ROW(Junho!$A$4:$A$300)-ROW(Junho!$A$3)/(Junho!$A$4:$A$300=MAX(H30:H35)),MOD(ROW(),2)+5)))),"")</f>
        <v/>
      </c>
      <c r="K35" s="34"/>
      <c r="L35" s="20" t="str">
        <f>IFERROR(IF(K30="","",IF(MOD(ROW(),2)+5=1,INDEX(Junho!$C$4:$C$300,MATCH(K35,Junho!$A$4:$A$300,0)),INDEX(Junho!$C$4:$C$300,_xlfn.AGGREGATE(15,6,ROW(Junho!$A$4:$A$300)-ROW(Junho!$A$3)/(Junho!$A$4:$A$300=MAX(K30:K35)),MOD(ROW(),2)+5)))),"")</f>
        <v/>
      </c>
      <c r="M35" s="16" t="str">
        <f>IFERROR(IF(K30="","",IF(MOD(ROW(),2)+5=1,INDEX(Junho!$F$4:$F$300,MATCH(K35,Junho!$A$4:$A$300,0)),INDEX(Junho!$F$4:$F$300,_xlfn.AGGREGATE(15,6,ROW(Junho!$A$4:$A$300)-ROW(Junho!$A$3)/(Junho!$A$4:$A$300=MAX(K30:K35)),MOD(ROW(),2)+5)))),"")</f>
        <v/>
      </c>
      <c r="N35" s="34"/>
      <c r="O35" s="20" t="str">
        <f>IFERROR(IF(N30="","",IF(MOD(ROW(),2)+5=1,INDEX(Junho!$C$4:$C$300,MATCH(N35,Junho!$A$4:$A$300,0)),INDEX(Junho!$C$4:$C$300,_xlfn.AGGREGATE(15,6,ROW(Junho!$A$4:$A$300)-ROW(Junho!$A$3)/(Junho!$A$4:$A$300=MAX(N30:N35)),MOD(ROW(),2)+5)))),"")</f>
        <v/>
      </c>
      <c r="P35" s="16" t="str">
        <f>IFERROR(IF(N30="","",IF(MOD(ROW(),2)+5=1,INDEX(Junho!$F$4:$F$300,MATCH(N35,Junho!$A$4:$A$300,0)),INDEX(Junho!$F$4:$F$300,_xlfn.AGGREGATE(15,6,ROW(Junho!$A$4:$A$300)-ROW(Junho!$A$3)/(Junho!$A$4:$A$300=MAX(N30:N35)),MOD(ROW(),2)+5)))),"")</f>
        <v/>
      </c>
      <c r="Q35" s="34"/>
      <c r="R35" s="20" t="str">
        <f>IFERROR(IF(Q30="","",IF(MOD(ROW(),2)+5=1,INDEX(Junho!$C$4:$C$300,MATCH(Q35,Junho!$A$4:$A$300,0)),INDEX(Junho!$C$4:$C$300,_xlfn.AGGREGATE(15,6,ROW(Junho!$A$4:$A$300)-ROW(Junho!$A$3)/(Junho!$A$4:$A$300=MAX(Q30:Q35)),MOD(ROW(),2)+5)))),"")</f>
        <v/>
      </c>
      <c r="S35" s="16" t="str">
        <f>IFERROR(IF(Q30="","",IF(MOD(ROW(),2)+5=1,INDEX(Junho!$F$4:$F$300,MATCH(Q35,Junho!$A$4:$A$300,0)),INDEX(Junho!$F$4:$F$300,_xlfn.AGGREGATE(15,6,ROW(Junho!$A$4:$A$300)-ROW(Junho!$A$3)/(Junho!$A$4:$A$300=MAX(Q30:Q35)),MOD(ROW(),2)+5)))),"")</f>
        <v/>
      </c>
      <c r="T35" s="34"/>
      <c r="U35" s="46" t="str">
        <f>IFERROR(IF(T30="","",IF(MOD(ROW(),2)+5=1,INDEX(Junho!$C$4:$C$300,MATCH(T35,Junho!$A$4:$A$300,0)),INDEX(Junho!$C$4:$C$300,_xlfn.AGGREGATE(15,6,ROW(Junho!$A$4:$A$300)-ROW(Junho!$A$3)/(Junho!$A$4:$A$300=MAX(T30:T35)),MOD(ROW(),2)+5)))),"")</f>
        <v/>
      </c>
      <c r="V35" s="16" t="str">
        <f>IFERROR(IF(T30="","",IF(MOD(ROW(),2)+5=1,INDEX(Junho!$F$4:$F$300,MATCH(T35,Junho!$A$4:$A$300,0)),INDEX(Junho!$F$4:$F$300,_xlfn.AGGREGATE(15,6,ROW(Junho!$A$4:$A$300)-ROW(Junho!$A$3)/(Junho!$A$4:$A$300=MAX(T30:T35)),MOD(ROW(),2)+5)))),"")</f>
        <v/>
      </c>
    </row>
    <row r="36" spans="2:22" x14ac:dyDescent="0.3">
      <c r="B36" s="47"/>
      <c r="C36" s="20" t="str">
        <f>IFERROR(IF(B30="","",IF(MOD(ROW(),2)+7=1,INDEX(Junho!$C$4:$C$300,MATCH(B36,Junho!$A$4:$A$300,0)),INDEX(Junho!$C$4:$C$300,_xlfn.AGGREGATE(15,6,ROW(Junho!$A$4:$A$300)-ROW(Junho!$A$3)/(Junho!$A$4:$A$300=MAX(B30:B36)),MOD(ROW(),2)+7)))),"")</f>
        <v/>
      </c>
      <c r="D36" s="16" t="str">
        <f>IFERROR(IF(B30="","",IF(MOD(ROW(),2)+7=1,INDEX(Junho!$F$4:$F$300,MATCH(B36,Junho!$A$4:$A$300,0)),INDEX(Junho!$F$4:$F$300,_xlfn.AGGREGATE(15,6,ROW(Junho!$A$4:$A$300)-ROW(Junho!$A$3)/(Junho!$A$4:$A$300=MAX(B30:B36)),MOD(ROW(),2)+7)))),"")</f>
        <v/>
      </c>
      <c r="E36" s="34"/>
      <c r="F36" s="20" t="str">
        <f>IFERROR(IF(E30="","",IF(MOD(ROW(),2)+7=1,INDEX(Junho!$C$4:$C$300,MATCH(E36,Junho!$A$4:$A$300,0)),INDEX(Junho!$C$4:$C$300,_xlfn.AGGREGATE(15,6,ROW(Junho!$A$4:$A$300)-ROW(Junho!$A$3)/(Junho!$A$4:$A$300=MAX(E30:E36)),MOD(ROW(),2)+7)))),"")</f>
        <v/>
      </c>
      <c r="G36" s="16" t="str">
        <f>IFERROR(IF(E30="","",IF(MOD(ROW(),2)+7=1,INDEX(Junho!$F$4:$F$300,MATCH(E36,Junho!$A$4:$A$300,0)),INDEX(Junho!$F$4:$F$300,_xlfn.AGGREGATE(15,6,ROW(Junho!$A$4:$A$300)-ROW(Junho!$A$3)/(Junho!$A$4:$A$300=MAX(E30:E36)),MOD(ROW(),2)+7)))),"")</f>
        <v/>
      </c>
      <c r="H36" s="34"/>
      <c r="I36" s="20" t="str">
        <f>IFERROR(IF(H30="","",IF(MOD(ROW(),2)+7=1,INDEX(Junho!$C$4:$C$300,MATCH(H36,Junho!$A$4:$A$300,0)),INDEX(Junho!$C$4:$C$300,_xlfn.AGGREGATE(15,6,ROW(Junho!$A$4:$A$300)-ROW(Junho!$A$3)/(Junho!$A$4:$A$300=MAX(H30:H36)),MOD(ROW(),2)+7)))),"")</f>
        <v/>
      </c>
      <c r="J36" s="16" t="str">
        <f>IFERROR(IF(H30="","",IF(MOD(ROW(),2)+7=1,INDEX(Junho!$F$4:$F$300,MATCH(H36,Junho!$A$4:$A$300,0)),INDEX(Junho!$F$4:$F$300,_xlfn.AGGREGATE(15,6,ROW(Junho!$A$4:$A$300)-ROW(Junho!$A$3)/(Junho!$A$4:$A$300=MAX(H30:H36)),MOD(ROW(),2)+7)))),"")</f>
        <v/>
      </c>
      <c r="K36" s="34"/>
      <c r="L36" s="20" t="str">
        <f>IFERROR(IF(K30="","",IF(MOD(ROW(),2)+7=1,INDEX(Junho!$C$4:$C$300,MATCH(K36,Junho!$A$4:$A$300,0)),INDEX(Junho!$C$4:$C$300,_xlfn.AGGREGATE(15,6,ROW(Junho!$A$4:$A$300)-ROW(Junho!$A$3)/(Junho!$A$4:$A$300=MAX(K30:K36)),MOD(ROW(),2)+7)))),"")</f>
        <v/>
      </c>
      <c r="M36" s="16" t="str">
        <f>IFERROR(IF(K30="","",IF(MOD(ROW(),2)+7=1,INDEX(Junho!$F$4:$F$300,MATCH(K36,Junho!$A$4:$A$300,0)),INDEX(Junho!$F$4:$F$300,_xlfn.AGGREGATE(15,6,ROW(Junho!$A$4:$A$300)-ROW(Junho!$A$3)/(Junho!$A$4:$A$300=MAX(K30:K36)),MOD(ROW(),2)+7)))),"")</f>
        <v/>
      </c>
      <c r="N36" s="34"/>
      <c r="O36" s="20" t="str">
        <f>IFERROR(IF(N30="","",IF(MOD(ROW(),2)+7=1,INDEX(Junho!$C$4:$C$300,MATCH(N36,Junho!$A$4:$A$300,0)),INDEX(Junho!$C$4:$C$300,_xlfn.AGGREGATE(15,6,ROW(Junho!$A$4:$A$300)-ROW(Junho!$A$3)/(Junho!$A$4:$A$300=MAX(N30:N36)),MOD(ROW(),2)+7)))),"")</f>
        <v/>
      </c>
      <c r="P36" s="16" t="str">
        <f>IFERROR(IF(N30="","",IF(MOD(ROW(),2)+7=1,INDEX(Junho!$F$4:$F$300,MATCH(N36,Junho!$A$4:$A$300,0)),INDEX(Junho!$F$4:$F$300,_xlfn.AGGREGATE(15,6,ROW(Junho!$A$4:$A$300)-ROW(Junho!$A$3)/(Junho!$A$4:$A$300=MAX(N30:N36)),MOD(ROW(),2)+7)))),"")</f>
        <v/>
      </c>
      <c r="Q36" s="34"/>
      <c r="R36" s="20" t="str">
        <f>IFERROR(IF(Q30="","",IF(MOD(ROW(),2)+7=1,INDEX(Junho!$C$4:$C$300,MATCH(Q36,Junho!$A$4:$A$300,0)),INDEX(Junho!$C$4:$C$300,_xlfn.AGGREGATE(15,6,ROW(Junho!$A$4:$A$300)-ROW(Junho!$A$3)/(Junho!$A$4:$A$300=MAX(Q30:Q36)),MOD(ROW(),2)+7)))),"")</f>
        <v/>
      </c>
      <c r="S36" s="16" t="str">
        <f>IFERROR(IF(Q30="","",IF(MOD(ROW(),2)+7=1,INDEX(Junho!$F$4:$F$300,MATCH(Q36,Junho!$A$4:$A$300,0)),INDEX(Junho!$F$4:$F$300,_xlfn.AGGREGATE(15,6,ROW(Junho!$A$4:$A$300)-ROW(Junho!$A$3)/(Junho!$A$4:$A$300=MAX(Q30:Q36)),MOD(ROW(),2)+7)))),"")</f>
        <v/>
      </c>
      <c r="T36" s="34"/>
      <c r="U36" s="46" t="str">
        <f>IFERROR(IF(T30="","",IF(MOD(ROW(),2)+7=1,INDEX(Junho!$C$4:$C$300,MATCH(T36,Junho!$A$4:$A$300,0)),INDEX(Junho!$C$4:$C$300,_xlfn.AGGREGATE(15,6,ROW(Junho!$A$4:$A$300)-ROW(Junho!$A$3)/(Junho!$A$4:$A$300=MAX(T30:T36)),MOD(ROW(),2)+7)))),"")</f>
        <v/>
      </c>
      <c r="V36" s="16" t="str">
        <f>IFERROR(IF(T30="","",IF(MOD(ROW(),2)+7=1,INDEX(Junho!$F$4:$F$300,MATCH(T36,Junho!$A$4:$A$300,0)),INDEX(Junho!$F$4:$F$300,_xlfn.AGGREGATE(15,6,ROW(Junho!$A$4:$A$300)-ROW(Junho!$A$3)/(Junho!$A$4:$A$300=MAX(T30:T36)),MOD(ROW(),2)+7)))),"")</f>
        <v/>
      </c>
    </row>
    <row r="37" spans="2:22" x14ac:dyDescent="0.3">
      <c r="B37" s="50"/>
      <c r="C37" s="21" t="str">
        <f>IFERROR(IF(B30="","",IF(MOD(ROW(),2)+7=1,INDEX(Junho!$C$4:$C$300,MATCH(B37,Junho!$A$4:$A$300,0)),INDEX(Junho!$C$4:$C$300,_xlfn.AGGREGATE(15,6,ROW(Junho!$A$4:$A$300)-ROW(Junho!$A$3)/(Junho!$A$4:$A$300=MAX(B30:B37)),MOD(ROW(),2)+7)))),"")</f>
        <v/>
      </c>
      <c r="D37" s="16" t="str">
        <f>IFERROR(IF(B30="","",IF(MOD(ROW(),2)+7=1,INDEX(Junho!$F$4:$F$300,MATCH(B37,Junho!$A$4:$A$300,0)),INDEX(Junho!$F$4:$F$300,_xlfn.AGGREGATE(15,6,ROW(Junho!$A$4:$A$300)-ROW(Junho!$A$3)/(Junho!$A$4:$A$300=MAX(B30:B37)),MOD(ROW(),2)+7)))),"")</f>
        <v/>
      </c>
      <c r="E37" s="35"/>
      <c r="F37" s="44" t="str">
        <f>IFERROR(IF(E30="","",IF(MOD(ROW(),2)+7=1,INDEX(Junho!$C$4:$C$300,MATCH(E37,Junho!$A$4:$A$300,0)),INDEX(Junho!$C$4:$C$300,_xlfn.AGGREGATE(15,6,ROW(Junho!$A$4:$A$300)-ROW(Junho!$A$3)/(Junho!$A$4:$A$300=MAX(E30:E37)),MOD(ROW(),2)+7)))),"")</f>
        <v/>
      </c>
      <c r="G37" s="16" t="str">
        <f>IFERROR(IF(E30="","",IF(MOD(ROW(),2)+7=1,INDEX(Junho!$F$4:$F$300,MATCH(E37,Junho!$A$4:$A$300,0)),INDEX(Junho!$F$4:$F$300,_xlfn.AGGREGATE(15,6,ROW(Junho!$A$4:$A$300)-ROW(Junho!$A$3)/(Junho!$A$4:$A$300=MAX(E30:E37)),MOD(ROW(),2)+7)))),"")</f>
        <v/>
      </c>
      <c r="H37" s="35"/>
      <c r="I37" s="44" t="str">
        <f>IFERROR(IF(H30="","",IF(MOD(ROW(),2)+7=1,INDEX(Junho!$C$4:$C$300,MATCH(H37,Junho!$A$4:$A$300,0)),INDEX(Junho!$C$4:$C$300,_xlfn.AGGREGATE(15,6,ROW(Junho!$A$4:$A$300)-ROW(Junho!$A$3)/(Junho!$A$4:$A$300=MAX(H30:H37)),MOD(ROW(),2)+7)))),"")</f>
        <v/>
      </c>
      <c r="J37" s="16" t="str">
        <f>IFERROR(IF(H30="","",IF(MOD(ROW(),2)+7=1,INDEX(Junho!$F$4:$F$300,MATCH(H37,Junho!$A$4:$A$300,0)),INDEX(Junho!$F$4:$F$300,_xlfn.AGGREGATE(15,6,ROW(Junho!$A$4:$A$300)-ROW(Junho!$A$3)/(Junho!$A$4:$A$300=MAX(H30:H37)),MOD(ROW(),2)+7)))),"")</f>
        <v/>
      </c>
      <c r="K37" s="35"/>
      <c r="L37" s="44" t="str">
        <f>IFERROR(IF(K30="","",IF(MOD(ROW(),2)+7=1,INDEX(Junho!$C$4:$C$300,MATCH(K37,Junho!$A$4:$A$300,0)),INDEX(Junho!$C$4:$C$300,_xlfn.AGGREGATE(15,6,ROW(Junho!$A$4:$A$300)-ROW(Junho!$A$3)/(Junho!$A$4:$A$300=MAX(K30:K37)),MOD(ROW(),2)+7)))),"")</f>
        <v/>
      </c>
      <c r="M37" s="16" t="str">
        <f>IFERROR(IF(K30="","",IF(MOD(ROW(),2)+7=1,INDEX(Junho!$F$4:$F$300,MATCH(K37,Junho!$A$4:$A$300,0)),INDEX(Junho!$F$4:$F$300,_xlfn.AGGREGATE(15,6,ROW(Junho!$A$4:$A$300)-ROW(Junho!$A$3)/(Junho!$A$4:$A$300=MAX(K30:K37)),MOD(ROW(),2)+7)))),"")</f>
        <v/>
      </c>
      <c r="N37" s="35"/>
      <c r="O37" s="44" t="str">
        <f>IFERROR(IF(N30="","",IF(MOD(ROW(),2)+7=1,INDEX(Junho!$C$4:$C$300,MATCH(N37,Junho!$A$4:$A$300,0)),INDEX(Junho!$C$4:$C$300,_xlfn.AGGREGATE(15,6,ROW(Junho!$A$4:$A$300)-ROW(Junho!$A$3)/(Junho!$A$4:$A$300=MAX(N30:N37)),MOD(ROW(),2)+7)))),"")</f>
        <v/>
      </c>
      <c r="P37" s="16" t="str">
        <f>IFERROR(IF(N30="","",IF(MOD(ROW(),2)+7=1,INDEX(Junho!$F$4:$F$300,MATCH(N37,Junho!$A$4:$A$300,0)),INDEX(Junho!$F$4:$F$300,_xlfn.AGGREGATE(15,6,ROW(Junho!$A$4:$A$300)-ROW(Junho!$A$3)/(Junho!$A$4:$A$300=MAX(N30:N37)),MOD(ROW(),2)+7)))),"")</f>
        <v/>
      </c>
      <c r="Q37" s="35"/>
      <c r="R37" s="44" t="str">
        <f>IFERROR(IF(Q30="","",IF(MOD(ROW(),2)+7=1,INDEX(Junho!$C$4:$C$300,MATCH(Q37,Junho!$A$4:$A$300,0)),INDEX(Junho!$C$4:$C$300,_xlfn.AGGREGATE(15,6,ROW(Junho!$A$4:$A$300)-ROW(Junho!$A$3)/(Junho!$A$4:$A$300=MAX(Q30:Q37)),MOD(ROW(),2)+7)))),"")</f>
        <v/>
      </c>
      <c r="S37" s="16" t="str">
        <f>IFERROR(IF(Q30="","",IF(MOD(ROW(),2)+7=1,INDEX(Junho!$F$4:$F$300,MATCH(Q37,Junho!$A$4:$A$300,0)),INDEX(Junho!$F$4:$F$300,_xlfn.AGGREGATE(15,6,ROW(Junho!$A$4:$A$300)-ROW(Junho!$A$3)/(Junho!$A$4:$A$300=MAX(Q30:Q37)),MOD(ROW(),2)+7)))),"")</f>
        <v/>
      </c>
      <c r="T37" s="35"/>
      <c r="U37" s="51" t="str">
        <f>IFERROR(IF(T30="","",IF(MOD(ROW(),2)+7=1,INDEX(Junho!$C$4:$C$300,MATCH(T37,Junho!$A$4:$A$300,0)),INDEX(Junho!$C$4:$C$300,_xlfn.AGGREGATE(15,6,ROW(Junho!$A$4:$A$300)-ROW(Junho!$A$3)/(Junho!$A$4:$A$300=MAX(T30:T37)),MOD(ROW(),2)+7)))),"")</f>
        <v/>
      </c>
      <c r="V37" s="16" t="str">
        <f>IFERROR(IF(T30="","",IF(MOD(ROW(),2)+7=1,INDEX(Junho!$F$4:$F$300,MATCH(T37,Junho!$A$4:$A$300,0)),INDEX(Junho!$F$4:$F$300,_xlfn.AGGREGATE(15,6,ROW(Junho!$A$4:$A$300)-ROW(Junho!$A$3)/(Junho!$A$4:$A$300=MAX(T30:T37)),MOD(ROW(),2)+7)))),"")</f>
        <v/>
      </c>
    </row>
    <row r="38" spans="2:22" x14ac:dyDescent="0.3">
      <c r="B38" s="49">
        <f>Junho!H11</f>
        <v>44374</v>
      </c>
      <c r="C38" s="20" t="str">
        <f>IFERROR(IF(B38="","",IF(MOD(ROW(),2)+1=1,INDEX(Junho!$C$4:$C$300,MATCH(B38,Junho!$A$4:$A$300,0)),INDEX(Junho!$C$4:$C$300,_xlfn.AGGREGATE(15,6,ROW(Junho!$A$4:$A$300)-ROW(Junho!$A$3)/(Junho!$A$4:$A$300=MAX(B38)),MOD(ROW(),2)+1)))),"")</f>
        <v/>
      </c>
      <c r="D38" s="16" t="str">
        <f>IFERROR(IF(B38="","",IF(MOD(ROW(),2)+1=1,INDEX(Junho!$F$4:$F$300,MATCH(B38,Junho!$A$4:$A$300,0)),INDEX(Junho!$F$4:$F$300,_xlfn.AGGREGATE(15,6,ROW(Junho!$A$4:$A$300)-ROW(Junho!$A$3)/(Junho!$A$4:$A$300=MAX(B38)),MOD(ROW(),2)+1)))),"")</f>
        <v/>
      </c>
      <c r="E38" s="36">
        <f>Junho!I11</f>
        <v>44375</v>
      </c>
      <c r="F38" s="20" t="str">
        <f>IFERROR(IF(E38="","",IF(MOD(ROW(),2)+1=1,INDEX(Junho!$C$4:$C$300,MATCH(E38,Junho!$A$4:$A$300,0)),INDEX(Junho!$C$4:$C$300,_xlfn.AGGREGATE(15,6,ROW(Junho!$A$4:$A$300)-ROW(Junho!$A$3)/(Junho!$A$4:$A$300=MAX(E38)),MOD(ROW(),2)+1)))),"")</f>
        <v/>
      </c>
      <c r="G38" s="16" t="str">
        <f>IFERROR(IF(E38="","",IF(MOD(ROW(),2)+1=1,INDEX(Junho!$F$4:$F$300,MATCH(E38,Junho!$A$4:$A$300,0)),INDEX(Junho!$F$4:$F$300,_xlfn.AGGREGATE(15,6,ROW(Junho!$A$4:$A$300)-ROW(Junho!$A$3)/(Junho!$A$4:$A$300=MAX(E38)),MOD(ROW(),2)+1)))),"")</f>
        <v/>
      </c>
      <c r="H38" s="36">
        <f>Junho!J11</f>
        <v>44376</v>
      </c>
      <c r="I38" s="20" t="str">
        <f>IFERROR(IF(H38="","",IF(MOD(ROW(),2)+1=1,INDEX(Junho!$C$4:$C$300,MATCH(H38,Junho!$A$4:$A$300,0)),INDEX(Junho!$C$4:$C$300,_xlfn.AGGREGATE(15,6,ROW(Junho!$A$4:$A$300)-ROW(Junho!$A$3)/(Junho!$A$4:$A$300=MAX(H38)),MOD(ROW(),2)+1)))),"")</f>
        <v/>
      </c>
      <c r="J38" s="16" t="str">
        <f>IFERROR(IF(H38="","",IF(MOD(ROW(),2)+1=1,INDEX(Junho!$F$4:$F$300,MATCH(H38,Junho!$A$4:$A$300,0)),INDEX(Junho!$F$4:$F$300,_xlfn.AGGREGATE(15,6,ROW(Junho!$A$4:$A$300)-ROW(Junho!$A$3)/(Junho!$A$4:$A$300=MAX(H38)),MOD(ROW(),2)+1)))),"")</f>
        <v/>
      </c>
      <c r="K38" s="36">
        <f>Junho!K11</f>
        <v>44377</v>
      </c>
      <c r="L38" s="20" t="str">
        <f>IFERROR(IF(K38="","",IF(MOD(ROW(),2)+1=1,INDEX(Junho!$C$4:$C$300,MATCH(K38,Junho!$A$4:$A$300,0)),INDEX(Junho!$C$4:$C$300,_xlfn.AGGREGATE(15,6,ROW(Junho!$A$4:$A$300)-ROW(Junho!$A$3)/(Junho!$A$4:$A$300=MAX(K38)),MOD(ROW(),2)+1)))),"")</f>
        <v/>
      </c>
      <c r="M38" s="16" t="str">
        <f>IFERROR(IF(K38="","",IF(MOD(ROW(),2)+1=1,INDEX(Junho!$F$4:$F$300,MATCH(K38,Junho!$A$4:$A$300,0)),INDEX(Junho!$F$4:$F$300,_xlfn.AGGREGATE(15,6,ROW(Junho!$A$4:$A$300)-ROW(Junho!$A$3)/(Junho!$A$4:$A$300=MAX(K38)),MOD(ROW(),2)+1)))),"")</f>
        <v/>
      </c>
      <c r="N38" s="36" t="str">
        <f>Junho!L11</f>
        <v/>
      </c>
      <c r="O38" s="20" t="str">
        <f>IFERROR(IF(N38="","",IF(MOD(ROW(),2)+1=1,INDEX(Junho!$C$4:$C$300,MATCH(N38,Junho!$A$4:$A$300,0)),INDEX(Junho!$C$4:$C$300,_xlfn.AGGREGATE(15,6,ROW(Junho!$A$4:$A$300)-ROW(Junho!$A$3)/(Junho!$A$4:$A$300=MAX(N38)),MOD(ROW(),2)+1)))),"")</f>
        <v/>
      </c>
      <c r="P38" s="16" t="str">
        <f>IFERROR(IF(N38="","",IF(MOD(ROW(),2)+1=1,INDEX(Junho!$F$4:$F$300,MATCH(N38,Junho!$A$4:$A$300,0)),INDEX(Junho!$F$4:$F$300,_xlfn.AGGREGATE(15,6,ROW(Junho!$A$4:$A$300)-ROW(Junho!$A$3)/(Junho!$A$4:$A$300=MAX(N38)),MOD(ROW(),2)+1)))),"")</f>
        <v/>
      </c>
      <c r="Q38" s="36" t="str">
        <f>Junho!M11</f>
        <v/>
      </c>
      <c r="R38" s="20" t="str">
        <f>IFERROR(IF(Q38="","",IF(MOD(ROW(),2)+1=1,INDEX(Junho!$C$4:$C$300,MATCH(Q38,Junho!$A$4:$A$300,0)),INDEX(Junho!$C$4:$C$300,_xlfn.AGGREGATE(15,6,ROW(Junho!$A$4:$A$300)-ROW(Junho!$A$3)/(Junho!$A$4:$A$300=MAX(Q38)),MOD(ROW(),2)+1)))),"")</f>
        <v/>
      </c>
      <c r="S38" s="16" t="str">
        <f>IFERROR(IF(Q38="","",IF(MOD(ROW(),2)+1=1,INDEX(Junho!$F$4:$F$300,MATCH(Q38,Junho!$A$4:$A$300,0)),INDEX(Junho!$F$4:$F$300,_xlfn.AGGREGATE(15,6,ROW(Junho!$A$4:$A$300)-ROW(Junho!$A$3)/(Junho!$A$4:$A$300=MAX(Q38)),MOD(ROW(),2)+1)))),"")</f>
        <v/>
      </c>
      <c r="T38" s="36" t="str">
        <f>Junho!N11</f>
        <v/>
      </c>
      <c r="U38" s="46" t="str">
        <f>IFERROR(IF(T38="","",IF(MOD(ROW(),2)+1=1,INDEX(Junho!$C$4:$C$300,MATCH(T38,Junho!$A$4:$A$300,0)),INDEX(Junho!$C$4:$C$300,_xlfn.AGGREGATE(15,6,ROW(Junho!$A$4:$A$300)-ROW(Junho!$A$3)/(Junho!$A$4:$A$300=MAX(T38)),MOD(ROW(),2)+1)))),"")</f>
        <v/>
      </c>
      <c r="V38" s="16" t="str">
        <f>IFERROR(IF(T38="","",IF(MOD(ROW(),2)+1=1,INDEX(Junho!$F$4:$F$300,MATCH(T38,Junho!$A$4:$A$300,0)),INDEX(Junho!$F$4:$F$300,_xlfn.AGGREGATE(15,6,ROW(Junho!$A$4:$A$300)-ROW(Junho!$A$3)/(Junho!$A$4:$A$300=MAX(T38)),MOD(ROW(),2)+1)))),"")</f>
        <v/>
      </c>
    </row>
    <row r="39" spans="2:22" x14ac:dyDescent="0.3">
      <c r="B39" s="45"/>
      <c r="C39" s="20" t="str">
        <f>IFERROR(IF(B38="","",IF(MOD(ROW(),2)+1=1,INDEX(Junho!$C$4:$C$300,MATCH(B39,Junho!$A$4:$A$300,0)),INDEX(Junho!$C$4:$C$300,_xlfn.AGGREGATE(15,6,ROW(Junho!$A$4:$A$300)-ROW(Junho!$A$3)/(Junho!$A$4:$A$300=MAX(B38:B39)),MOD(ROW(),2)+1)))),"")</f>
        <v/>
      </c>
      <c r="D39" s="16" t="str">
        <f>IFERROR(IF(B38="","",IF(MOD(ROW(),2)+1=1,INDEX(Junho!$F$4:$F$300,MATCH(B39,Junho!$A$4:$A$300,0)),INDEX(Junho!$F$4:$F$300,_xlfn.AGGREGATE(15,6,ROW(Junho!$A$4:$A$300)-ROW(Junho!$A$3)/(Junho!$A$4:$A$300=MAX(B38:B39)),MOD(ROW(),2)+1)))),"")</f>
        <v/>
      </c>
      <c r="E39" s="26"/>
      <c r="F39" s="20" t="str">
        <f>IFERROR(IF(E38="","",IF(MOD(ROW(),2)+1=1,INDEX(Junho!$C$4:$C$300,MATCH(E39,Junho!$A$4:$A$300,0)),INDEX(Junho!$C$4:$C$300,_xlfn.AGGREGATE(15,6,ROW(Junho!$A$4:$A$300)-ROW(Junho!$A$3)/(Junho!$A$4:$A$300=MAX(E38:E39)),MOD(ROW(),2)+1)))),"")</f>
        <v/>
      </c>
      <c r="G39" s="16" t="str">
        <f>IFERROR(IF(E38="","",IF(MOD(ROW(),2)+1=1,INDEX(Junho!$F$4:$F$300,MATCH(E39,Junho!$A$4:$A$300,0)),INDEX(Junho!$F$4:$F$300,_xlfn.AGGREGATE(15,6,ROW(Junho!$A$4:$A$300)-ROW(Junho!$A$3)/(Junho!$A$4:$A$300=MAX(E38:E39)),MOD(ROW(),2)+1)))),"")</f>
        <v/>
      </c>
      <c r="H39" s="26"/>
      <c r="I39" s="20" t="str">
        <f>IFERROR(IF(H38="","",IF(MOD(ROW(),2)+1=1,INDEX(Junho!$C$4:$C$300,MATCH(H39,Junho!$A$4:$A$300,0)),INDEX(Junho!$C$4:$C$300,_xlfn.AGGREGATE(15,6,ROW(Junho!$A$4:$A$300)-ROW(Junho!$A$3)/(Junho!$A$4:$A$300=MAX(H38:H39)),MOD(ROW(),2)+1)))),"")</f>
        <v/>
      </c>
      <c r="J39" s="16" t="str">
        <f>IFERROR(IF(H38="","",IF(MOD(ROW(),2)+1=1,INDEX(Junho!$F$4:$F$300,MATCH(H39,Junho!$A$4:$A$300,0)),INDEX(Junho!$F$4:$F$300,_xlfn.AGGREGATE(15,6,ROW(Junho!$A$4:$A$300)-ROW(Junho!$A$3)/(Junho!$A$4:$A$300=MAX(H38:H39)),MOD(ROW(),2)+1)))),"")</f>
        <v/>
      </c>
      <c r="K39" s="26"/>
      <c r="L39" s="20" t="str">
        <f>IFERROR(IF(K38="","",IF(MOD(ROW(),2)+1=1,INDEX(Junho!$C$4:$C$300,MATCH(K39,Junho!$A$4:$A$300,0)),INDEX(Junho!$C$4:$C$300,_xlfn.AGGREGATE(15,6,ROW(Junho!$A$4:$A$300)-ROW(Junho!$A$3)/(Junho!$A$4:$A$300=MAX(K38:K39)),MOD(ROW(),2)+1)))),"")</f>
        <v/>
      </c>
      <c r="M39" s="16" t="str">
        <f>IFERROR(IF(K38="","",IF(MOD(ROW(),2)+1=1,INDEX(Junho!$F$4:$F$300,MATCH(K39,Junho!$A$4:$A$300,0)),INDEX(Junho!$F$4:$F$300,_xlfn.AGGREGATE(15,6,ROW(Junho!$A$4:$A$300)-ROW(Junho!$A$3)/(Junho!$A$4:$A$300=MAX(K38:K39)),MOD(ROW(),2)+1)))),"")</f>
        <v/>
      </c>
      <c r="N39" s="26"/>
      <c r="O39" s="20" t="str">
        <f>IFERROR(IF(N38="","",IF(MOD(ROW(),2)+1=1,INDEX(Junho!$C$4:$C$300,MATCH(N39,Junho!$A$4:$A$300,0)),INDEX(Junho!$C$4:$C$300,_xlfn.AGGREGATE(15,6,ROW(Junho!$A$4:$A$300)-ROW(Junho!$A$3)/(Junho!$A$4:$A$300=MAX(N38:N39)),MOD(ROW(),2)+1)))),"")</f>
        <v/>
      </c>
      <c r="P39" s="16" t="str">
        <f>IFERROR(IF(N38="","",IF(MOD(ROW(),2)+1=1,INDEX(Junho!$F$4:$F$300,MATCH(N39,Junho!$A$4:$A$300,0)),INDEX(Junho!$F$4:$F$300,_xlfn.AGGREGATE(15,6,ROW(Junho!$A$4:$A$300)-ROW(Junho!$A$3)/(Junho!$A$4:$A$300=MAX(N38:N39)),MOD(ROW(),2)+1)))),"")</f>
        <v/>
      </c>
      <c r="Q39" s="26"/>
      <c r="R39" s="20" t="str">
        <f>IFERROR(IF(Q38="","",IF(MOD(ROW(),2)+1=1,INDEX(Junho!$C$4:$C$300,MATCH(Q39,Junho!$A$4:$A$300,0)),INDEX(Junho!$C$4:$C$300,_xlfn.AGGREGATE(15,6,ROW(Junho!$A$4:$A$300)-ROW(Junho!$A$3)/(Junho!$A$4:$A$300=MAX(Q38:Q39)),MOD(ROW(),2)+1)))),"")</f>
        <v/>
      </c>
      <c r="S39" s="16" t="str">
        <f>IFERROR(IF(Q38="","",IF(MOD(ROW(),2)+1=1,INDEX(Junho!$F$4:$F$300,MATCH(Q39,Junho!$A$4:$A$300,0)),INDEX(Junho!$F$4:$F$300,_xlfn.AGGREGATE(15,6,ROW(Junho!$A$4:$A$300)-ROW(Junho!$A$3)/(Junho!$A$4:$A$300=MAX(Q38:Q39)),MOD(ROW(),2)+1)))),"")</f>
        <v/>
      </c>
      <c r="T39" s="26"/>
      <c r="U39" s="46" t="str">
        <f>IFERROR(IF(T38="","",IF(MOD(ROW(),2)+1=1,INDEX(Junho!$C$4:$C$300,MATCH(T39,Junho!$A$4:$A$300,0)),INDEX(Junho!$C$4:$C$300,_xlfn.AGGREGATE(15,6,ROW(Junho!$A$4:$A$300)-ROW(Junho!$A$3)/(Junho!$A$4:$A$300=MAX(T38:T39)),MOD(ROW(),2)+1)))),"")</f>
        <v/>
      </c>
      <c r="V39" s="16" t="str">
        <f>IFERROR(IF(T38="","",IF(MOD(ROW(),2)+1=1,INDEX(Junho!$F$4:$F$300,MATCH(T39,Junho!$A$4:$A$300,0)),INDEX(Junho!$F$4:$F$300,_xlfn.AGGREGATE(15,6,ROW(Junho!$A$4:$A$300)-ROW(Junho!$A$3)/(Junho!$A$4:$A$300=MAX(T38:T39)),MOD(ROW(),2)+1)))),"")</f>
        <v/>
      </c>
    </row>
    <row r="40" spans="2:22" x14ac:dyDescent="0.3">
      <c r="B40" s="45"/>
      <c r="C40" s="20" t="str">
        <f>IFERROR(IF(B38="","",IF(MOD(ROW(),2)+3=1,INDEX(Junho!$C$4:$C$300,MATCH(B40,Junho!$A$4:$A$300,0)),INDEX(Junho!$C$4:$C$300,_xlfn.AGGREGATE(15,6,ROW(Junho!$A$4:$A$300)-ROW(Junho!$A$3)/(Junho!$A$4:$A$300=MAX(B38:B40)),MOD(ROW(),2)+3)))),"")</f>
        <v/>
      </c>
      <c r="D40" s="16" t="str">
        <f>IFERROR(IF(B38="","",IF(MOD(ROW(),2)+3=1,INDEX(Junho!$F$4:$F$300,MATCH(B40,Junho!$A$4:$A$300,0)),INDEX(Junho!$F$4:$F$300,_xlfn.AGGREGATE(15,6,ROW(Junho!$A$4:$A$300)-ROW(Junho!$A$3)/(Junho!$A$4:$A$300=MAX(B38:B40)),MOD(ROW(),2)+3)))),"")</f>
        <v/>
      </c>
      <c r="E40" s="26"/>
      <c r="F40" s="20" t="str">
        <f>IFERROR(IF(E38="","",IF(MOD(ROW(),2)+3=1,INDEX(Junho!$C$4:$C$300,MATCH(E40,Junho!$A$4:$A$300,0)),INDEX(Junho!$C$4:$C$300,_xlfn.AGGREGATE(15,6,ROW(Junho!$A$4:$A$300)-ROW(Junho!$A$3)/(Junho!$A$4:$A$300=MAX(E38:E40)),MOD(ROW(),2)+3)))),"")</f>
        <v/>
      </c>
      <c r="G40" s="16" t="str">
        <f>IFERROR(IF(E38="","",IF(MOD(ROW(),2)+3=1,INDEX(Junho!$F$4:$F$300,MATCH(E40,Junho!$A$4:$A$300,0)),INDEX(Junho!$F$4:$F$300,_xlfn.AGGREGATE(15,6,ROW(Junho!$A$4:$A$300)-ROW(Junho!$A$3)/(Junho!$A$4:$A$300=MAX(E38:E40)),MOD(ROW(),2)+3)))),"")</f>
        <v/>
      </c>
      <c r="H40" s="26"/>
      <c r="I40" s="20" t="str">
        <f>IFERROR(IF(H38="","",IF(MOD(ROW(),2)+3=1,INDEX(Junho!$C$4:$C$300,MATCH(H40,Junho!$A$4:$A$300,0)),INDEX(Junho!$C$4:$C$300,_xlfn.AGGREGATE(15,6,ROW(Junho!$A$4:$A$300)-ROW(Junho!$A$3)/(Junho!$A$4:$A$300=MAX(H38:H40)),MOD(ROW(),2)+3)))),"")</f>
        <v/>
      </c>
      <c r="J40" s="16" t="str">
        <f>IFERROR(IF(H38="","",IF(MOD(ROW(),2)+3=1,INDEX(Junho!$F$4:$F$300,MATCH(H40,Junho!$A$4:$A$300,0)),INDEX(Junho!$F$4:$F$300,_xlfn.AGGREGATE(15,6,ROW(Junho!$A$4:$A$300)-ROW(Junho!$A$3)/(Junho!$A$4:$A$300=MAX(H38:H40)),MOD(ROW(),2)+3)))),"")</f>
        <v/>
      </c>
      <c r="K40" s="26"/>
      <c r="L40" s="20" t="str">
        <f>IFERROR(IF(K38="","",IF(MOD(ROW(),2)+3=1,INDEX(Junho!$C$4:$C$300,MATCH(K40,Junho!$A$4:$A$300,0)),INDEX(Junho!$C$4:$C$300,_xlfn.AGGREGATE(15,6,ROW(Junho!$A$4:$A$300)-ROW(Junho!$A$3)/(Junho!$A$4:$A$300=MAX(K38:K40)),MOD(ROW(),2)+3)))),"")</f>
        <v/>
      </c>
      <c r="M40" s="16" t="str">
        <f>IFERROR(IF(K38="","",IF(MOD(ROW(),2)+3=1,INDEX(Junho!$F$4:$F$300,MATCH(K40,Junho!$A$4:$A$300,0)),INDEX(Junho!$F$4:$F$300,_xlfn.AGGREGATE(15,6,ROW(Junho!$A$4:$A$300)-ROW(Junho!$A$3)/(Junho!$A$4:$A$300=MAX(K38:K40)),MOD(ROW(),2)+3)))),"")</f>
        <v/>
      </c>
      <c r="N40" s="26"/>
      <c r="O40" s="20" t="str">
        <f>IFERROR(IF(N38="","",IF(MOD(ROW(),2)+3=1,INDEX(Junho!$C$4:$C$300,MATCH(N40,Junho!$A$4:$A$300,0)),INDEX(Junho!$C$4:$C$300,_xlfn.AGGREGATE(15,6,ROW(Junho!$A$4:$A$300)-ROW(Junho!$A$3)/(Junho!$A$4:$A$300=MAX(N38:N40)),MOD(ROW(),2)+3)))),"")</f>
        <v/>
      </c>
      <c r="P40" s="16" t="str">
        <f>IFERROR(IF(N38="","",IF(MOD(ROW(),2)+3=1,INDEX(Junho!$F$4:$F$300,MATCH(N40,Junho!$A$4:$A$300,0)),INDEX(Junho!$F$4:$F$300,_xlfn.AGGREGATE(15,6,ROW(Junho!$A$4:$A$300)-ROW(Junho!$A$3)/(Junho!$A$4:$A$300=MAX(N38:N40)),MOD(ROW(),2)+3)))),"")</f>
        <v/>
      </c>
      <c r="Q40" s="26"/>
      <c r="R40" s="20" t="str">
        <f>IFERROR(IF(Q38="","",IF(MOD(ROW(),2)+3=1,INDEX(Junho!$C$4:$C$300,MATCH(Q40,Junho!$A$4:$A$300,0)),INDEX(Junho!$C$4:$C$300,_xlfn.AGGREGATE(15,6,ROW(Junho!$A$4:$A$300)-ROW(Junho!$A$3)/(Junho!$A$4:$A$300=MAX(Q38:Q40)),MOD(ROW(),2)+3)))),"")</f>
        <v/>
      </c>
      <c r="S40" s="16" t="str">
        <f>IFERROR(IF(Q38="","",IF(MOD(ROW(),2)+3=1,INDEX(Junho!$F$4:$F$300,MATCH(Q40,Junho!$A$4:$A$300,0)),INDEX(Junho!$F$4:$F$300,_xlfn.AGGREGATE(15,6,ROW(Junho!$A$4:$A$300)-ROW(Junho!$A$3)/(Junho!$A$4:$A$300=MAX(Q38:Q40)),MOD(ROW(),2)+3)))),"")</f>
        <v/>
      </c>
      <c r="T40" s="26"/>
      <c r="U40" s="46" t="str">
        <f>IFERROR(IF(T38="","",IF(MOD(ROW(),2)+3=1,INDEX(Junho!$C$4:$C$300,MATCH(T40,Junho!$A$4:$A$300,0)),INDEX(Junho!$C$4:$C$300,_xlfn.AGGREGATE(15,6,ROW(Junho!$A$4:$A$300)-ROW(Junho!$A$3)/(Junho!$A$4:$A$300=MAX(T38:T40)),MOD(ROW(),2)+3)))),"")</f>
        <v/>
      </c>
      <c r="V40" s="16" t="str">
        <f>IFERROR(IF(T38="","",IF(MOD(ROW(),2)+3=1,INDEX(Junho!$F$4:$F$300,MATCH(T40,Junho!$A$4:$A$300,0)),INDEX(Junho!$F$4:$F$300,_xlfn.AGGREGATE(15,6,ROW(Junho!$A$4:$A$300)-ROW(Junho!$A$3)/(Junho!$A$4:$A$300=MAX(T38:T40)),MOD(ROW(),2)+3)))),"")</f>
        <v/>
      </c>
    </row>
    <row r="41" spans="2:22" x14ac:dyDescent="0.3">
      <c r="B41" s="45"/>
      <c r="C41" s="20" t="str">
        <f>IFERROR(IF(B38="","",IF(MOD(ROW(),2)+3=1,INDEX(Junho!$C$4:$C$300,MATCH(B41,Junho!$A$4:$A$300,0)),INDEX(Junho!$C$4:$C$300,_xlfn.AGGREGATE(15,6,ROW(Junho!$A$4:$A$300)-ROW(Junho!$A$3)/(Junho!$A$4:$A$300=MAX(B38:B41)),MOD(ROW(),2)+3)))),"")</f>
        <v/>
      </c>
      <c r="D41" s="16" t="str">
        <f>IFERROR(IF(B38="","",IF(MOD(ROW(),2)+3=1,INDEX(Junho!$F$4:$F$300,MATCH(B41,Junho!$A$4:$A$300,0)),INDEX(Junho!$F$4:$F$300,_xlfn.AGGREGATE(15,6,ROW(Junho!$A$4:$A$300)-ROW(Junho!$A$3)/(Junho!$A$4:$A$300=MAX(B38:B41)),MOD(ROW(),2)+3)))),"")</f>
        <v/>
      </c>
      <c r="E41" s="26"/>
      <c r="F41" s="20" t="str">
        <f>IFERROR(IF(E38="","",IF(MOD(ROW(),2)+3=1,INDEX(Junho!$C$4:$C$300,MATCH(E41,Junho!$A$4:$A$300,0)),INDEX(Junho!$C$4:$C$300,_xlfn.AGGREGATE(15,6,ROW(Junho!$A$4:$A$300)-ROW(Junho!$A$3)/(Junho!$A$4:$A$300=MAX(E38:E41)),MOD(ROW(),2)+3)))),"")</f>
        <v/>
      </c>
      <c r="G41" s="16" t="str">
        <f>IFERROR(IF(E38="","",IF(MOD(ROW(),2)+3=1,INDEX(Junho!$F$4:$F$300,MATCH(E41,Junho!$A$4:$A$300,0)),INDEX(Junho!$F$4:$F$300,_xlfn.AGGREGATE(15,6,ROW(Junho!$A$4:$A$300)-ROW(Junho!$A$3)/(Junho!$A$4:$A$300=MAX(E38:E41)),MOD(ROW(),2)+3)))),"")</f>
        <v/>
      </c>
      <c r="H41" s="26"/>
      <c r="I41" s="20" t="str">
        <f>IFERROR(IF(H38="","",IF(MOD(ROW(),2)+3=1,INDEX(Junho!$C$4:$C$300,MATCH(H41,Junho!$A$4:$A$300,0)),INDEX(Junho!$C$4:$C$300,_xlfn.AGGREGATE(15,6,ROW(Junho!$A$4:$A$300)-ROW(Junho!$A$3)/(Junho!$A$4:$A$300=MAX(H38:H41)),MOD(ROW(),2)+3)))),"")</f>
        <v/>
      </c>
      <c r="J41" s="16" t="str">
        <f>IFERROR(IF(H38="","",IF(MOD(ROW(),2)+3=1,INDEX(Junho!$F$4:$F$300,MATCH(H41,Junho!$A$4:$A$300,0)),INDEX(Junho!$F$4:$F$300,_xlfn.AGGREGATE(15,6,ROW(Junho!$A$4:$A$300)-ROW(Junho!$A$3)/(Junho!$A$4:$A$300=MAX(H38:H41)),MOD(ROW(),2)+3)))),"")</f>
        <v/>
      </c>
      <c r="K41" s="26"/>
      <c r="L41" s="20" t="str">
        <f>IFERROR(IF(K38="","",IF(MOD(ROW(),2)+3=1,INDEX(Junho!$C$4:$C$300,MATCH(K41,Junho!$A$4:$A$300,0)),INDEX(Junho!$C$4:$C$300,_xlfn.AGGREGATE(15,6,ROW(Junho!$A$4:$A$300)-ROW(Junho!$A$3)/(Junho!$A$4:$A$300=MAX(K38:K41)),MOD(ROW(),2)+3)))),"")</f>
        <v/>
      </c>
      <c r="M41" s="16" t="str">
        <f>IFERROR(IF(K38="","",IF(MOD(ROW(),2)+3=1,INDEX(Junho!$F$4:$F$300,MATCH(K41,Junho!$A$4:$A$300,0)),INDEX(Junho!$F$4:$F$300,_xlfn.AGGREGATE(15,6,ROW(Junho!$A$4:$A$300)-ROW(Junho!$A$3)/(Junho!$A$4:$A$300=MAX(K38:K41)),MOD(ROW(),2)+3)))),"")</f>
        <v/>
      </c>
      <c r="N41" s="26"/>
      <c r="O41" s="20" t="str">
        <f>IFERROR(IF(N38="","",IF(MOD(ROW(),2)+3=1,INDEX(Junho!$C$4:$C$300,MATCH(N41,Junho!$A$4:$A$300,0)),INDEX(Junho!$C$4:$C$300,_xlfn.AGGREGATE(15,6,ROW(Junho!$A$4:$A$300)-ROW(Junho!$A$3)/(Junho!$A$4:$A$300=MAX(N38:N41)),MOD(ROW(),2)+3)))),"")</f>
        <v/>
      </c>
      <c r="P41" s="16" t="str">
        <f>IFERROR(IF(N38="","",IF(MOD(ROW(),2)+3=1,INDEX(Junho!$F$4:$F$300,MATCH(N41,Junho!$A$4:$A$300,0)),INDEX(Junho!$F$4:$F$300,_xlfn.AGGREGATE(15,6,ROW(Junho!$A$4:$A$300)-ROW(Junho!$A$3)/(Junho!$A$4:$A$300=MAX(N38:N41)),MOD(ROW(),2)+3)))),"")</f>
        <v/>
      </c>
      <c r="Q41" s="26"/>
      <c r="R41" s="20" t="str">
        <f>IFERROR(IF(Q38="","",IF(MOD(ROW(),2)+3=1,INDEX(Junho!$C$4:$C$300,MATCH(Q41,Junho!$A$4:$A$300,0)),INDEX(Junho!$C$4:$C$300,_xlfn.AGGREGATE(15,6,ROW(Junho!$A$4:$A$300)-ROW(Junho!$A$3)/(Junho!$A$4:$A$300=MAX(Q38:Q41)),MOD(ROW(),2)+3)))),"")</f>
        <v/>
      </c>
      <c r="S41" s="16" t="str">
        <f>IFERROR(IF(Q38="","",IF(MOD(ROW(),2)+3=1,INDEX(Junho!$F$4:$F$300,MATCH(Q41,Junho!$A$4:$A$300,0)),INDEX(Junho!$F$4:$F$300,_xlfn.AGGREGATE(15,6,ROW(Junho!$A$4:$A$300)-ROW(Junho!$A$3)/(Junho!$A$4:$A$300=MAX(Q38:Q41)),MOD(ROW(),2)+3)))),"")</f>
        <v/>
      </c>
      <c r="T41" s="26"/>
      <c r="U41" s="46" t="str">
        <f>IFERROR(IF(T38="","",IF(MOD(ROW(),2)+3=1,INDEX(Junho!$C$4:$C$300,MATCH(T41,Junho!$A$4:$A$300,0)),INDEX(Junho!$C$4:$C$300,_xlfn.AGGREGATE(15,6,ROW(Junho!$A$4:$A$300)-ROW(Junho!$A$3)/(Junho!$A$4:$A$300=MAX(T38:T41)),MOD(ROW(),2)+3)))),"")</f>
        <v/>
      </c>
      <c r="V41" s="16" t="str">
        <f>IFERROR(IF(T38="","",IF(MOD(ROW(),2)+3=1,INDEX(Junho!$F$4:$F$300,MATCH(T41,Junho!$A$4:$A$300,0)),INDEX(Junho!$F$4:$F$300,_xlfn.AGGREGATE(15,6,ROW(Junho!$A$4:$A$300)-ROW(Junho!$A$3)/(Junho!$A$4:$A$300=MAX(T38:T41)),MOD(ROW(),2)+3)))),"")</f>
        <v/>
      </c>
    </row>
    <row r="42" spans="2:22" x14ac:dyDescent="0.3">
      <c r="B42" s="47"/>
      <c r="C42" s="20" t="str">
        <f>IFERROR(IF(B38="","",IF(MOD(ROW(),2)+5=1,INDEX(Junho!$C$4:$C$300,MATCH(B42,Junho!$A$4:$A$300,0)),INDEX(Junho!$C$4:$C$300,_xlfn.AGGREGATE(15,6,ROW(Junho!$A$4:$A$300)-ROW(Junho!$A$3)/(Junho!$A$4:$A$300=MAX(B38:B42)),MOD(ROW(),2)+5)))),"")</f>
        <v/>
      </c>
      <c r="D42" s="16" t="str">
        <f>IFERROR(IF(B38="","",IF(MOD(ROW(),2)+5=1,INDEX(Junho!$F$4:$F$300,MATCH(B42,Junho!$A$4:$A$300,0)),INDEX(Junho!$F$4:$F$300,_xlfn.AGGREGATE(15,6,ROW(Junho!$A$4:$A$300)-ROW(Junho!$A$3)/(Junho!$A$4:$A$300=MAX(B38:B42)),MOD(ROW(),2)+5)))),"")</f>
        <v/>
      </c>
      <c r="E42" s="34"/>
      <c r="F42" s="20" t="str">
        <f>IFERROR(IF(E38="","",IF(MOD(ROW(),2)+5=1,INDEX(Junho!$C$4:$C$300,MATCH(E42,Junho!$A$4:$A$300,0)),INDEX(Junho!$C$4:$C$300,_xlfn.AGGREGATE(15,6,ROW(Junho!$A$4:$A$300)-ROW(Junho!$A$3)/(Junho!$A$4:$A$300=MAX(E38:E42)),MOD(ROW(),2)+5)))),"")</f>
        <v/>
      </c>
      <c r="G42" s="16" t="str">
        <f>IFERROR(IF(E38="","",IF(MOD(ROW(),2)+5=1,INDEX(Junho!$F$4:$F$300,MATCH(E42,Junho!$A$4:$A$300,0)),INDEX(Junho!$F$4:$F$300,_xlfn.AGGREGATE(15,6,ROW(Junho!$A$4:$A$300)-ROW(Junho!$A$3)/(Junho!$A$4:$A$300=MAX(E38:E42)),MOD(ROW(),2)+5)))),"")</f>
        <v/>
      </c>
      <c r="H42" s="34"/>
      <c r="I42" s="20" t="str">
        <f>IFERROR(IF(H38="","",IF(MOD(ROW(),2)+5=1,INDEX(Junho!$C$4:$C$300,MATCH(H42,Junho!$A$4:$A$300,0)),INDEX(Junho!$C$4:$C$300,_xlfn.AGGREGATE(15,6,ROW(Junho!$A$4:$A$300)-ROW(Junho!$A$3)/(Junho!$A$4:$A$300=MAX(H38:H42)),MOD(ROW(),2)+5)))),"")</f>
        <v/>
      </c>
      <c r="J42" s="16" t="str">
        <f>IFERROR(IF(H38="","",IF(MOD(ROW(),2)+5=1,INDEX(Junho!$F$4:$F$300,MATCH(H42,Junho!$A$4:$A$300,0)),INDEX(Junho!$F$4:$F$300,_xlfn.AGGREGATE(15,6,ROW(Junho!$A$4:$A$300)-ROW(Junho!$A$3)/(Junho!$A$4:$A$300=MAX(H38:H42)),MOD(ROW(),2)+5)))),"")</f>
        <v/>
      </c>
      <c r="K42" s="34"/>
      <c r="L42" s="20" t="str">
        <f>IFERROR(IF(K38="","",IF(MOD(ROW(),2)+5=1,INDEX(Junho!$C$4:$C$300,MATCH(K42,Junho!$A$4:$A$300,0)),INDEX(Junho!$C$4:$C$300,_xlfn.AGGREGATE(15,6,ROW(Junho!$A$4:$A$300)-ROW(Junho!$A$3)/(Junho!$A$4:$A$300=MAX(K38:K42)),MOD(ROW(),2)+5)))),"")</f>
        <v/>
      </c>
      <c r="M42" s="16" t="str">
        <f>IFERROR(IF(K38="","",IF(MOD(ROW(),2)+5=1,INDEX(Junho!$F$4:$F$300,MATCH(K42,Junho!$A$4:$A$300,0)),INDEX(Junho!$F$4:$F$300,_xlfn.AGGREGATE(15,6,ROW(Junho!$A$4:$A$300)-ROW(Junho!$A$3)/(Junho!$A$4:$A$300=MAX(K38:K42)),MOD(ROW(),2)+5)))),"")</f>
        <v/>
      </c>
      <c r="N42" s="34"/>
      <c r="O42" s="20" t="str">
        <f>IFERROR(IF(N38="","",IF(MOD(ROW(),2)+5=1,INDEX(Junho!$C$4:$C$300,MATCH(N42,Junho!$A$4:$A$300,0)),INDEX(Junho!$C$4:$C$300,_xlfn.AGGREGATE(15,6,ROW(Junho!$A$4:$A$300)-ROW(Junho!$A$3)/(Junho!$A$4:$A$300=MAX(N38:N42)),MOD(ROW(),2)+5)))),"")</f>
        <v/>
      </c>
      <c r="P42" s="16" t="str">
        <f>IFERROR(IF(N38="","",IF(MOD(ROW(),2)+5=1,INDEX(Junho!$F$4:$F$300,MATCH(N42,Junho!$A$4:$A$300,0)),INDEX(Junho!$F$4:$F$300,_xlfn.AGGREGATE(15,6,ROW(Junho!$A$4:$A$300)-ROW(Junho!$A$3)/(Junho!$A$4:$A$300=MAX(N38:N42)),MOD(ROW(),2)+5)))),"")</f>
        <v/>
      </c>
      <c r="Q42" s="34"/>
      <c r="R42" s="20" t="str">
        <f>IFERROR(IF(Q38="","",IF(MOD(ROW(),2)+5=1,INDEX(Junho!$C$4:$C$300,MATCH(Q42,Junho!$A$4:$A$300,0)),INDEX(Junho!$C$4:$C$300,_xlfn.AGGREGATE(15,6,ROW(Junho!$A$4:$A$300)-ROW(Junho!$A$3)/(Junho!$A$4:$A$300=MAX(Q38:Q42)),MOD(ROW(),2)+5)))),"")</f>
        <v/>
      </c>
      <c r="S42" s="16" t="str">
        <f>IFERROR(IF(Q38="","",IF(MOD(ROW(),2)+5=1,INDEX(Junho!$F$4:$F$300,MATCH(Q42,Junho!$A$4:$A$300,0)),INDEX(Junho!$F$4:$F$300,_xlfn.AGGREGATE(15,6,ROW(Junho!$A$4:$A$300)-ROW(Junho!$A$3)/(Junho!$A$4:$A$300=MAX(Q38:Q42)),MOD(ROW(),2)+5)))),"")</f>
        <v/>
      </c>
      <c r="T42" s="34"/>
      <c r="U42" s="46" t="str">
        <f>IFERROR(IF(T38="","",IF(MOD(ROW(),2)+5=1,INDEX(Junho!$C$4:$C$300,MATCH(T42,Junho!$A$4:$A$300,0)),INDEX(Junho!$C$4:$C$300,_xlfn.AGGREGATE(15,6,ROW(Junho!$A$4:$A$300)-ROW(Junho!$A$3)/(Junho!$A$4:$A$300=MAX(T38:T42)),MOD(ROW(),2)+5)))),"")</f>
        <v/>
      </c>
      <c r="V42" s="16" t="str">
        <f>IFERROR(IF(T38="","",IF(MOD(ROW(),2)+5=1,INDEX(Junho!$F$4:$F$300,MATCH(T42,Junho!$A$4:$A$300,0)),INDEX(Junho!$F$4:$F$300,_xlfn.AGGREGATE(15,6,ROW(Junho!$A$4:$A$300)-ROW(Junho!$A$3)/(Junho!$A$4:$A$300=MAX(T38:T42)),MOD(ROW(),2)+5)))),"")</f>
        <v/>
      </c>
    </row>
    <row r="43" spans="2:22" x14ac:dyDescent="0.3">
      <c r="B43" s="47"/>
      <c r="C43" s="20" t="str">
        <f>IFERROR(IF(B38="","",IF(MOD(ROW(),2)+5=1,INDEX(Junho!$C$4:$C$300,MATCH(B43,Junho!$A$4:$A$300,0)),INDEX(Junho!$C$4:$C$300,_xlfn.AGGREGATE(15,6,ROW(Junho!$A$4:$A$300)-ROW(Junho!$A$3)/(Junho!$A$4:$A$300=MAX(B38:B43)),MOD(ROW(),2)+5)))),"")</f>
        <v/>
      </c>
      <c r="D43" s="16" t="str">
        <f>IFERROR(IF(B38="","",IF(MOD(ROW(),2)+5=1,INDEX(Junho!$F$4:$F$300,MATCH(B43,Junho!$A$4:$A$300,0)),INDEX(Junho!$F$4:$F$300,_xlfn.AGGREGATE(15,6,ROW(Junho!$A$4:$A$300)-ROW(Junho!$A$3)/(Junho!$A$4:$A$300=MAX(B38:B43)),MOD(ROW(),2)+5)))),"")</f>
        <v/>
      </c>
      <c r="E43" s="34"/>
      <c r="F43" s="20" t="str">
        <f>IFERROR(IF(E38="","",IF(MOD(ROW(),2)+5=1,INDEX(Junho!$C$4:$C$300,MATCH(E43,Junho!$A$4:$A$300,0)),INDEX(Junho!$C$4:$C$300,_xlfn.AGGREGATE(15,6,ROW(Junho!$A$4:$A$300)-ROW(Junho!$A$3)/(Junho!$A$4:$A$300=MAX(E38:E43)),MOD(ROW(),2)+5)))),"")</f>
        <v/>
      </c>
      <c r="G43" s="16" t="str">
        <f>IFERROR(IF(E38="","",IF(MOD(ROW(),2)+5=1,INDEX(Junho!$F$4:$F$300,MATCH(E43,Junho!$A$4:$A$300,0)),INDEX(Junho!$F$4:$F$300,_xlfn.AGGREGATE(15,6,ROW(Junho!$A$4:$A$300)-ROW(Junho!$A$3)/(Junho!$A$4:$A$300=MAX(E38:E43)),MOD(ROW(),2)+5)))),"")</f>
        <v/>
      </c>
      <c r="H43" s="34"/>
      <c r="I43" s="20" t="str">
        <f>IFERROR(IF(H38="","",IF(MOD(ROW(),2)+5=1,INDEX(Junho!$C$4:$C$300,MATCH(H43,Junho!$A$4:$A$300,0)),INDEX(Junho!$C$4:$C$300,_xlfn.AGGREGATE(15,6,ROW(Junho!$A$4:$A$300)-ROW(Junho!$A$3)/(Junho!$A$4:$A$300=MAX(H38:H43)),MOD(ROW(),2)+5)))),"")</f>
        <v/>
      </c>
      <c r="J43" s="16" t="str">
        <f>IFERROR(IF(H38="","",IF(MOD(ROW(),2)+5=1,INDEX(Junho!$F$4:$F$300,MATCH(H43,Junho!$A$4:$A$300,0)),INDEX(Junho!$F$4:$F$300,_xlfn.AGGREGATE(15,6,ROW(Junho!$A$4:$A$300)-ROW(Junho!$A$3)/(Junho!$A$4:$A$300=MAX(H38:H43)),MOD(ROW(),2)+5)))),"")</f>
        <v/>
      </c>
      <c r="K43" s="34"/>
      <c r="L43" s="20" t="str">
        <f>IFERROR(IF(K38="","",IF(MOD(ROW(),2)+5=1,INDEX(Junho!$C$4:$C$300,MATCH(K43,Junho!$A$4:$A$300,0)),INDEX(Junho!$C$4:$C$300,_xlfn.AGGREGATE(15,6,ROW(Junho!$A$4:$A$300)-ROW(Junho!$A$3)/(Junho!$A$4:$A$300=MAX(K38:K43)),MOD(ROW(),2)+5)))),"")</f>
        <v/>
      </c>
      <c r="M43" s="16" t="str">
        <f>IFERROR(IF(K38="","",IF(MOD(ROW(),2)+5=1,INDEX(Junho!$F$4:$F$300,MATCH(K43,Junho!$A$4:$A$300,0)),INDEX(Junho!$F$4:$F$300,_xlfn.AGGREGATE(15,6,ROW(Junho!$A$4:$A$300)-ROW(Junho!$A$3)/(Junho!$A$4:$A$300=MAX(K38:K43)),MOD(ROW(),2)+5)))),"")</f>
        <v/>
      </c>
      <c r="N43" s="34"/>
      <c r="O43" s="20" t="str">
        <f>IFERROR(IF(N38="","",IF(MOD(ROW(),2)+5=1,INDEX(Junho!$C$4:$C$300,MATCH(N43,Junho!$A$4:$A$300,0)),INDEX(Junho!$C$4:$C$300,_xlfn.AGGREGATE(15,6,ROW(Junho!$A$4:$A$300)-ROW(Junho!$A$3)/(Junho!$A$4:$A$300=MAX(N38:N43)),MOD(ROW(),2)+5)))),"")</f>
        <v/>
      </c>
      <c r="P43" s="16" t="str">
        <f>IFERROR(IF(N38="","",IF(MOD(ROW(),2)+5=1,INDEX(Junho!$F$4:$F$300,MATCH(N43,Junho!$A$4:$A$300,0)),INDEX(Junho!$F$4:$F$300,_xlfn.AGGREGATE(15,6,ROW(Junho!$A$4:$A$300)-ROW(Junho!$A$3)/(Junho!$A$4:$A$300=MAX(N38:N43)),MOD(ROW(),2)+5)))),"")</f>
        <v/>
      </c>
      <c r="Q43" s="34"/>
      <c r="R43" s="20" t="str">
        <f>IFERROR(IF(Q38="","",IF(MOD(ROW(),2)+5=1,INDEX(Junho!$C$4:$C$300,MATCH(Q43,Junho!$A$4:$A$300,0)),INDEX(Junho!$C$4:$C$300,_xlfn.AGGREGATE(15,6,ROW(Junho!$A$4:$A$300)-ROW(Junho!$A$3)/(Junho!$A$4:$A$300=MAX(Q38:Q43)),MOD(ROW(),2)+5)))),"")</f>
        <v/>
      </c>
      <c r="S43" s="16" t="str">
        <f>IFERROR(IF(Q38="","",IF(MOD(ROW(),2)+5=1,INDEX(Junho!$F$4:$F$300,MATCH(Q43,Junho!$A$4:$A$300,0)),INDEX(Junho!$F$4:$F$300,_xlfn.AGGREGATE(15,6,ROW(Junho!$A$4:$A$300)-ROW(Junho!$A$3)/(Junho!$A$4:$A$300=MAX(Q38:Q43)),MOD(ROW(),2)+5)))),"")</f>
        <v/>
      </c>
      <c r="T43" s="34"/>
      <c r="U43" s="46" t="str">
        <f>IFERROR(IF(T38="","",IF(MOD(ROW(),2)+5=1,INDEX(Junho!$C$4:$C$300,MATCH(T43,Junho!$A$4:$A$300,0)),INDEX(Junho!$C$4:$C$300,_xlfn.AGGREGATE(15,6,ROW(Junho!$A$4:$A$300)-ROW(Junho!$A$3)/(Junho!$A$4:$A$300=MAX(T38:T43)),MOD(ROW(),2)+5)))),"")</f>
        <v/>
      </c>
      <c r="V43" s="16" t="str">
        <f>IFERROR(IF(T38="","",IF(MOD(ROW(),2)+5=1,INDEX(Junho!$F$4:$F$300,MATCH(T43,Junho!$A$4:$A$300,0)),INDEX(Junho!$F$4:$F$300,_xlfn.AGGREGATE(15,6,ROW(Junho!$A$4:$A$300)-ROW(Junho!$A$3)/(Junho!$A$4:$A$300=MAX(T38:T43)),MOD(ROW(),2)+5)))),"")</f>
        <v/>
      </c>
    </row>
    <row r="44" spans="2:22" x14ac:dyDescent="0.3">
      <c r="B44" s="47"/>
      <c r="C44" s="20" t="str">
        <f>IFERROR(IF(B38="","",IF(MOD(ROW(),2)+7=1,INDEX(Junho!$C$4:$C$300,MATCH(B44,Junho!$A$4:$A$300,0)),INDEX(Junho!$C$4:$C$300,_xlfn.AGGREGATE(15,6,ROW(Junho!$A$4:$A$300)-ROW(Junho!$A$3)/(Junho!$A$4:$A$300=MAX(B38:B44)),MOD(ROW(),2)+7)))),"")</f>
        <v/>
      </c>
      <c r="D44" s="16" t="str">
        <f>IFERROR(IF(B38="","",IF(MOD(ROW(),2)+7=1,INDEX(Junho!$F$4:$F$300,MATCH(B44,Junho!$A$4:$A$300,0)),INDEX(Junho!$F$4:$F$300,_xlfn.AGGREGATE(15,6,ROW(Junho!$A$4:$A$300)-ROW(Junho!$A$3)/(Junho!$A$4:$A$300=MAX(B38:B44)),MOD(ROW(),2)+7)))),"")</f>
        <v/>
      </c>
      <c r="E44" s="34"/>
      <c r="F44" s="20" t="str">
        <f>IFERROR(IF(E38="","",IF(MOD(ROW(),2)+7=1,INDEX(Junho!$C$4:$C$300,MATCH(E44,Junho!$A$4:$A$300,0)),INDEX(Junho!$C$4:$C$300,_xlfn.AGGREGATE(15,6,ROW(Junho!$A$4:$A$300)-ROW(Junho!$A$3)/(Junho!$A$4:$A$300=MAX(E38:E44)),MOD(ROW(),2)+7)))),"")</f>
        <v/>
      </c>
      <c r="G44" s="16" t="str">
        <f>IFERROR(IF(E38="","",IF(MOD(ROW(),2)+7=1,INDEX(Junho!$F$4:$F$300,MATCH(E44,Junho!$A$4:$A$300,0)),INDEX(Junho!$F$4:$F$300,_xlfn.AGGREGATE(15,6,ROW(Junho!$A$4:$A$300)-ROW(Junho!$A$3)/(Junho!$A$4:$A$300=MAX(E38:E44)),MOD(ROW(),2)+7)))),"")</f>
        <v/>
      </c>
      <c r="H44" s="34"/>
      <c r="I44" s="20" t="str">
        <f>IFERROR(IF(H38="","",IF(MOD(ROW(),2)+7=1,INDEX(Junho!$C$4:$C$300,MATCH(H44,Junho!$A$4:$A$300,0)),INDEX(Junho!$C$4:$C$300,_xlfn.AGGREGATE(15,6,ROW(Junho!$A$4:$A$300)-ROW(Junho!$A$3)/(Junho!$A$4:$A$300=MAX(H38:H44)),MOD(ROW(),2)+7)))),"")</f>
        <v/>
      </c>
      <c r="J44" s="16" t="str">
        <f>IFERROR(IF(H38="","",IF(MOD(ROW(),2)+7=1,INDEX(Junho!$F$4:$F$300,MATCH(H44,Junho!$A$4:$A$300,0)),INDEX(Junho!$F$4:$F$300,_xlfn.AGGREGATE(15,6,ROW(Junho!$A$4:$A$300)-ROW(Junho!$A$3)/(Junho!$A$4:$A$300=MAX(H38:H44)),MOD(ROW(),2)+7)))),"")</f>
        <v/>
      </c>
      <c r="K44" s="34"/>
      <c r="L44" s="20" t="str">
        <f>IFERROR(IF(K38="","",IF(MOD(ROW(),2)+7=1,INDEX(Junho!$C$4:$C$300,MATCH(K44,Junho!$A$4:$A$300,0)),INDEX(Junho!$C$4:$C$300,_xlfn.AGGREGATE(15,6,ROW(Junho!$A$4:$A$300)-ROW(Junho!$A$3)/(Junho!$A$4:$A$300=MAX(K38:K44)),MOD(ROW(),2)+7)))),"")</f>
        <v/>
      </c>
      <c r="M44" s="16" t="str">
        <f>IFERROR(IF(K38="","",IF(MOD(ROW(),2)+7=1,INDEX(Junho!$F$4:$F$300,MATCH(K44,Junho!$A$4:$A$300,0)),INDEX(Junho!$F$4:$F$300,_xlfn.AGGREGATE(15,6,ROW(Junho!$A$4:$A$300)-ROW(Junho!$A$3)/(Junho!$A$4:$A$300=MAX(K38:K44)),MOD(ROW(),2)+7)))),"")</f>
        <v/>
      </c>
      <c r="N44" s="34"/>
      <c r="O44" s="20" t="str">
        <f>IFERROR(IF(N38="","",IF(MOD(ROW(),2)+7=1,INDEX(Junho!$C$4:$C$300,MATCH(N44,Junho!$A$4:$A$300,0)),INDEX(Junho!$C$4:$C$300,_xlfn.AGGREGATE(15,6,ROW(Junho!$A$4:$A$300)-ROW(Junho!$A$3)/(Junho!$A$4:$A$300=MAX(N38:N44)),MOD(ROW(),2)+7)))),"")</f>
        <v/>
      </c>
      <c r="P44" s="16" t="str">
        <f>IFERROR(IF(N38="","",IF(MOD(ROW(),2)+7=1,INDEX(Junho!$F$4:$F$300,MATCH(N44,Junho!$A$4:$A$300,0)),INDEX(Junho!$F$4:$F$300,_xlfn.AGGREGATE(15,6,ROW(Junho!$A$4:$A$300)-ROW(Junho!$A$3)/(Junho!$A$4:$A$300=MAX(N38:N44)),MOD(ROW(),2)+7)))),"")</f>
        <v/>
      </c>
      <c r="Q44" s="34"/>
      <c r="R44" s="20" t="str">
        <f>IFERROR(IF(Q38="","",IF(MOD(ROW(),2)+7=1,INDEX(Junho!$C$4:$C$300,MATCH(Q44,Junho!$A$4:$A$300,0)),INDEX(Junho!$C$4:$C$300,_xlfn.AGGREGATE(15,6,ROW(Junho!$A$4:$A$300)-ROW(Junho!$A$3)/(Junho!$A$4:$A$300=MAX(Q38:Q44)),MOD(ROW(),2)+7)))),"")</f>
        <v/>
      </c>
      <c r="S44" s="16" t="str">
        <f>IFERROR(IF(Q38="","",IF(MOD(ROW(),2)+7=1,INDEX(Junho!$F$4:$F$300,MATCH(Q44,Junho!$A$4:$A$300,0)),INDEX(Junho!$F$4:$F$300,_xlfn.AGGREGATE(15,6,ROW(Junho!$A$4:$A$300)-ROW(Junho!$A$3)/(Junho!$A$4:$A$300=MAX(Q38:Q44)),MOD(ROW(),2)+7)))),"")</f>
        <v/>
      </c>
      <c r="T44" s="34"/>
      <c r="U44" s="46" t="str">
        <f>IFERROR(IF(T38="","",IF(MOD(ROW(),2)+7=1,INDEX(Junho!$C$4:$C$300,MATCH(T44,Junho!$A$4:$A$300,0)),INDEX(Junho!$C$4:$C$300,_xlfn.AGGREGATE(15,6,ROW(Junho!$A$4:$A$300)-ROW(Junho!$A$3)/(Junho!$A$4:$A$300=MAX(T38:T44)),MOD(ROW(),2)+7)))),"")</f>
        <v/>
      </c>
      <c r="V44" s="16" t="str">
        <f>IFERROR(IF(T38="","",IF(MOD(ROW(),2)+7=1,INDEX(Junho!$F$4:$F$300,MATCH(T44,Junho!$A$4:$A$300,0)),INDEX(Junho!$F$4:$F$300,_xlfn.AGGREGATE(15,6,ROW(Junho!$A$4:$A$300)-ROW(Junho!$A$3)/(Junho!$A$4:$A$300=MAX(T38:T44)),MOD(ROW(),2)+7)))),"")</f>
        <v/>
      </c>
    </row>
    <row r="45" spans="2:22" x14ac:dyDescent="0.3">
      <c r="B45" s="50"/>
      <c r="C45" s="21" t="str">
        <f>IFERROR(IF(B38="","",IF(MOD(ROW(),2)+7=1,INDEX(Junho!$C$4:$C$300,MATCH(B45,Junho!$A$4:$A$300,0)),INDEX(Junho!$C$4:$C$300,_xlfn.AGGREGATE(15,6,ROW(Junho!$A$4:$A$300)-ROW(Junho!$A$3)/(Junho!$A$4:$A$300=MAX(B38:B45)),MOD(ROW(),2)+7)))),"")</f>
        <v/>
      </c>
      <c r="D45" s="16" t="str">
        <f>IFERROR(IF(B38="","",IF(MOD(ROW(),2)+7=1,INDEX(Junho!$F$4:$F$300,MATCH(B45,Junho!$A$4:$A$300,0)),INDEX(Junho!$F$4:$F$300,_xlfn.AGGREGATE(15,6,ROW(Junho!$A$4:$A$300)-ROW(Junho!$A$3)/(Junho!$A$4:$A$300=MAX(B38:B45)),MOD(ROW(),2)+7)))),"")</f>
        <v/>
      </c>
      <c r="E45" s="35"/>
      <c r="F45" s="44" t="str">
        <f>IFERROR(IF(E38="","",IF(MOD(ROW(),2)+7=1,INDEX(Junho!$C$4:$C$300,MATCH(E45,Junho!$A$4:$A$300,0)),INDEX(Junho!$C$4:$C$300,_xlfn.AGGREGATE(15,6,ROW(Junho!$A$4:$A$300)-ROW(Junho!$A$3)/(Junho!$A$4:$A$300=MAX(E38:E45)),MOD(ROW(),2)+7)))),"")</f>
        <v/>
      </c>
      <c r="G45" s="16" t="str">
        <f>IFERROR(IF(E38="","",IF(MOD(ROW(),2)+7=1,INDEX(Junho!$F$4:$F$300,MATCH(E45,Junho!$A$4:$A$300,0)),INDEX(Junho!$F$4:$F$300,_xlfn.AGGREGATE(15,6,ROW(Junho!$A$4:$A$300)-ROW(Junho!$A$3)/(Junho!$A$4:$A$300=MAX(E38:E45)),MOD(ROW(),2)+7)))),"")</f>
        <v/>
      </c>
      <c r="H45" s="35"/>
      <c r="I45" s="44" t="str">
        <f>IFERROR(IF(H38="","",IF(MOD(ROW(),2)+7=1,INDEX(Junho!$C$4:$C$300,MATCH(H45,Junho!$A$4:$A$300,0)),INDEX(Junho!$C$4:$C$300,_xlfn.AGGREGATE(15,6,ROW(Junho!$A$4:$A$300)-ROW(Junho!$A$3)/(Junho!$A$4:$A$300=MAX(H38:H45)),MOD(ROW(),2)+7)))),"")</f>
        <v/>
      </c>
      <c r="J45" s="16" t="str">
        <f>IFERROR(IF(H38="","",IF(MOD(ROW(),2)+7=1,INDEX(Junho!$F$4:$F$300,MATCH(H45,Junho!$A$4:$A$300,0)),INDEX(Junho!$F$4:$F$300,_xlfn.AGGREGATE(15,6,ROW(Junho!$A$4:$A$300)-ROW(Junho!$A$3)/(Junho!$A$4:$A$300=MAX(H38:H45)),MOD(ROW(),2)+7)))),"")</f>
        <v/>
      </c>
      <c r="K45" s="35"/>
      <c r="L45" s="44" t="str">
        <f>IFERROR(IF(K38="","",IF(MOD(ROW(),2)+7=1,INDEX(Junho!$C$4:$C$300,MATCH(K45,Junho!$A$4:$A$300,0)),INDEX(Junho!$C$4:$C$300,_xlfn.AGGREGATE(15,6,ROW(Junho!$A$4:$A$300)-ROW(Junho!$A$3)/(Junho!$A$4:$A$300=MAX(K38:K45)),MOD(ROW(),2)+7)))),"")</f>
        <v/>
      </c>
      <c r="M45" s="16" t="str">
        <f>IFERROR(IF(K38="","",IF(MOD(ROW(),2)+7=1,INDEX(Junho!$F$4:$F$300,MATCH(K45,Junho!$A$4:$A$300,0)),INDEX(Junho!$F$4:$F$300,_xlfn.AGGREGATE(15,6,ROW(Junho!$A$4:$A$300)-ROW(Junho!$A$3)/(Junho!$A$4:$A$300=MAX(K38:K45)),MOD(ROW(),2)+7)))),"")</f>
        <v/>
      </c>
      <c r="N45" s="35"/>
      <c r="O45" s="44" t="str">
        <f>IFERROR(IF(N38="","",IF(MOD(ROW(),2)+7=1,INDEX(Junho!$C$4:$C$300,MATCH(N45,Junho!$A$4:$A$300,0)),INDEX(Junho!$C$4:$C$300,_xlfn.AGGREGATE(15,6,ROW(Junho!$A$4:$A$300)-ROW(Junho!$A$3)/(Junho!$A$4:$A$300=MAX(N38:N45)),MOD(ROW(),2)+7)))),"")</f>
        <v/>
      </c>
      <c r="P45" s="16" t="str">
        <f>IFERROR(IF(N38="","",IF(MOD(ROW(),2)+7=1,INDEX(Junho!$F$4:$F$300,MATCH(N45,Junho!$A$4:$A$300,0)),INDEX(Junho!$F$4:$F$300,_xlfn.AGGREGATE(15,6,ROW(Junho!$A$4:$A$300)-ROW(Junho!$A$3)/(Junho!$A$4:$A$300=MAX(N38:N45)),MOD(ROW(),2)+7)))),"")</f>
        <v/>
      </c>
      <c r="Q45" s="35"/>
      <c r="R45" s="44" t="str">
        <f>IFERROR(IF(Q38="","",IF(MOD(ROW(),2)+7=1,INDEX(Junho!$C$4:$C$300,MATCH(Q45,Junho!$A$4:$A$300,0)),INDEX(Junho!$C$4:$C$300,_xlfn.AGGREGATE(15,6,ROW(Junho!$A$4:$A$300)-ROW(Junho!$A$3)/(Junho!$A$4:$A$300=MAX(Q38:Q45)),MOD(ROW(),2)+7)))),"")</f>
        <v/>
      </c>
      <c r="S45" s="16" t="str">
        <f>IFERROR(IF(Q38="","",IF(MOD(ROW(),2)+7=1,INDEX(Junho!$F$4:$F$300,MATCH(Q45,Junho!$A$4:$A$300,0)),INDEX(Junho!$F$4:$F$300,_xlfn.AGGREGATE(15,6,ROW(Junho!$A$4:$A$300)-ROW(Junho!$A$3)/(Junho!$A$4:$A$300=MAX(Q38:Q45)),MOD(ROW(),2)+7)))),"")</f>
        <v/>
      </c>
      <c r="T45" s="35"/>
      <c r="U45" s="51" t="str">
        <f>IFERROR(IF(T38="","",IF(MOD(ROW(),2)+7=1,INDEX(Junho!$C$4:$C$300,MATCH(T45,Junho!$A$4:$A$300,0)),INDEX(Junho!$C$4:$C$300,_xlfn.AGGREGATE(15,6,ROW(Junho!$A$4:$A$300)-ROW(Junho!$A$3)/(Junho!$A$4:$A$300=MAX(T38:T45)),MOD(ROW(),2)+7)))),"")</f>
        <v/>
      </c>
      <c r="V45" s="16" t="str">
        <f>IFERROR(IF(T38="","",IF(MOD(ROW(),2)+7=1,INDEX(Junho!$F$4:$F$300,MATCH(T45,Junho!$A$4:$A$300,0)),INDEX(Junho!$F$4:$F$300,_xlfn.AGGREGATE(15,6,ROW(Junho!$A$4:$A$300)-ROW(Junho!$A$3)/(Junho!$A$4:$A$300=MAX(T38:T45)),MOD(ROW(),2)+7)))),"")</f>
        <v/>
      </c>
    </row>
    <row r="46" spans="2:22" x14ac:dyDescent="0.3">
      <c r="B46" s="49" t="str">
        <f>Junho!H12</f>
        <v/>
      </c>
      <c r="C46" s="20" t="str">
        <f>IFERROR(IF(B46="","",IF(MOD(ROW(),2)+1=1,INDEX(Junho!$C$4:$C$300,MATCH(B46,Junho!$A$4:$A$300,0)),INDEX(Junho!$C$4:$C$300,_xlfn.AGGREGATE(15,6,ROW(Junho!$A$4:$A$300)-ROW(Junho!$A$3)/(Junho!$A$4:$A$300=MAX(B46)),MOD(ROW(),2)+1)))),"")</f>
        <v/>
      </c>
      <c r="D46" s="16" t="str">
        <f>IFERROR(IF(B46="","",IF(MOD(ROW(),2)+1=1,INDEX(Junho!$F$4:$F$300,MATCH(B46,Junho!$A$4:$A$300,0)),INDEX(Junho!$F$4:$F$300,_xlfn.AGGREGATE(15,6,ROW(Junho!$A$4:$A$300)-ROW(Junho!$A$3)/(Junho!$A$4:$A$300=MAX(B46)),MOD(ROW(),2)+1)))),"")</f>
        <v/>
      </c>
      <c r="E46" s="36" t="str">
        <f>Junho!I12</f>
        <v/>
      </c>
      <c r="F46" s="20" t="str">
        <f>IFERROR(IF(E46="","",IF(MOD(ROW(),2)+1=1,INDEX(Junho!$C$4:$C$300,MATCH(E46,Junho!$A$4:$A$300,0)),INDEX(Junho!$C$4:$C$300,_xlfn.AGGREGATE(15,6,ROW(Junho!$A$4:$A$300)-ROW(Junho!$A$3)/(Junho!$A$4:$A$300=MAX(E46)),MOD(ROW(),2)+1)))),"")</f>
        <v/>
      </c>
      <c r="G46" s="16" t="str">
        <f>IFERROR(IF(E46="","",IF(MOD(ROW(),2)+1=1,INDEX(Junho!$F$4:$F$300,MATCH(E46,Junho!$A$4:$A$300,0)),INDEX(Junho!$F$4:$F$300,_xlfn.AGGREGATE(15,6,ROW(Junho!$A$4:$A$300)-ROW(Junho!$A$3)/(Junho!$A$4:$A$300=MAX(E46)),MOD(ROW(),2)+1)))),"")</f>
        <v/>
      </c>
      <c r="H46" s="36" t="str">
        <f>Junho!J12</f>
        <v/>
      </c>
      <c r="I46" s="20" t="str">
        <f>IFERROR(IF(H46="","",IF(MOD(ROW(),2)+1=1,INDEX(Junho!$C$4:$C$300,MATCH(H46,Junho!$A$4:$A$300,0)),INDEX(Junho!$C$4:$C$300,_xlfn.AGGREGATE(15,6,ROW(Junho!$A$4:$A$300)-ROW(Junho!$A$3)/(Junho!$A$4:$A$300=MAX(H46)),MOD(ROW(),2)+1)))),"")</f>
        <v/>
      </c>
      <c r="J46" s="16" t="str">
        <f>IFERROR(IF(H46="","",IF(MOD(ROW(),2)+1=1,INDEX(Junho!$F$4:$F$300,MATCH(H46,Junho!$A$4:$A$300,0)),INDEX(Junho!$F$4:$F$300,_xlfn.AGGREGATE(15,6,ROW(Junho!$A$4:$A$300)-ROW(Junho!$A$3)/(Junho!$A$4:$A$300=MAX(H46)),MOD(ROW(),2)+1)))),"")</f>
        <v/>
      </c>
      <c r="K46" s="36" t="str">
        <f>Junho!K12</f>
        <v/>
      </c>
      <c r="L46" s="20" t="str">
        <f>IFERROR(IF(K46="","",IF(MOD(ROW(),2)+1=1,INDEX(Junho!$C$4:$C$300,MATCH(K46,Junho!$A$4:$A$300,0)),INDEX(Junho!$C$4:$C$300,_xlfn.AGGREGATE(15,6,ROW(Junho!$A$4:$A$300)-ROW(Junho!$A$3)/(Junho!$A$4:$A$300=MAX(K46)),MOD(ROW(),2)+1)))),"")</f>
        <v/>
      </c>
      <c r="M46" s="16" t="str">
        <f>IFERROR(IF(K46="","",IF(MOD(ROW(),2)+1=1,INDEX(Junho!$F$4:$F$300,MATCH(K46,Junho!$A$4:$A$300,0)),INDEX(Junho!$F$4:$F$300,_xlfn.AGGREGATE(15,6,ROW(Junho!$A$4:$A$300)-ROW(Junho!$A$3)/(Junho!$A$4:$A$300=MAX(K46)),MOD(ROW(),2)+1)))),"")</f>
        <v/>
      </c>
      <c r="N46" s="36" t="str">
        <f>Junho!L12</f>
        <v/>
      </c>
      <c r="O46" s="20" t="str">
        <f>IFERROR(IF(N46="","",IF(MOD(ROW(),2)+1=1,INDEX(Junho!$C$4:$C$300,MATCH(N46,Junho!$A$4:$A$300,0)),INDEX(Junho!$C$4:$C$300,_xlfn.AGGREGATE(15,6,ROW(Junho!$A$4:$A$300)-ROW(Junho!$A$3)/(Junho!$A$4:$A$300=MAX(N46)),MOD(ROW(),2)+1)))),"")</f>
        <v/>
      </c>
      <c r="P46" s="16" t="str">
        <f>IFERROR(IF(N46="","",IF(MOD(ROW(),2)+1=1,INDEX(Junho!$F$4:$F$300,MATCH(N46,Junho!$A$4:$A$300,0)),INDEX(Junho!$F$4:$F$300,_xlfn.AGGREGATE(15,6,ROW(Junho!$A$4:$A$300)-ROW(Junho!$A$3)/(Junho!$A$4:$A$300=MAX(N46)),MOD(ROW(),2)+1)))),"")</f>
        <v/>
      </c>
      <c r="Q46" s="36" t="str">
        <f>Junho!M12</f>
        <v/>
      </c>
      <c r="R46" s="20" t="str">
        <f>IFERROR(IF(Q46="","",IF(MOD(ROW(),2)+1=1,INDEX(Junho!$C$4:$C$300,MATCH(Q46,Junho!$A$4:$A$300,0)),INDEX(Junho!$C$4:$C$300,_xlfn.AGGREGATE(15,6,ROW(Junho!$A$4:$A$300)-ROW(Junho!$A$3)/(Junho!$A$4:$A$300=MAX(Q46)),MOD(ROW(),2)+1)))),"")</f>
        <v/>
      </c>
      <c r="S46" s="16" t="str">
        <f>IFERROR(IF(Q46="","",IF(MOD(ROW(),2)+1=1,INDEX(Junho!$F$4:$F$300,MATCH(Q46,Junho!$A$4:$A$300,0)),INDEX(Junho!$F$4:$F$300,_xlfn.AGGREGATE(15,6,ROW(Junho!$A$4:$A$300)-ROW(Junho!$A$3)/(Junho!$A$4:$A$300=MAX(Q46)),MOD(ROW(),2)+1)))),"")</f>
        <v/>
      </c>
      <c r="T46" s="36" t="str">
        <f>Junho!N12</f>
        <v/>
      </c>
      <c r="U46" s="46" t="str">
        <f>IFERROR(IF(T46="","",IF(MOD(ROW(),2)+1=1,INDEX(Junho!$C$4:$C$300,MATCH(T46,Junho!$A$4:$A$300,0)),INDEX(Junho!$C$4:$C$300,_xlfn.AGGREGATE(15,6,ROW(Junho!$A$4:$A$300)-ROW(Junho!$A$3)/(Junho!$A$4:$A$300=MAX(T46)),MOD(ROW(),2)+1)))),"")</f>
        <v/>
      </c>
      <c r="V46" s="16" t="str">
        <f>IFERROR(IF(T46="","",IF(MOD(ROW(),2)+1=1,INDEX(Junho!$F$4:$F$300,MATCH(T46,Junho!$A$4:$A$300,0)),INDEX(Junho!$F$4:$F$300,_xlfn.AGGREGATE(15,6,ROW(Junho!$A$4:$A$300)-ROW(Junho!$A$3)/(Junho!$A$4:$A$300=MAX(T46)),MOD(ROW(),2)+1)))),"")</f>
        <v/>
      </c>
    </row>
    <row r="47" spans="2:22" x14ac:dyDescent="0.3">
      <c r="B47" s="45"/>
      <c r="C47" s="20" t="str">
        <f>IFERROR(IF(B46="","",IF(MOD(ROW(),2)+1=1,INDEX(Junho!$C$4:$C$300,MATCH(B47,Junho!$A$4:$A$300,0)),INDEX(Junho!$C$4:$C$300,_xlfn.AGGREGATE(15,6,ROW(Junho!$A$4:$A$300)-ROW(Junho!$A$3)/(Junho!$A$4:$A$300=MAX(B46:B47)),MOD(ROW(),2)+1)))),"")</f>
        <v/>
      </c>
      <c r="D47" s="16" t="str">
        <f>IFERROR(IF(B46="","",IF(MOD(ROW(),2)+1=1,INDEX(Junho!$F$4:$F$300,MATCH(B47,Junho!$A$4:$A$300,0)),INDEX(Junho!$F$4:$F$300,_xlfn.AGGREGATE(15,6,ROW(Junho!$A$4:$A$300)-ROW(Junho!$A$3)/(Junho!$A$4:$A$300=MAX(B46:B47)),MOD(ROW(),2)+1)))),"")</f>
        <v/>
      </c>
      <c r="E47" s="26"/>
      <c r="F47" s="20" t="str">
        <f>IFERROR(IF(E46="","",IF(MOD(ROW(),2)+1=1,INDEX(Junho!$C$4:$C$300,MATCH(E47,Junho!$A$4:$A$300,0)),INDEX(Junho!$C$4:$C$300,_xlfn.AGGREGATE(15,6,ROW(Junho!$A$4:$A$300)-ROW(Junho!$A$3)/(Junho!$A$4:$A$300=MAX(E46:E47)),MOD(ROW(),2)+1)))),"")</f>
        <v/>
      </c>
      <c r="G47" s="16" t="str">
        <f>IFERROR(IF(E46="","",IF(MOD(ROW(),2)+1=1,INDEX(Junho!$F$4:$F$300,MATCH(E47,Junho!$A$4:$A$300,0)),INDEX(Junho!$F$4:$F$300,_xlfn.AGGREGATE(15,6,ROW(Junho!$A$4:$A$300)-ROW(Junho!$A$3)/(Junho!$A$4:$A$300=MAX(E46:E47)),MOD(ROW(),2)+1)))),"")</f>
        <v/>
      </c>
      <c r="H47" s="26"/>
      <c r="I47" s="20" t="str">
        <f>IFERROR(IF(H46="","",IF(MOD(ROW(),2)+1=1,INDEX(Junho!$C$4:$C$300,MATCH(H47,Junho!$A$4:$A$300,0)),INDEX(Junho!$C$4:$C$300,_xlfn.AGGREGATE(15,6,ROW(Junho!$A$4:$A$300)-ROW(Junho!$A$3)/(Junho!$A$4:$A$300=MAX(H46:H47)),MOD(ROW(),2)+1)))),"")</f>
        <v/>
      </c>
      <c r="J47" s="16" t="str">
        <f>IFERROR(IF(H46="","",IF(MOD(ROW(),2)+1=1,INDEX(Junho!$F$4:$F$300,MATCH(H47,Junho!$A$4:$A$300,0)),INDEX(Junho!$F$4:$F$300,_xlfn.AGGREGATE(15,6,ROW(Junho!$A$4:$A$300)-ROW(Junho!$A$3)/(Junho!$A$4:$A$300=MAX(H46:H47)),MOD(ROW(),2)+1)))),"")</f>
        <v/>
      </c>
      <c r="K47" s="26"/>
      <c r="L47" s="20" t="str">
        <f>IFERROR(IF(K46="","",IF(MOD(ROW(),2)+1=1,INDEX(Junho!$C$4:$C$300,MATCH(K47,Junho!$A$4:$A$300,0)),INDEX(Junho!$C$4:$C$300,_xlfn.AGGREGATE(15,6,ROW(Junho!$A$4:$A$300)-ROW(Junho!$A$3)/(Junho!$A$4:$A$300=MAX(K46:K47)),MOD(ROW(),2)+1)))),"")</f>
        <v/>
      </c>
      <c r="M47" s="16" t="str">
        <f>IFERROR(IF(K46="","",IF(MOD(ROW(),2)+1=1,INDEX(Junho!$F$4:$F$300,MATCH(K47,Junho!$A$4:$A$300,0)),INDEX(Junho!$F$4:$F$300,_xlfn.AGGREGATE(15,6,ROW(Junho!$A$4:$A$300)-ROW(Junho!$A$3)/(Junho!$A$4:$A$300=MAX(K46:K47)),MOD(ROW(),2)+1)))),"")</f>
        <v/>
      </c>
      <c r="N47" s="26"/>
      <c r="O47" s="20" t="str">
        <f>IFERROR(IF(N46="","",IF(MOD(ROW(),2)+1=1,INDEX(Junho!$C$4:$C$300,MATCH(N47,Junho!$A$4:$A$300,0)),INDEX(Junho!$C$4:$C$300,_xlfn.AGGREGATE(15,6,ROW(Junho!$A$4:$A$300)-ROW(Junho!$A$3)/(Junho!$A$4:$A$300=MAX(N46:N47)),MOD(ROW(),2)+1)))),"")</f>
        <v/>
      </c>
      <c r="P47" s="16" t="str">
        <f>IFERROR(IF(N46="","",IF(MOD(ROW(),2)+1=1,INDEX(Junho!$F$4:$F$300,MATCH(N47,Junho!$A$4:$A$300,0)),INDEX(Junho!$F$4:$F$300,_xlfn.AGGREGATE(15,6,ROW(Junho!$A$4:$A$300)-ROW(Junho!$A$3)/(Junho!$A$4:$A$300=MAX(N46:N47)),MOD(ROW(),2)+1)))),"")</f>
        <v/>
      </c>
      <c r="Q47" s="26"/>
      <c r="R47" s="20" t="str">
        <f>IFERROR(IF(Q46="","",IF(MOD(ROW(),2)+1=1,INDEX(Junho!$C$4:$C$300,MATCH(Q47,Junho!$A$4:$A$300,0)),INDEX(Junho!$C$4:$C$300,_xlfn.AGGREGATE(15,6,ROW(Junho!$A$4:$A$300)-ROW(Junho!$A$3)/(Junho!$A$4:$A$300=MAX(Q46:Q47)),MOD(ROW(),2)+1)))),"")</f>
        <v/>
      </c>
      <c r="S47" s="16" t="str">
        <f>IFERROR(IF(Q46="","",IF(MOD(ROW(),2)+1=1,INDEX(Junho!$F$4:$F$300,MATCH(Q47,Junho!$A$4:$A$300,0)),INDEX(Junho!$F$4:$F$300,_xlfn.AGGREGATE(15,6,ROW(Junho!$A$4:$A$300)-ROW(Junho!$A$3)/(Junho!$A$4:$A$300=MAX(Q46:Q47)),MOD(ROW(),2)+1)))),"")</f>
        <v/>
      </c>
      <c r="T47" s="26"/>
      <c r="U47" s="46" t="str">
        <f>IFERROR(IF(T46="","",IF(MOD(ROW(),2)+1=1,INDEX(Junho!$C$4:$C$300,MATCH(T47,Junho!$A$4:$A$300,0)),INDEX(Junho!$C$4:$C$300,_xlfn.AGGREGATE(15,6,ROW(Junho!$A$4:$A$300)-ROW(Junho!$A$3)/(Junho!$A$4:$A$300=MAX(T46:T47)),MOD(ROW(),2)+1)))),"")</f>
        <v/>
      </c>
      <c r="V47" s="16" t="str">
        <f>IFERROR(IF(T46="","",IF(MOD(ROW(),2)+1=1,INDEX(Junho!$F$4:$F$300,MATCH(T47,Junho!$A$4:$A$300,0)),INDEX(Junho!$F$4:$F$300,_xlfn.AGGREGATE(15,6,ROW(Junho!$A$4:$A$300)-ROW(Junho!$A$3)/(Junho!$A$4:$A$300=MAX(T46:T47)),MOD(ROW(),2)+1)))),"")</f>
        <v/>
      </c>
    </row>
    <row r="48" spans="2:22" x14ac:dyDescent="0.3">
      <c r="B48" s="45"/>
      <c r="C48" s="20" t="str">
        <f>IFERROR(IF(B46="","",IF(MOD(ROW(),2)+3=1,INDEX(Junho!$C$4:$C$300,MATCH(B48,Junho!$A$4:$A$300,0)),INDEX(Junho!$C$4:$C$300,_xlfn.AGGREGATE(15,6,ROW(Junho!$A$4:$A$300)-ROW(Junho!$A$3)/(Junho!$A$4:$A$300=MAX(B46:B48)),MOD(ROW(),2)+3)))),"")</f>
        <v/>
      </c>
      <c r="D48" s="16" t="str">
        <f>IFERROR(IF(B46="","",IF(MOD(ROW(),2)+3=1,INDEX(Junho!$F$4:$F$300,MATCH(B48,Junho!$A$4:$A$300,0)),INDEX(Junho!$F$4:$F$300,_xlfn.AGGREGATE(15,6,ROW(Junho!$A$4:$A$300)-ROW(Junho!$A$3)/(Junho!$A$4:$A$300=MAX(B46:B48)),MOD(ROW(),2)+3)))),"")</f>
        <v/>
      </c>
      <c r="E48" s="26"/>
      <c r="F48" s="20" t="str">
        <f>IFERROR(IF(E46="","",IF(MOD(ROW(),2)+3=1,INDEX(Junho!$C$4:$C$300,MATCH(E48,Junho!$A$4:$A$300,0)),INDEX(Junho!$C$4:$C$300,_xlfn.AGGREGATE(15,6,ROW(Junho!$A$4:$A$300)-ROW(Junho!$A$3)/(Junho!$A$4:$A$300=MAX(E46:E48)),MOD(ROW(),2)+3)))),"")</f>
        <v/>
      </c>
      <c r="G48" s="16" t="str">
        <f>IFERROR(IF(E46="","",IF(MOD(ROW(),2)+3=1,INDEX(Junho!$F$4:$F$300,MATCH(E48,Junho!$A$4:$A$300,0)),INDEX(Junho!$F$4:$F$300,_xlfn.AGGREGATE(15,6,ROW(Junho!$A$4:$A$300)-ROW(Junho!$A$3)/(Junho!$A$4:$A$300=MAX(E46:E48)),MOD(ROW(),2)+3)))),"")</f>
        <v/>
      </c>
      <c r="H48" s="26"/>
      <c r="I48" s="20" t="str">
        <f>IFERROR(IF(H46="","",IF(MOD(ROW(),2)+3=1,INDEX(Junho!$C$4:$C$300,MATCH(H48,Junho!$A$4:$A$300,0)),INDEX(Junho!$C$4:$C$300,_xlfn.AGGREGATE(15,6,ROW(Junho!$A$4:$A$300)-ROW(Junho!$A$3)/(Junho!$A$4:$A$300=MAX(H46:H48)),MOD(ROW(),2)+3)))),"")</f>
        <v/>
      </c>
      <c r="J48" s="16" t="str">
        <f>IFERROR(IF(H46="","",IF(MOD(ROW(),2)+3=1,INDEX(Junho!$F$4:$F$300,MATCH(H48,Junho!$A$4:$A$300,0)),INDEX(Junho!$F$4:$F$300,_xlfn.AGGREGATE(15,6,ROW(Junho!$A$4:$A$300)-ROW(Junho!$A$3)/(Junho!$A$4:$A$300=MAX(H46:H48)),MOD(ROW(),2)+3)))),"")</f>
        <v/>
      </c>
      <c r="K48" s="26"/>
      <c r="L48" s="20" t="str">
        <f>IFERROR(IF(K46="","",IF(MOD(ROW(),2)+3=1,INDEX(Junho!$C$4:$C$300,MATCH(K48,Junho!$A$4:$A$300,0)),INDEX(Junho!$C$4:$C$300,_xlfn.AGGREGATE(15,6,ROW(Junho!$A$4:$A$300)-ROW(Junho!$A$3)/(Junho!$A$4:$A$300=MAX(K46:K48)),MOD(ROW(),2)+3)))),"")</f>
        <v/>
      </c>
      <c r="M48" s="16" t="str">
        <f>IFERROR(IF(K46="","",IF(MOD(ROW(),2)+3=1,INDEX(Junho!$F$4:$F$300,MATCH(K48,Junho!$A$4:$A$300,0)),INDEX(Junho!$F$4:$F$300,_xlfn.AGGREGATE(15,6,ROW(Junho!$A$4:$A$300)-ROW(Junho!$A$3)/(Junho!$A$4:$A$300=MAX(K46:K48)),MOD(ROW(),2)+3)))),"")</f>
        <v/>
      </c>
      <c r="N48" s="26"/>
      <c r="O48" s="20" t="str">
        <f>IFERROR(IF(N46="","",IF(MOD(ROW(),2)+3=1,INDEX(Junho!$C$4:$C$300,MATCH(N48,Junho!$A$4:$A$300,0)),INDEX(Junho!$C$4:$C$300,_xlfn.AGGREGATE(15,6,ROW(Junho!$A$4:$A$300)-ROW(Junho!$A$3)/(Junho!$A$4:$A$300=MAX(N46:N48)),MOD(ROW(),2)+3)))),"")</f>
        <v/>
      </c>
      <c r="P48" s="16" t="str">
        <f>IFERROR(IF(N46="","",IF(MOD(ROW(),2)+3=1,INDEX(Junho!$F$4:$F$300,MATCH(N48,Junho!$A$4:$A$300,0)),INDEX(Junho!$F$4:$F$300,_xlfn.AGGREGATE(15,6,ROW(Junho!$A$4:$A$300)-ROW(Junho!$A$3)/(Junho!$A$4:$A$300=MAX(N46:N48)),MOD(ROW(),2)+3)))),"")</f>
        <v/>
      </c>
      <c r="Q48" s="26"/>
      <c r="R48" s="20" t="str">
        <f>IFERROR(IF(Q46="","",IF(MOD(ROW(),2)+3=1,INDEX(Junho!$C$4:$C$300,MATCH(Q48,Junho!$A$4:$A$300,0)),INDEX(Junho!$C$4:$C$300,_xlfn.AGGREGATE(15,6,ROW(Junho!$A$4:$A$300)-ROW(Junho!$A$3)/(Junho!$A$4:$A$300=MAX(Q46:Q48)),MOD(ROW(),2)+3)))),"")</f>
        <v/>
      </c>
      <c r="S48" s="16" t="str">
        <f>IFERROR(IF(Q46="","",IF(MOD(ROW(),2)+3=1,INDEX(Junho!$F$4:$F$300,MATCH(Q48,Junho!$A$4:$A$300,0)),INDEX(Junho!$F$4:$F$300,_xlfn.AGGREGATE(15,6,ROW(Junho!$A$4:$A$300)-ROW(Junho!$A$3)/(Junho!$A$4:$A$300=MAX(Q46:Q48)),MOD(ROW(),2)+3)))),"")</f>
        <v/>
      </c>
      <c r="T48" s="26"/>
      <c r="U48" s="46" t="str">
        <f>IFERROR(IF(T46="","",IF(MOD(ROW(),2)+3=1,INDEX(Junho!$C$4:$C$300,MATCH(T48,Junho!$A$4:$A$300,0)),INDEX(Junho!$C$4:$C$300,_xlfn.AGGREGATE(15,6,ROW(Junho!$A$4:$A$300)-ROW(Junho!$A$3)/(Junho!$A$4:$A$300=MAX(T46:T48)),MOD(ROW(),2)+3)))),"")</f>
        <v/>
      </c>
      <c r="V48" s="16" t="str">
        <f>IFERROR(IF(T46="","",IF(MOD(ROW(),2)+3=1,INDEX(Junho!$F$4:$F$300,MATCH(T48,Junho!$A$4:$A$300,0)),INDEX(Junho!$F$4:$F$300,_xlfn.AGGREGATE(15,6,ROW(Junho!$A$4:$A$300)-ROW(Junho!$A$3)/(Junho!$A$4:$A$300=MAX(T46:T48)),MOD(ROW(),2)+3)))),"")</f>
        <v/>
      </c>
    </row>
    <row r="49" spans="2:22" x14ac:dyDescent="0.3">
      <c r="B49" s="45"/>
      <c r="C49" s="20" t="str">
        <f>IFERROR(IF(B46="","",IF(MOD(ROW(),2)+3=1,INDEX(Junho!$C$4:$C$300,MATCH(B49,Junho!$A$4:$A$300,0)),INDEX(Junho!$C$4:$C$300,_xlfn.AGGREGATE(15,6,ROW(Junho!$A$4:$A$300)-ROW(Junho!$A$3)/(Junho!$A$4:$A$300=MAX(B46:B49)),MOD(ROW(),2)+3)))),"")</f>
        <v/>
      </c>
      <c r="D49" s="16" t="str">
        <f>IFERROR(IF(B46="","",IF(MOD(ROW(),2)+3=1,INDEX(Junho!$F$4:$F$300,MATCH(B49,Junho!$A$4:$A$300,0)),INDEX(Junho!$F$4:$F$300,_xlfn.AGGREGATE(15,6,ROW(Junho!$A$4:$A$300)-ROW(Junho!$A$3)/(Junho!$A$4:$A$300=MAX(B46:B49)),MOD(ROW(),2)+3)))),"")</f>
        <v/>
      </c>
      <c r="E49" s="26"/>
      <c r="F49" s="20" t="str">
        <f>IFERROR(IF(E46="","",IF(MOD(ROW(),2)+3=1,INDEX(Junho!$C$4:$C$300,MATCH(E49,Junho!$A$4:$A$300,0)),INDEX(Junho!$C$4:$C$300,_xlfn.AGGREGATE(15,6,ROW(Junho!$A$4:$A$300)-ROW(Junho!$A$3)/(Junho!$A$4:$A$300=MAX(E46:E49)),MOD(ROW(),2)+3)))),"")</f>
        <v/>
      </c>
      <c r="G49" s="16" t="str">
        <f>IFERROR(IF(E46="","",IF(MOD(ROW(),2)+3=1,INDEX(Junho!$F$4:$F$300,MATCH(E49,Junho!$A$4:$A$300,0)),INDEX(Junho!$F$4:$F$300,_xlfn.AGGREGATE(15,6,ROW(Junho!$A$4:$A$300)-ROW(Junho!$A$3)/(Junho!$A$4:$A$300=MAX(E46:E49)),MOD(ROW(),2)+3)))),"")</f>
        <v/>
      </c>
      <c r="H49" s="26"/>
      <c r="I49" s="20" t="str">
        <f>IFERROR(IF(H46="","",IF(MOD(ROW(),2)+3=1,INDEX(Junho!$C$4:$C$300,MATCH(H49,Junho!$A$4:$A$300,0)),INDEX(Junho!$C$4:$C$300,_xlfn.AGGREGATE(15,6,ROW(Junho!$A$4:$A$300)-ROW(Junho!$A$3)/(Junho!$A$4:$A$300=MAX(H46:H49)),MOD(ROW(),2)+3)))),"")</f>
        <v/>
      </c>
      <c r="J49" s="16" t="str">
        <f>IFERROR(IF(H46="","",IF(MOD(ROW(),2)+3=1,INDEX(Junho!$F$4:$F$300,MATCH(H49,Junho!$A$4:$A$300,0)),INDEX(Junho!$F$4:$F$300,_xlfn.AGGREGATE(15,6,ROW(Junho!$A$4:$A$300)-ROW(Junho!$A$3)/(Junho!$A$4:$A$300=MAX(H46:H49)),MOD(ROW(),2)+3)))),"")</f>
        <v/>
      </c>
      <c r="K49" s="26"/>
      <c r="L49" s="20" t="str">
        <f>IFERROR(IF(K46="","",IF(MOD(ROW(),2)+3=1,INDEX(Junho!$C$4:$C$300,MATCH(K49,Junho!$A$4:$A$300,0)),INDEX(Junho!$C$4:$C$300,_xlfn.AGGREGATE(15,6,ROW(Junho!$A$4:$A$300)-ROW(Junho!$A$3)/(Junho!$A$4:$A$300=MAX(K46:K49)),MOD(ROW(),2)+3)))),"")</f>
        <v/>
      </c>
      <c r="M49" s="16" t="str">
        <f>IFERROR(IF(K46="","",IF(MOD(ROW(),2)+3=1,INDEX(Junho!$F$4:$F$300,MATCH(K49,Junho!$A$4:$A$300,0)),INDEX(Junho!$F$4:$F$300,_xlfn.AGGREGATE(15,6,ROW(Junho!$A$4:$A$300)-ROW(Junho!$A$3)/(Junho!$A$4:$A$300=MAX(K46:K49)),MOD(ROW(),2)+3)))),"")</f>
        <v/>
      </c>
      <c r="N49" s="26"/>
      <c r="O49" s="20" t="str">
        <f>IFERROR(IF(N46="","",IF(MOD(ROW(),2)+3=1,INDEX(Junho!$C$4:$C$300,MATCH(N49,Junho!$A$4:$A$300,0)),INDEX(Junho!$C$4:$C$300,_xlfn.AGGREGATE(15,6,ROW(Junho!$A$4:$A$300)-ROW(Junho!$A$3)/(Junho!$A$4:$A$300=MAX(N46:N49)),MOD(ROW(),2)+3)))),"")</f>
        <v/>
      </c>
      <c r="P49" s="16" t="str">
        <f>IFERROR(IF(N46="","",IF(MOD(ROW(),2)+3=1,INDEX(Junho!$F$4:$F$300,MATCH(N49,Junho!$A$4:$A$300,0)),INDEX(Junho!$F$4:$F$300,_xlfn.AGGREGATE(15,6,ROW(Junho!$A$4:$A$300)-ROW(Junho!$A$3)/(Junho!$A$4:$A$300=MAX(N46:N49)),MOD(ROW(),2)+3)))),"")</f>
        <v/>
      </c>
      <c r="Q49" s="26"/>
      <c r="R49" s="20" t="str">
        <f>IFERROR(IF(Q46="","",IF(MOD(ROW(),2)+3=1,INDEX(Junho!$C$4:$C$300,MATCH(Q49,Junho!$A$4:$A$300,0)),INDEX(Junho!$C$4:$C$300,_xlfn.AGGREGATE(15,6,ROW(Junho!$A$4:$A$300)-ROW(Junho!$A$3)/(Junho!$A$4:$A$300=MAX(Q46:Q49)),MOD(ROW(),2)+3)))),"")</f>
        <v/>
      </c>
      <c r="S49" s="16" t="str">
        <f>IFERROR(IF(Q46="","",IF(MOD(ROW(),2)+3=1,INDEX(Junho!$F$4:$F$300,MATCH(Q49,Junho!$A$4:$A$300,0)),INDEX(Junho!$F$4:$F$300,_xlfn.AGGREGATE(15,6,ROW(Junho!$A$4:$A$300)-ROW(Junho!$A$3)/(Junho!$A$4:$A$300=MAX(Q46:Q49)),MOD(ROW(),2)+3)))),"")</f>
        <v/>
      </c>
      <c r="T49" s="26"/>
      <c r="U49" s="46" t="str">
        <f>IFERROR(IF(T46="","",IF(MOD(ROW(),2)+3=1,INDEX(Junho!$C$4:$C$300,MATCH(T49,Junho!$A$4:$A$300,0)),INDEX(Junho!$C$4:$C$300,_xlfn.AGGREGATE(15,6,ROW(Junho!$A$4:$A$300)-ROW(Junho!$A$3)/(Junho!$A$4:$A$300=MAX(T46:T49)),MOD(ROW(),2)+3)))),"")</f>
        <v/>
      </c>
      <c r="V49" s="16" t="str">
        <f>IFERROR(IF(T46="","",IF(MOD(ROW(),2)+3=1,INDEX(Junho!$F$4:$F$300,MATCH(T49,Junho!$A$4:$A$300,0)),INDEX(Junho!$F$4:$F$300,_xlfn.AGGREGATE(15,6,ROW(Junho!$A$4:$A$300)-ROW(Junho!$A$3)/(Junho!$A$4:$A$300=MAX(T46:T49)),MOD(ROW(),2)+3)))),"")</f>
        <v/>
      </c>
    </row>
    <row r="50" spans="2:22" x14ac:dyDescent="0.3">
      <c r="B50" s="47"/>
      <c r="C50" s="20" t="str">
        <f>IFERROR(IF(B46="","",IF(MOD(ROW(),2)+5=1,INDEX(Junho!$C$4:$C$300,MATCH(B50,Junho!$A$4:$A$300,0)),INDEX(Junho!$C$4:$C$300,_xlfn.AGGREGATE(15,6,ROW(Junho!$A$4:$A$300)-ROW(Junho!$A$3)/(Junho!$A$4:$A$300=MAX(B46:B50)),MOD(ROW(),2)+5)))),"")</f>
        <v/>
      </c>
      <c r="D50" s="16" t="str">
        <f>IFERROR(IF(B46="","",IF(MOD(ROW(),2)+5=1,INDEX(Junho!$F$4:$F$300,MATCH(B50,Junho!$A$4:$A$300,0)),INDEX(Junho!$F$4:$F$300,_xlfn.AGGREGATE(15,6,ROW(Junho!$A$4:$A$300)-ROW(Junho!$A$3)/(Junho!$A$4:$A$300=MAX(B46:B50)),MOD(ROW(),2)+5)))),"")</f>
        <v/>
      </c>
      <c r="E50" s="34"/>
      <c r="F50" s="20" t="str">
        <f>IFERROR(IF(E46="","",IF(MOD(ROW(),2)+5=1,INDEX(Junho!$C$4:$C$300,MATCH(E50,Junho!$A$4:$A$300,0)),INDEX(Junho!$C$4:$C$300,_xlfn.AGGREGATE(15,6,ROW(Junho!$A$4:$A$300)-ROW(Junho!$A$3)/(Junho!$A$4:$A$300=MAX(E46:E50)),MOD(ROW(),2)+5)))),"")</f>
        <v/>
      </c>
      <c r="G50" s="16" t="str">
        <f>IFERROR(IF(E46="","",IF(MOD(ROW(),2)+5=1,INDEX(Junho!$F$4:$F$300,MATCH(E50,Junho!$A$4:$A$300,0)),INDEX(Junho!$F$4:$F$300,_xlfn.AGGREGATE(15,6,ROW(Junho!$A$4:$A$300)-ROW(Junho!$A$3)/(Junho!$A$4:$A$300=MAX(E46:E50)),MOD(ROW(),2)+5)))),"")</f>
        <v/>
      </c>
      <c r="H50" s="34"/>
      <c r="I50" s="20" t="str">
        <f>IFERROR(IF(H46="","",IF(MOD(ROW(),2)+5=1,INDEX(Junho!$C$4:$C$300,MATCH(H50,Junho!$A$4:$A$300,0)),INDEX(Junho!$C$4:$C$300,_xlfn.AGGREGATE(15,6,ROW(Junho!$A$4:$A$300)-ROW(Junho!$A$3)/(Junho!$A$4:$A$300=MAX(H46:H50)),MOD(ROW(),2)+5)))),"")</f>
        <v/>
      </c>
      <c r="J50" s="16" t="str">
        <f>IFERROR(IF(H46="","",IF(MOD(ROW(),2)+5=1,INDEX(Junho!$F$4:$F$300,MATCH(H50,Junho!$A$4:$A$300,0)),INDEX(Junho!$F$4:$F$300,_xlfn.AGGREGATE(15,6,ROW(Junho!$A$4:$A$300)-ROW(Junho!$A$3)/(Junho!$A$4:$A$300=MAX(H46:H50)),MOD(ROW(),2)+5)))),"")</f>
        <v/>
      </c>
      <c r="K50" s="34"/>
      <c r="L50" s="20" t="str">
        <f>IFERROR(IF(K46="","",IF(MOD(ROW(),2)+5=1,INDEX(Junho!$C$4:$C$300,MATCH(K50,Junho!$A$4:$A$300,0)),INDEX(Junho!$C$4:$C$300,_xlfn.AGGREGATE(15,6,ROW(Junho!$A$4:$A$300)-ROW(Junho!$A$3)/(Junho!$A$4:$A$300=MAX(K46:K50)),MOD(ROW(),2)+5)))),"")</f>
        <v/>
      </c>
      <c r="M50" s="16" t="str">
        <f>IFERROR(IF(K46="","",IF(MOD(ROW(),2)+5=1,INDEX(Junho!$F$4:$F$300,MATCH(K50,Junho!$A$4:$A$300,0)),INDEX(Junho!$F$4:$F$300,_xlfn.AGGREGATE(15,6,ROW(Junho!$A$4:$A$300)-ROW(Junho!$A$3)/(Junho!$A$4:$A$300=MAX(K46:K50)),MOD(ROW(),2)+5)))),"")</f>
        <v/>
      </c>
      <c r="N50" s="34"/>
      <c r="O50" s="20" t="str">
        <f>IFERROR(IF(N46="","",IF(MOD(ROW(),2)+5=1,INDEX(Junho!$C$4:$C$300,MATCH(N50,Junho!$A$4:$A$300,0)),INDEX(Junho!$C$4:$C$300,_xlfn.AGGREGATE(15,6,ROW(Junho!$A$4:$A$300)-ROW(Junho!$A$3)/(Junho!$A$4:$A$300=MAX(N46:N50)),MOD(ROW(),2)+5)))),"")</f>
        <v/>
      </c>
      <c r="P50" s="16" t="str">
        <f>IFERROR(IF(N46="","",IF(MOD(ROW(),2)+5=1,INDEX(Junho!$F$4:$F$300,MATCH(N50,Junho!$A$4:$A$300,0)),INDEX(Junho!$F$4:$F$300,_xlfn.AGGREGATE(15,6,ROW(Junho!$A$4:$A$300)-ROW(Junho!$A$3)/(Junho!$A$4:$A$300=MAX(N46:N50)),MOD(ROW(),2)+5)))),"")</f>
        <v/>
      </c>
      <c r="Q50" s="34"/>
      <c r="R50" s="20" t="str">
        <f>IFERROR(IF(Q46="","",IF(MOD(ROW(),2)+5=1,INDEX(Junho!$C$4:$C$300,MATCH(Q50,Junho!$A$4:$A$300,0)),INDEX(Junho!$C$4:$C$300,_xlfn.AGGREGATE(15,6,ROW(Junho!$A$4:$A$300)-ROW(Junho!$A$3)/(Junho!$A$4:$A$300=MAX(Q46:Q50)),MOD(ROW(),2)+5)))),"")</f>
        <v/>
      </c>
      <c r="S50" s="16" t="str">
        <f>IFERROR(IF(Q46="","",IF(MOD(ROW(),2)+5=1,INDEX(Junho!$F$4:$F$300,MATCH(Q50,Junho!$A$4:$A$300,0)),INDEX(Junho!$F$4:$F$300,_xlfn.AGGREGATE(15,6,ROW(Junho!$A$4:$A$300)-ROW(Junho!$A$3)/(Junho!$A$4:$A$300=MAX(Q46:Q50)),MOD(ROW(),2)+5)))),"")</f>
        <v/>
      </c>
      <c r="T50" s="34"/>
      <c r="U50" s="46" t="str">
        <f>IFERROR(IF(T46="","",IF(MOD(ROW(),2)+5=1,INDEX(Junho!$C$4:$C$300,MATCH(T50,Junho!$A$4:$A$300,0)),INDEX(Junho!$C$4:$C$300,_xlfn.AGGREGATE(15,6,ROW(Junho!$A$4:$A$300)-ROW(Junho!$A$3)/(Junho!$A$4:$A$300=MAX(T46:T50)),MOD(ROW(),2)+5)))),"")</f>
        <v/>
      </c>
      <c r="V50" s="16" t="str">
        <f>IFERROR(IF(T46="","",IF(MOD(ROW(),2)+5=1,INDEX(Junho!$F$4:$F$300,MATCH(T50,Junho!$A$4:$A$300,0)),INDEX(Junho!$F$4:$F$300,_xlfn.AGGREGATE(15,6,ROW(Junho!$A$4:$A$300)-ROW(Junho!$A$3)/(Junho!$A$4:$A$300=MAX(T46:T50)),MOD(ROW(),2)+5)))),"")</f>
        <v/>
      </c>
    </row>
    <row r="51" spans="2:22" x14ac:dyDescent="0.3">
      <c r="B51" s="47"/>
      <c r="C51" s="20" t="str">
        <f>IFERROR(IF(B46="","",IF(MOD(ROW(),2)+5=1,INDEX(Junho!$C$4:$C$300,MATCH(B51,Junho!$A$4:$A$300,0)),INDEX(Junho!$C$4:$C$300,_xlfn.AGGREGATE(15,6,ROW(Junho!$A$4:$A$300)-ROW(Junho!$A$3)/(Junho!$A$4:$A$300=MAX(B46:B51)),MOD(ROW(),2)+5)))),"")</f>
        <v/>
      </c>
      <c r="D51" s="16" t="str">
        <f>IFERROR(IF(B46="","",IF(MOD(ROW(),2)+5=1,INDEX(Junho!$F$4:$F$300,MATCH(B51,Junho!$A$4:$A$300,0)),INDEX(Junho!$F$4:$F$300,_xlfn.AGGREGATE(15,6,ROW(Junho!$A$4:$A$300)-ROW(Junho!$A$3)/(Junho!$A$4:$A$300=MAX(B46:B51)),MOD(ROW(),2)+5)))),"")</f>
        <v/>
      </c>
      <c r="E51" s="34"/>
      <c r="F51" s="20" t="str">
        <f>IFERROR(IF(E46="","",IF(MOD(ROW(),2)+5=1,INDEX(Junho!$C$4:$C$300,MATCH(E51,Junho!$A$4:$A$300,0)),INDEX(Junho!$C$4:$C$300,_xlfn.AGGREGATE(15,6,ROW(Junho!$A$4:$A$300)-ROW(Junho!$A$3)/(Junho!$A$4:$A$300=MAX(E46:E51)),MOD(ROW(),2)+5)))),"")</f>
        <v/>
      </c>
      <c r="G51" s="16" t="str">
        <f>IFERROR(IF(E46="","",IF(MOD(ROW(),2)+5=1,INDEX(Junho!$F$4:$F$300,MATCH(E51,Junho!$A$4:$A$300,0)),INDEX(Junho!$F$4:$F$300,_xlfn.AGGREGATE(15,6,ROW(Junho!$A$4:$A$300)-ROW(Junho!$A$3)/(Junho!$A$4:$A$300=MAX(E46:E51)),MOD(ROW(),2)+5)))),"")</f>
        <v/>
      </c>
      <c r="H51" s="34"/>
      <c r="I51" s="20" t="str">
        <f>IFERROR(IF(H46="","",IF(MOD(ROW(),2)+5=1,INDEX(Junho!$C$4:$C$300,MATCH(H51,Junho!$A$4:$A$300,0)),INDEX(Junho!$C$4:$C$300,_xlfn.AGGREGATE(15,6,ROW(Junho!$A$4:$A$300)-ROW(Junho!$A$3)/(Junho!$A$4:$A$300=MAX(H46:H51)),MOD(ROW(),2)+5)))),"")</f>
        <v/>
      </c>
      <c r="J51" s="16" t="str">
        <f>IFERROR(IF(H46="","",IF(MOD(ROW(),2)+5=1,INDEX(Junho!$F$4:$F$300,MATCH(H51,Junho!$A$4:$A$300,0)),INDEX(Junho!$F$4:$F$300,_xlfn.AGGREGATE(15,6,ROW(Junho!$A$4:$A$300)-ROW(Junho!$A$3)/(Junho!$A$4:$A$300=MAX(H46:H51)),MOD(ROW(),2)+5)))),"")</f>
        <v/>
      </c>
      <c r="K51" s="34"/>
      <c r="L51" s="20" t="str">
        <f>IFERROR(IF(K46="","",IF(MOD(ROW(),2)+5=1,INDEX(Junho!$C$4:$C$300,MATCH(K51,Junho!$A$4:$A$300,0)),INDEX(Junho!$C$4:$C$300,_xlfn.AGGREGATE(15,6,ROW(Junho!$A$4:$A$300)-ROW(Junho!$A$3)/(Junho!$A$4:$A$300=MAX(K46:K51)),MOD(ROW(),2)+5)))),"")</f>
        <v/>
      </c>
      <c r="M51" s="16" t="str">
        <f>IFERROR(IF(K46="","",IF(MOD(ROW(),2)+5=1,INDEX(Junho!$F$4:$F$300,MATCH(K51,Junho!$A$4:$A$300,0)),INDEX(Junho!$F$4:$F$300,_xlfn.AGGREGATE(15,6,ROW(Junho!$A$4:$A$300)-ROW(Junho!$A$3)/(Junho!$A$4:$A$300=MAX(K46:K51)),MOD(ROW(),2)+5)))),"")</f>
        <v/>
      </c>
      <c r="N51" s="34"/>
      <c r="O51" s="20" t="str">
        <f>IFERROR(IF(N46="","",IF(MOD(ROW(),2)+5=1,INDEX(Junho!$C$4:$C$300,MATCH(N51,Junho!$A$4:$A$300,0)),INDEX(Junho!$C$4:$C$300,_xlfn.AGGREGATE(15,6,ROW(Junho!$A$4:$A$300)-ROW(Junho!$A$3)/(Junho!$A$4:$A$300=MAX(N46:N51)),MOD(ROW(),2)+5)))),"")</f>
        <v/>
      </c>
      <c r="P51" s="16" t="str">
        <f>IFERROR(IF(N46="","",IF(MOD(ROW(),2)+5=1,INDEX(Junho!$F$4:$F$300,MATCH(N51,Junho!$A$4:$A$300,0)),INDEX(Junho!$F$4:$F$300,_xlfn.AGGREGATE(15,6,ROW(Junho!$A$4:$A$300)-ROW(Junho!$A$3)/(Junho!$A$4:$A$300=MAX(N46:N51)),MOD(ROW(),2)+5)))),"")</f>
        <v/>
      </c>
      <c r="Q51" s="34"/>
      <c r="R51" s="20" t="str">
        <f>IFERROR(IF(Q46="","",IF(MOD(ROW(),2)+5=1,INDEX(Junho!$C$4:$C$300,MATCH(Q51,Junho!$A$4:$A$300,0)),INDEX(Junho!$C$4:$C$300,_xlfn.AGGREGATE(15,6,ROW(Junho!$A$4:$A$300)-ROW(Junho!$A$3)/(Junho!$A$4:$A$300=MAX(Q46:Q51)),MOD(ROW(),2)+5)))),"")</f>
        <v/>
      </c>
      <c r="S51" s="16" t="str">
        <f>IFERROR(IF(Q46="","",IF(MOD(ROW(),2)+5=1,INDEX(Junho!$F$4:$F$300,MATCH(Q51,Junho!$A$4:$A$300,0)),INDEX(Junho!$F$4:$F$300,_xlfn.AGGREGATE(15,6,ROW(Junho!$A$4:$A$300)-ROW(Junho!$A$3)/(Junho!$A$4:$A$300=MAX(Q46:Q51)),MOD(ROW(),2)+5)))),"")</f>
        <v/>
      </c>
      <c r="T51" s="34"/>
      <c r="U51" s="46" t="str">
        <f>IFERROR(IF(T46="","",IF(MOD(ROW(),2)+5=1,INDEX(Junho!$C$4:$C$300,MATCH(T51,Junho!$A$4:$A$300,0)),INDEX(Junho!$C$4:$C$300,_xlfn.AGGREGATE(15,6,ROW(Junho!$A$4:$A$300)-ROW(Junho!$A$3)/(Junho!$A$4:$A$300=MAX(T46:T51)),MOD(ROW(),2)+5)))),"")</f>
        <v/>
      </c>
      <c r="V51" s="16" t="str">
        <f>IFERROR(IF(T46="","",IF(MOD(ROW(),2)+5=1,INDEX(Junho!$F$4:$F$300,MATCH(T51,Junho!$A$4:$A$300,0)),INDEX(Junho!$F$4:$F$300,_xlfn.AGGREGATE(15,6,ROW(Junho!$A$4:$A$300)-ROW(Junho!$A$3)/(Junho!$A$4:$A$300=MAX(T46:T51)),MOD(ROW(),2)+5)))),"")</f>
        <v/>
      </c>
    </row>
    <row r="52" spans="2:22" x14ac:dyDescent="0.3">
      <c r="B52" s="47"/>
      <c r="C52" s="20" t="str">
        <f>IFERROR(IF(B46="","",IF(MOD(ROW(),2)+7=1,INDEX(Junho!$C$4:$C$300,MATCH(B52,Junho!$A$4:$A$300,0)),INDEX(Junho!$C$4:$C$300,_xlfn.AGGREGATE(15,6,ROW(Junho!$A$4:$A$300)-ROW(Junho!$A$3)/(Junho!$A$4:$A$300=MAX(B46:B52)),MOD(ROW(),2)+7)))),"")</f>
        <v/>
      </c>
      <c r="D52" s="16" t="str">
        <f>IFERROR(IF(B46="","",IF(MOD(ROW(),2)+7=1,INDEX(Junho!$F$4:$F$300,MATCH(B52,Junho!$A$4:$A$300,0)),INDEX(Junho!$F$4:$F$300,_xlfn.AGGREGATE(15,6,ROW(Junho!$A$4:$A$300)-ROW(Junho!$A$3)/(Junho!$A$4:$A$300=MAX(B46:B52)),MOD(ROW(),2)+7)))),"")</f>
        <v/>
      </c>
      <c r="E52" s="34"/>
      <c r="F52" s="20" t="str">
        <f>IFERROR(IF(E46="","",IF(MOD(ROW(),2)+7=1,INDEX(Junho!$C$4:$C$300,MATCH(E52,Junho!$A$4:$A$300,0)),INDEX(Junho!$C$4:$C$300,_xlfn.AGGREGATE(15,6,ROW(Junho!$A$4:$A$300)-ROW(Junho!$A$3)/(Junho!$A$4:$A$300=MAX(E46:E52)),MOD(ROW(),2)+7)))),"")</f>
        <v/>
      </c>
      <c r="G52" s="16" t="str">
        <f>IFERROR(IF(E46="","",IF(MOD(ROW(),2)+7=1,INDEX(Junho!$F$4:$F$300,MATCH(E52,Junho!$A$4:$A$300,0)),INDEX(Junho!$F$4:$F$300,_xlfn.AGGREGATE(15,6,ROW(Junho!$A$4:$A$300)-ROW(Junho!$A$3)/(Junho!$A$4:$A$300=MAX(E46:E52)),MOD(ROW(),2)+7)))),"")</f>
        <v/>
      </c>
      <c r="H52" s="34"/>
      <c r="I52" s="20" t="str">
        <f>IFERROR(IF(H46="","",IF(MOD(ROW(),2)+7=1,INDEX(Junho!$C$4:$C$300,MATCH(H52,Junho!$A$4:$A$300,0)),INDEX(Junho!$C$4:$C$300,_xlfn.AGGREGATE(15,6,ROW(Junho!$A$4:$A$300)-ROW(Junho!$A$3)/(Junho!$A$4:$A$300=MAX(H46:H52)),MOD(ROW(),2)+7)))),"")</f>
        <v/>
      </c>
      <c r="J52" s="16" t="str">
        <f>IFERROR(IF(H46="","",IF(MOD(ROW(),2)+7=1,INDEX(Junho!$F$4:$F$300,MATCH(H52,Junho!$A$4:$A$300,0)),INDEX(Junho!$F$4:$F$300,_xlfn.AGGREGATE(15,6,ROW(Junho!$A$4:$A$300)-ROW(Junho!$A$3)/(Junho!$A$4:$A$300=MAX(H46:H52)),MOD(ROW(),2)+7)))),"")</f>
        <v/>
      </c>
      <c r="K52" s="34"/>
      <c r="L52" s="20" t="str">
        <f>IFERROR(IF(K46="","",IF(MOD(ROW(),2)+7=1,INDEX(Junho!$C$4:$C$300,MATCH(K52,Junho!$A$4:$A$300,0)),INDEX(Junho!$C$4:$C$300,_xlfn.AGGREGATE(15,6,ROW(Junho!$A$4:$A$300)-ROW(Junho!$A$3)/(Junho!$A$4:$A$300=MAX(K46:K52)),MOD(ROW(),2)+7)))),"")</f>
        <v/>
      </c>
      <c r="M52" s="16" t="str">
        <f>IFERROR(IF(K46="","",IF(MOD(ROW(),2)+7=1,INDEX(Junho!$F$4:$F$300,MATCH(K52,Junho!$A$4:$A$300,0)),INDEX(Junho!$F$4:$F$300,_xlfn.AGGREGATE(15,6,ROW(Junho!$A$4:$A$300)-ROW(Junho!$A$3)/(Junho!$A$4:$A$300=MAX(K46:K52)),MOD(ROW(),2)+7)))),"")</f>
        <v/>
      </c>
      <c r="N52" s="34"/>
      <c r="O52" s="20" t="str">
        <f>IFERROR(IF(N46="","",IF(MOD(ROW(),2)+7=1,INDEX(Junho!$C$4:$C$300,MATCH(N52,Junho!$A$4:$A$300,0)),INDEX(Junho!$C$4:$C$300,_xlfn.AGGREGATE(15,6,ROW(Junho!$A$4:$A$300)-ROW(Junho!$A$3)/(Junho!$A$4:$A$300=MAX(N46:N52)),MOD(ROW(),2)+7)))),"")</f>
        <v/>
      </c>
      <c r="P52" s="16" t="str">
        <f>IFERROR(IF(N46="","",IF(MOD(ROW(),2)+7=1,INDEX(Junho!$F$4:$F$300,MATCH(N52,Junho!$A$4:$A$300,0)),INDEX(Junho!$F$4:$F$300,_xlfn.AGGREGATE(15,6,ROW(Junho!$A$4:$A$300)-ROW(Junho!$A$3)/(Junho!$A$4:$A$300=MAX(N46:N52)),MOD(ROW(),2)+7)))),"")</f>
        <v/>
      </c>
      <c r="Q52" s="34"/>
      <c r="R52" s="20" t="str">
        <f>IFERROR(IF(Q46="","",IF(MOD(ROW(),2)+7=1,INDEX(Junho!$C$4:$C$300,MATCH(Q52,Junho!$A$4:$A$300,0)),INDEX(Junho!$C$4:$C$300,_xlfn.AGGREGATE(15,6,ROW(Junho!$A$4:$A$300)-ROW(Junho!$A$3)/(Junho!$A$4:$A$300=MAX(Q46:Q52)),MOD(ROW(),2)+7)))),"")</f>
        <v/>
      </c>
      <c r="S52" s="16" t="str">
        <f>IFERROR(IF(Q46="","",IF(MOD(ROW(),2)+7=1,INDEX(Junho!$F$4:$F$300,MATCH(Q52,Junho!$A$4:$A$300,0)),INDEX(Junho!$F$4:$F$300,_xlfn.AGGREGATE(15,6,ROW(Junho!$A$4:$A$300)-ROW(Junho!$A$3)/(Junho!$A$4:$A$300=MAX(Q46:Q52)),MOD(ROW(),2)+7)))),"")</f>
        <v/>
      </c>
      <c r="T52" s="34"/>
      <c r="U52" s="46" t="str">
        <f>IFERROR(IF(T46="","",IF(MOD(ROW(),2)+7=1,INDEX(Junho!$C$4:$C$300,MATCH(T52,Junho!$A$4:$A$300,0)),INDEX(Junho!$C$4:$C$300,_xlfn.AGGREGATE(15,6,ROW(Junho!$A$4:$A$300)-ROW(Junho!$A$3)/(Junho!$A$4:$A$300=MAX(T46:T52)),MOD(ROW(),2)+7)))),"")</f>
        <v/>
      </c>
      <c r="V52" s="16" t="str">
        <f>IFERROR(IF(T46="","",IF(MOD(ROW(),2)+7=1,INDEX(Junho!$F$4:$F$300,MATCH(T52,Junho!$A$4:$A$300,0)),INDEX(Junho!$F$4:$F$300,_xlfn.AGGREGATE(15,6,ROW(Junho!$A$4:$A$300)-ROW(Junho!$A$3)/(Junho!$A$4:$A$300=MAX(T46:T52)),MOD(ROW(),2)+7)))),"")</f>
        <v/>
      </c>
    </row>
    <row r="53" spans="2:22" ht="16.2" thickBot="1" x14ac:dyDescent="0.35">
      <c r="B53" s="52"/>
      <c r="C53" s="53" t="str">
        <f>IFERROR(IF(B46="","",IF(MOD(ROW(),2)+7=1,INDEX(Junho!$C$4:$C$300,MATCH(B53,Junho!$A$4:$A$300,0)),INDEX(Junho!$C$4:$C$300,_xlfn.AGGREGATE(15,6,ROW(Junho!$A$4:$A$300)-ROW(Junho!$A$3)/(Junho!$A$4:$A$300=MAX(B46:B53)),MOD(ROW(),2)+7)))),"")</f>
        <v/>
      </c>
      <c r="D53" s="16" t="str">
        <f>IFERROR(IF(B46="","",IF(MOD(ROW(),2)+7=1,INDEX(Junho!$F$4:$F$300,MATCH(B53,Junho!$A$4:$A$300,0)),INDEX(Junho!$F$4:$F$300,_xlfn.AGGREGATE(15,6,ROW(Junho!$A$4:$A$300)-ROW(Junho!$A$3)/(Junho!$A$4:$A$300=MAX(B46:B53)),MOD(ROW(),2)+7)))),"")</f>
        <v/>
      </c>
      <c r="E53" s="55"/>
      <c r="F53" s="53" t="str">
        <f>IFERROR(IF(E46="","",IF(MOD(ROW(),2)+7=1,INDEX(Junho!$C$4:$C$300,MATCH(E53,Junho!$A$4:$A$300,0)),INDEX(Junho!$C$4:$C$300,_xlfn.AGGREGATE(15,6,ROW(Junho!$A$4:$A$300)-ROW(Junho!$A$3)/(Junho!$A$4:$A$300=MAX(E46:E53)),MOD(ROW(),2)+7)))),"")</f>
        <v/>
      </c>
      <c r="G53" s="16" t="str">
        <f>IFERROR(IF(E46="","",IF(MOD(ROW(),2)+7=1,INDEX(Junho!$F$4:$F$300,MATCH(E53,Junho!$A$4:$A$300,0)),INDEX(Junho!$F$4:$F$300,_xlfn.AGGREGATE(15,6,ROW(Junho!$A$4:$A$300)-ROW(Junho!$A$3)/(Junho!$A$4:$A$300=MAX(E46:E53)),MOD(ROW(),2)+7)))),"")</f>
        <v/>
      </c>
      <c r="H53" s="55"/>
      <c r="I53" s="53" t="str">
        <f>IFERROR(IF(H46="","",IF(MOD(ROW(),2)+7=1,INDEX(Junho!$C$4:$C$300,MATCH(H53,Junho!$A$4:$A$300,0)),INDEX(Junho!$C$4:$C$300,_xlfn.AGGREGATE(15,6,ROW(Junho!$A$4:$A$300)-ROW(Junho!$A$3)/(Junho!$A$4:$A$300=MAX(H46:H53)),MOD(ROW(),2)+7)))),"")</f>
        <v/>
      </c>
      <c r="J53" s="16" t="str">
        <f>IFERROR(IF(H46="","",IF(MOD(ROW(),2)+7=1,INDEX(Junho!$F$4:$F$300,MATCH(H53,Junho!$A$4:$A$300,0)),INDEX(Junho!$F$4:$F$300,_xlfn.AGGREGATE(15,6,ROW(Junho!$A$4:$A$300)-ROW(Junho!$A$3)/(Junho!$A$4:$A$300=MAX(H46:H53)),MOD(ROW(),2)+7)))),"")</f>
        <v/>
      </c>
      <c r="K53" s="55"/>
      <c r="L53" s="53" t="str">
        <f>IFERROR(IF(K46="","",IF(MOD(ROW(),2)+7=1,INDEX(Junho!$C$4:$C$300,MATCH(K53,Junho!$A$4:$A$300,0)),INDEX(Junho!$C$4:$C$300,_xlfn.AGGREGATE(15,6,ROW(Junho!$A$4:$A$300)-ROW(Junho!$A$3)/(Junho!$A$4:$A$300=MAX(K46:K53)),MOD(ROW(),2)+7)))),"")</f>
        <v/>
      </c>
      <c r="M53" s="16" t="str">
        <f>IFERROR(IF(K46="","",IF(MOD(ROW(),2)+7=1,INDEX(Junho!$F$4:$F$300,MATCH(K53,Junho!$A$4:$A$300,0)),INDEX(Junho!$F$4:$F$300,_xlfn.AGGREGATE(15,6,ROW(Junho!$A$4:$A$300)-ROW(Junho!$A$3)/(Junho!$A$4:$A$300=MAX(K46:K53)),MOD(ROW(),2)+7)))),"")</f>
        <v/>
      </c>
      <c r="N53" s="55"/>
      <c r="O53" s="53" t="str">
        <f>IFERROR(IF(N46="","",IF(MOD(ROW(),2)+7=1,INDEX(Junho!$C$4:$C$300,MATCH(N53,Junho!$A$4:$A$300,0)),INDEX(Junho!$C$4:$C$300,_xlfn.AGGREGATE(15,6,ROW(Junho!$A$4:$A$300)-ROW(Junho!$A$3)/(Junho!$A$4:$A$300=MAX(N46:N53)),MOD(ROW(),2)+7)))),"")</f>
        <v/>
      </c>
      <c r="P53" s="16" t="str">
        <f>IFERROR(IF(N46="","",IF(MOD(ROW(),2)+7=1,INDEX(Junho!$F$4:$F$300,MATCH(N53,Junho!$A$4:$A$300,0)),INDEX(Junho!$F$4:$F$300,_xlfn.AGGREGATE(15,6,ROW(Junho!$A$4:$A$300)-ROW(Junho!$A$3)/(Junho!$A$4:$A$300=MAX(N46:N53)),MOD(ROW(),2)+7)))),"")</f>
        <v/>
      </c>
      <c r="Q53" s="55"/>
      <c r="R53" s="53" t="str">
        <f>IFERROR(IF(Q46="","",IF(MOD(ROW(),2)+7=1,INDEX(Junho!$C$4:$C$300,MATCH(Q53,Junho!$A$4:$A$300,0)),INDEX(Junho!$C$4:$C$300,_xlfn.AGGREGATE(15,6,ROW(Junho!$A$4:$A$300)-ROW(Junho!$A$3)/(Junho!$A$4:$A$300=MAX(Q46:Q53)),MOD(ROW(),2)+7)))),"")</f>
        <v/>
      </c>
      <c r="S53" s="16" t="str">
        <f>IFERROR(IF(Q46="","",IF(MOD(ROW(),2)+7=1,INDEX(Junho!$F$4:$F$300,MATCH(Q53,Junho!$A$4:$A$300,0)),INDEX(Junho!$F$4:$F$300,_xlfn.AGGREGATE(15,6,ROW(Junho!$A$4:$A$300)-ROW(Junho!$A$3)/(Junho!$A$4:$A$300=MAX(Q46:Q53)),MOD(ROW(),2)+7)))),"")</f>
        <v/>
      </c>
      <c r="T53" s="55"/>
      <c r="U53" s="56" t="str">
        <f>IFERROR(IF(T46="","",IF(MOD(ROW(),2)+7=1,INDEX(Junho!$C$4:$C$300,MATCH(T53,Junho!$A$4:$A$300,0)),INDEX(Junho!$C$4:$C$300,_xlfn.AGGREGATE(15,6,ROW(Junho!$A$4:$A$300)-ROW(Junho!$A$3)/(Junho!$A$4:$A$300=MAX(T46:T53)),MOD(ROW(),2)+7)))),"")</f>
        <v/>
      </c>
      <c r="V53" s="16" t="str">
        <f>IFERROR(IF(T46="","",IF(MOD(ROW(),2)+7=1,INDEX(Junho!$F$4:$F$300,MATCH(T53,Junho!$A$4:$A$300,0)),INDEX(Junho!$F$4:$F$300,_xlfn.AGGREGATE(15,6,ROW(Junho!$A$4:$A$300)-ROW(Junho!$A$3)/(Junho!$A$4:$A$300=MAX(T46:T53)),MOD(ROW(),2)+7)))),"")</f>
        <v/>
      </c>
    </row>
    <row r="54" spans="2:22" x14ac:dyDescent="0.3">
      <c r="U54" s="8"/>
    </row>
  </sheetData>
  <mergeCells count="3">
    <mergeCell ref="K2:L2"/>
    <mergeCell ref="O2:Q2"/>
    <mergeCell ref="B3:U4"/>
  </mergeCells>
  <conditionalFormatting sqref="C6:C53">
    <cfRule type="cellIs" dxfId="223" priority="73" operator="equal">
      <formula>$D6=""</formula>
    </cfRule>
    <cfRule type="expression" dxfId="222" priority="74">
      <formula>$D6="A Estudar"</formula>
    </cfRule>
    <cfRule type="expression" dxfId="221" priority="75">
      <formula>$D6="Estudando"</formula>
    </cfRule>
    <cfRule type="expression" dxfId="220" priority="76">
      <formula>$D6="Estudado"</formula>
    </cfRule>
  </conditionalFormatting>
  <conditionalFormatting sqref="F6:F53">
    <cfRule type="cellIs" dxfId="219" priority="21" operator="equal">
      <formula>$F6=""</formula>
    </cfRule>
    <cfRule type="expression" dxfId="218" priority="22">
      <formula>$G6="A Estudar"</formula>
    </cfRule>
    <cfRule type="expression" dxfId="217" priority="23">
      <formula>$G6="Estudando"</formula>
    </cfRule>
    <cfRule type="expression" dxfId="216" priority="24">
      <formula>$G6="Estudado"</formula>
    </cfRule>
  </conditionalFormatting>
  <conditionalFormatting sqref="I6:I53">
    <cfRule type="cellIs" dxfId="215" priority="17" operator="equal">
      <formula>$I6=""</formula>
    </cfRule>
    <cfRule type="expression" dxfId="214" priority="18">
      <formula>$J6="A Estudar"</formula>
    </cfRule>
    <cfRule type="expression" dxfId="213" priority="19">
      <formula>$J6="Estudando"</formula>
    </cfRule>
    <cfRule type="expression" dxfId="212" priority="20">
      <formula>$J6="Estudado"</formula>
    </cfRule>
  </conditionalFormatting>
  <conditionalFormatting sqref="L6:L53">
    <cfRule type="cellIs" dxfId="211" priority="13" operator="equal">
      <formula>$L6=""</formula>
    </cfRule>
    <cfRule type="expression" dxfId="210" priority="14">
      <formula>$M6="A Estudar"</formula>
    </cfRule>
    <cfRule type="expression" dxfId="209" priority="15">
      <formula>$M6="Estudando"</formula>
    </cfRule>
    <cfRule type="expression" dxfId="208" priority="16">
      <formula>$M6="Estudado"</formula>
    </cfRule>
  </conditionalFormatting>
  <conditionalFormatting sqref="O6:O53">
    <cfRule type="cellIs" dxfId="207" priority="9" operator="equal">
      <formula>$O6=""</formula>
    </cfRule>
    <cfRule type="expression" dxfId="206" priority="10">
      <formula>$P6="A Estudar"</formula>
    </cfRule>
    <cfRule type="expression" dxfId="205" priority="11">
      <formula>$P6="Estudando"</formula>
    </cfRule>
    <cfRule type="expression" dxfId="204" priority="12">
      <formula>$P6="Estudado"</formula>
    </cfRule>
  </conditionalFormatting>
  <conditionalFormatting sqref="R6:R53">
    <cfRule type="cellIs" dxfId="203" priority="5" operator="equal">
      <formula>$R6=""</formula>
    </cfRule>
    <cfRule type="expression" dxfId="202" priority="6">
      <formula>$S6="A Estudar"</formula>
    </cfRule>
    <cfRule type="expression" dxfId="201" priority="7">
      <formula>$S6="Estudando"</formula>
    </cfRule>
    <cfRule type="expression" dxfId="200" priority="8">
      <formula>$S6="Estudado"</formula>
    </cfRule>
  </conditionalFormatting>
  <conditionalFormatting sqref="U6:U53">
    <cfRule type="cellIs" dxfId="199" priority="1" operator="equal">
      <formula>$U6=""</formula>
    </cfRule>
    <cfRule type="expression" dxfId="198" priority="2">
      <formula>$V6="A Estudar"</formula>
    </cfRule>
    <cfRule type="expression" dxfId="197" priority="3">
      <formula>$V6="Estudando"</formula>
    </cfRule>
    <cfRule type="expression" dxfId="196" priority="4">
      <formula>$V6="Estudado"</formula>
    </cfRule>
  </conditionalFormatting>
  <conditionalFormatting sqref="U54">
    <cfRule type="expression" dxfId="195" priority="353">
      <formula>$U54=""</formula>
    </cfRule>
    <cfRule type="expression" dxfId="194" priority="354">
      <formula>$V54="A Estudar"</formula>
    </cfRule>
    <cfRule type="expression" dxfId="193" priority="355">
      <formula>$V54="Estudando"</formula>
    </cfRule>
    <cfRule type="expression" dxfId="192" priority="356">
      <formula>$V54="Estudado"</formula>
    </cfRule>
  </conditionalFormatting>
  <pageMargins left="0.75" right="0.25" top="0.75" bottom="0.75" header="0.3" footer="0.3"/>
  <pageSetup paperSize="9" scale="62" orientation="landscape"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Plan7">
    <pageSetUpPr fitToPage="1"/>
  </sheetPr>
  <dimension ref="B2:V54"/>
  <sheetViews>
    <sheetView showGridLines="0" zoomScale="90" zoomScaleNormal="90" workbookViewId="0"/>
  </sheetViews>
  <sheetFormatPr defaultColWidth="9.109375" defaultRowHeight="15.6" x14ac:dyDescent="0.3"/>
  <cols>
    <col min="1" max="1" width="1.88671875" style="1" customWidth="1"/>
    <col min="2" max="2" width="3.44140625" style="27" customWidth="1"/>
    <col min="3" max="3" width="25.6640625" style="1" customWidth="1"/>
    <col min="4" max="4" width="13.33203125" style="1" hidden="1" customWidth="1"/>
    <col min="5" max="5" width="3.44140625" style="27" customWidth="1"/>
    <col min="6" max="6" width="25.6640625" style="1" customWidth="1"/>
    <col min="7" max="7" width="9.5546875" style="1" hidden="1" customWidth="1"/>
    <col min="8" max="8" width="3.44140625" style="27" customWidth="1"/>
    <col min="9" max="9" width="25.6640625" style="1" customWidth="1"/>
    <col min="10" max="10" width="15.44140625" style="1" hidden="1" customWidth="1"/>
    <col min="11" max="11" width="3.44140625" style="27" customWidth="1"/>
    <col min="12" max="12" width="25.6640625" style="1" customWidth="1"/>
    <col min="13" max="13" width="14.109375" style="1" hidden="1" customWidth="1"/>
    <col min="14" max="14" width="3.44140625" style="27" customWidth="1"/>
    <col min="15" max="15" width="25.6640625" style="1" customWidth="1"/>
    <col min="16" max="16" width="12.6640625" style="1" hidden="1" customWidth="1"/>
    <col min="17" max="17" width="3.6640625" style="27" customWidth="1"/>
    <col min="18" max="18" width="25.6640625" style="1" customWidth="1"/>
    <col min="19" max="19" width="14.88671875" style="1" hidden="1" customWidth="1"/>
    <col min="20" max="20" width="3.44140625" style="27" customWidth="1"/>
    <col min="21" max="21" width="25.6640625" style="1" customWidth="1"/>
    <col min="22" max="22" width="16.33203125" style="1" hidden="1" customWidth="1"/>
    <col min="23" max="16384" width="9.109375" style="1"/>
  </cols>
  <sheetData>
    <row r="2" spans="2:22" ht="16.2" thickBot="1" x14ac:dyDescent="0.35">
      <c r="F2"/>
      <c r="G2"/>
      <c r="I2" s="9"/>
      <c r="J2" s="9"/>
      <c r="K2" s="208"/>
      <c r="L2" s="208"/>
      <c r="M2" s="10"/>
      <c r="O2" s="207"/>
      <c r="P2" s="207"/>
      <c r="Q2" s="207"/>
      <c r="R2" s="10"/>
      <c r="S2" s="10"/>
    </row>
    <row r="3" spans="2:22" ht="15.75" customHeight="1" x14ac:dyDescent="0.3">
      <c r="B3" s="215" t="str">
        <f>CONCATENATE("Julho","/",Julho!K3)</f>
        <v>Julho/2021</v>
      </c>
      <c r="C3" s="216"/>
      <c r="D3" s="216"/>
      <c r="E3" s="216"/>
      <c r="F3" s="216"/>
      <c r="G3" s="216"/>
      <c r="H3" s="216"/>
      <c r="I3" s="216"/>
      <c r="J3" s="216"/>
      <c r="K3" s="216"/>
      <c r="L3" s="216"/>
      <c r="M3" s="216"/>
      <c r="N3" s="216"/>
      <c r="O3" s="216"/>
      <c r="P3" s="216"/>
      <c r="Q3" s="216"/>
      <c r="R3" s="216"/>
      <c r="S3" s="216"/>
      <c r="T3" s="216"/>
      <c r="U3" s="217"/>
    </row>
    <row r="4" spans="2:22" ht="15" thickBot="1" x14ac:dyDescent="0.35">
      <c r="B4" s="218"/>
      <c r="C4" s="213"/>
      <c r="D4" s="213"/>
      <c r="E4" s="213"/>
      <c r="F4" s="213"/>
      <c r="G4" s="213"/>
      <c r="H4" s="213"/>
      <c r="I4" s="213"/>
      <c r="J4" s="213"/>
      <c r="K4" s="213"/>
      <c r="L4" s="213"/>
      <c r="M4" s="213"/>
      <c r="N4" s="213"/>
      <c r="O4" s="213"/>
      <c r="P4" s="213"/>
      <c r="Q4" s="213"/>
      <c r="R4" s="213"/>
      <c r="S4" s="213"/>
      <c r="T4" s="213"/>
      <c r="U4" s="219"/>
    </row>
    <row r="5" spans="2:22" ht="16.2" thickBot="1" x14ac:dyDescent="0.35">
      <c r="B5" s="95"/>
      <c r="C5" s="86" t="s">
        <v>7</v>
      </c>
      <c r="D5" s="87"/>
      <c r="E5" s="88"/>
      <c r="F5" s="86" t="s">
        <v>8</v>
      </c>
      <c r="G5" s="87"/>
      <c r="H5" s="88"/>
      <c r="I5" s="86" t="s">
        <v>9</v>
      </c>
      <c r="J5" s="87"/>
      <c r="K5" s="88"/>
      <c r="L5" s="86" t="s">
        <v>10</v>
      </c>
      <c r="M5" s="87"/>
      <c r="N5" s="88"/>
      <c r="O5" s="86" t="s">
        <v>11</v>
      </c>
      <c r="P5" s="87"/>
      <c r="Q5" s="88"/>
      <c r="R5" s="86" t="s">
        <v>12</v>
      </c>
      <c r="S5" s="87"/>
      <c r="T5" s="88"/>
      <c r="U5" s="96" t="s">
        <v>13</v>
      </c>
    </row>
    <row r="6" spans="2:22" ht="15" customHeight="1" x14ac:dyDescent="0.3">
      <c r="B6" s="45" t="str">
        <f>Julho!H7</f>
        <v/>
      </c>
      <c r="C6" s="20" t="str">
        <f>IFERROR(IF(B6="","",IF(MOD(ROW(),2)+1=1,INDEX(Julho!$C$4:$C$300,MATCH(B6,Julho!$A$4:$A$300,0)),INDEX(Julho!$C$4:$C$300,_xlfn.AGGREGATE(15,6,ROW(Julho!$A$4:$A$300)-ROW(Julho!$A$3)/(Julho!$A$4:$A$300=MAX(B6)),MOD(ROW(),2)+1)))),"")</f>
        <v/>
      </c>
      <c r="D6" s="16" t="str">
        <f>IFERROR(IF(B6="","",IF(MOD(ROW(),2)+1=1,INDEX(Julho!$F$4:$F$300,MATCH(B6,Julho!$A$4:$A$300,0)),INDEX(Julho!$F$4:$F$300,_xlfn.AGGREGATE(15,6,ROW(Julho!$A$4:$A$300)-ROW(Julho!$A$3)/(Julho!$A$4:$A$300=MAX(B6)),MOD(ROW(),2)+1)))),"")</f>
        <v/>
      </c>
      <c r="E6" s="26" t="str">
        <f>Julho!I7</f>
        <v/>
      </c>
      <c r="F6" s="20" t="str">
        <f>IFERROR(IF(E6="","",IF(MOD(ROW(),2)+1=1,INDEX(Julho!$C$4:$C$300,MATCH(E6,Julho!$A$4:$A$300,0)),INDEX(Julho!$C$4:$C$300,_xlfn.AGGREGATE(15,6,ROW(Julho!$A$4:$A$300)-ROW(Julho!$A$3)/(Julho!$A$4:$A$300=MAX(E6)),MOD(ROW(),2)+1)))),"")</f>
        <v/>
      </c>
      <c r="G6" s="16" t="str">
        <f>IFERROR(IF(E6="","",IF(MOD(ROW(),2)+1=1,INDEX(Julho!$F$4:$F$300,MATCH(E6,Julho!$A$4:$A$300,0)),INDEX(Julho!$F$4:$F$300,_xlfn.AGGREGATE(15,6,ROW(Julho!$A$4:$A$300)-ROW(Julho!$A$3)/(Julho!$A$4:$A$300=MAX(E6)),MOD(ROW(),2)+1)))),"")</f>
        <v/>
      </c>
      <c r="H6" s="26" t="str">
        <f>Julho!J7</f>
        <v/>
      </c>
      <c r="I6" s="20" t="str">
        <f>IFERROR(IF(H6="","",IF(MOD(ROW(),2)+1=1,INDEX(Julho!$C$4:$C$300,MATCH(H6,Julho!$A$4:$A$300,0)),INDEX(Julho!$C$4:$C$300,_xlfn.AGGREGATE(15,6,ROW(Julho!$A$4:$A$300)-ROW(Julho!$A$3)/(Julho!$A$4:$A$300=MAX(H6)),MOD(ROW(),2)+1)))),"")</f>
        <v/>
      </c>
      <c r="J6" s="16" t="str">
        <f>IFERROR(IF(H6="","",IF(MOD(ROW(),2)+1=1,INDEX(Julho!$F$4:$F$300,MATCH(H6,Julho!$A$4:$A$300,0)),INDEX(Julho!$F$4:$F$300,_xlfn.AGGREGATE(15,6,ROW(Julho!$A$4:$A$300)-ROW(Julho!$A$3)/(Julho!$A$4:$A$300=MAX(H6)),MOD(ROW(),2)+1)))),"")</f>
        <v/>
      </c>
      <c r="K6" s="26" t="str">
        <f>Julho!K7</f>
        <v/>
      </c>
      <c r="L6" s="20" t="str">
        <f>IFERROR(IF(K6="","",IF(MOD(ROW(),2)+1=1,INDEX(Julho!$C$4:$C$300,MATCH(K6,Julho!$A$4:$A$300,0)),INDEX(Julho!$C$4:$C$300,_xlfn.AGGREGATE(15,6,ROW(Julho!$A$4:$A$300)-ROW(Julho!$A$3)/(Julho!$A$4:$A$300=MAX(K6)),MOD(ROW(),2)+1)))),"")</f>
        <v/>
      </c>
      <c r="M6" s="16" t="str">
        <f>IFERROR(IF(K6="","",IF(MOD(ROW(),2)+1=1,INDEX(Julho!$F$4:$F$300,MATCH(K6,Julho!$A$4:$A$300,0)),INDEX(Julho!$F$4:$F$300,_xlfn.AGGREGATE(15,6,ROW(Julho!$A$4:$A$300)-ROW(Julho!$A$3)/(Julho!$A$4:$A$300=MAX(K6)),MOD(ROW(),2)+1)))),"")</f>
        <v/>
      </c>
      <c r="N6" s="26">
        <f>Julho!L7</f>
        <v>44378</v>
      </c>
      <c r="O6" s="20" t="str">
        <f>IFERROR(IF(N6="","",IF(MOD(ROW(),2)+1=1,INDEX(Julho!$C$4:$C$300,MATCH(N6,Julho!$A$4:$A$300,0)),INDEX(Julho!$C$4:$C$300,_xlfn.AGGREGATE(15,6,ROW(Julho!$A$4:$A$300)-ROW(Julho!$A$3)/(Julho!$A$4:$A$300=MAX(N6)),MOD(ROW(),2)+1)))),"")</f>
        <v>Tabela Periódica</v>
      </c>
      <c r="P6" s="16" t="str">
        <f>IFERROR(IF(N6="","",IF(MOD(ROW(),2)+1=1,INDEX(Julho!$F$4:$F$300,MATCH(N6,Julho!$A$4:$A$300,0)),INDEX(Julho!$F$4:$F$300,_xlfn.AGGREGATE(15,6,ROW(Julho!$A$4:$A$300)-ROW(Julho!$A$3)/(Julho!$A$4:$A$300=MAX(N6)),MOD(ROW(),2)+1)))),"")</f>
        <v>Estudado</v>
      </c>
      <c r="Q6" s="26">
        <f>Julho!M7</f>
        <v>44379</v>
      </c>
      <c r="R6" s="20" t="str">
        <f>IFERROR(IF(Q6="","",IF(MOD(ROW(),2)+1=1,INDEX(Julho!$C$4:$C$300,MATCH(Q6,Julho!$A$4:$A$300,0)),INDEX(Julho!$C$4:$C$300,_xlfn.AGGREGATE(15,6,ROW(Julho!$A$4:$A$300)-ROW(Julho!$A$3)/(Julho!$A$4:$A$300=MAX(Q6)),MOD(ROW(),2)+1)))),"")</f>
        <v>Numeros inteiros</v>
      </c>
      <c r="S6" s="16" t="str">
        <f>IFERROR(IF(Q6="","",IF(MOD(ROW(),2)+1=1,INDEX(Julho!$F$4:$F$300,MATCH(Q6,Julho!$A$4:$A$300,0)),INDEX(Julho!$F$4:$F$300,_xlfn.AGGREGATE(15,6,ROW(Julho!$A$4:$A$300)-ROW(Julho!$A$3)/(Julho!$A$4:$A$300=MAX(Q6)),MOD(ROW(),2)+1)))),"")</f>
        <v>A estudar</v>
      </c>
      <c r="T6" s="26">
        <f>Julho!N7</f>
        <v>44380</v>
      </c>
      <c r="U6" s="46" t="str">
        <f>IFERROR(IF(T6="","",IF(MOD(ROW(),2)+1=1,INDEX(Julho!$C$4:$C$300,MATCH(T6,Julho!$A$4:$A$300,0)),INDEX(Julho!$C$4:$C$300,_xlfn.AGGREGATE(15,6,ROW(Julho!$A$4:$A$300)-ROW(Julho!$A$3)/(Julho!$A$4:$A$300=MAX(T6)),MOD(ROW(),2)+1)))),"")</f>
        <v>Frações</v>
      </c>
      <c r="V6" s="16" t="str">
        <f>IFERROR(IF(T6="","",IF(MOD(ROW(),2)+1=1,INDEX(Julho!$F$4:$F$300,MATCH(T6,Julho!$A$4:$A$300,0)),INDEX(Julho!$F$4:$F$300,_xlfn.AGGREGATE(15,6,ROW(Julho!$A$4:$A$300)-ROW(Julho!$A$3)/(Julho!$A$4:$A$300=MAX(T6)),MOD(ROW(),2)+1)))),"")</f>
        <v>Estudando</v>
      </c>
    </row>
    <row r="7" spans="2:22" ht="15" customHeight="1" x14ac:dyDescent="0.3">
      <c r="B7" s="47"/>
      <c r="C7" s="20" t="str">
        <f>IFERROR(IF(B6="","",IF(MOD(ROW(),2)+1=1,INDEX(Julho!$C$4:$C$300,MATCH(B7,Julho!$A$4:$A$300,0)),INDEX(Julho!$C$4:$C$300,_xlfn.AGGREGATE(15,6,ROW(Julho!$A$4:$A$300)-ROW(Julho!$A$3)/(Julho!$A$4:$A$300=MAX(B6:B7)),MOD(ROW(),2)+1)))),"")</f>
        <v/>
      </c>
      <c r="D7" s="16" t="str">
        <f>IFERROR(IF(B6="","",IF(MOD(ROW(),2)+1=1,INDEX(Julho!$F$4:$F$300,MATCH(B7,Julho!$A$4:$A$300,0)),INDEX(Julho!$F$4:$F$300,_xlfn.AGGREGATE(15,6,ROW(Julho!$A$4:$A$300)-ROW(Julho!$A$3)/(Julho!$A$4:$A$300=MAX(B6:B7)),MOD(ROW(),2)+1)))),"")</f>
        <v/>
      </c>
      <c r="E7" s="34"/>
      <c r="F7" s="20" t="str">
        <f>IFERROR(IF(E6="","",IF(MOD(ROW(),2)+1=1,INDEX(Julho!$C$4:$C$300,MATCH(E7,Julho!$A$4:$A$300,0)),INDEX(Julho!$C$4:$C$300,_xlfn.AGGREGATE(15,6,ROW(Julho!$A$4:$A$300)-ROW(Julho!$A$3)/(Julho!$A$4:$A$300=MAX(E6:E7)),MOD(ROW(),2)+1)))),"")</f>
        <v/>
      </c>
      <c r="G7" s="16" t="str">
        <f>IFERROR(IF(E6="","",IF(MOD(ROW(),2)+1=1,INDEX(Julho!$F$4:$F$300,MATCH(E7,Julho!$A$4:$A$300,0)),INDEX(Julho!$F$4:$F$300,_xlfn.AGGREGATE(15,6,ROW(Julho!$A$4:$A$300)-ROW(Julho!$A$3)/(Julho!$A$4:$A$300=MAX(E6:E7)),MOD(ROW(),2)+1)))),"")</f>
        <v/>
      </c>
      <c r="H7" s="34"/>
      <c r="I7" s="20" t="str">
        <f>IFERROR(IF(H6="","",IF(MOD(ROW(),2)+1=1,INDEX(Julho!$C$4:$C$300,MATCH(H7,Julho!$A$4:$A$300,0)),INDEX(Julho!$C$4:$C$300,_xlfn.AGGREGATE(15,6,ROW(Julho!$A$4:$A$300)-ROW(Julho!$A$3)/(Julho!$A$4:$A$300=MAX(H6:H7)),MOD(ROW(),2)+1)))),"")</f>
        <v/>
      </c>
      <c r="J7" s="16" t="str">
        <f>IFERROR(IF(H6="","",IF(MOD(ROW(),2)+1=1,INDEX(Julho!$F$4:$F$300,MATCH(H7,Julho!$A$4:$A$300,0)),INDEX(Julho!$F$4:$F$300,_xlfn.AGGREGATE(15,6,ROW(Julho!$A$4:$A$300)-ROW(Julho!$A$3)/(Julho!$A$4:$A$300=MAX(H6:H7)),MOD(ROW(),2)+1)))),"")</f>
        <v/>
      </c>
      <c r="K7" s="26"/>
      <c r="L7" s="20" t="str">
        <f>IFERROR(IF(K6="","",IF(MOD(ROW(),2)+1=1,INDEX(Julho!$C$4:$C$300,MATCH(K7,Julho!$A$4:$A$300,0)),INDEX(Julho!$C$4:$C$300,_xlfn.AGGREGATE(15,6,ROW(Julho!$A$4:$A$300)-ROW(Julho!$A$3)/(Julho!$A$4:$A$300=MAX(K6:K7)),MOD(ROW(),2)+1)))),"")</f>
        <v/>
      </c>
      <c r="M7" s="16" t="str">
        <f>IFERROR(IF(K6="","",IF(MOD(ROW(),2)+1=1,INDEX(Julho!$F$4:$F$300,MATCH(K7,Julho!$A$4:$A$300,0)),INDEX(Julho!$F$4:$F$300,_xlfn.AGGREGATE(15,6,ROW(Julho!$A$4:$A$300)-ROW(Julho!$A$3)/(Julho!$A$4:$A$300=MAX(K6:K7)),MOD(ROW(),2)+1)))),"")</f>
        <v/>
      </c>
      <c r="N7" s="26"/>
      <c r="O7" s="20" t="str">
        <f>IFERROR(IF(N6="","",IF(MOD(ROW(),2)+1=1,INDEX(Julho!$C$4:$C$300,MATCH(N7,Julho!$A$4:$A$300,0)),INDEX(Julho!$C$4:$C$300,_xlfn.AGGREGATE(15,6,ROW(Julho!$A$4:$A$300)-ROW(Julho!$A$3)/(Julho!$A$4:$A$300=MAX(N6:N7)),MOD(ROW(),2)+1)))),"")</f>
        <v/>
      </c>
      <c r="P7" s="16" t="str">
        <f>IFERROR(IF(N6="","",IF(MOD(ROW(),2)+1=1,INDEX(Julho!$F$4:$F$300,MATCH(N7,Julho!$A$4:$A$300,0)),INDEX(Julho!$F$4:$F$300,_xlfn.AGGREGATE(15,6,ROW(Julho!$A$4:$A$300)-ROW(Julho!$A$3)/(Julho!$A$4:$A$300=MAX(N6:N7)),MOD(ROW(),2)+1)))),"")</f>
        <v/>
      </c>
      <c r="Q7" s="26"/>
      <c r="R7" s="20" t="str">
        <f>IFERROR(IF(Q6="","",IF(MOD(ROW(),2)+1=1,INDEX(Julho!$C$4:$C$300,MATCH(Q7,Julho!$A$4:$A$300,0)),INDEX(Julho!$C$4:$C$300,_xlfn.AGGREGATE(15,6,ROW(Julho!$A$4:$A$300)-ROW(Julho!$A$3)/(Julho!$A$4:$A$300=MAX(Q6:Q7)),MOD(ROW(),2)+1)))),"")</f>
        <v/>
      </c>
      <c r="S7" s="16" t="str">
        <f>IFERROR(IF(Q6="","",IF(MOD(ROW(),2)+1=1,INDEX(Julho!$F$4:$F$300,MATCH(Q7,Julho!$A$4:$A$300,0)),INDEX(Julho!$F$4:$F$300,_xlfn.AGGREGATE(15,6,ROW(Julho!$A$4:$A$300)-ROW(Julho!$A$3)/(Julho!$A$4:$A$300=MAX(Q6:Q7)),MOD(ROW(),2)+1)))),"")</f>
        <v/>
      </c>
      <c r="T7" s="26"/>
      <c r="U7" s="46" t="str">
        <f>IFERROR(IF(T6="","",IF(MOD(ROW(),2)+1=1,INDEX(Julho!$C$4:$C$300,MATCH(T7,Julho!$A$4:$A$300,0)),INDEX(Julho!$C$4:$C$300,_xlfn.AGGREGATE(15,6,ROW(Julho!$A$4:$A$300)-ROW(Julho!$A$3)/(Julho!$A$4:$A$300=MAX(T6:T7)),MOD(ROW(),2)+1)))),"")</f>
        <v/>
      </c>
      <c r="V7" s="16" t="str">
        <f>IFERROR(IF(T6="","",IF(MOD(ROW(),2)+1=1,INDEX(Julho!$F$4:$F$300,MATCH(T7,Julho!$A$4:$A$300,0)),INDEX(Julho!$F$4:$F$300,_xlfn.AGGREGATE(15,6,ROW(Julho!$A$4:$A$300)-ROW(Julho!$A$3)/(Julho!$A$4:$A$300=MAX(T6:T7)),MOD(ROW(),2)+1)))),"")</f>
        <v/>
      </c>
    </row>
    <row r="8" spans="2:22" ht="15" customHeight="1" x14ac:dyDescent="0.3">
      <c r="B8" s="47"/>
      <c r="C8" s="20" t="str">
        <f>IFERROR(IF(B6="","",IF(MOD(ROW(),2)+3=1,INDEX(Julho!$C$4:$C$300,MATCH(B8,Julho!$A$4:$A$300,0)),INDEX(Julho!$C$4:$C$300,_xlfn.AGGREGATE(15,6,ROW(Julho!$A$4:$A$300)-ROW(Julho!$A$3)/(Julho!$A$4:$A$300=MAX(B6:B8)),MOD(ROW(),2)+3)))),"")</f>
        <v/>
      </c>
      <c r="D8" s="16" t="str">
        <f>IFERROR(IF(B6="","",IF(MOD(ROW(),2)+3=1,INDEX(Julho!$F$4:$F$300,MATCH(B8,Julho!$A$4:$A$300,0)),INDEX(Julho!$F$4:$F$300,_xlfn.AGGREGATE(15,6,ROW(Julho!$A$4:$A$300)-ROW(Julho!$A$3)/(Julho!$A$4:$A$300=MAX(B6:B8)),MOD(ROW(),2)+3)))),"")</f>
        <v/>
      </c>
      <c r="E8" s="34"/>
      <c r="F8" s="20" t="str">
        <f>IFERROR(IF(E6="","",IF(MOD(ROW(),2)+3=1,INDEX(Julho!$C$4:$C$300,MATCH(E8,Julho!$A$4:$A$300,0)),INDEX(Julho!$C$4:$C$300,_xlfn.AGGREGATE(15,6,ROW(Julho!$A$4:$A$300)-ROW(Julho!$A$3)/(Julho!$A$4:$A$300=MAX(E6:E8)),MOD(ROW(),2)+3)))),"")</f>
        <v/>
      </c>
      <c r="G8" s="16" t="str">
        <f>IFERROR(IF(E6="","",IF(MOD(ROW(),2)+3=1,INDEX(Julho!$F$4:$F$300,MATCH(E8,Julho!$A$4:$A$300,0)),INDEX(Julho!$F$4:$F$300,_xlfn.AGGREGATE(15,6,ROW(Julho!$A$4:$A$300)-ROW(Julho!$A$3)/(Julho!$A$4:$A$300=MAX(E6:E8)),MOD(ROW(),2)+3)))),"")</f>
        <v/>
      </c>
      <c r="H8" s="34"/>
      <c r="I8" s="20" t="str">
        <f>IFERROR(IF(H6="","",IF(MOD(ROW(),2)+3=1,INDEX(Julho!$C$4:$C$300,MATCH(H8,Julho!$A$4:$A$300,0)),INDEX(Julho!$C$4:$C$300,_xlfn.AGGREGATE(15,6,ROW(Julho!$A$4:$A$300)-ROW(Julho!$A$3)/(Julho!$A$4:$A$300=MAX(H6:H8)),MOD(ROW(),2)+3)))),"")</f>
        <v/>
      </c>
      <c r="J8" s="16" t="str">
        <f>IFERROR(IF(H6="","",IF(MOD(ROW(),2)+3=1,INDEX(Julho!$F$4:$F$300,MATCH(H8,Julho!$A$4:$A$300,0)),INDEX(Julho!$F$4:$F$300,_xlfn.AGGREGATE(15,6,ROW(Julho!$A$4:$A$300)-ROW(Julho!$A$3)/(Julho!$A$4:$A$300=MAX(H6:H8)),MOD(ROW(),2)+3)))),"")</f>
        <v/>
      </c>
      <c r="K8" s="26"/>
      <c r="L8" s="20" t="str">
        <f>IFERROR(IF(K6="","",IF(MOD(ROW(),2)+3=1,INDEX(Julho!$C$4:$C$300,MATCH(K8,Julho!$A$4:$A$300,0)),INDEX(Julho!$C$4:$C$300,_xlfn.AGGREGATE(15,6,ROW(Julho!$A$4:$A$300)-ROW(Julho!$A$3)/(Julho!$A$4:$A$300=MAX(K6:K8)),MOD(ROW(),2)+3)))),"")</f>
        <v/>
      </c>
      <c r="M8" s="16" t="str">
        <f>IFERROR(IF(K6="","",IF(MOD(ROW(),2)+3=1,INDEX(Julho!$F$4:$F$300,MATCH(K8,Julho!$A$4:$A$300,0)),INDEX(Julho!$F$4:$F$300,_xlfn.AGGREGATE(15,6,ROW(Julho!$A$4:$A$300)-ROW(Julho!$A$3)/(Julho!$A$4:$A$300=MAX(K6:K8)),MOD(ROW(),2)+3)))),"")</f>
        <v/>
      </c>
      <c r="N8" s="26"/>
      <c r="O8" s="20" t="str">
        <f>IFERROR(IF(N6="","",IF(MOD(ROW(),2)+3=1,INDEX(Julho!$C$4:$C$300,MATCH(N8,Julho!$A$4:$A$300,0)),INDEX(Julho!$C$4:$C$300,_xlfn.AGGREGATE(15,6,ROW(Julho!$A$4:$A$300)-ROW(Julho!$A$3)/(Julho!$A$4:$A$300=MAX(N6:N8)),MOD(ROW(),2)+3)))),"")</f>
        <v/>
      </c>
      <c r="P8" s="16" t="str">
        <f>IFERROR(IF(N6="","",IF(MOD(ROW(),2)+3=1,INDEX(Julho!$F$4:$F$300,MATCH(N8,Julho!$A$4:$A$300,0)),INDEX(Julho!$F$4:$F$300,_xlfn.AGGREGATE(15,6,ROW(Julho!$A$4:$A$300)-ROW(Julho!$A$3)/(Julho!$A$4:$A$300=MAX(N6:N8)),MOD(ROW(),2)+3)))),"")</f>
        <v/>
      </c>
      <c r="Q8" s="26"/>
      <c r="R8" s="20" t="str">
        <f>IFERROR(IF(Q6="","",IF(MOD(ROW(),2)+3=1,INDEX(Julho!$C$4:$C$300,MATCH(Q8,Julho!$A$4:$A$300,0)),INDEX(Julho!$C$4:$C$300,_xlfn.AGGREGATE(15,6,ROW(Julho!$A$4:$A$300)-ROW(Julho!$A$3)/(Julho!$A$4:$A$300=MAX(Q6:Q8)),MOD(ROW(),2)+3)))),"")</f>
        <v/>
      </c>
      <c r="S8" s="16" t="str">
        <f>IFERROR(IF(Q6="","",IF(MOD(ROW(),2)+3=1,INDEX(Julho!$F$4:$F$300,MATCH(Q8,Julho!$A$4:$A$300,0)),INDEX(Julho!$F$4:$F$300,_xlfn.AGGREGATE(15,6,ROW(Julho!$A$4:$A$300)-ROW(Julho!$A$3)/(Julho!$A$4:$A$300=MAX(Q6:Q8)),MOD(ROW(),2)+3)))),"")</f>
        <v/>
      </c>
      <c r="T8" s="26"/>
      <c r="U8" s="46" t="str">
        <f>IFERROR(IF(T6="","",IF(MOD(ROW(),2)+3=1,INDEX(Julho!$C$4:$C$300,MATCH(T8,Julho!$A$4:$A$300,0)),INDEX(Julho!$C$4:$C$300,_xlfn.AGGREGATE(15,6,ROW(Julho!$A$4:$A$300)-ROW(Julho!$A$3)/(Julho!$A$4:$A$300=MAX(T6:T8)),MOD(ROW(),2)+3)))),"")</f>
        <v/>
      </c>
      <c r="V8" s="16" t="str">
        <f>IFERROR(IF(T6="","",IF(MOD(ROW(),2)+3=1,INDEX(Julho!$F$4:$F$300,MATCH(T8,Julho!$A$4:$A$300,0)),INDEX(Julho!$F$4:$F$300,_xlfn.AGGREGATE(15,6,ROW(Julho!$A$4:$A$300)-ROW(Julho!$A$3)/(Julho!$A$4:$A$300=MAX(T6:T8)),MOD(ROW(),2)+3)))),"")</f>
        <v/>
      </c>
    </row>
    <row r="9" spans="2:22" ht="15" customHeight="1" x14ac:dyDescent="0.3">
      <c r="B9" s="47"/>
      <c r="C9" s="20" t="str">
        <f>IFERROR(IF(B6="","",IF(MOD(ROW(),2)+3=1,INDEX(Julho!$C$4:$C$300,MATCH(B9,Julho!$A$4:$A$300,0)),INDEX(Julho!$C$4:$C$300,_xlfn.AGGREGATE(15,6,ROW(Julho!$A$4:$A$300)-ROW(Julho!$A$3)/(Julho!$A$4:$A$300=MAX(B6:B9)),MOD(ROW(),2)+3)))),"")</f>
        <v/>
      </c>
      <c r="D9" s="16" t="str">
        <f>IFERROR(IF(B6="","",IF(MOD(ROW(),2)+3=1,INDEX(Julho!$F$4:$F$300,MATCH(B9,Julho!$A$4:$A$300,0)),INDEX(Julho!$F$4:$F$300,_xlfn.AGGREGATE(15,6,ROW(Julho!$A$4:$A$300)-ROW(Julho!$A$3)/(Julho!$A$4:$A$300=MAX(B6:B9)),MOD(ROW(),2)+3)))),"")</f>
        <v/>
      </c>
      <c r="E9" s="34"/>
      <c r="F9" s="20" t="str">
        <f>IFERROR(IF(E6="","",IF(MOD(ROW(),2)+3=1,INDEX(Julho!$C$4:$C$300,MATCH(E9,Julho!$A$4:$A$300,0)),INDEX(Julho!$C$4:$C$300,_xlfn.AGGREGATE(15,6,ROW(Julho!$A$4:$A$300)-ROW(Julho!$A$3)/(Julho!$A$4:$A$300=MAX(E6:E9)),MOD(ROW(),2)+3)))),"")</f>
        <v/>
      </c>
      <c r="G9" s="16" t="str">
        <f>IFERROR(IF(E6="","",IF(MOD(ROW(),2)+3=1,INDEX(Julho!$F$4:$F$300,MATCH(E9,Julho!$A$4:$A$300,0)),INDEX(Julho!$F$4:$F$300,_xlfn.AGGREGATE(15,6,ROW(Julho!$A$4:$A$300)-ROW(Julho!$A$3)/(Julho!$A$4:$A$300=MAX(E6:E9)),MOD(ROW(),2)+3)))),"")</f>
        <v/>
      </c>
      <c r="H9" s="34"/>
      <c r="I9" s="20" t="str">
        <f>IFERROR(IF(H6="","",IF(MOD(ROW(),2)+3=1,INDEX(Julho!$C$4:$C$300,MATCH(H9,Julho!$A$4:$A$300,0)),INDEX(Julho!$C$4:$C$300,_xlfn.AGGREGATE(15,6,ROW(Julho!$A$4:$A$300)-ROW(Julho!$A$3)/(Julho!$A$4:$A$300=MAX(H6:H9)),MOD(ROW(),2)+3)))),"")</f>
        <v/>
      </c>
      <c r="J9" s="16" t="str">
        <f>IFERROR(IF(H6="","",IF(MOD(ROW(),2)+3=1,INDEX(Julho!$F$4:$F$300,MATCH(H9,Julho!$A$4:$A$300,0)),INDEX(Julho!$F$4:$F$300,_xlfn.AGGREGATE(15,6,ROW(Julho!$A$4:$A$300)-ROW(Julho!$A$3)/(Julho!$A$4:$A$300=MAX(H6:H9)),MOD(ROW(),2)+3)))),"")</f>
        <v/>
      </c>
      <c r="K9" s="26"/>
      <c r="L9" s="20" t="str">
        <f>IFERROR(IF(K6="","",IF(MOD(ROW(),2)+3=1,INDEX(Julho!$C$4:$C$300,MATCH(K9,Julho!$A$4:$A$300,0)),INDEX(Julho!$C$4:$C$300,_xlfn.AGGREGATE(15,6,ROW(Julho!$A$4:$A$300)-ROW(Julho!$A$3)/(Julho!$A$4:$A$300=MAX(K6:K9)),MOD(ROW(),2)+3)))),"")</f>
        <v/>
      </c>
      <c r="M9" s="16" t="str">
        <f>IFERROR(IF(K6="","",IF(MOD(ROW(),2)+3=1,INDEX(Julho!$F$4:$F$300,MATCH(K9,Julho!$A$4:$A$300,0)),INDEX(Julho!$F$4:$F$300,_xlfn.AGGREGATE(15,6,ROW(Julho!$A$4:$A$300)-ROW(Julho!$A$3)/(Julho!$A$4:$A$300=MAX(K6:K9)),MOD(ROW(),2)+3)))),"")</f>
        <v/>
      </c>
      <c r="N9" s="26"/>
      <c r="O9" s="20" t="str">
        <f>IFERROR(IF(N6="","",IF(MOD(ROW(),2)+3=1,INDEX(Julho!$C$4:$C$300,MATCH(N9,Julho!$A$4:$A$300,0)),INDEX(Julho!$C$4:$C$300,_xlfn.AGGREGATE(15,6,ROW(Julho!$A$4:$A$300)-ROW(Julho!$A$3)/(Julho!$A$4:$A$300=MAX(N6:N9)),MOD(ROW(),2)+3)))),"")</f>
        <v/>
      </c>
      <c r="P9" s="16" t="str">
        <f>IFERROR(IF(N6="","",IF(MOD(ROW(),2)+3=1,INDEX(Julho!$F$4:$F$300,MATCH(N9,Julho!$A$4:$A$300,0)),INDEX(Julho!$F$4:$F$300,_xlfn.AGGREGATE(15,6,ROW(Julho!$A$4:$A$300)-ROW(Julho!$A$3)/(Julho!$A$4:$A$300=MAX(N6:N9)),MOD(ROW(),2)+3)))),"")</f>
        <v/>
      </c>
      <c r="Q9" s="26"/>
      <c r="R9" s="20" t="str">
        <f>IFERROR(IF(Q6="","",IF(MOD(ROW(),2)+3=1,INDEX(Julho!$C$4:$C$300,MATCH(Q9,Julho!$A$4:$A$300,0)),INDEX(Julho!$C$4:$C$300,_xlfn.AGGREGATE(15,6,ROW(Julho!$A$4:$A$300)-ROW(Julho!$A$3)/(Julho!$A$4:$A$300=MAX(Q6:Q9)),MOD(ROW(),2)+3)))),"")</f>
        <v/>
      </c>
      <c r="S9" s="16" t="str">
        <f>IFERROR(IF(Q6="","",IF(MOD(ROW(),2)+3=1,INDEX(Julho!$F$4:$F$300,MATCH(Q9,Julho!$A$4:$A$300,0)),INDEX(Julho!$F$4:$F$300,_xlfn.AGGREGATE(15,6,ROW(Julho!$A$4:$A$300)-ROW(Julho!$A$3)/(Julho!$A$4:$A$300=MAX(Q6:Q9)),MOD(ROW(),2)+3)))),"")</f>
        <v/>
      </c>
      <c r="T9" s="26"/>
      <c r="U9" s="46" t="str">
        <f>IFERROR(IF(T6="","",IF(MOD(ROW(),2)+3=1,INDEX(Julho!$C$4:$C$300,MATCH(T9,Julho!$A$4:$A$300,0)),INDEX(Julho!$C$4:$C$300,_xlfn.AGGREGATE(15,6,ROW(Julho!$A$4:$A$300)-ROW(Julho!$A$3)/(Julho!$A$4:$A$300=MAX(T6:T9)),MOD(ROW(),2)+3)))),"")</f>
        <v/>
      </c>
      <c r="V9" s="16" t="str">
        <f>IFERROR(IF(T6="","",IF(MOD(ROW(),2)+3=1,INDEX(Julho!$F$4:$F$300,MATCH(T9,Julho!$A$4:$A$300,0)),INDEX(Julho!$F$4:$F$300,_xlfn.AGGREGATE(15,6,ROW(Julho!$A$4:$A$300)-ROW(Julho!$A$3)/(Julho!$A$4:$A$300=MAX(T6:T9)),MOD(ROW(),2)+3)))),"")</f>
        <v/>
      </c>
    </row>
    <row r="10" spans="2:22" ht="15" customHeight="1" x14ac:dyDescent="0.3">
      <c r="B10" s="47"/>
      <c r="C10" s="20" t="str">
        <f>IFERROR(IF(B6="","",IF(MOD(ROW(),2)+5=1,INDEX(Julho!$C$4:$C$300,MATCH(B10,Julho!$A$4:$A$300,0)),INDEX(Julho!$C$4:$C$300,_xlfn.AGGREGATE(15,6,ROW(Julho!$A$4:$A$300)-ROW(Julho!$A$3)/(Julho!$A$4:$A$300=MAX(B6:B10)),MOD(ROW(),2)+5)))),"")</f>
        <v/>
      </c>
      <c r="D10" s="16" t="str">
        <f>IFERROR(IF(B6="","",IF(MOD(ROW(),2)+5=1,INDEX(Julho!$F$4:$F$300,MATCH(B10,Julho!$A$4:$A$300,0)),INDEX(Julho!$F$4:$F$300,_xlfn.AGGREGATE(15,6,ROW(Julho!$A$4:$A$300)-ROW(Julho!$A$3)/(Julho!$A$4:$A$300=MAX(B6:B10)),MOD(ROW(),2)+5)))),"")</f>
        <v/>
      </c>
      <c r="E10" s="34"/>
      <c r="F10" s="20" t="str">
        <f>IFERROR(IF(E6="","",IF(MOD(ROW(),2)+5=1,INDEX(Julho!$C$4:$C$300,MATCH(E10,Julho!$A$4:$A$300,0)),INDEX(Julho!$C$4:$C$300,_xlfn.AGGREGATE(15,6,ROW(Julho!$A$4:$A$300)-ROW(Julho!$A$3)/(Julho!$A$4:$A$300=MAX(E6:E10)),MOD(ROW(),2)+5)))),"")</f>
        <v/>
      </c>
      <c r="G10" s="16" t="str">
        <f>IFERROR(IF(E6="","",IF(MOD(ROW(),2)+5=1,INDEX(Julho!$F$4:$F$300,MATCH(E10,Julho!$A$4:$A$300,0)),INDEX(Julho!$F$4:$F$300,_xlfn.AGGREGATE(15,6,ROW(Julho!$A$4:$A$300)-ROW(Julho!$A$3)/(Julho!$A$4:$A$300=MAX(E6:E10)),MOD(ROW(),2)+5)))),"")</f>
        <v/>
      </c>
      <c r="H10" s="34"/>
      <c r="I10" s="20" t="str">
        <f>IFERROR(IF(H6="","",IF(MOD(ROW(),2)+5=1,INDEX(Julho!$C$4:$C$300,MATCH(H10,Julho!$A$4:$A$300,0)),INDEX(Julho!$C$4:$C$300,_xlfn.AGGREGATE(15,6,ROW(Julho!$A$4:$A$300)-ROW(Julho!$A$3)/(Julho!$A$4:$A$300=MAX(H6:H10)),MOD(ROW(),2)+5)))),"")</f>
        <v/>
      </c>
      <c r="J10" s="16" t="str">
        <f>IFERROR(IF(H6="","",IF(MOD(ROW(),2)+5=1,INDEX(Julho!$F$4:$F$300,MATCH(H10,Julho!$A$4:$A$300,0)),INDEX(Julho!$F$4:$F$300,_xlfn.AGGREGATE(15,6,ROW(Julho!$A$4:$A$300)-ROW(Julho!$A$3)/(Julho!$A$4:$A$300=MAX(H6:H10)),MOD(ROW(),2)+5)))),"")</f>
        <v/>
      </c>
      <c r="K10" s="34"/>
      <c r="L10" s="20" t="str">
        <f>IFERROR(IF(K6="","",IF(MOD(ROW(),2)+5=1,INDEX(Julho!$C$4:$C$300,MATCH(K10,Julho!$A$4:$A$300,0)),INDEX(Julho!$C$4:$C$300,_xlfn.AGGREGATE(15,6,ROW(Julho!$A$4:$A$300)-ROW(Julho!$A$3)/(Julho!$A$4:$A$300=MAX(K6:K10)),MOD(ROW(),2)+5)))),"")</f>
        <v/>
      </c>
      <c r="M10" s="16" t="str">
        <f>IFERROR(IF(K6="","",IF(MOD(ROW(),2)+5=1,INDEX(Julho!$F$4:$F$300,MATCH(K10,Julho!$A$4:$A$300,0)),INDEX(Julho!$F$4:$F$300,_xlfn.AGGREGATE(15,6,ROW(Julho!$A$4:$A$300)-ROW(Julho!$A$3)/(Julho!$A$4:$A$300=MAX(K6:K10)),MOD(ROW(),2)+5)))),"")</f>
        <v/>
      </c>
      <c r="N10" s="34"/>
      <c r="O10" s="20" t="str">
        <f>IFERROR(IF(N6="","",IF(MOD(ROW(),2)+5=1,INDEX(Julho!$C$4:$C$300,MATCH(N10,Julho!$A$4:$A$300,0)),INDEX(Julho!$C$4:$C$300,_xlfn.AGGREGATE(15,6,ROW(Julho!$A$4:$A$300)-ROW(Julho!$A$3)/(Julho!$A$4:$A$300=MAX(N6:N10)),MOD(ROW(),2)+5)))),"")</f>
        <v/>
      </c>
      <c r="P10" s="16" t="str">
        <f>IFERROR(IF(N6="","",IF(MOD(ROW(),2)+5=1,INDEX(Julho!$F$4:$F$300,MATCH(N10,Julho!$A$4:$A$300,0)),INDEX(Julho!$F$4:$F$300,_xlfn.AGGREGATE(15,6,ROW(Julho!$A$4:$A$300)-ROW(Julho!$A$3)/(Julho!$A$4:$A$300=MAX(N6:N10)),MOD(ROW(),2)+5)))),"")</f>
        <v/>
      </c>
      <c r="Q10" s="34"/>
      <c r="R10" s="20" t="str">
        <f>IFERROR(IF(Q6="","",IF(MOD(ROW(),2)+5=1,INDEX(Julho!$C$4:$C$300,MATCH(Q10,Julho!$A$4:$A$300,0)),INDEX(Julho!$C$4:$C$300,_xlfn.AGGREGATE(15,6,ROW(Julho!$A$4:$A$300)-ROW(Julho!$A$3)/(Julho!$A$4:$A$300=MAX(Q6:Q10)),MOD(ROW(),2)+5)))),"")</f>
        <v/>
      </c>
      <c r="S10" s="16" t="str">
        <f>IFERROR(IF(Q6="","",IF(MOD(ROW(),2)+5=1,INDEX(Julho!$F$4:$F$300,MATCH(Q10,Julho!$A$4:$A$300,0)),INDEX(Julho!$F$4:$F$300,_xlfn.AGGREGATE(15,6,ROW(Julho!$A$4:$A$300)-ROW(Julho!$A$3)/(Julho!$A$4:$A$300=MAX(Q6:Q10)),MOD(ROW(),2)+5)))),"")</f>
        <v/>
      </c>
      <c r="T10" s="34"/>
      <c r="U10" s="46" t="str">
        <f>IFERROR(IF(T6="","",IF(MOD(ROW(),2)+5=1,INDEX(Julho!$C$4:$C$300,MATCH(T10,Julho!$A$4:$A$300,0)),INDEX(Julho!$C$4:$C$300,_xlfn.AGGREGATE(15,6,ROW(Julho!$A$4:$A$300)-ROW(Julho!$A$3)/(Julho!$A$4:$A$300=MAX(T6:T10)),MOD(ROW(),2)+5)))),"")</f>
        <v/>
      </c>
      <c r="V10" s="16" t="str">
        <f>IFERROR(IF(T6="","",IF(MOD(ROW(),2)+5=1,INDEX(Julho!$F$4:$F$300,MATCH(T10,Julho!$A$4:$A$300,0)),INDEX(Julho!$F$4:$F$300,_xlfn.AGGREGATE(15,6,ROW(Julho!$A$4:$A$300)-ROW(Julho!$A$3)/(Julho!$A$4:$A$300=MAX(T6:T10)),MOD(ROW(),2)+5)))),"")</f>
        <v/>
      </c>
    </row>
    <row r="11" spans="2:22" ht="15" customHeight="1" x14ac:dyDescent="0.3">
      <c r="B11" s="47"/>
      <c r="C11" s="20" t="str">
        <f>IFERROR(IF(B6="","",IF(MOD(ROW(),2)+5=1,INDEX(Julho!$C$4:$C$300,MATCH(B11,Julho!$A$4:$A$300,0)),INDEX(Julho!$C$4:$C$300,_xlfn.AGGREGATE(15,6,ROW(Julho!$A$4:$A$300)-ROW(Julho!$A$3)/(Julho!$A$4:$A$300=MAX(B6:B11)),MOD(ROW(),2)+5)))),"")</f>
        <v/>
      </c>
      <c r="D11" s="16" t="str">
        <f>IFERROR(IF(B6="","",IF(MOD(ROW(),2)+5=1,INDEX(Julho!$F$4:$F$300,MATCH(B11,Julho!$A$4:$A$300,0)),INDEX(Julho!$F$4:$F$300,_xlfn.AGGREGATE(15,6,ROW(Julho!$A$4:$A$300)-ROW(Julho!$A$3)/(Julho!$A$4:$A$300=MAX(B6:B11)),MOD(ROW(),2)+5)))),"")</f>
        <v/>
      </c>
      <c r="E11" s="34"/>
      <c r="F11" s="20" t="str">
        <f>IFERROR(IF(E6="","",IF(MOD(ROW(),2)+5=1,INDEX(Julho!$C$4:$C$300,MATCH(E11,Julho!$A$4:$A$300,0)),INDEX(Julho!$C$4:$C$300,_xlfn.AGGREGATE(15,6,ROW(Julho!$A$4:$A$300)-ROW(Julho!$A$3)/(Julho!$A$4:$A$300=MAX(E6:E11)),MOD(ROW(),2)+5)))),"")</f>
        <v/>
      </c>
      <c r="G11" s="16" t="str">
        <f>IFERROR(IF(E6="","",IF(MOD(ROW(),2)+5=1,INDEX(Julho!$F$4:$F$300,MATCH(E11,Julho!$A$4:$A$300,0)),INDEX(Julho!$F$4:$F$300,_xlfn.AGGREGATE(15,6,ROW(Julho!$A$4:$A$300)-ROW(Julho!$A$3)/(Julho!$A$4:$A$300=MAX(E6:E11)),MOD(ROW(),2)+5)))),"")</f>
        <v/>
      </c>
      <c r="H11" s="34"/>
      <c r="I11" s="20" t="str">
        <f>IFERROR(IF(H6="","",IF(MOD(ROW(),2)+5=1,INDEX(Julho!$C$4:$C$300,MATCH(H11,Julho!$A$4:$A$300,0)),INDEX(Julho!$C$4:$C$300,_xlfn.AGGREGATE(15,6,ROW(Julho!$A$4:$A$300)-ROW(Julho!$A$3)/(Julho!$A$4:$A$300=MAX(H6:H11)),MOD(ROW(),2)+5)))),"")</f>
        <v/>
      </c>
      <c r="J11" s="16" t="str">
        <f>IFERROR(IF(H6="","",IF(MOD(ROW(),2)+5=1,INDEX(Julho!$F$4:$F$300,MATCH(H11,Julho!$A$4:$A$300,0)),INDEX(Julho!$F$4:$F$300,_xlfn.AGGREGATE(15,6,ROW(Julho!$A$4:$A$300)-ROW(Julho!$A$3)/(Julho!$A$4:$A$300=MAX(H6:H11)),MOD(ROW(),2)+5)))),"")</f>
        <v/>
      </c>
      <c r="K11" s="34"/>
      <c r="L11" s="20" t="str">
        <f>IFERROR(IF(K6="","",IF(MOD(ROW(),2)+5=1,INDEX(Julho!$C$4:$C$300,MATCH(K11,Julho!$A$4:$A$300,0)),INDEX(Julho!$C$4:$C$300,_xlfn.AGGREGATE(15,6,ROW(Julho!$A$4:$A$300)-ROW(Julho!$A$3)/(Julho!$A$4:$A$300=MAX(K6:K11)),MOD(ROW(),2)+5)))),"")</f>
        <v/>
      </c>
      <c r="M11" s="16" t="str">
        <f>IFERROR(IF(K6="","",IF(MOD(ROW(),2)+5=1,INDEX(Julho!$F$4:$F$300,MATCH(K11,Julho!$A$4:$A$300,0)),INDEX(Julho!$F$4:$F$300,_xlfn.AGGREGATE(15,6,ROW(Julho!$A$4:$A$300)-ROW(Julho!$A$3)/(Julho!$A$4:$A$300=MAX(K6:K11)),MOD(ROW(),2)+5)))),"")</f>
        <v/>
      </c>
      <c r="N11" s="34"/>
      <c r="O11" s="20" t="str">
        <f>IFERROR(IF(N6="","",IF(MOD(ROW(),2)+5=1,INDEX(Julho!$C$4:$C$300,MATCH(N11,Julho!$A$4:$A$300,0)),INDEX(Julho!$C$4:$C$300,_xlfn.AGGREGATE(15,6,ROW(Julho!$A$4:$A$300)-ROW(Julho!$A$3)/(Julho!$A$4:$A$300=MAX(N6:N11)),MOD(ROW(),2)+5)))),"")</f>
        <v/>
      </c>
      <c r="P11" s="16" t="str">
        <f>IFERROR(IF(N6="","",IF(MOD(ROW(),2)+5=1,INDEX(Julho!$F$4:$F$300,MATCH(N11,Julho!$A$4:$A$300,0)),INDEX(Julho!$F$4:$F$300,_xlfn.AGGREGATE(15,6,ROW(Julho!$A$4:$A$300)-ROW(Julho!$A$3)/(Julho!$A$4:$A$300=MAX(N6:N11)),MOD(ROW(),2)+5)))),"")</f>
        <v/>
      </c>
      <c r="Q11" s="34"/>
      <c r="R11" s="20" t="str">
        <f>IFERROR(IF(Q6="","",IF(MOD(ROW(),2)+5=1,INDEX(Julho!$C$4:$C$300,MATCH(Q11,Julho!$A$4:$A$300,0)),INDEX(Julho!$C$4:$C$300,_xlfn.AGGREGATE(15,6,ROW(Julho!$A$4:$A$300)-ROW(Julho!$A$3)/(Julho!$A$4:$A$300=MAX(Q6:Q11)),MOD(ROW(),2)+5)))),"")</f>
        <v/>
      </c>
      <c r="S11" s="16" t="str">
        <f>IFERROR(IF(Q6="","",IF(MOD(ROW(),2)+5=1,INDEX(Julho!$F$4:$F$300,MATCH(Q11,Julho!$A$4:$A$300,0)),INDEX(Julho!$F$4:$F$300,_xlfn.AGGREGATE(15,6,ROW(Julho!$A$4:$A$300)-ROW(Julho!$A$3)/(Julho!$A$4:$A$300=MAX(Q6:Q11)),MOD(ROW(),2)+5)))),"")</f>
        <v/>
      </c>
      <c r="T11" s="34"/>
      <c r="U11" s="46" t="str">
        <f>IFERROR(IF(T6="","",IF(MOD(ROW(),2)+5=1,INDEX(Julho!$C$4:$C$300,MATCH(T11,Julho!$A$4:$A$300,0)),INDEX(Julho!$C$4:$C$300,_xlfn.AGGREGATE(15,6,ROW(Julho!$A$4:$A$300)-ROW(Julho!$A$3)/(Julho!$A$4:$A$300=MAX(T6:T11)),MOD(ROW(),2)+5)))),"")</f>
        <v/>
      </c>
      <c r="V11" s="16" t="str">
        <f>IFERROR(IF(T6="","",IF(MOD(ROW(),2)+5=1,INDEX(Julho!$F$4:$F$300,MATCH(T11,Julho!$A$4:$A$300,0)),INDEX(Julho!$F$4:$F$300,_xlfn.AGGREGATE(15,6,ROW(Julho!$A$4:$A$300)-ROW(Julho!$A$3)/(Julho!$A$4:$A$300=MAX(T6:T11)),MOD(ROW(),2)+5)))),"")</f>
        <v/>
      </c>
    </row>
    <row r="12" spans="2:22" ht="15" customHeight="1" x14ac:dyDescent="0.3">
      <c r="B12" s="45"/>
      <c r="C12" s="20" t="str">
        <f>IFERROR(IF(B6="","",IF(MOD(ROW(),2)+7=1,INDEX(Julho!$C$4:$C$300,MATCH(B12,Julho!$A$4:$A$300,0)),INDEX(Julho!$C$4:$C$300,_xlfn.AGGREGATE(15,6,ROW(Julho!$A$4:$A$300)-ROW(Julho!$A$3)/(Julho!$A$4:$A$300=MAX(B6:B12)),MOD(ROW(),2)+7)))),"")</f>
        <v/>
      </c>
      <c r="D12" s="16" t="str">
        <f>IFERROR(IF(B6="","",IF(MOD(ROW(),2)+7=1,INDEX(Julho!$F$4:$F$300,MATCH(B12,Julho!$A$4:$A$300,0)),INDEX(Julho!$F$4:$F$300,_xlfn.AGGREGATE(15,6,ROW(Julho!$A$4:$A$300)-ROW(Julho!$A$3)/(Julho!$A$4:$A$300=MAX(B6:B12)),MOD(ROW(),2)+7)))),"")</f>
        <v/>
      </c>
      <c r="E12" s="34"/>
      <c r="F12" s="20" t="str">
        <f>IFERROR(IF(E6="","",IF(MOD(ROW(),2)+7=1,INDEX(Julho!$C$4:$C$300,MATCH(E12,Julho!$A$4:$A$300,0)),INDEX(Julho!$C$4:$C$300,_xlfn.AGGREGATE(15,6,ROW(Julho!$A$4:$A$300)-ROW(Julho!$A$3)/(Julho!$A$4:$A$300=MAX(E6:E12)),MOD(ROW(),2)+7)))),"")</f>
        <v/>
      </c>
      <c r="G12" s="16" t="str">
        <f>IFERROR(IF(E6="","",IF(MOD(ROW(),2)+7=1,INDEX(Julho!$F$4:$F$300,MATCH(E12,Julho!$A$4:$A$300,0)),INDEX(Julho!$F$4:$F$300,_xlfn.AGGREGATE(15,6,ROW(Julho!$A$4:$A$300)-ROW(Julho!$A$3)/(Julho!$A$4:$A$300=MAX(E6:E12)),MOD(ROW(),2)+7)))),"")</f>
        <v/>
      </c>
      <c r="H12" s="34"/>
      <c r="I12" s="20" t="str">
        <f>IFERROR(IF(H6="","",IF(MOD(ROW(),2)+7=1,INDEX(Julho!$C$4:$C$300,MATCH(H12,Julho!$A$4:$A$300,0)),INDEX(Julho!$C$4:$C$300,_xlfn.AGGREGATE(15,6,ROW(Julho!$A$4:$A$300)-ROW(Julho!$A$3)/(Julho!$A$4:$A$300=MAX(H6:H12)),MOD(ROW(),2)+7)))),"")</f>
        <v/>
      </c>
      <c r="J12" s="16" t="str">
        <f>IFERROR(IF(H6="","",IF(MOD(ROW(),2)+7=1,INDEX(Julho!$F$4:$F$300,MATCH(H12,Julho!$A$4:$A$300,0)),INDEX(Julho!$F$4:$F$300,_xlfn.AGGREGATE(15,6,ROW(Julho!$A$4:$A$300)-ROW(Julho!$A$3)/(Julho!$A$4:$A$300=MAX(H6:H12)),MOD(ROW(),2)+7)))),"")</f>
        <v/>
      </c>
      <c r="K12" s="34"/>
      <c r="L12" s="20" t="str">
        <f>IFERROR(IF(K6="","",IF(MOD(ROW(),2)+7=1,INDEX(Julho!$C$4:$C$300,MATCH(K12,Julho!$A$4:$A$300,0)),INDEX(Julho!$C$4:$C$300,_xlfn.AGGREGATE(15,6,ROW(Julho!$A$4:$A$300)-ROW(Julho!$A$3)/(Julho!$A$4:$A$300=MAX(K6:K12)),MOD(ROW(),2)+7)))),"")</f>
        <v/>
      </c>
      <c r="M12" s="16" t="str">
        <f>IFERROR(IF(K6="","",IF(MOD(ROW(),2)+7=1,INDEX(Julho!$F$4:$F$300,MATCH(K12,Julho!$A$4:$A$300,0)),INDEX(Julho!$F$4:$F$300,_xlfn.AGGREGATE(15,6,ROW(Julho!$A$4:$A$300)-ROW(Julho!$A$3)/(Julho!$A$4:$A$300=MAX(K6:K12)),MOD(ROW(),2)+7)))),"")</f>
        <v/>
      </c>
      <c r="N12" s="34"/>
      <c r="O12" s="20" t="str">
        <f>IFERROR(IF(N6="","",IF(MOD(ROW(),2)+7=1,INDEX(Julho!$C$4:$C$300,MATCH(N12,Julho!$A$4:$A$300,0)),INDEX(Julho!$C$4:$C$300,_xlfn.AGGREGATE(15,6,ROW(Julho!$A$4:$A$300)-ROW(Julho!$A$3)/(Julho!$A$4:$A$300=MAX(N6:N12)),MOD(ROW(),2)+7)))),"")</f>
        <v/>
      </c>
      <c r="P12" s="16" t="str">
        <f>IFERROR(IF(N6="","",IF(MOD(ROW(),2)+7=1,INDEX(Julho!$F$4:$F$300,MATCH(N12,Julho!$A$4:$A$300,0)),INDEX(Julho!$F$4:$F$300,_xlfn.AGGREGATE(15,6,ROW(Julho!$A$4:$A$300)-ROW(Julho!$A$3)/(Julho!$A$4:$A$300=MAX(N6:N12)),MOD(ROW(),2)+7)))),"")</f>
        <v/>
      </c>
      <c r="Q12" s="34"/>
      <c r="R12" s="20" t="str">
        <f>IFERROR(IF(Q6="","",IF(MOD(ROW(),2)+7=1,INDEX(Julho!$C$4:$C$300,MATCH(Q12,Julho!$A$4:$A$300,0)),INDEX(Julho!$C$4:$C$300,_xlfn.AGGREGATE(15,6,ROW(Julho!$A$4:$A$300)-ROW(Julho!$A$3)/(Julho!$A$4:$A$300=MAX(Q6:Q12)),MOD(ROW(),2)+7)))),"")</f>
        <v/>
      </c>
      <c r="S12" s="16" t="str">
        <f>IFERROR(IF(Q6="","",IF(MOD(ROW(),2)+7=1,INDEX(Julho!$F$4:$F$300,MATCH(Q12,Julho!$A$4:$A$300,0)),INDEX(Julho!$F$4:$F$300,_xlfn.AGGREGATE(15,6,ROW(Julho!$A$4:$A$300)-ROW(Julho!$A$3)/(Julho!$A$4:$A$300=MAX(Q6:Q12)),MOD(ROW(),2)+7)))),"")</f>
        <v/>
      </c>
      <c r="T12" s="34"/>
      <c r="U12" s="46" t="str">
        <f>IFERROR(IF(T6="","",IF(MOD(ROW(),2)+7=1,INDEX(Julho!$C$4:$C$300,MATCH(T12,Julho!$A$4:$A$300,0)),INDEX(Julho!$C$4:$C$300,_xlfn.AGGREGATE(15,6,ROW(Julho!$A$4:$A$300)-ROW(Julho!$A$3)/(Julho!$A$4:$A$300=MAX(T6:T12)),MOD(ROW(),2)+7)))),"")</f>
        <v/>
      </c>
      <c r="V12" s="16" t="str">
        <f>IFERROR(IF(T6="","",IF(MOD(ROW(),2)+7=1,INDEX(Julho!$F$4:$F$300,MATCH(T12,Julho!$A$4:$A$300,0)),INDEX(Julho!$F$4:$F$300,_xlfn.AGGREGATE(15,6,ROW(Julho!$A$4:$A$300)-ROW(Julho!$A$3)/(Julho!$A$4:$A$300=MAX(T6:T12)),MOD(ROW(),2)+7)))),"")</f>
        <v/>
      </c>
    </row>
    <row r="13" spans="2:22" ht="15" customHeight="1" x14ac:dyDescent="0.3">
      <c r="B13" s="48"/>
      <c r="C13" s="21" t="str">
        <f>IFERROR(IF(B6="","",IF(MOD(ROW(),2)+7=1,INDEX(Julho!$C$4:$C$300,MATCH(B13,Julho!$A$4:$A$300,0)),INDEX(Julho!$C$4:$C$300,_xlfn.AGGREGATE(15,6,ROW(Julho!$A$4:$A$300)-ROW(Julho!$A$3)/(Julho!$A$4:$A$300=MAX(B6:B13)),MOD(ROW(),2)+7)))),"")</f>
        <v/>
      </c>
      <c r="D13" s="16" t="str">
        <f>IFERROR(IF(B6="","",IF(MOD(ROW(),2)+7=1,INDEX(Julho!$F$4:$F$300,MATCH(B13,Julho!$A$4:$A$300,0)),INDEX(Julho!$F$4:$F$300,_xlfn.AGGREGATE(15,6,ROW(Julho!$A$4:$A$300)-ROW(Julho!$A$3)/(Julho!$A$4:$A$300=MAX(B6:B13)),MOD(ROW(),2)+7)))),"")</f>
        <v/>
      </c>
      <c r="E13" s="35"/>
      <c r="F13" s="44" t="str">
        <f>IFERROR(IF(E6="","",IF(MOD(ROW(),2)+7=1,INDEX(Julho!$C$4:$C$300,MATCH(E13,Julho!$A$4:$A$300,0)),INDEX(Julho!$C$4:$C$300,_xlfn.AGGREGATE(15,6,ROW(Julho!$A$4:$A$300)-ROW(Julho!$A$3)/(Julho!$A$4:$A$300=MAX(E6:E13)),MOD(ROW(),2)+7)))),"")</f>
        <v/>
      </c>
      <c r="G13" s="16" t="str">
        <f>IFERROR(IF(E6="","",IF(MOD(ROW(),2)+7=1,INDEX(Julho!$F$4:$F$300,MATCH(E13,Julho!$A$4:$A$300,0)),INDEX(Julho!$F$4:$F$300,_xlfn.AGGREGATE(15,6,ROW(Julho!$A$4:$A$300)-ROW(Julho!$A$3)/(Julho!$A$4:$A$300=MAX(E6:E13)),MOD(ROW(),2)+7)))),"")</f>
        <v/>
      </c>
      <c r="H13" s="35"/>
      <c r="I13" s="44" t="str">
        <f>IFERROR(IF(H6="","",IF(MOD(ROW(),2)+7=1,INDEX(Julho!$C$4:$C$300,MATCH(H13,Julho!$A$4:$A$300,0)),INDEX(Julho!$C$4:$C$300,_xlfn.AGGREGATE(15,6,ROW(Julho!$A$4:$A$300)-ROW(Julho!$A$3)/(Julho!$A$4:$A$300=MAX(H6:H13)),MOD(ROW(),2)+7)))),"")</f>
        <v/>
      </c>
      <c r="J13" s="16" t="str">
        <f>IFERROR(IF(H6="","",IF(MOD(ROW(),2)+7=1,INDEX(Julho!$F$4:$F$300,MATCH(H13,Julho!$A$4:$A$300,0)),INDEX(Julho!$F$4:$F$300,_xlfn.AGGREGATE(15,6,ROW(Julho!$A$4:$A$300)-ROW(Julho!$A$3)/(Julho!$A$4:$A$300=MAX(H6:H13)),MOD(ROW(),2)+7)))),"")</f>
        <v/>
      </c>
      <c r="K13" s="35"/>
      <c r="L13" s="44" t="str">
        <f>IFERROR(IF(K6="","",IF(MOD(ROW(),2)+7=1,INDEX(Julho!$C$4:$C$300,MATCH(K13,Julho!$A$4:$A$300,0)),INDEX(Julho!$C$4:$C$300,_xlfn.AGGREGATE(15,6,ROW(Julho!$A$4:$A$300)-ROW(Julho!$A$3)/(Julho!$A$4:$A$300=MAX(K6:K13)),MOD(ROW(),2)+7)))),"")</f>
        <v/>
      </c>
      <c r="M13" s="16" t="str">
        <f>IFERROR(IF(K6="","",IF(MOD(ROW(),2)+7=1,INDEX(Julho!$F$4:$F$300,MATCH(K13,Julho!$A$4:$A$300,0)),INDEX(Julho!$F$4:$F$300,_xlfn.AGGREGATE(15,6,ROW(Julho!$A$4:$A$300)-ROW(Julho!$A$3)/(Julho!$A$4:$A$300=MAX(K6:K13)),MOD(ROW(),2)+7)))),"")</f>
        <v/>
      </c>
      <c r="N13" s="35"/>
      <c r="O13" s="44" t="str">
        <f>IFERROR(IF(N6="","",IF(MOD(ROW(),2)+7=1,INDEX(Julho!$C$4:$C$300,MATCH(N13,Julho!$A$4:$A$300,0)),INDEX(Julho!$C$4:$C$300,_xlfn.AGGREGATE(15,6,ROW(Julho!$A$4:$A$300)-ROW(Julho!$A$3)/(Julho!$A$4:$A$300=MAX(N6:N13)),MOD(ROW(),2)+7)))),"")</f>
        <v/>
      </c>
      <c r="P13" s="16" t="str">
        <f>IFERROR(IF(N6="","",IF(MOD(ROW(),2)+7=1,INDEX(Julho!$F$4:$F$300,MATCH(N13,Julho!$A$4:$A$300,0)),INDEX(Julho!$F$4:$F$300,_xlfn.AGGREGATE(15,6,ROW(Julho!$A$4:$A$300)-ROW(Julho!$A$3)/(Julho!$A$4:$A$300=MAX(N6:N13)),MOD(ROW(),2)+7)))),"")</f>
        <v/>
      </c>
      <c r="Q13" s="35"/>
      <c r="R13" s="44" t="str">
        <f>IFERROR(IF(Q6="","",IF(MOD(ROW(),2)+7=1,INDEX(Julho!$C$4:$C$300,MATCH(Q13,Julho!$A$4:$A$300,0)),INDEX(Julho!$C$4:$C$300,_xlfn.AGGREGATE(15,6,ROW(Julho!$A$4:$A$300)-ROW(Julho!$A$3)/(Julho!$A$4:$A$300=MAX(Q6:Q13)),MOD(ROW(),2)+7)))),"")</f>
        <v/>
      </c>
      <c r="S13" s="16" t="str">
        <f>IFERROR(IF(Q6="","",IF(MOD(ROW(),2)+7=1,INDEX(Julho!$F$4:$F$300,MATCH(Q13,Julho!$A$4:$A$300,0)),INDEX(Julho!$F$4:$F$300,_xlfn.AGGREGATE(15,6,ROW(Julho!$A$4:$A$300)-ROW(Julho!$A$3)/(Julho!$A$4:$A$300=MAX(Q6:Q13)),MOD(ROW(),2)+7)))),"")</f>
        <v/>
      </c>
      <c r="T13" s="35"/>
      <c r="U13" s="51" t="str">
        <f>IFERROR(IF(T6="","",IF(MOD(ROW(),2)+7=1,INDEX(Julho!$C$4:$C$300,MATCH(T13,Julho!$A$4:$A$300,0)),INDEX(Julho!$C$4:$C$300,_xlfn.AGGREGATE(15,6,ROW(Julho!$A$4:$A$300)-ROW(Julho!$A$3)/(Julho!$A$4:$A$300=MAX(T6:T13)),MOD(ROW(),2)+7)))),"")</f>
        <v/>
      </c>
      <c r="V13" s="16" t="str">
        <f>IFERROR(IF(T6="","",IF(MOD(ROW(),2)+7=1,INDEX(Julho!$F$4:$F$300,MATCH(T13,Julho!$A$4:$A$300,0)),INDEX(Julho!$F$4:$F$300,_xlfn.AGGREGATE(15,6,ROW(Julho!$A$4:$A$300)-ROW(Julho!$A$3)/(Julho!$A$4:$A$300=MAX(T6:T13)),MOD(ROW(),2)+7)))),"")</f>
        <v/>
      </c>
    </row>
    <row r="14" spans="2:22" x14ac:dyDescent="0.3">
      <c r="B14" s="49">
        <f>Julho!H8</f>
        <v>44381</v>
      </c>
      <c r="C14" s="20" t="str">
        <f>IFERROR(IF(B14="","",IF(MOD(ROW(),2)+1=1,INDEX(Julho!$C$4:$C$300,MATCH(B14,Julho!$A$4:$A$300,0)),INDEX(Julho!$C$4:$C$300,_xlfn.AGGREGATE(15,6,ROW(Julho!$A$4:$A$300)-ROW(Julho!$A$3)/(Julho!$A$4:$A$300=MAX(B14)),MOD(ROW(),2)+1)))),"")</f>
        <v>Redação</v>
      </c>
      <c r="D14" s="16" t="str">
        <f>IFERROR(IF(B14="","",IF(MOD(ROW(),2)+1=1,INDEX(Julho!$F$4:$F$300,MATCH(B14,Julho!$A$4:$A$300,0)),INDEX(Julho!$F$4:$F$300,_xlfn.AGGREGATE(15,6,ROW(Julho!$A$4:$A$300)-ROW(Julho!$A$3)/(Julho!$A$4:$A$300=MAX(B14)),MOD(ROW(),2)+1)))),"")</f>
        <v>A estudar</v>
      </c>
      <c r="E14" s="36">
        <f>Julho!I8</f>
        <v>44382</v>
      </c>
      <c r="F14" s="20" t="str">
        <f>IFERROR(IF(E14="","",IF(MOD(ROW(),2)+1=1,INDEX(Julho!$C$4:$C$300,MATCH(E14,Julho!$A$4:$A$300,0)),INDEX(Julho!$C$4:$C$300,_xlfn.AGGREGATE(15,6,ROW(Julho!$A$4:$A$300)-ROW(Julho!$A$3)/(Julho!$A$4:$A$300=MAX(E14)),MOD(ROW(),2)+1)))),"")</f>
        <v>Plural</v>
      </c>
      <c r="G14" s="16" t="str">
        <f>IFERROR(IF(E14="","",IF(MOD(ROW(),2)+1=1,INDEX(Julho!$F$4:$F$300,MATCH(E14,Julho!$A$4:$A$300,0)),INDEX(Julho!$F$4:$F$300,_xlfn.AGGREGATE(15,6,ROW(Julho!$A$4:$A$300)-ROW(Julho!$A$3)/(Julho!$A$4:$A$300=MAX(E14)),MOD(ROW(),2)+1)))),"")</f>
        <v>Estudando</v>
      </c>
      <c r="H14" s="36">
        <f>Julho!J8</f>
        <v>44383</v>
      </c>
      <c r="I14" s="20" t="str">
        <f>IFERROR(IF(H14="","",IF(MOD(ROW(),2)+1=1,INDEX(Julho!$C$4:$C$300,MATCH(H14,Julho!$A$4:$A$300,0)),INDEX(Julho!$C$4:$C$300,_xlfn.AGGREGATE(15,6,ROW(Julho!$A$4:$A$300)-ROW(Julho!$A$3)/(Julho!$A$4:$A$300=MAX(H14)),MOD(ROW(),2)+1)))),"")</f>
        <v>Numerais</v>
      </c>
      <c r="J14" s="16" t="str">
        <f>IFERROR(IF(H14="","",IF(MOD(ROW(),2)+1=1,INDEX(Julho!$F$4:$F$300,MATCH(H14,Julho!$A$4:$A$300,0)),INDEX(Julho!$F$4:$F$300,_xlfn.AGGREGATE(15,6,ROW(Julho!$A$4:$A$300)-ROW(Julho!$A$3)/(Julho!$A$4:$A$300=MAX(H14)),MOD(ROW(),2)+1)))),"")</f>
        <v>Estudando</v>
      </c>
      <c r="K14" s="36">
        <f>Julho!K8</f>
        <v>44384</v>
      </c>
      <c r="L14" s="20" t="str">
        <f>IFERROR(IF(K14="","",IF(MOD(ROW(),2)+1=1,INDEX(Julho!$C$4:$C$300,MATCH(K14,Julho!$A$4:$A$300,0)),INDEX(Julho!$C$4:$C$300,_xlfn.AGGREGATE(15,6,ROW(Julho!$A$4:$A$300)-ROW(Julho!$A$3)/(Julho!$A$4:$A$300=MAX(K14)),MOD(ROW(),2)+1)))),"")</f>
        <v>Ligações de hidrogenio</v>
      </c>
      <c r="M14" s="16" t="str">
        <f>IFERROR(IF(K14="","",IF(MOD(ROW(),2)+1=1,INDEX(Julho!$F$4:$F$300,MATCH(K14,Julho!$A$4:$A$300,0)),INDEX(Julho!$F$4:$F$300,_xlfn.AGGREGATE(15,6,ROW(Julho!$A$4:$A$300)-ROW(Julho!$A$3)/(Julho!$A$4:$A$300=MAX(K14)),MOD(ROW(),2)+1)))),"")</f>
        <v>Estudando</v>
      </c>
      <c r="N14" s="36">
        <f>Julho!L8</f>
        <v>44385</v>
      </c>
      <c r="O14" s="20" t="str">
        <f>IFERROR(IF(N14="","",IF(MOD(ROW(),2)+1=1,INDEX(Julho!$C$4:$C$300,MATCH(N14,Julho!$A$4:$A$300,0)),INDEX(Julho!$C$4:$C$300,_xlfn.AGGREGATE(15,6,ROW(Julho!$A$4:$A$300)-ROW(Julho!$A$3)/(Julho!$A$4:$A$300=MAX(N14)),MOD(ROW(),2)+1)))),"")</f>
        <v>Produto</v>
      </c>
      <c r="P14" s="16" t="str">
        <f>IFERROR(IF(N14="","",IF(MOD(ROW(),2)+1=1,INDEX(Julho!$F$4:$F$300,MATCH(N14,Julho!$A$4:$A$300,0)),INDEX(Julho!$F$4:$F$300,_xlfn.AGGREGATE(15,6,ROW(Julho!$A$4:$A$300)-ROW(Julho!$A$3)/(Julho!$A$4:$A$300=MAX(N14)),MOD(ROW(),2)+1)))),"")</f>
        <v>Estudado</v>
      </c>
      <c r="Q14" s="36">
        <f>Julho!M8</f>
        <v>44386</v>
      </c>
      <c r="R14" s="20" t="str">
        <f>IFERROR(IF(Q14="","",IF(MOD(ROW(),2)+1=1,INDEX(Julho!$C$4:$C$300,MATCH(Q14,Julho!$A$4:$A$300,0)),INDEX(Julho!$C$4:$C$300,_xlfn.AGGREGATE(15,6,ROW(Julho!$A$4:$A$300)-ROW(Julho!$A$3)/(Julho!$A$4:$A$300=MAX(Q14)),MOD(ROW(),2)+1)))),"")</f>
        <v>Funções 2 grau</v>
      </c>
      <c r="S14" s="16" t="str">
        <f>IFERROR(IF(Q14="","",IF(MOD(ROW(),2)+1=1,INDEX(Julho!$F$4:$F$300,MATCH(Q14,Julho!$A$4:$A$300,0)),INDEX(Julho!$F$4:$F$300,_xlfn.AGGREGATE(15,6,ROW(Julho!$A$4:$A$300)-ROW(Julho!$A$3)/(Julho!$A$4:$A$300=MAX(Q14)),MOD(ROW(),2)+1)))),"")</f>
        <v>Estudando</v>
      </c>
      <c r="T14" s="36">
        <f>Julho!N8</f>
        <v>44387</v>
      </c>
      <c r="U14" s="46" t="str">
        <f>IFERROR(IF(T14="","",IF(MOD(ROW(),2)+1=1,INDEX(Julho!$C$4:$C$300,MATCH(T14,Julho!$A$4:$A$300,0)),INDEX(Julho!$C$4:$C$300,_xlfn.AGGREGATE(15,6,ROW(Julho!$A$4:$A$300)-ROW(Julho!$A$3)/(Julho!$A$4:$A$300=MAX(T14)),MOD(ROW(),2)+1)))),"")</f>
        <v>Literatura internacional</v>
      </c>
      <c r="V14" s="16" t="str">
        <f>IFERROR(IF(T14="","",IF(MOD(ROW(),2)+1=1,INDEX(Julho!$F$4:$F$300,MATCH(T14,Julho!$A$4:$A$300,0)),INDEX(Julho!$F$4:$F$300,_xlfn.AGGREGATE(15,6,ROW(Julho!$A$4:$A$300)-ROW(Julho!$A$3)/(Julho!$A$4:$A$300=MAX(T14)),MOD(ROW(),2)+1)))),"")</f>
        <v>Estudado</v>
      </c>
    </row>
    <row r="15" spans="2:22" x14ac:dyDescent="0.3">
      <c r="B15" s="45"/>
      <c r="C15" s="20" t="str">
        <f>IFERROR(IF(B14="","",IF(MOD(ROW(),2)+1=1,INDEX(Julho!$C$4:$C$300,MATCH(B15,Julho!$A$4:$A$300,0)),INDEX(Julho!$C$4:$C$300,_xlfn.AGGREGATE(15,6,ROW(Julho!$A$4:$A$300)-ROW(Julho!$A$3)/(Julho!$A$4:$A$300=MAX(B14:B15)),MOD(ROW(),2)+1)))),"")</f>
        <v/>
      </c>
      <c r="D15" s="16" t="str">
        <f>IFERROR(IF(B14="","",IF(MOD(ROW(),2)+1=1,INDEX(Julho!$F$4:$F$300,MATCH(B15,Julho!$A$4:$A$300,0)),INDEX(Julho!$F$4:$F$300,_xlfn.AGGREGATE(15,6,ROW(Julho!$A$4:$A$300)-ROW(Julho!$A$3)/(Julho!$A$4:$A$300=MAX(B14:B15)),MOD(ROW(),2)+1)))),"")</f>
        <v/>
      </c>
      <c r="E15" s="26"/>
      <c r="F15" s="20" t="str">
        <f>IFERROR(IF(E14="","",IF(MOD(ROW(),2)+1=1,INDEX(Julho!$C$4:$C$300,MATCH(E15,Julho!$A$4:$A$300,0)),INDEX(Julho!$C$4:$C$300,_xlfn.AGGREGATE(15,6,ROW(Julho!$A$4:$A$300)-ROW(Julho!$A$3)/(Julho!$A$4:$A$300=MAX(E14:E15)),MOD(ROW(),2)+1)))),"")</f>
        <v/>
      </c>
      <c r="G15" s="16" t="str">
        <f>IFERROR(IF(E14="","",IF(MOD(ROW(),2)+1=1,INDEX(Julho!$F$4:$F$300,MATCH(E15,Julho!$A$4:$A$300,0)),INDEX(Julho!$F$4:$F$300,_xlfn.AGGREGATE(15,6,ROW(Julho!$A$4:$A$300)-ROW(Julho!$A$3)/(Julho!$A$4:$A$300=MAX(E14:E15)),MOD(ROW(),2)+1)))),"")</f>
        <v/>
      </c>
      <c r="H15" s="26"/>
      <c r="I15" s="20" t="str">
        <f>IFERROR(IF(H14="","",IF(MOD(ROW(),2)+1=1,INDEX(Julho!$C$4:$C$300,MATCH(H15,Julho!$A$4:$A$300,0)),INDEX(Julho!$C$4:$C$300,_xlfn.AGGREGATE(15,6,ROW(Julho!$A$4:$A$300)-ROW(Julho!$A$3)/(Julho!$A$4:$A$300=MAX(H14:H15)),MOD(ROW(),2)+1)))),"")</f>
        <v/>
      </c>
      <c r="J15" s="16" t="str">
        <f>IFERROR(IF(H14="","",IF(MOD(ROW(),2)+1=1,INDEX(Julho!$F$4:$F$300,MATCH(H15,Julho!$A$4:$A$300,0)),INDEX(Julho!$F$4:$F$300,_xlfn.AGGREGATE(15,6,ROW(Julho!$A$4:$A$300)-ROW(Julho!$A$3)/(Julho!$A$4:$A$300=MAX(H14:H15)),MOD(ROW(),2)+1)))),"")</f>
        <v/>
      </c>
      <c r="K15" s="26"/>
      <c r="L15" s="20" t="str">
        <f>IFERROR(IF(K14="","",IF(MOD(ROW(),2)+1=1,INDEX(Julho!$C$4:$C$300,MATCH(K15,Julho!$A$4:$A$300,0)),INDEX(Julho!$C$4:$C$300,_xlfn.AGGREGATE(15,6,ROW(Julho!$A$4:$A$300)-ROW(Julho!$A$3)/(Julho!$A$4:$A$300=MAX(K14:K15)),MOD(ROW(),2)+1)))),"")</f>
        <v/>
      </c>
      <c r="M15" s="16" t="str">
        <f>IFERROR(IF(K14="","",IF(MOD(ROW(),2)+1=1,INDEX(Julho!$F$4:$F$300,MATCH(K15,Julho!$A$4:$A$300,0)),INDEX(Julho!$F$4:$F$300,_xlfn.AGGREGATE(15,6,ROW(Julho!$A$4:$A$300)-ROW(Julho!$A$3)/(Julho!$A$4:$A$300=MAX(K14:K15)),MOD(ROW(),2)+1)))),"")</f>
        <v/>
      </c>
      <c r="N15" s="26"/>
      <c r="O15" s="20" t="str">
        <f>IFERROR(IF(N14="","",IF(MOD(ROW(),2)+1=1,INDEX(Julho!$C$4:$C$300,MATCH(N15,Julho!$A$4:$A$300,0)),INDEX(Julho!$C$4:$C$300,_xlfn.AGGREGATE(15,6,ROW(Julho!$A$4:$A$300)-ROW(Julho!$A$3)/(Julho!$A$4:$A$300=MAX(N14:N15)),MOD(ROW(),2)+1)))),"")</f>
        <v/>
      </c>
      <c r="P15" s="16" t="str">
        <f>IFERROR(IF(N14="","",IF(MOD(ROW(),2)+1=1,INDEX(Julho!$F$4:$F$300,MATCH(N15,Julho!$A$4:$A$300,0)),INDEX(Julho!$F$4:$F$300,_xlfn.AGGREGATE(15,6,ROW(Julho!$A$4:$A$300)-ROW(Julho!$A$3)/(Julho!$A$4:$A$300=MAX(N14:N15)),MOD(ROW(),2)+1)))),"")</f>
        <v/>
      </c>
      <c r="Q15" s="26"/>
      <c r="R15" s="20" t="str">
        <f>IFERROR(IF(Q14="","",IF(MOD(ROW(),2)+1=1,INDEX(Julho!$C$4:$C$300,MATCH(Q15,Julho!$A$4:$A$300,0)),INDEX(Julho!$C$4:$C$300,_xlfn.AGGREGATE(15,6,ROW(Julho!$A$4:$A$300)-ROW(Julho!$A$3)/(Julho!$A$4:$A$300=MAX(Q14:Q15)),MOD(ROW(),2)+1)))),"")</f>
        <v/>
      </c>
      <c r="S15" s="16" t="str">
        <f>IFERROR(IF(Q14="","",IF(MOD(ROW(),2)+1=1,INDEX(Julho!$F$4:$F$300,MATCH(Q15,Julho!$A$4:$A$300,0)),INDEX(Julho!$F$4:$F$300,_xlfn.AGGREGATE(15,6,ROW(Julho!$A$4:$A$300)-ROW(Julho!$A$3)/(Julho!$A$4:$A$300=MAX(Q14:Q15)),MOD(ROW(),2)+1)))),"")</f>
        <v/>
      </c>
      <c r="T15" s="26"/>
      <c r="U15" s="46" t="str">
        <f>IFERROR(IF(T14="","",IF(MOD(ROW(),2)+1=1,INDEX(Julho!$C$4:$C$300,MATCH(T15,Julho!$A$4:$A$300,0)),INDEX(Julho!$C$4:$C$300,_xlfn.AGGREGATE(15,6,ROW(Julho!$A$4:$A$300)-ROW(Julho!$A$3)/(Julho!$A$4:$A$300=MAX(T14:T15)),MOD(ROW(),2)+1)))),"")</f>
        <v/>
      </c>
      <c r="V15" s="16" t="str">
        <f>IFERROR(IF(T14="","",IF(MOD(ROW(),2)+1=1,INDEX(Julho!$F$4:$F$300,MATCH(T15,Julho!$A$4:$A$300,0)),INDEX(Julho!$F$4:$F$300,_xlfn.AGGREGATE(15,6,ROW(Julho!$A$4:$A$300)-ROW(Julho!$A$3)/(Julho!$A$4:$A$300=MAX(T14:T15)),MOD(ROW(),2)+1)))),"")</f>
        <v/>
      </c>
    </row>
    <row r="16" spans="2:22" x14ac:dyDescent="0.3">
      <c r="B16" s="45"/>
      <c r="C16" s="20" t="str">
        <f>IFERROR(IF(B14="","",IF(MOD(ROW(),2)+3=1,INDEX(Julho!$C$4:$C$300,MATCH(B16,Julho!$A$4:$A$300,0)),INDEX(Julho!$C$4:$C$300,_xlfn.AGGREGATE(15,6,ROW(Julho!$A$4:$A$300)-ROW(Julho!$A$3)/(Julho!$A$4:$A$300=MAX(B14:B16)),MOD(ROW(),2)+3)))),"")</f>
        <v/>
      </c>
      <c r="D16" s="16" t="str">
        <f>IFERROR(IF(B14="","",IF(MOD(ROW(),2)+3=1,INDEX(Julho!$F$4:$F$300,MATCH(B16,Julho!$A$4:$A$300,0)),INDEX(Julho!$F$4:$F$300,_xlfn.AGGREGATE(15,6,ROW(Julho!$A$4:$A$300)-ROW(Julho!$A$3)/(Julho!$A$4:$A$300=MAX(B14:B16)),MOD(ROW(),2)+3)))),"")</f>
        <v/>
      </c>
      <c r="E16" s="26"/>
      <c r="F16" s="20" t="str">
        <f>IFERROR(IF(E14="","",IF(MOD(ROW(),2)+3=1,INDEX(Julho!$C$4:$C$300,MATCH(E16,Julho!$A$4:$A$300,0)),INDEX(Julho!$C$4:$C$300,_xlfn.AGGREGATE(15,6,ROW(Julho!$A$4:$A$300)-ROW(Julho!$A$3)/(Julho!$A$4:$A$300=MAX(E14:E16)),MOD(ROW(),2)+3)))),"")</f>
        <v/>
      </c>
      <c r="G16" s="16" t="str">
        <f>IFERROR(IF(E14="","",IF(MOD(ROW(),2)+3=1,INDEX(Julho!$F$4:$F$300,MATCH(E16,Julho!$A$4:$A$300,0)),INDEX(Julho!$F$4:$F$300,_xlfn.AGGREGATE(15,6,ROW(Julho!$A$4:$A$300)-ROW(Julho!$A$3)/(Julho!$A$4:$A$300=MAX(E14:E16)),MOD(ROW(),2)+3)))),"")</f>
        <v/>
      </c>
      <c r="H16" s="26"/>
      <c r="I16" s="20" t="str">
        <f>IFERROR(IF(H14="","",IF(MOD(ROW(),2)+3=1,INDEX(Julho!$C$4:$C$300,MATCH(H16,Julho!$A$4:$A$300,0)),INDEX(Julho!$C$4:$C$300,_xlfn.AGGREGATE(15,6,ROW(Julho!$A$4:$A$300)-ROW(Julho!$A$3)/(Julho!$A$4:$A$300=MAX(H14:H16)),MOD(ROW(),2)+3)))),"")</f>
        <v/>
      </c>
      <c r="J16" s="16" t="str">
        <f>IFERROR(IF(H14="","",IF(MOD(ROW(),2)+3=1,INDEX(Julho!$F$4:$F$300,MATCH(H16,Julho!$A$4:$A$300,0)),INDEX(Julho!$F$4:$F$300,_xlfn.AGGREGATE(15,6,ROW(Julho!$A$4:$A$300)-ROW(Julho!$A$3)/(Julho!$A$4:$A$300=MAX(H14:H16)),MOD(ROW(),2)+3)))),"")</f>
        <v/>
      </c>
      <c r="K16" s="26"/>
      <c r="L16" s="20" t="str">
        <f>IFERROR(IF(K14="","",IF(MOD(ROW(),2)+3=1,INDEX(Julho!$C$4:$C$300,MATCH(K16,Julho!$A$4:$A$300,0)),INDEX(Julho!$C$4:$C$300,_xlfn.AGGREGATE(15,6,ROW(Julho!$A$4:$A$300)-ROW(Julho!$A$3)/(Julho!$A$4:$A$300=MAX(K14:K16)),MOD(ROW(),2)+3)))),"")</f>
        <v/>
      </c>
      <c r="M16" s="16" t="str">
        <f>IFERROR(IF(K14="","",IF(MOD(ROW(),2)+3=1,INDEX(Julho!$F$4:$F$300,MATCH(K16,Julho!$A$4:$A$300,0)),INDEX(Julho!$F$4:$F$300,_xlfn.AGGREGATE(15,6,ROW(Julho!$A$4:$A$300)-ROW(Julho!$A$3)/(Julho!$A$4:$A$300=MAX(K14:K16)),MOD(ROW(),2)+3)))),"")</f>
        <v/>
      </c>
      <c r="N16" s="26"/>
      <c r="O16" s="20" t="str">
        <f>IFERROR(IF(N14="","",IF(MOD(ROW(),2)+3=1,INDEX(Julho!$C$4:$C$300,MATCH(N16,Julho!$A$4:$A$300,0)),INDEX(Julho!$C$4:$C$300,_xlfn.AGGREGATE(15,6,ROW(Julho!$A$4:$A$300)-ROW(Julho!$A$3)/(Julho!$A$4:$A$300=MAX(N14:N16)),MOD(ROW(),2)+3)))),"")</f>
        <v/>
      </c>
      <c r="P16" s="16" t="str">
        <f>IFERROR(IF(N14="","",IF(MOD(ROW(),2)+3=1,INDEX(Julho!$F$4:$F$300,MATCH(N16,Julho!$A$4:$A$300,0)),INDEX(Julho!$F$4:$F$300,_xlfn.AGGREGATE(15,6,ROW(Julho!$A$4:$A$300)-ROW(Julho!$A$3)/(Julho!$A$4:$A$300=MAX(N14:N16)),MOD(ROW(),2)+3)))),"")</f>
        <v/>
      </c>
      <c r="Q16" s="26"/>
      <c r="R16" s="20" t="str">
        <f>IFERROR(IF(Q14="","",IF(MOD(ROW(),2)+3=1,INDEX(Julho!$C$4:$C$300,MATCH(Q16,Julho!$A$4:$A$300,0)),INDEX(Julho!$C$4:$C$300,_xlfn.AGGREGATE(15,6,ROW(Julho!$A$4:$A$300)-ROW(Julho!$A$3)/(Julho!$A$4:$A$300=MAX(Q14:Q16)),MOD(ROW(),2)+3)))),"")</f>
        <v/>
      </c>
      <c r="S16" s="16" t="str">
        <f>IFERROR(IF(Q14="","",IF(MOD(ROW(),2)+3=1,INDEX(Julho!$F$4:$F$300,MATCH(Q16,Julho!$A$4:$A$300,0)),INDEX(Julho!$F$4:$F$300,_xlfn.AGGREGATE(15,6,ROW(Julho!$A$4:$A$300)-ROW(Julho!$A$3)/(Julho!$A$4:$A$300=MAX(Q14:Q16)),MOD(ROW(),2)+3)))),"")</f>
        <v/>
      </c>
      <c r="T16" s="26"/>
      <c r="U16" s="46" t="str">
        <f>IFERROR(IF(T14="","",IF(MOD(ROW(),2)+3=1,INDEX(Julho!$C$4:$C$300,MATCH(T16,Julho!$A$4:$A$300,0)),INDEX(Julho!$C$4:$C$300,_xlfn.AGGREGATE(15,6,ROW(Julho!$A$4:$A$300)-ROW(Julho!$A$3)/(Julho!$A$4:$A$300=MAX(T14:T16)),MOD(ROW(),2)+3)))),"")</f>
        <v/>
      </c>
      <c r="V16" s="16" t="str">
        <f>IFERROR(IF(T14="","",IF(MOD(ROW(),2)+3=1,INDEX(Julho!$F$4:$F$300,MATCH(T16,Julho!$A$4:$A$300,0)),INDEX(Julho!$F$4:$F$300,_xlfn.AGGREGATE(15,6,ROW(Julho!$A$4:$A$300)-ROW(Julho!$A$3)/(Julho!$A$4:$A$300=MAX(T14:T16)),MOD(ROW(),2)+3)))),"")</f>
        <v/>
      </c>
    </row>
    <row r="17" spans="2:22" x14ac:dyDescent="0.3">
      <c r="B17" s="45"/>
      <c r="C17" s="20" t="str">
        <f>IFERROR(IF(B14="","",IF(MOD(ROW(),2)+3=1,INDEX(Julho!$C$4:$C$300,MATCH(B17,Julho!$A$4:$A$300,0)),INDEX(Julho!$C$4:$C$300,_xlfn.AGGREGATE(15,6,ROW(Julho!$A$4:$A$300)-ROW(Julho!$A$3)/(Julho!$A$4:$A$300=MAX(B14:B17)),MOD(ROW(),2)+3)))),"")</f>
        <v/>
      </c>
      <c r="D17" s="16" t="str">
        <f>IFERROR(IF(B14="","",IF(MOD(ROW(),2)+3=1,INDEX(Julho!$F$4:$F$300,MATCH(B17,Julho!$A$4:$A$300,0)),INDEX(Julho!$F$4:$F$300,_xlfn.AGGREGATE(15,6,ROW(Julho!$A$4:$A$300)-ROW(Julho!$A$3)/(Julho!$A$4:$A$300=MAX(B14:B17)),MOD(ROW(),2)+3)))),"")</f>
        <v/>
      </c>
      <c r="E17" s="26"/>
      <c r="F17" s="20" t="str">
        <f>IFERROR(IF(E14="","",IF(MOD(ROW(),2)+3=1,INDEX(Julho!$C$4:$C$300,MATCH(E17,Julho!$A$4:$A$300,0)),INDEX(Julho!$C$4:$C$300,_xlfn.AGGREGATE(15,6,ROW(Julho!$A$4:$A$300)-ROW(Julho!$A$3)/(Julho!$A$4:$A$300=MAX(E14:E17)),MOD(ROW(),2)+3)))),"")</f>
        <v/>
      </c>
      <c r="G17" s="16" t="str">
        <f>IFERROR(IF(E14="","",IF(MOD(ROW(),2)+3=1,INDEX(Julho!$F$4:$F$300,MATCH(E17,Julho!$A$4:$A$300,0)),INDEX(Julho!$F$4:$F$300,_xlfn.AGGREGATE(15,6,ROW(Julho!$A$4:$A$300)-ROW(Julho!$A$3)/(Julho!$A$4:$A$300=MAX(E14:E17)),MOD(ROW(),2)+3)))),"")</f>
        <v/>
      </c>
      <c r="H17" s="26"/>
      <c r="I17" s="20" t="str">
        <f>IFERROR(IF(H14="","",IF(MOD(ROW(),2)+3=1,INDEX(Julho!$C$4:$C$300,MATCH(H17,Julho!$A$4:$A$300,0)),INDEX(Julho!$C$4:$C$300,_xlfn.AGGREGATE(15,6,ROW(Julho!$A$4:$A$300)-ROW(Julho!$A$3)/(Julho!$A$4:$A$300=MAX(H14:H17)),MOD(ROW(),2)+3)))),"")</f>
        <v/>
      </c>
      <c r="J17" s="16" t="str">
        <f>IFERROR(IF(H14="","",IF(MOD(ROW(),2)+3=1,INDEX(Julho!$F$4:$F$300,MATCH(H17,Julho!$A$4:$A$300,0)),INDEX(Julho!$F$4:$F$300,_xlfn.AGGREGATE(15,6,ROW(Julho!$A$4:$A$300)-ROW(Julho!$A$3)/(Julho!$A$4:$A$300=MAX(H14:H17)),MOD(ROW(),2)+3)))),"")</f>
        <v/>
      </c>
      <c r="K17" s="26"/>
      <c r="L17" s="20" t="str">
        <f>IFERROR(IF(K14="","",IF(MOD(ROW(),2)+3=1,INDEX(Julho!$C$4:$C$300,MATCH(K17,Julho!$A$4:$A$300,0)),INDEX(Julho!$C$4:$C$300,_xlfn.AGGREGATE(15,6,ROW(Julho!$A$4:$A$300)-ROW(Julho!$A$3)/(Julho!$A$4:$A$300=MAX(K14:K17)),MOD(ROW(),2)+3)))),"")</f>
        <v/>
      </c>
      <c r="M17" s="16" t="str">
        <f>IFERROR(IF(K14="","",IF(MOD(ROW(),2)+3=1,INDEX(Julho!$F$4:$F$300,MATCH(K17,Julho!$A$4:$A$300,0)),INDEX(Julho!$F$4:$F$300,_xlfn.AGGREGATE(15,6,ROW(Julho!$A$4:$A$300)-ROW(Julho!$A$3)/(Julho!$A$4:$A$300=MAX(K14:K17)),MOD(ROW(),2)+3)))),"")</f>
        <v/>
      </c>
      <c r="N17" s="26"/>
      <c r="O17" s="20" t="str">
        <f>IFERROR(IF(N14="","",IF(MOD(ROW(),2)+3=1,INDEX(Julho!$C$4:$C$300,MATCH(N17,Julho!$A$4:$A$300,0)),INDEX(Julho!$C$4:$C$300,_xlfn.AGGREGATE(15,6,ROW(Julho!$A$4:$A$300)-ROW(Julho!$A$3)/(Julho!$A$4:$A$300=MAX(N14:N17)),MOD(ROW(),2)+3)))),"")</f>
        <v/>
      </c>
      <c r="P17" s="16" t="str">
        <f>IFERROR(IF(N14="","",IF(MOD(ROW(),2)+3=1,INDEX(Julho!$F$4:$F$300,MATCH(N17,Julho!$A$4:$A$300,0)),INDEX(Julho!$F$4:$F$300,_xlfn.AGGREGATE(15,6,ROW(Julho!$A$4:$A$300)-ROW(Julho!$A$3)/(Julho!$A$4:$A$300=MAX(N14:N17)),MOD(ROW(),2)+3)))),"")</f>
        <v/>
      </c>
      <c r="Q17" s="26"/>
      <c r="R17" s="20" t="str">
        <f>IFERROR(IF(Q14="","",IF(MOD(ROW(),2)+3=1,INDEX(Julho!$C$4:$C$300,MATCH(Q17,Julho!$A$4:$A$300,0)),INDEX(Julho!$C$4:$C$300,_xlfn.AGGREGATE(15,6,ROW(Julho!$A$4:$A$300)-ROW(Julho!$A$3)/(Julho!$A$4:$A$300=MAX(Q14:Q17)),MOD(ROW(),2)+3)))),"")</f>
        <v/>
      </c>
      <c r="S17" s="16" t="str">
        <f>IFERROR(IF(Q14="","",IF(MOD(ROW(),2)+3=1,INDEX(Julho!$F$4:$F$300,MATCH(Q17,Julho!$A$4:$A$300,0)),INDEX(Julho!$F$4:$F$300,_xlfn.AGGREGATE(15,6,ROW(Julho!$A$4:$A$300)-ROW(Julho!$A$3)/(Julho!$A$4:$A$300=MAX(Q14:Q17)),MOD(ROW(),2)+3)))),"")</f>
        <v/>
      </c>
      <c r="T17" s="26"/>
      <c r="U17" s="46" t="str">
        <f>IFERROR(IF(T14="","",IF(MOD(ROW(),2)+3=1,INDEX(Julho!$C$4:$C$300,MATCH(T17,Julho!$A$4:$A$300,0)),INDEX(Julho!$C$4:$C$300,_xlfn.AGGREGATE(15,6,ROW(Julho!$A$4:$A$300)-ROW(Julho!$A$3)/(Julho!$A$4:$A$300=MAX(T14:T17)),MOD(ROW(),2)+3)))),"")</f>
        <v/>
      </c>
      <c r="V17" s="16" t="str">
        <f>IFERROR(IF(T14="","",IF(MOD(ROW(),2)+3=1,INDEX(Julho!$F$4:$F$300,MATCH(T17,Julho!$A$4:$A$300,0)),INDEX(Julho!$F$4:$F$300,_xlfn.AGGREGATE(15,6,ROW(Julho!$A$4:$A$300)-ROW(Julho!$A$3)/(Julho!$A$4:$A$300=MAX(T14:T17)),MOD(ROW(),2)+3)))),"")</f>
        <v/>
      </c>
    </row>
    <row r="18" spans="2:22" x14ac:dyDescent="0.3">
      <c r="B18" s="47"/>
      <c r="C18" s="20" t="str">
        <f>IFERROR(IF(B14="","",IF(MOD(ROW(),2)+5=1,INDEX(Julho!$C$4:$C$300,MATCH(B18,Julho!$A$4:$A$300,0)),INDEX(Julho!$C$4:$C$300,_xlfn.AGGREGATE(15,6,ROW(Julho!$A$4:$A$300)-ROW(Julho!$A$3)/(Julho!$A$4:$A$300=MAX(B14:B18)),MOD(ROW(),2)+5)))),"")</f>
        <v/>
      </c>
      <c r="D18" s="16" t="str">
        <f>IFERROR(IF(B14="","",IF(MOD(ROW(),2)+5=1,INDEX(Julho!$F$4:$F$300,MATCH(B18,Julho!$A$4:$A$300,0)),INDEX(Julho!$F$4:$F$300,_xlfn.AGGREGATE(15,6,ROW(Julho!$A$4:$A$300)-ROW(Julho!$A$3)/(Julho!$A$4:$A$300=MAX(B14:B18)),MOD(ROW(),2)+5)))),"")</f>
        <v/>
      </c>
      <c r="E18" s="34"/>
      <c r="F18" s="20" t="str">
        <f>IFERROR(IF(E14="","",IF(MOD(ROW(),2)+5=1,INDEX(Julho!$C$4:$C$300,MATCH(E18,Julho!$A$4:$A$300,0)),INDEX(Julho!$C$4:$C$300,_xlfn.AGGREGATE(15,6,ROW(Julho!$A$4:$A$300)-ROW(Julho!$A$3)/(Julho!$A$4:$A$300=MAX(E14:E18)),MOD(ROW(),2)+5)))),"")</f>
        <v/>
      </c>
      <c r="G18" s="16" t="str">
        <f>IFERROR(IF(E14="","",IF(MOD(ROW(),2)+5=1,INDEX(Julho!$F$4:$F$300,MATCH(E18,Julho!$A$4:$A$300,0)),INDEX(Julho!$F$4:$F$300,_xlfn.AGGREGATE(15,6,ROW(Julho!$A$4:$A$300)-ROW(Julho!$A$3)/(Julho!$A$4:$A$300=MAX(E14:E18)),MOD(ROW(),2)+5)))),"")</f>
        <v/>
      </c>
      <c r="H18" s="34"/>
      <c r="I18" s="20" t="str">
        <f>IFERROR(IF(H14="","",IF(MOD(ROW(),2)+5=1,INDEX(Julho!$C$4:$C$300,MATCH(H18,Julho!$A$4:$A$300,0)),INDEX(Julho!$C$4:$C$300,_xlfn.AGGREGATE(15,6,ROW(Julho!$A$4:$A$300)-ROW(Julho!$A$3)/(Julho!$A$4:$A$300=MAX(H14:H18)),MOD(ROW(),2)+5)))),"")</f>
        <v/>
      </c>
      <c r="J18" s="16" t="str">
        <f>IFERROR(IF(H14="","",IF(MOD(ROW(),2)+5=1,INDEX(Julho!$F$4:$F$300,MATCH(H18,Julho!$A$4:$A$300,0)),INDEX(Julho!$F$4:$F$300,_xlfn.AGGREGATE(15,6,ROW(Julho!$A$4:$A$300)-ROW(Julho!$A$3)/(Julho!$A$4:$A$300=MAX(H14:H18)),MOD(ROW(),2)+5)))),"")</f>
        <v/>
      </c>
      <c r="K18" s="34"/>
      <c r="L18" s="20" t="str">
        <f>IFERROR(IF(K14="","",IF(MOD(ROW(),2)+5=1,INDEX(Julho!$C$4:$C$300,MATCH(K18,Julho!$A$4:$A$300,0)),INDEX(Julho!$C$4:$C$300,_xlfn.AGGREGATE(15,6,ROW(Julho!$A$4:$A$300)-ROW(Julho!$A$3)/(Julho!$A$4:$A$300=MAX(K14:K18)),MOD(ROW(),2)+5)))),"")</f>
        <v/>
      </c>
      <c r="M18" s="16" t="str">
        <f>IFERROR(IF(K14="","",IF(MOD(ROW(),2)+5=1,INDEX(Julho!$F$4:$F$300,MATCH(K18,Julho!$A$4:$A$300,0)),INDEX(Julho!$F$4:$F$300,_xlfn.AGGREGATE(15,6,ROW(Julho!$A$4:$A$300)-ROW(Julho!$A$3)/(Julho!$A$4:$A$300=MAX(K14:K18)),MOD(ROW(),2)+5)))),"")</f>
        <v/>
      </c>
      <c r="N18" s="34"/>
      <c r="O18" s="20" t="str">
        <f>IFERROR(IF(N14="","",IF(MOD(ROW(),2)+5=1,INDEX(Julho!$C$4:$C$300,MATCH(N18,Julho!$A$4:$A$300,0)),INDEX(Julho!$C$4:$C$300,_xlfn.AGGREGATE(15,6,ROW(Julho!$A$4:$A$300)-ROW(Julho!$A$3)/(Julho!$A$4:$A$300=MAX(N14:N18)),MOD(ROW(),2)+5)))),"")</f>
        <v/>
      </c>
      <c r="P18" s="16" t="str">
        <f>IFERROR(IF(N14="","",IF(MOD(ROW(),2)+5=1,INDEX(Julho!$F$4:$F$300,MATCH(N18,Julho!$A$4:$A$300,0)),INDEX(Julho!$F$4:$F$300,_xlfn.AGGREGATE(15,6,ROW(Julho!$A$4:$A$300)-ROW(Julho!$A$3)/(Julho!$A$4:$A$300=MAX(N14:N18)),MOD(ROW(),2)+5)))),"")</f>
        <v/>
      </c>
      <c r="Q18" s="34"/>
      <c r="R18" s="20" t="str">
        <f>IFERROR(IF(Q14="","",IF(MOD(ROW(),2)+5=1,INDEX(Julho!$C$4:$C$300,MATCH(Q18,Julho!$A$4:$A$300,0)),INDEX(Julho!$C$4:$C$300,_xlfn.AGGREGATE(15,6,ROW(Julho!$A$4:$A$300)-ROW(Julho!$A$3)/(Julho!$A$4:$A$300=MAX(Q14:Q18)),MOD(ROW(),2)+5)))),"")</f>
        <v/>
      </c>
      <c r="S18" s="16" t="str">
        <f>IFERROR(IF(Q14="","",IF(MOD(ROW(),2)+5=1,INDEX(Julho!$F$4:$F$300,MATCH(Q18,Julho!$A$4:$A$300,0)),INDEX(Julho!$F$4:$F$300,_xlfn.AGGREGATE(15,6,ROW(Julho!$A$4:$A$300)-ROW(Julho!$A$3)/(Julho!$A$4:$A$300=MAX(Q14:Q18)),MOD(ROW(),2)+5)))),"")</f>
        <v/>
      </c>
      <c r="T18" s="34"/>
      <c r="U18" s="46" t="str">
        <f>IFERROR(IF(T14="","",IF(MOD(ROW(),2)+5=1,INDEX(Julho!$C$4:$C$300,MATCH(T18,Julho!$A$4:$A$300,0)),INDEX(Julho!$C$4:$C$300,_xlfn.AGGREGATE(15,6,ROW(Julho!$A$4:$A$300)-ROW(Julho!$A$3)/(Julho!$A$4:$A$300=MAX(T14:T18)),MOD(ROW(),2)+5)))),"")</f>
        <v/>
      </c>
      <c r="V18" s="16" t="str">
        <f>IFERROR(IF(T14="","",IF(MOD(ROW(),2)+5=1,INDEX(Julho!$F$4:$F$300,MATCH(T18,Julho!$A$4:$A$300,0)),INDEX(Julho!$F$4:$F$300,_xlfn.AGGREGATE(15,6,ROW(Julho!$A$4:$A$300)-ROW(Julho!$A$3)/(Julho!$A$4:$A$300=MAX(T14:T18)),MOD(ROW(),2)+5)))),"")</f>
        <v/>
      </c>
    </row>
    <row r="19" spans="2:22" x14ac:dyDescent="0.3">
      <c r="B19" s="47"/>
      <c r="C19" s="20" t="str">
        <f>IFERROR(IF(B14="","",IF(MOD(ROW(),2)+5=1,INDEX(Julho!$C$4:$C$300,MATCH(B19,Julho!$A$4:$A$300,0)),INDEX(Julho!$C$4:$C$300,_xlfn.AGGREGATE(15,6,ROW(Julho!$A$4:$A$300)-ROW(Julho!$A$3)/(Julho!$A$4:$A$300=MAX(B14:B19)),MOD(ROW(),2)+5)))),"")</f>
        <v/>
      </c>
      <c r="D19" s="16" t="str">
        <f>IFERROR(IF(B14="","",IF(MOD(ROW(),2)+5=1,INDEX(Julho!$F$4:$F$300,MATCH(B19,Julho!$A$4:$A$300,0)),INDEX(Julho!$F$4:$F$300,_xlfn.AGGREGATE(15,6,ROW(Julho!$A$4:$A$300)-ROW(Julho!$A$3)/(Julho!$A$4:$A$300=MAX(B14:B19)),MOD(ROW(),2)+5)))),"")</f>
        <v/>
      </c>
      <c r="E19" s="34"/>
      <c r="F19" s="20" t="str">
        <f>IFERROR(IF(E14="","",IF(MOD(ROW(),2)+5=1,INDEX(Julho!$C$4:$C$300,MATCH(E19,Julho!$A$4:$A$300,0)),INDEX(Julho!$C$4:$C$300,_xlfn.AGGREGATE(15,6,ROW(Julho!$A$4:$A$300)-ROW(Julho!$A$3)/(Julho!$A$4:$A$300=MAX(E14:E19)),MOD(ROW(),2)+5)))),"")</f>
        <v/>
      </c>
      <c r="G19" s="16" t="str">
        <f>IFERROR(IF(E14="","",IF(MOD(ROW(),2)+5=1,INDEX(Julho!$F$4:$F$300,MATCH(E19,Julho!$A$4:$A$300,0)),INDEX(Julho!$F$4:$F$300,_xlfn.AGGREGATE(15,6,ROW(Julho!$A$4:$A$300)-ROW(Julho!$A$3)/(Julho!$A$4:$A$300=MAX(E14:E19)),MOD(ROW(),2)+5)))),"")</f>
        <v/>
      </c>
      <c r="H19" s="34"/>
      <c r="I19" s="20" t="str">
        <f>IFERROR(IF(H14="","",IF(MOD(ROW(),2)+5=1,INDEX(Julho!$C$4:$C$300,MATCH(H19,Julho!$A$4:$A$300,0)),INDEX(Julho!$C$4:$C$300,_xlfn.AGGREGATE(15,6,ROW(Julho!$A$4:$A$300)-ROW(Julho!$A$3)/(Julho!$A$4:$A$300=MAX(H14:H19)),MOD(ROW(),2)+5)))),"")</f>
        <v/>
      </c>
      <c r="J19" s="16" t="str">
        <f>IFERROR(IF(H14="","",IF(MOD(ROW(),2)+5=1,INDEX(Julho!$F$4:$F$300,MATCH(H19,Julho!$A$4:$A$300,0)),INDEX(Julho!$F$4:$F$300,_xlfn.AGGREGATE(15,6,ROW(Julho!$A$4:$A$300)-ROW(Julho!$A$3)/(Julho!$A$4:$A$300=MAX(H14:H19)),MOD(ROW(),2)+5)))),"")</f>
        <v/>
      </c>
      <c r="K19" s="34"/>
      <c r="L19" s="20" t="str">
        <f>IFERROR(IF(K14="","",IF(MOD(ROW(),2)+5=1,INDEX(Julho!$C$4:$C$300,MATCH(K19,Julho!$A$4:$A$300,0)),INDEX(Julho!$C$4:$C$300,_xlfn.AGGREGATE(15,6,ROW(Julho!$A$4:$A$300)-ROW(Julho!$A$3)/(Julho!$A$4:$A$300=MAX(K14:K19)),MOD(ROW(),2)+5)))),"")</f>
        <v/>
      </c>
      <c r="M19" s="16" t="str">
        <f>IFERROR(IF(K14="","",IF(MOD(ROW(),2)+5=1,INDEX(Julho!$F$4:$F$300,MATCH(K19,Julho!$A$4:$A$300,0)),INDEX(Julho!$F$4:$F$300,_xlfn.AGGREGATE(15,6,ROW(Julho!$A$4:$A$300)-ROW(Julho!$A$3)/(Julho!$A$4:$A$300=MAX(K14:K19)),MOD(ROW(),2)+5)))),"")</f>
        <v/>
      </c>
      <c r="N19" s="34"/>
      <c r="O19" s="20" t="str">
        <f>IFERROR(IF(N14="","",IF(MOD(ROW(),2)+5=1,INDEX(Julho!$C$4:$C$300,MATCH(N19,Julho!$A$4:$A$300,0)),INDEX(Julho!$C$4:$C$300,_xlfn.AGGREGATE(15,6,ROW(Julho!$A$4:$A$300)-ROW(Julho!$A$3)/(Julho!$A$4:$A$300=MAX(N14:N19)),MOD(ROW(),2)+5)))),"")</f>
        <v/>
      </c>
      <c r="P19" s="16" t="str">
        <f>IFERROR(IF(N14="","",IF(MOD(ROW(),2)+5=1,INDEX(Julho!$F$4:$F$300,MATCH(N19,Julho!$A$4:$A$300,0)),INDEX(Julho!$F$4:$F$300,_xlfn.AGGREGATE(15,6,ROW(Julho!$A$4:$A$300)-ROW(Julho!$A$3)/(Julho!$A$4:$A$300=MAX(N14:N19)),MOD(ROW(),2)+5)))),"")</f>
        <v/>
      </c>
      <c r="Q19" s="34"/>
      <c r="R19" s="20" t="str">
        <f>IFERROR(IF(Q14="","",IF(MOD(ROW(),2)+5=1,INDEX(Julho!$C$4:$C$300,MATCH(Q19,Julho!$A$4:$A$300,0)),INDEX(Julho!$C$4:$C$300,_xlfn.AGGREGATE(15,6,ROW(Julho!$A$4:$A$300)-ROW(Julho!$A$3)/(Julho!$A$4:$A$300=MAX(Q14:Q19)),MOD(ROW(),2)+5)))),"")</f>
        <v/>
      </c>
      <c r="S19" s="16" t="str">
        <f>IFERROR(IF(Q14="","",IF(MOD(ROW(),2)+5=1,INDEX(Julho!$F$4:$F$300,MATCH(Q19,Julho!$A$4:$A$300,0)),INDEX(Julho!$F$4:$F$300,_xlfn.AGGREGATE(15,6,ROW(Julho!$A$4:$A$300)-ROW(Julho!$A$3)/(Julho!$A$4:$A$300=MAX(Q14:Q19)),MOD(ROW(),2)+5)))),"")</f>
        <v/>
      </c>
      <c r="T19" s="34"/>
      <c r="U19" s="46" t="str">
        <f>IFERROR(IF(T14="","",IF(MOD(ROW(),2)+5=1,INDEX(Julho!$C$4:$C$300,MATCH(T19,Julho!$A$4:$A$300,0)),INDEX(Julho!$C$4:$C$300,_xlfn.AGGREGATE(15,6,ROW(Julho!$A$4:$A$300)-ROW(Julho!$A$3)/(Julho!$A$4:$A$300=MAX(T14:T19)),MOD(ROW(),2)+5)))),"")</f>
        <v/>
      </c>
      <c r="V19" s="16" t="str">
        <f>IFERROR(IF(T14="","",IF(MOD(ROW(),2)+5=1,INDEX(Julho!$F$4:$F$300,MATCH(T19,Julho!$A$4:$A$300,0)),INDEX(Julho!$F$4:$F$300,_xlfn.AGGREGATE(15,6,ROW(Julho!$A$4:$A$300)-ROW(Julho!$A$3)/(Julho!$A$4:$A$300=MAX(T14:T19)),MOD(ROW(),2)+5)))),"")</f>
        <v/>
      </c>
    </row>
    <row r="20" spans="2:22" x14ac:dyDescent="0.3">
      <c r="B20" s="47"/>
      <c r="C20" s="20" t="str">
        <f>IFERROR(IF(B14="","",IF(MOD(ROW(),2)+7=1,INDEX(Julho!$C$4:$C$300,MATCH(B20,Julho!$A$4:$A$300,0)),INDEX(Julho!$C$4:$C$300,_xlfn.AGGREGATE(15,6,ROW(Julho!$A$4:$A$300)-ROW(Julho!$A$3)/(Julho!$A$4:$A$300=MAX(B14:B20)),MOD(ROW(),2)+7)))),"")</f>
        <v/>
      </c>
      <c r="D20" s="16" t="str">
        <f>IFERROR(IF(B14="","",IF(MOD(ROW(),2)+7=1,INDEX(Julho!$F$4:$F$300,MATCH(B20,Julho!$A$4:$A$300,0)),INDEX(Julho!$F$4:$F$300,_xlfn.AGGREGATE(15,6,ROW(Julho!$A$4:$A$300)-ROW(Julho!$A$3)/(Julho!$A$4:$A$300=MAX(B14:B20)),MOD(ROW(),2)+7)))),"")</f>
        <v/>
      </c>
      <c r="E20" s="34"/>
      <c r="F20" s="20" t="str">
        <f>IFERROR(IF(E14="","",IF(MOD(ROW(),2)+7=1,INDEX(Julho!$C$4:$C$300,MATCH(E20,Julho!$A$4:$A$300,0)),INDEX(Julho!$C$4:$C$300,_xlfn.AGGREGATE(15,6,ROW(Julho!$A$4:$A$300)-ROW(Julho!$A$3)/(Julho!$A$4:$A$300=MAX(E14:E20)),MOD(ROW(),2)+7)))),"")</f>
        <v/>
      </c>
      <c r="G20" s="16" t="str">
        <f>IFERROR(IF(E14="","",IF(MOD(ROW(),2)+7=1,INDEX(Julho!$F$4:$F$300,MATCH(E20,Julho!$A$4:$A$300,0)),INDEX(Julho!$F$4:$F$300,_xlfn.AGGREGATE(15,6,ROW(Julho!$A$4:$A$300)-ROW(Julho!$A$3)/(Julho!$A$4:$A$300=MAX(E14:E20)),MOD(ROW(),2)+7)))),"")</f>
        <v/>
      </c>
      <c r="H20" s="34"/>
      <c r="I20" s="20" t="str">
        <f>IFERROR(IF(H14="","",IF(MOD(ROW(),2)+7=1,INDEX(Julho!$C$4:$C$300,MATCH(H20,Julho!$A$4:$A$300,0)),INDEX(Julho!$C$4:$C$300,_xlfn.AGGREGATE(15,6,ROW(Julho!$A$4:$A$300)-ROW(Julho!$A$3)/(Julho!$A$4:$A$300=MAX(H14:H20)),MOD(ROW(),2)+7)))),"")</f>
        <v/>
      </c>
      <c r="J20" s="16" t="str">
        <f>IFERROR(IF(H14="","",IF(MOD(ROW(),2)+7=1,INDEX(Julho!$F$4:$F$300,MATCH(H20,Julho!$A$4:$A$300,0)),INDEX(Julho!$F$4:$F$300,_xlfn.AGGREGATE(15,6,ROW(Julho!$A$4:$A$300)-ROW(Julho!$A$3)/(Julho!$A$4:$A$300=MAX(H14:H20)),MOD(ROW(),2)+7)))),"")</f>
        <v/>
      </c>
      <c r="K20" s="34"/>
      <c r="L20" s="20" t="str">
        <f>IFERROR(IF(K14="","",IF(MOD(ROW(),2)+7=1,INDEX(Julho!$C$4:$C$300,MATCH(K20,Julho!$A$4:$A$300,0)),INDEX(Julho!$C$4:$C$300,_xlfn.AGGREGATE(15,6,ROW(Julho!$A$4:$A$300)-ROW(Julho!$A$3)/(Julho!$A$4:$A$300=MAX(K14:K20)),MOD(ROW(),2)+7)))),"")</f>
        <v/>
      </c>
      <c r="M20" s="16" t="str">
        <f>IFERROR(IF(K14="","",IF(MOD(ROW(),2)+7=1,INDEX(Julho!$F$4:$F$300,MATCH(K20,Julho!$A$4:$A$300,0)),INDEX(Julho!$F$4:$F$300,_xlfn.AGGREGATE(15,6,ROW(Julho!$A$4:$A$300)-ROW(Julho!$A$3)/(Julho!$A$4:$A$300=MAX(K14:K20)),MOD(ROW(),2)+7)))),"")</f>
        <v/>
      </c>
      <c r="N20" s="34"/>
      <c r="O20" s="20" t="str">
        <f>IFERROR(IF(N14="","",IF(MOD(ROW(),2)+7=1,INDEX(Julho!$C$4:$C$300,MATCH(N20,Julho!$A$4:$A$300,0)),INDEX(Julho!$C$4:$C$300,_xlfn.AGGREGATE(15,6,ROW(Julho!$A$4:$A$300)-ROW(Julho!$A$3)/(Julho!$A$4:$A$300=MAX(N14:N20)),MOD(ROW(),2)+7)))),"")</f>
        <v/>
      </c>
      <c r="P20" s="16" t="str">
        <f>IFERROR(IF(N14="","",IF(MOD(ROW(),2)+7=1,INDEX(Julho!$F$4:$F$300,MATCH(N20,Julho!$A$4:$A$300,0)),INDEX(Julho!$F$4:$F$300,_xlfn.AGGREGATE(15,6,ROW(Julho!$A$4:$A$300)-ROW(Julho!$A$3)/(Julho!$A$4:$A$300=MAX(N14:N20)),MOD(ROW(),2)+7)))),"")</f>
        <v/>
      </c>
      <c r="Q20" s="34"/>
      <c r="R20" s="20" t="str">
        <f>IFERROR(IF(Q14="","",IF(MOD(ROW(),2)+7=1,INDEX(Julho!$C$4:$C$300,MATCH(Q20,Julho!$A$4:$A$300,0)),INDEX(Julho!$C$4:$C$300,_xlfn.AGGREGATE(15,6,ROW(Julho!$A$4:$A$300)-ROW(Julho!$A$3)/(Julho!$A$4:$A$300=MAX(Q14:Q20)),MOD(ROW(),2)+7)))),"")</f>
        <v/>
      </c>
      <c r="S20" s="16" t="str">
        <f>IFERROR(IF(Q14="","",IF(MOD(ROW(),2)+7=1,INDEX(Julho!$F$4:$F$300,MATCH(Q20,Julho!$A$4:$A$300,0)),INDEX(Julho!$F$4:$F$300,_xlfn.AGGREGATE(15,6,ROW(Julho!$A$4:$A$300)-ROW(Julho!$A$3)/(Julho!$A$4:$A$300=MAX(Q14:Q20)),MOD(ROW(),2)+7)))),"")</f>
        <v/>
      </c>
      <c r="T20" s="34"/>
      <c r="U20" s="46" t="str">
        <f>IFERROR(IF(T14="","",IF(MOD(ROW(),2)+7=1,INDEX(Julho!$C$4:$C$300,MATCH(T20,Julho!$A$4:$A$300,0)),INDEX(Julho!$C$4:$C$300,_xlfn.AGGREGATE(15,6,ROW(Julho!$A$4:$A$300)-ROW(Julho!$A$3)/(Julho!$A$4:$A$300=MAX(T14:T20)),MOD(ROW(),2)+7)))),"")</f>
        <v/>
      </c>
      <c r="V20" s="16" t="str">
        <f>IFERROR(IF(T14="","",IF(MOD(ROW(),2)+7=1,INDEX(Julho!$F$4:$F$300,MATCH(T20,Julho!$A$4:$A$300,0)),INDEX(Julho!$F$4:$F$300,_xlfn.AGGREGATE(15,6,ROW(Julho!$A$4:$A$300)-ROW(Julho!$A$3)/(Julho!$A$4:$A$300=MAX(T14:T20)),MOD(ROW(),2)+7)))),"")</f>
        <v/>
      </c>
    </row>
    <row r="21" spans="2:22" x14ac:dyDescent="0.3">
      <c r="B21" s="47"/>
      <c r="C21" s="21" t="str">
        <f>IFERROR(IF(B14="","",IF(MOD(ROW(),2)+7=1,INDEX(Julho!$C$4:$C$300,MATCH(B21,Julho!$A$4:$A$300,0)),INDEX(Julho!$C$4:$C$300,_xlfn.AGGREGATE(15,6,ROW(Julho!$A$4:$A$300)-ROW(Julho!$A$3)/(Julho!$A$4:$A$300=MAX(B14:B21)),MOD(ROW(),2)+7)))),"")</f>
        <v/>
      </c>
      <c r="D21" s="16" t="str">
        <f>IFERROR(IF(B14="","",IF(MOD(ROW(),2)+7=1,INDEX(Julho!$F$4:$F$300,MATCH(B21,Julho!$A$4:$A$300,0)),INDEX(Julho!$F$4:$F$300,_xlfn.AGGREGATE(15,6,ROW(Julho!$A$4:$A$300)-ROW(Julho!$A$3)/(Julho!$A$4:$A$300=MAX(B14:B21)),MOD(ROW(),2)+7)))),"")</f>
        <v/>
      </c>
      <c r="E21" s="34"/>
      <c r="F21" s="44" t="str">
        <f>IFERROR(IF(E14="","",IF(MOD(ROW(),2)+7=1,INDEX(Julho!$C$4:$C$300,MATCH(E21,Julho!$A$4:$A$300,0)),INDEX(Julho!$C$4:$C$300,_xlfn.AGGREGATE(15,6,ROW(Julho!$A$4:$A$300)-ROW(Julho!$A$3)/(Julho!$A$4:$A$300=MAX(E14:E21)),MOD(ROW(),2)+7)))),"")</f>
        <v/>
      </c>
      <c r="G21" s="16" t="str">
        <f>IFERROR(IF(E14="","",IF(MOD(ROW(),2)+7=1,INDEX(Julho!$F$4:$F$300,MATCH(E21,Julho!$A$4:$A$300,0)),INDEX(Julho!$F$4:$F$300,_xlfn.AGGREGATE(15,6,ROW(Julho!$A$4:$A$300)-ROW(Julho!$A$3)/(Julho!$A$4:$A$300=MAX(E14:E21)),MOD(ROW(),2)+7)))),"")</f>
        <v/>
      </c>
      <c r="H21" s="34"/>
      <c r="I21" s="44" t="str">
        <f>IFERROR(IF(H14="","",IF(MOD(ROW(),2)+7=1,INDEX(Julho!$C$4:$C$300,MATCH(H21,Julho!$A$4:$A$300,0)),INDEX(Julho!$C$4:$C$300,_xlfn.AGGREGATE(15,6,ROW(Julho!$A$4:$A$300)-ROW(Julho!$A$3)/(Julho!$A$4:$A$300=MAX(H14:H21)),MOD(ROW(),2)+7)))),"")</f>
        <v/>
      </c>
      <c r="J21" s="16" t="str">
        <f>IFERROR(IF(H14="","",IF(MOD(ROW(),2)+7=1,INDEX(Julho!$F$4:$F$300,MATCH(H21,Julho!$A$4:$A$300,0)),INDEX(Julho!$F$4:$F$300,_xlfn.AGGREGATE(15,6,ROW(Julho!$A$4:$A$300)-ROW(Julho!$A$3)/(Julho!$A$4:$A$300=MAX(H14:H21)),MOD(ROW(),2)+7)))),"")</f>
        <v/>
      </c>
      <c r="K21" s="34"/>
      <c r="L21" s="44" t="str">
        <f>IFERROR(IF(K14="","",IF(MOD(ROW(),2)+7=1,INDEX(Julho!$C$4:$C$300,MATCH(K21,Julho!$A$4:$A$300,0)),INDEX(Julho!$C$4:$C$300,_xlfn.AGGREGATE(15,6,ROW(Julho!$A$4:$A$300)-ROW(Julho!$A$3)/(Julho!$A$4:$A$300=MAX(K14:K21)),MOD(ROW(),2)+7)))),"")</f>
        <v/>
      </c>
      <c r="M21" s="16" t="str">
        <f>IFERROR(IF(K14="","",IF(MOD(ROW(),2)+7=1,INDEX(Julho!$F$4:$F$300,MATCH(K21,Julho!$A$4:$A$300,0)),INDEX(Julho!$F$4:$F$300,_xlfn.AGGREGATE(15,6,ROW(Julho!$A$4:$A$300)-ROW(Julho!$A$3)/(Julho!$A$4:$A$300=MAX(K14:K21)),MOD(ROW(),2)+7)))),"")</f>
        <v/>
      </c>
      <c r="N21" s="34"/>
      <c r="O21" s="44" t="str">
        <f>IFERROR(IF(N14="","",IF(MOD(ROW(),2)+7=1,INDEX(Julho!$C$4:$C$300,MATCH(N21,Julho!$A$4:$A$300,0)),INDEX(Julho!$C$4:$C$300,_xlfn.AGGREGATE(15,6,ROW(Julho!$A$4:$A$300)-ROW(Julho!$A$3)/(Julho!$A$4:$A$300=MAX(N14:N21)),MOD(ROW(),2)+7)))),"")</f>
        <v/>
      </c>
      <c r="P21" s="16" t="str">
        <f>IFERROR(IF(N14="","",IF(MOD(ROW(),2)+7=1,INDEX(Julho!$F$4:$F$300,MATCH(N21,Julho!$A$4:$A$300,0)),INDEX(Julho!$F$4:$F$300,_xlfn.AGGREGATE(15,6,ROW(Julho!$A$4:$A$300)-ROW(Julho!$A$3)/(Julho!$A$4:$A$300=MAX(N14:N21)),MOD(ROW(),2)+7)))),"")</f>
        <v/>
      </c>
      <c r="Q21" s="34"/>
      <c r="R21" s="44" t="str">
        <f>IFERROR(IF(Q14="","",IF(MOD(ROW(),2)+7=1,INDEX(Julho!$C$4:$C$300,MATCH(Q21,Julho!$A$4:$A$300,0)),INDEX(Julho!$C$4:$C$300,_xlfn.AGGREGATE(15,6,ROW(Julho!$A$4:$A$300)-ROW(Julho!$A$3)/(Julho!$A$4:$A$300=MAX(Q14:Q21)),MOD(ROW(),2)+7)))),"")</f>
        <v/>
      </c>
      <c r="S21" s="16" t="str">
        <f>IFERROR(IF(Q14="","",IF(MOD(ROW(),2)+7=1,INDEX(Julho!$F$4:$F$300,MATCH(Q21,Julho!$A$4:$A$300,0)),INDEX(Julho!$F$4:$F$300,_xlfn.AGGREGATE(15,6,ROW(Julho!$A$4:$A$300)-ROW(Julho!$A$3)/(Julho!$A$4:$A$300=MAX(Q14:Q21)),MOD(ROW(),2)+7)))),"")</f>
        <v/>
      </c>
      <c r="T21" s="34"/>
      <c r="U21" s="51" t="str">
        <f>IFERROR(IF(T14="","",IF(MOD(ROW(),2)+7=1,INDEX(Julho!$C$4:$C$300,MATCH(T21,Julho!$A$4:$A$300,0)),INDEX(Julho!$C$4:$C$300,_xlfn.AGGREGATE(15,6,ROW(Julho!$A$4:$A$300)-ROW(Julho!$A$3)/(Julho!$A$4:$A$300=MAX(T14:T21)),MOD(ROW(),2)+7)))),"")</f>
        <v/>
      </c>
      <c r="V21" s="16" t="str">
        <f>IFERROR(IF(T14="","",IF(MOD(ROW(),2)+7=1,INDEX(Julho!$F$4:$F$300,MATCH(T21,Julho!$A$4:$A$300,0)),INDEX(Julho!$F$4:$F$300,_xlfn.AGGREGATE(15,6,ROW(Julho!$A$4:$A$300)-ROW(Julho!$A$3)/(Julho!$A$4:$A$300=MAX(T14:T21)),MOD(ROW(),2)+7)))),"")</f>
        <v/>
      </c>
    </row>
    <row r="22" spans="2:22" x14ac:dyDescent="0.3">
      <c r="B22" s="49">
        <f>Julho!H9</f>
        <v>44388</v>
      </c>
      <c r="C22" s="20" t="str">
        <f>IFERROR(IF(B22="","",IF(MOD(ROW(),2)+1=1,INDEX(Julho!$C$4:$C$300,MATCH(B22,Julho!$A$4:$A$300,0)),INDEX(Julho!$C$4:$C$300,_xlfn.AGGREGATE(15,6,ROW(Julho!$A$4:$A$300)-ROW(Julho!$A$3)/(Julho!$A$4:$A$300=MAX(B22)),MOD(ROW(),2)+1)))),"")</f>
        <v>Crase</v>
      </c>
      <c r="D22" s="16" t="str">
        <f>IFERROR(IF(B22="","",IF(MOD(ROW(),2)+1=1,INDEX(Julho!$F$4:$F$300,MATCH(B22,Julho!$A$4:$A$300,0)),INDEX(Julho!$F$4:$F$300,_xlfn.AGGREGATE(15,6,ROW(Julho!$A$4:$A$300)-ROW(Julho!$A$3)/(Julho!$A$4:$A$300=MAX(B22)),MOD(ROW(),2)+1)))),"")</f>
        <v>A estudar</v>
      </c>
      <c r="E22" s="36">
        <f>Julho!I9</f>
        <v>44389</v>
      </c>
      <c r="F22" s="20" t="str">
        <f>IFERROR(IF(E22="","",IF(MOD(ROW(),2)+1=1,INDEX(Julho!$C$4:$C$300,MATCH(E22,Julho!$A$4:$A$300,0)),INDEX(Julho!$C$4:$C$300,_xlfn.AGGREGATE(15,6,ROW(Julho!$A$4:$A$300)-ROW(Julho!$A$3)/(Julho!$A$4:$A$300=MAX(E22)),MOD(ROW(),2)+1)))),"")</f>
        <v>Números inteiros</v>
      </c>
      <c r="G22" s="16" t="str">
        <f>IFERROR(IF(E22="","",IF(MOD(ROW(),2)+1=1,INDEX(Julho!$F$4:$F$300,MATCH(E22,Julho!$A$4:$A$300,0)),INDEX(Julho!$F$4:$F$300,_xlfn.AGGREGATE(15,6,ROW(Julho!$A$4:$A$300)-ROW(Julho!$A$3)/(Julho!$A$4:$A$300=MAX(E22)),MOD(ROW(),2)+1)))),"")</f>
        <v>A estudar</v>
      </c>
      <c r="H22" s="36">
        <f>Julho!J9</f>
        <v>44390</v>
      </c>
      <c r="I22" s="20" t="str">
        <f>IFERROR(IF(H22="","",IF(MOD(ROW(),2)+1=1,INDEX(Julho!$C$4:$C$300,MATCH(H22,Julho!$A$4:$A$300,0)),INDEX(Julho!$C$4:$C$300,_xlfn.AGGREGATE(15,6,ROW(Julho!$A$4:$A$300)-ROW(Julho!$A$3)/(Julho!$A$4:$A$300=MAX(H22)),MOD(ROW(),2)+1)))),"")</f>
        <v>Reações Quimicas</v>
      </c>
      <c r="J22" s="16" t="str">
        <f>IFERROR(IF(H22="","",IF(MOD(ROW(),2)+1=1,INDEX(Julho!$F$4:$F$300,MATCH(H22,Julho!$A$4:$A$300,0)),INDEX(Julho!$F$4:$F$300,_xlfn.AGGREGATE(15,6,ROW(Julho!$A$4:$A$300)-ROW(Julho!$A$3)/(Julho!$A$4:$A$300=MAX(H22)),MOD(ROW(),2)+1)))),"")</f>
        <v>A estudar</v>
      </c>
      <c r="K22" s="36">
        <f>Julho!K9</f>
        <v>44391</v>
      </c>
      <c r="L22" s="20" t="str">
        <f>IFERROR(IF(K22="","",IF(MOD(ROW(),2)+1=1,INDEX(Julho!$C$4:$C$300,MATCH(K22,Julho!$A$4:$A$300,0)),INDEX(Julho!$C$4:$C$300,_xlfn.AGGREGATE(15,6,ROW(Julho!$A$4:$A$300)-ROW(Julho!$A$3)/(Julho!$A$4:$A$300=MAX(K22)),MOD(ROW(),2)+1)))),"")</f>
        <v>Báskara</v>
      </c>
      <c r="M22" s="16" t="str">
        <f>IFERROR(IF(K22="","",IF(MOD(ROW(),2)+1=1,INDEX(Julho!$F$4:$F$300,MATCH(K22,Julho!$A$4:$A$300,0)),INDEX(Julho!$F$4:$F$300,_xlfn.AGGREGATE(15,6,ROW(Julho!$A$4:$A$300)-ROW(Julho!$A$3)/(Julho!$A$4:$A$300=MAX(K22)),MOD(ROW(),2)+1)))),"")</f>
        <v>A estudar</v>
      </c>
      <c r="N22" s="36">
        <f>Julho!L9</f>
        <v>44392</v>
      </c>
      <c r="O22" s="20" t="str">
        <f>IFERROR(IF(N22="","",IF(MOD(ROW(),2)+1=1,INDEX(Julho!$C$4:$C$300,MATCH(N22,Julho!$A$4:$A$300,0)),INDEX(Julho!$C$4:$C$300,_xlfn.AGGREGATE(15,6,ROW(Julho!$A$4:$A$300)-ROW(Julho!$A$3)/(Julho!$A$4:$A$300=MAX(N22)),MOD(ROW(),2)+1)))),"")</f>
        <v>Hifen</v>
      </c>
      <c r="P22" s="16" t="str">
        <f>IFERROR(IF(N22="","",IF(MOD(ROW(),2)+1=1,INDEX(Julho!$F$4:$F$300,MATCH(N22,Julho!$A$4:$A$300,0)),INDEX(Julho!$F$4:$F$300,_xlfn.AGGREGATE(15,6,ROW(Julho!$A$4:$A$300)-ROW(Julho!$A$3)/(Julho!$A$4:$A$300=MAX(N22)),MOD(ROW(),2)+1)))),"")</f>
        <v>A estudar</v>
      </c>
      <c r="Q22" s="36">
        <f>Julho!M9</f>
        <v>44393</v>
      </c>
      <c r="R22" s="20" t="str">
        <f>IFERROR(IF(Q22="","",IF(MOD(ROW(),2)+1=1,INDEX(Julho!$C$4:$C$300,MATCH(Q22,Julho!$A$4:$A$300,0)),INDEX(Julho!$C$4:$C$300,_xlfn.AGGREGATE(15,6,ROW(Julho!$A$4:$A$300)-ROW(Julho!$A$3)/(Julho!$A$4:$A$300=MAX(Q22)),MOD(ROW(),2)+1)))),"")</f>
        <v>Velocidade Média</v>
      </c>
      <c r="S22" s="16" t="str">
        <f>IFERROR(IF(Q22="","",IF(MOD(ROW(),2)+1=1,INDEX(Julho!$F$4:$F$300,MATCH(Q22,Julho!$A$4:$A$300,0)),INDEX(Julho!$F$4:$F$300,_xlfn.AGGREGATE(15,6,ROW(Julho!$A$4:$A$300)-ROW(Julho!$A$3)/(Julho!$A$4:$A$300=MAX(Q22)),MOD(ROW(),2)+1)))),"")</f>
        <v>A estudar</v>
      </c>
      <c r="T22" s="36">
        <f>Julho!N9</f>
        <v>44394</v>
      </c>
      <c r="U22" s="46" t="str">
        <f>IFERROR(IF(T22="","",IF(MOD(ROW(),2)+1=1,INDEX(Julho!$C$4:$C$300,MATCH(T22,Julho!$A$4:$A$300,0)),INDEX(Julho!$C$4:$C$300,_xlfn.AGGREGATE(15,6,ROW(Julho!$A$4:$A$300)-ROW(Julho!$A$3)/(Julho!$A$4:$A$300=MAX(T22)),MOD(ROW(),2)+1)))),"")</f>
        <v>Quimica organica</v>
      </c>
      <c r="V22" s="16" t="str">
        <f>IFERROR(IF(T22="","",IF(MOD(ROW(),2)+1=1,INDEX(Julho!$F$4:$F$300,MATCH(T22,Julho!$A$4:$A$300,0)),INDEX(Julho!$F$4:$F$300,_xlfn.AGGREGATE(15,6,ROW(Julho!$A$4:$A$300)-ROW(Julho!$A$3)/(Julho!$A$4:$A$300=MAX(T22)),MOD(ROW(),2)+1)))),"")</f>
        <v>A estudar</v>
      </c>
    </row>
    <row r="23" spans="2:22" x14ac:dyDescent="0.3">
      <c r="B23" s="45"/>
      <c r="C23" s="20" t="str">
        <f>IFERROR(IF(B22="","",IF(MOD(ROW(),2)+1=1,INDEX(Julho!$C$4:$C$300,MATCH(B23,Julho!$A$4:$A$300,0)),INDEX(Julho!$C$4:$C$300,_xlfn.AGGREGATE(15,6,ROW(Julho!$A$4:$A$300)-ROW(Julho!$A$3)/(Julho!$A$4:$A$300=MAX(B22:B23)),MOD(ROW(),2)+1)))),"")</f>
        <v/>
      </c>
      <c r="D23" s="16" t="str">
        <f>IFERROR(IF(B22="","",IF(MOD(ROW(),2)+1=1,INDEX(Julho!$F$4:$F$300,MATCH(B23,Julho!$A$4:$A$300,0)),INDEX(Julho!$F$4:$F$300,_xlfn.AGGREGATE(15,6,ROW(Julho!$A$4:$A$300)-ROW(Julho!$A$3)/(Julho!$A$4:$A$300=MAX(B22:B23)),MOD(ROW(),2)+1)))),"")</f>
        <v/>
      </c>
      <c r="E23" s="26"/>
      <c r="F23" s="20" t="str">
        <f>IFERROR(IF(E22="","",IF(MOD(ROW(),2)+1=1,INDEX(Julho!$C$4:$C$300,MATCH(E23,Julho!$A$4:$A$300,0)),INDEX(Julho!$C$4:$C$300,_xlfn.AGGREGATE(15,6,ROW(Julho!$A$4:$A$300)-ROW(Julho!$A$3)/(Julho!$A$4:$A$300=MAX(E22:E23)),MOD(ROW(),2)+1)))),"")</f>
        <v/>
      </c>
      <c r="G23" s="16" t="str">
        <f>IFERROR(IF(E22="","",IF(MOD(ROW(),2)+1=1,INDEX(Julho!$F$4:$F$300,MATCH(E23,Julho!$A$4:$A$300,0)),INDEX(Julho!$F$4:$F$300,_xlfn.AGGREGATE(15,6,ROW(Julho!$A$4:$A$300)-ROW(Julho!$A$3)/(Julho!$A$4:$A$300=MAX(E22:E23)),MOD(ROW(),2)+1)))),"")</f>
        <v/>
      </c>
      <c r="H23" s="26"/>
      <c r="I23" s="20" t="str">
        <f>IFERROR(IF(H22="","",IF(MOD(ROW(),2)+1=1,INDEX(Julho!$C$4:$C$300,MATCH(H23,Julho!$A$4:$A$300,0)),INDEX(Julho!$C$4:$C$300,_xlfn.AGGREGATE(15,6,ROW(Julho!$A$4:$A$300)-ROW(Julho!$A$3)/(Julho!$A$4:$A$300=MAX(H22:H23)),MOD(ROW(),2)+1)))),"")</f>
        <v/>
      </c>
      <c r="J23" s="16" t="str">
        <f>IFERROR(IF(H22="","",IF(MOD(ROW(),2)+1=1,INDEX(Julho!$F$4:$F$300,MATCH(H23,Julho!$A$4:$A$300,0)),INDEX(Julho!$F$4:$F$300,_xlfn.AGGREGATE(15,6,ROW(Julho!$A$4:$A$300)-ROW(Julho!$A$3)/(Julho!$A$4:$A$300=MAX(H22:H23)),MOD(ROW(),2)+1)))),"")</f>
        <v/>
      </c>
      <c r="K23" s="26"/>
      <c r="L23" s="20" t="str">
        <f>IFERROR(IF(K22="","",IF(MOD(ROW(),2)+1=1,INDEX(Julho!$C$4:$C$300,MATCH(K23,Julho!$A$4:$A$300,0)),INDEX(Julho!$C$4:$C$300,_xlfn.AGGREGATE(15,6,ROW(Julho!$A$4:$A$300)-ROW(Julho!$A$3)/(Julho!$A$4:$A$300=MAX(K22:K23)),MOD(ROW(),2)+1)))),"")</f>
        <v/>
      </c>
      <c r="M23" s="16" t="str">
        <f>IFERROR(IF(K22="","",IF(MOD(ROW(),2)+1=1,INDEX(Julho!$F$4:$F$300,MATCH(K23,Julho!$A$4:$A$300,0)),INDEX(Julho!$F$4:$F$300,_xlfn.AGGREGATE(15,6,ROW(Julho!$A$4:$A$300)-ROW(Julho!$A$3)/(Julho!$A$4:$A$300=MAX(K22:K23)),MOD(ROW(),2)+1)))),"")</f>
        <v/>
      </c>
      <c r="N23" s="26"/>
      <c r="O23" s="20" t="str">
        <f>IFERROR(IF(N22="","",IF(MOD(ROW(),2)+1=1,INDEX(Julho!$C$4:$C$300,MATCH(N23,Julho!$A$4:$A$300,0)),INDEX(Julho!$C$4:$C$300,_xlfn.AGGREGATE(15,6,ROW(Julho!$A$4:$A$300)-ROW(Julho!$A$3)/(Julho!$A$4:$A$300=MAX(N22:N23)),MOD(ROW(),2)+1)))),"")</f>
        <v/>
      </c>
      <c r="P23" s="16" t="str">
        <f>IFERROR(IF(N22="","",IF(MOD(ROW(),2)+1=1,INDEX(Julho!$F$4:$F$300,MATCH(N23,Julho!$A$4:$A$300,0)),INDEX(Julho!$F$4:$F$300,_xlfn.AGGREGATE(15,6,ROW(Julho!$A$4:$A$300)-ROW(Julho!$A$3)/(Julho!$A$4:$A$300=MAX(N22:N23)),MOD(ROW(),2)+1)))),"")</f>
        <v/>
      </c>
      <c r="Q23" s="26"/>
      <c r="R23" s="20" t="str">
        <f>IFERROR(IF(Q22="","",IF(MOD(ROW(),2)+1=1,INDEX(Julho!$C$4:$C$300,MATCH(Q23,Julho!$A$4:$A$300,0)),INDEX(Julho!$C$4:$C$300,_xlfn.AGGREGATE(15,6,ROW(Julho!$A$4:$A$300)-ROW(Julho!$A$3)/(Julho!$A$4:$A$300=MAX(Q22:Q23)),MOD(ROW(),2)+1)))),"")</f>
        <v/>
      </c>
      <c r="S23" s="16" t="str">
        <f>IFERROR(IF(Q22="","",IF(MOD(ROW(),2)+1=1,INDEX(Julho!$F$4:$F$300,MATCH(Q23,Julho!$A$4:$A$300,0)),INDEX(Julho!$F$4:$F$300,_xlfn.AGGREGATE(15,6,ROW(Julho!$A$4:$A$300)-ROW(Julho!$A$3)/(Julho!$A$4:$A$300=MAX(Q22:Q23)),MOD(ROW(),2)+1)))),"")</f>
        <v/>
      </c>
      <c r="T23" s="26"/>
      <c r="U23" s="46" t="str">
        <f>IFERROR(IF(T22="","",IF(MOD(ROW(),2)+1=1,INDEX(Julho!$C$4:$C$300,MATCH(T23,Julho!$A$4:$A$300,0)),INDEX(Julho!$C$4:$C$300,_xlfn.AGGREGATE(15,6,ROW(Julho!$A$4:$A$300)-ROW(Julho!$A$3)/(Julho!$A$4:$A$300=MAX(T22:T23)),MOD(ROW(),2)+1)))),"")</f>
        <v/>
      </c>
      <c r="V23" s="16" t="str">
        <f>IFERROR(IF(T22="","",IF(MOD(ROW(),2)+1=1,INDEX(Julho!$F$4:$F$300,MATCH(T23,Julho!$A$4:$A$300,0)),INDEX(Julho!$F$4:$F$300,_xlfn.AGGREGATE(15,6,ROW(Julho!$A$4:$A$300)-ROW(Julho!$A$3)/(Julho!$A$4:$A$300=MAX(T22:T23)),MOD(ROW(),2)+1)))),"")</f>
        <v/>
      </c>
    </row>
    <row r="24" spans="2:22" x14ac:dyDescent="0.3">
      <c r="B24" s="45"/>
      <c r="C24" s="20" t="str">
        <f>IFERROR(IF(B22="","",IF(MOD(ROW(),2)+3=1,INDEX(Julho!$C$4:$C$300,MATCH(B24,Julho!$A$4:$A$300,0)),INDEX(Julho!$C$4:$C$300,_xlfn.AGGREGATE(15,6,ROW(Julho!$A$4:$A$300)-ROW(Julho!$A$3)/(Julho!$A$4:$A$300=MAX(B22:B24)),MOD(ROW(),2)+3)))),"")</f>
        <v/>
      </c>
      <c r="D24" s="16" t="str">
        <f>IFERROR(IF(B22="","",IF(MOD(ROW(),2)+3=1,INDEX(Julho!$F$4:$F$300,MATCH(B24,Julho!$A$4:$A$300,0)),INDEX(Julho!$F$4:$F$300,_xlfn.AGGREGATE(15,6,ROW(Julho!$A$4:$A$300)-ROW(Julho!$A$3)/(Julho!$A$4:$A$300=MAX(B22:B24)),MOD(ROW(),2)+3)))),"")</f>
        <v/>
      </c>
      <c r="E24" s="26"/>
      <c r="F24" s="20" t="str">
        <f>IFERROR(IF(E22="","",IF(MOD(ROW(),2)+3=1,INDEX(Julho!$C$4:$C$300,MATCH(E24,Julho!$A$4:$A$300,0)),INDEX(Julho!$C$4:$C$300,_xlfn.AGGREGATE(15,6,ROW(Julho!$A$4:$A$300)-ROW(Julho!$A$3)/(Julho!$A$4:$A$300=MAX(E22:E24)),MOD(ROW(),2)+3)))),"")</f>
        <v/>
      </c>
      <c r="G24" s="16" t="str">
        <f>IFERROR(IF(E22="","",IF(MOD(ROW(),2)+3=1,INDEX(Julho!$F$4:$F$300,MATCH(E24,Julho!$A$4:$A$300,0)),INDEX(Julho!$F$4:$F$300,_xlfn.AGGREGATE(15,6,ROW(Julho!$A$4:$A$300)-ROW(Julho!$A$3)/(Julho!$A$4:$A$300=MAX(E22:E24)),MOD(ROW(),2)+3)))),"")</f>
        <v/>
      </c>
      <c r="H24" s="26"/>
      <c r="I24" s="20" t="str">
        <f>IFERROR(IF(H22="","",IF(MOD(ROW(),2)+3=1,INDEX(Julho!$C$4:$C$300,MATCH(H24,Julho!$A$4:$A$300,0)),INDEX(Julho!$C$4:$C$300,_xlfn.AGGREGATE(15,6,ROW(Julho!$A$4:$A$300)-ROW(Julho!$A$3)/(Julho!$A$4:$A$300=MAX(H22:H24)),MOD(ROW(),2)+3)))),"")</f>
        <v/>
      </c>
      <c r="J24" s="16" t="str">
        <f>IFERROR(IF(H22="","",IF(MOD(ROW(),2)+3=1,INDEX(Julho!$F$4:$F$300,MATCH(H24,Julho!$A$4:$A$300,0)),INDEX(Julho!$F$4:$F$300,_xlfn.AGGREGATE(15,6,ROW(Julho!$A$4:$A$300)-ROW(Julho!$A$3)/(Julho!$A$4:$A$300=MAX(H22:H24)),MOD(ROW(),2)+3)))),"")</f>
        <v/>
      </c>
      <c r="K24" s="26"/>
      <c r="L24" s="20" t="str">
        <f>IFERROR(IF(K22="","",IF(MOD(ROW(),2)+3=1,INDEX(Julho!$C$4:$C$300,MATCH(K24,Julho!$A$4:$A$300,0)),INDEX(Julho!$C$4:$C$300,_xlfn.AGGREGATE(15,6,ROW(Julho!$A$4:$A$300)-ROW(Julho!$A$3)/(Julho!$A$4:$A$300=MAX(K22:K24)),MOD(ROW(),2)+3)))),"")</f>
        <v/>
      </c>
      <c r="M24" s="16" t="str">
        <f>IFERROR(IF(K22="","",IF(MOD(ROW(),2)+3=1,INDEX(Julho!$F$4:$F$300,MATCH(K24,Julho!$A$4:$A$300,0)),INDEX(Julho!$F$4:$F$300,_xlfn.AGGREGATE(15,6,ROW(Julho!$A$4:$A$300)-ROW(Julho!$A$3)/(Julho!$A$4:$A$300=MAX(K22:K24)),MOD(ROW(),2)+3)))),"")</f>
        <v/>
      </c>
      <c r="N24" s="26"/>
      <c r="O24" s="20" t="str">
        <f>IFERROR(IF(N22="","",IF(MOD(ROW(),2)+3=1,INDEX(Julho!$C$4:$C$300,MATCH(N24,Julho!$A$4:$A$300,0)),INDEX(Julho!$C$4:$C$300,_xlfn.AGGREGATE(15,6,ROW(Julho!$A$4:$A$300)-ROW(Julho!$A$3)/(Julho!$A$4:$A$300=MAX(N22:N24)),MOD(ROW(),2)+3)))),"")</f>
        <v/>
      </c>
      <c r="P24" s="16" t="str">
        <f>IFERROR(IF(N22="","",IF(MOD(ROW(),2)+3=1,INDEX(Julho!$F$4:$F$300,MATCH(N24,Julho!$A$4:$A$300,0)),INDEX(Julho!$F$4:$F$300,_xlfn.AGGREGATE(15,6,ROW(Julho!$A$4:$A$300)-ROW(Julho!$A$3)/(Julho!$A$4:$A$300=MAX(N22:N24)),MOD(ROW(),2)+3)))),"")</f>
        <v/>
      </c>
      <c r="Q24" s="26"/>
      <c r="R24" s="20" t="str">
        <f>IFERROR(IF(Q22="","",IF(MOD(ROW(),2)+3=1,INDEX(Julho!$C$4:$C$300,MATCH(Q24,Julho!$A$4:$A$300,0)),INDEX(Julho!$C$4:$C$300,_xlfn.AGGREGATE(15,6,ROW(Julho!$A$4:$A$300)-ROW(Julho!$A$3)/(Julho!$A$4:$A$300=MAX(Q22:Q24)),MOD(ROW(),2)+3)))),"")</f>
        <v/>
      </c>
      <c r="S24" s="16" t="str">
        <f>IFERROR(IF(Q22="","",IF(MOD(ROW(),2)+3=1,INDEX(Julho!$F$4:$F$300,MATCH(Q24,Julho!$A$4:$A$300,0)),INDEX(Julho!$F$4:$F$300,_xlfn.AGGREGATE(15,6,ROW(Julho!$A$4:$A$300)-ROW(Julho!$A$3)/(Julho!$A$4:$A$300=MAX(Q22:Q24)),MOD(ROW(),2)+3)))),"")</f>
        <v/>
      </c>
      <c r="T24" s="26"/>
      <c r="U24" s="46" t="str">
        <f>IFERROR(IF(T22="","",IF(MOD(ROW(),2)+3=1,INDEX(Julho!$C$4:$C$300,MATCH(T24,Julho!$A$4:$A$300,0)),INDEX(Julho!$C$4:$C$300,_xlfn.AGGREGATE(15,6,ROW(Julho!$A$4:$A$300)-ROW(Julho!$A$3)/(Julho!$A$4:$A$300=MAX(T22:T24)),MOD(ROW(),2)+3)))),"")</f>
        <v/>
      </c>
      <c r="V24" s="16" t="str">
        <f>IFERROR(IF(T22="","",IF(MOD(ROW(),2)+3=1,INDEX(Julho!$F$4:$F$300,MATCH(T24,Julho!$A$4:$A$300,0)),INDEX(Julho!$F$4:$F$300,_xlfn.AGGREGATE(15,6,ROW(Julho!$A$4:$A$300)-ROW(Julho!$A$3)/(Julho!$A$4:$A$300=MAX(T22:T24)),MOD(ROW(),2)+3)))),"")</f>
        <v/>
      </c>
    </row>
    <row r="25" spans="2:22" x14ac:dyDescent="0.3">
      <c r="B25" s="45"/>
      <c r="C25" s="20" t="str">
        <f>IFERROR(IF(B22="","",IF(MOD(ROW(),2)+3=1,INDEX(Julho!$C$4:$C$300,MATCH(B25,Julho!$A$4:$A$300,0)),INDEX(Julho!$C$4:$C$300,_xlfn.AGGREGATE(15,6,ROW(Julho!$A$4:$A$300)-ROW(Julho!$A$3)/(Julho!$A$4:$A$300=MAX(B22:B25)),MOD(ROW(),2)+3)))),"")</f>
        <v/>
      </c>
      <c r="D25" s="16" t="str">
        <f>IFERROR(IF(B22="","",IF(MOD(ROW(),2)+3=1,INDEX(Julho!$F$4:$F$300,MATCH(B25,Julho!$A$4:$A$300,0)),INDEX(Julho!$F$4:$F$300,_xlfn.AGGREGATE(15,6,ROW(Julho!$A$4:$A$300)-ROW(Julho!$A$3)/(Julho!$A$4:$A$300=MAX(B22:B25)),MOD(ROW(),2)+3)))),"")</f>
        <v/>
      </c>
      <c r="E25" s="26"/>
      <c r="F25" s="20" t="str">
        <f>IFERROR(IF(E22="","",IF(MOD(ROW(),2)+3=1,INDEX(Julho!$C$4:$C$300,MATCH(E25,Julho!$A$4:$A$300,0)),INDEX(Julho!$C$4:$C$300,_xlfn.AGGREGATE(15,6,ROW(Julho!$A$4:$A$300)-ROW(Julho!$A$3)/(Julho!$A$4:$A$300=MAX(E22:E25)),MOD(ROW(),2)+3)))),"")</f>
        <v/>
      </c>
      <c r="G25" s="16" t="str">
        <f>IFERROR(IF(E22="","",IF(MOD(ROW(),2)+3=1,INDEX(Julho!$F$4:$F$300,MATCH(E25,Julho!$A$4:$A$300,0)),INDEX(Julho!$F$4:$F$300,_xlfn.AGGREGATE(15,6,ROW(Julho!$A$4:$A$300)-ROW(Julho!$A$3)/(Julho!$A$4:$A$300=MAX(E22:E25)),MOD(ROW(),2)+3)))),"")</f>
        <v/>
      </c>
      <c r="H25" s="26"/>
      <c r="I25" s="20" t="str">
        <f>IFERROR(IF(H22="","",IF(MOD(ROW(),2)+3=1,INDEX(Julho!$C$4:$C$300,MATCH(H25,Julho!$A$4:$A$300,0)),INDEX(Julho!$C$4:$C$300,_xlfn.AGGREGATE(15,6,ROW(Julho!$A$4:$A$300)-ROW(Julho!$A$3)/(Julho!$A$4:$A$300=MAX(H22:H25)),MOD(ROW(),2)+3)))),"")</f>
        <v/>
      </c>
      <c r="J25" s="16" t="str">
        <f>IFERROR(IF(H22="","",IF(MOD(ROW(),2)+3=1,INDEX(Julho!$F$4:$F$300,MATCH(H25,Julho!$A$4:$A$300,0)),INDEX(Julho!$F$4:$F$300,_xlfn.AGGREGATE(15,6,ROW(Julho!$A$4:$A$300)-ROW(Julho!$A$3)/(Julho!$A$4:$A$300=MAX(H22:H25)),MOD(ROW(),2)+3)))),"")</f>
        <v/>
      </c>
      <c r="K25" s="26"/>
      <c r="L25" s="20" t="str">
        <f>IFERROR(IF(K22="","",IF(MOD(ROW(),2)+3=1,INDEX(Julho!$C$4:$C$300,MATCH(K25,Julho!$A$4:$A$300,0)),INDEX(Julho!$C$4:$C$300,_xlfn.AGGREGATE(15,6,ROW(Julho!$A$4:$A$300)-ROW(Julho!$A$3)/(Julho!$A$4:$A$300=MAX(K22:K25)),MOD(ROW(),2)+3)))),"")</f>
        <v/>
      </c>
      <c r="M25" s="16" t="str">
        <f>IFERROR(IF(K22="","",IF(MOD(ROW(),2)+3=1,INDEX(Julho!$F$4:$F$300,MATCH(K25,Julho!$A$4:$A$300,0)),INDEX(Julho!$F$4:$F$300,_xlfn.AGGREGATE(15,6,ROW(Julho!$A$4:$A$300)-ROW(Julho!$A$3)/(Julho!$A$4:$A$300=MAX(K22:K25)),MOD(ROW(),2)+3)))),"")</f>
        <v/>
      </c>
      <c r="N25" s="26"/>
      <c r="O25" s="20" t="str">
        <f>IFERROR(IF(N22="","",IF(MOD(ROW(),2)+3=1,INDEX(Julho!$C$4:$C$300,MATCH(N25,Julho!$A$4:$A$300,0)),INDEX(Julho!$C$4:$C$300,_xlfn.AGGREGATE(15,6,ROW(Julho!$A$4:$A$300)-ROW(Julho!$A$3)/(Julho!$A$4:$A$300=MAX(N22:N25)),MOD(ROW(),2)+3)))),"")</f>
        <v/>
      </c>
      <c r="P25" s="16" t="str">
        <f>IFERROR(IF(N22="","",IF(MOD(ROW(),2)+3=1,INDEX(Julho!$F$4:$F$300,MATCH(N25,Julho!$A$4:$A$300,0)),INDEX(Julho!$F$4:$F$300,_xlfn.AGGREGATE(15,6,ROW(Julho!$A$4:$A$300)-ROW(Julho!$A$3)/(Julho!$A$4:$A$300=MAX(N22:N25)),MOD(ROW(),2)+3)))),"")</f>
        <v/>
      </c>
      <c r="Q25" s="26"/>
      <c r="R25" s="20" t="str">
        <f>IFERROR(IF(Q22="","",IF(MOD(ROW(),2)+3=1,INDEX(Julho!$C$4:$C$300,MATCH(Q25,Julho!$A$4:$A$300,0)),INDEX(Julho!$C$4:$C$300,_xlfn.AGGREGATE(15,6,ROW(Julho!$A$4:$A$300)-ROW(Julho!$A$3)/(Julho!$A$4:$A$300=MAX(Q22:Q25)),MOD(ROW(),2)+3)))),"")</f>
        <v/>
      </c>
      <c r="S25" s="16" t="str">
        <f>IFERROR(IF(Q22="","",IF(MOD(ROW(),2)+3=1,INDEX(Julho!$F$4:$F$300,MATCH(Q25,Julho!$A$4:$A$300,0)),INDEX(Julho!$F$4:$F$300,_xlfn.AGGREGATE(15,6,ROW(Julho!$A$4:$A$300)-ROW(Julho!$A$3)/(Julho!$A$4:$A$300=MAX(Q22:Q25)),MOD(ROW(),2)+3)))),"")</f>
        <v/>
      </c>
      <c r="T25" s="26"/>
      <c r="U25" s="46" t="str">
        <f>IFERROR(IF(T22="","",IF(MOD(ROW(),2)+3=1,INDEX(Julho!$C$4:$C$300,MATCH(T25,Julho!$A$4:$A$300,0)),INDEX(Julho!$C$4:$C$300,_xlfn.AGGREGATE(15,6,ROW(Julho!$A$4:$A$300)-ROW(Julho!$A$3)/(Julho!$A$4:$A$300=MAX(T22:T25)),MOD(ROW(),2)+3)))),"")</f>
        <v/>
      </c>
      <c r="V25" s="16" t="str">
        <f>IFERROR(IF(T22="","",IF(MOD(ROW(),2)+3=1,INDEX(Julho!$F$4:$F$300,MATCH(T25,Julho!$A$4:$A$300,0)),INDEX(Julho!$F$4:$F$300,_xlfn.AGGREGATE(15,6,ROW(Julho!$A$4:$A$300)-ROW(Julho!$A$3)/(Julho!$A$4:$A$300=MAX(T22:T25)),MOD(ROW(),2)+3)))),"")</f>
        <v/>
      </c>
    </row>
    <row r="26" spans="2:22" x14ac:dyDescent="0.3">
      <c r="B26" s="47"/>
      <c r="C26" s="20" t="str">
        <f>IFERROR(IF(B22="","",IF(MOD(ROW(),2)+5=1,INDEX(Julho!$C$4:$C$300,MATCH(B26,Julho!$A$4:$A$300,0)),INDEX(Julho!$C$4:$C$300,_xlfn.AGGREGATE(15,6,ROW(Julho!$A$4:$A$300)-ROW(Julho!$A$3)/(Julho!$A$4:$A$300=MAX(B22:B26)),MOD(ROW(),2)+5)))),"")</f>
        <v/>
      </c>
      <c r="D26" s="16" t="str">
        <f>IFERROR(IF(B22="","",IF(MOD(ROW(),2)+5=1,INDEX(Julho!$F$4:$F$300,MATCH(B26,Julho!$A$4:$A$300,0)),INDEX(Julho!$F$4:$F$300,_xlfn.AGGREGATE(15,6,ROW(Julho!$A$4:$A$300)-ROW(Julho!$A$3)/(Julho!$A$4:$A$300=MAX(B22:B26)),MOD(ROW(),2)+5)))),"")</f>
        <v/>
      </c>
      <c r="E26" s="34"/>
      <c r="F26" s="20" t="str">
        <f>IFERROR(IF(E22="","",IF(MOD(ROW(),2)+5=1,INDEX(Julho!$C$4:$C$300,MATCH(E26,Julho!$A$4:$A$300,0)),INDEX(Julho!$C$4:$C$300,_xlfn.AGGREGATE(15,6,ROW(Julho!$A$4:$A$300)-ROW(Julho!$A$3)/(Julho!$A$4:$A$300=MAX(E22:E26)),MOD(ROW(),2)+5)))),"")</f>
        <v/>
      </c>
      <c r="G26" s="16" t="str">
        <f>IFERROR(IF(E22="","",IF(MOD(ROW(),2)+5=1,INDEX(Julho!$F$4:$F$300,MATCH(E26,Julho!$A$4:$A$300,0)),INDEX(Julho!$F$4:$F$300,_xlfn.AGGREGATE(15,6,ROW(Julho!$A$4:$A$300)-ROW(Julho!$A$3)/(Julho!$A$4:$A$300=MAX(E22:E26)),MOD(ROW(),2)+5)))),"")</f>
        <v/>
      </c>
      <c r="H26" s="34"/>
      <c r="I26" s="20" t="str">
        <f>IFERROR(IF(H22="","",IF(MOD(ROW(),2)+5=1,INDEX(Julho!$C$4:$C$300,MATCH(H26,Julho!$A$4:$A$300,0)),INDEX(Julho!$C$4:$C$300,_xlfn.AGGREGATE(15,6,ROW(Julho!$A$4:$A$300)-ROW(Julho!$A$3)/(Julho!$A$4:$A$300=MAX(H22:H26)),MOD(ROW(),2)+5)))),"")</f>
        <v/>
      </c>
      <c r="J26" s="16" t="str">
        <f>IFERROR(IF(H22="","",IF(MOD(ROW(),2)+5=1,INDEX(Julho!$F$4:$F$300,MATCH(H26,Julho!$A$4:$A$300,0)),INDEX(Julho!$F$4:$F$300,_xlfn.AGGREGATE(15,6,ROW(Julho!$A$4:$A$300)-ROW(Julho!$A$3)/(Julho!$A$4:$A$300=MAX(H22:H26)),MOD(ROW(),2)+5)))),"")</f>
        <v/>
      </c>
      <c r="K26" s="34"/>
      <c r="L26" s="20" t="str">
        <f>IFERROR(IF(K22="","",IF(MOD(ROW(),2)+5=1,INDEX(Julho!$C$4:$C$300,MATCH(K26,Julho!$A$4:$A$300,0)),INDEX(Julho!$C$4:$C$300,_xlfn.AGGREGATE(15,6,ROW(Julho!$A$4:$A$300)-ROW(Julho!$A$3)/(Julho!$A$4:$A$300=MAX(K22:K26)),MOD(ROW(),2)+5)))),"")</f>
        <v/>
      </c>
      <c r="M26" s="16" t="str">
        <f>IFERROR(IF(K22="","",IF(MOD(ROW(),2)+5=1,INDEX(Julho!$F$4:$F$300,MATCH(K26,Julho!$A$4:$A$300,0)),INDEX(Julho!$F$4:$F$300,_xlfn.AGGREGATE(15,6,ROW(Julho!$A$4:$A$300)-ROW(Julho!$A$3)/(Julho!$A$4:$A$300=MAX(K22:K26)),MOD(ROW(),2)+5)))),"")</f>
        <v/>
      </c>
      <c r="N26" s="34"/>
      <c r="O26" s="20" t="str">
        <f>IFERROR(IF(N22="","",IF(MOD(ROW(),2)+5=1,INDEX(Julho!$C$4:$C$300,MATCH(N26,Julho!$A$4:$A$300,0)),INDEX(Julho!$C$4:$C$300,_xlfn.AGGREGATE(15,6,ROW(Julho!$A$4:$A$300)-ROW(Julho!$A$3)/(Julho!$A$4:$A$300=MAX(N22:N26)),MOD(ROW(),2)+5)))),"")</f>
        <v/>
      </c>
      <c r="P26" s="16" t="str">
        <f>IFERROR(IF(N22="","",IF(MOD(ROW(),2)+5=1,INDEX(Julho!$F$4:$F$300,MATCH(N26,Julho!$A$4:$A$300,0)),INDEX(Julho!$F$4:$F$300,_xlfn.AGGREGATE(15,6,ROW(Julho!$A$4:$A$300)-ROW(Julho!$A$3)/(Julho!$A$4:$A$300=MAX(N22:N26)),MOD(ROW(),2)+5)))),"")</f>
        <v/>
      </c>
      <c r="Q26" s="34"/>
      <c r="R26" s="20" t="str">
        <f>IFERROR(IF(Q22="","",IF(MOD(ROW(),2)+5=1,INDEX(Julho!$C$4:$C$300,MATCH(Q26,Julho!$A$4:$A$300,0)),INDEX(Julho!$C$4:$C$300,_xlfn.AGGREGATE(15,6,ROW(Julho!$A$4:$A$300)-ROW(Julho!$A$3)/(Julho!$A$4:$A$300=MAX(Q22:Q26)),MOD(ROW(),2)+5)))),"")</f>
        <v/>
      </c>
      <c r="S26" s="16" t="str">
        <f>IFERROR(IF(Q22="","",IF(MOD(ROW(),2)+5=1,INDEX(Julho!$F$4:$F$300,MATCH(Q26,Julho!$A$4:$A$300,0)),INDEX(Julho!$F$4:$F$300,_xlfn.AGGREGATE(15,6,ROW(Julho!$A$4:$A$300)-ROW(Julho!$A$3)/(Julho!$A$4:$A$300=MAX(Q22:Q26)),MOD(ROW(),2)+5)))),"")</f>
        <v/>
      </c>
      <c r="T26" s="34"/>
      <c r="U26" s="46" t="str">
        <f>IFERROR(IF(T22="","",IF(MOD(ROW(),2)+5=1,INDEX(Julho!$C$4:$C$300,MATCH(T26,Julho!$A$4:$A$300,0)),INDEX(Julho!$C$4:$C$300,_xlfn.AGGREGATE(15,6,ROW(Julho!$A$4:$A$300)-ROW(Julho!$A$3)/(Julho!$A$4:$A$300=MAX(T22:T26)),MOD(ROW(),2)+5)))),"")</f>
        <v/>
      </c>
      <c r="V26" s="16" t="str">
        <f>IFERROR(IF(T22="","",IF(MOD(ROW(),2)+5=1,INDEX(Julho!$F$4:$F$300,MATCH(T26,Julho!$A$4:$A$300,0)),INDEX(Julho!$F$4:$F$300,_xlfn.AGGREGATE(15,6,ROW(Julho!$A$4:$A$300)-ROW(Julho!$A$3)/(Julho!$A$4:$A$300=MAX(T22:T26)),MOD(ROW(),2)+5)))),"")</f>
        <v/>
      </c>
    </row>
    <row r="27" spans="2:22" x14ac:dyDescent="0.3">
      <c r="B27" s="47"/>
      <c r="C27" s="20" t="str">
        <f>IFERROR(IF(B22="","",IF(MOD(ROW(),2)+5=1,INDEX(Julho!$C$4:$C$300,MATCH(B27,Julho!$A$4:$A$300,0)),INDEX(Julho!$C$4:$C$300,_xlfn.AGGREGATE(15,6,ROW(Julho!$A$4:$A$300)-ROW(Julho!$A$3)/(Julho!$A$4:$A$300=MAX(B22:B27)),MOD(ROW(),2)+5)))),"")</f>
        <v/>
      </c>
      <c r="D27" s="16" t="str">
        <f>IFERROR(IF(B22="","",IF(MOD(ROW(),2)+5=1,INDEX(Julho!$F$4:$F$300,MATCH(B27,Julho!$A$4:$A$300,0)),INDEX(Julho!$F$4:$F$300,_xlfn.AGGREGATE(15,6,ROW(Julho!$A$4:$A$300)-ROW(Julho!$A$3)/(Julho!$A$4:$A$300=MAX(B22:B27)),MOD(ROW(),2)+5)))),"")</f>
        <v/>
      </c>
      <c r="E27" s="34"/>
      <c r="F27" s="20" t="str">
        <f>IFERROR(IF(E22="","",IF(MOD(ROW(),2)+5=1,INDEX(Julho!$C$4:$C$300,MATCH(E27,Julho!$A$4:$A$300,0)),INDEX(Julho!$C$4:$C$300,_xlfn.AGGREGATE(15,6,ROW(Julho!$A$4:$A$300)-ROW(Julho!$A$3)/(Julho!$A$4:$A$300=MAX(E22:E27)),MOD(ROW(),2)+5)))),"")</f>
        <v/>
      </c>
      <c r="G27" s="16" t="str">
        <f>IFERROR(IF(E22="","",IF(MOD(ROW(),2)+5=1,INDEX(Julho!$F$4:$F$300,MATCH(E27,Julho!$A$4:$A$300,0)),INDEX(Julho!$F$4:$F$300,_xlfn.AGGREGATE(15,6,ROW(Julho!$A$4:$A$300)-ROW(Julho!$A$3)/(Julho!$A$4:$A$300=MAX(E22:E27)),MOD(ROW(),2)+5)))),"")</f>
        <v/>
      </c>
      <c r="H27" s="34"/>
      <c r="I27" s="20" t="str">
        <f>IFERROR(IF(H22="","",IF(MOD(ROW(),2)+5=1,INDEX(Julho!$C$4:$C$300,MATCH(H27,Julho!$A$4:$A$300,0)),INDEX(Julho!$C$4:$C$300,_xlfn.AGGREGATE(15,6,ROW(Julho!$A$4:$A$300)-ROW(Julho!$A$3)/(Julho!$A$4:$A$300=MAX(H22:H27)),MOD(ROW(),2)+5)))),"")</f>
        <v/>
      </c>
      <c r="J27" s="16" t="str">
        <f>IFERROR(IF(H22="","",IF(MOD(ROW(),2)+5=1,INDEX(Julho!$F$4:$F$300,MATCH(H27,Julho!$A$4:$A$300,0)),INDEX(Julho!$F$4:$F$300,_xlfn.AGGREGATE(15,6,ROW(Julho!$A$4:$A$300)-ROW(Julho!$A$3)/(Julho!$A$4:$A$300=MAX(H22:H27)),MOD(ROW(),2)+5)))),"")</f>
        <v/>
      </c>
      <c r="K27" s="34"/>
      <c r="L27" s="20" t="str">
        <f>IFERROR(IF(K22="","",IF(MOD(ROW(),2)+5=1,INDEX(Julho!$C$4:$C$300,MATCH(K27,Julho!$A$4:$A$300,0)),INDEX(Julho!$C$4:$C$300,_xlfn.AGGREGATE(15,6,ROW(Julho!$A$4:$A$300)-ROW(Julho!$A$3)/(Julho!$A$4:$A$300=MAX(K22:K27)),MOD(ROW(),2)+5)))),"")</f>
        <v/>
      </c>
      <c r="M27" s="16" t="str">
        <f>IFERROR(IF(K22="","",IF(MOD(ROW(),2)+5=1,INDEX(Julho!$F$4:$F$300,MATCH(K27,Julho!$A$4:$A$300,0)),INDEX(Julho!$F$4:$F$300,_xlfn.AGGREGATE(15,6,ROW(Julho!$A$4:$A$300)-ROW(Julho!$A$3)/(Julho!$A$4:$A$300=MAX(K22:K27)),MOD(ROW(),2)+5)))),"")</f>
        <v/>
      </c>
      <c r="N27" s="34"/>
      <c r="O27" s="20" t="str">
        <f>IFERROR(IF(N22="","",IF(MOD(ROW(),2)+5=1,INDEX(Julho!$C$4:$C$300,MATCH(N27,Julho!$A$4:$A$300,0)),INDEX(Julho!$C$4:$C$300,_xlfn.AGGREGATE(15,6,ROW(Julho!$A$4:$A$300)-ROW(Julho!$A$3)/(Julho!$A$4:$A$300=MAX(N22:N27)),MOD(ROW(),2)+5)))),"")</f>
        <v/>
      </c>
      <c r="P27" s="16" t="str">
        <f>IFERROR(IF(N22="","",IF(MOD(ROW(),2)+5=1,INDEX(Julho!$F$4:$F$300,MATCH(N27,Julho!$A$4:$A$300,0)),INDEX(Julho!$F$4:$F$300,_xlfn.AGGREGATE(15,6,ROW(Julho!$A$4:$A$300)-ROW(Julho!$A$3)/(Julho!$A$4:$A$300=MAX(N22:N27)),MOD(ROW(),2)+5)))),"")</f>
        <v/>
      </c>
      <c r="Q27" s="34"/>
      <c r="R27" s="20" t="str">
        <f>IFERROR(IF(Q22="","",IF(MOD(ROW(),2)+5=1,INDEX(Julho!$C$4:$C$300,MATCH(Q27,Julho!$A$4:$A$300,0)),INDEX(Julho!$C$4:$C$300,_xlfn.AGGREGATE(15,6,ROW(Julho!$A$4:$A$300)-ROW(Julho!$A$3)/(Julho!$A$4:$A$300=MAX(Q22:Q27)),MOD(ROW(),2)+5)))),"")</f>
        <v/>
      </c>
      <c r="S27" s="16" t="str">
        <f>IFERROR(IF(Q22="","",IF(MOD(ROW(),2)+5=1,INDEX(Julho!$F$4:$F$300,MATCH(Q27,Julho!$A$4:$A$300,0)),INDEX(Julho!$F$4:$F$300,_xlfn.AGGREGATE(15,6,ROW(Julho!$A$4:$A$300)-ROW(Julho!$A$3)/(Julho!$A$4:$A$300=MAX(Q22:Q27)),MOD(ROW(),2)+5)))),"")</f>
        <v/>
      </c>
      <c r="T27" s="34"/>
      <c r="U27" s="46" t="str">
        <f>IFERROR(IF(T22="","",IF(MOD(ROW(),2)+5=1,INDEX(Julho!$C$4:$C$300,MATCH(T27,Julho!$A$4:$A$300,0)),INDEX(Julho!$C$4:$C$300,_xlfn.AGGREGATE(15,6,ROW(Julho!$A$4:$A$300)-ROW(Julho!$A$3)/(Julho!$A$4:$A$300=MAX(T22:T27)),MOD(ROW(),2)+5)))),"")</f>
        <v/>
      </c>
      <c r="V27" s="16" t="str">
        <f>IFERROR(IF(T22="","",IF(MOD(ROW(),2)+5=1,INDEX(Julho!$F$4:$F$300,MATCH(T27,Julho!$A$4:$A$300,0)),INDEX(Julho!$F$4:$F$300,_xlfn.AGGREGATE(15,6,ROW(Julho!$A$4:$A$300)-ROW(Julho!$A$3)/(Julho!$A$4:$A$300=MAX(T22:T27)),MOD(ROW(),2)+5)))),"")</f>
        <v/>
      </c>
    </row>
    <row r="28" spans="2:22" x14ac:dyDescent="0.3">
      <c r="B28" s="47"/>
      <c r="C28" s="20" t="str">
        <f>IFERROR(IF(B22="","",IF(MOD(ROW(),2)+7=1,INDEX(Julho!$C$4:$C$300,MATCH(B28,Julho!$A$4:$A$300,0)),INDEX(Julho!$C$4:$C$300,_xlfn.AGGREGATE(15,6,ROW(Julho!$A$4:$A$300)-ROW(Julho!$A$3)/(Julho!$A$4:$A$300=MAX(B22:B28)),MOD(ROW(),2)+7)))),"")</f>
        <v/>
      </c>
      <c r="D28" s="16" t="str">
        <f>IFERROR(IF(B22="","",IF(MOD(ROW(),2)+7=1,INDEX(Julho!$F$4:$F$300,MATCH(B28,Julho!$A$4:$A$300,0)),INDEX(Julho!$F$4:$F$300,_xlfn.AGGREGATE(15,6,ROW(Julho!$A$4:$A$300)-ROW(Julho!$A$3)/(Julho!$A$4:$A$300=MAX(B22:B28)),MOD(ROW(),2)+7)))),"")</f>
        <v/>
      </c>
      <c r="E28" s="34"/>
      <c r="F28" s="20" t="str">
        <f>IFERROR(IF(E22="","",IF(MOD(ROW(),2)+7=1,INDEX(Julho!$C$4:$C$300,MATCH(E28,Julho!$A$4:$A$300,0)),INDEX(Julho!$C$4:$C$300,_xlfn.AGGREGATE(15,6,ROW(Julho!$A$4:$A$300)-ROW(Julho!$A$3)/(Julho!$A$4:$A$300=MAX(E22:E28)),MOD(ROW(),2)+7)))),"")</f>
        <v/>
      </c>
      <c r="G28" s="16" t="str">
        <f>IFERROR(IF(E22="","",IF(MOD(ROW(),2)+7=1,INDEX(Julho!$F$4:$F$300,MATCH(E28,Julho!$A$4:$A$300,0)),INDEX(Julho!$F$4:$F$300,_xlfn.AGGREGATE(15,6,ROW(Julho!$A$4:$A$300)-ROW(Julho!$A$3)/(Julho!$A$4:$A$300=MAX(E22:E28)),MOD(ROW(),2)+7)))),"")</f>
        <v/>
      </c>
      <c r="H28" s="34"/>
      <c r="I28" s="20" t="str">
        <f>IFERROR(IF(H22="","",IF(MOD(ROW(),2)+7=1,INDEX(Julho!$C$4:$C$300,MATCH(H28,Julho!$A$4:$A$300,0)),INDEX(Julho!$C$4:$C$300,_xlfn.AGGREGATE(15,6,ROW(Julho!$A$4:$A$300)-ROW(Julho!$A$3)/(Julho!$A$4:$A$300=MAX(H22:H28)),MOD(ROW(),2)+7)))),"")</f>
        <v/>
      </c>
      <c r="J28" s="16" t="str">
        <f>IFERROR(IF(H22="","",IF(MOD(ROW(),2)+7=1,INDEX(Julho!$F$4:$F$300,MATCH(H28,Julho!$A$4:$A$300,0)),INDEX(Julho!$F$4:$F$300,_xlfn.AGGREGATE(15,6,ROW(Julho!$A$4:$A$300)-ROW(Julho!$A$3)/(Julho!$A$4:$A$300=MAX(H22:H28)),MOD(ROW(),2)+7)))),"")</f>
        <v/>
      </c>
      <c r="K28" s="34"/>
      <c r="L28" s="20" t="str">
        <f>IFERROR(IF(K22="","",IF(MOD(ROW(),2)+7=1,INDEX(Julho!$C$4:$C$300,MATCH(K28,Julho!$A$4:$A$300,0)),INDEX(Julho!$C$4:$C$300,_xlfn.AGGREGATE(15,6,ROW(Julho!$A$4:$A$300)-ROW(Julho!$A$3)/(Julho!$A$4:$A$300=MAX(K22:K28)),MOD(ROW(),2)+7)))),"")</f>
        <v/>
      </c>
      <c r="M28" s="16" t="str">
        <f>IFERROR(IF(K22="","",IF(MOD(ROW(),2)+7=1,INDEX(Julho!$F$4:$F$300,MATCH(K28,Julho!$A$4:$A$300,0)),INDEX(Julho!$F$4:$F$300,_xlfn.AGGREGATE(15,6,ROW(Julho!$A$4:$A$300)-ROW(Julho!$A$3)/(Julho!$A$4:$A$300=MAX(K22:K28)),MOD(ROW(),2)+7)))),"")</f>
        <v/>
      </c>
      <c r="N28" s="34"/>
      <c r="O28" s="20" t="str">
        <f>IFERROR(IF(N22="","",IF(MOD(ROW(),2)+7=1,INDEX(Julho!$C$4:$C$300,MATCH(N28,Julho!$A$4:$A$300,0)),INDEX(Julho!$C$4:$C$300,_xlfn.AGGREGATE(15,6,ROW(Julho!$A$4:$A$300)-ROW(Julho!$A$3)/(Julho!$A$4:$A$300=MAX(N22:N28)),MOD(ROW(),2)+7)))),"")</f>
        <v/>
      </c>
      <c r="P28" s="16" t="str">
        <f>IFERROR(IF(N22="","",IF(MOD(ROW(),2)+7=1,INDEX(Julho!$F$4:$F$300,MATCH(N28,Julho!$A$4:$A$300,0)),INDEX(Julho!$F$4:$F$300,_xlfn.AGGREGATE(15,6,ROW(Julho!$A$4:$A$300)-ROW(Julho!$A$3)/(Julho!$A$4:$A$300=MAX(N22:N28)),MOD(ROW(),2)+7)))),"")</f>
        <v/>
      </c>
      <c r="Q28" s="34"/>
      <c r="R28" s="20" t="str">
        <f>IFERROR(IF(Q22="","",IF(MOD(ROW(),2)+7=1,INDEX(Julho!$C$4:$C$300,MATCH(Q28,Julho!$A$4:$A$300,0)),INDEX(Julho!$C$4:$C$300,_xlfn.AGGREGATE(15,6,ROW(Julho!$A$4:$A$300)-ROW(Julho!$A$3)/(Julho!$A$4:$A$300=MAX(Q22:Q28)),MOD(ROW(),2)+7)))),"")</f>
        <v/>
      </c>
      <c r="S28" s="16" t="str">
        <f>IFERROR(IF(Q22="","",IF(MOD(ROW(),2)+7=1,INDEX(Julho!$F$4:$F$300,MATCH(Q28,Julho!$A$4:$A$300,0)),INDEX(Julho!$F$4:$F$300,_xlfn.AGGREGATE(15,6,ROW(Julho!$A$4:$A$300)-ROW(Julho!$A$3)/(Julho!$A$4:$A$300=MAX(Q22:Q28)),MOD(ROW(),2)+7)))),"")</f>
        <v/>
      </c>
      <c r="T28" s="34"/>
      <c r="U28" s="46" t="str">
        <f>IFERROR(IF(T22="","",IF(MOD(ROW(),2)+7=1,INDEX(Julho!$C$4:$C$300,MATCH(T28,Julho!$A$4:$A$300,0)),INDEX(Julho!$C$4:$C$300,_xlfn.AGGREGATE(15,6,ROW(Julho!$A$4:$A$300)-ROW(Julho!$A$3)/(Julho!$A$4:$A$300=MAX(T22:T28)),MOD(ROW(),2)+7)))),"")</f>
        <v/>
      </c>
      <c r="V28" s="16" t="str">
        <f>IFERROR(IF(T22="","",IF(MOD(ROW(),2)+7=1,INDEX(Julho!$F$4:$F$300,MATCH(T28,Julho!$A$4:$A$300,0)),INDEX(Julho!$F$4:$F$300,_xlfn.AGGREGATE(15,6,ROW(Julho!$A$4:$A$300)-ROW(Julho!$A$3)/(Julho!$A$4:$A$300=MAX(T22:T28)),MOD(ROW(),2)+7)))),"")</f>
        <v/>
      </c>
    </row>
    <row r="29" spans="2:22" x14ac:dyDescent="0.3">
      <c r="B29" s="50"/>
      <c r="C29" s="21" t="str">
        <f>IFERROR(IF(B22="","",IF(MOD(ROW(),2)+7=1,INDEX(Julho!$C$4:$C$300,MATCH(B29,Julho!$A$4:$A$300,0)),INDEX(Julho!$C$4:$C$300,_xlfn.AGGREGATE(15,6,ROW(Julho!$A$4:$A$300)-ROW(Julho!$A$3)/(Julho!$A$4:$A$300=MAX(B22:B29)),MOD(ROW(),2)+7)))),"")</f>
        <v/>
      </c>
      <c r="D29" s="16" t="str">
        <f>IFERROR(IF(B22="","",IF(MOD(ROW(),2)+7=1,INDEX(Julho!$F$4:$F$300,MATCH(B29,Julho!$A$4:$A$300,0)),INDEX(Julho!$F$4:$F$300,_xlfn.AGGREGATE(15,6,ROW(Julho!$A$4:$A$300)-ROW(Julho!$A$3)/(Julho!$A$4:$A$300=MAX(B22:B29)),MOD(ROW(),2)+7)))),"")</f>
        <v/>
      </c>
      <c r="E29" s="35"/>
      <c r="F29" s="44" t="str">
        <f>IFERROR(IF(E22="","",IF(MOD(ROW(),2)+7=1,INDEX(Julho!$C$4:$C$300,MATCH(E29,Julho!$A$4:$A$300,0)),INDEX(Julho!$C$4:$C$300,_xlfn.AGGREGATE(15,6,ROW(Julho!$A$4:$A$300)-ROW(Julho!$A$3)/(Julho!$A$4:$A$300=MAX(E22:E29)),MOD(ROW(),2)+7)))),"")</f>
        <v/>
      </c>
      <c r="G29" s="16" t="str">
        <f>IFERROR(IF(E22="","",IF(MOD(ROW(),2)+7=1,INDEX(Julho!$F$4:$F$300,MATCH(E29,Julho!$A$4:$A$300,0)),INDEX(Julho!$F$4:$F$300,_xlfn.AGGREGATE(15,6,ROW(Julho!$A$4:$A$300)-ROW(Julho!$A$3)/(Julho!$A$4:$A$300=MAX(E22:E29)),MOD(ROW(),2)+7)))),"")</f>
        <v/>
      </c>
      <c r="H29" s="35"/>
      <c r="I29" s="44" t="str">
        <f>IFERROR(IF(H22="","",IF(MOD(ROW(),2)+7=1,INDEX(Julho!$C$4:$C$300,MATCH(H29,Julho!$A$4:$A$300,0)),INDEX(Julho!$C$4:$C$300,_xlfn.AGGREGATE(15,6,ROW(Julho!$A$4:$A$300)-ROW(Julho!$A$3)/(Julho!$A$4:$A$300=MAX(H22:H29)),MOD(ROW(),2)+7)))),"")</f>
        <v/>
      </c>
      <c r="J29" s="16" t="str">
        <f>IFERROR(IF(H22="","",IF(MOD(ROW(),2)+7=1,INDEX(Julho!$F$4:$F$300,MATCH(H29,Julho!$A$4:$A$300,0)),INDEX(Julho!$F$4:$F$300,_xlfn.AGGREGATE(15,6,ROW(Julho!$A$4:$A$300)-ROW(Julho!$A$3)/(Julho!$A$4:$A$300=MAX(H22:H29)),MOD(ROW(),2)+7)))),"")</f>
        <v/>
      </c>
      <c r="K29" s="35"/>
      <c r="L29" s="44" t="str">
        <f>IFERROR(IF(K22="","",IF(MOD(ROW(),2)+7=1,INDEX(Julho!$C$4:$C$300,MATCH(K29,Julho!$A$4:$A$300,0)),INDEX(Julho!$C$4:$C$300,_xlfn.AGGREGATE(15,6,ROW(Julho!$A$4:$A$300)-ROW(Julho!$A$3)/(Julho!$A$4:$A$300=MAX(K22:K29)),MOD(ROW(),2)+7)))),"")</f>
        <v/>
      </c>
      <c r="M29" s="16" t="str">
        <f>IFERROR(IF(K22="","",IF(MOD(ROW(),2)+7=1,INDEX(Julho!$F$4:$F$300,MATCH(K29,Julho!$A$4:$A$300,0)),INDEX(Julho!$F$4:$F$300,_xlfn.AGGREGATE(15,6,ROW(Julho!$A$4:$A$300)-ROW(Julho!$A$3)/(Julho!$A$4:$A$300=MAX(K22:K29)),MOD(ROW(),2)+7)))),"")</f>
        <v/>
      </c>
      <c r="N29" s="35"/>
      <c r="O29" s="44" t="str">
        <f>IFERROR(IF(N22="","",IF(MOD(ROW(),2)+7=1,INDEX(Julho!$C$4:$C$300,MATCH(N29,Julho!$A$4:$A$300,0)),INDEX(Julho!$C$4:$C$300,_xlfn.AGGREGATE(15,6,ROW(Julho!$A$4:$A$300)-ROW(Julho!$A$3)/(Julho!$A$4:$A$300=MAX(N22:N29)),MOD(ROW(),2)+7)))),"")</f>
        <v/>
      </c>
      <c r="P29" s="16" t="str">
        <f>IFERROR(IF(N22="","",IF(MOD(ROW(),2)+7=1,INDEX(Julho!$F$4:$F$300,MATCH(N29,Julho!$A$4:$A$300,0)),INDEX(Julho!$F$4:$F$300,_xlfn.AGGREGATE(15,6,ROW(Julho!$A$4:$A$300)-ROW(Julho!$A$3)/(Julho!$A$4:$A$300=MAX(N22:N29)),MOD(ROW(),2)+7)))),"")</f>
        <v/>
      </c>
      <c r="Q29" s="35"/>
      <c r="R29" s="44" t="str">
        <f>IFERROR(IF(Q22="","",IF(MOD(ROW(),2)+7=1,INDEX(Julho!$C$4:$C$300,MATCH(Q29,Julho!$A$4:$A$300,0)),INDEX(Julho!$C$4:$C$300,_xlfn.AGGREGATE(15,6,ROW(Julho!$A$4:$A$300)-ROW(Julho!$A$3)/(Julho!$A$4:$A$300=MAX(Q22:Q29)),MOD(ROW(),2)+7)))),"")</f>
        <v/>
      </c>
      <c r="S29" s="16" t="str">
        <f>IFERROR(IF(Q22="","",IF(MOD(ROW(),2)+7=1,INDEX(Julho!$F$4:$F$300,MATCH(Q29,Julho!$A$4:$A$300,0)),INDEX(Julho!$F$4:$F$300,_xlfn.AGGREGATE(15,6,ROW(Julho!$A$4:$A$300)-ROW(Julho!$A$3)/(Julho!$A$4:$A$300=MAX(Q22:Q29)),MOD(ROW(),2)+7)))),"")</f>
        <v/>
      </c>
      <c r="T29" s="35"/>
      <c r="U29" s="51" t="str">
        <f>IFERROR(IF(T22="","",IF(MOD(ROW(),2)+7=1,INDEX(Julho!$C$4:$C$300,MATCH(T29,Julho!$A$4:$A$300,0)),INDEX(Julho!$C$4:$C$300,_xlfn.AGGREGATE(15,6,ROW(Julho!$A$4:$A$300)-ROW(Julho!$A$3)/(Julho!$A$4:$A$300=MAX(T22:T29)),MOD(ROW(),2)+7)))),"")</f>
        <v/>
      </c>
      <c r="V29" s="16" t="str">
        <f>IFERROR(IF(T22="","",IF(MOD(ROW(),2)+7=1,INDEX(Julho!$F$4:$F$300,MATCH(T29,Julho!$A$4:$A$300,0)),INDEX(Julho!$F$4:$F$300,_xlfn.AGGREGATE(15,6,ROW(Julho!$A$4:$A$300)-ROW(Julho!$A$3)/(Julho!$A$4:$A$300=MAX(T22:T29)),MOD(ROW(),2)+7)))),"")</f>
        <v/>
      </c>
    </row>
    <row r="30" spans="2:22" x14ac:dyDescent="0.3">
      <c r="B30" s="49">
        <f>Julho!H10</f>
        <v>44395</v>
      </c>
      <c r="C30" s="20" t="str">
        <f>IFERROR(IF(B30="","",IF(MOD(ROW(),2)+1=1,INDEX(Julho!$C$4:$C$300,MATCH(B30,Julho!$A$4:$A$300,0)),INDEX(Julho!$C$4:$C$300,_xlfn.AGGREGATE(15,6,ROW(Julho!$A$4:$A$300)-ROW(Julho!$A$3)/(Julho!$A$4:$A$300=MAX(B30)),MOD(ROW(),2)+1)))),"")</f>
        <v>Vogais</v>
      </c>
      <c r="D30" s="16" t="str">
        <f>IFERROR(IF(B30="","",IF(MOD(ROW(),2)+1=1,INDEX(Julho!$F$4:$F$300,MATCH(B30,Julho!$A$4:$A$300,0)),INDEX(Julho!$F$4:$F$300,_xlfn.AGGREGATE(15,6,ROW(Julho!$A$4:$A$300)-ROW(Julho!$A$3)/(Julho!$A$4:$A$300=MAX(B30)),MOD(ROW(),2)+1)))),"")</f>
        <v>Estudado</v>
      </c>
      <c r="E30" s="36">
        <f>Julho!I10</f>
        <v>44396</v>
      </c>
      <c r="F30" s="20" t="str">
        <f>IFERROR(IF(E30="","",IF(MOD(ROW(),2)+1=1,INDEX(Julho!$C$4:$C$300,MATCH(E30,Julho!$A$4:$A$300,0)),INDEX(Julho!$C$4:$C$300,_xlfn.AGGREGATE(15,6,ROW(Julho!$A$4:$A$300)-ROW(Julho!$A$3)/(Julho!$A$4:$A$300=MAX(E30)),MOD(ROW(),2)+1)))),"")</f>
        <v/>
      </c>
      <c r="G30" s="16" t="str">
        <f>IFERROR(IF(E30="","",IF(MOD(ROW(),2)+1=1,INDEX(Julho!$F$4:$F$300,MATCH(E30,Julho!$A$4:$A$300,0)),INDEX(Julho!$F$4:$F$300,_xlfn.AGGREGATE(15,6,ROW(Julho!$A$4:$A$300)-ROW(Julho!$A$3)/(Julho!$A$4:$A$300=MAX(E30)),MOD(ROW(),2)+1)))),"")</f>
        <v/>
      </c>
      <c r="H30" s="36">
        <f>Julho!J10</f>
        <v>44397</v>
      </c>
      <c r="I30" s="20" t="str">
        <f>IFERROR(IF(H30="","",IF(MOD(ROW(),2)+1=1,INDEX(Julho!$C$4:$C$300,MATCH(H30,Julho!$A$4:$A$300,0)),INDEX(Julho!$C$4:$C$300,_xlfn.AGGREGATE(15,6,ROW(Julho!$A$4:$A$300)-ROW(Julho!$A$3)/(Julho!$A$4:$A$300=MAX(H30)),MOD(ROW(),2)+1)))),"")</f>
        <v/>
      </c>
      <c r="J30" s="16" t="str">
        <f>IFERROR(IF(H30="","",IF(MOD(ROW(),2)+1=1,INDEX(Julho!$F$4:$F$300,MATCH(H30,Julho!$A$4:$A$300,0)),INDEX(Julho!$F$4:$F$300,_xlfn.AGGREGATE(15,6,ROW(Julho!$A$4:$A$300)-ROW(Julho!$A$3)/(Julho!$A$4:$A$300=MAX(H30)),MOD(ROW(),2)+1)))),"")</f>
        <v/>
      </c>
      <c r="K30" s="36">
        <f>Julho!K10</f>
        <v>44398</v>
      </c>
      <c r="L30" s="20" t="str">
        <f>IFERROR(IF(K30="","",IF(MOD(ROW(),2)+1=1,INDEX(Julho!$C$4:$C$300,MATCH(K30,Julho!$A$4:$A$300,0)),INDEX(Julho!$C$4:$C$300,_xlfn.AGGREGATE(15,6,ROW(Julho!$A$4:$A$300)-ROW(Julho!$A$3)/(Julho!$A$4:$A$300=MAX(K30)),MOD(ROW(),2)+1)))),"")</f>
        <v/>
      </c>
      <c r="M30" s="16" t="str">
        <f>IFERROR(IF(K30="","",IF(MOD(ROW(),2)+1=1,INDEX(Julho!$F$4:$F$300,MATCH(K30,Julho!$A$4:$A$300,0)),INDEX(Julho!$F$4:$F$300,_xlfn.AGGREGATE(15,6,ROW(Julho!$A$4:$A$300)-ROW(Julho!$A$3)/(Julho!$A$4:$A$300=MAX(K30)),MOD(ROW(),2)+1)))),"")</f>
        <v/>
      </c>
      <c r="N30" s="36">
        <f>Julho!L10</f>
        <v>44399</v>
      </c>
      <c r="O30" s="20" t="str">
        <f>IFERROR(IF(N30="","",IF(MOD(ROW(),2)+1=1,INDEX(Julho!$C$4:$C$300,MATCH(N30,Julho!$A$4:$A$300,0)),INDEX(Julho!$C$4:$C$300,_xlfn.AGGREGATE(15,6,ROW(Julho!$A$4:$A$300)-ROW(Julho!$A$3)/(Julho!$A$4:$A$300=MAX(N30)),MOD(ROW(),2)+1)))),"")</f>
        <v/>
      </c>
      <c r="P30" s="16" t="str">
        <f>IFERROR(IF(N30="","",IF(MOD(ROW(),2)+1=1,INDEX(Julho!$F$4:$F$300,MATCH(N30,Julho!$A$4:$A$300,0)),INDEX(Julho!$F$4:$F$300,_xlfn.AGGREGATE(15,6,ROW(Julho!$A$4:$A$300)-ROW(Julho!$A$3)/(Julho!$A$4:$A$300=MAX(N30)),MOD(ROW(),2)+1)))),"")</f>
        <v/>
      </c>
      <c r="Q30" s="36">
        <f>Julho!M10</f>
        <v>44400</v>
      </c>
      <c r="R30" s="20" t="str">
        <f>IFERROR(IF(Q30="","",IF(MOD(ROW(),2)+1=1,INDEX(Julho!$C$4:$C$300,MATCH(Q30,Julho!$A$4:$A$300,0)),INDEX(Julho!$C$4:$C$300,_xlfn.AGGREGATE(15,6,ROW(Julho!$A$4:$A$300)-ROW(Julho!$A$3)/(Julho!$A$4:$A$300=MAX(Q30)),MOD(ROW(),2)+1)))),"")</f>
        <v/>
      </c>
      <c r="S30" s="16" t="str">
        <f>IFERROR(IF(Q30="","",IF(MOD(ROW(),2)+1=1,INDEX(Julho!$F$4:$F$300,MATCH(Q30,Julho!$A$4:$A$300,0)),INDEX(Julho!$F$4:$F$300,_xlfn.AGGREGATE(15,6,ROW(Julho!$A$4:$A$300)-ROW(Julho!$A$3)/(Julho!$A$4:$A$300=MAX(Q30)),MOD(ROW(),2)+1)))),"")</f>
        <v/>
      </c>
      <c r="T30" s="36">
        <f>Julho!N10</f>
        <v>44401</v>
      </c>
      <c r="U30" s="46" t="str">
        <f>IFERROR(IF(T30="","",IF(MOD(ROW(),2)+1=1,INDEX(Julho!$C$4:$C$300,MATCH(T30,Julho!$A$4:$A$300,0)),INDEX(Julho!$C$4:$C$300,_xlfn.AGGREGATE(15,6,ROW(Julho!$A$4:$A$300)-ROW(Julho!$A$3)/(Julho!$A$4:$A$300=MAX(T30)),MOD(ROW(),2)+1)))),"")</f>
        <v/>
      </c>
      <c r="V30" s="16" t="str">
        <f>IFERROR(IF(T30="","",IF(MOD(ROW(),2)+1=1,INDEX(Julho!$F$4:$F$300,MATCH(T30,Julho!$A$4:$A$300,0)),INDEX(Julho!$F$4:$F$300,_xlfn.AGGREGATE(15,6,ROW(Julho!$A$4:$A$300)-ROW(Julho!$A$3)/(Julho!$A$4:$A$300=MAX(T30)),MOD(ROW(),2)+1)))),"")</f>
        <v/>
      </c>
    </row>
    <row r="31" spans="2:22" x14ac:dyDescent="0.3">
      <c r="B31" s="45"/>
      <c r="C31" s="20" t="str">
        <f>IFERROR(IF(B30="","",IF(MOD(ROW(),2)+1=1,INDEX(Julho!$C$4:$C$300,MATCH(B31,Julho!$A$4:$A$300,0)),INDEX(Julho!$C$4:$C$300,_xlfn.AGGREGATE(15,6,ROW(Julho!$A$4:$A$300)-ROW(Julho!$A$3)/(Julho!$A$4:$A$300=MAX(B30:B31)),MOD(ROW(),2)+1)))),"")</f>
        <v>Função</v>
      </c>
      <c r="D31" s="16" t="str">
        <f>IFERROR(IF(B30="","",IF(MOD(ROW(),2)+1=1,INDEX(Julho!$F$4:$F$300,MATCH(B31,Julho!$A$4:$A$300,0)),INDEX(Julho!$F$4:$F$300,_xlfn.AGGREGATE(15,6,ROW(Julho!$A$4:$A$300)-ROW(Julho!$A$3)/(Julho!$A$4:$A$300=MAX(B30:B31)),MOD(ROW(),2)+1)))),"")</f>
        <v>Estudado</v>
      </c>
      <c r="E31" s="26"/>
      <c r="F31" s="20" t="str">
        <f>IFERROR(IF(E30="","",IF(MOD(ROW(),2)+1=1,INDEX(Julho!$C$4:$C$300,MATCH(E31,Julho!$A$4:$A$300,0)),INDEX(Julho!$C$4:$C$300,_xlfn.AGGREGATE(15,6,ROW(Julho!$A$4:$A$300)-ROW(Julho!$A$3)/(Julho!$A$4:$A$300=MAX(E30:E31)),MOD(ROW(),2)+1)))),"")</f>
        <v/>
      </c>
      <c r="G31" s="16" t="str">
        <f>IFERROR(IF(E30="","",IF(MOD(ROW(),2)+1=1,INDEX(Julho!$F$4:$F$300,MATCH(E31,Julho!$A$4:$A$300,0)),INDEX(Julho!$F$4:$F$300,_xlfn.AGGREGATE(15,6,ROW(Julho!$A$4:$A$300)-ROW(Julho!$A$3)/(Julho!$A$4:$A$300=MAX(E30:E31)),MOD(ROW(),2)+1)))),"")</f>
        <v/>
      </c>
      <c r="H31" s="26"/>
      <c r="I31" s="20" t="str">
        <f>IFERROR(IF(H30="","",IF(MOD(ROW(),2)+1=1,INDEX(Julho!$C$4:$C$300,MATCH(H31,Julho!$A$4:$A$300,0)),INDEX(Julho!$C$4:$C$300,_xlfn.AGGREGATE(15,6,ROW(Julho!$A$4:$A$300)-ROW(Julho!$A$3)/(Julho!$A$4:$A$300=MAX(H30:H31)),MOD(ROW(),2)+1)))),"")</f>
        <v/>
      </c>
      <c r="J31" s="16" t="str">
        <f>IFERROR(IF(H30="","",IF(MOD(ROW(),2)+1=1,INDEX(Julho!$F$4:$F$300,MATCH(H31,Julho!$A$4:$A$300,0)),INDEX(Julho!$F$4:$F$300,_xlfn.AGGREGATE(15,6,ROW(Julho!$A$4:$A$300)-ROW(Julho!$A$3)/(Julho!$A$4:$A$300=MAX(H30:H31)),MOD(ROW(),2)+1)))),"")</f>
        <v/>
      </c>
      <c r="K31" s="26"/>
      <c r="L31" s="20" t="str">
        <f>IFERROR(IF(K30="","",IF(MOD(ROW(),2)+1=1,INDEX(Julho!$C$4:$C$300,MATCH(K31,Julho!$A$4:$A$300,0)),INDEX(Julho!$C$4:$C$300,_xlfn.AGGREGATE(15,6,ROW(Julho!$A$4:$A$300)-ROW(Julho!$A$3)/(Julho!$A$4:$A$300=MAX(K30:K31)),MOD(ROW(),2)+1)))),"")</f>
        <v/>
      </c>
      <c r="M31" s="16" t="str">
        <f>IFERROR(IF(K30="","",IF(MOD(ROW(),2)+1=1,INDEX(Julho!$F$4:$F$300,MATCH(K31,Julho!$A$4:$A$300,0)),INDEX(Julho!$F$4:$F$300,_xlfn.AGGREGATE(15,6,ROW(Julho!$A$4:$A$300)-ROW(Julho!$A$3)/(Julho!$A$4:$A$300=MAX(K30:K31)),MOD(ROW(),2)+1)))),"")</f>
        <v/>
      </c>
      <c r="N31" s="26"/>
      <c r="O31" s="20" t="str">
        <f>IFERROR(IF(N30="","",IF(MOD(ROW(),2)+1=1,INDEX(Julho!$C$4:$C$300,MATCH(N31,Julho!$A$4:$A$300,0)),INDEX(Julho!$C$4:$C$300,_xlfn.AGGREGATE(15,6,ROW(Julho!$A$4:$A$300)-ROW(Julho!$A$3)/(Julho!$A$4:$A$300=MAX(N30:N31)),MOD(ROW(),2)+1)))),"")</f>
        <v/>
      </c>
      <c r="P31" s="16" t="str">
        <f>IFERROR(IF(N30="","",IF(MOD(ROW(),2)+1=1,INDEX(Julho!$F$4:$F$300,MATCH(N31,Julho!$A$4:$A$300,0)),INDEX(Julho!$F$4:$F$300,_xlfn.AGGREGATE(15,6,ROW(Julho!$A$4:$A$300)-ROW(Julho!$A$3)/(Julho!$A$4:$A$300=MAX(N30:N31)),MOD(ROW(),2)+1)))),"")</f>
        <v/>
      </c>
      <c r="Q31" s="26"/>
      <c r="R31" s="20" t="str">
        <f>IFERROR(IF(Q30="","",IF(MOD(ROW(),2)+1=1,INDEX(Julho!$C$4:$C$300,MATCH(Q31,Julho!$A$4:$A$300,0)),INDEX(Julho!$C$4:$C$300,_xlfn.AGGREGATE(15,6,ROW(Julho!$A$4:$A$300)-ROW(Julho!$A$3)/(Julho!$A$4:$A$300=MAX(Q30:Q31)),MOD(ROW(),2)+1)))),"")</f>
        <v/>
      </c>
      <c r="S31" s="16" t="str">
        <f>IFERROR(IF(Q30="","",IF(MOD(ROW(),2)+1=1,INDEX(Julho!$F$4:$F$300,MATCH(Q31,Julho!$A$4:$A$300,0)),INDEX(Julho!$F$4:$F$300,_xlfn.AGGREGATE(15,6,ROW(Julho!$A$4:$A$300)-ROW(Julho!$A$3)/(Julho!$A$4:$A$300=MAX(Q30:Q31)),MOD(ROW(),2)+1)))),"")</f>
        <v/>
      </c>
      <c r="T31" s="26"/>
      <c r="U31" s="46" t="str">
        <f>IFERROR(IF(T30="","",IF(MOD(ROW(),2)+1=1,INDEX(Julho!$C$4:$C$300,MATCH(T31,Julho!$A$4:$A$300,0)),INDEX(Julho!$C$4:$C$300,_xlfn.AGGREGATE(15,6,ROW(Julho!$A$4:$A$300)-ROW(Julho!$A$3)/(Julho!$A$4:$A$300=MAX(T30:T31)),MOD(ROW(),2)+1)))),"")</f>
        <v/>
      </c>
      <c r="V31" s="16" t="str">
        <f>IFERROR(IF(T30="","",IF(MOD(ROW(),2)+1=1,INDEX(Julho!$F$4:$F$300,MATCH(T31,Julho!$A$4:$A$300,0)),INDEX(Julho!$F$4:$F$300,_xlfn.AGGREGATE(15,6,ROW(Julho!$A$4:$A$300)-ROW(Julho!$A$3)/(Julho!$A$4:$A$300=MAX(T30:T31)),MOD(ROW(),2)+1)))),"")</f>
        <v/>
      </c>
    </row>
    <row r="32" spans="2:22" x14ac:dyDescent="0.3">
      <c r="B32" s="45"/>
      <c r="C32" s="20" t="str">
        <f>IFERROR(IF(B30="","",IF(MOD(ROW(),2)+3=1,INDEX(Julho!$C$4:$C$300,MATCH(B32,Julho!$A$4:$A$300,0)),INDEX(Julho!$C$4:$C$300,_xlfn.AGGREGATE(15,6,ROW(Julho!$A$4:$A$300)-ROW(Julho!$A$3)/(Julho!$A$4:$A$300=MAX(B30:B32)),MOD(ROW(),2)+3)))),"")</f>
        <v>Gramática</v>
      </c>
      <c r="D32" s="16" t="str">
        <f>IFERROR(IF(B30="","",IF(MOD(ROW(),2)+3=1,INDEX(Julho!$F$4:$F$300,MATCH(B32,Julho!$A$4:$A$300,0)),INDEX(Julho!$F$4:$F$300,_xlfn.AGGREGATE(15,6,ROW(Julho!$A$4:$A$300)-ROW(Julho!$A$3)/(Julho!$A$4:$A$300=MAX(B30:B32)),MOD(ROW(),2)+3)))),"")</f>
        <v>Estudado</v>
      </c>
      <c r="E32" s="26"/>
      <c r="F32" s="20" t="str">
        <f>IFERROR(IF(E30="","",IF(MOD(ROW(),2)+3=1,INDEX(Julho!$C$4:$C$300,MATCH(E32,Julho!$A$4:$A$300,0)),INDEX(Julho!$C$4:$C$300,_xlfn.AGGREGATE(15,6,ROW(Julho!$A$4:$A$300)-ROW(Julho!$A$3)/(Julho!$A$4:$A$300=MAX(E30:E32)),MOD(ROW(),2)+3)))),"")</f>
        <v/>
      </c>
      <c r="G32" s="16" t="str">
        <f>IFERROR(IF(E30="","",IF(MOD(ROW(),2)+3=1,INDEX(Julho!$F$4:$F$300,MATCH(E32,Julho!$A$4:$A$300,0)),INDEX(Julho!$F$4:$F$300,_xlfn.AGGREGATE(15,6,ROW(Julho!$A$4:$A$300)-ROW(Julho!$A$3)/(Julho!$A$4:$A$300=MAX(E30:E32)),MOD(ROW(),2)+3)))),"")</f>
        <v/>
      </c>
      <c r="H32" s="26"/>
      <c r="I32" s="20" t="str">
        <f>IFERROR(IF(H30="","",IF(MOD(ROW(),2)+3=1,INDEX(Julho!$C$4:$C$300,MATCH(H32,Julho!$A$4:$A$300,0)),INDEX(Julho!$C$4:$C$300,_xlfn.AGGREGATE(15,6,ROW(Julho!$A$4:$A$300)-ROW(Julho!$A$3)/(Julho!$A$4:$A$300=MAX(H30:H32)),MOD(ROW(),2)+3)))),"")</f>
        <v/>
      </c>
      <c r="J32" s="16" t="str">
        <f>IFERROR(IF(H30="","",IF(MOD(ROW(),2)+3=1,INDEX(Julho!$F$4:$F$300,MATCH(H32,Julho!$A$4:$A$300,0)),INDEX(Julho!$F$4:$F$300,_xlfn.AGGREGATE(15,6,ROW(Julho!$A$4:$A$300)-ROW(Julho!$A$3)/(Julho!$A$4:$A$300=MAX(H30:H32)),MOD(ROW(),2)+3)))),"")</f>
        <v/>
      </c>
      <c r="K32" s="26"/>
      <c r="L32" s="20" t="str">
        <f>IFERROR(IF(K30="","",IF(MOD(ROW(),2)+3=1,INDEX(Julho!$C$4:$C$300,MATCH(K32,Julho!$A$4:$A$300,0)),INDEX(Julho!$C$4:$C$300,_xlfn.AGGREGATE(15,6,ROW(Julho!$A$4:$A$300)-ROW(Julho!$A$3)/(Julho!$A$4:$A$300=MAX(K30:K32)),MOD(ROW(),2)+3)))),"")</f>
        <v/>
      </c>
      <c r="M32" s="16" t="str">
        <f>IFERROR(IF(K30="","",IF(MOD(ROW(),2)+3=1,INDEX(Julho!$F$4:$F$300,MATCH(K32,Julho!$A$4:$A$300,0)),INDEX(Julho!$F$4:$F$300,_xlfn.AGGREGATE(15,6,ROW(Julho!$A$4:$A$300)-ROW(Julho!$A$3)/(Julho!$A$4:$A$300=MAX(K30:K32)),MOD(ROW(),2)+3)))),"")</f>
        <v/>
      </c>
      <c r="N32" s="26"/>
      <c r="O32" s="20" t="str">
        <f>IFERROR(IF(N30="","",IF(MOD(ROW(),2)+3=1,INDEX(Julho!$C$4:$C$300,MATCH(N32,Julho!$A$4:$A$300,0)),INDEX(Julho!$C$4:$C$300,_xlfn.AGGREGATE(15,6,ROW(Julho!$A$4:$A$300)-ROW(Julho!$A$3)/(Julho!$A$4:$A$300=MAX(N30:N32)),MOD(ROW(),2)+3)))),"")</f>
        <v/>
      </c>
      <c r="P32" s="16" t="str">
        <f>IFERROR(IF(N30="","",IF(MOD(ROW(),2)+3=1,INDEX(Julho!$F$4:$F$300,MATCH(N32,Julho!$A$4:$A$300,0)),INDEX(Julho!$F$4:$F$300,_xlfn.AGGREGATE(15,6,ROW(Julho!$A$4:$A$300)-ROW(Julho!$A$3)/(Julho!$A$4:$A$300=MAX(N30:N32)),MOD(ROW(),2)+3)))),"")</f>
        <v/>
      </c>
      <c r="Q32" s="26"/>
      <c r="R32" s="20" t="str">
        <f>IFERROR(IF(Q30="","",IF(MOD(ROW(),2)+3=1,INDEX(Julho!$C$4:$C$300,MATCH(Q32,Julho!$A$4:$A$300,0)),INDEX(Julho!$C$4:$C$300,_xlfn.AGGREGATE(15,6,ROW(Julho!$A$4:$A$300)-ROW(Julho!$A$3)/(Julho!$A$4:$A$300=MAX(Q30:Q32)),MOD(ROW(),2)+3)))),"")</f>
        <v/>
      </c>
      <c r="S32" s="16" t="str">
        <f>IFERROR(IF(Q30="","",IF(MOD(ROW(),2)+3=1,INDEX(Julho!$F$4:$F$300,MATCH(Q32,Julho!$A$4:$A$300,0)),INDEX(Julho!$F$4:$F$300,_xlfn.AGGREGATE(15,6,ROW(Julho!$A$4:$A$300)-ROW(Julho!$A$3)/(Julho!$A$4:$A$300=MAX(Q30:Q32)),MOD(ROW(),2)+3)))),"")</f>
        <v/>
      </c>
      <c r="T32" s="26"/>
      <c r="U32" s="46" t="str">
        <f>IFERROR(IF(T30="","",IF(MOD(ROW(),2)+3=1,INDEX(Julho!$C$4:$C$300,MATCH(T32,Julho!$A$4:$A$300,0)),INDEX(Julho!$C$4:$C$300,_xlfn.AGGREGATE(15,6,ROW(Julho!$A$4:$A$300)-ROW(Julho!$A$3)/(Julho!$A$4:$A$300=MAX(T30:T32)),MOD(ROW(),2)+3)))),"")</f>
        <v/>
      </c>
      <c r="V32" s="16" t="str">
        <f>IFERROR(IF(T30="","",IF(MOD(ROW(),2)+3=1,INDEX(Julho!$F$4:$F$300,MATCH(T32,Julho!$A$4:$A$300,0)),INDEX(Julho!$F$4:$F$300,_xlfn.AGGREGATE(15,6,ROW(Julho!$A$4:$A$300)-ROW(Julho!$A$3)/(Julho!$A$4:$A$300=MAX(T30:T32)),MOD(ROW(),2)+3)))),"")</f>
        <v/>
      </c>
    </row>
    <row r="33" spans="2:22" x14ac:dyDescent="0.3">
      <c r="B33" s="45"/>
      <c r="C33" s="20" t="str">
        <f>IFERROR(IF(B30="","",IF(MOD(ROW(),2)+3=1,INDEX(Julho!$C$4:$C$300,MATCH(B33,Julho!$A$4:$A$300,0)),INDEX(Julho!$C$4:$C$300,_xlfn.AGGREGATE(15,6,ROW(Julho!$A$4:$A$300)-ROW(Julho!$A$3)/(Julho!$A$4:$A$300=MAX(B30:B33)),MOD(ROW(),2)+3)))),"")</f>
        <v>VM</v>
      </c>
      <c r="D33" s="16" t="str">
        <f>IFERROR(IF(B30="","",IF(MOD(ROW(),2)+3=1,INDEX(Julho!$F$4:$F$300,MATCH(B33,Julho!$A$4:$A$300,0)),INDEX(Julho!$F$4:$F$300,_xlfn.AGGREGATE(15,6,ROW(Julho!$A$4:$A$300)-ROW(Julho!$A$3)/(Julho!$A$4:$A$300=MAX(B30:B33)),MOD(ROW(),2)+3)))),"")</f>
        <v>Estudado</v>
      </c>
      <c r="E33" s="26"/>
      <c r="F33" s="20" t="str">
        <f>IFERROR(IF(E30="","",IF(MOD(ROW(),2)+3=1,INDEX(Julho!$C$4:$C$300,MATCH(E33,Julho!$A$4:$A$300,0)),INDEX(Julho!$C$4:$C$300,_xlfn.AGGREGATE(15,6,ROW(Julho!$A$4:$A$300)-ROW(Julho!$A$3)/(Julho!$A$4:$A$300=MAX(E30:E33)),MOD(ROW(),2)+3)))),"")</f>
        <v/>
      </c>
      <c r="G33" s="16" t="str">
        <f>IFERROR(IF(E30="","",IF(MOD(ROW(),2)+3=1,INDEX(Julho!$F$4:$F$300,MATCH(E33,Julho!$A$4:$A$300,0)),INDEX(Julho!$F$4:$F$300,_xlfn.AGGREGATE(15,6,ROW(Julho!$A$4:$A$300)-ROW(Julho!$A$3)/(Julho!$A$4:$A$300=MAX(E30:E33)),MOD(ROW(),2)+3)))),"")</f>
        <v/>
      </c>
      <c r="H33" s="26"/>
      <c r="I33" s="20" t="str">
        <f>IFERROR(IF(H30="","",IF(MOD(ROW(),2)+3=1,INDEX(Julho!$C$4:$C$300,MATCH(H33,Julho!$A$4:$A$300,0)),INDEX(Julho!$C$4:$C$300,_xlfn.AGGREGATE(15,6,ROW(Julho!$A$4:$A$300)-ROW(Julho!$A$3)/(Julho!$A$4:$A$300=MAX(H30:H33)),MOD(ROW(),2)+3)))),"")</f>
        <v/>
      </c>
      <c r="J33" s="16" t="str">
        <f>IFERROR(IF(H30="","",IF(MOD(ROW(),2)+3=1,INDEX(Julho!$F$4:$F$300,MATCH(H33,Julho!$A$4:$A$300,0)),INDEX(Julho!$F$4:$F$300,_xlfn.AGGREGATE(15,6,ROW(Julho!$A$4:$A$300)-ROW(Julho!$A$3)/(Julho!$A$4:$A$300=MAX(H30:H33)),MOD(ROW(),2)+3)))),"")</f>
        <v/>
      </c>
      <c r="K33" s="26"/>
      <c r="L33" s="20" t="str">
        <f>IFERROR(IF(K30="","",IF(MOD(ROW(),2)+3=1,INDEX(Julho!$C$4:$C$300,MATCH(K33,Julho!$A$4:$A$300,0)),INDEX(Julho!$C$4:$C$300,_xlfn.AGGREGATE(15,6,ROW(Julho!$A$4:$A$300)-ROW(Julho!$A$3)/(Julho!$A$4:$A$300=MAX(K30:K33)),MOD(ROW(),2)+3)))),"")</f>
        <v/>
      </c>
      <c r="M33" s="16" t="str">
        <f>IFERROR(IF(K30="","",IF(MOD(ROW(),2)+3=1,INDEX(Julho!$F$4:$F$300,MATCH(K33,Julho!$A$4:$A$300,0)),INDEX(Julho!$F$4:$F$300,_xlfn.AGGREGATE(15,6,ROW(Julho!$A$4:$A$300)-ROW(Julho!$A$3)/(Julho!$A$4:$A$300=MAX(K30:K33)),MOD(ROW(),2)+3)))),"")</f>
        <v/>
      </c>
      <c r="N33" s="26"/>
      <c r="O33" s="20" t="str">
        <f>IFERROR(IF(N30="","",IF(MOD(ROW(),2)+3=1,INDEX(Julho!$C$4:$C$300,MATCH(N33,Julho!$A$4:$A$300,0)),INDEX(Julho!$C$4:$C$300,_xlfn.AGGREGATE(15,6,ROW(Julho!$A$4:$A$300)-ROW(Julho!$A$3)/(Julho!$A$4:$A$300=MAX(N30:N33)),MOD(ROW(),2)+3)))),"")</f>
        <v/>
      </c>
      <c r="P33" s="16" t="str">
        <f>IFERROR(IF(N30="","",IF(MOD(ROW(),2)+3=1,INDEX(Julho!$F$4:$F$300,MATCH(N33,Julho!$A$4:$A$300,0)),INDEX(Julho!$F$4:$F$300,_xlfn.AGGREGATE(15,6,ROW(Julho!$A$4:$A$300)-ROW(Julho!$A$3)/(Julho!$A$4:$A$300=MAX(N30:N33)),MOD(ROW(),2)+3)))),"")</f>
        <v/>
      </c>
      <c r="Q33" s="26"/>
      <c r="R33" s="20" t="str">
        <f>IFERROR(IF(Q30="","",IF(MOD(ROW(),2)+3=1,INDEX(Julho!$C$4:$C$300,MATCH(Q33,Julho!$A$4:$A$300,0)),INDEX(Julho!$C$4:$C$300,_xlfn.AGGREGATE(15,6,ROW(Julho!$A$4:$A$300)-ROW(Julho!$A$3)/(Julho!$A$4:$A$300=MAX(Q30:Q33)),MOD(ROW(),2)+3)))),"")</f>
        <v/>
      </c>
      <c r="S33" s="16" t="str">
        <f>IFERROR(IF(Q30="","",IF(MOD(ROW(),2)+3=1,INDEX(Julho!$F$4:$F$300,MATCH(Q33,Julho!$A$4:$A$300,0)),INDEX(Julho!$F$4:$F$300,_xlfn.AGGREGATE(15,6,ROW(Julho!$A$4:$A$300)-ROW(Julho!$A$3)/(Julho!$A$4:$A$300=MAX(Q30:Q33)),MOD(ROW(),2)+3)))),"")</f>
        <v/>
      </c>
      <c r="T33" s="26"/>
      <c r="U33" s="46" t="str">
        <f>IFERROR(IF(T30="","",IF(MOD(ROW(),2)+3=1,INDEX(Julho!$C$4:$C$300,MATCH(T33,Julho!$A$4:$A$300,0)),INDEX(Julho!$C$4:$C$300,_xlfn.AGGREGATE(15,6,ROW(Julho!$A$4:$A$300)-ROW(Julho!$A$3)/(Julho!$A$4:$A$300=MAX(T30:T33)),MOD(ROW(),2)+3)))),"")</f>
        <v/>
      </c>
      <c r="V33" s="16" t="str">
        <f>IFERROR(IF(T30="","",IF(MOD(ROW(),2)+3=1,INDEX(Julho!$F$4:$F$300,MATCH(T33,Julho!$A$4:$A$300,0)),INDEX(Julho!$F$4:$F$300,_xlfn.AGGREGATE(15,6,ROW(Julho!$A$4:$A$300)-ROW(Julho!$A$3)/(Julho!$A$4:$A$300=MAX(T30:T33)),MOD(ROW(),2)+3)))),"")</f>
        <v/>
      </c>
    </row>
    <row r="34" spans="2:22" x14ac:dyDescent="0.3">
      <c r="B34" s="47"/>
      <c r="C34" s="20" t="str">
        <f>IFERROR(IF(B30="","",IF(MOD(ROW(),2)+5=1,INDEX(Julho!$C$4:$C$300,MATCH(B34,Julho!$A$4:$A$300,0)),INDEX(Julho!$C$4:$C$300,_xlfn.AGGREGATE(15,6,ROW(Julho!$A$4:$A$300)-ROW(Julho!$A$3)/(Julho!$A$4:$A$300=MAX(B30:B34)),MOD(ROW(),2)+5)))),"")</f>
        <v>Tabela Periódica</v>
      </c>
      <c r="D34" s="16" t="str">
        <f>IFERROR(IF(B30="","",IF(MOD(ROW(),2)+5=1,INDEX(Julho!$F$4:$F$300,MATCH(B34,Julho!$A$4:$A$300,0)),INDEX(Julho!$F$4:$F$300,_xlfn.AGGREGATE(15,6,ROW(Julho!$A$4:$A$300)-ROW(Julho!$A$3)/(Julho!$A$4:$A$300=MAX(B30:B34)),MOD(ROW(),2)+5)))),"")</f>
        <v>Estudado</v>
      </c>
      <c r="E34" s="34"/>
      <c r="F34" s="20" t="str">
        <f>IFERROR(IF(E30="","",IF(MOD(ROW(),2)+5=1,INDEX(Julho!$C$4:$C$300,MATCH(E34,Julho!$A$4:$A$300,0)),INDEX(Julho!$C$4:$C$300,_xlfn.AGGREGATE(15,6,ROW(Julho!$A$4:$A$300)-ROW(Julho!$A$3)/(Julho!$A$4:$A$300=MAX(E30:E34)),MOD(ROW(),2)+5)))),"")</f>
        <v/>
      </c>
      <c r="G34" s="16" t="str">
        <f>IFERROR(IF(E30="","",IF(MOD(ROW(),2)+5=1,INDEX(Julho!$F$4:$F$300,MATCH(E34,Julho!$A$4:$A$300,0)),INDEX(Julho!$F$4:$F$300,_xlfn.AGGREGATE(15,6,ROW(Julho!$A$4:$A$300)-ROW(Julho!$A$3)/(Julho!$A$4:$A$300=MAX(E30:E34)),MOD(ROW(),2)+5)))),"")</f>
        <v/>
      </c>
      <c r="H34" s="34"/>
      <c r="I34" s="20" t="str">
        <f>IFERROR(IF(H30="","",IF(MOD(ROW(),2)+5=1,INDEX(Julho!$C$4:$C$300,MATCH(H34,Julho!$A$4:$A$300,0)),INDEX(Julho!$C$4:$C$300,_xlfn.AGGREGATE(15,6,ROW(Julho!$A$4:$A$300)-ROW(Julho!$A$3)/(Julho!$A$4:$A$300=MAX(H30:H34)),MOD(ROW(),2)+5)))),"")</f>
        <v/>
      </c>
      <c r="J34" s="16" t="str">
        <f>IFERROR(IF(H30="","",IF(MOD(ROW(),2)+5=1,INDEX(Julho!$F$4:$F$300,MATCH(H34,Julho!$A$4:$A$300,0)),INDEX(Julho!$F$4:$F$300,_xlfn.AGGREGATE(15,6,ROW(Julho!$A$4:$A$300)-ROW(Julho!$A$3)/(Julho!$A$4:$A$300=MAX(H30:H34)),MOD(ROW(),2)+5)))),"")</f>
        <v/>
      </c>
      <c r="K34" s="34"/>
      <c r="L34" s="20" t="str">
        <f>IFERROR(IF(K30="","",IF(MOD(ROW(),2)+5=1,INDEX(Julho!$C$4:$C$300,MATCH(K34,Julho!$A$4:$A$300,0)),INDEX(Julho!$C$4:$C$300,_xlfn.AGGREGATE(15,6,ROW(Julho!$A$4:$A$300)-ROW(Julho!$A$3)/(Julho!$A$4:$A$300=MAX(K30:K34)),MOD(ROW(),2)+5)))),"")</f>
        <v/>
      </c>
      <c r="M34" s="16" t="str">
        <f>IFERROR(IF(K30="","",IF(MOD(ROW(),2)+5=1,INDEX(Julho!$F$4:$F$300,MATCH(K34,Julho!$A$4:$A$300,0)),INDEX(Julho!$F$4:$F$300,_xlfn.AGGREGATE(15,6,ROW(Julho!$A$4:$A$300)-ROW(Julho!$A$3)/(Julho!$A$4:$A$300=MAX(K30:K34)),MOD(ROW(),2)+5)))),"")</f>
        <v/>
      </c>
      <c r="N34" s="34"/>
      <c r="O34" s="20" t="str">
        <f>IFERROR(IF(N30="","",IF(MOD(ROW(),2)+5=1,INDEX(Julho!$C$4:$C$300,MATCH(N34,Julho!$A$4:$A$300,0)),INDEX(Julho!$C$4:$C$300,_xlfn.AGGREGATE(15,6,ROW(Julho!$A$4:$A$300)-ROW(Julho!$A$3)/(Julho!$A$4:$A$300=MAX(N30:N34)),MOD(ROW(),2)+5)))),"")</f>
        <v/>
      </c>
      <c r="P34" s="16" t="str">
        <f>IFERROR(IF(N30="","",IF(MOD(ROW(),2)+5=1,INDEX(Julho!$F$4:$F$300,MATCH(N34,Julho!$A$4:$A$300,0)),INDEX(Julho!$F$4:$F$300,_xlfn.AGGREGATE(15,6,ROW(Julho!$A$4:$A$300)-ROW(Julho!$A$3)/(Julho!$A$4:$A$300=MAX(N30:N34)),MOD(ROW(),2)+5)))),"")</f>
        <v/>
      </c>
      <c r="Q34" s="34"/>
      <c r="R34" s="20" t="str">
        <f>IFERROR(IF(Q30="","",IF(MOD(ROW(),2)+5=1,INDEX(Julho!$C$4:$C$300,MATCH(Q34,Julho!$A$4:$A$300,0)),INDEX(Julho!$C$4:$C$300,_xlfn.AGGREGATE(15,6,ROW(Julho!$A$4:$A$300)-ROW(Julho!$A$3)/(Julho!$A$4:$A$300=MAX(Q30:Q34)),MOD(ROW(),2)+5)))),"")</f>
        <v/>
      </c>
      <c r="S34" s="16" t="str">
        <f>IFERROR(IF(Q30="","",IF(MOD(ROW(),2)+5=1,INDEX(Julho!$F$4:$F$300,MATCH(Q34,Julho!$A$4:$A$300,0)),INDEX(Julho!$F$4:$F$300,_xlfn.AGGREGATE(15,6,ROW(Julho!$A$4:$A$300)-ROW(Julho!$A$3)/(Julho!$A$4:$A$300=MAX(Q30:Q34)),MOD(ROW(),2)+5)))),"")</f>
        <v/>
      </c>
      <c r="T34" s="34"/>
      <c r="U34" s="46" t="str">
        <f>IFERROR(IF(T30="","",IF(MOD(ROW(),2)+5=1,INDEX(Julho!$C$4:$C$300,MATCH(T34,Julho!$A$4:$A$300,0)),INDEX(Julho!$C$4:$C$300,_xlfn.AGGREGATE(15,6,ROW(Julho!$A$4:$A$300)-ROW(Julho!$A$3)/(Julho!$A$4:$A$300=MAX(T30:T34)),MOD(ROW(),2)+5)))),"")</f>
        <v/>
      </c>
      <c r="V34" s="16" t="str">
        <f>IFERROR(IF(T30="","",IF(MOD(ROW(),2)+5=1,INDEX(Julho!$F$4:$F$300,MATCH(T34,Julho!$A$4:$A$300,0)),INDEX(Julho!$F$4:$F$300,_xlfn.AGGREGATE(15,6,ROW(Julho!$A$4:$A$300)-ROW(Julho!$A$3)/(Julho!$A$4:$A$300=MAX(T30:T34)),MOD(ROW(),2)+5)))),"")</f>
        <v/>
      </c>
    </row>
    <row r="35" spans="2:22" x14ac:dyDescent="0.3">
      <c r="B35" s="47"/>
      <c r="C35" s="20" t="str">
        <f>IFERROR(IF(B30="","",IF(MOD(ROW(),2)+5=1,INDEX(Julho!$C$4:$C$300,MATCH(B35,Julho!$A$4:$A$300,0)),INDEX(Julho!$C$4:$C$300,_xlfn.AGGREGATE(15,6,ROW(Julho!$A$4:$A$300)-ROW(Julho!$A$3)/(Julho!$A$4:$A$300=MAX(B30:B35)),MOD(ROW(),2)+5)))),"")</f>
        <v>Numeros inteiros</v>
      </c>
      <c r="D35" s="16" t="str">
        <f>IFERROR(IF(B30="","",IF(MOD(ROW(),2)+5=1,INDEX(Julho!$F$4:$F$300,MATCH(B35,Julho!$A$4:$A$300,0)),INDEX(Julho!$F$4:$F$300,_xlfn.AGGREGATE(15,6,ROW(Julho!$A$4:$A$300)-ROW(Julho!$A$3)/(Julho!$A$4:$A$300=MAX(B30:B35)),MOD(ROW(),2)+5)))),"")</f>
        <v>Estudado</v>
      </c>
      <c r="E35" s="34"/>
      <c r="F35" s="20" t="str">
        <f>IFERROR(IF(E30="","",IF(MOD(ROW(),2)+5=1,INDEX(Julho!$C$4:$C$300,MATCH(E35,Julho!$A$4:$A$300,0)),INDEX(Julho!$C$4:$C$300,_xlfn.AGGREGATE(15,6,ROW(Julho!$A$4:$A$300)-ROW(Julho!$A$3)/(Julho!$A$4:$A$300=MAX(E30:E35)),MOD(ROW(),2)+5)))),"")</f>
        <v/>
      </c>
      <c r="G35" s="16" t="str">
        <f>IFERROR(IF(E30="","",IF(MOD(ROW(),2)+5=1,INDEX(Julho!$F$4:$F$300,MATCH(E35,Julho!$A$4:$A$300,0)),INDEX(Julho!$F$4:$F$300,_xlfn.AGGREGATE(15,6,ROW(Julho!$A$4:$A$300)-ROW(Julho!$A$3)/(Julho!$A$4:$A$300=MAX(E30:E35)),MOD(ROW(),2)+5)))),"")</f>
        <v/>
      </c>
      <c r="H35" s="34"/>
      <c r="I35" s="20" t="str">
        <f>IFERROR(IF(H30="","",IF(MOD(ROW(),2)+5=1,INDEX(Julho!$C$4:$C$300,MATCH(H35,Julho!$A$4:$A$300,0)),INDEX(Julho!$C$4:$C$300,_xlfn.AGGREGATE(15,6,ROW(Julho!$A$4:$A$300)-ROW(Julho!$A$3)/(Julho!$A$4:$A$300=MAX(H30:H35)),MOD(ROW(),2)+5)))),"")</f>
        <v/>
      </c>
      <c r="J35" s="16" t="str">
        <f>IFERROR(IF(H30="","",IF(MOD(ROW(),2)+5=1,INDEX(Julho!$F$4:$F$300,MATCH(H35,Julho!$A$4:$A$300,0)),INDEX(Julho!$F$4:$F$300,_xlfn.AGGREGATE(15,6,ROW(Julho!$A$4:$A$300)-ROW(Julho!$A$3)/(Julho!$A$4:$A$300=MAX(H30:H35)),MOD(ROW(),2)+5)))),"")</f>
        <v/>
      </c>
      <c r="K35" s="34"/>
      <c r="L35" s="20" t="str">
        <f>IFERROR(IF(K30="","",IF(MOD(ROW(),2)+5=1,INDEX(Julho!$C$4:$C$300,MATCH(K35,Julho!$A$4:$A$300,0)),INDEX(Julho!$C$4:$C$300,_xlfn.AGGREGATE(15,6,ROW(Julho!$A$4:$A$300)-ROW(Julho!$A$3)/(Julho!$A$4:$A$300=MAX(K30:K35)),MOD(ROW(),2)+5)))),"")</f>
        <v/>
      </c>
      <c r="M35" s="16" t="str">
        <f>IFERROR(IF(K30="","",IF(MOD(ROW(),2)+5=1,INDEX(Julho!$F$4:$F$300,MATCH(K35,Julho!$A$4:$A$300,0)),INDEX(Julho!$F$4:$F$300,_xlfn.AGGREGATE(15,6,ROW(Julho!$A$4:$A$300)-ROW(Julho!$A$3)/(Julho!$A$4:$A$300=MAX(K30:K35)),MOD(ROW(),2)+5)))),"")</f>
        <v/>
      </c>
      <c r="N35" s="34"/>
      <c r="O35" s="20" t="str">
        <f>IFERROR(IF(N30="","",IF(MOD(ROW(),2)+5=1,INDEX(Julho!$C$4:$C$300,MATCH(N35,Julho!$A$4:$A$300,0)),INDEX(Julho!$C$4:$C$300,_xlfn.AGGREGATE(15,6,ROW(Julho!$A$4:$A$300)-ROW(Julho!$A$3)/(Julho!$A$4:$A$300=MAX(N30:N35)),MOD(ROW(),2)+5)))),"")</f>
        <v/>
      </c>
      <c r="P35" s="16" t="str">
        <f>IFERROR(IF(N30="","",IF(MOD(ROW(),2)+5=1,INDEX(Julho!$F$4:$F$300,MATCH(N35,Julho!$A$4:$A$300,0)),INDEX(Julho!$F$4:$F$300,_xlfn.AGGREGATE(15,6,ROW(Julho!$A$4:$A$300)-ROW(Julho!$A$3)/(Julho!$A$4:$A$300=MAX(N30:N35)),MOD(ROW(),2)+5)))),"")</f>
        <v/>
      </c>
      <c r="Q35" s="34"/>
      <c r="R35" s="20" t="str">
        <f>IFERROR(IF(Q30="","",IF(MOD(ROW(),2)+5=1,INDEX(Julho!$C$4:$C$300,MATCH(Q35,Julho!$A$4:$A$300,0)),INDEX(Julho!$C$4:$C$300,_xlfn.AGGREGATE(15,6,ROW(Julho!$A$4:$A$300)-ROW(Julho!$A$3)/(Julho!$A$4:$A$300=MAX(Q30:Q35)),MOD(ROW(),2)+5)))),"")</f>
        <v/>
      </c>
      <c r="S35" s="16" t="str">
        <f>IFERROR(IF(Q30="","",IF(MOD(ROW(),2)+5=1,INDEX(Julho!$F$4:$F$300,MATCH(Q35,Julho!$A$4:$A$300,0)),INDEX(Julho!$F$4:$F$300,_xlfn.AGGREGATE(15,6,ROW(Julho!$A$4:$A$300)-ROW(Julho!$A$3)/(Julho!$A$4:$A$300=MAX(Q30:Q35)),MOD(ROW(),2)+5)))),"")</f>
        <v/>
      </c>
      <c r="T35" s="34"/>
      <c r="U35" s="46" t="str">
        <f>IFERROR(IF(T30="","",IF(MOD(ROW(),2)+5=1,INDEX(Julho!$C$4:$C$300,MATCH(T35,Julho!$A$4:$A$300,0)),INDEX(Julho!$C$4:$C$300,_xlfn.AGGREGATE(15,6,ROW(Julho!$A$4:$A$300)-ROW(Julho!$A$3)/(Julho!$A$4:$A$300=MAX(T30:T35)),MOD(ROW(),2)+5)))),"")</f>
        <v/>
      </c>
      <c r="V35" s="16" t="str">
        <f>IFERROR(IF(T30="","",IF(MOD(ROW(),2)+5=1,INDEX(Julho!$F$4:$F$300,MATCH(T35,Julho!$A$4:$A$300,0)),INDEX(Julho!$F$4:$F$300,_xlfn.AGGREGATE(15,6,ROW(Julho!$A$4:$A$300)-ROW(Julho!$A$3)/(Julho!$A$4:$A$300=MAX(T30:T35)),MOD(ROW(),2)+5)))),"")</f>
        <v/>
      </c>
    </row>
    <row r="36" spans="2:22" x14ac:dyDescent="0.3">
      <c r="B36" s="47"/>
      <c r="C36" s="20" t="str">
        <f>IFERROR(IF(B30="","",IF(MOD(ROW(),2)+7=1,INDEX(Julho!$C$4:$C$300,MATCH(B36,Julho!$A$4:$A$300,0)),INDEX(Julho!$C$4:$C$300,_xlfn.AGGREGATE(15,6,ROW(Julho!$A$4:$A$300)-ROW(Julho!$A$3)/(Julho!$A$4:$A$300=MAX(B30:B36)),MOD(ROW(),2)+7)))),"")</f>
        <v>Frações</v>
      </c>
      <c r="D36" s="16" t="str">
        <f>IFERROR(IF(B30="","",IF(MOD(ROW(),2)+7=1,INDEX(Julho!$F$4:$F$300,MATCH(B36,Julho!$A$4:$A$300,0)),INDEX(Julho!$F$4:$F$300,_xlfn.AGGREGATE(15,6,ROW(Julho!$A$4:$A$300)-ROW(Julho!$A$3)/(Julho!$A$4:$A$300=MAX(B30:B36)),MOD(ROW(),2)+7)))),"")</f>
        <v>Estudado</v>
      </c>
      <c r="E36" s="34"/>
      <c r="F36" s="20" t="str">
        <f>IFERROR(IF(E30="","",IF(MOD(ROW(),2)+7=1,INDEX(Julho!$C$4:$C$300,MATCH(E36,Julho!$A$4:$A$300,0)),INDEX(Julho!$C$4:$C$300,_xlfn.AGGREGATE(15,6,ROW(Julho!$A$4:$A$300)-ROW(Julho!$A$3)/(Julho!$A$4:$A$300=MAX(E30:E36)),MOD(ROW(),2)+7)))),"")</f>
        <v/>
      </c>
      <c r="G36" s="16" t="str">
        <f>IFERROR(IF(E30="","",IF(MOD(ROW(),2)+7=1,INDEX(Julho!$F$4:$F$300,MATCH(E36,Julho!$A$4:$A$300,0)),INDEX(Julho!$F$4:$F$300,_xlfn.AGGREGATE(15,6,ROW(Julho!$A$4:$A$300)-ROW(Julho!$A$3)/(Julho!$A$4:$A$300=MAX(E30:E36)),MOD(ROW(),2)+7)))),"")</f>
        <v/>
      </c>
      <c r="H36" s="34"/>
      <c r="I36" s="20" t="str">
        <f>IFERROR(IF(H30="","",IF(MOD(ROW(),2)+7=1,INDEX(Julho!$C$4:$C$300,MATCH(H36,Julho!$A$4:$A$300,0)),INDEX(Julho!$C$4:$C$300,_xlfn.AGGREGATE(15,6,ROW(Julho!$A$4:$A$300)-ROW(Julho!$A$3)/(Julho!$A$4:$A$300=MAX(H30:H36)),MOD(ROW(),2)+7)))),"")</f>
        <v/>
      </c>
      <c r="J36" s="16" t="str">
        <f>IFERROR(IF(H30="","",IF(MOD(ROW(),2)+7=1,INDEX(Julho!$F$4:$F$300,MATCH(H36,Julho!$A$4:$A$300,0)),INDEX(Julho!$F$4:$F$300,_xlfn.AGGREGATE(15,6,ROW(Julho!$A$4:$A$300)-ROW(Julho!$A$3)/(Julho!$A$4:$A$300=MAX(H30:H36)),MOD(ROW(),2)+7)))),"")</f>
        <v/>
      </c>
      <c r="K36" s="34"/>
      <c r="L36" s="20" t="str">
        <f>IFERROR(IF(K30="","",IF(MOD(ROW(),2)+7=1,INDEX(Julho!$C$4:$C$300,MATCH(K36,Julho!$A$4:$A$300,0)),INDEX(Julho!$C$4:$C$300,_xlfn.AGGREGATE(15,6,ROW(Julho!$A$4:$A$300)-ROW(Julho!$A$3)/(Julho!$A$4:$A$300=MAX(K30:K36)),MOD(ROW(),2)+7)))),"")</f>
        <v/>
      </c>
      <c r="M36" s="16" t="str">
        <f>IFERROR(IF(K30="","",IF(MOD(ROW(),2)+7=1,INDEX(Julho!$F$4:$F$300,MATCH(K36,Julho!$A$4:$A$300,0)),INDEX(Julho!$F$4:$F$300,_xlfn.AGGREGATE(15,6,ROW(Julho!$A$4:$A$300)-ROW(Julho!$A$3)/(Julho!$A$4:$A$300=MAX(K30:K36)),MOD(ROW(),2)+7)))),"")</f>
        <v/>
      </c>
      <c r="N36" s="34"/>
      <c r="O36" s="20" t="str">
        <f>IFERROR(IF(N30="","",IF(MOD(ROW(),2)+7=1,INDEX(Julho!$C$4:$C$300,MATCH(N36,Julho!$A$4:$A$300,0)),INDEX(Julho!$C$4:$C$300,_xlfn.AGGREGATE(15,6,ROW(Julho!$A$4:$A$300)-ROW(Julho!$A$3)/(Julho!$A$4:$A$300=MAX(N30:N36)),MOD(ROW(),2)+7)))),"")</f>
        <v/>
      </c>
      <c r="P36" s="16" t="str">
        <f>IFERROR(IF(N30="","",IF(MOD(ROW(),2)+7=1,INDEX(Julho!$F$4:$F$300,MATCH(N36,Julho!$A$4:$A$300,0)),INDEX(Julho!$F$4:$F$300,_xlfn.AGGREGATE(15,6,ROW(Julho!$A$4:$A$300)-ROW(Julho!$A$3)/(Julho!$A$4:$A$300=MAX(N30:N36)),MOD(ROW(),2)+7)))),"")</f>
        <v/>
      </c>
      <c r="Q36" s="34"/>
      <c r="R36" s="20" t="str">
        <f>IFERROR(IF(Q30="","",IF(MOD(ROW(),2)+7=1,INDEX(Julho!$C$4:$C$300,MATCH(Q36,Julho!$A$4:$A$300,0)),INDEX(Julho!$C$4:$C$300,_xlfn.AGGREGATE(15,6,ROW(Julho!$A$4:$A$300)-ROW(Julho!$A$3)/(Julho!$A$4:$A$300=MAX(Q30:Q36)),MOD(ROW(),2)+7)))),"")</f>
        <v/>
      </c>
      <c r="S36" s="16" t="str">
        <f>IFERROR(IF(Q30="","",IF(MOD(ROW(),2)+7=1,INDEX(Julho!$F$4:$F$300,MATCH(Q36,Julho!$A$4:$A$300,0)),INDEX(Julho!$F$4:$F$300,_xlfn.AGGREGATE(15,6,ROW(Julho!$A$4:$A$300)-ROW(Julho!$A$3)/(Julho!$A$4:$A$300=MAX(Q30:Q36)),MOD(ROW(),2)+7)))),"")</f>
        <v/>
      </c>
      <c r="T36" s="34"/>
      <c r="U36" s="46" t="str">
        <f>IFERROR(IF(T30="","",IF(MOD(ROW(),2)+7=1,INDEX(Julho!$C$4:$C$300,MATCH(T36,Julho!$A$4:$A$300,0)),INDEX(Julho!$C$4:$C$300,_xlfn.AGGREGATE(15,6,ROW(Julho!$A$4:$A$300)-ROW(Julho!$A$3)/(Julho!$A$4:$A$300=MAX(T30:T36)),MOD(ROW(),2)+7)))),"")</f>
        <v/>
      </c>
      <c r="V36" s="16" t="str">
        <f>IFERROR(IF(T30="","",IF(MOD(ROW(),2)+7=1,INDEX(Julho!$F$4:$F$300,MATCH(T36,Julho!$A$4:$A$300,0)),INDEX(Julho!$F$4:$F$300,_xlfn.AGGREGATE(15,6,ROW(Julho!$A$4:$A$300)-ROW(Julho!$A$3)/(Julho!$A$4:$A$300=MAX(T30:T36)),MOD(ROW(),2)+7)))),"")</f>
        <v/>
      </c>
    </row>
    <row r="37" spans="2:22" x14ac:dyDescent="0.3">
      <c r="B37" s="50"/>
      <c r="C37" s="21" t="str">
        <f>IFERROR(IF(B30="","",IF(MOD(ROW(),2)+7=1,INDEX(Julho!$C$4:$C$300,MATCH(B37,Julho!$A$4:$A$300,0)),INDEX(Julho!$C$4:$C$300,_xlfn.AGGREGATE(15,6,ROW(Julho!$A$4:$A$300)-ROW(Julho!$A$3)/(Julho!$A$4:$A$300=MAX(B30:B37)),MOD(ROW(),2)+7)))),"")</f>
        <v>Redação</v>
      </c>
      <c r="D37" s="16" t="str">
        <f>IFERROR(IF(B30="","",IF(MOD(ROW(),2)+7=1,INDEX(Julho!$F$4:$F$300,MATCH(B37,Julho!$A$4:$A$300,0)),INDEX(Julho!$F$4:$F$300,_xlfn.AGGREGATE(15,6,ROW(Julho!$A$4:$A$300)-ROW(Julho!$A$3)/(Julho!$A$4:$A$300=MAX(B30:B37)),MOD(ROW(),2)+7)))),"")</f>
        <v>Estudado</v>
      </c>
      <c r="E37" s="35"/>
      <c r="F37" s="44" t="str">
        <f>IFERROR(IF(E30="","",IF(MOD(ROW(),2)+7=1,INDEX(Julho!$C$4:$C$300,MATCH(E37,Julho!$A$4:$A$300,0)),INDEX(Julho!$C$4:$C$300,_xlfn.AGGREGATE(15,6,ROW(Julho!$A$4:$A$300)-ROW(Julho!$A$3)/(Julho!$A$4:$A$300=MAX(E30:E37)),MOD(ROW(),2)+7)))),"")</f>
        <v/>
      </c>
      <c r="G37" s="16" t="str">
        <f>IFERROR(IF(E30="","",IF(MOD(ROW(),2)+7=1,INDEX(Julho!$F$4:$F$300,MATCH(E37,Julho!$A$4:$A$300,0)),INDEX(Julho!$F$4:$F$300,_xlfn.AGGREGATE(15,6,ROW(Julho!$A$4:$A$300)-ROW(Julho!$A$3)/(Julho!$A$4:$A$300=MAX(E30:E37)),MOD(ROW(),2)+7)))),"")</f>
        <v/>
      </c>
      <c r="H37" s="35"/>
      <c r="I37" s="44" t="str">
        <f>IFERROR(IF(H30="","",IF(MOD(ROW(),2)+7=1,INDEX(Julho!$C$4:$C$300,MATCH(H37,Julho!$A$4:$A$300,0)),INDEX(Julho!$C$4:$C$300,_xlfn.AGGREGATE(15,6,ROW(Julho!$A$4:$A$300)-ROW(Julho!$A$3)/(Julho!$A$4:$A$300=MAX(H30:H37)),MOD(ROW(),2)+7)))),"")</f>
        <v/>
      </c>
      <c r="J37" s="16" t="str">
        <f>IFERROR(IF(H30="","",IF(MOD(ROW(),2)+7=1,INDEX(Julho!$F$4:$F$300,MATCH(H37,Julho!$A$4:$A$300,0)),INDEX(Julho!$F$4:$F$300,_xlfn.AGGREGATE(15,6,ROW(Julho!$A$4:$A$300)-ROW(Julho!$A$3)/(Julho!$A$4:$A$300=MAX(H30:H37)),MOD(ROW(),2)+7)))),"")</f>
        <v/>
      </c>
      <c r="K37" s="35"/>
      <c r="L37" s="44" t="str">
        <f>IFERROR(IF(K30="","",IF(MOD(ROW(),2)+7=1,INDEX(Julho!$C$4:$C$300,MATCH(K37,Julho!$A$4:$A$300,0)),INDEX(Julho!$C$4:$C$300,_xlfn.AGGREGATE(15,6,ROW(Julho!$A$4:$A$300)-ROW(Julho!$A$3)/(Julho!$A$4:$A$300=MAX(K30:K37)),MOD(ROW(),2)+7)))),"")</f>
        <v/>
      </c>
      <c r="M37" s="16" t="str">
        <f>IFERROR(IF(K30="","",IF(MOD(ROW(),2)+7=1,INDEX(Julho!$F$4:$F$300,MATCH(K37,Julho!$A$4:$A$300,0)),INDEX(Julho!$F$4:$F$300,_xlfn.AGGREGATE(15,6,ROW(Julho!$A$4:$A$300)-ROW(Julho!$A$3)/(Julho!$A$4:$A$300=MAX(K30:K37)),MOD(ROW(),2)+7)))),"")</f>
        <v/>
      </c>
      <c r="N37" s="35"/>
      <c r="O37" s="44" t="str">
        <f>IFERROR(IF(N30="","",IF(MOD(ROW(),2)+7=1,INDEX(Julho!$C$4:$C$300,MATCH(N37,Julho!$A$4:$A$300,0)),INDEX(Julho!$C$4:$C$300,_xlfn.AGGREGATE(15,6,ROW(Julho!$A$4:$A$300)-ROW(Julho!$A$3)/(Julho!$A$4:$A$300=MAX(N30:N37)),MOD(ROW(),2)+7)))),"")</f>
        <v/>
      </c>
      <c r="P37" s="16" t="str">
        <f>IFERROR(IF(N30="","",IF(MOD(ROW(),2)+7=1,INDEX(Julho!$F$4:$F$300,MATCH(N37,Julho!$A$4:$A$300,0)),INDEX(Julho!$F$4:$F$300,_xlfn.AGGREGATE(15,6,ROW(Julho!$A$4:$A$300)-ROW(Julho!$A$3)/(Julho!$A$4:$A$300=MAX(N30:N37)),MOD(ROW(),2)+7)))),"")</f>
        <v/>
      </c>
      <c r="Q37" s="35"/>
      <c r="R37" s="44" t="str">
        <f>IFERROR(IF(Q30="","",IF(MOD(ROW(),2)+7=1,INDEX(Julho!$C$4:$C$300,MATCH(Q37,Julho!$A$4:$A$300,0)),INDEX(Julho!$C$4:$C$300,_xlfn.AGGREGATE(15,6,ROW(Julho!$A$4:$A$300)-ROW(Julho!$A$3)/(Julho!$A$4:$A$300=MAX(Q30:Q37)),MOD(ROW(),2)+7)))),"")</f>
        <v/>
      </c>
      <c r="S37" s="16" t="str">
        <f>IFERROR(IF(Q30="","",IF(MOD(ROW(),2)+7=1,INDEX(Julho!$F$4:$F$300,MATCH(Q37,Julho!$A$4:$A$300,0)),INDEX(Julho!$F$4:$F$300,_xlfn.AGGREGATE(15,6,ROW(Julho!$A$4:$A$300)-ROW(Julho!$A$3)/(Julho!$A$4:$A$300=MAX(Q30:Q37)),MOD(ROW(),2)+7)))),"")</f>
        <v/>
      </c>
      <c r="T37" s="35"/>
      <c r="U37" s="51" t="str">
        <f>IFERROR(IF(T30="","",IF(MOD(ROW(),2)+7=1,INDEX(Julho!$C$4:$C$300,MATCH(T37,Julho!$A$4:$A$300,0)),INDEX(Julho!$C$4:$C$300,_xlfn.AGGREGATE(15,6,ROW(Julho!$A$4:$A$300)-ROW(Julho!$A$3)/(Julho!$A$4:$A$300=MAX(T30:T37)),MOD(ROW(),2)+7)))),"")</f>
        <v/>
      </c>
      <c r="V37" s="16" t="str">
        <f>IFERROR(IF(T30="","",IF(MOD(ROW(),2)+7=1,INDEX(Julho!$F$4:$F$300,MATCH(T37,Julho!$A$4:$A$300,0)),INDEX(Julho!$F$4:$F$300,_xlfn.AGGREGATE(15,6,ROW(Julho!$A$4:$A$300)-ROW(Julho!$A$3)/(Julho!$A$4:$A$300=MAX(T30:T37)),MOD(ROW(),2)+7)))),"")</f>
        <v/>
      </c>
    </row>
    <row r="38" spans="2:22" x14ac:dyDescent="0.3">
      <c r="B38" s="49">
        <f>Julho!H11</f>
        <v>44402</v>
      </c>
      <c r="C38" s="20" t="str">
        <f>IFERROR(IF(B38="","",IF(MOD(ROW(),2)+1=1,INDEX(Julho!$C$4:$C$300,MATCH(B38,Julho!$A$4:$A$300,0)),INDEX(Julho!$C$4:$C$300,_xlfn.AGGREGATE(15,6,ROW(Julho!$A$4:$A$300)-ROW(Julho!$A$3)/(Julho!$A$4:$A$300=MAX(B38)),MOD(ROW(),2)+1)))),"")</f>
        <v/>
      </c>
      <c r="D38" s="16" t="str">
        <f>IFERROR(IF(B38="","",IF(MOD(ROW(),2)+1=1,INDEX(Julho!$F$4:$F$300,MATCH(B38,Julho!$A$4:$A$300,0)),INDEX(Julho!$F$4:$F$300,_xlfn.AGGREGATE(15,6,ROW(Julho!$A$4:$A$300)-ROW(Julho!$A$3)/(Julho!$A$4:$A$300=MAX(B38)),MOD(ROW(),2)+1)))),"")</f>
        <v/>
      </c>
      <c r="E38" s="36">
        <f>Julho!I11</f>
        <v>44403</v>
      </c>
      <c r="F38" s="20" t="str">
        <f>IFERROR(IF(E38="","",IF(MOD(ROW(),2)+1=1,INDEX(Julho!$C$4:$C$300,MATCH(E38,Julho!$A$4:$A$300,0)),INDEX(Julho!$C$4:$C$300,_xlfn.AGGREGATE(15,6,ROW(Julho!$A$4:$A$300)-ROW(Julho!$A$3)/(Julho!$A$4:$A$300=MAX(E38)),MOD(ROW(),2)+1)))),"")</f>
        <v>Plural</v>
      </c>
      <c r="G38" s="16" t="str">
        <f>IFERROR(IF(E38="","",IF(MOD(ROW(),2)+1=1,INDEX(Julho!$F$4:$F$300,MATCH(E38,Julho!$A$4:$A$300,0)),INDEX(Julho!$F$4:$F$300,_xlfn.AGGREGATE(15,6,ROW(Julho!$A$4:$A$300)-ROW(Julho!$A$3)/(Julho!$A$4:$A$300=MAX(E38)),MOD(ROW(),2)+1)))),"")</f>
        <v>Estudando</v>
      </c>
      <c r="H38" s="36">
        <f>Julho!J11</f>
        <v>44404</v>
      </c>
      <c r="I38" s="20" t="str">
        <f>IFERROR(IF(H38="","",IF(MOD(ROW(),2)+1=1,INDEX(Julho!$C$4:$C$300,MATCH(H38,Julho!$A$4:$A$300,0)),INDEX(Julho!$C$4:$C$300,_xlfn.AGGREGATE(15,6,ROW(Julho!$A$4:$A$300)-ROW(Julho!$A$3)/(Julho!$A$4:$A$300=MAX(H38)),MOD(ROW(),2)+1)))),"")</f>
        <v/>
      </c>
      <c r="J38" s="16" t="str">
        <f>IFERROR(IF(H38="","",IF(MOD(ROW(),2)+1=1,INDEX(Julho!$F$4:$F$300,MATCH(H38,Julho!$A$4:$A$300,0)),INDEX(Julho!$F$4:$F$300,_xlfn.AGGREGATE(15,6,ROW(Julho!$A$4:$A$300)-ROW(Julho!$A$3)/(Julho!$A$4:$A$300=MAX(H38)),MOD(ROW(),2)+1)))),"")</f>
        <v/>
      </c>
      <c r="K38" s="36">
        <f>Julho!K11</f>
        <v>44405</v>
      </c>
      <c r="L38" s="20" t="str">
        <f>IFERROR(IF(K38="","",IF(MOD(ROW(),2)+1=1,INDEX(Julho!$C$4:$C$300,MATCH(K38,Julho!$A$4:$A$300,0)),INDEX(Julho!$C$4:$C$300,_xlfn.AGGREGATE(15,6,ROW(Julho!$A$4:$A$300)-ROW(Julho!$A$3)/(Julho!$A$4:$A$300=MAX(K38)),MOD(ROW(),2)+1)))),"")</f>
        <v/>
      </c>
      <c r="M38" s="16" t="str">
        <f>IFERROR(IF(K38="","",IF(MOD(ROW(),2)+1=1,INDEX(Julho!$F$4:$F$300,MATCH(K38,Julho!$A$4:$A$300,0)),INDEX(Julho!$F$4:$F$300,_xlfn.AGGREGATE(15,6,ROW(Julho!$A$4:$A$300)-ROW(Julho!$A$3)/(Julho!$A$4:$A$300=MAX(K38)),MOD(ROW(),2)+1)))),"")</f>
        <v/>
      </c>
      <c r="N38" s="36">
        <f>Julho!L11</f>
        <v>44406</v>
      </c>
      <c r="O38" s="20" t="str">
        <f>IFERROR(IF(N38="","",IF(MOD(ROW(),2)+1=1,INDEX(Julho!$C$4:$C$300,MATCH(N38,Julho!$A$4:$A$300,0)),INDEX(Julho!$C$4:$C$300,_xlfn.AGGREGATE(15,6,ROW(Julho!$A$4:$A$300)-ROW(Julho!$A$3)/(Julho!$A$4:$A$300=MAX(N38)),MOD(ROW(),2)+1)))),"")</f>
        <v/>
      </c>
      <c r="P38" s="16" t="str">
        <f>IFERROR(IF(N38="","",IF(MOD(ROW(),2)+1=1,INDEX(Julho!$F$4:$F$300,MATCH(N38,Julho!$A$4:$A$300,0)),INDEX(Julho!$F$4:$F$300,_xlfn.AGGREGATE(15,6,ROW(Julho!$A$4:$A$300)-ROW(Julho!$A$3)/(Julho!$A$4:$A$300=MAX(N38)),MOD(ROW(),2)+1)))),"")</f>
        <v/>
      </c>
      <c r="Q38" s="36">
        <f>Julho!M11</f>
        <v>44407</v>
      </c>
      <c r="R38" s="20" t="str">
        <f>IFERROR(IF(Q38="","",IF(MOD(ROW(),2)+1=1,INDEX(Julho!$C$4:$C$300,MATCH(Q38,Julho!$A$4:$A$300,0)),INDEX(Julho!$C$4:$C$300,_xlfn.AGGREGATE(15,6,ROW(Julho!$A$4:$A$300)-ROW(Julho!$A$3)/(Julho!$A$4:$A$300=MAX(Q38)),MOD(ROW(),2)+1)))),"")</f>
        <v/>
      </c>
      <c r="S38" s="16" t="str">
        <f>IFERROR(IF(Q38="","",IF(MOD(ROW(),2)+1=1,INDEX(Julho!$F$4:$F$300,MATCH(Q38,Julho!$A$4:$A$300,0)),INDEX(Julho!$F$4:$F$300,_xlfn.AGGREGATE(15,6,ROW(Julho!$A$4:$A$300)-ROW(Julho!$A$3)/(Julho!$A$4:$A$300=MAX(Q38)),MOD(ROW(),2)+1)))),"")</f>
        <v/>
      </c>
      <c r="T38" s="36">
        <f>Julho!N11</f>
        <v>44408</v>
      </c>
      <c r="U38" s="46" t="str">
        <f>IFERROR(IF(T38="","",IF(MOD(ROW(),2)+1=1,INDEX(Julho!$C$4:$C$300,MATCH(T38,Julho!$A$4:$A$300,0)),INDEX(Julho!$C$4:$C$300,_xlfn.AGGREGATE(15,6,ROW(Julho!$A$4:$A$300)-ROW(Julho!$A$3)/(Julho!$A$4:$A$300=MAX(T38)),MOD(ROW(),2)+1)))),"")</f>
        <v/>
      </c>
      <c r="V38" s="16" t="str">
        <f>IFERROR(IF(T38="","",IF(MOD(ROW(),2)+1=1,INDEX(Julho!$F$4:$F$300,MATCH(T38,Julho!$A$4:$A$300,0)),INDEX(Julho!$F$4:$F$300,_xlfn.AGGREGATE(15,6,ROW(Julho!$A$4:$A$300)-ROW(Julho!$A$3)/(Julho!$A$4:$A$300=MAX(T38)),MOD(ROW(),2)+1)))),"")</f>
        <v/>
      </c>
    </row>
    <row r="39" spans="2:22" x14ac:dyDescent="0.3">
      <c r="B39" s="45"/>
      <c r="C39" s="20" t="str">
        <f>IFERROR(IF(B38="","",IF(MOD(ROW(),2)+1=1,INDEX(Julho!$C$4:$C$300,MATCH(B39,Julho!$A$4:$A$300,0)),INDEX(Julho!$C$4:$C$300,_xlfn.AGGREGATE(15,6,ROW(Julho!$A$4:$A$300)-ROW(Julho!$A$3)/(Julho!$A$4:$A$300=MAX(B38:B39)),MOD(ROW(),2)+1)))),"")</f>
        <v/>
      </c>
      <c r="D39" s="16" t="str">
        <f>IFERROR(IF(B38="","",IF(MOD(ROW(),2)+1=1,INDEX(Julho!$F$4:$F$300,MATCH(B39,Julho!$A$4:$A$300,0)),INDEX(Julho!$F$4:$F$300,_xlfn.AGGREGATE(15,6,ROW(Julho!$A$4:$A$300)-ROW(Julho!$A$3)/(Julho!$A$4:$A$300=MAX(B38:B39)),MOD(ROW(),2)+1)))),"")</f>
        <v/>
      </c>
      <c r="E39" s="26"/>
      <c r="F39" s="20" t="str">
        <f>IFERROR(IF(E38="","",IF(MOD(ROW(),2)+1=1,INDEX(Julho!$C$4:$C$300,MATCH(E39,Julho!$A$4:$A$300,0)),INDEX(Julho!$C$4:$C$300,_xlfn.AGGREGATE(15,6,ROW(Julho!$A$4:$A$300)-ROW(Julho!$A$3)/(Julho!$A$4:$A$300=MAX(E38:E39)),MOD(ROW(),2)+1)))),"")</f>
        <v/>
      </c>
      <c r="G39" s="16" t="str">
        <f>IFERROR(IF(E38="","",IF(MOD(ROW(),2)+1=1,INDEX(Julho!$F$4:$F$300,MATCH(E39,Julho!$A$4:$A$300,0)),INDEX(Julho!$F$4:$F$300,_xlfn.AGGREGATE(15,6,ROW(Julho!$A$4:$A$300)-ROW(Julho!$A$3)/(Julho!$A$4:$A$300=MAX(E38:E39)),MOD(ROW(),2)+1)))),"")</f>
        <v/>
      </c>
      <c r="H39" s="26"/>
      <c r="I39" s="20" t="str">
        <f>IFERROR(IF(H38="","",IF(MOD(ROW(),2)+1=1,INDEX(Julho!$C$4:$C$300,MATCH(H39,Julho!$A$4:$A$300,0)),INDEX(Julho!$C$4:$C$300,_xlfn.AGGREGATE(15,6,ROW(Julho!$A$4:$A$300)-ROW(Julho!$A$3)/(Julho!$A$4:$A$300=MAX(H38:H39)),MOD(ROW(),2)+1)))),"")</f>
        <v/>
      </c>
      <c r="J39" s="16" t="str">
        <f>IFERROR(IF(H38="","",IF(MOD(ROW(),2)+1=1,INDEX(Julho!$F$4:$F$300,MATCH(H39,Julho!$A$4:$A$300,0)),INDEX(Julho!$F$4:$F$300,_xlfn.AGGREGATE(15,6,ROW(Julho!$A$4:$A$300)-ROW(Julho!$A$3)/(Julho!$A$4:$A$300=MAX(H38:H39)),MOD(ROW(),2)+1)))),"")</f>
        <v/>
      </c>
      <c r="K39" s="26"/>
      <c r="L39" s="20" t="str">
        <f>IFERROR(IF(K38="","",IF(MOD(ROW(),2)+1=1,INDEX(Julho!$C$4:$C$300,MATCH(K39,Julho!$A$4:$A$300,0)),INDEX(Julho!$C$4:$C$300,_xlfn.AGGREGATE(15,6,ROW(Julho!$A$4:$A$300)-ROW(Julho!$A$3)/(Julho!$A$4:$A$300=MAX(K38:K39)),MOD(ROW(),2)+1)))),"")</f>
        <v/>
      </c>
      <c r="M39" s="16" t="str">
        <f>IFERROR(IF(K38="","",IF(MOD(ROW(),2)+1=1,INDEX(Julho!$F$4:$F$300,MATCH(K39,Julho!$A$4:$A$300,0)),INDEX(Julho!$F$4:$F$300,_xlfn.AGGREGATE(15,6,ROW(Julho!$A$4:$A$300)-ROW(Julho!$A$3)/(Julho!$A$4:$A$300=MAX(K38:K39)),MOD(ROW(),2)+1)))),"")</f>
        <v/>
      </c>
      <c r="N39" s="26"/>
      <c r="O39" s="20" t="str">
        <f>IFERROR(IF(N38="","",IF(MOD(ROW(),2)+1=1,INDEX(Julho!$C$4:$C$300,MATCH(N39,Julho!$A$4:$A$300,0)),INDEX(Julho!$C$4:$C$300,_xlfn.AGGREGATE(15,6,ROW(Julho!$A$4:$A$300)-ROW(Julho!$A$3)/(Julho!$A$4:$A$300=MAX(N38:N39)),MOD(ROW(),2)+1)))),"")</f>
        <v/>
      </c>
      <c r="P39" s="16" t="str">
        <f>IFERROR(IF(N38="","",IF(MOD(ROW(),2)+1=1,INDEX(Julho!$F$4:$F$300,MATCH(N39,Julho!$A$4:$A$300,0)),INDEX(Julho!$F$4:$F$300,_xlfn.AGGREGATE(15,6,ROW(Julho!$A$4:$A$300)-ROW(Julho!$A$3)/(Julho!$A$4:$A$300=MAX(N38:N39)),MOD(ROW(),2)+1)))),"")</f>
        <v/>
      </c>
      <c r="Q39" s="26"/>
      <c r="R39" s="20" t="str">
        <f>IFERROR(IF(Q38="","",IF(MOD(ROW(),2)+1=1,INDEX(Julho!$C$4:$C$300,MATCH(Q39,Julho!$A$4:$A$300,0)),INDEX(Julho!$C$4:$C$300,_xlfn.AGGREGATE(15,6,ROW(Julho!$A$4:$A$300)-ROW(Julho!$A$3)/(Julho!$A$4:$A$300=MAX(Q38:Q39)),MOD(ROW(),2)+1)))),"")</f>
        <v/>
      </c>
      <c r="S39" s="16" t="str">
        <f>IFERROR(IF(Q38="","",IF(MOD(ROW(),2)+1=1,INDEX(Julho!$F$4:$F$300,MATCH(Q39,Julho!$A$4:$A$300,0)),INDEX(Julho!$F$4:$F$300,_xlfn.AGGREGATE(15,6,ROW(Julho!$A$4:$A$300)-ROW(Julho!$A$3)/(Julho!$A$4:$A$300=MAX(Q38:Q39)),MOD(ROW(),2)+1)))),"")</f>
        <v/>
      </c>
      <c r="T39" s="26"/>
      <c r="U39" s="46" t="str">
        <f>IFERROR(IF(T38="","",IF(MOD(ROW(),2)+1=1,INDEX(Julho!$C$4:$C$300,MATCH(T39,Julho!$A$4:$A$300,0)),INDEX(Julho!$C$4:$C$300,_xlfn.AGGREGATE(15,6,ROW(Julho!$A$4:$A$300)-ROW(Julho!$A$3)/(Julho!$A$4:$A$300=MAX(T38:T39)),MOD(ROW(),2)+1)))),"")</f>
        <v/>
      </c>
      <c r="V39" s="16" t="str">
        <f>IFERROR(IF(T38="","",IF(MOD(ROW(),2)+1=1,INDEX(Julho!$F$4:$F$300,MATCH(T39,Julho!$A$4:$A$300,0)),INDEX(Julho!$F$4:$F$300,_xlfn.AGGREGATE(15,6,ROW(Julho!$A$4:$A$300)-ROW(Julho!$A$3)/(Julho!$A$4:$A$300=MAX(T38:T39)),MOD(ROW(),2)+1)))),"")</f>
        <v/>
      </c>
    </row>
    <row r="40" spans="2:22" x14ac:dyDescent="0.3">
      <c r="B40" s="45"/>
      <c r="C40" s="20" t="str">
        <f>IFERROR(IF(B38="","",IF(MOD(ROW(),2)+3=1,INDEX(Julho!$C$4:$C$300,MATCH(B40,Julho!$A$4:$A$300,0)),INDEX(Julho!$C$4:$C$300,_xlfn.AGGREGATE(15,6,ROW(Julho!$A$4:$A$300)-ROW(Julho!$A$3)/(Julho!$A$4:$A$300=MAX(B38:B40)),MOD(ROW(),2)+3)))),"")</f>
        <v/>
      </c>
      <c r="D40" s="16" t="str">
        <f>IFERROR(IF(B38="","",IF(MOD(ROW(),2)+3=1,INDEX(Julho!$F$4:$F$300,MATCH(B40,Julho!$A$4:$A$300,0)),INDEX(Julho!$F$4:$F$300,_xlfn.AGGREGATE(15,6,ROW(Julho!$A$4:$A$300)-ROW(Julho!$A$3)/(Julho!$A$4:$A$300=MAX(B38:B40)),MOD(ROW(),2)+3)))),"")</f>
        <v/>
      </c>
      <c r="E40" s="26"/>
      <c r="F40" s="20" t="str">
        <f>IFERROR(IF(E38="","",IF(MOD(ROW(),2)+3=1,INDEX(Julho!$C$4:$C$300,MATCH(E40,Julho!$A$4:$A$300,0)),INDEX(Julho!$C$4:$C$300,_xlfn.AGGREGATE(15,6,ROW(Julho!$A$4:$A$300)-ROW(Julho!$A$3)/(Julho!$A$4:$A$300=MAX(E38:E40)),MOD(ROW(),2)+3)))),"")</f>
        <v/>
      </c>
      <c r="G40" s="16" t="str">
        <f>IFERROR(IF(E38="","",IF(MOD(ROW(),2)+3=1,INDEX(Julho!$F$4:$F$300,MATCH(E40,Julho!$A$4:$A$300,0)),INDEX(Julho!$F$4:$F$300,_xlfn.AGGREGATE(15,6,ROW(Julho!$A$4:$A$300)-ROW(Julho!$A$3)/(Julho!$A$4:$A$300=MAX(E38:E40)),MOD(ROW(),2)+3)))),"")</f>
        <v/>
      </c>
      <c r="H40" s="26"/>
      <c r="I40" s="20" t="str">
        <f>IFERROR(IF(H38="","",IF(MOD(ROW(),2)+3=1,INDEX(Julho!$C$4:$C$300,MATCH(H40,Julho!$A$4:$A$300,0)),INDEX(Julho!$C$4:$C$300,_xlfn.AGGREGATE(15,6,ROW(Julho!$A$4:$A$300)-ROW(Julho!$A$3)/(Julho!$A$4:$A$300=MAX(H38:H40)),MOD(ROW(),2)+3)))),"")</f>
        <v/>
      </c>
      <c r="J40" s="16" t="str">
        <f>IFERROR(IF(H38="","",IF(MOD(ROW(),2)+3=1,INDEX(Julho!$F$4:$F$300,MATCH(H40,Julho!$A$4:$A$300,0)),INDEX(Julho!$F$4:$F$300,_xlfn.AGGREGATE(15,6,ROW(Julho!$A$4:$A$300)-ROW(Julho!$A$3)/(Julho!$A$4:$A$300=MAX(H38:H40)),MOD(ROW(),2)+3)))),"")</f>
        <v/>
      </c>
      <c r="K40" s="26"/>
      <c r="L40" s="20" t="str">
        <f>IFERROR(IF(K38="","",IF(MOD(ROW(),2)+3=1,INDEX(Julho!$C$4:$C$300,MATCH(K40,Julho!$A$4:$A$300,0)),INDEX(Julho!$C$4:$C$300,_xlfn.AGGREGATE(15,6,ROW(Julho!$A$4:$A$300)-ROW(Julho!$A$3)/(Julho!$A$4:$A$300=MAX(K38:K40)),MOD(ROW(),2)+3)))),"")</f>
        <v/>
      </c>
      <c r="M40" s="16" t="str">
        <f>IFERROR(IF(K38="","",IF(MOD(ROW(),2)+3=1,INDEX(Julho!$F$4:$F$300,MATCH(K40,Julho!$A$4:$A$300,0)),INDEX(Julho!$F$4:$F$300,_xlfn.AGGREGATE(15,6,ROW(Julho!$A$4:$A$300)-ROW(Julho!$A$3)/(Julho!$A$4:$A$300=MAX(K38:K40)),MOD(ROW(),2)+3)))),"")</f>
        <v/>
      </c>
      <c r="N40" s="26"/>
      <c r="O40" s="20" t="str">
        <f>IFERROR(IF(N38="","",IF(MOD(ROW(),2)+3=1,INDEX(Julho!$C$4:$C$300,MATCH(N40,Julho!$A$4:$A$300,0)),INDEX(Julho!$C$4:$C$300,_xlfn.AGGREGATE(15,6,ROW(Julho!$A$4:$A$300)-ROW(Julho!$A$3)/(Julho!$A$4:$A$300=MAX(N38:N40)),MOD(ROW(),2)+3)))),"")</f>
        <v/>
      </c>
      <c r="P40" s="16" t="str">
        <f>IFERROR(IF(N38="","",IF(MOD(ROW(),2)+3=1,INDEX(Julho!$F$4:$F$300,MATCH(N40,Julho!$A$4:$A$300,0)),INDEX(Julho!$F$4:$F$300,_xlfn.AGGREGATE(15,6,ROW(Julho!$A$4:$A$300)-ROW(Julho!$A$3)/(Julho!$A$4:$A$300=MAX(N38:N40)),MOD(ROW(),2)+3)))),"")</f>
        <v/>
      </c>
      <c r="Q40" s="26"/>
      <c r="R40" s="20" t="str">
        <f>IFERROR(IF(Q38="","",IF(MOD(ROW(),2)+3=1,INDEX(Julho!$C$4:$C$300,MATCH(Q40,Julho!$A$4:$A$300,0)),INDEX(Julho!$C$4:$C$300,_xlfn.AGGREGATE(15,6,ROW(Julho!$A$4:$A$300)-ROW(Julho!$A$3)/(Julho!$A$4:$A$300=MAX(Q38:Q40)),MOD(ROW(),2)+3)))),"")</f>
        <v/>
      </c>
      <c r="S40" s="16" t="str">
        <f>IFERROR(IF(Q38="","",IF(MOD(ROW(),2)+3=1,INDEX(Julho!$F$4:$F$300,MATCH(Q40,Julho!$A$4:$A$300,0)),INDEX(Julho!$F$4:$F$300,_xlfn.AGGREGATE(15,6,ROW(Julho!$A$4:$A$300)-ROW(Julho!$A$3)/(Julho!$A$4:$A$300=MAX(Q38:Q40)),MOD(ROW(),2)+3)))),"")</f>
        <v/>
      </c>
      <c r="T40" s="26"/>
      <c r="U40" s="46" t="str">
        <f>IFERROR(IF(T38="","",IF(MOD(ROW(),2)+3=1,INDEX(Julho!$C$4:$C$300,MATCH(T40,Julho!$A$4:$A$300,0)),INDEX(Julho!$C$4:$C$300,_xlfn.AGGREGATE(15,6,ROW(Julho!$A$4:$A$300)-ROW(Julho!$A$3)/(Julho!$A$4:$A$300=MAX(T38:T40)),MOD(ROW(),2)+3)))),"")</f>
        <v/>
      </c>
      <c r="V40" s="16" t="str">
        <f>IFERROR(IF(T38="","",IF(MOD(ROW(),2)+3=1,INDEX(Julho!$F$4:$F$300,MATCH(T40,Julho!$A$4:$A$300,0)),INDEX(Julho!$F$4:$F$300,_xlfn.AGGREGATE(15,6,ROW(Julho!$A$4:$A$300)-ROW(Julho!$A$3)/(Julho!$A$4:$A$300=MAX(T38:T40)),MOD(ROW(),2)+3)))),"")</f>
        <v/>
      </c>
    </row>
    <row r="41" spans="2:22" x14ac:dyDescent="0.3">
      <c r="B41" s="45"/>
      <c r="C41" s="20" t="str">
        <f>IFERROR(IF(B38="","",IF(MOD(ROW(),2)+3=1,INDEX(Julho!$C$4:$C$300,MATCH(B41,Julho!$A$4:$A$300,0)),INDEX(Julho!$C$4:$C$300,_xlfn.AGGREGATE(15,6,ROW(Julho!$A$4:$A$300)-ROW(Julho!$A$3)/(Julho!$A$4:$A$300=MAX(B38:B41)),MOD(ROW(),2)+3)))),"")</f>
        <v/>
      </c>
      <c r="D41" s="16" t="str">
        <f>IFERROR(IF(B38="","",IF(MOD(ROW(),2)+3=1,INDEX(Julho!$F$4:$F$300,MATCH(B41,Julho!$A$4:$A$300,0)),INDEX(Julho!$F$4:$F$300,_xlfn.AGGREGATE(15,6,ROW(Julho!$A$4:$A$300)-ROW(Julho!$A$3)/(Julho!$A$4:$A$300=MAX(B38:B41)),MOD(ROW(),2)+3)))),"")</f>
        <v/>
      </c>
      <c r="E41" s="26"/>
      <c r="F41" s="20" t="str">
        <f>IFERROR(IF(E38="","",IF(MOD(ROW(),2)+3=1,INDEX(Julho!$C$4:$C$300,MATCH(E41,Julho!$A$4:$A$300,0)),INDEX(Julho!$C$4:$C$300,_xlfn.AGGREGATE(15,6,ROW(Julho!$A$4:$A$300)-ROW(Julho!$A$3)/(Julho!$A$4:$A$300=MAX(E38:E41)),MOD(ROW(),2)+3)))),"")</f>
        <v/>
      </c>
      <c r="G41" s="16" t="str">
        <f>IFERROR(IF(E38="","",IF(MOD(ROW(),2)+3=1,INDEX(Julho!$F$4:$F$300,MATCH(E41,Julho!$A$4:$A$300,0)),INDEX(Julho!$F$4:$F$300,_xlfn.AGGREGATE(15,6,ROW(Julho!$A$4:$A$300)-ROW(Julho!$A$3)/(Julho!$A$4:$A$300=MAX(E38:E41)),MOD(ROW(),2)+3)))),"")</f>
        <v/>
      </c>
      <c r="H41" s="26"/>
      <c r="I41" s="20" t="str">
        <f>IFERROR(IF(H38="","",IF(MOD(ROW(),2)+3=1,INDEX(Julho!$C$4:$C$300,MATCH(H41,Julho!$A$4:$A$300,0)),INDEX(Julho!$C$4:$C$300,_xlfn.AGGREGATE(15,6,ROW(Julho!$A$4:$A$300)-ROW(Julho!$A$3)/(Julho!$A$4:$A$300=MAX(H38:H41)),MOD(ROW(),2)+3)))),"")</f>
        <v/>
      </c>
      <c r="J41" s="16" t="str">
        <f>IFERROR(IF(H38="","",IF(MOD(ROW(),2)+3=1,INDEX(Julho!$F$4:$F$300,MATCH(H41,Julho!$A$4:$A$300,0)),INDEX(Julho!$F$4:$F$300,_xlfn.AGGREGATE(15,6,ROW(Julho!$A$4:$A$300)-ROW(Julho!$A$3)/(Julho!$A$4:$A$300=MAX(H38:H41)),MOD(ROW(),2)+3)))),"")</f>
        <v/>
      </c>
      <c r="K41" s="26"/>
      <c r="L41" s="20" t="str">
        <f>IFERROR(IF(K38="","",IF(MOD(ROW(),2)+3=1,INDEX(Julho!$C$4:$C$300,MATCH(K41,Julho!$A$4:$A$300,0)),INDEX(Julho!$C$4:$C$300,_xlfn.AGGREGATE(15,6,ROW(Julho!$A$4:$A$300)-ROW(Julho!$A$3)/(Julho!$A$4:$A$300=MAX(K38:K41)),MOD(ROW(),2)+3)))),"")</f>
        <v/>
      </c>
      <c r="M41" s="16" t="str">
        <f>IFERROR(IF(K38="","",IF(MOD(ROW(),2)+3=1,INDEX(Julho!$F$4:$F$300,MATCH(K41,Julho!$A$4:$A$300,0)),INDEX(Julho!$F$4:$F$300,_xlfn.AGGREGATE(15,6,ROW(Julho!$A$4:$A$300)-ROW(Julho!$A$3)/(Julho!$A$4:$A$300=MAX(K38:K41)),MOD(ROW(),2)+3)))),"")</f>
        <v/>
      </c>
      <c r="N41" s="26"/>
      <c r="O41" s="20" t="str">
        <f>IFERROR(IF(N38="","",IF(MOD(ROW(),2)+3=1,INDEX(Julho!$C$4:$C$300,MATCH(N41,Julho!$A$4:$A$300,0)),INDEX(Julho!$C$4:$C$300,_xlfn.AGGREGATE(15,6,ROW(Julho!$A$4:$A$300)-ROW(Julho!$A$3)/(Julho!$A$4:$A$300=MAX(N38:N41)),MOD(ROW(),2)+3)))),"")</f>
        <v/>
      </c>
      <c r="P41" s="16" t="str">
        <f>IFERROR(IF(N38="","",IF(MOD(ROW(),2)+3=1,INDEX(Julho!$F$4:$F$300,MATCH(N41,Julho!$A$4:$A$300,0)),INDEX(Julho!$F$4:$F$300,_xlfn.AGGREGATE(15,6,ROW(Julho!$A$4:$A$300)-ROW(Julho!$A$3)/(Julho!$A$4:$A$300=MAX(N38:N41)),MOD(ROW(),2)+3)))),"")</f>
        <v/>
      </c>
      <c r="Q41" s="26"/>
      <c r="R41" s="20" t="str">
        <f>IFERROR(IF(Q38="","",IF(MOD(ROW(),2)+3=1,INDEX(Julho!$C$4:$C$300,MATCH(Q41,Julho!$A$4:$A$300,0)),INDEX(Julho!$C$4:$C$300,_xlfn.AGGREGATE(15,6,ROW(Julho!$A$4:$A$300)-ROW(Julho!$A$3)/(Julho!$A$4:$A$300=MAX(Q38:Q41)),MOD(ROW(),2)+3)))),"")</f>
        <v/>
      </c>
      <c r="S41" s="16" t="str">
        <f>IFERROR(IF(Q38="","",IF(MOD(ROW(),2)+3=1,INDEX(Julho!$F$4:$F$300,MATCH(Q41,Julho!$A$4:$A$300,0)),INDEX(Julho!$F$4:$F$300,_xlfn.AGGREGATE(15,6,ROW(Julho!$A$4:$A$300)-ROW(Julho!$A$3)/(Julho!$A$4:$A$300=MAX(Q38:Q41)),MOD(ROW(),2)+3)))),"")</f>
        <v/>
      </c>
      <c r="T41" s="26"/>
      <c r="U41" s="46" t="str">
        <f>IFERROR(IF(T38="","",IF(MOD(ROW(),2)+3=1,INDEX(Julho!$C$4:$C$300,MATCH(T41,Julho!$A$4:$A$300,0)),INDEX(Julho!$C$4:$C$300,_xlfn.AGGREGATE(15,6,ROW(Julho!$A$4:$A$300)-ROW(Julho!$A$3)/(Julho!$A$4:$A$300=MAX(T38:T41)),MOD(ROW(),2)+3)))),"")</f>
        <v/>
      </c>
      <c r="V41" s="16" t="str">
        <f>IFERROR(IF(T38="","",IF(MOD(ROW(),2)+3=1,INDEX(Julho!$F$4:$F$300,MATCH(T41,Julho!$A$4:$A$300,0)),INDEX(Julho!$F$4:$F$300,_xlfn.AGGREGATE(15,6,ROW(Julho!$A$4:$A$300)-ROW(Julho!$A$3)/(Julho!$A$4:$A$300=MAX(T38:T41)),MOD(ROW(),2)+3)))),"")</f>
        <v/>
      </c>
    </row>
    <row r="42" spans="2:22" x14ac:dyDescent="0.3">
      <c r="B42" s="47"/>
      <c r="C42" s="20" t="str">
        <f>IFERROR(IF(B38="","",IF(MOD(ROW(),2)+5=1,INDEX(Julho!$C$4:$C$300,MATCH(B42,Julho!$A$4:$A$300,0)),INDEX(Julho!$C$4:$C$300,_xlfn.AGGREGATE(15,6,ROW(Julho!$A$4:$A$300)-ROW(Julho!$A$3)/(Julho!$A$4:$A$300=MAX(B38:B42)),MOD(ROW(),2)+5)))),"")</f>
        <v/>
      </c>
      <c r="D42" s="16" t="str">
        <f>IFERROR(IF(B38="","",IF(MOD(ROW(),2)+5=1,INDEX(Julho!$F$4:$F$300,MATCH(B42,Julho!$A$4:$A$300,0)),INDEX(Julho!$F$4:$F$300,_xlfn.AGGREGATE(15,6,ROW(Julho!$A$4:$A$300)-ROW(Julho!$A$3)/(Julho!$A$4:$A$300=MAX(B38:B42)),MOD(ROW(),2)+5)))),"")</f>
        <v/>
      </c>
      <c r="E42" s="34"/>
      <c r="F42" s="20" t="str">
        <f>IFERROR(IF(E38="","",IF(MOD(ROW(),2)+5=1,INDEX(Julho!$C$4:$C$300,MATCH(E42,Julho!$A$4:$A$300,0)),INDEX(Julho!$C$4:$C$300,_xlfn.AGGREGATE(15,6,ROW(Julho!$A$4:$A$300)-ROW(Julho!$A$3)/(Julho!$A$4:$A$300=MAX(E38:E42)),MOD(ROW(),2)+5)))),"")</f>
        <v/>
      </c>
      <c r="G42" s="16" t="str">
        <f>IFERROR(IF(E38="","",IF(MOD(ROW(),2)+5=1,INDEX(Julho!$F$4:$F$300,MATCH(E42,Julho!$A$4:$A$300,0)),INDEX(Julho!$F$4:$F$300,_xlfn.AGGREGATE(15,6,ROW(Julho!$A$4:$A$300)-ROW(Julho!$A$3)/(Julho!$A$4:$A$300=MAX(E38:E42)),MOD(ROW(),2)+5)))),"")</f>
        <v/>
      </c>
      <c r="H42" s="34"/>
      <c r="I42" s="20" t="str">
        <f>IFERROR(IF(H38="","",IF(MOD(ROW(),2)+5=1,INDEX(Julho!$C$4:$C$300,MATCH(H42,Julho!$A$4:$A$300,0)),INDEX(Julho!$C$4:$C$300,_xlfn.AGGREGATE(15,6,ROW(Julho!$A$4:$A$300)-ROW(Julho!$A$3)/(Julho!$A$4:$A$300=MAX(H38:H42)),MOD(ROW(),2)+5)))),"")</f>
        <v/>
      </c>
      <c r="J42" s="16" t="str">
        <f>IFERROR(IF(H38="","",IF(MOD(ROW(),2)+5=1,INDEX(Julho!$F$4:$F$300,MATCH(H42,Julho!$A$4:$A$300,0)),INDEX(Julho!$F$4:$F$300,_xlfn.AGGREGATE(15,6,ROW(Julho!$A$4:$A$300)-ROW(Julho!$A$3)/(Julho!$A$4:$A$300=MAX(H38:H42)),MOD(ROW(),2)+5)))),"")</f>
        <v/>
      </c>
      <c r="K42" s="34"/>
      <c r="L42" s="20" t="str">
        <f>IFERROR(IF(K38="","",IF(MOD(ROW(),2)+5=1,INDEX(Julho!$C$4:$C$300,MATCH(K42,Julho!$A$4:$A$300,0)),INDEX(Julho!$C$4:$C$300,_xlfn.AGGREGATE(15,6,ROW(Julho!$A$4:$A$300)-ROW(Julho!$A$3)/(Julho!$A$4:$A$300=MAX(K38:K42)),MOD(ROW(),2)+5)))),"")</f>
        <v/>
      </c>
      <c r="M42" s="16" t="str">
        <f>IFERROR(IF(K38="","",IF(MOD(ROW(),2)+5=1,INDEX(Julho!$F$4:$F$300,MATCH(K42,Julho!$A$4:$A$300,0)),INDEX(Julho!$F$4:$F$300,_xlfn.AGGREGATE(15,6,ROW(Julho!$A$4:$A$300)-ROW(Julho!$A$3)/(Julho!$A$4:$A$300=MAX(K38:K42)),MOD(ROW(),2)+5)))),"")</f>
        <v/>
      </c>
      <c r="N42" s="34"/>
      <c r="O42" s="20" t="str">
        <f>IFERROR(IF(N38="","",IF(MOD(ROW(),2)+5=1,INDEX(Julho!$C$4:$C$300,MATCH(N42,Julho!$A$4:$A$300,0)),INDEX(Julho!$C$4:$C$300,_xlfn.AGGREGATE(15,6,ROW(Julho!$A$4:$A$300)-ROW(Julho!$A$3)/(Julho!$A$4:$A$300=MAX(N38:N42)),MOD(ROW(),2)+5)))),"")</f>
        <v/>
      </c>
      <c r="P42" s="16" t="str">
        <f>IFERROR(IF(N38="","",IF(MOD(ROW(),2)+5=1,INDEX(Julho!$F$4:$F$300,MATCH(N42,Julho!$A$4:$A$300,0)),INDEX(Julho!$F$4:$F$300,_xlfn.AGGREGATE(15,6,ROW(Julho!$A$4:$A$300)-ROW(Julho!$A$3)/(Julho!$A$4:$A$300=MAX(N38:N42)),MOD(ROW(),2)+5)))),"")</f>
        <v/>
      </c>
      <c r="Q42" s="34"/>
      <c r="R42" s="20" t="str">
        <f>IFERROR(IF(Q38="","",IF(MOD(ROW(),2)+5=1,INDEX(Julho!$C$4:$C$300,MATCH(Q42,Julho!$A$4:$A$300,0)),INDEX(Julho!$C$4:$C$300,_xlfn.AGGREGATE(15,6,ROW(Julho!$A$4:$A$300)-ROW(Julho!$A$3)/(Julho!$A$4:$A$300=MAX(Q38:Q42)),MOD(ROW(),2)+5)))),"")</f>
        <v/>
      </c>
      <c r="S42" s="16" t="str">
        <f>IFERROR(IF(Q38="","",IF(MOD(ROW(),2)+5=1,INDEX(Julho!$F$4:$F$300,MATCH(Q42,Julho!$A$4:$A$300,0)),INDEX(Julho!$F$4:$F$300,_xlfn.AGGREGATE(15,6,ROW(Julho!$A$4:$A$300)-ROW(Julho!$A$3)/(Julho!$A$4:$A$300=MAX(Q38:Q42)),MOD(ROW(),2)+5)))),"")</f>
        <v/>
      </c>
      <c r="T42" s="34"/>
      <c r="U42" s="46" t="str">
        <f>IFERROR(IF(T38="","",IF(MOD(ROW(),2)+5=1,INDEX(Julho!$C$4:$C$300,MATCH(T42,Julho!$A$4:$A$300,0)),INDEX(Julho!$C$4:$C$300,_xlfn.AGGREGATE(15,6,ROW(Julho!$A$4:$A$300)-ROW(Julho!$A$3)/(Julho!$A$4:$A$300=MAX(T38:T42)),MOD(ROW(),2)+5)))),"")</f>
        <v/>
      </c>
      <c r="V42" s="16" t="str">
        <f>IFERROR(IF(T38="","",IF(MOD(ROW(),2)+5=1,INDEX(Julho!$F$4:$F$300,MATCH(T42,Julho!$A$4:$A$300,0)),INDEX(Julho!$F$4:$F$300,_xlfn.AGGREGATE(15,6,ROW(Julho!$A$4:$A$300)-ROW(Julho!$A$3)/(Julho!$A$4:$A$300=MAX(T38:T42)),MOD(ROW(),2)+5)))),"")</f>
        <v/>
      </c>
    </row>
    <row r="43" spans="2:22" x14ac:dyDescent="0.3">
      <c r="B43" s="47"/>
      <c r="C43" s="20" t="str">
        <f>IFERROR(IF(B38="","",IF(MOD(ROW(),2)+5=1,INDEX(Julho!$C$4:$C$300,MATCH(B43,Julho!$A$4:$A$300,0)),INDEX(Julho!$C$4:$C$300,_xlfn.AGGREGATE(15,6,ROW(Julho!$A$4:$A$300)-ROW(Julho!$A$3)/(Julho!$A$4:$A$300=MAX(B38:B43)),MOD(ROW(),2)+5)))),"")</f>
        <v/>
      </c>
      <c r="D43" s="16" t="str">
        <f>IFERROR(IF(B38="","",IF(MOD(ROW(),2)+5=1,INDEX(Julho!$F$4:$F$300,MATCH(B43,Julho!$A$4:$A$300,0)),INDEX(Julho!$F$4:$F$300,_xlfn.AGGREGATE(15,6,ROW(Julho!$A$4:$A$300)-ROW(Julho!$A$3)/(Julho!$A$4:$A$300=MAX(B38:B43)),MOD(ROW(),2)+5)))),"")</f>
        <v/>
      </c>
      <c r="E43" s="34"/>
      <c r="F43" s="20" t="str">
        <f>IFERROR(IF(E38="","",IF(MOD(ROW(),2)+5=1,INDEX(Julho!$C$4:$C$300,MATCH(E43,Julho!$A$4:$A$300,0)),INDEX(Julho!$C$4:$C$300,_xlfn.AGGREGATE(15,6,ROW(Julho!$A$4:$A$300)-ROW(Julho!$A$3)/(Julho!$A$4:$A$300=MAX(E38:E43)),MOD(ROW(),2)+5)))),"")</f>
        <v/>
      </c>
      <c r="G43" s="16" t="str">
        <f>IFERROR(IF(E38="","",IF(MOD(ROW(),2)+5=1,INDEX(Julho!$F$4:$F$300,MATCH(E43,Julho!$A$4:$A$300,0)),INDEX(Julho!$F$4:$F$300,_xlfn.AGGREGATE(15,6,ROW(Julho!$A$4:$A$300)-ROW(Julho!$A$3)/(Julho!$A$4:$A$300=MAX(E38:E43)),MOD(ROW(),2)+5)))),"")</f>
        <v/>
      </c>
      <c r="H43" s="34"/>
      <c r="I43" s="20" t="str">
        <f>IFERROR(IF(H38="","",IF(MOD(ROW(),2)+5=1,INDEX(Julho!$C$4:$C$300,MATCH(H43,Julho!$A$4:$A$300,0)),INDEX(Julho!$C$4:$C$300,_xlfn.AGGREGATE(15,6,ROW(Julho!$A$4:$A$300)-ROW(Julho!$A$3)/(Julho!$A$4:$A$300=MAX(H38:H43)),MOD(ROW(),2)+5)))),"")</f>
        <v/>
      </c>
      <c r="J43" s="16" t="str">
        <f>IFERROR(IF(H38="","",IF(MOD(ROW(),2)+5=1,INDEX(Julho!$F$4:$F$300,MATCH(H43,Julho!$A$4:$A$300,0)),INDEX(Julho!$F$4:$F$300,_xlfn.AGGREGATE(15,6,ROW(Julho!$A$4:$A$300)-ROW(Julho!$A$3)/(Julho!$A$4:$A$300=MAX(H38:H43)),MOD(ROW(),2)+5)))),"")</f>
        <v/>
      </c>
      <c r="K43" s="34"/>
      <c r="L43" s="20" t="str">
        <f>IFERROR(IF(K38="","",IF(MOD(ROW(),2)+5=1,INDEX(Julho!$C$4:$C$300,MATCH(K43,Julho!$A$4:$A$300,0)),INDEX(Julho!$C$4:$C$300,_xlfn.AGGREGATE(15,6,ROW(Julho!$A$4:$A$300)-ROW(Julho!$A$3)/(Julho!$A$4:$A$300=MAX(K38:K43)),MOD(ROW(),2)+5)))),"")</f>
        <v/>
      </c>
      <c r="M43" s="16" t="str">
        <f>IFERROR(IF(K38="","",IF(MOD(ROW(),2)+5=1,INDEX(Julho!$F$4:$F$300,MATCH(K43,Julho!$A$4:$A$300,0)),INDEX(Julho!$F$4:$F$300,_xlfn.AGGREGATE(15,6,ROW(Julho!$A$4:$A$300)-ROW(Julho!$A$3)/(Julho!$A$4:$A$300=MAX(K38:K43)),MOD(ROW(),2)+5)))),"")</f>
        <v/>
      </c>
      <c r="N43" s="34"/>
      <c r="O43" s="20" t="str">
        <f>IFERROR(IF(N38="","",IF(MOD(ROW(),2)+5=1,INDEX(Julho!$C$4:$C$300,MATCH(N43,Julho!$A$4:$A$300,0)),INDEX(Julho!$C$4:$C$300,_xlfn.AGGREGATE(15,6,ROW(Julho!$A$4:$A$300)-ROW(Julho!$A$3)/(Julho!$A$4:$A$300=MAX(N38:N43)),MOD(ROW(),2)+5)))),"")</f>
        <v/>
      </c>
      <c r="P43" s="16" t="str">
        <f>IFERROR(IF(N38="","",IF(MOD(ROW(),2)+5=1,INDEX(Julho!$F$4:$F$300,MATCH(N43,Julho!$A$4:$A$300,0)),INDEX(Julho!$F$4:$F$300,_xlfn.AGGREGATE(15,6,ROW(Julho!$A$4:$A$300)-ROW(Julho!$A$3)/(Julho!$A$4:$A$300=MAX(N38:N43)),MOD(ROW(),2)+5)))),"")</f>
        <v/>
      </c>
      <c r="Q43" s="34"/>
      <c r="R43" s="20" t="str">
        <f>IFERROR(IF(Q38="","",IF(MOD(ROW(),2)+5=1,INDEX(Julho!$C$4:$C$300,MATCH(Q43,Julho!$A$4:$A$300,0)),INDEX(Julho!$C$4:$C$300,_xlfn.AGGREGATE(15,6,ROW(Julho!$A$4:$A$300)-ROW(Julho!$A$3)/(Julho!$A$4:$A$300=MAX(Q38:Q43)),MOD(ROW(),2)+5)))),"")</f>
        <v/>
      </c>
      <c r="S43" s="16" t="str">
        <f>IFERROR(IF(Q38="","",IF(MOD(ROW(),2)+5=1,INDEX(Julho!$F$4:$F$300,MATCH(Q43,Julho!$A$4:$A$300,0)),INDEX(Julho!$F$4:$F$300,_xlfn.AGGREGATE(15,6,ROW(Julho!$A$4:$A$300)-ROW(Julho!$A$3)/(Julho!$A$4:$A$300=MAX(Q38:Q43)),MOD(ROW(),2)+5)))),"")</f>
        <v/>
      </c>
      <c r="T43" s="34"/>
      <c r="U43" s="46" t="str">
        <f>IFERROR(IF(T38="","",IF(MOD(ROW(),2)+5=1,INDEX(Julho!$C$4:$C$300,MATCH(T43,Julho!$A$4:$A$300,0)),INDEX(Julho!$C$4:$C$300,_xlfn.AGGREGATE(15,6,ROW(Julho!$A$4:$A$300)-ROW(Julho!$A$3)/(Julho!$A$4:$A$300=MAX(T38:T43)),MOD(ROW(),2)+5)))),"")</f>
        <v/>
      </c>
      <c r="V43" s="16" t="str">
        <f>IFERROR(IF(T38="","",IF(MOD(ROW(),2)+5=1,INDEX(Julho!$F$4:$F$300,MATCH(T43,Julho!$A$4:$A$300,0)),INDEX(Julho!$F$4:$F$300,_xlfn.AGGREGATE(15,6,ROW(Julho!$A$4:$A$300)-ROW(Julho!$A$3)/(Julho!$A$4:$A$300=MAX(T38:T43)),MOD(ROW(),2)+5)))),"")</f>
        <v/>
      </c>
    </row>
    <row r="44" spans="2:22" x14ac:dyDescent="0.3">
      <c r="B44" s="47"/>
      <c r="C44" s="20" t="str">
        <f>IFERROR(IF(B38="","",IF(MOD(ROW(),2)+7=1,INDEX(Julho!$C$4:$C$300,MATCH(B44,Julho!$A$4:$A$300,0)),INDEX(Julho!$C$4:$C$300,_xlfn.AGGREGATE(15,6,ROW(Julho!$A$4:$A$300)-ROW(Julho!$A$3)/(Julho!$A$4:$A$300=MAX(B38:B44)),MOD(ROW(),2)+7)))),"")</f>
        <v/>
      </c>
      <c r="D44" s="16" t="str">
        <f>IFERROR(IF(B38="","",IF(MOD(ROW(),2)+7=1,INDEX(Julho!$F$4:$F$300,MATCH(B44,Julho!$A$4:$A$300,0)),INDEX(Julho!$F$4:$F$300,_xlfn.AGGREGATE(15,6,ROW(Julho!$A$4:$A$300)-ROW(Julho!$A$3)/(Julho!$A$4:$A$300=MAX(B38:B44)),MOD(ROW(),2)+7)))),"")</f>
        <v/>
      </c>
      <c r="E44" s="34"/>
      <c r="F44" s="20" t="str">
        <f>IFERROR(IF(E38="","",IF(MOD(ROW(),2)+7=1,INDEX(Julho!$C$4:$C$300,MATCH(E44,Julho!$A$4:$A$300,0)),INDEX(Julho!$C$4:$C$300,_xlfn.AGGREGATE(15,6,ROW(Julho!$A$4:$A$300)-ROW(Julho!$A$3)/(Julho!$A$4:$A$300=MAX(E38:E44)),MOD(ROW(),2)+7)))),"")</f>
        <v/>
      </c>
      <c r="G44" s="16" t="str">
        <f>IFERROR(IF(E38="","",IF(MOD(ROW(),2)+7=1,INDEX(Julho!$F$4:$F$300,MATCH(E44,Julho!$A$4:$A$300,0)),INDEX(Julho!$F$4:$F$300,_xlfn.AGGREGATE(15,6,ROW(Julho!$A$4:$A$300)-ROW(Julho!$A$3)/(Julho!$A$4:$A$300=MAX(E38:E44)),MOD(ROW(),2)+7)))),"")</f>
        <v/>
      </c>
      <c r="H44" s="34"/>
      <c r="I44" s="20" t="str">
        <f>IFERROR(IF(H38="","",IF(MOD(ROW(),2)+7=1,INDEX(Julho!$C$4:$C$300,MATCH(H44,Julho!$A$4:$A$300,0)),INDEX(Julho!$C$4:$C$300,_xlfn.AGGREGATE(15,6,ROW(Julho!$A$4:$A$300)-ROW(Julho!$A$3)/(Julho!$A$4:$A$300=MAX(H38:H44)),MOD(ROW(),2)+7)))),"")</f>
        <v/>
      </c>
      <c r="J44" s="16" t="str">
        <f>IFERROR(IF(H38="","",IF(MOD(ROW(),2)+7=1,INDEX(Julho!$F$4:$F$300,MATCH(H44,Julho!$A$4:$A$300,0)),INDEX(Julho!$F$4:$F$300,_xlfn.AGGREGATE(15,6,ROW(Julho!$A$4:$A$300)-ROW(Julho!$A$3)/(Julho!$A$4:$A$300=MAX(H38:H44)),MOD(ROW(),2)+7)))),"")</f>
        <v/>
      </c>
      <c r="K44" s="34"/>
      <c r="L44" s="20" t="str">
        <f>IFERROR(IF(K38="","",IF(MOD(ROW(),2)+7=1,INDEX(Julho!$C$4:$C$300,MATCH(K44,Julho!$A$4:$A$300,0)),INDEX(Julho!$C$4:$C$300,_xlfn.AGGREGATE(15,6,ROW(Julho!$A$4:$A$300)-ROW(Julho!$A$3)/(Julho!$A$4:$A$300=MAX(K38:K44)),MOD(ROW(),2)+7)))),"")</f>
        <v/>
      </c>
      <c r="M44" s="16" t="str">
        <f>IFERROR(IF(K38="","",IF(MOD(ROW(),2)+7=1,INDEX(Julho!$F$4:$F$300,MATCH(K44,Julho!$A$4:$A$300,0)),INDEX(Julho!$F$4:$F$300,_xlfn.AGGREGATE(15,6,ROW(Julho!$A$4:$A$300)-ROW(Julho!$A$3)/(Julho!$A$4:$A$300=MAX(K38:K44)),MOD(ROW(),2)+7)))),"")</f>
        <v/>
      </c>
      <c r="N44" s="34"/>
      <c r="O44" s="20" t="str">
        <f>IFERROR(IF(N38="","",IF(MOD(ROW(),2)+7=1,INDEX(Julho!$C$4:$C$300,MATCH(N44,Julho!$A$4:$A$300,0)),INDEX(Julho!$C$4:$C$300,_xlfn.AGGREGATE(15,6,ROW(Julho!$A$4:$A$300)-ROW(Julho!$A$3)/(Julho!$A$4:$A$300=MAX(N38:N44)),MOD(ROW(),2)+7)))),"")</f>
        <v/>
      </c>
      <c r="P44" s="16" t="str">
        <f>IFERROR(IF(N38="","",IF(MOD(ROW(),2)+7=1,INDEX(Julho!$F$4:$F$300,MATCH(N44,Julho!$A$4:$A$300,0)),INDEX(Julho!$F$4:$F$300,_xlfn.AGGREGATE(15,6,ROW(Julho!$A$4:$A$300)-ROW(Julho!$A$3)/(Julho!$A$4:$A$300=MAX(N38:N44)),MOD(ROW(),2)+7)))),"")</f>
        <v/>
      </c>
      <c r="Q44" s="34"/>
      <c r="R44" s="20" t="str">
        <f>IFERROR(IF(Q38="","",IF(MOD(ROW(),2)+7=1,INDEX(Julho!$C$4:$C$300,MATCH(Q44,Julho!$A$4:$A$300,0)),INDEX(Julho!$C$4:$C$300,_xlfn.AGGREGATE(15,6,ROW(Julho!$A$4:$A$300)-ROW(Julho!$A$3)/(Julho!$A$4:$A$300=MAX(Q38:Q44)),MOD(ROW(),2)+7)))),"")</f>
        <v/>
      </c>
      <c r="S44" s="16" t="str">
        <f>IFERROR(IF(Q38="","",IF(MOD(ROW(),2)+7=1,INDEX(Julho!$F$4:$F$300,MATCH(Q44,Julho!$A$4:$A$300,0)),INDEX(Julho!$F$4:$F$300,_xlfn.AGGREGATE(15,6,ROW(Julho!$A$4:$A$300)-ROW(Julho!$A$3)/(Julho!$A$4:$A$300=MAX(Q38:Q44)),MOD(ROW(),2)+7)))),"")</f>
        <v/>
      </c>
      <c r="T44" s="34"/>
      <c r="U44" s="46" t="str">
        <f>IFERROR(IF(T38="","",IF(MOD(ROW(),2)+7=1,INDEX(Julho!$C$4:$C$300,MATCH(T44,Julho!$A$4:$A$300,0)),INDEX(Julho!$C$4:$C$300,_xlfn.AGGREGATE(15,6,ROW(Julho!$A$4:$A$300)-ROW(Julho!$A$3)/(Julho!$A$4:$A$300=MAX(T38:T44)),MOD(ROW(),2)+7)))),"")</f>
        <v/>
      </c>
      <c r="V44" s="16" t="str">
        <f>IFERROR(IF(T38="","",IF(MOD(ROW(),2)+7=1,INDEX(Julho!$F$4:$F$300,MATCH(T44,Julho!$A$4:$A$300,0)),INDEX(Julho!$F$4:$F$300,_xlfn.AGGREGATE(15,6,ROW(Julho!$A$4:$A$300)-ROW(Julho!$A$3)/(Julho!$A$4:$A$300=MAX(T38:T44)),MOD(ROW(),2)+7)))),"")</f>
        <v/>
      </c>
    </row>
    <row r="45" spans="2:22" x14ac:dyDescent="0.3">
      <c r="B45" s="50"/>
      <c r="C45" s="21" t="str">
        <f>IFERROR(IF(B38="","",IF(MOD(ROW(),2)+7=1,INDEX(Julho!$C$4:$C$300,MATCH(B45,Julho!$A$4:$A$300,0)),INDEX(Julho!$C$4:$C$300,_xlfn.AGGREGATE(15,6,ROW(Julho!$A$4:$A$300)-ROW(Julho!$A$3)/(Julho!$A$4:$A$300=MAX(B38:B45)),MOD(ROW(),2)+7)))),"")</f>
        <v/>
      </c>
      <c r="D45" s="16" t="str">
        <f>IFERROR(IF(B38="","",IF(MOD(ROW(),2)+7=1,INDEX(Julho!$F$4:$F$300,MATCH(B45,Julho!$A$4:$A$300,0)),INDEX(Julho!$F$4:$F$300,_xlfn.AGGREGATE(15,6,ROW(Julho!$A$4:$A$300)-ROW(Julho!$A$3)/(Julho!$A$4:$A$300=MAX(B38:B45)),MOD(ROW(),2)+7)))),"")</f>
        <v/>
      </c>
      <c r="E45" s="35"/>
      <c r="F45" s="44" t="str">
        <f>IFERROR(IF(E38="","",IF(MOD(ROW(),2)+7=1,INDEX(Julho!$C$4:$C$300,MATCH(E45,Julho!$A$4:$A$300,0)),INDEX(Julho!$C$4:$C$300,_xlfn.AGGREGATE(15,6,ROW(Julho!$A$4:$A$300)-ROW(Julho!$A$3)/(Julho!$A$4:$A$300=MAX(E38:E45)),MOD(ROW(),2)+7)))),"")</f>
        <v/>
      </c>
      <c r="G45" s="16" t="str">
        <f>IFERROR(IF(E38="","",IF(MOD(ROW(),2)+7=1,INDEX(Julho!$F$4:$F$300,MATCH(E45,Julho!$A$4:$A$300,0)),INDEX(Julho!$F$4:$F$300,_xlfn.AGGREGATE(15,6,ROW(Julho!$A$4:$A$300)-ROW(Julho!$A$3)/(Julho!$A$4:$A$300=MAX(E38:E45)),MOD(ROW(),2)+7)))),"")</f>
        <v/>
      </c>
      <c r="H45" s="35"/>
      <c r="I45" s="44" t="str">
        <f>IFERROR(IF(H38="","",IF(MOD(ROW(),2)+7=1,INDEX(Julho!$C$4:$C$300,MATCH(H45,Julho!$A$4:$A$300,0)),INDEX(Julho!$C$4:$C$300,_xlfn.AGGREGATE(15,6,ROW(Julho!$A$4:$A$300)-ROW(Julho!$A$3)/(Julho!$A$4:$A$300=MAX(H38:H45)),MOD(ROW(),2)+7)))),"")</f>
        <v/>
      </c>
      <c r="J45" s="16" t="str">
        <f>IFERROR(IF(H38="","",IF(MOD(ROW(),2)+7=1,INDEX(Julho!$F$4:$F$300,MATCH(H45,Julho!$A$4:$A$300,0)),INDEX(Julho!$F$4:$F$300,_xlfn.AGGREGATE(15,6,ROW(Julho!$A$4:$A$300)-ROW(Julho!$A$3)/(Julho!$A$4:$A$300=MAX(H38:H45)),MOD(ROW(),2)+7)))),"")</f>
        <v/>
      </c>
      <c r="K45" s="35"/>
      <c r="L45" s="44" t="str">
        <f>IFERROR(IF(K38="","",IF(MOD(ROW(),2)+7=1,INDEX(Julho!$C$4:$C$300,MATCH(K45,Julho!$A$4:$A$300,0)),INDEX(Julho!$C$4:$C$300,_xlfn.AGGREGATE(15,6,ROW(Julho!$A$4:$A$300)-ROW(Julho!$A$3)/(Julho!$A$4:$A$300=MAX(K38:K45)),MOD(ROW(),2)+7)))),"")</f>
        <v/>
      </c>
      <c r="M45" s="16" t="str">
        <f>IFERROR(IF(K38="","",IF(MOD(ROW(),2)+7=1,INDEX(Julho!$F$4:$F$300,MATCH(K45,Julho!$A$4:$A$300,0)),INDEX(Julho!$F$4:$F$300,_xlfn.AGGREGATE(15,6,ROW(Julho!$A$4:$A$300)-ROW(Julho!$A$3)/(Julho!$A$4:$A$300=MAX(K38:K45)),MOD(ROW(),2)+7)))),"")</f>
        <v/>
      </c>
      <c r="N45" s="35"/>
      <c r="O45" s="44" t="str">
        <f>IFERROR(IF(N38="","",IF(MOD(ROW(),2)+7=1,INDEX(Julho!$C$4:$C$300,MATCH(N45,Julho!$A$4:$A$300,0)),INDEX(Julho!$C$4:$C$300,_xlfn.AGGREGATE(15,6,ROW(Julho!$A$4:$A$300)-ROW(Julho!$A$3)/(Julho!$A$4:$A$300=MAX(N38:N45)),MOD(ROW(),2)+7)))),"")</f>
        <v/>
      </c>
      <c r="P45" s="16" t="str">
        <f>IFERROR(IF(N38="","",IF(MOD(ROW(),2)+7=1,INDEX(Julho!$F$4:$F$300,MATCH(N45,Julho!$A$4:$A$300,0)),INDEX(Julho!$F$4:$F$300,_xlfn.AGGREGATE(15,6,ROW(Julho!$A$4:$A$300)-ROW(Julho!$A$3)/(Julho!$A$4:$A$300=MAX(N38:N45)),MOD(ROW(),2)+7)))),"")</f>
        <v/>
      </c>
      <c r="Q45" s="35"/>
      <c r="R45" s="44" t="str">
        <f>IFERROR(IF(Q38="","",IF(MOD(ROW(),2)+7=1,INDEX(Julho!$C$4:$C$300,MATCH(Q45,Julho!$A$4:$A$300,0)),INDEX(Julho!$C$4:$C$300,_xlfn.AGGREGATE(15,6,ROW(Julho!$A$4:$A$300)-ROW(Julho!$A$3)/(Julho!$A$4:$A$300=MAX(Q38:Q45)),MOD(ROW(),2)+7)))),"")</f>
        <v/>
      </c>
      <c r="S45" s="16" t="str">
        <f>IFERROR(IF(Q38="","",IF(MOD(ROW(),2)+7=1,INDEX(Julho!$F$4:$F$300,MATCH(Q45,Julho!$A$4:$A$300,0)),INDEX(Julho!$F$4:$F$300,_xlfn.AGGREGATE(15,6,ROW(Julho!$A$4:$A$300)-ROW(Julho!$A$3)/(Julho!$A$4:$A$300=MAX(Q38:Q45)),MOD(ROW(),2)+7)))),"")</f>
        <v/>
      </c>
      <c r="T45" s="35"/>
      <c r="U45" s="51" t="str">
        <f>IFERROR(IF(T38="","",IF(MOD(ROW(),2)+7=1,INDEX(Julho!$C$4:$C$300,MATCH(T45,Julho!$A$4:$A$300,0)),INDEX(Julho!$C$4:$C$300,_xlfn.AGGREGATE(15,6,ROW(Julho!$A$4:$A$300)-ROW(Julho!$A$3)/(Julho!$A$4:$A$300=MAX(T38:T45)),MOD(ROW(),2)+7)))),"")</f>
        <v/>
      </c>
      <c r="V45" s="16" t="str">
        <f>IFERROR(IF(T38="","",IF(MOD(ROW(),2)+7=1,INDEX(Julho!$F$4:$F$300,MATCH(T45,Julho!$A$4:$A$300,0)),INDEX(Julho!$F$4:$F$300,_xlfn.AGGREGATE(15,6,ROW(Julho!$A$4:$A$300)-ROW(Julho!$A$3)/(Julho!$A$4:$A$300=MAX(T38:T45)),MOD(ROW(),2)+7)))),"")</f>
        <v/>
      </c>
    </row>
    <row r="46" spans="2:22" x14ac:dyDescent="0.3">
      <c r="B46" s="49" t="str">
        <f>Julho!H12</f>
        <v/>
      </c>
      <c r="C46" s="20" t="str">
        <f>IFERROR(IF(B46="","",IF(MOD(ROW(),2)+1=1,INDEX(Julho!$C$4:$C$300,MATCH(B46,Julho!$A$4:$A$300,0)),INDEX(Julho!$C$4:$C$300,_xlfn.AGGREGATE(15,6,ROW(Julho!$A$4:$A$300)-ROW(Julho!$A$3)/(Julho!$A$4:$A$300=MAX(B46)),MOD(ROW(),2)+1)))),"")</f>
        <v/>
      </c>
      <c r="D46" s="16" t="str">
        <f>IFERROR(IF(B46="","",IF(MOD(ROW(),2)+1=1,INDEX(Julho!$F$4:$F$300,MATCH(B46,Julho!$A$4:$A$300,0)),INDEX(Julho!$F$4:$F$300,_xlfn.AGGREGATE(15,6,ROW(Julho!$A$4:$A$300)-ROW(Julho!$A$3)/(Julho!$A$4:$A$300=MAX(B46)),MOD(ROW(),2)+1)))),"")</f>
        <v/>
      </c>
      <c r="E46" s="36" t="str">
        <f>Julho!I12</f>
        <v/>
      </c>
      <c r="F46" s="20" t="str">
        <f>IFERROR(IF(E46="","",IF(MOD(ROW(),2)+1=1,INDEX(Julho!$C$4:$C$300,MATCH(E46,Julho!$A$4:$A$300,0)),INDEX(Julho!$C$4:$C$300,_xlfn.AGGREGATE(15,6,ROW(Julho!$A$4:$A$300)-ROW(Julho!$A$3)/(Julho!$A$4:$A$300=MAX(E46)),MOD(ROW(),2)+1)))),"")</f>
        <v/>
      </c>
      <c r="G46" s="16" t="str">
        <f>IFERROR(IF(E46="","",IF(MOD(ROW(),2)+1=1,INDEX(Julho!$F$4:$F$300,MATCH(E46,Julho!$A$4:$A$300,0)),INDEX(Julho!$F$4:$F$300,_xlfn.AGGREGATE(15,6,ROW(Julho!$A$4:$A$300)-ROW(Julho!$A$3)/(Julho!$A$4:$A$300=MAX(E46)),MOD(ROW(),2)+1)))),"")</f>
        <v/>
      </c>
      <c r="H46" s="36" t="str">
        <f>Julho!J12</f>
        <v/>
      </c>
      <c r="I46" s="20" t="str">
        <f>IFERROR(IF(H46="","",IF(MOD(ROW(),2)+1=1,INDEX(Julho!$C$4:$C$300,MATCH(H46,Julho!$A$4:$A$300,0)),INDEX(Julho!$C$4:$C$300,_xlfn.AGGREGATE(15,6,ROW(Julho!$A$4:$A$300)-ROW(Julho!$A$3)/(Julho!$A$4:$A$300=MAX(H46)),MOD(ROW(),2)+1)))),"")</f>
        <v/>
      </c>
      <c r="J46" s="16" t="str">
        <f>IFERROR(IF(H46="","",IF(MOD(ROW(),2)+1=1,INDEX(Julho!$F$4:$F$300,MATCH(H46,Julho!$A$4:$A$300,0)),INDEX(Julho!$F$4:$F$300,_xlfn.AGGREGATE(15,6,ROW(Julho!$A$4:$A$300)-ROW(Julho!$A$3)/(Julho!$A$4:$A$300=MAX(H46)),MOD(ROW(),2)+1)))),"")</f>
        <v/>
      </c>
      <c r="K46" s="36" t="str">
        <f>Julho!K12</f>
        <v/>
      </c>
      <c r="L46" s="20" t="str">
        <f>IFERROR(IF(K46="","",IF(MOD(ROW(),2)+1=1,INDEX(Julho!$C$4:$C$300,MATCH(K46,Julho!$A$4:$A$300,0)),INDEX(Julho!$C$4:$C$300,_xlfn.AGGREGATE(15,6,ROW(Julho!$A$4:$A$300)-ROW(Julho!$A$3)/(Julho!$A$4:$A$300=MAX(K46)),MOD(ROW(),2)+1)))),"")</f>
        <v/>
      </c>
      <c r="M46" s="16" t="str">
        <f>IFERROR(IF(K46="","",IF(MOD(ROW(),2)+1=1,INDEX(Julho!$F$4:$F$300,MATCH(K46,Julho!$A$4:$A$300,0)),INDEX(Julho!$F$4:$F$300,_xlfn.AGGREGATE(15,6,ROW(Julho!$A$4:$A$300)-ROW(Julho!$A$3)/(Julho!$A$4:$A$300=MAX(K46)),MOD(ROW(),2)+1)))),"")</f>
        <v/>
      </c>
      <c r="N46" s="36" t="str">
        <f>Julho!L12</f>
        <v/>
      </c>
      <c r="O46" s="20" t="str">
        <f>IFERROR(IF(N46="","",IF(MOD(ROW(),2)+1=1,INDEX(Julho!$C$4:$C$300,MATCH(N46,Julho!$A$4:$A$300,0)),INDEX(Julho!$C$4:$C$300,_xlfn.AGGREGATE(15,6,ROW(Julho!$A$4:$A$300)-ROW(Julho!$A$3)/(Julho!$A$4:$A$300=MAX(N46)),MOD(ROW(),2)+1)))),"")</f>
        <v/>
      </c>
      <c r="P46" s="16" t="str">
        <f>IFERROR(IF(N46="","",IF(MOD(ROW(),2)+1=1,INDEX(Julho!$F$4:$F$300,MATCH(N46,Julho!$A$4:$A$300,0)),INDEX(Julho!$F$4:$F$300,_xlfn.AGGREGATE(15,6,ROW(Julho!$A$4:$A$300)-ROW(Julho!$A$3)/(Julho!$A$4:$A$300=MAX(N46)),MOD(ROW(),2)+1)))),"")</f>
        <v/>
      </c>
      <c r="Q46" s="36" t="str">
        <f>Julho!M12</f>
        <v/>
      </c>
      <c r="R46" s="20" t="str">
        <f>IFERROR(IF(Q46="","",IF(MOD(ROW(),2)+1=1,INDEX(Julho!$C$4:$C$300,MATCH(Q46,Julho!$A$4:$A$300,0)),INDEX(Julho!$C$4:$C$300,_xlfn.AGGREGATE(15,6,ROW(Julho!$A$4:$A$300)-ROW(Julho!$A$3)/(Julho!$A$4:$A$300=MAX(Q46)),MOD(ROW(),2)+1)))),"")</f>
        <v/>
      </c>
      <c r="S46" s="16" t="str">
        <f>IFERROR(IF(Q46="","",IF(MOD(ROW(),2)+1=1,INDEX(Julho!$F$4:$F$300,MATCH(Q46,Julho!$A$4:$A$300,0)),INDEX(Julho!$F$4:$F$300,_xlfn.AGGREGATE(15,6,ROW(Julho!$A$4:$A$300)-ROW(Julho!$A$3)/(Julho!$A$4:$A$300=MAX(Q46)),MOD(ROW(),2)+1)))),"")</f>
        <v/>
      </c>
      <c r="T46" s="36" t="str">
        <f>Julho!N12</f>
        <v/>
      </c>
      <c r="U46" s="46" t="str">
        <f>IFERROR(IF(T46="","",IF(MOD(ROW(),2)+1=1,INDEX(Julho!$C$4:$C$300,MATCH(T46,Julho!$A$4:$A$300,0)),INDEX(Julho!$C$4:$C$300,_xlfn.AGGREGATE(15,6,ROW(Julho!$A$4:$A$300)-ROW(Julho!$A$3)/(Julho!$A$4:$A$300=MAX(T46)),MOD(ROW(),2)+1)))),"")</f>
        <v/>
      </c>
      <c r="V46" s="16" t="str">
        <f>IFERROR(IF(T46="","",IF(MOD(ROW(),2)+1=1,INDEX(Julho!$F$4:$F$300,MATCH(T46,Julho!$A$4:$A$300,0)),INDEX(Julho!$F$4:$F$300,_xlfn.AGGREGATE(15,6,ROW(Julho!$A$4:$A$300)-ROW(Julho!$A$3)/(Julho!$A$4:$A$300=MAX(T46)),MOD(ROW(),2)+1)))),"")</f>
        <v/>
      </c>
    </row>
    <row r="47" spans="2:22" x14ac:dyDescent="0.3">
      <c r="B47" s="45"/>
      <c r="C47" s="20" t="str">
        <f>IFERROR(IF(B46="","",IF(MOD(ROW(),2)+1=1,INDEX(Julho!$C$4:$C$300,MATCH(B47,Julho!$A$4:$A$300,0)),INDEX(Julho!$C$4:$C$300,_xlfn.AGGREGATE(15,6,ROW(Julho!$A$4:$A$300)-ROW(Julho!$A$3)/(Julho!$A$4:$A$300=MAX(B46:B47)),MOD(ROW(),2)+1)))),"")</f>
        <v/>
      </c>
      <c r="D47" s="16" t="str">
        <f>IFERROR(IF(B46="","",IF(MOD(ROW(),2)+1=1,INDEX(Julho!$F$4:$F$300,MATCH(B47,Julho!$A$4:$A$300,0)),INDEX(Julho!$F$4:$F$300,_xlfn.AGGREGATE(15,6,ROW(Julho!$A$4:$A$300)-ROW(Julho!$A$3)/(Julho!$A$4:$A$300=MAX(B46:B47)),MOD(ROW(),2)+1)))),"")</f>
        <v/>
      </c>
      <c r="E47" s="26"/>
      <c r="F47" s="20" t="str">
        <f>IFERROR(IF(E46="","",IF(MOD(ROW(),2)+1=1,INDEX(Julho!$C$4:$C$300,MATCH(E47,Julho!$A$4:$A$300,0)),INDEX(Julho!$C$4:$C$300,_xlfn.AGGREGATE(15,6,ROW(Julho!$A$4:$A$300)-ROW(Julho!$A$3)/(Julho!$A$4:$A$300=MAX(E46:E47)),MOD(ROW(),2)+1)))),"")</f>
        <v/>
      </c>
      <c r="G47" s="16" t="str">
        <f>IFERROR(IF(E46="","",IF(MOD(ROW(),2)+1=1,INDEX(Julho!$F$4:$F$300,MATCH(E47,Julho!$A$4:$A$300,0)),INDEX(Julho!$F$4:$F$300,_xlfn.AGGREGATE(15,6,ROW(Julho!$A$4:$A$300)-ROW(Julho!$A$3)/(Julho!$A$4:$A$300=MAX(E46:E47)),MOD(ROW(),2)+1)))),"")</f>
        <v/>
      </c>
      <c r="H47" s="26"/>
      <c r="I47" s="20" t="str">
        <f>IFERROR(IF(H46="","",IF(MOD(ROW(),2)+1=1,INDEX(Julho!$C$4:$C$300,MATCH(H47,Julho!$A$4:$A$300,0)),INDEX(Julho!$C$4:$C$300,_xlfn.AGGREGATE(15,6,ROW(Julho!$A$4:$A$300)-ROW(Julho!$A$3)/(Julho!$A$4:$A$300=MAX(H46:H47)),MOD(ROW(),2)+1)))),"")</f>
        <v/>
      </c>
      <c r="J47" s="16" t="str">
        <f>IFERROR(IF(H46="","",IF(MOD(ROW(),2)+1=1,INDEX(Julho!$F$4:$F$300,MATCH(H47,Julho!$A$4:$A$300,0)),INDEX(Julho!$F$4:$F$300,_xlfn.AGGREGATE(15,6,ROW(Julho!$A$4:$A$300)-ROW(Julho!$A$3)/(Julho!$A$4:$A$300=MAX(H46:H47)),MOD(ROW(),2)+1)))),"")</f>
        <v/>
      </c>
      <c r="K47" s="26"/>
      <c r="L47" s="20" t="str">
        <f>IFERROR(IF(K46="","",IF(MOD(ROW(),2)+1=1,INDEX(Julho!$C$4:$C$300,MATCH(K47,Julho!$A$4:$A$300,0)),INDEX(Julho!$C$4:$C$300,_xlfn.AGGREGATE(15,6,ROW(Julho!$A$4:$A$300)-ROW(Julho!$A$3)/(Julho!$A$4:$A$300=MAX(K46:K47)),MOD(ROW(),2)+1)))),"")</f>
        <v/>
      </c>
      <c r="M47" s="16" t="str">
        <f>IFERROR(IF(K46="","",IF(MOD(ROW(),2)+1=1,INDEX(Julho!$F$4:$F$300,MATCH(K47,Julho!$A$4:$A$300,0)),INDEX(Julho!$F$4:$F$300,_xlfn.AGGREGATE(15,6,ROW(Julho!$A$4:$A$300)-ROW(Julho!$A$3)/(Julho!$A$4:$A$300=MAX(K46:K47)),MOD(ROW(),2)+1)))),"")</f>
        <v/>
      </c>
      <c r="N47" s="26"/>
      <c r="O47" s="20" t="str">
        <f>IFERROR(IF(N46="","",IF(MOD(ROW(),2)+1=1,INDEX(Julho!$C$4:$C$300,MATCH(N47,Julho!$A$4:$A$300,0)),INDEX(Julho!$C$4:$C$300,_xlfn.AGGREGATE(15,6,ROW(Julho!$A$4:$A$300)-ROW(Julho!$A$3)/(Julho!$A$4:$A$300=MAX(N46:N47)),MOD(ROW(),2)+1)))),"")</f>
        <v/>
      </c>
      <c r="P47" s="16" t="str">
        <f>IFERROR(IF(N46="","",IF(MOD(ROW(),2)+1=1,INDEX(Julho!$F$4:$F$300,MATCH(N47,Julho!$A$4:$A$300,0)),INDEX(Julho!$F$4:$F$300,_xlfn.AGGREGATE(15,6,ROW(Julho!$A$4:$A$300)-ROW(Julho!$A$3)/(Julho!$A$4:$A$300=MAX(N46:N47)),MOD(ROW(),2)+1)))),"")</f>
        <v/>
      </c>
      <c r="Q47" s="26"/>
      <c r="R47" s="20" t="str">
        <f>IFERROR(IF(Q46="","",IF(MOD(ROW(),2)+1=1,INDEX(Julho!$C$4:$C$300,MATCH(Q47,Julho!$A$4:$A$300,0)),INDEX(Julho!$C$4:$C$300,_xlfn.AGGREGATE(15,6,ROW(Julho!$A$4:$A$300)-ROW(Julho!$A$3)/(Julho!$A$4:$A$300=MAX(Q46:Q47)),MOD(ROW(),2)+1)))),"")</f>
        <v/>
      </c>
      <c r="S47" s="16" t="str">
        <f>IFERROR(IF(Q46="","",IF(MOD(ROW(),2)+1=1,INDEX(Julho!$F$4:$F$300,MATCH(Q47,Julho!$A$4:$A$300,0)),INDEX(Julho!$F$4:$F$300,_xlfn.AGGREGATE(15,6,ROW(Julho!$A$4:$A$300)-ROW(Julho!$A$3)/(Julho!$A$4:$A$300=MAX(Q46:Q47)),MOD(ROW(),2)+1)))),"")</f>
        <v/>
      </c>
      <c r="T47" s="26"/>
      <c r="U47" s="46" t="str">
        <f>IFERROR(IF(T46="","",IF(MOD(ROW(),2)+1=1,INDEX(Julho!$C$4:$C$300,MATCH(T47,Julho!$A$4:$A$300,0)),INDEX(Julho!$C$4:$C$300,_xlfn.AGGREGATE(15,6,ROW(Julho!$A$4:$A$300)-ROW(Julho!$A$3)/(Julho!$A$4:$A$300=MAX(T46:T47)),MOD(ROW(),2)+1)))),"")</f>
        <v/>
      </c>
      <c r="V47" s="16" t="str">
        <f>IFERROR(IF(T46="","",IF(MOD(ROW(),2)+1=1,INDEX(Julho!$F$4:$F$300,MATCH(T47,Julho!$A$4:$A$300,0)),INDEX(Julho!$F$4:$F$300,_xlfn.AGGREGATE(15,6,ROW(Julho!$A$4:$A$300)-ROW(Julho!$A$3)/(Julho!$A$4:$A$300=MAX(T46:T47)),MOD(ROW(),2)+1)))),"")</f>
        <v/>
      </c>
    </row>
    <row r="48" spans="2:22" x14ac:dyDescent="0.3">
      <c r="B48" s="45"/>
      <c r="C48" s="20" t="str">
        <f>IFERROR(IF(B46="","",IF(MOD(ROW(),2)+3=1,INDEX(Julho!$C$4:$C$300,MATCH(B48,Julho!$A$4:$A$300,0)),INDEX(Julho!$C$4:$C$300,_xlfn.AGGREGATE(15,6,ROW(Julho!$A$4:$A$300)-ROW(Julho!$A$3)/(Julho!$A$4:$A$300=MAX(B46:B48)),MOD(ROW(),2)+3)))),"")</f>
        <v/>
      </c>
      <c r="D48" s="16" t="str">
        <f>IFERROR(IF(B46="","",IF(MOD(ROW(),2)+3=1,INDEX(Julho!$F$4:$F$300,MATCH(B48,Julho!$A$4:$A$300,0)),INDEX(Julho!$F$4:$F$300,_xlfn.AGGREGATE(15,6,ROW(Julho!$A$4:$A$300)-ROW(Julho!$A$3)/(Julho!$A$4:$A$300=MAX(B46:B48)),MOD(ROW(),2)+3)))),"")</f>
        <v/>
      </c>
      <c r="E48" s="26"/>
      <c r="F48" s="20" t="str">
        <f>IFERROR(IF(E46="","",IF(MOD(ROW(),2)+3=1,INDEX(Julho!$C$4:$C$300,MATCH(E48,Julho!$A$4:$A$300,0)),INDEX(Julho!$C$4:$C$300,_xlfn.AGGREGATE(15,6,ROW(Julho!$A$4:$A$300)-ROW(Julho!$A$3)/(Julho!$A$4:$A$300=MAX(E46:E48)),MOD(ROW(),2)+3)))),"")</f>
        <v/>
      </c>
      <c r="G48" s="16" t="str">
        <f>IFERROR(IF(E46="","",IF(MOD(ROW(),2)+3=1,INDEX(Julho!$F$4:$F$300,MATCH(E48,Julho!$A$4:$A$300,0)),INDEX(Julho!$F$4:$F$300,_xlfn.AGGREGATE(15,6,ROW(Julho!$A$4:$A$300)-ROW(Julho!$A$3)/(Julho!$A$4:$A$300=MAX(E46:E48)),MOD(ROW(),2)+3)))),"")</f>
        <v/>
      </c>
      <c r="H48" s="26"/>
      <c r="I48" s="20" t="str">
        <f>IFERROR(IF(H46="","",IF(MOD(ROW(),2)+3=1,INDEX(Julho!$C$4:$C$300,MATCH(H48,Julho!$A$4:$A$300,0)),INDEX(Julho!$C$4:$C$300,_xlfn.AGGREGATE(15,6,ROW(Julho!$A$4:$A$300)-ROW(Julho!$A$3)/(Julho!$A$4:$A$300=MAX(H46:H48)),MOD(ROW(),2)+3)))),"")</f>
        <v/>
      </c>
      <c r="J48" s="16" t="str">
        <f>IFERROR(IF(H46="","",IF(MOD(ROW(),2)+3=1,INDEX(Julho!$F$4:$F$300,MATCH(H48,Julho!$A$4:$A$300,0)),INDEX(Julho!$F$4:$F$300,_xlfn.AGGREGATE(15,6,ROW(Julho!$A$4:$A$300)-ROW(Julho!$A$3)/(Julho!$A$4:$A$300=MAX(H46:H48)),MOD(ROW(),2)+3)))),"")</f>
        <v/>
      </c>
      <c r="K48" s="26"/>
      <c r="L48" s="20" t="str">
        <f>IFERROR(IF(K46="","",IF(MOD(ROW(),2)+3=1,INDEX(Julho!$C$4:$C$300,MATCH(K48,Julho!$A$4:$A$300,0)),INDEX(Julho!$C$4:$C$300,_xlfn.AGGREGATE(15,6,ROW(Julho!$A$4:$A$300)-ROW(Julho!$A$3)/(Julho!$A$4:$A$300=MAX(K46:K48)),MOD(ROW(),2)+3)))),"")</f>
        <v/>
      </c>
      <c r="M48" s="16" t="str">
        <f>IFERROR(IF(K46="","",IF(MOD(ROW(),2)+3=1,INDEX(Julho!$F$4:$F$300,MATCH(K48,Julho!$A$4:$A$300,0)),INDEX(Julho!$F$4:$F$300,_xlfn.AGGREGATE(15,6,ROW(Julho!$A$4:$A$300)-ROW(Julho!$A$3)/(Julho!$A$4:$A$300=MAX(K46:K48)),MOD(ROW(),2)+3)))),"")</f>
        <v/>
      </c>
      <c r="N48" s="26"/>
      <c r="O48" s="20" t="str">
        <f>IFERROR(IF(N46="","",IF(MOD(ROW(),2)+3=1,INDEX(Julho!$C$4:$C$300,MATCH(N48,Julho!$A$4:$A$300,0)),INDEX(Julho!$C$4:$C$300,_xlfn.AGGREGATE(15,6,ROW(Julho!$A$4:$A$300)-ROW(Julho!$A$3)/(Julho!$A$4:$A$300=MAX(N46:N48)),MOD(ROW(),2)+3)))),"")</f>
        <v/>
      </c>
      <c r="P48" s="16" t="str">
        <f>IFERROR(IF(N46="","",IF(MOD(ROW(),2)+3=1,INDEX(Julho!$F$4:$F$300,MATCH(N48,Julho!$A$4:$A$300,0)),INDEX(Julho!$F$4:$F$300,_xlfn.AGGREGATE(15,6,ROW(Julho!$A$4:$A$300)-ROW(Julho!$A$3)/(Julho!$A$4:$A$300=MAX(N46:N48)),MOD(ROW(),2)+3)))),"")</f>
        <v/>
      </c>
      <c r="Q48" s="26"/>
      <c r="R48" s="20" t="str">
        <f>IFERROR(IF(Q46="","",IF(MOD(ROW(),2)+3=1,INDEX(Julho!$C$4:$C$300,MATCH(Q48,Julho!$A$4:$A$300,0)),INDEX(Julho!$C$4:$C$300,_xlfn.AGGREGATE(15,6,ROW(Julho!$A$4:$A$300)-ROW(Julho!$A$3)/(Julho!$A$4:$A$300=MAX(Q46:Q48)),MOD(ROW(),2)+3)))),"")</f>
        <v/>
      </c>
      <c r="S48" s="16" t="str">
        <f>IFERROR(IF(Q46="","",IF(MOD(ROW(),2)+3=1,INDEX(Julho!$F$4:$F$300,MATCH(Q48,Julho!$A$4:$A$300,0)),INDEX(Julho!$F$4:$F$300,_xlfn.AGGREGATE(15,6,ROW(Julho!$A$4:$A$300)-ROW(Julho!$A$3)/(Julho!$A$4:$A$300=MAX(Q46:Q48)),MOD(ROW(),2)+3)))),"")</f>
        <v/>
      </c>
      <c r="T48" s="26"/>
      <c r="U48" s="46" t="str">
        <f>IFERROR(IF(T46="","",IF(MOD(ROW(),2)+3=1,INDEX(Julho!$C$4:$C$300,MATCH(T48,Julho!$A$4:$A$300,0)),INDEX(Julho!$C$4:$C$300,_xlfn.AGGREGATE(15,6,ROW(Julho!$A$4:$A$300)-ROW(Julho!$A$3)/(Julho!$A$4:$A$300=MAX(T46:T48)),MOD(ROW(),2)+3)))),"")</f>
        <v/>
      </c>
      <c r="V48" s="16" t="str">
        <f>IFERROR(IF(T46="","",IF(MOD(ROW(),2)+3=1,INDEX(Julho!$F$4:$F$300,MATCH(T48,Julho!$A$4:$A$300,0)),INDEX(Julho!$F$4:$F$300,_xlfn.AGGREGATE(15,6,ROW(Julho!$A$4:$A$300)-ROW(Julho!$A$3)/(Julho!$A$4:$A$300=MAX(T46:T48)),MOD(ROW(),2)+3)))),"")</f>
        <v/>
      </c>
    </row>
    <row r="49" spans="2:22" x14ac:dyDescent="0.3">
      <c r="B49" s="45"/>
      <c r="C49" s="20" t="str">
        <f>IFERROR(IF(B46="","",IF(MOD(ROW(),2)+3=1,INDEX(Julho!$C$4:$C$300,MATCH(B49,Julho!$A$4:$A$300,0)),INDEX(Julho!$C$4:$C$300,_xlfn.AGGREGATE(15,6,ROW(Julho!$A$4:$A$300)-ROW(Julho!$A$3)/(Julho!$A$4:$A$300=MAX(B46:B49)),MOD(ROW(),2)+3)))),"")</f>
        <v/>
      </c>
      <c r="D49" s="16" t="str">
        <f>IFERROR(IF(B46="","",IF(MOD(ROW(),2)+3=1,INDEX(Julho!$F$4:$F$300,MATCH(B49,Julho!$A$4:$A$300,0)),INDEX(Julho!$F$4:$F$300,_xlfn.AGGREGATE(15,6,ROW(Julho!$A$4:$A$300)-ROW(Julho!$A$3)/(Julho!$A$4:$A$300=MAX(B46:B49)),MOD(ROW(),2)+3)))),"")</f>
        <v/>
      </c>
      <c r="E49" s="26"/>
      <c r="F49" s="20" t="str">
        <f>IFERROR(IF(E46="","",IF(MOD(ROW(),2)+3=1,INDEX(Julho!$C$4:$C$300,MATCH(E49,Julho!$A$4:$A$300,0)),INDEX(Julho!$C$4:$C$300,_xlfn.AGGREGATE(15,6,ROW(Julho!$A$4:$A$300)-ROW(Julho!$A$3)/(Julho!$A$4:$A$300=MAX(E46:E49)),MOD(ROW(),2)+3)))),"")</f>
        <v/>
      </c>
      <c r="G49" s="16" t="str">
        <f>IFERROR(IF(E46="","",IF(MOD(ROW(),2)+3=1,INDEX(Julho!$F$4:$F$300,MATCH(E49,Julho!$A$4:$A$300,0)),INDEX(Julho!$F$4:$F$300,_xlfn.AGGREGATE(15,6,ROW(Julho!$A$4:$A$300)-ROW(Julho!$A$3)/(Julho!$A$4:$A$300=MAX(E46:E49)),MOD(ROW(),2)+3)))),"")</f>
        <v/>
      </c>
      <c r="H49" s="26"/>
      <c r="I49" s="20" t="str">
        <f>IFERROR(IF(H46="","",IF(MOD(ROW(),2)+3=1,INDEX(Julho!$C$4:$C$300,MATCH(H49,Julho!$A$4:$A$300,0)),INDEX(Julho!$C$4:$C$300,_xlfn.AGGREGATE(15,6,ROW(Julho!$A$4:$A$300)-ROW(Julho!$A$3)/(Julho!$A$4:$A$300=MAX(H46:H49)),MOD(ROW(),2)+3)))),"")</f>
        <v/>
      </c>
      <c r="J49" s="16" t="str">
        <f>IFERROR(IF(H46="","",IF(MOD(ROW(),2)+3=1,INDEX(Julho!$F$4:$F$300,MATCH(H49,Julho!$A$4:$A$300,0)),INDEX(Julho!$F$4:$F$300,_xlfn.AGGREGATE(15,6,ROW(Julho!$A$4:$A$300)-ROW(Julho!$A$3)/(Julho!$A$4:$A$300=MAX(H46:H49)),MOD(ROW(),2)+3)))),"")</f>
        <v/>
      </c>
      <c r="K49" s="26"/>
      <c r="L49" s="20" t="str">
        <f>IFERROR(IF(K46="","",IF(MOD(ROW(),2)+3=1,INDEX(Julho!$C$4:$C$300,MATCH(K49,Julho!$A$4:$A$300,0)),INDEX(Julho!$C$4:$C$300,_xlfn.AGGREGATE(15,6,ROW(Julho!$A$4:$A$300)-ROW(Julho!$A$3)/(Julho!$A$4:$A$300=MAX(K46:K49)),MOD(ROW(),2)+3)))),"")</f>
        <v/>
      </c>
      <c r="M49" s="16" t="str">
        <f>IFERROR(IF(K46="","",IF(MOD(ROW(),2)+3=1,INDEX(Julho!$F$4:$F$300,MATCH(K49,Julho!$A$4:$A$300,0)),INDEX(Julho!$F$4:$F$300,_xlfn.AGGREGATE(15,6,ROW(Julho!$A$4:$A$300)-ROW(Julho!$A$3)/(Julho!$A$4:$A$300=MAX(K46:K49)),MOD(ROW(),2)+3)))),"")</f>
        <v/>
      </c>
      <c r="N49" s="26"/>
      <c r="O49" s="20" t="str">
        <f>IFERROR(IF(N46="","",IF(MOD(ROW(),2)+3=1,INDEX(Julho!$C$4:$C$300,MATCH(N49,Julho!$A$4:$A$300,0)),INDEX(Julho!$C$4:$C$300,_xlfn.AGGREGATE(15,6,ROW(Julho!$A$4:$A$300)-ROW(Julho!$A$3)/(Julho!$A$4:$A$300=MAX(N46:N49)),MOD(ROW(),2)+3)))),"")</f>
        <v/>
      </c>
      <c r="P49" s="16" t="str">
        <f>IFERROR(IF(N46="","",IF(MOD(ROW(),2)+3=1,INDEX(Julho!$F$4:$F$300,MATCH(N49,Julho!$A$4:$A$300,0)),INDEX(Julho!$F$4:$F$300,_xlfn.AGGREGATE(15,6,ROW(Julho!$A$4:$A$300)-ROW(Julho!$A$3)/(Julho!$A$4:$A$300=MAX(N46:N49)),MOD(ROW(),2)+3)))),"")</f>
        <v/>
      </c>
      <c r="Q49" s="26"/>
      <c r="R49" s="20" t="str">
        <f>IFERROR(IF(Q46="","",IF(MOD(ROW(),2)+3=1,INDEX(Julho!$C$4:$C$300,MATCH(Q49,Julho!$A$4:$A$300,0)),INDEX(Julho!$C$4:$C$300,_xlfn.AGGREGATE(15,6,ROW(Julho!$A$4:$A$300)-ROW(Julho!$A$3)/(Julho!$A$4:$A$300=MAX(Q46:Q49)),MOD(ROW(),2)+3)))),"")</f>
        <v/>
      </c>
      <c r="S49" s="16" t="str">
        <f>IFERROR(IF(Q46="","",IF(MOD(ROW(),2)+3=1,INDEX(Julho!$F$4:$F$300,MATCH(Q49,Julho!$A$4:$A$300,0)),INDEX(Julho!$F$4:$F$300,_xlfn.AGGREGATE(15,6,ROW(Julho!$A$4:$A$300)-ROW(Julho!$A$3)/(Julho!$A$4:$A$300=MAX(Q46:Q49)),MOD(ROW(),2)+3)))),"")</f>
        <v/>
      </c>
      <c r="T49" s="26"/>
      <c r="U49" s="46" t="str">
        <f>IFERROR(IF(T46="","",IF(MOD(ROW(),2)+3=1,INDEX(Julho!$C$4:$C$300,MATCH(T49,Julho!$A$4:$A$300,0)),INDEX(Julho!$C$4:$C$300,_xlfn.AGGREGATE(15,6,ROW(Julho!$A$4:$A$300)-ROW(Julho!$A$3)/(Julho!$A$4:$A$300=MAX(T46:T49)),MOD(ROW(),2)+3)))),"")</f>
        <v/>
      </c>
      <c r="V49" s="16" t="str">
        <f>IFERROR(IF(T46="","",IF(MOD(ROW(),2)+3=1,INDEX(Julho!$F$4:$F$300,MATCH(T49,Julho!$A$4:$A$300,0)),INDEX(Julho!$F$4:$F$300,_xlfn.AGGREGATE(15,6,ROW(Julho!$A$4:$A$300)-ROW(Julho!$A$3)/(Julho!$A$4:$A$300=MAX(T46:T49)),MOD(ROW(),2)+3)))),"")</f>
        <v/>
      </c>
    </row>
    <row r="50" spans="2:22" x14ac:dyDescent="0.3">
      <c r="B50" s="47"/>
      <c r="C50" s="20" t="str">
        <f>IFERROR(IF(B46="","",IF(MOD(ROW(),2)+5=1,INDEX(Julho!$C$4:$C$300,MATCH(B50,Julho!$A$4:$A$300,0)),INDEX(Julho!$C$4:$C$300,_xlfn.AGGREGATE(15,6,ROW(Julho!$A$4:$A$300)-ROW(Julho!$A$3)/(Julho!$A$4:$A$300=MAX(B46:B50)),MOD(ROW(),2)+5)))),"")</f>
        <v/>
      </c>
      <c r="D50" s="16" t="str">
        <f>IFERROR(IF(B46="","",IF(MOD(ROW(),2)+5=1,INDEX(Julho!$F$4:$F$300,MATCH(B50,Julho!$A$4:$A$300,0)),INDEX(Julho!$F$4:$F$300,_xlfn.AGGREGATE(15,6,ROW(Julho!$A$4:$A$300)-ROW(Julho!$A$3)/(Julho!$A$4:$A$300=MAX(B46:B50)),MOD(ROW(),2)+5)))),"")</f>
        <v/>
      </c>
      <c r="E50" s="34"/>
      <c r="F50" s="20" t="str">
        <f>IFERROR(IF(E46="","",IF(MOD(ROW(),2)+5=1,INDEX(Julho!$C$4:$C$300,MATCH(E50,Julho!$A$4:$A$300,0)),INDEX(Julho!$C$4:$C$300,_xlfn.AGGREGATE(15,6,ROW(Julho!$A$4:$A$300)-ROW(Julho!$A$3)/(Julho!$A$4:$A$300=MAX(E46:E50)),MOD(ROW(),2)+5)))),"")</f>
        <v/>
      </c>
      <c r="G50" s="16" t="str">
        <f>IFERROR(IF(E46="","",IF(MOD(ROW(),2)+5=1,INDEX(Julho!$F$4:$F$300,MATCH(E50,Julho!$A$4:$A$300,0)),INDEX(Julho!$F$4:$F$300,_xlfn.AGGREGATE(15,6,ROW(Julho!$A$4:$A$300)-ROW(Julho!$A$3)/(Julho!$A$4:$A$300=MAX(E46:E50)),MOD(ROW(),2)+5)))),"")</f>
        <v/>
      </c>
      <c r="H50" s="34"/>
      <c r="I50" s="20" t="str">
        <f>IFERROR(IF(H46="","",IF(MOD(ROW(),2)+5=1,INDEX(Julho!$C$4:$C$300,MATCH(H50,Julho!$A$4:$A$300,0)),INDEX(Julho!$C$4:$C$300,_xlfn.AGGREGATE(15,6,ROW(Julho!$A$4:$A$300)-ROW(Julho!$A$3)/(Julho!$A$4:$A$300=MAX(H46:H50)),MOD(ROW(),2)+5)))),"")</f>
        <v/>
      </c>
      <c r="J50" s="16" t="str">
        <f>IFERROR(IF(H46="","",IF(MOD(ROW(),2)+5=1,INDEX(Julho!$F$4:$F$300,MATCH(H50,Julho!$A$4:$A$300,0)),INDEX(Julho!$F$4:$F$300,_xlfn.AGGREGATE(15,6,ROW(Julho!$A$4:$A$300)-ROW(Julho!$A$3)/(Julho!$A$4:$A$300=MAX(H46:H50)),MOD(ROW(),2)+5)))),"")</f>
        <v/>
      </c>
      <c r="K50" s="34"/>
      <c r="L50" s="20" t="str">
        <f>IFERROR(IF(K46="","",IF(MOD(ROW(),2)+5=1,INDEX(Julho!$C$4:$C$300,MATCH(K50,Julho!$A$4:$A$300,0)),INDEX(Julho!$C$4:$C$300,_xlfn.AGGREGATE(15,6,ROW(Julho!$A$4:$A$300)-ROW(Julho!$A$3)/(Julho!$A$4:$A$300=MAX(K46:K50)),MOD(ROW(),2)+5)))),"")</f>
        <v/>
      </c>
      <c r="M50" s="16" t="str">
        <f>IFERROR(IF(K46="","",IF(MOD(ROW(),2)+5=1,INDEX(Julho!$F$4:$F$300,MATCH(K50,Julho!$A$4:$A$300,0)),INDEX(Julho!$F$4:$F$300,_xlfn.AGGREGATE(15,6,ROW(Julho!$A$4:$A$300)-ROW(Julho!$A$3)/(Julho!$A$4:$A$300=MAX(K46:K50)),MOD(ROW(),2)+5)))),"")</f>
        <v/>
      </c>
      <c r="N50" s="34"/>
      <c r="O50" s="20" t="str">
        <f>IFERROR(IF(N46="","",IF(MOD(ROW(),2)+5=1,INDEX(Julho!$C$4:$C$300,MATCH(N50,Julho!$A$4:$A$300,0)),INDEX(Julho!$C$4:$C$300,_xlfn.AGGREGATE(15,6,ROW(Julho!$A$4:$A$300)-ROW(Julho!$A$3)/(Julho!$A$4:$A$300=MAX(N46:N50)),MOD(ROW(),2)+5)))),"")</f>
        <v/>
      </c>
      <c r="P50" s="16" t="str">
        <f>IFERROR(IF(N46="","",IF(MOD(ROW(),2)+5=1,INDEX(Julho!$F$4:$F$300,MATCH(N50,Julho!$A$4:$A$300,0)),INDEX(Julho!$F$4:$F$300,_xlfn.AGGREGATE(15,6,ROW(Julho!$A$4:$A$300)-ROW(Julho!$A$3)/(Julho!$A$4:$A$300=MAX(N46:N50)),MOD(ROW(),2)+5)))),"")</f>
        <v/>
      </c>
      <c r="Q50" s="34"/>
      <c r="R50" s="20" t="str">
        <f>IFERROR(IF(Q46="","",IF(MOD(ROW(),2)+5=1,INDEX(Julho!$C$4:$C$300,MATCH(Q50,Julho!$A$4:$A$300,0)),INDEX(Julho!$C$4:$C$300,_xlfn.AGGREGATE(15,6,ROW(Julho!$A$4:$A$300)-ROW(Julho!$A$3)/(Julho!$A$4:$A$300=MAX(Q46:Q50)),MOD(ROW(),2)+5)))),"")</f>
        <v/>
      </c>
      <c r="S50" s="16" t="str">
        <f>IFERROR(IF(Q46="","",IF(MOD(ROW(),2)+5=1,INDEX(Julho!$F$4:$F$300,MATCH(Q50,Julho!$A$4:$A$300,0)),INDEX(Julho!$F$4:$F$300,_xlfn.AGGREGATE(15,6,ROW(Julho!$A$4:$A$300)-ROW(Julho!$A$3)/(Julho!$A$4:$A$300=MAX(Q46:Q50)),MOD(ROW(),2)+5)))),"")</f>
        <v/>
      </c>
      <c r="T50" s="34"/>
      <c r="U50" s="46" t="str">
        <f>IFERROR(IF(T46="","",IF(MOD(ROW(),2)+5=1,INDEX(Julho!$C$4:$C$300,MATCH(T50,Julho!$A$4:$A$300,0)),INDEX(Julho!$C$4:$C$300,_xlfn.AGGREGATE(15,6,ROW(Julho!$A$4:$A$300)-ROW(Julho!$A$3)/(Julho!$A$4:$A$300=MAX(T46:T50)),MOD(ROW(),2)+5)))),"")</f>
        <v/>
      </c>
      <c r="V50" s="16" t="str">
        <f>IFERROR(IF(T46="","",IF(MOD(ROW(),2)+5=1,INDEX(Julho!$F$4:$F$300,MATCH(T50,Julho!$A$4:$A$300,0)),INDEX(Julho!$F$4:$F$300,_xlfn.AGGREGATE(15,6,ROW(Julho!$A$4:$A$300)-ROW(Julho!$A$3)/(Julho!$A$4:$A$300=MAX(T46:T50)),MOD(ROW(),2)+5)))),"")</f>
        <v/>
      </c>
    </row>
    <row r="51" spans="2:22" x14ac:dyDescent="0.3">
      <c r="B51" s="47"/>
      <c r="C51" s="20" t="str">
        <f>IFERROR(IF(B46="","",IF(MOD(ROW(),2)+5=1,INDEX(Julho!$C$4:$C$300,MATCH(B51,Julho!$A$4:$A$300,0)),INDEX(Julho!$C$4:$C$300,_xlfn.AGGREGATE(15,6,ROW(Julho!$A$4:$A$300)-ROW(Julho!$A$3)/(Julho!$A$4:$A$300=MAX(B46:B51)),MOD(ROW(),2)+5)))),"")</f>
        <v/>
      </c>
      <c r="D51" s="16" t="str">
        <f>IFERROR(IF(B46="","",IF(MOD(ROW(),2)+5=1,INDEX(Julho!$F$4:$F$300,MATCH(B51,Julho!$A$4:$A$300,0)),INDEX(Julho!$F$4:$F$300,_xlfn.AGGREGATE(15,6,ROW(Julho!$A$4:$A$300)-ROW(Julho!$A$3)/(Julho!$A$4:$A$300=MAX(B46:B51)),MOD(ROW(),2)+5)))),"")</f>
        <v/>
      </c>
      <c r="E51" s="34"/>
      <c r="F51" s="20" t="str">
        <f>IFERROR(IF(E46="","",IF(MOD(ROW(),2)+5=1,INDEX(Julho!$C$4:$C$300,MATCH(E51,Julho!$A$4:$A$300,0)),INDEX(Julho!$C$4:$C$300,_xlfn.AGGREGATE(15,6,ROW(Julho!$A$4:$A$300)-ROW(Julho!$A$3)/(Julho!$A$4:$A$300=MAX(E46:E51)),MOD(ROW(),2)+5)))),"")</f>
        <v/>
      </c>
      <c r="G51" s="16" t="str">
        <f>IFERROR(IF(E46="","",IF(MOD(ROW(),2)+5=1,INDEX(Julho!$F$4:$F$300,MATCH(E51,Julho!$A$4:$A$300,0)),INDEX(Julho!$F$4:$F$300,_xlfn.AGGREGATE(15,6,ROW(Julho!$A$4:$A$300)-ROW(Julho!$A$3)/(Julho!$A$4:$A$300=MAX(E46:E51)),MOD(ROW(),2)+5)))),"")</f>
        <v/>
      </c>
      <c r="H51" s="34"/>
      <c r="I51" s="20" t="str">
        <f>IFERROR(IF(H46="","",IF(MOD(ROW(),2)+5=1,INDEX(Julho!$C$4:$C$300,MATCH(H51,Julho!$A$4:$A$300,0)),INDEX(Julho!$C$4:$C$300,_xlfn.AGGREGATE(15,6,ROW(Julho!$A$4:$A$300)-ROW(Julho!$A$3)/(Julho!$A$4:$A$300=MAX(H46:H51)),MOD(ROW(),2)+5)))),"")</f>
        <v/>
      </c>
      <c r="J51" s="16" t="str">
        <f>IFERROR(IF(H46="","",IF(MOD(ROW(),2)+5=1,INDEX(Julho!$F$4:$F$300,MATCH(H51,Julho!$A$4:$A$300,0)),INDEX(Julho!$F$4:$F$300,_xlfn.AGGREGATE(15,6,ROW(Julho!$A$4:$A$300)-ROW(Julho!$A$3)/(Julho!$A$4:$A$300=MAX(H46:H51)),MOD(ROW(),2)+5)))),"")</f>
        <v/>
      </c>
      <c r="K51" s="34"/>
      <c r="L51" s="20" t="str">
        <f>IFERROR(IF(K46="","",IF(MOD(ROW(),2)+5=1,INDEX(Julho!$C$4:$C$300,MATCH(K51,Julho!$A$4:$A$300,0)),INDEX(Julho!$C$4:$C$300,_xlfn.AGGREGATE(15,6,ROW(Julho!$A$4:$A$300)-ROW(Julho!$A$3)/(Julho!$A$4:$A$300=MAX(K46:K51)),MOD(ROW(),2)+5)))),"")</f>
        <v/>
      </c>
      <c r="M51" s="16" t="str">
        <f>IFERROR(IF(K46="","",IF(MOD(ROW(),2)+5=1,INDEX(Julho!$F$4:$F$300,MATCH(K51,Julho!$A$4:$A$300,0)),INDEX(Julho!$F$4:$F$300,_xlfn.AGGREGATE(15,6,ROW(Julho!$A$4:$A$300)-ROW(Julho!$A$3)/(Julho!$A$4:$A$300=MAX(K46:K51)),MOD(ROW(),2)+5)))),"")</f>
        <v/>
      </c>
      <c r="N51" s="34"/>
      <c r="O51" s="20" t="str">
        <f>IFERROR(IF(N46="","",IF(MOD(ROW(),2)+5=1,INDEX(Julho!$C$4:$C$300,MATCH(N51,Julho!$A$4:$A$300,0)),INDEX(Julho!$C$4:$C$300,_xlfn.AGGREGATE(15,6,ROW(Julho!$A$4:$A$300)-ROW(Julho!$A$3)/(Julho!$A$4:$A$300=MAX(N46:N51)),MOD(ROW(),2)+5)))),"")</f>
        <v/>
      </c>
      <c r="P51" s="16" t="str">
        <f>IFERROR(IF(N46="","",IF(MOD(ROW(),2)+5=1,INDEX(Julho!$F$4:$F$300,MATCH(N51,Julho!$A$4:$A$300,0)),INDEX(Julho!$F$4:$F$300,_xlfn.AGGREGATE(15,6,ROW(Julho!$A$4:$A$300)-ROW(Julho!$A$3)/(Julho!$A$4:$A$300=MAX(N46:N51)),MOD(ROW(),2)+5)))),"")</f>
        <v/>
      </c>
      <c r="Q51" s="34"/>
      <c r="R51" s="20" t="str">
        <f>IFERROR(IF(Q46="","",IF(MOD(ROW(),2)+5=1,INDEX(Julho!$C$4:$C$300,MATCH(Q51,Julho!$A$4:$A$300,0)),INDEX(Julho!$C$4:$C$300,_xlfn.AGGREGATE(15,6,ROW(Julho!$A$4:$A$300)-ROW(Julho!$A$3)/(Julho!$A$4:$A$300=MAX(Q46:Q51)),MOD(ROW(),2)+5)))),"")</f>
        <v/>
      </c>
      <c r="S51" s="16" t="str">
        <f>IFERROR(IF(Q46="","",IF(MOD(ROW(),2)+5=1,INDEX(Julho!$F$4:$F$300,MATCH(Q51,Julho!$A$4:$A$300,0)),INDEX(Julho!$F$4:$F$300,_xlfn.AGGREGATE(15,6,ROW(Julho!$A$4:$A$300)-ROW(Julho!$A$3)/(Julho!$A$4:$A$300=MAX(Q46:Q51)),MOD(ROW(),2)+5)))),"")</f>
        <v/>
      </c>
      <c r="T51" s="34"/>
      <c r="U51" s="46" t="str">
        <f>IFERROR(IF(T46="","",IF(MOD(ROW(),2)+5=1,INDEX(Julho!$C$4:$C$300,MATCH(T51,Julho!$A$4:$A$300,0)),INDEX(Julho!$C$4:$C$300,_xlfn.AGGREGATE(15,6,ROW(Julho!$A$4:$A$300)-ROW(Julho!$A$3)/(Julho!$A$4:$A$300=MAX(T46:T51)),MOD(ROW(),2)+5)))),"")</f>
        <v/>
      </c>
      <c r="V51" s="16" t="str">
        <f>IFERROR(IF(T46="","",IF(MOD(ROW(),2)+5=1,INDEX(Julho!$F$4:$F$300,MATCH(T51,Julho!$A$4:$A$300,0)),INDEX(Julho!$F$4:$F$300,_xlfn.AGGREGATE(15,6,ROW(Julho!$A$4:$A$300)-ROW(Julho!$A$3)/(Julho!$A$4:$A$300=MAX(T46:T51)),MOD(ROW(),2)+5)))),"")</f>
        <v/>
      </c>
    </row>
    <row r="52" spans="2:22" x14ac:dyDescent="0.3">
      <c r="B52" s="47"/>
      <c r="C52" s="20" t="str">
        <f>IFERROR(IF(B46="","",IF(MOD(ROW(),2)+7=1,INDEX(Julho!$C$4:$C$300,MATCH(B52,Julho!$A$4:$A$300,0)),INDEX(Julho!$C$4:$C$300,_xlfn.AGGREGATE(15,6,ROW(Julho!$A$4:$A$300)-ROW(Julho!$A$3)/(Julho!$A$4:$A$300=MAX(B46:B52)),MOD(ROW(),2)+7)))),"")</f>
        <v/>
      </c>
      <c r="D52" s="16" t="str">
        <f>IFERROR(IF(B46="","",IF(MOD(ROW(),2)+7=1,INDEX(Julho!$F$4:$F$300,MATCH(B52,Julho!$A$4:$A$300,0)),INDEX(Julho!$F$4:$F$300,_xlfn.AGGREGATE(15,6,ROW(Julho!$A$4:$A$300)-ROW(Julho!$A$3)/(Julho!$A$4:$A$300=MAX(B46:B52)),MOD(ROW(),2)+7)))),"")</f>
        <v/>
      </c>
      <c r="E52" s="34"/>
      <c r="F52" s="20" t="str">
        <f>IFERROR(IF(E46="","",IF(MOD(ROW(),2)+7=1,INDEX(Julho!$C$4:$C$300,MATCH(E52,Julho!$A$4:$A$300,0)),INDEX(Julho!$C$4:$C$300,_xlfn.AGGREGATE(15,6,ROW(Julho!$A$4:$A$300)-ROW(Julho!$A$3)/(Julho!$A$4:$A$300=MAX(E46:E52)),MOD(ROW(),2)+7)))),"")</f>
        <v/>
      </c>
      <c r="G52" s="16" t="str">
        <f>IFERROR(IF(E46="","",IF(MOD(ROW(),2)+7=1,INDEX(Julho!$F$4:$F$300,MATCH(E52,Julho!$A$4:$A$300,0)),INDEX(Julho!$F$4:$F$300,_xlfn.AGGREGATE(15,6,ROW(Julho!$A$4:$A$300)-ROW(Julho!$A$3)/(Julho!$A$4:$A$300=MAX(E46:E52)),MOD(ROW(),2)+7)))),"")</f>
        <v/>
      </c>
      <c r="H52" s="34"/>
      <c r="I52" s="20" t="str">
        <f>IFERROR(IF(H46="","",IF(MOD(ROW(),2)+7=1,INDEX(Julho!$C$4:$C$300,MATCH(H52,Julho!$A$4:$A$300,0)),INDEX(Julho!$C$4:$C$300,_xlfn.AGGREGATE(15,6,ROW(Julho!$A$4:$A$300)-ROW(Julho!$A$3)/(Julho!$A$4:$A$300=MAX(H46:H52)),MOD(ROW(),2)+7)))),"")</f>
        <v/>
      </c>
      <c r="J52" s="16" t="str">
        <f>IFERROR(IF(H46="","",IF(MOD(ROW(),2)+7=1,INDEX(Julho!$F$4:$F$300,MATCH(H52,Julho!$A$4:$A$300,0)),INDEX(Julho!$F$4:$F$300,_xlfn.AGGREGATE(15,6,ROW(Julho!$A$4:$A$300)-ROW(Julho!$A$3)/(Julho!$A$4:$A$300=MAX(H46:H52)),MOD(ROW(),2)+7)))),"")</f>
        <v/>
      </c>
      <c r="K52" s="34"/>
      <c r="L52" s="20" t="str">
        <f>IFERROR(IF(K46="","",IF(MOD(ROW(),2)+7=1,INDEX(Julho!$C$4:$C$300,MATCH(K52,Julho!$A$4:$A$300,0)),INDEX(Julho!$C$4:$C$300,_xlfn.AGGREGATE(15,6,ROW(Julho!$A$4:$A$300)-ROW(Julho!$A$3)/(Julho!$A$4:$A$300=MAX(K46:K52)),MOD(ROW(),2)+7)))),"")</f>
        <v/>
      </c>
      <c r="M52" s="16" t="str">
        <f>IFERROR(IF(K46="","",IF(MOD(ROW(),2)+7=1,INDEX(Julho!$F$4:$F$300,MATCH(K52,Julho!$A$4:$A$300,0)),INDEX(Julho!$F$4:$F$300,_xlfn.AGGREGATE(15,6,ROW(Julho!$A$4:$A$300)-ROW(Julho!$A$3)/(Julho!$A$4:$A$300=MAX(K46:K52)),MOD(ROW(),2)+7)))),"")</f>
        <v/>
      </c>
      <c r="N52" s="34"/>
      <c r="O52" s="20" t="str">
        <f>IFERROR(IF(N46="","",IF(MOD(ROW(),2)+7=1,INDEX(Julho!$C$4:$C$300,MATCH(N52,Julho!$A$4:$A$300,0)),INDEX(Julho!$C$4:$C$300,_xlfn.AGGREGATE(15,6,ROW(Julho!$A$4:$A$300)-ROW(Julho!$A$3)/(Julho!$A$4:$A$300=MAX(N46:N52)),MOD(ROW(),2)+7)))),"")</f>
        <v/>
      </c>
      <c r="P52" s="16" t="str">
        <f>IFERROR(IF(N46="","",IF(MOD(ROW(),2)+7=1,INDEX(Julho!$F$4:$F$300,MATCH(N52,Julho!$A$4:$A$300,0)),INDEX(Julho!$F$4:$F$300,_xlfn.AGGREGATE(15,6,ROW(Julho!$A$4:$A$300)-ROW(Julho!$A$3)/(Julho!$A$4:$A$300=MAX(N46:N52)),MOD(ROW(),2)+7)))),"")</f>
        <v/>
      </c>
      <c r="Q52" s="34"/>
      <c r="R52" s="20" t="str">
        <f>IFERROR(IF(Q46="","",IF(MOD(ROW(),2)+7=1,INDEX(Julho!$C$4:$C$300,MATCH(Q52,Julho!$A$4:$A$300,0)),INDEX(Julho!$C$4:$C$300,_xlfn.AGGREGATE(15,6,ROW(Julho!$A$4:$A$300)-ROW(Julho!$A$3)/(Julho!$A$4:$A$300=MAX(Q46:Q52)),MOD(ROW(),2)+7)))),"")</f>
        <v/>
      </c>
      <c r="S52" s="16" t="str">
        <f>IFERROR(IF(Q46="","",IF(MOD(ROW(),2)+7=1,INDEX(Julho!$F$4:$F$300,MATCH(Q52,Julho!$A$4:$A$300,0)),INDEX(Julho!$F$4:$F$300,_xlfn.AGGREGATE(15,6,ROW(Julho!$A$4:$A$300)-ROW(Julho!$A$3)/(Julho!$A$4:$A$300=MAX(Q46:Q52)),MOD(ROW(),2)+7)))),"")</f>
        <v/>
      </c>
      <c r="T52" s="34"/>
      <c r="U52" s="46" t="str">
        <f>IFERROR(IF(T46="","",IF(MOD(ROW(),2)+7=1,INDEX(Julho!$C$4:$C$300,MATCH(T52,Julho!$A$4:$A$300,0)),INDEX(Julho!$C$4:$C$300,_xlfn.AGGREGATE(15,6,ROW(Julho!$A$4:$A$300)-ROW(Julho!$A$3)/(Julho!$A$4:$A$300=MAX(T46:T52)),MOD(ROW(),2)+7)))),"")</f>
        <v/>
      </c>
      <c r="V52" s="16" t="str">
        <f>IFERROR(IF(T46="","",IF(MOD(ROW(),2)+7=1,INDEX(Julho!$F$4:$F$300,MATCH(T52,Julho!$A$4:$A$300,0)),INDEX(Julho!$F$4:$F$300,_xlfn.AGGREGATE(15,6,ROW(Julho!$A$4:$A$300)-ROW(Julho!$A$3)/(Julho!$A$4:$A$300=MAX(T46:T52)),MOD(ROW(),2)+7)))),"")</f>
        <v/>
      </c>
    </row>
    <row r="53" spans="2:22" ht="16.2" thickBot="1" x14ac:dyDescent="0.35">
      <c r="B53" s="52"/>
      <c r="C53" s="53" t="str">
        <f>IFERROR(IF(B46="","",IF(MOD(ROW(),2)+7=1,INDEX(Julho!$C$4:$C$300,MATCH(B53,Julho!$A$4:$A$300,0)),INDEX(Julho!$C$4:$C$300,_xlfn.AGGREGATE(15,6,ROW(Julho!$A$4:$A$300)-ROW(Julho!$A$3)/(Julho!$A$4:$A$300=MAX(B46:B53)),MOD(ROW(),2)+7)))),"")</f>
        <v/>
      </c>
      <c r="D53" s="16" t="str">
        <f>IFERROR(IF(B46="","",IF(MOD(ROW(),2)+7=1,INDEX(Julho!$F$4:$F$300,MATCH(B53,Julho!$A$4:$A$300,0)),INDEX(Julho!$F$4:$F$300,_xlfn.AGGREGATE(15,6,ROW(Julho!$A$4:$A$300)-ROW(Julho!$A$3)/(Julho!$A$4:$A$300=MAX(B46:B53)),MOD(ROW(),2)+7)))),"")</f>
        <v/>
      </c>
      <c r="E53" s="55"/>
      <c r="F53" s="53" t="str">
        <f>IFERROR(IF(E46="","",IF(MOD(ROW(),2)+7=1,INDEX(Julho!$C$4:$C$300,MATCH(E53,Julho!$A$4:$A$300,0)),INDEX(Julho!$C$4:$C$300,_xlfn.AGGREGATE(15,6,ROW(Julho!$A$4:$A$300)-ROW(Julho!$A$3)/(Julho!$A$4:$A$300=MAX(E46:E53)),MOD(ROW(),2)+7)))),"")</f>
        <v/>
      </c>
      <c r="G53" s="16" t="str">
        <f>IFERROR(IF(E46="","",IF(MOD(ROW(),2)+7=1,INDEX(Julho!$F$4:$F$300,MATCH(E53,Julho!$A$4:$A$300,0)),INDEX(Julho!$F$4:$F$300,_xlfn.AGGREGATE(15,6,ROW(Julho!$A$4:$A$300)-ROW(Julho!$A$3)/(Julho!$A$4:$A$300=MAX(E46:E53)),MOD(ROW(),2)+7)))),"")</f>
        <v/>
      </c>
      <c r="H53" s="55"/>
      <c r="I53" s="53" t="str">
        <f>IFERROR(IF(H46="","",IF(MOD(ROW(),2)+7=1,INDEX(Julho!$C$4:$C$300,MATCH(H53,Julho!$A$4:$A$300,0)),INDEX(Julho!$C$4:$C$300,_xlfn.AGGREGATE(15,6,ROW(Julho!$A$4:$A$300)-ROW(Julho!$A$3)/(Julho!$A$4:$A$300=MAX(H46:H53)),MOD(ROW(),2)+7)))),"")</f>
        <v/>
      </c>
      <c r="J53" s="16" t="str">
        <f>IFERROR(IF(H46="","",IF(MOD(ROW(),2)+7=1,INDEX(Julho!$F$4:$F$300,MATCH(H53,Julho!$A$4:$A$300,0)),INDEX(Julho!$F$4:$F$300,_xlfn.AGGREGATE(15,6,ROW(Julho!$A$4:$A$300)-ROW(Julho!$A$3)/(Julho!$A$4:$A$300=MAX(H46:H53)),MOD(ROW(),2)+7)))),"")</f>
        <v/>
      </c>
      <c r="K53" s="55"/>
      <c r="L53" s="53" t="str">
        <f>IFERROR(IF(K46="","",IF(MOD(ROW(),2)+7=1,INDEX(Julho!$C$4:$C$300,MATCH(K53,Julho!$A$4:$A$300,0)),INDEX(Julho!$C$4:$C$300,_xlfn.AGGREGATE(15,6,ROW(Julho!$A$4:$A$300)-ROW(Julho!$A$3)/(Julho!$A$4:$A$300=MAX(K46:K53)),MOD(ROW(),2)+7)))),"")</f>
        <v/>
      </c>
      <c r="M53" s="16" t="str">
        <f>IFERROR(IF(K46="","",IF(MOD(ROW(),2)+7=1,INDEX(Julho!$F$4:$F$300,MATCH(K53,Julho!$A$4:$A$300,0)),INDEX(Julho!$F$4:$F$300,_xlfn.AGGREGATE(15,6,ROW(Julho!$A$4:$A$300)-ROW(Julho!$A$3)/(Julho!$A$4:$A$300=MAX(K46:K53)),MOD(ROW(),2)+7)))),"")</f>
        <v/>
      </c>
      <c r="N53" s="55"/>
      <c r="O53" s="53" t="str">
        <f>IFERROR(IF(N46="","",IF(MOD(ROW(),2)+7=1,INDEX(Julho!$C$4:$C$300,MATCH(N53,Julho!$A$4:$A$300,0)),INDEX(Julho!$C$4:$C$300,_xlfn.AGGREGATE(15,6,ROW(Julho!$A$4:$A$300)-ROW(Julho!$A$3)/(Julho!$A$4:$A$300=MAX(N46:N53)),MOD(ROW(),2)+7)))),"")</f>
        <v/>
      </c>
      <c r="P53" s="16" t="str">
        <f>IFERROR(IF(N46="","",IF(MOD(ROW(),2)+7=1,INDEX(Julho!$F$4:$F$300,MATCH(N53,Julho!$A$4:$A$300,0)),INDEX(Julho!$F$4:$F$300,_xlfn.AGGREGATE(15,6,ROW(Julho!$A$4:$A$300)-ROW(Julho!$A$3)/(Julho!$A$4:$A$300=MAX(N46:N53)),MOD(ROW(),2)+7)))),"")</f>
        <v/>
      </c>
      <c r="Q53" s="55"/>
      <c r="R53" s="53" t="str">
        <f>IFERROR(IF(Q46="","",IF(MOD(ROW(),2)+7=1,INDEX(Julho!$C$4:$C$300,MATCH(Q53,Julho!$A$4:$A$300,0)),INDEX(Julho!$C$4:$C$300,_xlfn.AGGREGATE(15,6,ROW(Julho!$A$4:$A$300)-ROW(Julho!$A$3)/(Julho!$A$4:$A$300=MAX(Q46:Q53)),MOD(ROW(),2)+7)))),"")</f>
        <v/>
      </c>
      <c r="S53" s="16" t="str">
        <f>IFERROR(IF(Q46="","",IF(MOD(ROW(),2)+7=1,INDEX(Julho!$F$4:$F$300,MATCH(Q53,Julho!$A$4:$A$300,0)),INDEX(Julho!$F$4:$F$300,_xlfn.AGGREGATE(15,6,ROW(Julho!$A$4:$A$300)-ROW(Julho!$A$3)/(Julho!$A$4:$A$300=MAX(Q46:Q53)),MOD(ROW(),2)+7)))),"")</f>
        <v/>
      </c>
      <c r="T53" s="55"/>
      <c r="U53" s="56" t="str">
        <f>IFERROR(IF(T46="","",IF(MOD(ROW(),2)+7=1,INDEX(Julho!$C$4:$C$300,MATCH(T53,Julho!$A$4:$A$300,0)),INDEX(Julho!$C$4:$C$300,_xlfn.AGGREGATE(15,6,ROW(Julho!$A$4:$A$300)-ROW(Julho!$A$3)/(Julho!$A$4:$A$300=MAX(T46:T53)),MOD(ROW(),2)+7)))),"")</f>
        <v/>
      </c>
      <c r="V53" s="16" t="str">
        <f>IFERROR(IF(T46="","",IF(MOD(ROW(),2)+7=1,INDEX(Julho!$F$4:$F$300,MATCH(T53,Julho!$A$4:$A$300,0)),INDEX(Julho!$F$4:$F$300,_xlfn.AGGREGATE(15,6,ROW(Julho!$A$4:$A$300)-ROW(Julho!$A$3)/(Julho!$A$4:$A$300=MAX(T46:T53)),MOD(ROW(),2)+7)))),"")</f>
        <v/>
      </c>
    </row>
    <row r="54" spans="2:22" x14ac:dyDescent="0.3">
      <c r="U54" s="8"/>
    </row>
  </sheetData>
  <mergeCells count="3">
    <mergeCell ref="K2:L2"/>
    <mergeCell ref="O2:Q2"/>
    <mergeCell ref="B3:U4"/>
  </mergeCells>
  <conditionalFormatting sqref="C6:C53">
    <cfRule type="cellIs" dxfId="191" priority="81" operator="equal">
      <formula>$D6=""</formula>
    </cfRule>
    <cfRule type="expression" dxfId="190" priority="82">
      <formula>$D6="A Estudar"</formula>
    </cfRule>
    <cfRule type="expression" dxfId="189" priority="83">
      <formula>$D6="Estudando"</formula>
    </cfRule>
    <cfRule type="expression" dxfId="188" priority="84">
      <formula>$D6="Estudado"</formula>
    </cfRule>
  </conditionalFormatting>
  <conditionalFormatting sqref="F6:F53">
    <cfRule type="cellIs" dxfId="187" priority="21" operator="equal">
      <formula>$F6=""</formula>
    </cfRule>
    <cfRule type="expression" dxfId="186" priority="22">
      <formula>$G6="A Estudar"</formula>
    </cfRule>
    <cfRule type="expression" dxfId="185" priority="23">
      <formula>$G6="Estudando"</formula>
    </cfRule>
    <cfRule type="expression" dxfId="184" priority="24">
      <formula>$G6="Estudado"</formula>
    </cfRule>
  </conditionalFormatting>
  <conditionalFormatting sqref="I6:I53">
    <cfRule type="cellIs" dxfId="183" priority="17" operator="equal">
      <formula>$I6=""</formula>
    </cfRule>
    <cfRule type="expression" dxfId="182" priority="18">
      <formula>$J6="A Estudar"</formula>
    </cfRule>
    <cfRule type="expression" dxfId="181" priority="19">
      <formula>$J6="Estudando"</formula>
    </cfRule>
    <cfRule type="expression" dxfId="180" priority="20">
      <formula>$J6="Estudado"</formula>
    </cfRule>
  </conditionalFormatting>
  <conditionalFormatting sqref="L6:L53">
    <cfRule type="cellIs" dxfId="179" priority="13" operator="equal">
      <formula>$L6=""</formula>
    </cfRule>
    <cfRule type="expression" dxfId="178" priority="14">
      <formula>$M6="A Estudar"</formula>
    </cfRule>
    <cfRule type="expression" dxfId="177" priority="15">
      <formula>$M6="Estudando"</formula>
    </cfRule>
    <cfRule type="expression" dxfId="176" priority="16">
      <formula>$M6="Estudado"</formula>
    </cfRule>
  </conditionalFormatting>
  <conditionalFormatting sqref="O6:O53">
    <cfRule type="cellIs" dxfId="175" priority="9" operator="equal">
      <formula>$O6=""</formula>
    </cfRule>
    <cfRule type="expression" dxfId="174" priority="10">
      <formula>$P6="A Estudar"</formula>
    </cfRule>
    <cfRule type="expression" dxfId="173" priority="11">
      <formula>$P6="Estudando"</formula>
    </cfRule>
    <cfRule type="expression" dxfId="172" priority="12">
      <formula>$P6="Estudado"</formula>
    </cfRule>
  </conditionalFormatting>
  <conditionalFormatting sqref="R6:R53">
    <cfRule type="cellIs" dxfId="171" priority="5" operator="equal">
      <formula>$R6=""</formula>
    </cfRule>
    <cfRule type="expression" dxfId="170" priority="6">
      <formula>$S6="A Estudar"</formula>
    </cfRule>
    <cfRule type="expression" dxfId="169" priority="7">
      <formula>$S6="Estudando"</formula>
    </cfRule>
    <cfRule type="expression" dxfId="168" priority="8">
      <formula>$S6="Estudado"</formula>
    </cfRule>
  </conditionalFormatting>
  <conditionalFormatting sqref="U6:U53">
    <cfRule type="cellIs" dxfId="167" priority="1" operator="equal">
      <formula>$U6=""</formula>
    </cfRule>
    <cfRule type="expression" dxfId="166" priority="2">
      <formula>$V6="A Estudar"</formula>
    </cfRule>
    <cfRule type="expression" dxfId="165" priority="3">
      <formula>$V6="Estudando"</formula>
    </cfRule>
    <cfRule type="expression" dxfId="164" priority="4">
      <formula>$V6="Estudado"</formula>
    </cfRule>
  </conditionalFormatting>
  <conditionalFormatting sqref="U54">
    <cfRule type="expression" dxfId="163" priority="361">
      <formula>$U54=""</formula>
    </cfRule>
    <cfRule type="expression" dxfId="162" priority="362">
      <formula>$V54="A Estudar"</formula>
    </cfRule>
    <cfRule type="expression" dxfId="161" priority="363">
      <formula>$V54="Estudando"</formula>
    </cfRule>
    <cfRule type="expression" dxfId="160" priority="364">
      <formula>$V54="Estudado"</formula>
    </cfRule>
  </conditionalFormatting>
  <pageMargins left="0.75" right="0.25" top="0.75" bottom="0.75" header="0.3" footer="0.3"/>
  <pageSetup paperSize="9" scale="62" orientation="landscape"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Plan8">
    <pageSetUpPr fitToPage="1"/>
  </sheetPr>
  <dimension ref="A1:V54"/>
  <sheetViews>
    <sheetView showGridLines="0" zoomScale="90" zoomScaleNormal="90" workbookViewId="0"/>
  </sheetViews>
  <sheetFormatPr defaultColWidth="9.109375" defaultRowHeight="15.6" x14ac:dyDescent="0.3"/>
  <cols>
    <col min="1" max="1" width="1.88671875" style="1" customWidth="1"/>
    <col min="2" max="2" width="3.44140625" style="27" customWidth="1"/>
    <col min="3" max="3" width="25.6640625" style="1" customWidth="1"/>
    <col min="4" max="4" width="10.109375" style="1" hidden="1" customWidth="1"/>
    <col min="5" max="5" width="3.44140625" style="27" customWidth="1"/>
    <col min="6" max="6" width="25.6640625" style="1" customWidth="1"/>
    <col min="7" max="7" width="12.88671875" style="1" hidden="1" customWidth="1"/>
    <col min="8" max="8" width="3.44140625" style="27" customWidth="1"/>
    <col min="9" max="9" width="25.6640625" style="1" customWidth="1"/>
    <col min="10" max="10" width="18.6640625" style="1" hidden="1" customWidth="1"/>
    <col min="11" max="11" width="3.44140625" style="27" customWidth="1"/>
    <col min="12" max="12" width="25.6640625" style="1" customWidth="1"/>
    <col min="13" max="13" width="19.6640625" style="1" hidden="1" customWidth="1"/>
    <col min="14" max="14" width="3.44140625" style="27" customWidth="1"/>
    <col min="15" max="15" width="25.6640625" style="1" customWidth="1"/>
    <col min="16" max="16" width="18.5546875" style="1" hidden="1" customWidth="1"/>
    <col min="17" max="17" width="3.6640625" style="27" customWidth="1"/>
    <col min="18" max="18" width="25.6640625" style="1" customWidth="1"/>
    <col min="19" max="19" width="15.44140625" style="1" hidden="1" customWidth="1"/>
    <col min="20" max="20" width="3.44140625" style="27" customWidth="1"/>
    <col min="21" max="21" width="25.6640625" style="1" customWidth="1"/>
    <col min="22" max="22" width="16" style="1" hidden="1" customWidth="1"/>
    <col min="23" max="16384" width="9.109375" style="1"/>
  </cols>
  <sheetData>
    <row r="1" spans="1:22" x14ac:dyDescent="0.3">
      <c r="A1" s="43"/>
    </row>
    <row r="2" spans="1:22" ht="16.2" thickBot="1" x14ac:dyDescent="0.35">
      <c r="F2"/>
      <c r="G2"/>
      <c r="I2" s="9"/>
      <c r="J2" s="9"/>
      <c r="K2" s="208"/>
      <c r="L2" s="208"/>
      <c r="M2" s="10"/>
      <c r="O2" s="207"/>
      <c r="P2" s="207"/>
      <c r="Q2" s="207"/>
      <c r="R2" s="10"/>
      <c r="S2" s="10"/>
    </row>
    <row r="3" spans="1:22" ht="15.75" customHeight="1" x14ac:dyDescent="0.3">
      <c r="B3" s="215" t="str">
        <f>CONCATENATE("Agosto","/",Agosto!K3)</f>
        <v>Agosto/2021</v>
      </c>
      <c r="C3" s="216"/>
      <c r="D3" s="216"/>
      <c r="E3" s="216"/>
      <c r="F3" s="216"/>
      <c r="G3" s="216"/>
      <c r="H3" s="216"/>
      <c r="I3" s="216"/>
      <c r="J3" s="216"/>
      <c r="K3" s="216"/>
      <c r="L3" s="216"/>
      <c r="M3" s="216"/>
      <c r="N3" s="216"/>
      <c r="O3" s="216"/>
      <c r="P3" s="216"/>
      <c r="Q3" s="216"/>
      <c r="R3" s="216"/>
      <c r="S3" s="216"/>
      <c r="T3" s="216"/>
      <c r="U3" s="217"/>
    </row>
    <row r="4" spans="1:22" ht="15" thickBot="1" x14ac:dyDescent="0.35">
      <c r="B4" s="218"/>
      <c r="C4" s="213"/>
      <c r="D4" s="213"/>
      <c r="E4" s="213"/>
      <c r="F4" s="213"/>
      <c r="G4" s="213"/>
      <c r="H4" s="213"/>
      <c r="I4" s="213"/>
      <c r="J4" s="213"/>
      <c r="K4" s="213"/>
      <c r="L4" s="213"/>
      <c r="M4" s="213"/>
      <c r="N4" s="213"/>
      <c r="O4" s="213"/>
      <c r="P4" s="213"/>
      <c r="Q4" s="213"/>
      <c r="R4" s="213"/>
      <c r="S4" s="213"/>
      <c r="T4" s="213"/>
      <c r="U4" s="219"/>
    </row>
    <row r="5" spans="1:22" ht="16.2" thickBot="1" x14ac:dyDescent="0.35">
      <c r="B5" s="95"/>
      <c r="C5" s="86" t="s">
        <v>7</v>
      </c>
      <c r="D5" s="87"/>
      <c r="E5" s="88"/>
      <c r="F5" s="86" t="s">
        <v>8</v>
      </c>
      <c r="G5" s="87"/>
      <c r="H5" s="88"/>
      <c r="I5" s="86" t="s">
        <v>9</v>
      </c>
      <c r="J5" s="87"/>
      <c r="K5" s="88"/>
      <c r="L5" s="86" t="s">
        <v>10</v>
      </c>
      <c r="M5" s="87"/>
      <c r="N5" s="88"/>
      <c r="O5" s="86" t="s">
        <v>11</v>
      </c>
      <c r="P5" s="87"/>
      <c r="Q5" s="88"/>
      <c r="R5" s="86" t="s">
        <v>12</v>
      </c>
      <c r="S5" s="87"/>
      <c r="T5" s="88"/>
      <c r="U5" s="96" t="s">
        <v>13</v>
      </c>
    </row>
    <row r="6" spans="1:22" ht="15" customHeight="1" x14ac:dyDescent="0.3">
      <c r="B6" s="45">
        <f>Agosto!H7</f>
        <v>44409</v>
      </c>
      <c r="C6" s="20" t="str">
        <f>IFERROR(IF(B6="","",IF(MOD(ROW(),2)+1=1,INDEX(Agosto!$C$4:$C$300,MATCH(B6,Agosto!$A$4:$A$300,0)),INDEX(Agosto!$C$4:$C$300,_xlfn.AGGREGATE(15,6,ROW(Agosto!$A$4:$A$300)-ROW(Agosto!$A$3)/(Agosto!$A$4:$A$300=MAX(B6)),MOD(ROW(),2)+1)))),"")</f>
        <v>Tabela Periódica</v>
      </c>
      <c r="D6" s="16" t="str">
        <f>IFERROR(IF(B6="","",IF(MOD(ROW(),2)+1=1,INDEX(Agosto!$F$4:$F$300,MATCH(B6,Agosto!$A$4:$A$300,0)),INDEX(Agosto!$F$4:$F$300,_xlfn.AGGREGATE(15,6,ROW(Agosto!$A$4:$A$300)-ROW(Agosto!$A$3)/(Agosto!$A$4:$A$300=MAX(B6)),MOD(ROW(),2)+1)))),"")</f>
        <v>Estudado</v>
      </c>
      <c r="E6" s="26">
        <f>Agosto!I7</f>
        <v>44410</v>
      </c>
      <c r="F6" s="20" t="str">
        <f>IFERROR(IF(E6="","",IF(MOD(ROW(),2)+1=1,INDEX(Agosto!$C$4:$C$300,MATCH(E6,Agosto!$A$4:$A$300,0)),INDEX(Agosto!$C$4:$C$300,_xlfn.AGGREGATE(15,6,ROW(Agosto!$A$4:$A$300)-ROW(Agosto!$A$3)/(Agosto!$A$4:$A$300=MAX(E6)),MOD(ROW(),2)+1)))),"")</f>
        <v>Funções 2 grau</v>
      </c>
      <c r="G6" s="16" t="str">
        <f>IFERROR(IF(E6="","",IF(MOD(ROW(),2)+1=1,INDEX(Agosto!$F$4:$F$300,MATCH(E6,Agosto!$A$4:$A$300,0)),INDEX(Agosto!$F$4:$F$300,_xlfn.AGGREGATE(15,6,ROW(Agosto!$A$4:$A$300)-ROW(Agosto!$A$3)/(Agosto!$A$4:$A$300=MAX(E6)),MOD(ROW(),2)+1)))),"")</f>
        <v>Estudando</v>
      </c>
      <c r="H6" s="26">
        <f>Agosto!J7</f>
        <v>44411</v>
      </c>
      <c r="I6" s="20" t="str">
        <f>IFERROR(IF(H6="","",IF(MOD(ROW(),2)+1=1,INDEX(Agosto!$C$4:$C$300,MATCH(H6,Agosto!$A$4:$A$300,0)),INDEX(Agosto!$C$4:$C$300,_xlfn.AGGREGATE(15,6,ROW(Agosto!$A$4:$A$300)-ROW(Agosto!$A$3)/(Agosto!$A$4:$A$300=MAX(H6)),MOD(ROW(),2)+1)))),"")</f>
        <v/>
      </c>
      <c r="J6" s="16" t="str">
        <f>IFERROR(IF(H6="","",IF(MOD(ROW(),2)+1=1,INDEX(Agosto!$F$4:$F$300,MATCH(H6,Agosto!$A$4:$A$300,0)),INDEX(Agosto!$F$4:$F$300,_xlfn.AGGREGATE(15,6,ROW(Agosto!$A$4:$A$300)-ROW(Agosto!$A$3)/(Agosto!$A$4:$A$300=MAX(H6)),MOD(ROW(),2)+1)))),"")</f>
        <v/>
      </c>
      <c r="K6" s="26">
        <f>Agosto!K7</f>
        <v>44412</v>
      </c>
      <c r="L6" s="20" t="str">
        <f>IFERROR(IF(K6="","",IF(MOD(ROW(),2)+1=1,INDEX(Agosto!$C$4:$C$300,MATCH(K6,Agosto!$A$4:$A$300,0)),INDEX(Agosto!$C$4:$C$300,_xlfn.AGGREGATE(15,6,ROW(Agosto!$A$4:$A$300)-ROW(Agosto!$A$3)/(Agosto!$A$4:$A$300=MAX(K6)),MOD(ROW(),2)+1)))),"")</f>
        <v/>
      </c>
      <c r="M6" s="16" t="str">
        <f>IFERROR(IF(K6="","",IF(MOD(ROW(),2)+1=1,INDEX(Agosto!$F$4:$F$300,MATCH(K6,Agosto!$A$4:$A$300,0)),INDEX(Agosto!$F$4:$F$300,_xlfn.AGGREGATE(15,6,ROW(Agosto!$A$4:$A$300)-ROW(Agosto!$A$3)/(Agosto!$A$4:$A$300=MAX(K6)),MOD(ROW(),2)+1)))),"")</f>
        <v/>
      </c>
      <c r="N6" s="26">
        <f>Agosto!L7</f>
        <v>44413</v>
      </c>
      <c r="O6" s="20" t="str">
        <f>IFERROR(IF(N6="","",IF(MOD(ROW(),2)+1=1,INDEX(Agosto!$C$4:$C$300,MATCH(N6,Agosto!$A$4:$A$300,0)),INDEX(Agosto!$C$4:$C$300,_xlfn.AGGREGATE(15,6,ROW(Agosto!$A$4:$A$300)-ROW(Agosto!$A$3)/(Agosto!$A$4:$A$300=MAX(N6)),MOD(ROW(),2)+1)))),"")</f>
        <v/>
      </c>
      <c r="P6" s="16" t="str">
        <f>IFERROR(IF(N6="","",IF(MOD(ROW(),2)+1=1,INDEX(Agosto!$F$4:$F$300,MATCH(N6,Agosto!$A$4:$A$300,0)),INDEX(Agosto!$F$4:$F$300,_xlfn.AGGREGATE(15,6,ROW(Agosto!$A$4:$A$300)-ROW(Agosto!$A$3)/(Agosto!$A$4:$A$300=MAX(N6)),MOD(ROW(),2)+1)))),"")</f>
        <v/>
      </c>
      <c r="Q6" s="26">
        <f>Agosto!M7</f>
        <v>44414</v>
      </c>
      <c r="R6" s="20" t="str">
        <f>IFERROR(IF(Q6="","",IF(MOD(ROW(),2)+1=1,INDEX(Agosto!$C$4:$C$300,MATCH(Q6,Agosto!$A$4:$A$300,0)),INDEX(Agosto!$C$4:$C$300,_xlfn.AGGREGATE(15,6,ROW(Agosto!$A$4:$A$300)-ROW(Agosto!$A$3)/(Agosto!$A$4:$A$300=MAX(Q6)),MOD(ROW(),2)+1)))),"")</f>
        <v/>
      </c>
      <c r="S6" s="16" t="str">
        <f>IFERROR(IF(Q6="","",IF(MOD(ROW(),2)+1=1,INDEX(Agosto!$F$4:$F$300,MATCH(Q6,Agosto!$A$4:$A$300,0)),INDEX(Agosto!$F$4:$F$300,_xlfn.AGGREGATE(15,6,ROW(Agosto!$A$4:$A$300)-ROW(Agosto!$A$3)/(Agosto!$A$4:$A$300=MAX(Q6)),MOD(ROW(),2)+1)))),"")</f>
        <v/>
      </c>
      <c r="T6" s="26">
        <f>Agosto!N7</f>
        <v>44415</v>
      </c>
      <c r="U6" s="46" t="str">
        <f>IFERROR(IF(T6="","",IF(MOD(ROW(),2)+1=1,INDEX(Agosto!$C$4:$C$300,MATCH(T6,Agosto!$A$4:$A$300,0)),INDEX(Agosto!$C$4:$C$300,_xlfn.AGGREGATE(15,6,ROW(Agosto!$A$4:$A$300)-ROW(Agosto!$A$3)/(Agosto!$A$4:$A$300=MAX(T6)),MOD(ROW(),2)+1)))),"")</f>
        <v/>
      </c>
      <c r="V6" s="16" t="str">
        <f>IFERROR(IF(T6="","",IF(MOD(ROW(),2)+1=1,INDEX(Agosto!$F$4:$F$300,MATCH(T6,Agosto!$A$4:$A$300,0)),INDEX(Agosto!$F$4:$F$300,_xlfn.AGGREGATE(15,6,ROW(Agosto!$A$4:$A$300)-ROW(Agosto!$A$3)/(Agosto!$A$4:$A$300=MAX(T6)),MOD(ROW(),2)+1)))),"")</f>
        <v/>
      </c>
    </row>
    <row r="7" spans="1:22" ht="15" customHeight="1" x14ac:dyDescent="0.3">
      <c r="B7" s="47"/>
      <c r="C7" s="20" t="str">
        <f>IFERROR(IF(B6="","",IF(MOD(ROW(),2)+1=1,INDEX(Agosto!$C$4:$C$300,MATCH(B7,Agosto!$A$4:$A$300,0)),INDEX(Agosto!$C$4:$C$300,_xlfn.AGGREGATE(15,6,ROW(Agosto!$A$4:$A$300)-ROW(Agosto!$A$3)/(Agosto!$A$4:$A$300=MAX(B6:B7)),MOD(ROW(),2)+1)))),"")</f>
        <v>Numeros inteiros</v>
      </c>
      <c r="D7" s="16" t="str">
        <f>IFERROR(IF(B6="","",IF(MOD(ROW(),2)+1=1,INDEX(Agosto!$F$4:$F$300,MATCH(B7,Agosto!$A$4:$A$300,0)),INDEX(Agosto!$F$4:$F$300,_xlfn.AGGREGATE(15,6,ROW(Agosto!$A$4:$A$300)-ROW(Agosto!$A$3)/(Agosto!$A$4:$A$300=MAX(B6:B7)),MOD(ROW(),2)+1)))),"")</f>
        <v>A estudar</v>
      </c>
      <c r="E7" s="34"/>
      <c r="F7" s="20" t="str">
        <f>IFERROR(IF(E6="","",IF(MOD(ROW(),2)+1=1,INDEX(Agosto!$C$4:$C$300,MATCH(E7,Agosto!$A$4:$A$300,0)),INDEX(Agosto!$C$4:$C$300,_xlfn.AGGREGATE(15,6,ROW(Agosto!$A$4:$A$300)-ROW(Agosto!$A$3)/(Agosto!$A$4:$A$300=MAX(E6:E7)),MOD(ROW(),2)+1)))),"")</f>
        <v/>
      </c>
      <c r="G7" s="16" t="str">
        <f>IFERROR(IF(E6="","",IF(MOD(ROW(),2)+1=1,INDEX(Agosto!$F$4:$F$300,MATCH(E7,Agosto!$A$4:$A$300,0)),INDEX(Agosto!$F$4:$F$300,_xlfn.AGGREGATE(15,6,ROW(Agosto!$A$4:$A$300)-ROW(Agosto!$A$3)/(Agosto!$A$4:$A$300=MAX(E6:E7)),MOD(ROW(),2)+1)))),"")</f>
        <v/>
      </c>
      <c r="H7" s="34"/>
      <c r="I7" s="20" t="str">
        <f>IFERROR(IF(H6="","",IF(MOD(ROW(),2)+1=1,INDEX(Agosto!$C$4:$C$300,MATCH(H7,Agosto!$A$4:$A$300,0)),INDEX(Agosto!$C$4:$C$300,_xlfn.AGGREGATE(15,6,ROW(Agosto!$A$4:$A$300)-ROW(Agosto!$A$3)/(Agosto!$A$4:$A$300=MAX(H6:H7)),MOD(ROW(),2)+1)))),"")</f>
        <v/>
      </c>
      <c r="J7" s="16" t="str">
        <f>IFERROR(IF(H6="","",IF(MOD(ROW(),2)+1=1,INDEX(Agosto!$F$4:$F$300,MATCH(H7,Agosto!$A$4:$A$300,0)),INDEX(Agosto!$F$4:$F$300,_xlfn.AGGREGATE(15,6,ROW(Agosto!$A$4:$A$300)-ROW(Agosto!$A$3)/(Agosto!$A$4:$A$300=MAX(H6:H7)),MOD(ROW(),2)+1)))),"")</f>
        <v/>
      </c>
      <c r="K7" s="26"/>
      <c r="L7" s="20" t="str">
        <f>IFERROR(IF(K6="","",IF(MOD(ROW(),2)+1=1,INDEX(Agosto!$C$4:$C$300,MATCH(K7,Agosto!$A$4:$A$300,0)),INDEX(Agosto!$C$4:$C$300,_xlfn.AGGREGATE(15,6,ROW(Agosto!$A$4:$A$300)-ROW(Agosto!$A$3)/(Agosto!$A$4:$A$300=MAX(K6:K7)),MOD(ROW(),2)+1)))),"")</f>
        <v/>
      </c>
      <c r="M7" s="16" t="str">
        <f>IFERROR(IF(K6="","",IF(MOD(ROW(),2)+1=1,INDEX(Agosto!$F$4:$F$300,MATCH(K7,Agosto!$A$4:$A$300,0)),INDEX(Agosto!$F$4:$F$300,_xlfn.AGGREGATE(15,6,ROW(Agosto!$A$4:$A$300)-ROW(Agosto!$A$3)/(Agosto!$A$4:$A$300=MAX(K6:K7)),MOD(ROW(),2)+1)))),"")</f>
        <v/>
      </c>
      <c r="N7" s="26"/>
      <c r="O7" s="20" t="str">
        <f>IFERROR(IF(N6="","",IF(MOD(ROW(),2)+1=1,INDEX(Agosto!$C$4:$C$300,MATCH(N7,Agosto!$A$4:$A$300,0)),INDEX(Agosto!$C$4:$C$300,_xlfn.AGGREGATE(15,6,ROW(Agosto!$A$4:$A$300)-ROW(Agosto!$A$3)/(Agosto!$A$4:$A$300=MAX(N6:N7)),MOD(ROW(),2)+1)))),"")</f>
        <v/>
      </c>
      <c r="P7" s="16" t="str">
        <f>IFERROR(IF(N6="","",IF(MOD(ROW(),2)+1=1,INDEX(Agosto!$F$4:$F$300,MATCH(N7,Agosto!$A$4:$A$300,0)),INDEX(Agosto!$F$4:$F$300,_xlfn.AGGREGATE(15,6,ROW(Agosto!$A$4:$A$300)-ROW(Agosto!$A$3)/(Agosto!$A$4:$A$300=MAX(N6:N7)),MOD(ROW(),2)+1)))),"")</f>
        <v/>
      </c>
      <c r="Q7" s="26"/>
      <c r="R7" s="20" t="str">
        <f>IFERROR(IF(Q6="","",IF(MOD(ROW(),2)+1=1,INDEX(Agosto!$C$4:$C$300,MATCH(Q7,Agosto!$A$4:$A$300,0)),INDEX(Agosto!$C$4:$C$300,_xlfn.AGGREGATE(15,6,ROW(Agosto!$A$4:$A$300)-ROW(Agosto!$A$3)/(Agosto!$A$4:$A$300=MAX(Q6:Q7)),MOD(ROW(),2)+1)))),"")</f>
        <v/>
      </c>
      <c r="S7" s="16" t="str">
        <f>IFERROR(IF(Q6="","",IF(MOD(ROW(),2)+1=1,INDEX(Agosto!$F$4:$F$300,MATCH(Q7,Agosto!$A$4:$A$300,0)),INDEX(Agosto!$F$4:$F$300,_xlfn.AGGREGATE(15,6,ROW(Agosto!$A$4:$A$300)-ROW(Agosto!$A$3)/(Agosto!$A$4:$A$300=MAX(Q6:Q7)),MOD(ROW(),2)+1)))),"")</f>
        <v/>
      </c>
      <c r="T7" s="26"/>
      <c r="U7" s="46" t="str">
        <f>IFERROR(IF(T6="","",IF(MOD(ROW(),2)+1=1,INDEX(Agosto!$C$4:$C$300,MATCH(T7,Agosto!$A$4:$A$300,0)),INDEX(Agosto!$C$4:$C$300,_xlfn.AGGREGATE(15,6,ROW(Agosto!$A$4:$A$300)-ROW(Agosto!$A$3)/(Agosto!$A$4:$A$300=MAX(T6:T7)),MOD(ROW(),2)+1)))),"")</f>
        <v/>
      </c>
      <c r="V7" s="16" t="str">
        <f>IFERROR(IF(T6="","",IF(MOD(ROW(),2)+1=1,INDEX(Agosto!$F$4:$F$300,MATCH(T7,Agosto!$A$4:$A$300,0)),INDEX(Agosto!$F$4:$F$300,_xlfn.AGGREGATE(15,6,ROW(Agosto!$A$4:$A$300)-ROW(Agosto!$A$3)/(Agosto!$A$4:$A$300=MAX(T6:T7)),MOD(ROW(),2)+1)))),"")</f>
        <v/>
      </c>
    </row>
    <row r="8" spans="1:22" ht="15" customHeight="1" x14ac:dyDescent="0.3">
      <c r="B8" s="47"/>
      <c r="C8" s="20" t="str">
        <f>IFERROR(IF(B6="","",IF(MOD(ROW(),2)+3=1,INDEX(Agosto!$C$4:$C$300,MATCH(B8,Agosto!$A$4:$A$300,0)),INDEX(Agosto!$C$4:$C$300,_xlfn.AGGREGATE(15,6,ROW(Agosto!$A$4:$A$300)-ROW(Agosto!$A$3)/(Agosto!$A$4:$A$300=MAX(B6:B8)),MOD(ROW(),2)+3)))),"")</f>
        <v>Frações</v>
      </c>
      <c r="D8" s="16" t="str">
        <f>IFERROR(IF(B6="","",IF(MOD(ROW(),2)+3=1,INDEX(Agosto!$F$4:$F$300,MATCH(B8,Agosto!$A$4:$A$300,0)),INDEX(Agosto!$F$4:$F$300,_xlfn.AGGREGATE(15,6,ROW(Agosto!$A$4:$A$300)-ROW(Agosto!$A$3)/(Agosto!$A$4:$A$300=MAX(B6:B8)),MOD(ROW(),2)+3)))),"")</f>
        <v>Estudando</v>
      </c>
      <c r="E8" s="34"/>
      <c r="F8" s="20" t="str">
        <f>IFERROR(IF(E6="","",IF(MOD(ROW(),2)+3=1,INDEX(Agosto!$C$4:$C$300,MATCH(E8,Agosto!$A$4:$A$300,0)),INDEX(Agosto!$C$4:$C$300,_xlfn.AGGREGATE(15,6,ROW(Agosto!$A$4:$A$300)-ROW(Agosto!$A$3)/(Agosto!$A$4:$A$300=MAX(E6:E8)),MOD(ROW(),2)+3)))),"")</f>
        <v/>
      </c>
      <c r="G8" s="16" t="str">
        <f>IFERROR(IF(E6="","",IF(MOD(ROW(),2)+3=1,INDEX(Agosto!$F$4:$F$300,MATCH(E8,Agosto!$A$4:$A$300,0)),INDEX(Agosto!$F$4:$F$300,_xlfn.AGGREGATE(15,6,ROW(Agosto!$A$4:$A$300)-ROW(Agosto!$A$3)/(Agosto!$A$4:$A$300=MAX(E6:E8)),MOD(ROW(),2)+3)))),"")</f>
        <v/>
      </c>
      <c r="H8" s="34"/>
      <c r="I8" s="20" t="str">
        <f>IFERROR(IF(H6="","",IF(MOD(ROW(),2)+3=1,INDEX(Agosto!$C$4:$C$300,MATCH(H8,Agosto!$A$4:$A$300,0)),INDEX(Agosto!$C$4:$C$300,_xlfn.AGGREGATE(15,6,ROW(Agosto!$A$4:$A$300)-ROW(Agosto!$A$3)/(Agosto!$A$4:$A$300=MAX(H6:H8)),MOD(ROW(),2)+3)))),"")</f>
        <v/>
      </c>
      <c r="J8" s="16" t="str">
        <f>IFERROR(IF(H6="","",IF(MOD(ROW(),2)+3=1,INDEX(Agosto!$F$4:$F$300,MATCH(H8,Agosto!$A$4:$A$300,0)),INDEX(Agosto!$F$4:$F$300,_xlfn.AGGREGATE(15,6,ROW(Agosto!$A$4:$A$300)-ROW(Agosto!$A$3)/(Agosto!$A$4:$A$300=MAX(H6:H8)),MOD(ROW(),2)+3)))),"")</f>
        <v/>
      </c>
      <c r="K8" s="26"/>
      <c r="L8" s="20" t="str">
        <f>IFERROR(IF(K6="","",IF(MOD(ROW(),2)+3=1,INDEX(Agosto!$C$4:$C$300,MATCH(K8,Agosto!$A$4:$A$300,0)),INDEX(Agosto!$C$4:$C$300,_xlfn.AGGREGATE(15,6,ROW(Agosto!$A$4:$A$300)-ROW(Agosto!$A$3)/(Agosto!$A$4:$A$300=MAX(K6:K8)),MOD(ROW(),2)+3)))),"")</f>
        <v/>
      </c>
      <c r="M8" s="16" t="str">
        <f>IFERROR(IF(K6="","",IF(MOD(ROW(),2)+3=1,INDEX(Agosto!$F$4:$F$300,MATCH(K8,Agosto!$A$4:$A$300,0)),INDEX(Agosto!$F$4:$F$300,_xlfn.AGGREGATE(15,6,ROW(Agosto!$A$4:$A$300)-ROW(Agosto!$A$3)/(Agosto!$A$4:$A$300=MAX(K6:K8)),MOD(ROW(),2)+3)))),"")</f>
        <v/>
      </c>
      <c r="N8" s="26"/>
      <c r="O8" s="20" t="str">
        <f>IFERROR(IF(N6="","",IF(MOD(ROW(),2)+3=1,INDEX(Agosto!$C$4:$C$300,MATCH(N8,Agosto!$A$4:$A$300,0)),INDEX(Agosto!$C$4:$C$300,_xlfn.AGGREGATE(15,6,ROW(Agosto!$A$4:$A$300)-ROW(Agosto!$A$3)/(Agosto!$A$4:$A$300=MAX(N6:N8)),MOD(ROW(),2)+3)))),"")</f>
        <v/>
      </c>
      <c r="P8" s="16" t="str">
        <f>IFERROR(IF(N6="","",IF(MOD(ROW(),2)+3=1,INDEX(Agosto!$F$4:$F$300,MATCH(N8,Agosto!$A$4:$A$300,0)),INDEX(Agosto!$F$4:$F$300,_xlfn.AGGREGATE(15,6,ROW(Agosto!$A$4:$A$300)-ROW(Agosto!$A$3)/(Agosto!$A$4:$A$300=MAX(N6:N8)),MOD(ROW(),2)+3)))),"")</f>
        <v/>
      </c>
      <c r="Q8" s="26"/>
      <c r="R8" s="20" t="str">
        <f>IFERROR(IF(Q6="","",IF(MOD(ROW(),2)+3=1,INDEX(Agosto!$C$4:$C$300,MATCH(Q8,Agosto!$A$4:$A$300,0)),INDEX(Agosto!$C$4:$C$300,_xlfn.AGGREGATE(15,6,ROW(Agosto!$A$4:$A$300)-ROW(Agosto!$A$3)/(Agosto!$A$4:$A$300=MAX(Q6:Q8)),MOD(ROW(),2)+3)))),"")</f>
        <v/>
      </c>
      <c r="S8" s="16" t="str">
        <f>IFERROR(IF(Q6="","",IF(MOD(ROW(),2)+3=1,INDEX(Agosto!$F$4:$F$300,MATCH(Q8,Agosto!$A$4:$A$300,0)),INDEX(Agosto!$F$4:$F$300,_xlfn.AGGREGATE(15,6,ROW(Agosto!$A$4:$A$300)-ROW(Agosto!$A$3)/(Agosto!$A$4:$A$300=MAX(Q6:Q8)),MOD(ROW(),2)+3)))),"")</f>
        <v/>
      </c>
      <c r="T8" s="26"/>
      <c r="U8" s="46" t="str">
        <f>IFERROR(IF(T6="","",IF(MOD(ROW(),2)+3=1,INDEX(Agosto!$C$4:$C$300,MATCH(T8,Agosto!$A$4:$A$300,0)),INDEX(Agosto!$C$4:$C$300,_xlfn.AGGREGATE(15,6,ROW(Agosto!$A$4:$A$300)-ROW(Agosto!$A$3)/(Agosto!$A$4:$A$300=MAX(T6:T8)),MOD(ROW(),2)+3)))),"")</f>
        <v/>
      </c>
      <c r="V8" s="16" t="str">
        <f>IFERROR(IF(T6="","",IF(MOD(ROW(),2)+3=1,INDEX(Agosto!$F$4:$F$300,MATCH(T8,Agosto!$A$4:$A$300,0)),INDEX(Agosto!$F$4:$F$300,_xlfn.AGGREGATE(15,6,ROW(Agosto!$A$4:$A$300)-ROW(Agosto!$A$3)/(Agosto!$A$4:$A$300=MAX(T6:T8)),MOD(ROW(),2)+3)))),"")</f>
        <v/>
      </c>
    </row>
    <row r="9" spans="1:22" ht="15" customHeight="1" x14ac:dyDescent="0.3">
      <c r="B9" s="47"/>
      <c r="C9" s="20" t="str">
        <f>IFERROR(IF(B6="","",IF(MOD(ROW(),2)+3=1,INDEX(Agosto!$C$4:$C$300,MATCH(B9,Agosto!$A$4:$A$300,0)),INDEX(Agosto!$C$4:$C$300,_xlfn.AGGREGATE(15,6,ROW(Agosto!$A$4:$A$300)-ROW(Agosto!$A$3)/(Agosto!$A$4:$A$300=MAX(B6:B9)),MOD(ROW(),2)+3)))),"")</f>
        <v>Redação</v>
      </c>
      <c r="D9" s="16" t="str">
        <f>IFERROR(IF(B6="","",IF(MOD(ROW(),2)+3=1,INDEX(Agosto!$F$4:$F$300,MATCH(B9,Agosto!$A$4:$A$300,0)),INDEX(Agosto!$F$4:$F$300,_xlfn.AGGREGATE(15,6,ROW(Agosto!$A$4:$A$300)-ROW(Agosto!$A$3)/(Agosto!$A$4:$A$300=MAX(B6:B9)),MOD(ROW(),2)+3)))),"")</f>
        <v>A estudar</v>
      </c>
      <c r="E9" s="34"/>
      <c r="F9" s="20" t="str">
        <f>IFERROR(IF(E6="","",IF(MOD(ROW(),2)+3=1,INDEX(Agosto!$C$4:$C$300,MATCH(E9,Agosto!$A$4:$A$300,0)),INDEX(Agosto!$C$4:$C$300,_xlfn.AGGREGATE(15,6,ROW(Agosto!$A$4:$A$300)-ROW(Agosto!$A$3)/(Agosto!$A$4:$A$300=MAX(E6:E9)),MOD(ROW(),2)+3)))),"")</f>
        <v/>
      </c>
      <c r="G9" s="16" t="str">
        <f>IFERROR(IF(E6="","",IF(MOD(ROW(),2)+3=1,INDEX(Agosto!$F$4:$F$300,MATCH(E9,Agosto!$A$4:$A$300,0)),INDEX(Agosto!$F$4:$F$300,_xlfn.AGGREGATE(15,6,ROW(Agosto!$A$4:$A$300)-ROW(Agosto!$A$3)/(Agosto!$A$4:$A$300=MAX(E6:E9)),MOD(ROW(),2)+3)))),"")</f>
        <v/>
      </c>
      <c r="H9" s="34"/>
      <c r="I9" s="20" t="str">
        <f>IFERROR(IF(H6="","",IF(MOD(ROW(),2)+3=1,INDEX(Agosto!$C$4:$C$300,MATCH(H9,Agosto!$A$4:$A$300,0)),INDEX(Agosto!$C$4:$C$300,_xlfn.AGGREGATE(15,6,ROW(Agosto!$A$4:$A$300)-ROW(Agosto!$A$3)/(Agosto!$A$4:$A$300=MAX(H6:H9)),MOD(ROW(),2)+3)))),"")</f>
        <v/>
      </c>
      <c r="J9" s="16" t="str">
        <f>IFERROR(IF(H6="","",IF(MOD(ROW(),2)+3=1,INDEX(Agosto!$F$4:$F$300,MATCH(H9,Agosto!$A$4:$A$300,0)),INDEX(Agosto!$F$4:$F$300,_xlfn.AGGREGATE(15,6,ROW(Agosto!$A$4:$A$300)-ROW(Agosto!$A$3)/(Agosto!$A$4:$A$300=MAX(H6:H9)),MOD(ROW(),2)+3)))),"")</f>
        <v/>
      </c>
      <c r="K9" s="26"/>
      <c r="L9" s="20" t="str">
        <f>IFERROR(IF(K6="","",IF(MOD(ROW(),2)+3=1,INDEX(Agosto!$C$4:$C$300,MATCH(K9,Agosto!$A$4:$A$300,0)),INDEX(Agosto!$C$4:$C$300,_xlfn.AGGREGATE(15,6,ROW(Agosto!$A$4:$A$300)-ROW(Agosto!$A$3)/(Agosto!$A$4:$A$300=MAX(K6:K9)),MOD(ROW(),2)+3)))),"")</f>
        <v/>
      </c>
      <c r="M9" s="16" t="str">
        <f>IFERROR(IF(K6="","",IF(MOD(ROW(),2)+3=1,INDEX(Agosto!$F$4:$F$300,MATCH(K9,Agosto!$A$4:$A$300,0)),INDEX(Agosto!$F$4:$F$300,_xlfn.AGGREGATE(15,6,ROW(Agosto!$A$4:$A$300)-ROW(Agosto!$A$3)/(Agosto!$A$4:$A$300=MAX(K6:K9)),MOD(ROW(),2)+3)))),"")</f>
        <v/>
      </c>
      <c r="N9" s="26"/>
      <c r="O9" s="20" t="str">
        <f>IFERROR(IF(N6="","",IF(MOD(ROW(),2)+3=1,INDEX(Agosto!$C$4:$C$300,MATCH(N9,Agosto!$A$4:$A$300,0)),INDEX(Agosto!$C$4:$C$300,_xlfn.AGGREGATE(15,6,ROW(Agosto!$A$4:$A$300)-ROW(Agosto!$A$3)/(Agosto!$A$4:$A$300=MAX(N6:N9)),MOD(ROW(),2)+3)))),"")</f>
        <v/>
      </c>
      <c r="P9" s="16" t="str">
        <f>IFERROR(IF(N6="","",IF(MOD(ROW(),2)+3=1,INDEX(Agosto!$F$4:$F$300,MATCH(N9,Agosto!$A$4:$A$300,0)),INDEX(Agosto!$F$4:$F$300,_xlfn.AGGREGATE(15,6,ROW(Agosto!$A$4:$A$300)-ROW(Agosto!$A$3)/(Agosto!$A$4:$A$300=MAX(N6:N9)),MOD(ROW(),2)+3)))),"")</f>
        <v/>
      </c>
      <c r="Q9" s="26"/>
      <c r="R9" s="20" t="str">
        <f>IFERROR(IF(Q6="","",IF(MOD(ROW(),2)+3=1,INDEX(Agosto!$C$4:$C$300,MATCH(Q9,Agosto!$A$4:$A$300,0)),INDEX(Agosto!$C$4:$C$300,_xlfn.AGGREGATE(15,6,ROW(Agosto!$A$4:$A$300)-ROW(Agosto!$A$3)/(Agosto!$A$4:$A$300=MAX(Q6:Q9)),MOD(ROW(),2)+3)))),"")</f>
        <v/>
      </c>
      <c r="S9" s="16" t="str">
        <f>IFERROR(IF(Q6="","",IF(MOD(ROW(),2)+3=1,INDEX(Agosto!$F$4:$F$300,MATCH(Q9,Agosto!$A$4:$A$300,0)),INDEX(Agosto!$F$4:$F$300,_xlfn.AGGREGATE(15,6,ROW(Agosto!$A$4:$A$300)-ROW(Agosto!$A$3)/(Agosto!$A$4:$A$300=MAX(Q6:Q9)),MOD(ROW(),2)+3)))),"")</f>
        <v/>
      </c>
      <c r="T9" s="26"/>
      <c r="U9" s="46" t="str">
        <f>IFERROR(IF(T6="","",IF(MOD(ROW(),2)+3=1,INDEX(Agosto!$C$4:$C$300,MATCH(T9,Agosto!$A$4:$A$300,0)),INDEX(Agosto!$C$4:$C$300,_xlfn.AGGREGATE(15,6,ROW(Agosto!$A$4:$A$300)-ROW(Agosto!$A$3)/(Agosto!$A$4:$A$300=MAX(T6:T9)),MOD(ROW(),2)+3)))),"")</f>
        <v/>
      </c>
      <c r="V9" s="16" t="str">
        <f>IFERROR(IF(T6="","",IF(MOD(ROW(),2)+3=1,INDEX(Agosto!$F$4:$F$300,MATCH(T9,Agosto!$A$4:$A$300,0)),INDEX(Agosto!$F$4:$F$300,_xlfn.AGGREGATE(15,6,ROW(Agosto!$A$4:$A$300)-ROW(Agosto!$A$3)/(Agosto!$A$4:$A$300=MAX(T6:T9)),MOD(ROW(),2)+3)))),"")</f>
        <v/>
      </c>
    </row>
    <row r="10" spans="1:22" ht="15" customHeight="1" x14ac:dyDescent="0.3">
      <c r="B10" s="47"/>
      <c r="C10" s="20" t="str">
        <f>IFERROR(IF(B6="","",IF(MOD(ROW(),2)+5=1,INDEX(Agosto!$C$4:$C$300,MATCH(B10,Agosto!$A$4:$A$300,0)),INDEX(Agosto!$C$4:$C$300,_xlfn.AGGREGATE(15,6,ROW(Agosto!$A$4:$A$300)-ROW(Agosto!$A$3)/(Agosto!$A$4:$A$300=MAX(B6:B10)),MOD(ROW(),2)+5)))),"")</f>
        <v>Plural</v>
      </c>
      <c r="D10" s="16" t="str">
        <f>IFERROR(IF(B6="","",IF(MOD(ROW(),2)+5=1,INDEX(Agosto!$F$4:$F$300,MATCH(B10,Agosto!$A$4:$A$300,0)),INDEX(Agosto!$F$4:$F$300,_xlfn.AGGREGATE(15,6,ROW(Agosto!$A$4:$A$300)-ROW(Agosto!$A$3)/(Agosto!$A$4:$A$300=MAX(B6:B10)),MOD(ROW(),2)+5)))),"")</f>
        <v>Estudando</v>
      </c>
      <c r="E10" s="34"/>
      <c r="F10" s="20" t="str">
        <f>IFERROR(IF(E6="","",IF(MOD(ROW(),2)+5=1,INDEX(Agosto!$C$4:$C$300,MATCH(E10,Agosto!$A$4:$A$300,0)),INDEX(Agosto!$C$4:$C$300,_xlfn.AGGREGATE(15,6,ROW(Agosto!$A$4:$A$300)-ROW(Agosto!$A$3)/(Agosto!$A$4:$A$300=MAX(E6:E10)),MOD(ROW(),2)+5)))),"")</f>
        <v/>
      </c>
      <c r="G10" s="16" t="str">
        <f>IFERROR(IF(E6="","",IF(MOD(ROW(),2)+5=1,INDEX(Agosto!$F$4:$F$300,MATCH(E10,Agosto!$A$4:$A$300,0)),INDEX(Agosto!$F$4:$F$300,_xlfn.AGGREGATE(15,6,ROW(Agosto!$A$4:$A$300)-ROW(Agosto!$A$3)/(Agosto!$A$4:$A$300=MAX(E6:E10)),MOD(ROW(),2)+5)))),"")</f>
        <v/>
      </c>
      <c r="H10" s="34"/>
      <c r="I10" s="20" t="str">
        <f>IFERROR(IF(H6="","",IF(MOD(ROW(),2)+5=1,INDEX(Agosto!$C$4:$C$300,MATCH(H10,Agosto!$A$4:$A$300,0)),INDEX(Agosto!$C$4:$C$300,_xlfn.AGGREGATE(15,6,ROW(Agosto!$A$4:$A$300)-ROW(Agosto!$A$3)/(Agosto!$A$4:$A$300=MAX(H6:H10)),MOD(ROW(),2)+5)))),"")</f>
        <v/>
      </c>
      <c r="J10" s="16" t="str">
        <f>IFERROR(IF(H6="","",IF(MOD(ROW(),2)+5=1,INDEX(Agosto!$F$4:$F$300,MATCH(H10,Agosto!$A$4:$A$300,0)),INDEX(Agosto!$F$4:$F$300,_xlfn.AGGREGATE(15,6,ROW(Agosto!$A$4:$A$300)-ROW(Agosto!$A$3)/(Agosto!$A$4:$A$300=MAX(H6:H10)),MOD(ROW(),2)+5)))),"")</f>
        <v/>
      </c>
      <c r="K10" s="34"/>
      <c r="L10" s="20" t="str">
        <f>IFERROR(IF(K6="","",IF(MOD(ROW(),2)+5=1,INDEX(Agosto!$C$4:$C$300,MATCH(K10,Agosto!$A$4:$A$300,0)),INDEX(Agosto!$C$4:$C$300,_xlfn.AGGREGATE(15,6,ROW(Agosto!$A$4:$A$300)-ROW(Agosto!$A$3)/(Agosto!$A$4:$A$300=MAX(K6:K10)),MOD(ROW(),2)+5)))),"")</f>
        <v/>
      </c>
      <c r="M10" s="16" t="str">
        <f>IFERROR(IF(K6="","",IF(MOD(ROW(),2)+5=1,INDEX(Agosto!$F$4:$F$300,MATCH(K10,Agosto!$A$4:$A$300,0)),INDEX(Agosto!$F$4:$F$300,_xlfn.AGGREGATE(15,6,ROW(Agosto!$A$4:$A$300)-ROW(Agosto!$A$3)/(Agosto!$A$4:$A$300=MAX(K6:K10)),MOD(ROW(),2)+5)))),"")</f>
        <v/>
      </c>
      <c r="N10" s="34"/>
      <c r="O10" s="20" t="str">
        <f>IFERROR(IF(N6="","",IF(MOD(ROW(),2)+5=1,INDEX(Agosto!$C$4:$C$300,MATCH(N10,Agosto!$A$4:$A$300,0)),INDEX(Agosto!$C$4:$C$300,_xlfn.AGGREGATE(15,6,ROW(Agosto!$A$4:$A$300)-ROW(Agosto!$A$3)/(Agosto!$A$4:$A$300=MAX(N6:N10)),MOD(ROW(),2)+5)))),"")</f>
        <v/>
      </c>
      <c r="P10" s="16" t="str">
        <f>IFERROR(IF(N6="","",IF(MOD(ROW(),2)+5=1,INDEX(Agosto!$F$4:$F$300,MATCH(N10,Agosto!$A$4:$A$300,0)),INDEX(Agosto!$F$4:$F$300,_xlfn.AGGREGATE(15,6,ROW(Agosto!$A$4:$A$300)-ROW(Agosto!$A$3)/(Agosto!$A$4:$A$300=MAX(N6:N10)),MOD(ROW(),2)+5)))),"")</f>
        <v/>
      </c>
      <c r="Q10" s="34"/>
      <c r="R10" s="20" t="str">
        <f>IFERROR(IF(Q6="","",IF(MOD(ROW(),2)+5=1,INDEX(Agosto!$C$4:$C$300,MATCH(Q10,Agosto!$A$4:$A$300,0)),INDEX(Agosto!$C$4:$C$300,_xlfn.AGGREGATE(15,6,ROW(Agosto!$A$4:$A$300)-ROW(Agosto!$A$3)/(Agosto!$A$4:$A$300=MAX(Q6:Q10)),MOD(ROW(),2)+5)))),"")</f>
        <v/>
      </c>
      <c r="S10" s="16" t="str">
        <f>IFERROR(IF(Q6="","",IF(MOD(ROW(),2)+5=1,INDEX(Agosto!$F$4:$F$300,MATCH(Q10,Agosto!$A$4:$A$300,0)),INDEX(Agosto!$F$4:$F$300,_xlfn.AGGREGATE(15,6,ROW(Agosto!$A$4:$A$300)-ROW(Agosto!$A$3)/(Agosto!$A$4:$A$300=MAX(Q6:Q10)),MOD(ROW(),2)+5)))),"")</f>
        <v/>
      </c>
      <c r="T10" s="34"/>
      <c r="U10" s="46" t="str">
        <f>IFERROR(IF(T6="","",IF(MOD(ROW(),2)+5=1,INDEX(Agosto!$C$4:$C$300,MATCH(T10,Agosto!$A$4:$A$300,0)),INDEX(Agosto!$C$4:$C$300,_xlfn.AGGREGATE(15,6,ROW(Agosto!$A$4:$A$300)-ROW(Agosto!$A$3)/(Agosto!$A$4:$A$300=MAX(T6:T10)),MOD(ROW(),2)+5)))),"")</f>
        <v/>
      </c>
      <c r="V10" s="16" t="str">
        <f>IFERROR(IF(T6="","",IF(MOD(ROW(),2)+5=1,INDEX(Agosto!$F$4:$F$300,MATCH(T10,Agosto!$A$4:$A$300,0)),INDEX(Agosto!$F$4:$F$300,_xlfn.AGGREGATE(15,6,ROW(Agosto!$A$4:$A$300)-ROW(Agosto!$A$3)/(Agosto!$A$4:$A$300=MAX(T6:T10)),MOD(ROW(),2)+5)))),"")</f>
        <v/>
      </c>
    </row>
    <row r="11" spans="1:22" ht="15" customHeight="1" x14ac:dyDescent="0.3">
      <c r="B11" s="47"/>
      <c r="C11" s="20" t="str">
        <f>IFERROR(IF(B6="","",IF(MOD(ROW(),2)+5=1,INDEX(Agosto!$C$4:$C$300,MATCH(B11,Agosto!$A$4:$A$300,0)),INDEX(Agosto!$C$4:$C$300,_xlfn.AGGREGATE(15,6,ROW(Agosto!$A$4:$A$300)-ROW(Agosto!$A$3)/(Agosto!$A$4:$A$300=MAX(B6:B11)),MOD(ROW(),2)+5)))),"")</f>
        <v>Numerais</v>
      </c>
      <c r="D11" s="16" t="str">
        <f>IFERROR(IF(B6="","",IF(MOD(ROW(),2)+5=1,INDEX(Agosto!$F$4:$F$300,MATCH(B11,Agosto!$A$4:$A$300,0)),INDEX(Agosto!$F$4:$F$300,_xlfn.AGGREGATE(15,6,ROW(Agosto!$A$4:$A$300)-ROW(Agosto!$A$3)/(Agosto!$A$4:$A$300=MAX(B6:B11)),MOD(ROW(),2)+5)))),"")</f>
        <v>Estudando</v>
      </c>
      <c r="E11" s="34"/>
      <c r="F11" s="20" t="str">
        <f>IFERROR(IF(E6="","",IF(MOD(ROW(),2)+5=1,INDEX(Agosto!$C$4:$C$300,MATCH(E11,Agosto!$A$4:$A$300,0)),INDEX(Agosto!$C$4:$C$300,_xlfn.AGGREGATE(15,6,ROW(Agosto!$A$4:$A$300)-ROW(Agosto!$A$3)/(Agosto!$A$4:$A$300=MAX(E6:E11)),MOD(ROW(),2)+5)))),"")</f>
        <v/>
      </c>
      <c r="G11" s="16" t="str">
        <f>IFERROR(IF(E6="","",IF(MOD(ROW(),2)+5=1,INDEX(Agosto!$F$4:$F$300,MATCH(E11,Agosto!$A$4:$A$300,0)),INDEX(Agosto!$F$4:$F$300,_xlfn.AGGREGATE(15,6,ROW(Agosto!$A$4:$A$300)-ROW(Agosto!$A$3)/(Agosto!$A$4:$A$300=MAX(E6:E11)),MOD(ROW(),2)+5)))),"")</f>
        <v/>
      </c>
      <c r="H11" s="34"/>
      <c r="I11" s="20" t="str">
        <f>IFERROR(IF(H6="","",IF(MOD(ROW(),2)+5=1,INDEX(Agosto!$C$4:$C$300,MATCH(H11,Agosto!$A$4:$A$300,0)),INDEX(Agosto!$C$4:$C$300,_xlfn.AGGREGATE(15,6,ROW(Agosto!$A$4:$A$300)-ROW(Agosto!$A$3)/(Agosto!$A$4:$A$300=MAX(H6:H11)),MOD(ROW(),2)+5)))),"")</f>
        <v/>
      </c>
      <c r="J11" s="16" t="str">
        <f>IFERROR(IF(H6="","",IF(MOD(ROW(),2)+5=1,INDEX(Agosto!$F$4:$F$300,MATCH(H11,Agosto!$A$4:$A$300,0)),INDEX(Agosto!$F$4:$F$300,_xlfn.AGGREGATE(15,6,ROW(Agosto!$A$4:$A$300)-ROW(Agosto!$A$3)/(Agosto!$A$4:$A$300=MAX(H6:H11)),MOD(ROW(),2)+5)))),"")</f>
        <v/>
      </c>
      <c r="K11" s="34"/>
      <c r="L11" s="20" t="str">
        <f>IFERROR(IF(K6="","",IF(MOD(ROW(),2)+5=1,INDEX(Agosto!$C$4:$C$300,MATCH(K11,Agosto!$A$4:$A$300,0)),INDEX(Agosto!$C$4:$C$300,_xlfn.AGGREGATE(15,6,ROW(Agosto!$A$4:$A$300)-ROW(Agosto!$A$3)/(Agosto!$A$4:$A$300=MAX(K6:K11)),MOD(ROW(),2)+5)))),"")</f>
        <v/>
      </c>
      <c r="M11" s="16" t="str">
        <f>IFERROR(IF(K6="","",IF(MOD(ROW(),2)+5=1,INDEX(Agosto!$F$4:$F$300,MATCH(K11,Agosto!$A$4:$A$300,0)),INDEX(Agosto!$F$4:$F$300,_xlfn.AGGREGATE(15,6,ROW(Agosto!$A$4:$A$300)-ROW(Agosto!$A$3)/(Agosto!$A$4:$A$300=MAX(K6:K11)),MOD(ROW(),2)+5)))),"")</f>
        <v/>
      </c>
      <c r="N11" s="34"/>
      <c r="O11" s="20" t="str">
        <f>IFERROR(IF(N6="","",IF(MOD(ROW(),2)+5=1,INDEX(Agosto!$C$4:$C$300,MATCH(N11,Agosto!$A$4:$A$300,0)),INDEX(Agosto!$C$4:$C$300,_xlfn.AGGREGATE(15,6,ROW(Agosto!$A$4:$A$300)-ROW(Agosto!$A$3)/(Agosto!$A$4:$A$300=MAX(N6:N11)),MOD(ROW(),2)+5)))),"")</f>
        <v/>
      </c>
      <c r="P11" s="16" t="str">
        <f>IFERROR(IF(N6="","",IF(MOD(ROW(),2)+5=1,INDEX(Agosto!$F$4:$F$300,MATCH(N11,Agosto!$A$4:$A$300,0)),INDEX(Agosto!$F$4:$F$300,_xlfn.AGGREGATE(15,6,ROW(Agosto!$A$4:$A$300)-ROW(Agosto!$A$3)/(Agosto!$A$4:$A$300=MAX(N6:N11)),MOD(ROW(),2)+5)))),"")</f>
        <v/>
      </c>
      <c r="Q11" s="34"/>
      <c r="R11" s="20" t="str">
        <f>IFERROR(IF(Q6="","",IF(MOD(ROW(),2)+5=1,INDEX(Agosto!$C$4:$C$300,MATCH(Q11,Agosto!$A$4:$A$300,0)),INDEX(Agosto!$C$4:$C$300,_xlfn.AGGREGATE(15,6,ROW(Agosto!$A$4:$A$300)-ROW(Agosto!$A$3)/(Agosto!$A$4:$A$300=MAX(Q6:Q11)),MOD(ROW(),2)+5)))),"")</f>
        <v/>
      </c>
      <c r="S11" s="16" t="str">
        <f>IFERROR(IF(Q6="","",IF(MOD(ROW(),2)+5=1,INDEX(Agosto!$F$4:$F$300,MATCH(Q11,Agosto!$A$4:$A$300,0)),INDEX(Agosto!$F$4:$F$300,_xlfn.AGGREGATE(15,6,ROW(Agosto!$A$4:$A$300)-ROW(Agosto!$A$3)/(Agosto!$A$4:$A$300=MAX(Q6:Q11)),MOD(ROW(),2)+5)))),"")</f>
        <v/>
      </c>
      <c r="T11" s="34"/>
      <c r="U11" s="46" t="str">
        <f>IFERROR(IF(T6="","",IF(MOD(ROW(),2)+5=1,INDEX(Agosto!$C$4:$C$300,MATCH(T11,Agosto!$A$4:$A$300,0)),INDEX(Agosto!$C$4:$C$300,_xlfn.AGGREGATE(15,6,ROW(Agosto!$A$4:$A$300)-ROW(Agosto!$A$3)/(Agosto!$A$4:$A$300=MAX(T6:T11)),MOD(ROW(),2)+5)))),"")</f>
        <v/>
      </c>
      <c r="V11" s="16" t="str">
        <f>IFERROR(IF(T6="","",IF(MOD(ROW(),2)+5=1,INDEX(Agosto!$F$4:$F$300,MATCH(T11,Agosto!$A$4:$A$300,0)),INDEX(Agosto!$F$4:$F$300,_xlfn.AGGREGATE(15,6,ROW(Agosto!$A$4:$A$300)-ROW(Agosto!$A$3)/(Agosto!$A$4:$A$300=MAX(T6:T11)),MOD(ROW(),2)+5)))),"")</f>
        <v/>
      </c>
    </row>
    <row r="12" spans="1:22" ht="15" customHeight="1" x14ac:dyDescent="0.3">
      <c r="B12" s="45"/>
      <c r="C12" s="20" t="str">
        <f>IFERROR(IF(B6="","",IF(MOD(ROW(),2)+7=1,INDEX(Agosto!$C$4:$C$300,MATCH(B12,Agosto!$A$4:$A$300,0)),INDEX(Agosto!$C$4:$C$300,_xlfn.AGGREGATE(15,6,ROW(Agosto!$A$4:$A$300)-ROW(Agosto!$A$3)/(Agosto!$A$4:$A$300=MAX(B6:B12)),MOD(ROW(),2)+7)))),"")</f>
        <v>Ligações de hidrogenio</v>
      </c>
      <c r="D12" s="16" t="str">
        <f>IFERROR(IF(B6="","",IF(MOD(ROW(),2)+7=1,INDEX(Agosto!$F$4:$F$300,MATCH(B12,Agosto!$A$4:$A$300,0)),INDEX(Agosto!$F$4:$F$300,_xlfn.AGGREGATE(15,6,ROW(Agosto!$A$4:$A$300)-ROW(Agosto!$A$3)/(Agosto!$A$4:$A$300=MAX(B6:B12)),MOD(ROW(),2)+7)))),"")</f>
        <v>Estudando</v>
      </c>
      <c r="E12" s="34"/>
      <c r="F12" s="20" t="str">
        <f>IFERROR(IF(E6="","",IF(MOD(ROW(),2)+7=1,INDEX(Agosto!$C$4:$C$300,MATCH(E12,Agosto!$A$4:$A$300,0)),INDEX(Agosto!$C$4:$C$300,_xlfn.AGGREGATE(15,6,ROW(Agosto!$A$4:$A$300)-ROW(Agosto!$A$3)/(Agosto!$A$4:$A$300=MAX(E6:E12)),MOD(ROW(),2)+7)))),"")</f>
        <v/>
      </c>
      <c r="G12" s="16" t="str">
        <f>IFERROR(IF(E6="","",IF(MOD(ROW(),2)+7=1,INDEX(Agosto!$F$4:$F$300,MATCH(E12,Agosto!$A$4:$A$300,0)),INDEX(Agosto!$F$4:$F$300,_xlfn.AGGREGATE(15,6,ROW(Agosto!$A$4:$A$300)-ROW(Agosto!$A$3)/(Agosto!$A$4:$A$300=MAX(E6:E12)),MOD(ROW(),2)+7)))),"")</f>
        <v/>
      </c>
      <c r="H12" s="34"/>
      <c r="I12" s="20" t="str">
        <f>IFERROR(IF(H6="","",IF(MOD(ROW(),2)+7=1,INDEX(Agosto!$C$4:$C$300,MATCH(H12,Agosto!$A$4:$A$300,0)),INDEX(Agosto!$C$4:$C$300,_xlfn.AGGREGATE(15,6,ROW(Agosto!$A$4:$A$300)-ROW(Agosto!$A$3)/(Agosto!$A$4:$A$300=MAX(H6:H12)),MOD(ROW(),2)+7)))),"")</f>
        <v/>
      </c>
      <c r="J12" s="16" t="str">
        <f>IFERROR(IF(H6="","",IF(MOD(ROW(),2)+7=1,INDEX(Agosto!$F$4:$F$300,MATCH(H12,Agosto!$A$4:$A$300,0)),INDEX(Agosto!$F$4:$F$300,_xlfn.AGGREGATE(15,6,ROW(Agosto!$A$4:$A$300)-ROW(Agosto!$A$3)/(Agosto!$A$4:$A$300=MAX(H6:H12)),MOD(ROW(),2)+7)))),"")</f>
        <v/>
      </c>
      <c r="K12" s="34"/>
      <c r="L12" s="20" t="str">
        <f>IFERROR(IF(K6="","",IF(MOD(ROW(),2)+7=1,INDEX(Agosto!$C$4:$C$300,MATCH(K12,Agosto!$A$4:$A$300,0)),INDEX(Agosto!$C$4:$C$300,_xlfn.AGGREGATE(15,6,ROW(Agosto!$A$4:$A$300)-ROW(Agosto!$A$3)/(Agosto!$A$4:$A$300=MAX(K6:K12)),MOD(ROW(),2)+7)))),"")</f>
        <v/>
      </c>
      <c r="M12" s="16" t="str">
        <f>IFERROR(IF(K6="","",IF(MOD(ROW(),2)+7=1,INDEX(Agosto!$F$4:$F$300,MATCH(K12,Agosto!$A$4:$A$300,0)),INDEX(Agosto!$F$4:$F$300,_xlfn.AGGREGATE(15,6,ROW(Agosto!$A$4:$A$300)-ROW(Agosto!$A$3)/(Agosto!$A$4:$A$300=MAX(K6:K12)),MOD(ROW(),2)+7)))),"")</f>
        <v/>
      </c>
      <c r="N12" s="34"/>
      <c r="O12" s="20" t="str">
        <f>IFERROR(IF(N6="","",IF(MOD(ROW(),2)+7=1,INDEX(Agosto!$C$4:$C$300,MATCH(N12,Agosto!$A$4:$A$300,0)),INDEX(Agosto!$C$4:$C$300,_xlfn.AGGREGATE(15,6,ROW(Agosto!$A$4:$A$300)-ROW(Agosto!$A$3)/(Agosto!$A$4:$A$300=MAX(N6:N12)),MOD(ROW(),2)+7)))),"")</f>
        <v/>
      </c>
      <c r="P12" s="16" t="str">
        <f>IFERROR(IF(N6="","",IF(MOD(ROW(),2)+7=1,INDEX(Agosto!$F$4:$F$300,MATCH(N12,Agosto!$A$4:$A$300,0)),INDEX(Agosto!$F$4:$F$300,_xlfn.AGGREGATE(15,6,ROW(Agosto!$A$4:$A$300)-ROW(Agosto!$A$3)/(Agosto!$A$4:$A$300=MAX(N6:N12)),MOD(ROW(),2)+7)))),"")</f>
        <v/>
      </c>
      <c r="Q12" s="34"/>
      <c r="R12" s="20" t="str">
        <f>IFERROR(IF(Q6="","",IF(MOD(ROW(),2)+7=1,INDEX(Agosto!$C$4:$C$300,MATCH(Q12,Agosto!$A$4:$A$300,0)),INDEX(Agosto!$C$4:$C$300,_xlfn.AGGREGATE(15,6,ROW(Agosto!$A$4:$A$300)-ROW(Agosto!$A$3)/(Agosto!$A$4:$A$300=MAX(Q6:Q12)),MOD(ROW(),2)+7)))),"")</f>
        <v/>
      </c>
      <c r="S12" s="16" t="str">
        <f>IFERROR(IF(Q6="","",IF(MOD(ROW(),2)+7=1,INDEX(Agosto!$F$4:$F$300,MATCH(Q12,Agosto!$A$4:$A$300,0)),INDEX(Agosto!$F$4:$F$300,_xlfn.AGGREGATE(15,6,ROW(Agosto!$A$4:$A$300)-ROW(Agosto!$A$3)/(Agosto!$A$4:$A$300=MAX(Q6:Q12)),MOD(ROW(),2)+7)))),"")</f>
        <v/>
      </c>
      <c r="T12" s="34"/>
      <c r="U12" s="46" t="str">
        <f>IFERROR(IF(T6="","",IF(MOD(ROW(),2)+7=1,INDEX(Agosto!$C$4:$C$300,MATCH(T12,Agosto!$A$4:$A$300,0)),INDEX(Agosto!$C$4:$C$300,_xlfn.AGGREGATE(15,6,ROW(Agosto!$A$4:$A$300)-ROW(Agosto!$A$3)/(Agosto!$A$4:$A$300=MAX(T6:T12)),MOD(ROW(),2)+7)))),"")</f>
        <v/>
      </c>
      <c r="V12" s="16" t="str">
        <f>IFERROR(IF(T6="","",IF(MOD(ROW(),2)+7=1,INDEX(Agosto!$F$4:$F$300,MATCH(T12,Agosto!$A$4:$A$300,0)),INDEX(Agosto!$F$4:$F$300,_xlfn.AGGREGATE(15,6,ROW(Agosto!$A$4:$A$300)-ROW(Agosto!$A$3)/(Agosto!$A$4:$A$300=MAX(T6:T12)),MOD(ROW(),2)+7)))),"")</f>
        <v/>
      </c>
    </row>
    <row r="13" spans="1:22" ht="15" customHeight="1" x14ac:dyDescent="0.3">
      <c r="B13" s="48"/>
      <c r="C13" s="21" t="str">
        <f>IFERROR(IF(B6="","",IF(MOD(ROW(),2)+7=1,INDEX(Agosto!$C$4:$C$300,MATCH(B13,Agosto!$A$4:$A$300,0)),INDEX(Agosto!$C$4:$C$300,_xlfn.AGGREGATE(15,6,ROW(Agosto!$A$4:$A$300)-ROW(Agosto!$A$3)/(Agosto!$A$4:$A$300=MAX(B6:B13)),MOD(ROW(),2)+7)))),"")</f>
        <v>Produto</v>
      </c>
      <c r="D13" s="16" t="str">
        <f>IFERROR(IF(B6="","",IF(MOD(ROW(),2)+7=1,INDEX(Agosto!$F$4:$F$300,MATCH(B13,Agosto!$A$4:$A$300,0)),INDEX(Agosto!$F$4:$F$300,_xlfn.AGGREGATE(15,6,ROW(Agosto!$A$4:$A$300)-ROW(Agosto!$A$3)/(Agosto!$A$4:$A$300=MAX(B6:B13)),MOD(ROW(),2)+7)))),"")</f>
        <v>Estudado</v>
      </c>
      <c r="E13" s="35"/>
      <c r="F13" s="44" t="str">
        <f>IFERROR(IF(E6="","",IF(MOD(ROW(),2)+7=1,INDEX(Agosto!$C$4:$C$300,MATCH(E13,Agosto!$A$4:$A$300,0)),INDEX(Agosto!$C$4:$C$300,_xlfn.AGGREGATE(15,6,ROW(Agosto!$A$4:$A$300)-ROW(Agosto!$A$3)/(Agosto!$A$4:$A$300=MAX(E6:E13)),MOD(ROW(),2)+7)))),"")</f>
        <v/>
      </c>
      <c r="G13" s="16" t="str">
        <f>IFERROR(IF(E6="","",IF(MOD(ROW(),2)+7=1,INDEX(Agosto!$F$4:$F$300,MATCH(E13,Agosto!$A$4:$A$300,0)),INDEX(Agosto!$F$4:$F$300,_xlfn.AGGREGATE(15,6,ROW(Agosto!$A$4:$A$300)-ROW(Agosto!$A$3)/(Agosto!$A$4:$A$300=MAX(E6:E13)),MOD(ROW(),2)+7)))),"")</f>
        <v/>
      </c>
      <c r="H13" s="35"/>
      <c r="I13" s="44" t="str">
        <f>IFERROR(IF(H6="","",IF(MOD(ROW(),2)+7=1,INDEX(Agosto!$C$4:$C$300,MATCH(H13,Agosto!$A$4:$A$300,0)),INDEX(Agosto!$C$4:$C$300,_xlfn.AGGREGATE(15,6,ROW(Agosto!$A$4:$A$300)-ROW(Agosto!$A$3)/(Agosto!$A$4:$A$300=MAX(H6:H13)),MOD(ROW(),2)+7)))),"")</f>
        <v/>
      </c>
      <c r="J13" s="16" t="str">
        <f>IFERROR(IF(H6="","",IF(MOD(ROW(),2)+7=1,INDEX(Agosto!$F$4:$F$300,MATCH(H13,Agosto!$A$4:$A$300,0)),INDEX(Agosto!$F$4:$F$300,_xlfn.AGGREGATE(15,6,ROW(Agosto!$A$4:$A$300)-ROW(Agosto!$A$3)/(Agosto!$A$4:$A$300=MAX(H6:H13)),MOD(ROW(),2)+7)))),"")</f>
        <v/>
      </c>
      <c r="K13" s="35"/>
      <c r="L13" s="44" t="str">
        <f>IFERROR(IF(K6="","",IF(MOD(ROW(),2)+7=1,INDEX(Agosto!$C$4:$C$300,MATCH(K13,Agosto!$A$4:$A$300,0)),INDEX(Agosto!$C$4:$C$300,_xlfn.AGGREGATE(15,6,ROW(Agosto!$A$4:$A$300)-ROW(Agosto!$A$3)/(Agosto!$A$4:$A$300=MAX(K6:K13)),MOD(ROW(),2)+7)))),"")</f>
        <v/>
      </c>
      <c r="M13" s="16" t="str">
        <f>IFERROR(IF(K6="","",IF(MOD(ROW(),2)+7=1,INDEX(Agosto!$F$4:$F$300,MATCH(K13,Agosto!$A$4:$A$300,0)),INDEX(Agosto!$F$4:$F$300,_xlfn.AGGREGATE(15,6,ROW(Agosto!$A$4:$A$300)-ROW(Agosto!$A$3)/(Agosto!$A$4:$A$300=MAX(K6:K13)),MOD(ROW(),2)+7)))),"")</f>
        <v/>
      </c>
      <c r="N13" s="35"/>
      <c r="O13" s="44" t="str">
        <f>IFERROR(IF(N6="","",IF(MOD(ROW(),2)+7=1,INDEX(Agosto!$C$4:$C$300,MATCH(N13,Agosto!$A$4:$A$300,0)),INDEX(Agosto!$C$4:$C$300,_xlfn.AGGREGATE(15,6,ROW(Agosto!$A$4:$A$300)-ROW(Agosto!$A$3)/(Agosto!$A$4:$A$300=MAX(N6:N13)),MOD(ROW(),2)+7)))),"")</f>
        <v/>
      </c>
      <c r="P13" s="16" t="str">
        <f>IFERROR(IF(N6="","",IF(MOD(ROW(),2)+7=1,INDEX(Agosto!$F$4:$F$300,MATCH(N13,Agosto!$A$4:$A$300,0)),INDEX(Agosto!$F$4:$F$300,_xlfn.AGGREGATE(15,6,ROW(Agosto!$A$4:$A$300)-ROW(Agosto!$A$3)/(Agosto!$A$4:$A$300=MAX(N6:N13)),MOD(ROW(),2)+7)))),"")</f>
        <v/>
      </c>
      <c r="Q13" s="35"/>
      <c r="R13" s="44" t="str">
        <f>IFERROR(IF(Q6="","",IF(MOD(ROW(),2)+7=1,INDEX(Agosto!$C$4:$C$300,MATCH(Q13,Agosto!$A$4:$A$300,0)),INDEX(Agosto!$C$4:$C$300,_xlfn.AGGREGATE(15,6,ROW(Agosto!$A$4:$A$300)-ROW(Agosto!$A$3)/(Agosto!$A$4:$A$300=MAX(Q6:Q13)),MOD(ROW(),2)+7)))),"")</f>
        <v/>
      </c>
      <c r="S13" s="16" t="str">
        <f>IFERROR(IF(Q6="","",IF(MOD(ROW(),2)+7=1,INDEX(Agosto!$F$4:$F$300,MATCH(Q13,Agosto!$A$4:$A$300,0)),INDEX(Agosto!$F$4:$F$300,_xlfn.AGGREGATE(15,6,ROW(Agosto!$A$4:$A$300)-ROW(Agosto!$A$3)/(Agosto!$A$4:$A$300=MAX(Q6:Q13)),MOD(ROW(),2)+7)))),"")</f>
        <v/>
      </c>
      <c r="T13" s="35"/>
      <c r="U13" s="51" t="str">
        <f>IFERROR(IF(T6="","",IF(MOD(ROW(),2)+7=1,INDEX(Agosto!$C$4:$C$300,MATCH(T13,Agosto!$A$4:$A$300,0)),INDEX(Agosto!$C$4:$C$300,_xlfn.AGGREGATE(15,6,ROW(Agosto!$A$4:$A$300)-ROW(Agosto!$A$3)/(Agosto!$A$4:$A$300=MAX(T6:T13)),MOD(ROW(),2)+7)))),"")</f>
        <v/>
      </c>
      <c r="V13" s="16" t="str">
        <f>IFERROR(IF(T6="","",IF(MOD(ROW(),2)+7=1,INDEX(Agosto!$F$4:$F$300,MATCH(T13,Agosto!$A$4:$A$300,0)),INDEX(Agosto!$F$4:$F$300,_xlfn.AGGREGATE(15,6,ROW(Agosto!$A$4:$A$300)-ROW(Agosto!$A$3)/(Agosto!$A$4:$A$300=MAX(T6:T13)),MOD(ROW(),2)+7)))),"")</f>
        <v/>
      </c>
    </row>
    <row r="14" spans="1:22" x14ac:dyDescent="0.3">
      <c r="B14" s="49">
        <f>Agosto!H8</f>
        <v>44416</v>
      </c>
      <c r="C14" s="20" t="str">
        <f>IFERROR(IF(B14="","",IF(MOD(ROW(),2)+1=1,INDEX(Agosto!$C$4:$C$300,MATCH(B14,Agosto!$A$4:$A$300,0)),INDEX(Agosto!$C$4:$C$300,_xlfn.AGGREGATE(15,6,ROW(Agosto!$A$4:$A$300)-ROW(Agosto!$A$3)/(Agosto!$A$4:$A$300=MAX(B14)),MOD(ROW(),2)+1)))),"")</f>
        <v/>
      </c>
      <c r="D14" s="16" t="str">
        <f>IFERROR(IF(B14="","",IF(MOD(ROW(),2)+1=1,INDEX(Agosto!$F$4:$F$300,MATCH(B14,Agosto!$A$4:$A$300,0)),INDEX(Agosto!$F$4:$F$300,_xlfn.AGGREGATE(15,6,ROW(Agosto!$A$4:$A$300)-ROW(Agosto!$A$3)/(Agosto!$A$4:$A$300=MAX(B14)),MOD(ROW(),2)+1)))),"")</f>
        <v/>
      </c>
      <c r="E14" s="36">
        <f>Agosto!I8</f>
        <v>44417</v>
      </c>
      <c r="F14" s="20" t="str">
        <f>IFERROR(IF(E14="","",IF(MOD(ROW(),2)+1=1,INDEX(Agosto!$C$4:$C$300,MATCH(E14,Agosto!$A$4:$A$300,0)),INDEX(Agosto!$C$4:$C$300,_xlfn.AGGREGATE(15,6,ROW(Agosto!$A$4:$A$300)-ROW(Agosto!$A$3)/(Agosto!$A$4:$A$300=MAX(E14)),MOD(ROW(),2)+1)))),"")</f>
        <v/>
      </c>
      <c r="G14" s="16" t="str">
        <f>IFERROR(IF(E14="","",IF(MOD(ROW(),2)+1=1,INDEX(Agosto!$F$4:$F$300,MATCH(E14,Agosto!$A$4:$A$300,0)),INDEX(Agosto!$F$4:$F$300,_xlfn.AGGREGATE(15,6,ROW(Agosto!$A$4:$A$300)-ROW(Agosto!$A$3)/(Agosto!$A$4:$A$300=MAX(E14)),MOD(ROW(),2)+1)))),"")</f>
        <v/>
      </c>
      <c r="H14" s="36">
        <f>Agosto!J8</f>
        <v>44418</v>
      </c>
      <c r="I14" s="20" t="str">
        <f>IFERROR(IF(H14="","",IF(MOD(ROW(),2)+1=1,INDEX(Agosto!$C$4:$C$300,MATCH(H14,Agosto!$A$4:$A$300,0)),INDEX(Agosto!$C$4:$C$300,_xlfn.AGGREGATE(15,6,ROW(Agosto!$A$4:$A$300)-ROW(Agosto!$A$3)/(Agosto!$A$4:$A$300=MAX(H14)),MOD(ROW(),2)+1)))),"")</f>
        <v>Literatura internacional</v>
      </c>
      <c r="J14" s="16" t="str">
        <f>IFERROR(IF(H14="","",IF(MOD(ROW(),2)+1=1,INDEX(Agosto!$F$4:$F$300,MATCH(H14,Agosto!$A$4:$A$300,0)),INDEX(Agosto!$F$4:$F$300,_xlfn.AGGREGATE(15,6,ROW(Agosto!$A$4:$A$300)-ROW(Agosto!$A$3)/(Agosto!$A$4:$A$300=MAX(H14)),MOD(ROW(),2)+1)))),"")</f>
        <v>Estudado</v>
      </c>
      <c r="K14" s="36">
        <f>Agosto!K8</f>
        <v>44419</v>
      </c>
      <c r="L14" s="20" t="str">
        <f>IFERROR(IF(K14="","",IF(MOD(ROW(),2)+1=1,INDEX(Agosto!$C$4:$C$300,MATCH(K14,Agosto!$A$4:$A$300,0)),INDEX(Agosto!$C$4:$C$300,_xlfn.AGGREGATE(15,6,ROW(Agosto!$A$4:$A$300)-ROW(Agosto!$A$3)/(Agosto!$A$4:$A$300=MAX(K14)),MOD(ROW(),2)+1)))),"")</f>
        <v>Crase</v>
      </c>
      <c r="M14" s="16" t="str">
        <f>IFERROR(IF(K14="","",IF(MOD(ROW(),2)+1=1,INDEX(Agosto!$F$4:$F$300,MATCH(K14,Agosto!$A$4:$A$300,0)),INDEX(Agosto!$F$4:$F$300,_xlfn.AGGREGATE(15,6,ROW(Agosto!$A$4:$A$300)-ROW(Agosto!$A$3)/(Agosto!$A$4:$A$300=MAX(K14)),MOD(ROW(),2)+1)))),"")</f>
        <v>A estudar</v>
      </c>
      <c r="N14" s="36">
        <f>Agosto!L8</f>
        <v>44420</v>
      </c>
      <c r="O14" s="20" t="str">
        <f>IFERROR(IF(N14="","",IF(MOD(ROW(),2)+1=1,INDEX(Agosto!$C$4:$C$300,MATCH(N14,Agosto!$A$4:$A$300,0)),INDEX(Agosto!$C$4:$C$300,_xlfn.AGGREGATE(15,6,ROW(Agosto!$A$4:$A$300)-ROW(Agosto!$A$3)/(Agosto!$A$4:$A$300=MAX(N14)),MOD(ROW(),2)+1)))),"")</f>
        <v>Números inteiros</v>
      </c>
      <c r="P14" s="16" t="str">
        <f>IFERROR(IF(N14="","",IF(MOD(ROW(),2)+1=1,INDEX(Agosto!$F$4:$F$300,MATCH(N14,Agosto!$A$4:$A$300,0)),INDEX(Agosto!$F$4:$F$300,_xlfn.AGGREGATE(15,6,ROW(Agosto!$A$4:$A$300)-ROW(Agosto!$A$3)/(Agosto!$A$4:$A$300=MAX(N14)),MOD(ROW(),2)+1)))),"")</f>
        <v>A estudar</v>
      </c>
      <c r="Q14" s="36">
        <f>Agosto!M8</f>
        <v>44421</v>
      </c>
      <c r="R14" s="20" t="str">
        <f>IFERROR(IF(Q14="","",IF(MOD(ROW(),2)+1=1,INDEX(Agosto!$C$4:$C$300,MATCH(Q14,Agosto!$A$4:$A$300,0)),INDEX(Agosto!$C$4:$C$300,_xlfn.AGGREGATE(15,6,ROW(Agosto!$A$4:$A$300)-ROW(Agosto!$A$3)/(Agosto!$A$4:$A$300=MAX(Q14)),MOD(ROW(),2)+1)))),"")</f>
        <v>Reações Quimicas</v>
      </c>
      <c r="S14" s="16" t="str">
        <f>IFERROR(IF(Q14="","",IF(MOD(ROW(),2)+1=1,INDEX(Agosto!$F$4:$F$300,MATCH(Q14,Agosto!$A$4:$A$300,0)),INDEX(Agosto!$F$4:$F$300,_xlfn.AGGREGATE(15,6,ROW(Agosto!$A$4:$A$300)-ROW(Agosto!$A$3)/(Agosto!$A$4:$A$300=MAX(Q14)),MOD(ROW(),2)+1)))),"")</f>
        <v>A estudar</v>
      </c>
      <c r="T14" s="36">
        <f>Agosto!N8</f>
        <v>44422</v>
      </c>
      <c r="U14" s="46" t="str">
        <f>IFERROR(IF(T14="","",IF(MOD(ROW(),2)+1=1,INDEX(Agosto!$C$4:$C$300,MATCH(T14,Agosto!$A$4:$A$300,0)),INDEX(Agosto!$C$4:$C$300,_xlfn.AGGREGATE(15,6,ROW(Agosto!$A$4:$A$300)-ROW(Agosto!$A$3)/(Agosto!$A$4:$A$300=MAX(T14)),MOD(ROW(),2)+1)))),"")</f>
        <v>Báskara</v>
      </c>
      <c r="V14" s="16" t="str">
        <f>IFERROR(IF(T14="","",IF(MOD(ROW(),2)+1=1,INDEX(Agosto!$F$4:$F$300,MATCH(T14,Agosto!$A$4:$A$300,0)),INDEX(Agosto!$F$4:$F$300,_xlfn.AGGREGATE(15,6,ROW(Agosto!$A$4:$A$300)-ROW(Agosto!$A$3)/(Agosto!$A$4:$A$300=MAX(T14)),MOD(ROW(),2)+1)))),"")</f>
        <v>A estudar</v>
      </c>
    </row>
    <row r="15" spans="1:22" x14ac:dyDescent="0.3">
      <c r="B15" s="45"/>
      <c r="C15" s="20" t="str">
        <f>IFERROR(IF(B14="","",IF(MOD(ROW(),2)+1=1,INDEX(Agosto!$C$4:$C$300,MATCH(B15,Agosto!$A$4:$A$300,0)),INDEX(Agosto!$C$4:$C$300,_xlfn.AGGREGATE(15,6,ROW(Agosto!$A$4:$A$300)-ROW(Agosto!$A$3)/(Agosto!$A$4:$A$300=MAX(B14:B15)),MOD(ROW(),2)+1)))),"")</f>
        <v/>
      </c>
      <c r="D15" s="16" t="str">
        <f>IFERROR(IF(B14="","",IF(MOD(ROW(),2)+1=1,INDEX(Agosto!$F$4:$F$300,MATCH(B15,Agosto!$A$4:$A$300,0)),INDEX(Agosto!$F$4:$F$300,_xlfn.AGGREGATE(15,6,ROW(Agosto!$A$4:$A$300)-ROW(Agosto!$A$3)/(Agosto!$A$4:$A$300=MAX(B14:B15)),MOD(ROW(),2)+1)))),"")</f>
        <v/>
      </c>
      <c r="E15" s="26"/>
      <c r="F15" s="20" t="str">
        <f>IFERROR(IF(E14="","",IF(MOD(ROW(),2)+1=1,INDEX(Agosto!$C$4:$C$300,MATCH(E15,Agosto!$A$4:$A$300,0)),INDEX(Agosto!$C$4:$C$300,_xlfn.AGGREGATE(15,6,ROW(Agosto!$A$4:$A$300)-ROW(Agosto!$A$3)/(Agosto!$A$4:$A$300=MAX(E14:E15)),MOD(ROW(),2)+1)))),"")</f>
        <v/>
      </c>
      <c r="G15" s="16" t="str">
        <f>IFERROR(IF(E14="","",IF(MOD(ROW(),2)+1=1,INDEX(Agosto!$F$4:$F$300,MATCH(E15,Agosto!$A$4:$A$300,0)),INDEX(Agosto!$F$4:$F$300,_xlfn.AGGREGATE(15,6,ROW(Agosto!$A$4:$A$300)-ROW(Agosto!$A$3)/(Agosto!$A$4:$A$300=MAX(E14:E15)),MOD(ROW(),2)+1)))),"")</f>
        <v/>
      </c>
      <c r="H15" s="26"/>
      <c r="I15" s="20" t="str">
        <f>IFERROR(IF(H14="","",IF(MOD(ROW(),2)+1=1,INDEX(Agosto!$C$4:$C$300,MATCH(H15,Agosto!$A$4:$A$300,0)),INDEX(Agosto!$C$4:$C$300,_xlfn.AGGREGATE(15,6,ROW(Agosto!$A$4:$A$300)-ROW(Agosto!$A$3)/(Agosto!$A$4:$A$300=MAX(H14:H15)),MOD(ROW(),2)+1)))),"")</f>
        <v/>
      </c>
      <c r="J15" s="16" t="str">
        <f>IFERROR(IF(H14="","",IF(MOD(ROW(),2)+1=1,INDEX(Agosto!$F$4:$F$300,MATCH(H15,Agosto!$A$4:$A$300,0)),INDEX(Agosto!$F$4:$F$300,_xlfn.AGGREGATE(15,6,ROW(Agosto!$A$4:$A$300)-ROW(Agosto!$A$3)/(Agosto!$A$4:$A$300=MAX(H14:H15)),MOD(ROW(),2)+1)))),"")</f>
        <v/>
      </c>
      <c r="K15" s="26"/>
      <c r="L15" s="20" t="str">
        <f>IFERROR(IF(K14="","",IF(MOD(ROW(),2)+1=1,INDEX(Agosto!$C$4:$C$300,MATCH(K15,Agosto!$A$4:$A$300,0)),INDEX(Agosto!$C$4:$C$300,_xlfn.AGGREGATE(15,6,ROW(Agosto!$A$4:$A$300)-ROW(Agosto!$A$3)/(Agosto!$A$4:$A$300=MAX(K14:K15)),MOD(ROW(),2)+1)))),"")</f>
        <v/>
      </c>
      <c r="M15" s="16" t="str">
        <f>IFERROR(IF(K14="","",IF(MOD(ROW(),2)+1=1,INDEX(Agosto!$F$4:$F$300,MATCH(K15,Agosto!$A$4:$A$300,0)),INDEX(Agosto!$F$4:$F$300,_xlfn.AGGREGATE(15,6,ROW(Agosto!$A$4:$A$300)-ROW(Agosto!$A$3)/(Agosto!$A$4:$A$300=MAX(K14:K15)),MOD(ROW(),2)+1)))),"")</f>
        <v/>
      </c>
      <c r="N15" s="26"/>
      <c r="O15" s="20" t="str">
        <f>IFERROR(IF(N14="","",IF(MOD(ROW(),2)+1=1,INDEX(Agosto!$C$4:$C$300,MATCH(N15,Agosto!$A$4:$A$300,0)),INDEX(Agosto!$C$4:$C$300,_xlfn.AGGREGATE(15,6,ROW(Agosto!$A$4:$A$300)-ROW(Agosto!$A$3)/(Agosto!$A$4:$A$300=MAX(N14:N15)),MOD(ROW(),2)+1)))),"")</f>
        <v/>
      </c>
      <c r="P15" s="16" t="str">
        <f>IFERROR(IF(N14="","",IF(MOD(ROW(),2)+1=1,INDEX(Agosto!$F$4:$F$300,MATCH(N15,Agosto!$A$4:$A$300,0)),INDEX(Agosto!$F$4:$F$300,_xlfn.AGGREGATE(15,6,ROW(Agosto!$A$4:$A$300)-ROW(Agosto!$A$3)/(Agosto!$A$4:$A$300=MAX(N14:N15)),MOD(ROW(),2)+1)))),"")</f>
        <v/>
      </c>
      <c r="Q15" s="26"/>
      <c r="R15" s="20" t="str">
        <f>IFERROR(IF(Q14="","",IF(MOD(ROW(),2)+1=1,INDEX(Agosto!$C$4:$C$300,MATCH(Q15,Agosto!$A$4:$A$300,0)),INDEX(Agosto!$C$4:$C$300,_xlfn.AGGREGATE(15,6,ROW(Agosto!$A$4:$A$300)-ROW(Agosto!$A$3)/(Agosto!$A$4:$A$300=MAX(Q14:Q15)),MOD(ROW(),2)+1)))),"")</f>
        <v/>
      </c>
      <c r="S15" s="16" t="str">
        <f>IFERROR(IF(Q14="","",IF(MOD(ROW(),2)+1=1,INDEX(Agosto!$F$4:$F$300,MATCH(Q15,Agosto!$A$4:$A$300,0)),INDEX(Agosto!$F$4:$F$300,_xlfn.AGGREGATE(15,6,ROW(Agosto!$A$4:$A$300)-ROW(Agosto!$A$3)/(Agosto!$A$4:$A$300=MAX(Q14:Q15)),MOD(ROW(),2)+1)))),"")</f>
        <v/>
      </c>
      <c r="T15" s="26"/>
      <c r="U15" s="46" t="str">
        <f>IFERROR(IF(T14="","",IF(MOD(ROW(),2)+1=1,INDEX(Agosto!$C$4:$C$300,MATCH(T15,Agosto!$A$4:$A$300,0)),INDEX(Agosto!$C$4:$C$300,_xlfn.AGGREGATE(15,6,ROW(Agosto!$A$4:$A$300)-ROW(Agosto!$A$3)/(Agosto!$A$4:$A$300=MAX(T14:T15)),MOD(ROW(),2)+1)))),"")</f>
        <v/>
      </c>
      <c r="V15" s="16" t="str">
        <f>IFERROR(IF(T14="","",IF(MOD(ROW(),2)+1=1,INDEX(Agosto!$F$4:$F$300,MATCH(T15,Agosto!$A$4:$A$300,0)),INDEX(Agosto!$F$4:$F$300,_xlfn.AGGREGATE(15,6,ROW(Agosto!$A$4:$A$300)-ROW(Agosto!$A$3)/(Agosto!$A$4:$A$300=MAX(T14:T15)),MOD(ROW(),2)+1)))),"")</f>
        <v/>
      </c>
    </row>
    <row r="16" spans="1:22" x14ac:dyDescent="0.3">
      <c r="B16" s="45"/>
      <c r="C16" s="20" t="str">
        <f>IFERROR(IF(B14="","",IF(MOD(ROW(),2)+3=1,INDEX(Agosto!$C$4:$C$300,MATCH(B16,Agosto!$A$4:$A$300,0)),INDEX(Agosto!$C$4:$C$300,_xlfn.AGGREGATE(15,6,ROW(Agosto!$A$4:$A$300)-ROW(Agosto!$A$3)/(Agosto!$A$4:$A$300=MAX(B14:B16)),MOD(ROW(),2)+3)))),"")</f>
        <v/>
      </c>
      <c r="D16" s="16" t="str">
        <f>IFERROR(IF(B14="","",IF(MOD(ROW(),2)+3=1,INDEX(Agosto!$F$4:$F$300,MATCH(B16,Agosto!$A$4:$A$300,0)),INDEX(Agosto!$F$4:$F$300,_xlfn.AGGREGATE(15,6,ROW(Agosto!$A$4:$A$300)-ROW(Agosto!$A$3)/(Agosto!$A$4:$A$300=MAX(B14:B16)),MOD(ROW(),2)+3)))),"")</f>
        <v/>
      </c>
      <c r="E16" s="26"/>
      <c r="F16" s="20" t="str">
        <f>IFERROR(IF(E14="","",IF(MOD(ROW(),2)+3=1,INDEX(Agosto!$C$4:$C$300,MATCH(E16,Agosto!$A$4:$A$300,0)),INDEX(Agosto!$C$4:$C$300,_xlfn.AGGREGATE(15,6,ROW(Agosto!$A$4:$A$300)-ROW(Agosto!$A$3)/(Agosto!$A$4:$A$300=MAX(E14:E16)),MOD(ROW(),2)+3)))),"")</f>
        <v/>
      </c>
      <c r="G16" s="16" t="str">
        <f>IFERROR(IF(E14="","",IF(MOD(ROW(),2)+3=1,INDEX(Agosto!$F$4:$F$300,MATCH(E16,Agosto!$A$4:$A$300,0)),INDEX(Agosto!$F$4:$F$300,_xlfn.AGGREGATE(15,6,ROW(Agosto!$A$4:$A$300)-ROW(Agosto!$A$3)/(Agosto!$A$4:$A$300=MAX(E14:E16)),MOD(ROW(),2)+3)))),"")</f>
        <v/>
      </c>
      <c r="H16" s="26"/>
      <c r="I16" s="20" t="str">
        <f>IFERROR(IF(H14="","",IF(MOD(ROW(),2)+3=1,INDEX(Agosto!$C$4:$C$300,MATCH(H16,Agosto!$A$4:$A$300,0)),INDEX(Agosto!$C$4:$C$300,_xlfn.AGGREGATE(15,6,ROW(Agosto!$A$4:$A$300)-ROW(Agosto!$A$3)/(Agosto!$A$4:$A$300=MAX(H14:H16)),MOD(ROW(),2)+3)))),"")</f>
        <v/>
      </c>
      <c r="J16" s="16" t="str">
        <f>IFERROR(IF(H14="","",IF(MOD(ROW(),2)+3=1,INDEX(Agosto!$F$4:$F$300,MATCH(H16,Agosto!$A$4:$A$300,0)),INDEX(Agosto!$F$4:$F$300,_xlfn.AGGREGATE(15,6,ROW(Agosto!$A$4:$A$300)-ROW(Agosto!$A$3)/(Agosto!$A$4:$A$300=MAX(H14:H16)),MOD(ROW(),2)+3)))),"")</f>
        <v/>
      </c>
      <c r="K16" s="26"/>
      <c r="L16" s="20" t="str">
        <f>IFERROR(IF(K14="","",IF(MOD(ROW(),2)+3=1,INDEX(Agosto!$C$4:$C$300,MATCH(K16,Agosto!$A$4:$A$300,0)),INDEX(Agosto!$C$4:$C$300,_xlfn.AGGREGATE(15,6,ROW(Agosto!$A$4:$A$300)-ROW(Agosto!$A$3)/(Agosto!$A$4:$A$300=MAX(K14:K16)),MOD(ROW(),2)+3)))),"")</f>
        <v/>
      </c>
      <c r="M16" s="16" t="str">
        <f>IFERROR(IF(K14="","",IF(MOD(ROW(),2)+3=1,INDEX(Agosto!$F$4:$F$300,MATCH(K16,Agosto!$A$4:$A$300,0)),INDEX(Agosto!$F$4:$F$300,_xlfn.AGGREGATE(15,6,ROW(Agosto!$A$4:$A$300)-ROW(Agosto!$A$3)/(Agosto!$A$4:$A$300=MAX(K14:K16)),MOD(ROW(),2)+3)))),"")</f>
        <v/>
      </c>
      <c r="N16" s="26"/>
      <c r="O16" s="20" t="str">
        <f>IFERROR(IF(N14="","",IF(MOD(ROW(),2)+3=1,INDEX(Agosto!$C$4:$C$300,MATCH(N16,Agosto!$A$4:$A$300,0)),INDEX(Agosto!$C$4:$C$300,_xlfn.AGGREGATE(15,6,ROW(Agosto!$A$4:$A$300)-ROW(Agosto!$A$3)/(Agosto!$A$4:$A$300=MAX(N14:N16)),MOD(ROW(),2)+3)))),"")</f>
        <v/>
      </c>
      <c r="P16" s="16" t="str">
        <f>IFERROR(IF(N14="","",IF(MOD(ROW(),2)+3=1,INDEX(Agosto!$F$4:$F$300,MATCH(N16,Agosto!$A$4:$A$300,0)),INDEX(Agosto!$F$4:$F$300,_xlfn.AGGREGATE(15,6,ROW(Agosto!$A$4:$A$300)-ROW(Agosto!$A$3)/(Agosto!$A$4:$A$300=MAX(N14:N16)),MOD(ROW(),2)+3)))),"")</f>
        <v/>
      </c>
      <c r="Q16" s="26"/>
      <c r="R16" s="20" t="str">
        <f>IFERROR(IF(Q14="","",IF(MOD(ROW(),2)+3=1,INDEX(Agosto!$C$4:$C$300,MATCH(Q16,Agosto!$A$4:$A$300,0)),INDEX(Agosto!$C$4:$C$300,_xlfn.AGGREGATE(15,6,ROW(Agosto!$A$4:$A$300)-ROW(Agosto!$A$3)/(Agosto!$A$4:$A$300=MAX(Q14:Q16)),MOD(ROW(),2)+3)))),"")</f>
        <v/>
      </c>
      <c r="S16" s="16" t="str">
        <f>IFERROR(IF(Q14="","",IF(MOD(ROW(),2)+3=1,INDEX(Agosto!$F$4:$F$300,MATCH(Q16,Agosto!$A$4:$A$300,0)),INDEX(Agosto!$F$4:$F$300,_xlfn.AGGREGATE(15,6,ROW(Agosto!$A$4:$A$300)-ROW(Agosto!$A$3)/(Agosto!$A$4:$A$300=MAX(Q14:Q16)),MOD(ROW(),2)+3)))),"")</f>
        <v/>
      </c>
      <c r="T16" s="26"/>
      <c r="U16" s="46" t="str">
        <f>IFERROR(IF(T14="","",IF(MOD(ROW(),2)+3=1,INDEX(Agosto!$C$4:$C$300,MATCH(T16,Agosto!$A$4:$A$300,0)),INDEX(Agosto!$C$4:$C$300,_xlfn.AGGREGATE(15,6,ROW(Agosto!$A$4:$A$300)-ROW(Agosto!$A$3)/(Agosto!$A$4:$A$300=MAX(T14:T16)),MOD(ROW(),2)+3)))),"")</f>
        <v/>
      </c>
      <c r="V16" s="16" t="str">
        <f>IFERROR(IF(T14="","",IF(MOD(ROW(),2)+3=1,INDEX(Agosto!$F$4:$F$300,MATCH(T16,Agosto!$A$4:$A$300,0)),INDEX(Agosto!$F$4:$F$300,_xlfn.AGGREGATE(15,6,ROW(Agosto!$A$4:$A$300)-ROW(Agosto!$A$3)/(Agosto!$A$4:$A$300=MAX(T14:T16)),MOD(ROW(),2)+3)))),"")</f>
        <v/>
      </c>
    </row>
    <row r="17" spans="2:22" x14ac:dyDescent="0.3">
      <c r="B17" s="45"/>
      <c r="C17" s="20" t="str">
        <f>IFERROR(IF(B14="","",IF(MOD(ROW(),2)+3=1,INDEX(Agosto!$C$4:$C$300,MATCH(B17,Agosto!$A$4:$A$300,0)),INDEX(Agosto!$C$4:$C$300,_xlfn.AGGREGATE(15,6,ROW(Agosto!$A$4:$A$300)-ROW(Agosto!$A$3)/(Agosto!$A$4:$A$300=MAX(B14:B17)),MOD(ROW(),2)+3)))),"")</f>
        <v/>
      </c>
      <c r="D17" s="16" t="str">
        <f>IFERROR(IF(B14="","",IF(MOD(ROW(),2)+3=1,INDEX(Agosto!$F$4:$F$300,MATCH(B17,Agosto!$A$4:$A$300,0)),INDEX(Agosto!$F$4:$F$300,_xlfn.AGGREGATE(15,6,ROW(Agosto!$A$4:$A$300)-ROW(Agosto!$A$3)/(Agosto!$A$4:$A$300=MAX(B14:B17)),MOD(ROW(),2)+3)))),"")</f>
        <v/>
      </c>
      <c r="E17" s="26"/>
      <c r="F17" s="20" t="str">
        <f>IFERROR(IF(E14="","",IF(MOD(ROW(),2)+3=1,INDEX(Agosto!$C$4:$C$300,MATCH(E17,Agosto!$A$4:$A$300,0)),INDEX(Agosto!$C$4:$C$300,_xlfn.AGGREGATE(15,6,ROW(Agosto!$A$4:$A$300)-ROW(Agosto!$A$3)/(Agosto!$A$4:$A$300=MAX(E14:E17)),MOD(ROW(),2)+3)))),"")</f>
        <v/>
      </c>
      <c r="G17" s="16" t="str">
        <f>IFERROR(IF(E14="","",IF(MOD(ROW(),2)+3=1,INDEX(Agosto!$F$4:$F$300,MATCH(E17,Agosto!$A$4:$A$300,0)),INDEX(Agosto!$F$4:$F$300,_xlfn.AGGREGATE(15,6,ROW(Agosto!$A$4:$A$300)-ROW(Agosto!$A$3)/(Agosto!$A$4:$A$300=MAX(E14:E17)),MOD(ROW(),2)+3)))),"")</f>
        <v/>
      </c>
      <c r="H17" s="26"/>
      <c r="I17" s="20" t="str">
        <f>IFERROR(IF(H14="","",IF(MOD(ROW(),2)+3=1,INDEX(Agosto!$C$4:$C$300,MATCH(H17,Agosto!$A$4:$A$300,0)),INDEX(Agosto!$C$4:$C$300,_xlfn.AGGREGATE(15,6,ROW(Agosto!$A$4:$A$300)-ROW(Agosto!$A$3)/(Agosto!$A$4:$A$300=MAX(H14:H17)),MOD(ROW(),2)+3)))),"")</f>
        <v/>
      </c>
      <c r="J17" s="16" t="str">
        <f>IFERROR(IF(H14="","",IF(MOD(ROW(),2)+3=1,INDEX(Agosto!$F$4:$F$300,MATCH(H17,Agosto!$A$4:$A$300,0)),INDEX(Agosto!$F$4:$F$300,_xlfn.AGGREGATE(15,6,ROW(Agosto!$A$4:$A$300)-ROW(Agosto!$A$3)/(Agosto!$A$4:$A$300=MAX(H14:H17)),MOD(ROW(),2)+3)))),"")</f>
        <v/>
      </c>
      <c r="K17" s="26"/>
      <c r="L17" s="20" t="str">
        <f>IFERROR(IF(K14="","",IF(MOD(ROW(),2)+3=1,INDEX(Agosto!$C$4:$C$300,MATCH(K17,Agosto!$A$4:$A$300,0)),INDEX(Agosto!$C$4:$C$300,_xlfn.AGGREGATE(15,6,ROW(Agosto!$A$4:$A$300)-ROW(Agosto!$A$3)/(Agosto!$A$4:$A$300=MAX(K14:K17)),MOD(ROW(),2)+3)))),"")</f>
        <v/>
      </c>
      <c r="M17" s="16" t="str">
        <f>IFERROR(IF(K14="","",IF(MOD(ROW(),2)+3=1,INDEX(Agosto!$F$4:$F$300,MATCH(K17,Agosto!$A$4:$A$300,0)),INDEX(Agosto!$F$4:$F$300,_xlfn.AGGREGATE(15,6,ROW(Agosto!$A$4:$A$300)-ROW(Agosto!$A$3)/(Agosto!$A$4:$A$300=MAX(K14:K17)),MOD(ROW(),2)+3)))),"")</f>
        <v/>
      </c>
      <c r="N17" s="26"/>
      <c r="O17" s="20" t="str">
        <f>IFERROR(IF(N14="","",IF(MOD(ROW(),2)+3=1,INDEX(Agosto!$C$4:$C$300,MATCH(N17,Agosto!$A$4:$A$300,0)),INDEX(Agosto!$C$4:$C$300,_xlfn.AGGREGATE(15,6,ROW(Agosto!$A$4:$A$300)-ROW(Agosto!$A$3)/(Agosto!$A$4:$A$300=MAX(N14:N17)),MOD(ROW(),2)+3)))),"")</f>
        <v/>
      </c>
      <c r="P17" s="16" t="str">
        <f>IFERROR(IF(N14="","",IF(MOD(ROW(),2)+3=1,INDEX(Agosto!$F$4:$F$300,MATCH(N17,Agosto!$A$4:$A$300,0)),INDEX(Agosto!$F$4:$F$300,_xlfn.AGGREGATE(15,6,ROW(Agosto!$A$4:$A$300)-ROW(Agosto!$A$3)/(Agosto!$A$4:$A$300=MAX(N14:N17)),MOD(ROW(),2)+3)))),"")</f>
        <v/>
      </c>
      <c r="Q17" s="26"/>
      <c r="R17" s="20" t="str">
        <f>IFERROR(IF(Q14="","",IF(MOD(ROW(),2)+3=1,INDEX(Agosto!$C$4:$C$300,MATCH(Q17,Agosto!$A$4:$A$300,0)),INDEX(Agosto!$C$4:$C$300,_xlfn.AGGREGATE(15,6,ROW(Agosto!$A$4:$A$300)-ROW(Agosto!$A$3)/(Agosto!$A$4:$A$300=MAX(Q14:Q17)),MOD(ROW(),2)+3)))),"")</f>
        <v/>
      </c>
      <c r="S17" s="16" t="str">
        <f>IFERROR(IF(Q14="","",IF(MOD(ROW(),2)+3=1,INDEX(Agosto!$F$4:$F$300,MATCH(Q17,Agosto!$A$4:$A$300,0)),INDEX(Agosto!$F$4:$F$300,_xlfn.AGGREGATE(15,6,ROW(Agosto!$A$4:$A$300)-ROW(Agosto!$A$3)/(Agosto!$A$4:$A$300=MAX(Q14:Q17)),MOD(ROW(),2)+3)))),"")</f>
        <v/>
      </c>
      <c r="T17" s="26"/>
      <c r="U17" s="46" t="str">
        <f>IFERROR(IF(T14="","",IF(MOD(ROW(),2)+3=1,INDEX(Agosto!$C$4:$C$300,MATCH(T17,Agosto!$A$4:$A$300,0)),INDEX(Agosto!$C$4:$C$300,_xlfn.AGGREGATE(15,6,ROW(Agosto!$A$4:$A$300)-ROW(Agosto!$A$3)/(Agosto!$A$4:$A$300=MAX(T14:T17)),MOD(ROW(),2)+3)))),"")</f>
        <v/>
      </c>
      <c r="V17" s="16" t="str">
        <f>IFERROR(IF(T14="","",IF(MOD(ROW(),2)+3=1,INDEX(Agosto!$F$4:$F$300,MATCH(T17,Agosto!$A$4:$A$300,0)),INDEX(Agosto!$F$4:$F$300,_xlfn.AGGREGATE(15,6,ROW(Agosto!$A$4:$A$300)-ROW(Agosto!$A$3)/(Agosto!$A$4:$A$300=MAX(T14:T17)),MOD(ROW(),2)+3)))),"")</f>
        <v/>
      </c>
    </row>
    <row r="18" spans="2:22" x14ac:dyDescent="0.3">
      <c r="B18" s="47"/>
      <c r="C18" s="20" t="str">
        <f>IFERROR(IF(B14="","",IF(MOD(ROW(),2)+5=1,INDEX(Agosto!$C$4:$C$300,MATCH(B18,Agosto!$A$4:$A$300,0)),INDEX(Agosto!$C$4:$C$300,_xlfn.AGGREGATE(15,6,ROW(Agosto!$A$4:$A$300)-ROW(Agosto!$A$3)/(Agosto!$A$4:$A$300=MAX(B14:B18)),MOD(ROW(),2)+5)))),"")</f>
        <v/>
      </c>
      <c r="D18" s="16" t="str">
        <f>IFERROR(IF(B14="","",IF(MOD(ROW(),2)+5=1,INDEX(Agosto!$F$4:$F$300,MATCH(B18,Agosto!$A$4:$A$300,0)),INDEX(Agosto!$F$4:$F$300,_xlfn.AGGREGATE(15,6,ROW(Agosto!$A$4:$A$300)-ROW(Agosto!$A$3)/(Agosto!$A$4:$A$300=MAX(B14:B18)),MOD(ROW(),2)+5)))),"")</f>
        <v/>
      </c>
      <c r="E18" s="34"/>
      <c r="F18" s="20" t="str">
        <f>IFERROR(IF(E14="","",IF(MOD(ROW(),2)+5=1,INDEX(Agosto!$C$4:$C$300,MATCH(E18,Agosto!$A$4:$A$300,0)),INDEX(Agosto!$C$4:$C$300,_xlfn.AGGREGATE(15,6,ROW(Agosto!$A$4:$A$300)-ROW(Agosto!$A$3)/(Agosto!$A$4:$A$300=MAX(E14:E18)),MOD(ROW(),2)+5)))),"")</f>
        <v/>
      </c>
      <c r="G18" s="16" t="str">
        <f>IFERROR(IF(E14="","",IF(MOD(ROW(),2)+5=1,INDEX(Agosto!$F$4:$F$300,MATCH(E18,Agosto!$A$4:$A$300,0)),INDEX(Agosto!$F$4:$F$300,_xlfn.AGGREGATE(15,6,ROW(Agosto!$A$4:$A$300)-ROW(Agosto!$A$3)/(Agosto!$A$4:$A$300=MAX(E14:E18)),MOD(ROW(),2)+5)))),"")</f>
        <v/>
      </c>
      <c r="H18" s="34"/>
      <c r="I18" s="20" t="str">
        <f>IFERROR(IF(H14="","",IF(MOD(ROW(),2)+5=1,INDEX(Agosto!$C$4:$C$300,MATCH(H18,Agosto!$A$4:$A$300,0)),INDEX(Agosto!$C$4:$C$300,_xlfn.AGGREGATE(15,6,ROW(Agosto!$A$4:$A$300)-ROW(Agosto!$A$3)/(Agosto!$A$4:$A$300=MAX(H14:H18)),MOD(ROW(),2)+5)))),"")</f>
        <v/>
      </c>
      <c r="J18" s="16" t="str">
        <f>IFERROR(IF(H14="","",IF(MOD(ROW(),2)+5=1,INDEX(Agosto!$F$4:$F$300,MATCH(H18,Agosto!$A$4:$A$300,0)),INDEX(Agosto!$F$4:$F$300,_xlfn.AGGREGATE(15,6,ROW(Agosto!$A$4:$A$300)-ROW(Agosto!$A$3)/(Agosto!$A$4:$A$300=MAX(H14:H18)),MOD(ROW(),2)+5)))),"")</f>
        <v/>
      </c>
      <c r="K18" s="34"/>
      <c r="L18" s="20" t="str">
        <f>IFERROR(IF(K14="","",IF(MOD(ROW(),2)+5=1,INDEX(Agosto!$C$4:$C$300,MATCH(K18,Agosto!$A$4:$A$300,0)),INDEX(Agosto!$C$4:$C$300,_xlfn.AGGREGATE(15,6,ROW(Agosto!$A$4:$A$300)-ROW(Agosto!$A$3)/(Agosto!$A$4:$A$300=MAX(K14:K18)),MOD(ROW(),2)+5)))),"")</f>
        <v/>
      </c>
      <c r="M18" s="16" t="str">
        <f>IFERROR(IF(K14="","",IF(MOD(ROW(),2)+5=1,INDEX(Agosto!$F$4:$F$300,MATCH(K18,Agosto!$A$4:$A$300,0)),INDEX(Agosto!$F$4:$F$300,_xlfn.AGGREGATE(15,6,ROW(Agosto!$A$4:$A$300)-ROW(Agosto!$A$3)/(Agosto!$A$4:$A$300=MAX(K14:K18)),MOD(ROW(),2)+5)))),"")</f>
        <v/>
      </c>
      <c r="N18" s="34"/>
      <c r="O18" s="20" t="str">
        <f>IFERROR(IF(N14="","",IF(MOD(ROW(),2)+5=1,INDEX(Agosto!$C$4:$C$300,MATCH(N18,Agosto!$A$4:$A$300,0)),INDEX(Agosto!$C$4:$C$300,_xlfn.AGGREGATE(15,6,ROW(Agosto!$A$4:$A$300)-ROW(Agosto!$A$3)/(Agosto!$A$4:$A$300=MAX(N14:N18)),MOD(ROW(),2)+5)))),"")</f>
        <v/>
      </c>
      <c r="P18" s="16" t="str">
        <f>IFERROR(IF(N14="","",IF(MOD(ROW(),2)+5=1,INDEX(Agosto!$F$4:$F$300,MATCH(N18,Agosto!$A$4:$A$300,0)),INDEX(Agosto!$F$4:$F$300,_xlfn.AGGREGATE(15,6,ROW(Agosto!$A$4:$A$300)-ROW(Agosto!$A$3)/(Agosto!$A$4:$A$300=MAX(N14:N18)),MOD(ROW(),2)+5)))),"")</f>
        <v/>
      </c>
      <c r="Q18" s="34"/>
      <c r="R18" s="20" t="str">
        <f>IFERROR(IF(Q14="","",IF(MOD(ROW(),2)+5=1,INDEX(Agosto!$C$4:$C$300,MATCH(Q18,Agosto!$A$4:$A$300,0)),INDEX(Agosto!$C$4:$C$300,_xlfn.AGGREGATE(15,6,ROW(Agosto!$A$4:$A$300)-ROW(Agosto!$A$3)/(Agosto!$A$4:$A$300=MAX(Q14:Q18)),MOD(ROW(),2)+5)))),"")</f>
        <v/>
      </c>
      <c r="S18" s="16" t="str">
        <f>IFERROR(IF(Q14="","",IF(MOD(ROW(),2)+5=1,INDEX(Agosto!$F$4:$F$300,MATCH(Q18,Agosto!$A$4:$A$300,0)),INDEX(Agosto!$F$4:$F$300,_xlfn.AGGREGATE(15,6,ROW(Agosto!$A$4:$A$300)-ROW(Agosto!$A$3)/(Agosto!$A$4:$A$300=MAX(Q14:Q18)),MOD(ROW(),2)+5)))),"")</f>
        <v/>
      </c>
      <c r="T18" s="34"/>
      <c r="U18" s="46" t="str">
        <f>IFERROR(IF(T14="","",IF(MOD(ROW(),2)+5=1,INDEX(Agosto!$C$4:$C$300,MATCH(T18,Agosto!$A$4:$A$300,0)),INDEX(Agosto!$C$4:$C$300,_xlfn.AGGREGATE(15,6,ROW(Agosto!$A$4:$A$300)-ROW(Agosto!$A$3)/(Agosto!$A$4:$A$300=MAX(T14:T18)),MOD(ROW(),2)+5)))),"")</f>
        <v/>
      </c>
      <c r="V18" s="16" t="str">
        <f>IFERROR(IF(T14="","",IF(MOD(ROW(),2)+5=1,INDEX(Agosto!$F$4:$F$300,MATCH(T18,Agosto!$A$4:$A$300,0)),INDEX(Agosto!$F$4:$F$300,_xlfn.AGGREGATE(15,6,ROW(Agosto!$A$4:$A$300)-ROW(Agosto!$A$3)/(Agosto!$A$4:$A$300=MAX(T14:T18)),MOD(ROW(),2)+5)))),"")</f>
        <v/>
      </c>
    </row>
    <row r="19" spans="2:22" x14ac:dyDescent="0.3">
      <c r="B19" s="47"/>
      <c r="C19" s="20" t="str">
        <f>IFERROR(IF(B14="","",IF(MOD(ROW(),2)+5=1,INDEX(Agosto!$C$4:$C$300,MATCH(B19,Agosto!$A$4:$A$300,0)),INDEX(Agosto!$C$4:$C$300,_xlfn.AGGREGATE(15,6,ROW(Agosto!$A$4:$A$300)-ROW(Agosto!$A$3)/(Agosto!$A$4:$A$300=MAX(B14:B19)),MOD(ROW(),2)+5)))),"")</f>
        <v/>
      </c>
      <c r="D19" s="16" t="str">
        <f>IFERROR(IF(B14="","",IF(MOD(ROW(),2)+5=1,INDEX(Agosto!$F$4:$F$300,MATCH(B19,Agosto!$A$4:$A$300,0)),INDEX(Agosto!$F$4:$F$300,_xlfn.AGGREGATE(15,6,ROW(Agosto!$A$4:$A$300)-ROW(Agosto!$A$3)/(Agosto!$A$4:$A$300=MAX(B14:B19)),MOD(ROW(),2)+5)))),"")</f>
        <v/>
      </c>
      <c r="E19" s="34"/>
      <c r="F19" s="20" t="str">
        <f>IFERROR(IF(E14="","",IF(MOD(ROW(),2)+5=1,INDEX(Agosto!$C$4:$C$300,MATCH(E19,Agosto!$A$4:$A$300,0)),INDEX(Agosto!$C$4:$C$300,_xlfn.AGGREGATE(15,6,ROW(Agosto!$A$4:$A$300)-ROW(Agosto!$A$3)/(Agosto!$A$4:$A$300=MAX(E14:E19)),MOD(ROW(),2)+5)))),"")</f>
        <v/>
      </c>
      <c r="G19" s="16" t="str">
        <f>IFERROR(IF(E14="","",IF(MOD(ROW(),2)+5=1,INDEX(Agosto!$F$4:$F$300,MATCH(E19,Agosto!$A$4:$A$300,0)),INDEX(Agosto!$F$4:$F$300,_xlfn.AGGREGATE(15,6,ROW(Agosto!$A$4:$A$300)-ROW(Agosto!$A$3)/(Agosto!$A$4:$A$300=MAX(E14:E19)),MOD(ROW(),2)+5)))),"")</f>
        <v/>
      </c>
      <c r="H19" s="34"/>
      <c r="I19" s="20" t="str">
        <f>IFERROR(IF(H14="","",IF(MOD(ROW(),2)+5=1,INDEX(Agosto!$C$4:$C$300,MATCH(H19,Agosto!$A$4:$A$300,0)),INDEX(Agosto!$C$4:$C$300,_xlfn.AGGREGATE(15,6,ROW(Agosto!$A$4:$A$300)-ROW(Agosto!$A$3)/(Agosto!$A$4:$A$300=MAX(H14:H19)),MOD(ROW(),2)+5)))),"")</f>
        <v/>
      </c>
      <c r="J19" s="16" t="str">
        <f>IFERROR(IF(H14="","",IF(MOD(ROW(),2)+5=1,INDEX(Agosto!$F$4:$F$300,MATCH(H19,Agosto!$A$4:$A$300,0)),INDEX(Agosto!$F$4:$F$300,_xlfn.AGGREGATE(15,6,ROW(Agosto!$A$4:$A$300)-ROW(Agosto!$A$3)/(Agosto!$A$4:$A$300=MAX(H14:H19)),MOD(ROW(),2)+5)))),"")</f>
        <v/>
      </c>
      <c r="K19" s="34"/>
      <c r="L19" s="20" t="str">
        <f>IFERROR(IF(K14="","",IF(MOD(ROW(),2)+5=1,INDEX(Agosto!$C$4:$C$300,MATCH(K19,Agosto!$A$4:$A$300,0)),INDEX(Agosto!$C$4:$C$300,_xlfn.AGGREGATE(15,6,ROW(Agosto!$A$4:$A$300)-ROW(Agosto!$A$3)/(Agosto!$A$4:$A$300=MAX(K14:K19)),MOD(ROW(),2)+5)))),"")</f>
        <v/>
      </c>
      <c r="M19" s="16" t="str">
        <f>IFERROR(IF(K14="","",IF(MOD(ROW(),2)+5=1,INDEX(Agosto!$F$4:$F$300,MATCH(K19,Agosto!$A$4:$A$300,0)),INDEX(Agosto!$F$4:$F$300,_xlfn.AGGREGATE(15,6,ROW(Agosto!$A$4:$A$300)-ROW(Agosto!$A$3)/(Agosto!$A$4:$A$300=MAX(K14:K19)),MOD(ROW(),2)+5)))),"")</f>
        <v/>
      </c>
      <c r="N19" s="34"/>
      <c r="O19" s="20" t="str">
        <f>IFERROR(IF(N14="","",IF(MOD(ROW(),2)+5=1,INDEX(Agosto!$C$4:$C$300,MATCH(N19,Agosto!$A$4:$A$300,0)),INDEX(Agosto!$C$4:$C$300,_xlfn.AGGREGATE(15,6,ROW(Agosto!$A$4:$A$300)-ROW(Agosto!$A$3)/(Agosto!$A$4:$A$300=MAX(N14:N19)),MOD(ROW(),2)+5)))),"")</f>
        <v/>
      </c>
      <c r="P19" s="16" t="str">
        <f>IFERROR(IF(N14="","",IF(MOD(ROW(),2)+5=1,INDEX(Agosto!$F$4:$F$300,MATCH(N19,Agosto!$A$4:$A$300,0)),INDEX(Agosto!$F$4:$F$300,_xlfn.AGGREGATE(15,6,ROW(Agosto!$A$4:$A$300)-ROW(Agosto!$A$3)/(Agosto!$A$4:$A$300=MAX(N14:N19)),MOD(ROW(),2)+5)))),"")</f>
        <v/>
      </c>
      <c r="Q19" s="34"/>
      <c r="R19" s="20" t="str">
        <f>IFERROR(IF(Q14="","",IF(MOD(ROW(),2)+5=1,INDEX(Agosto!$C$4:$C$300,MATCH(Q19,Agosto!$A$4:$A$300,0)),INDEX(Agosto!$C$4:$C$300,_xlfn.AGGREGATE(15,6,ROW(Agosto!$A$4:$A$300)-ROW(Agosto!$A$3)/(Agosto!$A$4:$A$300=MAX(Q14:Q19)),MOD(ROW(),2)+5)))),"")</f>
        <v/>
      </c>
      <c r="S19" s="16" t="str">
        <f>IFERROR(IF(Q14="","",IF(MOD(ROW(),2)+5=1,INDEX(Agosto!$F$4:$F$300,MATCH(Q19,Agosto!$A$4:$A$300,0)),INDEX(Agosto!$F$4:$F$300,_xlfn.AGGREGATE(15,6,ROW(Agosto!$A$4:$A$300)-ROW(Agosto!$A$3)/(Agosto!$A$4:$A$300=MAX(Q14:Q19)),MOD(ROW(),2)+5)))),"")</f>
        <v/>
      </c>
      <c r="T19" s="34"/>
      <c r="U19" s="46" t="str">
        <f>IFERROR(IF(T14="","",IF(MOD(ROW(),2)+5=1,INDEX(Agosto!$C$4:$C$300,MATCH(T19,Agosto!$A$4:$A$300,0)),INDEX(Agosto!$C$4:$C$300,_xlfn.AGGREGATE(15,6,ROW(Agosto!$A$4:$A$300)-ROW(Agosto!$A$3)/(Agosto!$A$4:$A$300=MAX(T14:T19)),MOD(ROW(),2)+5)))),"")</f>
        <v/>
      </c>
      <c r="V19" s="16" t="str">
        <f>IFERROR(IF(T14="","",IF(MOD(ROW(),2)+5=1,INDEX(Agosto!$F$4:$F$300,MATCH(T19,Agosto!$A$4:$A$300,0)),INDEX(Agosto!$F$4:$F$300,_xlfn.AGGREGATE(15,6,ROW(Agosto!$A$4:$A$300)-ROW(Agosto!$A$3)/(Agosto!$A$4:$A$300=MAX(T14:T19)),MOD(ROW(),2)+5)))),"")</f>
        <v/>
      </c>
    </row>
    <row r="20" spans="2:22" x14ac:dyDescent="0.3">
      <c r="B20" s="47"/>
      <c r="C20" s="20" t="str">
        <f>IFERROR(IF(B14="","",IF(MOD(ROW(),2)+7=1,INDEX(Agosto!$C$4:$C$300,MATCH(B20,Agosto!$A$4:$A$300,0)),INDEX(Agosto!$C$4:$C$300,_xlfn.AGGREGATE(15,6,ROW(Agosto!$A$4:$A$300)-ROW(Agosto!$A$3)/(Agosto!$A$4:$A$300=MAX(B14:B20)),MOD(ROW(),2)+7)))),"")</f>
        <v/>
      </c>
      <c r="D20" s="16" t="str">
        <f>IFERROR(IF(B14="","",IF(MOD(ROW(),2)+7=1,INDEX(Agosto!$F$4:$F$300,MATCH(B20,Agosto!$A$4:$A$300,0)),INDEX(Agosto!$F$4:$F$300,_xlfn.AGGREGATE(15,6,ROW(Agosto!$A$4:$A$300)-ROW(Agosto!$A$3)/(Agosto!$A$4:$A$300=MAX(B14:B20)),MOD(ROW(),2)+7)))),"")</f>
        <v/>
      </c>
      <c r="E20" s="34"/>
      <c r="F20" s="20" t="str">
        <f>IFERROR(IF(E14="","",IF(MOD(ROW(),2)+7=1,INDEX(Agosto!$C$4:$C$300,MATCH(E20,Agosto!$A$4:$A$300,0)),INDEX(Agosto!$C$4:$C$300,_xlfn.AGGREGATE(15,6,ROW(Agosto!$A$4:$A$300)-ROW(Agosto!$A$3)/(Agosto!$A$4:$A$300=MAX(E14:E20)),MOD(ROW(),2)+7)))),"")</f>
        <v/>
      </c>
      <c r="G20" s="16" t="str">
        <f>IFERROR(IF(E14="","",IF(MOD(ROW(),2)+7=1,INDEX(Agosto!$F$4:$F$300,MATCH(E20,Agosto!$A$4:$A$300,0)),INDEX(Agosto!$F$4:$F$300,_xlfn.AGGREGATE(15,6,ROW(Agosto!$A$4:$A$300)-ROW(Agosto!$A$3)/(Agosto!$A$4:$A$300=MAX(E14:E20)),MOD(ROW(),2)+7)))),"")</f>
        <v/>
      </c>
      <c r="H20" s="34"/>
      <c r="I20" s="20" t="str">
        <f>IFERROR(IF(H14="","",IF(MOD(ROW(),2)+7=1,INDEX(Agosto!$C$4:$C$300,MATCH(H20,Agosto!$A$4:$A$300,0)),INDEX(Agosto!$C$4:$C$300,_xlfn.AGGREGATE(15,6,ROW(Agosto!$A$4:$A$300)-ROW(Agosto!$A$3)/(Agosto!$A$4:$A$300=MAX(H14:H20)),MOD(ROW(),2)+7)))),"")</f>
        <v/>
      </c>
      <c r="J20" s="16" t="str">
        <f>IFERROR(IF(H14="","",IF(MOD(ROW(),2)+7=1,INDEX(Agosto!$F$4:$F$300,MATCH(H20,Agosto!$A$4:$A$300,0)),INDEX(Agosto!$F$4:$F$300,_xlfn.AGGREGATE(15,6,ROW(Agosto!$A$4:$A$300)-ROW(Agosto!$A$3)/(Agosto!$A$4:$A$300=MAX(H14:H20)),MOD(ROW(),2)+7)))),"")</f>
        <v/>
      </c>
      <c r="K20" s="34"/>
      <c r="L20" s="20" t="str">
        <f>IFERROR(IF(K14="","",IF(MOD(ROW(),2)+7=1,INDEX(Agosto!$C$4:$C$300,MATCH(K20,Agosto!$A$4:$A$300,0)),INDEX(Agosto!$C$4:$C$300,_xlfn.AGGREGATE(15,6,ROW(Agosto!$A$4:$A$300)-ROW(Agosto!$A$3)/(Agosto!$A$4:$A$300=MAX(K14:K20)),MOD(ROW(),2)+7)))),"")</f>
        <v/>
      </c>
      <c r="M20" s="16" t="str">
        <f>IFERROR(IF(K14="","",IF(MOD(ROW(),2)+7=1,INDEX(Agosto!$F$4:$F$300,MATCH(K20,Agosto!$A$4:$A$300,0)),INDEX(Agosto!$F$4:$F$300,_xlfn.AGGREGATE(15,6,ROW(Agosto!$A$4:$A$300)-ROW(Agosto!$A$3)/(Agosto!$A$4:$A$300=MAX(K14:K20)),MOD(ROW(),2)+7)))),"")</f>
        <v/>
      </c>
      <c r="N20" s="34"/>
      <c r="O20" s="20" t="str">
        <f>IFERROR(IF(N14="","",IF(MOD(ROW(),2)+7=1,INDEX(Agosto!$C$4:$C$300,MATCH(N20,Agosto!$A$4:$A$300,0)),INDEX(Agosto!$C$4:$C$300,_xlfn.AGGREGATE(15,6,ROW(Agosto!$A$4:$A$300)-ROW(Agosto!$A$3)/(Agosto!$A$4:$A$300=MAX(N14:N20)),MOD(ROW(),2)+7)))),"")</f>
        <v/>
      </c>
      <c r="P20" s="16" t="str">
        <f>IFERROR(IF(N14="","",IF(MOD(ROW(),2)+7=1,INDEX(Agosto!$F$4:$F$300,MATCH(N20,Agosto!$A$4:$A$300,0)),INDEX(Agosto!$F$4:$F$300,_xlfn.AGGREGATE(15,6,ROW(Agosto!$A$4:$A$300)-ROW(Agosto!$A$3)/(Agosto!$A$4:$A$300=MAX(N14:N20)),MOD(ROW(),2)+7)))),"")</f>
        <v/>
      </c>
      <c r="Q20" s="34"/>
      <c r="R20" s="20" t="str">
        <f>IFERROR(IF(Q14="","",IF(MOD(ROW(),2)+7=1,INDEX(Agosto!$C$4:$C$300,MATCH(Q20,Agosto!$A$4:$A$300,0)),INDEX(Agosto!$C$4:$C$300,_xlfn.AGGREGATE(15,6,ROW(Agosto!$A$4:$A$300)-ROW(Agosto!$A$3)/(Agosto!$A$4:$A$300=MAX(Q14:Q20)),MOD(ROW(),2)+7)))),"")</f>
        <v/>
      </c>
      <c r="S20" s="16" t="str">
        <f>IFERROR(IF(Q14="","",IF(MOD(ROW(),2)+7=1,INDEX(Agosto!$F$4:$F$300,MATCH(Q20,Agosto!$A$4:$A$300,0)),INDEX(Agosto!$F$4:$F$300,_xlfn.AGGREGATE(15,6,ROW(Agosto!$A$4:$A$300)-ROW(Agosto!$A$3)/(Agosto!$A$4:$A$300=MAX(Q14:Q20)),MOD(ROW(),2)+7)))),"")</f>
        <v/>
      </c>
      <c r="T20" s="34"/>
      <c r="U20" s="46" t="str">
        <f>IFERROR(IF(T14="","",IF(MOD(ROW(),2)+7=1,INDEX(Agosto!$C$4:$C$300,MATCH(T20,Agosto!$A$4:$A$300,0)),INDEX(Agosto!$C$4:$C$300,_xlfn.AGGREGATE(15,6,ROW(Agosto!$A$4:$A$300)-ROW(Agosto!$A$3)/(Agosto!$A$4:$A$300=MAX(T14:T20)),MOD(ROW(),2)+7)))),"")</f>
        <v/>
      </c>
      <c r="V20" s="16" t="str">
        <f>IFERROR(IF(T14="","",IF(MOD(ROW(),2)+7=1,INDEX(Agosto!$F$4:$F$300,MATCH(T20,Agosto!$A$4:$A$300,0)),INDEX(Agosto!$F$4:$F$300,_xlfn.AGGREGATE(15,6,ROW(Agosto!$A$4:$A$300)-ROW(Agosto!$A$3)/(Agosto!$A$4:$A$300=MAX(T14:T20)),MOD(ROW(),2)+7)))),"")</f>
        <v/>
      </c>
    </row>
    <row r="21" spans="2:22" x14ac:dyDescent="0.3">
      <c r="B21" s="47"/>
      <c r="C21" s="21" t="str">
        <f>IFERROR(IF(B14="","",IF(MOD(ROW(),2)+7=1,INDEX(Agosto!$C$4:$C$300,MATCH(B21,Agosto!$A$4:$A$300,0)),INDEX(Agosto!$C$4:$C$300,_xlfn.AGGREGATE(15,6,ROW(Agosto!$A$4:$A$300)-ROW(Agosto!$A$3)/(Agosto!$A$4:$A$300=MAX(B14:B21)),MOD(ROW(),2)+7)))),"")</f>
        <v/>
      </c>
      <c r="D21" s="16" t="str">
        <f>IFERROR(IF(B14="","",IF(MOD(ROW(),2)+7=1,INDEX(Agosto!$F$4:$F$300,MATCH(B21,Agosto!$A$4:$A$300,0)),INDEX(Agosto!$F$4:$F$300,_xlfn.AGGREGATE(15,6,ROW(Agosto!$A$4:$A$300)-ROW(Agosto!$A$3)/(Agosto!$A$4:$A$300=MAX(B14:B21)),MOD(ROW(),2)+7)))),"")</f>
        <v/>
      </c>
      <c r="E21" s="34"/>
      <c r="F21" s="44" t="str">
        <f>IFERROR(IF(E14="","",IF(MOD(ROW(),2)+7=1,INDEX(Agosto!$C$4:$C$300,MATCH(E21,Agosto!$A$4:$A$300,0)),INDEX(Agosto!$C$4:$C$300,_xlfn.AGGREGATE(15,6,ROW(Agosto!$A$4:$A$300)-ROW(Agosto!$A$3)/(Agosto!$A$4:$A$300=MAX(E14:E21)),MOD(ROW(),2)+7)))),"")</f>
        <v/>
      </c>
      <c r="G21" s="16" t="str">
        <f>IFERROR(IF(E14="","",IF(MOD(ROW(),2)+7=1,INDEX(Agosto!$F$4:$F$300,MATCH(E21,Agosto!$A$4:$A$300,0)),INDEX(Agosto!$F$4:$F$300,_xlfn.AGGREGATE(15,6,ROW(Agosto!$A$4:$A$300)-ROW(Agosto!$A$3)/(Agosto!$A$4:$A$300=MAX(E14:E21)),MOD(ROW(),2)+7)))),"")</f>
        <v/>
      </c>
      <c r="H21" s="34"/>
      <c r="I21" s="44" t="str">
        <f>IFERROR(IF(H14="","",IF(MOD(ROW(),2)+7=1,INDEX(Agosto!$C$4:$C$300,MATCH(H21,Agosto!$A$4:$A$300,0)),INDEX(Agosto!$C$4:$C$300,_xlfn.AGGREGATE(15,6,ROW(Agosto!$A$4:$A$300)-ROW(Agosto!$A$3)/(Agosto!$A$4:$A$300=MAX(H14:H21)),MOD(ROW(),2)+7)))),"")</f>
        <v/>
      </c>
      <c r="J21" s="16" t="str">
        <f>IFERROR(IF(H14="","",IF(MOD(ROW(),2)+7=1,INDEX(Agosto!$F$4:$F$300,MATCH(H21,Agosto!$A$4:$A$300,0)),INDEX(Agosto!$F$4:$F$300,_xlfn.AGGREGATE(15,6,ROW(Agosto!$A$4:$A$300)-ROW(Agosto!$A$3)/(Agosto!$A$4:$A$300=MAX(H14:H21)),MOD(ROW(),2)+7)))),"")</f>
        <v/>
      </c>
      <c r="K21" s="34"/>
      <c r="L21" s="44" t="str">
        <f>IFERROR(IF(K14="","",IF(MOD(ROW(),2)+7=1,INDEX(Agosto!$C$4:$C$300,MATCH(K21,Agosto!$A$4:$A$300,0)),INDEX(Agosto!$C$4:$C$300,_xlfn.AGGREGATE(15,6,ROW(Agosto!$A$4:$A$300)-ROW(Agosto!$A$3)/(Agosto!$A$4:$A$300=MAX(K14:K21)),MOD(ROW(),2)+7)))),"")</f>
        <v/>
      </c>
      <c r="M21" s="16" t="str">
        <f>IFERROR(IF(K14="","",IF(MOD(ROW(),2)+7=1,INDEX(Agosto!$F$4:$F$300,MATCH(K21,Agosto!$A$4:$A$300,0)),INDEX(Agosto!$F$4:$F$300,_xlfn.AGGREGATE(15,6,ROW(Agosto!$A$4:$A$300)-ROW(Agosto!$A$3)/(Agosto!$A$4:$A$300=MAX(K14:K21)),MOD(ROW(),2)+7)))),"")</f>
        <v/>
      </c>
      <c r="N21" s="34"/>
      <c r="O21" s="44" t="str">
        <f>IFERROR(IF(N14="","",IF(MOD(ROW(),2)+7=1,INDEX(Agosto!$C$4:$C$300,MATCH(N21,Agosto!$A$4:$A$300,0)),INDEX(Agosto!$C$4:$C$300,_xlfn.AGGREGATE(15,6,ROW(Agosto!$A$4:$A$300)-ROW(Agosto!$A$3)/(Agosto!$A$4:$A$300=MAX(N14:N21)),MOD(ROW(),2)+7)))),"")</f>
        <v/>
      </c>
      <c r="P21" s="16" t="str">
        <f>IFERROR(IF(N14="","",IF(MOD(ROW(),2)+7=1,INDEX(Agosto!$F$4:$F$300,MATCH(N21,Agosto!$A$4:$A$300,0)),INDEX(Agosto!$F$4:$F$300,_xlfn.AGGREGATE(15,6,ROW(Agosto!$A$4:$A$300)-ROW(Agosto!$A$3)/(Agosto!$A$4:$A$300=MAX(N14:N21)),MOD(ROW(),2)+7)))),"")</f>
        <v/>
      </c>
      <c r="Q21" s="34"/>
      <c r="R21" s="44" t="str">
        <f>IFERROR(IF(Q14="","",IF(MOD(ROW(),2)+7=1,INDEX(Agosto!$C$4:$C$300,MATCH(Q21,Agosto!$A$4:$A$300,0)),INDEX(Agosto!$C$4:$C$300,_xlfn.AGGREGATE(15,6,ROW(Agosto!$A$4:$A$300)-ROW(Agosto!$A$3)/(Agosto!$A$4:$A$300=MAX(Q14:Q21)),MOD(ROW(),2)+7)))),"")</f>
        <v/>
      </c>
      <c r="S21" s="16" t="str">
        <f>IFERROR(IF(Q14="","",IF(MOD(ROW(),2)+7=1,INDEX(Agosto!$F$4:$F$300,MATCH(Q21,Agosto!$A$4:$A$300,0)),INDEX(Agosto!$F$4:$F$300,_xlfn.AGGREGATE(15,6,ROW(Agosto!$A$4:$A$300)-ROW(Agosto!$A$3)/(Agosto!$A$4:$A$300=MAX(Q14:Q21)),MOD(ROW(),2)+7)))),"")</f>
        <v/>
      </c>
      <c r="T21" s="34"/>
      <c r="U21" s="51" t="str">
        <f>IFERROR(IF(T14="","",IF(MOD(ROW(),2)+7=1,INDEX(Agosto!$C$4:$C$300,MATCH(T21,Agosto!$A$4:$A$300,0)),INDEX(Agosto!$C$4:$C$300,_xlfn.AGGREGATE(15,6,ROW(Agosto!$A$4:$A$300)-ROW(Agosto!$A$3)/(Agosto!$A$4:$A$300=MAX(T14:T21)),MOD(ROW(),2)+7)))),"")</f>
        <v/>
      </c>
      <c r="V21" s="16" t="str">
        <f>IFERROR(IF(T14="","",IF(MOD(ROW(),2)+7=1,INDEX(Agosto!$F$4:$F$300,MATCH(T21,Agosto!$A$4:$A$300,0)),INDEX(Agosto!$F$4:$F$300,_xlfn.AGGREGATE(15,6,ROW(Agosto!$A$4:$A$300)-ROW(Agosto!$A$3)/(Agosto!$A$4:$A$300=MAX(T14:T21)),MOD(ROW(),2)+7)))),"")</f>
        <v/>
      </c>
    </row>
    <row r="22" spans="2:22" x14ac:dyDescent="0.3">
      <c r="B22" s="49">
        <f>Agosto!H9</f>
        <v>44423</v>
      </c>
      <c r="C22" s="20" t="str">
        <f>IFERROR(IF(B22="","",IF(MOD(ROW(),2)+1=1,INDEX(Agosto!$C$4:$C$300,MATCH(B22,Agosto!$A$4:$A$300,0)),INDEX(Agosto!$C$4:$C$300,_xlfn.AGGREGATE(15,6,ROW(Agosto!$A$4:$A$300)-ROW(Agosto!$A$3)/(Agosto!$A$4:$A$300=MAX(B22)),MOD(ROW(),2)+1)))),"")</f>
        <v>Hifen</v>
      </c>
      <c r="D22" s="16" t="str">
        <f>IFERROR(IF(B22="","",IF(MOD(ROW(),2)+1=1,INDEX(Agosto!$F$4:$F$300,MATCH(B22,Agosto!$A$4:$A$300,0)),INDEX(Agosto!$F$4:$F$300,_xlfn.AGGREGATE(15,6,ROW(Agosto!$A$4:$A$300)-ROW(Agosto!$A$3)/(Agosto!$A$4:$A$300=MAX(B22)),MOD(ROW(),2)+1)))),"")</f>
        <v>A estudar</v>
      </c>
      <c r="E22" s="36">
        <f>Agosto!I9</f>
        <v>44424</v>
      </c>
      <c r="F22" s="20" t="str">
        <f>IFERROR(IF(E22="","",IF(MOD(ROW(),2)+1=1,INDEX(Agosto!$C$4:$C$300,MATCH(E22,Agosto!$A$4:$A$300,0)),INDEX(Agosto!$C$4:$C$300,_xlfn.AGGREGATE(15,6,ROW(Agosto!$A$4:$A$300)-ROW(Agosto!$A$3)/(Agosto!$A$4:$A$300=MAX(E22)),MOD(ROW(),2)+1)))),"")</f>
        <v>Velocidade Média</v>
      </c>
      <c r="G22" s="16" t="str">
        <f>IFERROR(IF(E22="","",IF(MOD(ROW(),2)+1=1,INDEX(Agosto!$F$4:$F$300,MATCH(E22,Agosto!$A$4:$A$300,0)),INDEX(Agosto!$F$4:$F$300,_xlfn.AGGREGATE(15,6,ROW(Agosto!$A$4:$A$300)-ROW(Agosto!$A$3)/(Agosto!$A$4:$A$300=MAX(E22)),MOD(ROW(),2)+1)))),"")</f>
        <v>A estudar</v>
      </c>
      <c r="H22" s="36">
        <f>Agosto!J9</f>
        <v>44425</v>
      </c>
      <c r="I22" s="20" t="str">
        <f>IFERROR(IF(H22="","",IF(MOD(ROW(),2)+1=1,INDEX(Agosto!$C$4:$C$300,MATCH(H22,Agosto!$A$4:$A$300,0)),INDEX(Agosto!$C$4:$C$300,_xlfn.AGGREGATE(15,6,ROW(Agosto!$A$4:$A$300)-ROW(Agosto!$A$3)/(Agosto!$A$4:$A$300=MAX(H22)),MOD(ROW(),2)+1)))),"")</f>
        <v>Quimica organica</v>
      </c>
      <c r="J22" s="16" t="str">
        <f>IFERROR(IF(H22="","",IF(MOD(ROW(),2)+1=1,INDEX(Agosto!$F$4:$F$300,MATCH(H22,Agosto!$A$4:$A$300,0)),INDEX(Agosto!$F$4:$F$300,_xlfn.AGGREGATE(15,6,ROW(Agosto!$A$4:$A$300)-ROW(Agosto!$A$3)/(Agosto!$A$4:$A$300=MAX(H22)),MOD(ROW(),2)+1)))),"")</f>
        <v>A estudar</v>
      </c>
      <c r="K22" s="36">
        <f>Agosto!K9</f>
        <v>44426</v>
      </c>
      <c r="L22" s="20" t="str">
        <f>IFERROR(IF(K22="","",IF(MOD(ROW(),2)+1=1,INDEX(Agosto!$C$4:$C$300,MATCH(K22,Agosto!$A$4:$A$300,0)),INDEX(Agosto!$C$4:$C$300,_xlfn.AGGREGATE(15,6,ROW(Agosto!$A$4:$A$300)-ROW(Agosto!$A$3)/(Agosto!$A$4:$A$300=MAX(K22)),MOD(ROW(),2)+1)))),"")</f>
        <v>Vogais</v>
      </c>
      <c r="M22" s="16" t="str">
        <f>IFERROR(IF(K22="","",IF(MOD(ROW(),2)+1=1,INDEX(Agosto!$F$4:$F$300,MATCH(K22,Agosto!$A$4:$A$300,0)),INDEX(Agosto!$F$4:$F$300,_xlfn.AGGREGATE(15,6,ROW(Agosto!$A$4:$A$300)-ROW(Agosto!$A$3)/(Agosto!$A$4:$A$300=MAX(K22)),MOD(ROW(),2)+1)))),"")</f>
        <v>A estudar</v>
      </c>
      <c r="N22" s="36">
        <f>Agosto!L9</f>
        <v>44427</v>
      </c>
      <c r="O22" s="20" t="str">
        <f>IFERROR(IF(N22="","",IF(MOD(ROW(),2)+1=1,INDEX(Agosto!$C$4:$C$300,MATCH(N22,Agosto!$A$4:$A$300,0)),INDEX(Agosto!$C$4:$C$300,_xlfn.AGGREGATE(15,6,ROW(Agosto!$A$4:$A$300)-ROW(Agosto!$A$3)/(Agosto!$A$4:$A$300=MAX(N22)),MOD(ROW(),2)+1)))),"")</f>
        <v>Função</v>
      </c>
      <c r="P22" s="16" t="str">
        <f>IFERROR(IF(N22="","",IF(MOD(ROW(),2)+1=1,INDEX(Agosto!$F$4:$F$300,MATCH(N22,Agosto!$A$4:$A$300,0)),INDEX(Agosto!$F$4:$F$300,_xlfn.AGGREGATE(15,6,ROW(Agosto!$A$4:$A$300)-ROW(Agosto!$A$3)/(Agosto!$A$4:$A$300=MAX(N22)),MOD(ROW(),2)+1)))),"")</f>
        <v>Estudando</v>
      </c>
      <c r="Q22" s="36">
        <f>Agosto!M9</f>
        <v>44428</v>
      </c>
      <c r="R22" s="20" t="str">
        <f>IFERROR(IF(Q22="","",IF(MOD(ROW(),2)+1=1,INDEX(Agosto!$C$4:$C$300,MATCH(Q22,Agosto!$A$4:$A$300,0)),INDEX(Agosto!$C$4:$C$300,_xlfn.AGGREGATE(15,6,ROW(Agosto!$A$4:$A$300)-ROW(Agosto!$A$3)/(Agosto!$A$4:$A$300=MAX(Q22)),MOD(ROW(),2)+1)))),"")</f>
        <v>Gramática</v>
      </c>
      <c r="S22" s="16" t="str">
        <f>IFERROR(IF(Q22="","",IF(MOD(ROW(),2)+1=1,INDEX(Agosto!$F$4:$F$300,MATCH(Q22,Agosto!$A$4:$A$300,0)),INDEX(Agosto!$F$4:$F$300,_xlfn.AGGREGATE(15,6,ROW(Agosto!$A$4:$A$300)-ROW(Agosto!$A$3)/(Agosto!$A$4:$A$300=MAX(Q22)),MOD(ROW(),2)+1)))),"")</f>
        <v>A estudar</v>
      </c>
      <c r="T22" s="36">
        <f>Agosto!N9</f>
        <v>44429</v>
      </c>
      <c r="U22" s="46" t="str">
        <f>IFERROR(IF(T22="","",IF(MOD(ROW(),2)+1=1,INDEX(Agosto!$C$4:$C$300,MATCH(T22,Agosto!$A$4:$A$300,0)),INDEX(Agosto!$C$4:$C$300,_xlfn.AGGREGATE(15,6,ROW(Agosto!$A$4:$A$300)-ROW(Agosto!$A$3)/(Agosto!$A$4:$A$300=MAX(T22)),MOD(ROW(),2)+1)))),"")</f>
        <v>VM</v>
      </c>
      <c r="V22" s="16" t="str">
        <f>IFERROR(IF(T22="","",IF(MOD(ROW(),2)+1=1,INDEX(Agosto!$F$4:$F$300,MATCH(T22,Agosto!$A$4:$A$300,0)),INDEX(Agosto!$F$4:$F$300,_xlfn.AGGREGATE(15,6,ROW(Agosto!$A$4:$A$300)-ROW(Agosto!$A$3)/(Agosto!$A$4:$A$300=MAX(T22)),MOD(ROW(),2)+1)))),"")</f>
        <v>A estudar</v>
      </c>
    </row>
    <row r="23" spans="2:22" x14ac:dyDescent="0.3">
      <c r="B23" s="45"/>
      <c r="C23" s="20" t="str">
        <f>IFERROR(IF(B22="","",IF(MOD(ROW(),2)+1=1,INDEX(Agosto!$C$4:$C$300,MATCH(B23,Agosto!$A$4:$A$300,0)),INDEX(Agosto!$C$4:$C$300,_xlfn.AGGREGATE(15,6,ROW(Agosto!$A$4:$A$300)-ROW(Agosto!$A$3)/(Agosto!$A$4:$A$300=MAX(B22:B23)),MOD(ROW(),2)+1)))),"")</f>
        <v/>
      </c>
      <c r="D23" s="16" t="str">
        <f>IFERROR(IF(B22="","",IF(MOD(ROW(),2)+1=1,INDEX(Agosto!$F$4:$F$300,MATCH(B23,Agosto!$A$4:$A$300,0)),INDEX(Agosto!$F$4:$F$300,_xlfn.AGGREGATE(15,6,ROW(Agosto!$A$4:$A$300)-ROW(Agosto!$A$3)/(Agosto!$A$4:$A$300=MAX(B22:B23)),MOD(ROW(),2)+1)))),"")</f>
        <v/>
      </c>
      <c r="E23" s="26"/>
      <c r="F23" s="20" t="str">
        <f>IFERROR(IF(E22="","",IF(MOD(ROW(),2)+1=1,INDEX(Agosto!$C$4:$C$300,MATCH(E23,Agosto!$A$4:$A$300,0)),INDEX(Agosto!$C$4:$C$300,_xlfn.AGGREGATE(15,6,ROW(Agosto!$A$4:$A$300)-ROW(Agosto!$A$3)/(Agosto!$A$4:$A$300=MAX(E22:E23)),MOD(ROW(),2)+1)))),"")</f>
        <v/>
      </c>
      <c r="G23" s="16" t="str">
        <f>IFERROR(IF(E22="","",IF(MOD(ROW(),2)+1=1,INDEX(Agosto!$F$4:$F$300,MATCH(E23,Agosto!$A$4:$A$300,0)),INDEX(Agosto!$F$4:$F$300,_xlfn.AGGREGATE(15,6,ROW(Agosto!$A$4:$A$300)-ROW(Agosto!$A$3)/(Agosto!$A$4:$A$300=MAX(E22:E23)),MOD(ROW(),2)+1)))),"")</f>
        <v/>
      </c>
      <c r="H23" s="26"/>
      <c r="I23" s="20" t="str">
        <f>IFERROR(IF(H22="","",IF(MOD(ROW(),2)+1=1,INDEX(Agosto!$C$4:$C$300,MATCH(H23,Agosto!$A$4:$A$300,0)),INDEX(Agosto!$C$4:$C$300,_xlfn.AGGREGATE(15,6,ROW(Agosto!$A$4:$A$300)-ROW(Agosto!$A$3)/(Agosto!$A$4:$A$300=MAX(H22:H23)),MOD(ROW(),2)+1)))),"")</f>
        <v/>
      </c>
      <c r="J23" s="16" t="str">
        <f>IFERROR(IF(H22="","",IF(MOD(ROW(),2)+1=1,INDEX(Agosto!$F$4:$F$300,MATCH(H23,Agosto!$A$4:$A$300,0)),INDEX(Agosto!$F$4:$F$300,_xlfn.AGGREGATE(15,6,ROW(Agosto!$A$4:$A$300)-ROW(Agosto!$A$3)/(Agosto!$A$4:$A$300=MAX(H22:H23)),MOD(ROW(),2)+1)))),"")</f>
        <v/>
      </c>
      <c r="K23" s="26"/>
      <c r="L23" s="20" t="str">
        <f>IFERROR(IF(K22="","",IF(MOD(ROW(),2)+1=1,INDEX(Agosto!$C$4:$C$300,MATCH(K23,Agosto!$A$4:$A$300,0)),INDEX(Agosto!$C$4:$C$300,_xlfn.AGGREGATE(15,6,ROW(Agosto!$A$4:$A$300)-ROW(Agosto!$A$3)/(Agosto!$A$4:$A$300=MAX(K22:K23)),MOD(ROW(),2)+1)))),"")</f>
        <v/>
      </c>
      <c r="M23" s="16" t="str">
        <f>IFERROR(IF(K22="","",IF(MOD(ROW(),2)+1=1,INDEX(Agosto!$F$4:$F$300,MATCH(K23,Agosto!$A$4:$A$300,0)),INDEX(Agosto!$F$4:$F$300,_xlfn.AGGREGATE(15,6,ROW(Agosto!$A$4:$A$300)-ROW(Agosto!$A$3)/(Agosto!$A$4:$A$300=MAX(K22:K23)),MOD(ROW(),2)+1)))),"")</f>
        <v/>
      </c>
      <c r="N23" s="26"/>
      <c r="O23" s="20" t="str">
        <f>IFERROR(IF(N22="","",IF(MOD(ROW(),2)+1=1,INDEX(Agosto!$C$4:$C$300,MATCH(N23,Agosto!$A$4:$A$300,0)),INDEX(Agosto!$C$4:$C$300,_xlfn.AGGREGATE(15,6,ROW(Agosto!$A$4:$A$300)-ROW(Agosto!$A$3)/(Agosto!$A$4:$A$300=MAX(N22:N23)),MOD(ROW(),2)+1)))),"")</f>
        <v/>
      </c>
      <c r="P23" s="16" t="str">
        <f>IFERROR(IF(N22="","",IF(MOD(ROW(),2)+1=1,INDEX(Agosto!$F$4:$F$300,MATCH(N23,Agosto!$A$4:$A$300,0)),INDEX(Agosto!$F$4:$F$300,_xlfn.AGGREGATE(15,6,ROW(Agosto!$A$4:$A$300)-ROW(Agosto!$A$3)/(Agosto!$A$4:$A$300=MAX(N22:N23)),MOD(ROW(),2)+1)))),"")</f>
        <v/>
      </c>
      <c r="Q23" s="26"/>
      <c r="R23" s="20" t="str">
        <f>IFERROR(IF(Q22="","",IF(MOD(ROW(),2)+1=1,INDEX(Agosto!$C$4:$C$300,MATCH(Q23,Agosto!$A$4:$A$300,0)),INDEX(Agosto!$C$4:$C$300,_xlfn.AGGREGATE(15,6,ROW(Agosto!$A$4:$A$300)-ROW(Agosto!$A$3)/(Agosto!$A$4:$A$300=MAX(Q22:Q23)),MOD(ROW(),2)+1)))),"")</f>
        <v/>
      </c>
      <c r="S23" s="16" t="str">
        <f>IFERROR(IF(Q22="","",IF(MOD(ROW(),2)+1=1,INDEX(Agosto!$F$4:$F$300,MATCH(Q23,Agosto!$A$4:$A$300,0)),INDEX(Agosto!$F$4:$F$300,_xlfn.AGGREGATE(15,6,ROW(Agosto!$A$4:$A$300)-ROW(Agosto!$A$3)/(Agosto!$A$4:$A$300=MAX(Q22:Q23)),MOD(ROW(),2)+1)))),"")</f>
        <v/>
      </c>
      <c r="T23" s="26"/>
      <c r="U23" s="46" t="str">
        <f>IFERROR(IF(T22="","",IF(MOD(ROW(),2)+1=1,INDEX(Agosto!$C$4:$C$300,MATCH(T23,Agosto!$A$4:$A$300,0)),INDEX(Agosto!$C$4:$C$300,_xlfn.AGGREGATE(15,6,ROW(Agosto!$A$4:$A$300)-ROW(Agosto!$A$3)/(Agosto!$A$4:$A$300=MAX(T22:T23)),MOD(ROW(),2)+1)))),"")</f>
        <v/>
      </c>
      <c r="V23" s="16" t="str">
        <f>IFERROR(IF(T22="","",IF(MOD(ROW(),2)+1=1,INDEX(Agosto!$F$4:$F$300,MATCH(T23,Agosto!$A$4:$A$300,0)),INDEX(Agosto!$F$4:$F$300,_xlfn.AGGREGATE(15,6,ROW(Agosto!$A$4:$A$300)-ROW(Agosto!$A$3)/(Agosto!$A$4:$A$300=MAX(T22:T23)),MOD(ROW(),2)+1)))),"")</f>
        <v/>
      </c>
    </row>
    <row r="24" spans="2:22" x14ac:dyDescent="0.3">
      <c r="B24" s="45"/>
      <c r="C24" s="20" t="str">
        <f>IFERROR(IF(B22="","",IF(MOD(ROW(),2)+3=1,INDEX(Agosto!$C$4:$C$300,MATCH(B24,Agosto!$A$4:$A$300,0)),INDEX(Agosto!$C$4:$C$300,_xlfn.AGGREGATE(15,6,ROW(Agosto!$A$4:$A$300)-ROW(Agosto!$A$3)/(Agosto!$A$4:$A$300=MAX(B22:B24)),MOD(ROW(),2)+3)))),"")</f>
        <v/>
      </c>
      <c r="D24" s="16" t="str">
        <f>IFERROR(IF(B22="","",IF(MOD(ROW(),2)+3=1,INDEX(Agosto!$F$4:$F$300,MATCH(B24,Agosto!$A$4:$A$300,0)),INDEX(Agosto!$F$4:$F$300,_xlfn.AGGREGATE(15,6,ROW(Agosto!$A$4:$A$300)-ROW(Agosto!$A$3)/(Agosto!$A$4:$A$300=MAX(B22:B24)),MOD(ROW(),2)+3)))),"")</f>
        <v/>
      </c>
      <c r="E24" s="26"/>
      <c r="F24" s="20" t="str">
        <f>IFERROR(IF(E22="","",IF(MOD(ROW(),2)+3=1,INDEX(Agosto!$C$4:$C$300,MATCH(E24,Agosto!$A$4:$A$300,0)),INDEX(Agosto!$C$4:$C$300,_xlfn.AGGREGATE(15,6,ROW(Agosto!$A$4:$A$300)-ROW(Agosto!$A$3)/(Agosto!$A$4:$A$300=MAX(E22:E24)),MOD(ROW(),2)+3)))),"")</f>
        <v/>
      </c>
      <c r="G24" s="16" t="str">
        <f>IFERROR(IF(E22="","",IF(MOD(ROW(),2)+3=1,INDEX(Agosto!$F$4:$F$300,MATCH(E24,Agosto!$A$4:$A$300,0)),INDEX(Agosto!$F$4:$F$300,_xlfn.AGGREGATE(15,6,ROW(Agosto!$A$4:$A$300)-ROW(Agosto!$A$3)/(Agosto!$A$4:$A$300=MAX(E22:E24)),MOD(ROW(),2)+3)))),"")</f>
        <v/>
      </c>
      <c r="H24" s="26"/>
      <c r="I24" s="20" t="str">
        <f>IFERROR(IF(H22="","",IF(MOD(ROW(),2)+3=1,INDEX(Agosto!$C$4:$C$300,MATCH(H24,Agosto!$A$4:$A$300,0)),INDEX(Agosto!$C$4:$C$300,_xlfn.AGGREGATE(15,6,ROW(Agosto!$A$4:$A$300)-ROW(Agosto!$A$3)/(Agosto!$A$4:$A$300=MAX(H22:H24)),MOD(ROW(),2)+3)))),"")</f>
        <v/>
      </c>
      <c r="J24" s="16" t="str">
        <f>IFERROR(IF(H22="","",IF(MOD(ROW(),2)+3=1,INDEX(Agosto!$F$4:$F$300,MATCH(H24,Agosto!$A$4:$A$300,0)),INDEX(Agosto!$F$4:$F$300,_xlfn.AGGREGATE(15,6,ROW(Agosto!$A$4:$A$300)-ROW(Agosto!$A$3)/(Agosto!$A$4:$A$300=MAX(H22:H24)),MOD(ROW(),2)+3)))),"")</f>
        <v/>
      </c>
      <c r="K24" s="26"/>
      <c r="L24" s="20" t="str">
        <f>IFERROR(IF(K22="","",IF(MOD(ROW(),2)+3=1,INDEX(Agosto!$C$4:$C$300,MATCH(K24,Agosto!$A$4:$A$300,0)),INDEX(Agosto!$C$4:$C$300,_xlfn.AGGREGATE(15,6,ROW(Agosto!$A$4:$A$300)-ROW(Agosto!$A$3)/(Agosto!$A$4:$A$300=MAX(K22:K24)),MOD(ROW(),2)+3)))),"")</f>
        <v/>
      </c>
      <c r="M24" s="16" t="str">
        <f>IFERROR(IF(K22="","",IF(MOD(ROW(),2)+3=1,INDEX(Agosto!$F$4:$F$300,MATCH(K24,Agosto!$A$4:$A$300,0)),INDEX(Agosto!$F$4:$F$300,_xlfn.AGGREGATE(15,6,ROW(Agosto!$A$4:$A$300)-ROW(Agosto!$A$3)/(Agosto!$A$4:$A$300=MAX(K22:K24)),MOD(ROW(),2)+3)))),"")</f>
        <v/>
      </c>
      <c r="N24" s="26"/>
      <c r="O24" s="20" t="str">
        <f>IFERROR(IF(N22="","",IF(MOD(ROW(),2)+3=1,INDEX(Agosto!$C$4:$C$300,MATCH(N24,Agosto!$A$4:$A$300,0)),INDEX(Agosto!$C$4:$C$300,_xlfn.AGGREGATE(15,6,ROW(Agosto!$A$4:$A$300)-ROW(Agosto!$A$3)/(Agosto!$A$4:$A$300=MAX(N22:N24)),MOD(ROW(),2)+3)))),"")</f>
        <v/>
      </c>
      <c r="P24" s="16" t="str">
        <f>IFERROR(IF(N22="","",IF(MOD(ROW(),2)+3=1,INDEX(Agosto!$F$4:$F$300,MATCH(N24,Agosto!$A$4:$A$300,0)),INDEX(Agosto!$F$4:$F$300,_xlfn.AGGREGATE(15,6,ROW(Agosto!$A$4:$A$300)-ROW(Agosto!$A$3)/(Agosto!$A$4:$A$300=MAX(N22:N24)),MOD(ROW(),2)+3)))),"")</f>
        <v/>
      </c>
      <c r="Q24" s="26"/>
      <c r="R24" s="20" t="str">
        <f>IFERROR(IF(Q22="","",IF(MOD(ROW(),2)+3=1,INDEX(Agosto!$C$4:$C$300,MATCH(Q24,Agosto!$A$4:$A$300,0)),INDEX(Agosto!$C$4:$C$300,_xlfn.AGGREGATE(15,6,ROW(Agosto!$A$4:$A$300)-ROW(Agosto!$A$3)/(Agosto!$A$4:$A$300=MAX(Q22:Q24)),MOD(ROW(),2)+3)))),"")</f>
        <v/>
      </c>
      <c r="S24" s="16" t="str">
        <f>IFERROR(IF(Q22="","",IF(MOD(ROW(),2)+3=1,INDEX(Agosto!$F$4:$F$300,MATCH(Q24,Agosto!$A$4:$A$300,0)),INDEX(Agosto!$F$4:$F$300,_xlfn.AGGREGATE(15,6,ROW(Agosto!$A$4:$A$300)-ROW(Agosto!$A$3)/(Agosto!$A$4:$A$300=MAX(Q22:Q24)),MOD(ROW(),2)+3)))),"")</f>
        <v/>
      </c>
      <c r="T24" s="26"/>
      <c r="U24" s="46" t="str">
        <f>IFERROR(IF(T22="","",IF(MOD(ROW(),2)+3=1,INDEX(Agosto!$C$4:$C$300,MATCH(T24,Agosto!$A$4:$A$300,0)),INDEX(Agosto!$C$4:$C$300,_xlfn.AGGREGATE(15,6,ROW(Agosto!$A$4:$A$300)-ROW(Agosto!$A$3)/(Agosto!$A$4:$A$300=MAX(T22:T24)),MOD(ROW(),2)+3)))),"")</f>
        <v/>
      </c>
      <c r="V24" s="16" t="str">
        <f>IFERROR(IF(T22="","",IF(MOD(ROW(),2)+3=1,INDEX(Agosto!$F$4:$F$300,MATCH(T24,Agosto!$A$4:$A$300,0)),INDEX(Agosto!$F$4:$F$300,_xlfn.AGGREGATE(15,6,ROW(Agosto!$A$4:$A$300)-ROW(Agosto!$A$3)/(Agosto!$A$4:$A$300=MAX(T22:T24)),MOD(ROW(),2)+3)))),"")</f>
        <v/>
      </c>
    </row>
    <row r="25" spans="2:22" x14ac:dyDescent="0.3">
      <c r="B25" s="45"/>
      <c r="C25" s="20" t="str">
        <f>IFERROR(IF(B22="","",IF(MOD(ROW(),2)+3=1,INDEX(Agosto!$C$4:$C$300,MATCH(B25,Agosto!$A$4:$A$300,0)),INDEX(Agosto!$C$4:$C$300,_xlfn.AGGREGATE(15,6,ROW(Agosto!$A$4:$A$300)-ROW(Agosto!$A$3)/(Agosto!$A$4:$A$300=MAX(B22:B25)),MOD(ROW(),2)+3)))),"")</f>
        <v/>
      </c>
      <c r="D25" s="16" t="str">
        <f>IFERROR(IF(B22="","",IF(MOD(ROW(),2)+3=1,INDEX(Agosto!$F$4:$F$300,MATCH(B25,Agosto!$A$4:$A$300,0)),INDEX(Agosto!$F$4:$F$300,_xlfn.AGGREGATE(15,6,ROW(Agosto!$A$4:$A$300)-ROW(Agosto!$A$3)/(Agosto!$A$4:$A$300=MAX(B22:B25)),MOD(ROW(),2)+3)))),"")</f>
        <v/>
      </c>
      <c r="E25" s="26"/>
      <c r="F25" s="20" t="str">
        <f>IFERROR(IF(E22="","",IF(MOD(ROW(),2)+3=1,INDEX(Agosto!$C$4:$C$300,MATCH(E25,Agosto!$A$4:$A$300,0)),INDEX(Agosto!$C$4:$C$300,_xlfn.AGGREGATE(15,6,ROW(Agosto!$A$4:$A$300)-ROW(Agosto!$A$3)/(Agosto!$A$4:$A$300=MAX(E22:E25)),MOD(ROW(),2)+3)))),"")</f>
        <v/>
      </c>
      <c r="G25" s="16" t="str">
        <f>IFERROR(IF(E22="","",IF(MOD(ROW(),2)+3=1,INDEX(Agosto!$F$4:$F$300,MATCH(E25,Agosto!$A$4:$A$300,0)),INDEX(Agosto!$F$4:$F$300,_xlfn.AGGREGATE(15,6,ROW(Agosto!$A$4:$A$300)-ROW(Agosto!$A$3)/(Agosto!$A$4:$A$300=MAX(E22:E25)),MOD(ROW(),2)+3)))),"")</f>
        <v/>
      </c>
      <c r="H25" s="26"/>
      <c r="I25" s="20" t="str">
        <f>IFERROR(IF(H22="","",IF(MOD(ROW(),2)+3=1,INDEX(Agosto!$C$4:$C$300,MATCH(H25,Agosto!$A$4:$A$300,0)),INDEX(Agosto!$C$4:$C$300,_xlfn.AGGREGATE(15,6,ROW(Agosto!$A$4:$A$300)-ROW(Agosto!$A$3)/(Agosto!$A$4:$A$300=MAX(H22:H25)),MOD(ROW(),2)+3)))),"")</f>
        <v/>
      </c>
      <c r="J25" s="16" t="str">
        <f>IFERROR(IF(H22="","",IF(MOD(ROW(),2)+3=1,INDEX(Agosto!$F$4:$F$300,MATCH(H25,Agosto!$A$4:$A$300,0)),INDEX(Agosto!$F$4:$F$300,_xlfn.AGGREGATE(15,6,ROW(Agosto!$A$4:$A$300)-ROW(Agosto!$A$3)/(Agosto!$A$4:$A$300=MAX(H22:H25)),MOD(ROW(),2)+3)))),"")</f>
        <v/>
      </c>
      <c r="K25" s="26"/>
      <c r="L25" s="20" t="str">
        <f>IFERROR(IF(K22="","",IF(MOD(ROW(),2)+3=1,INDEX(Agosto!$C$4:$C$300,MATCH(K25,Agosto!$A$4:$A$300,0)),INDEX(Agosto!$C$4:$C$300,_xlfn.AGGREGATE(15,6,ROW(Agosto!$A$4:$A$300)-ROW(Agosto!$A$3)/(Agosto!$A$4:$A$300=MAX(K22:K25)),MOD(ROW(),2)+3)))),"")</f>
        <v/>
      </c>
      <c r="M25" s="16" t="str">
        <f>IFERROR(IF(K22="","",IF(MOD(ROW(),2)+3=1,INDEX(Agosto!$F$4:$F$300,MATCH(K25,Agosto!$A$4:$A$300,0)),INDEX(Agosto!$F$4:$F$300,_xlfn.AGGREGATE(15,6,ROW(Agosto!$A$4:$A$300)-ROW(Agosto!$A$3)/(Agosto!$A$4:$A$300=MAX(K22:K25)),MOD(ROW(),2)+3)))),"")</f>
        <v/>
      </c>
      <c r="N25" s="26"/>
      <c r="O25" s="20" t="str">
        <f>IFERROR(IF(N22="","",IF(MOD(ROW(),2)+3=1,INDEX(Agosto!$C$4:$C$300,MATCH(N25,Agosto!$A$4:$A$300,0)),INDEX(Agosto!$C$4:$C$300,_xlfn.AGGREGATE(15,6,ROW(Agosto!$A$4:$A$300)-ROW(Agosto!$A$3)/(Agosto!$A$4:$A$300=MAX(N22:N25)),MOD(ROW(),2)+3)))),"")</f>
        <v/>
      </c>
      <c r="P25" s="16" t="str">
        <f>IFERROR(IF(N22="","",IF(MOD(ROW(),2)+3=1,INDEX(Agosto!$F$4:$F$300,MATCH(N25,Agosto!$A$4:$A$300,0)),INDEX(Agosto!$F$4:$F$300,_xlfn.AGGREGATE(15,6,ROW(Agosto!$A$4:$A$300)-ROW(Agosto!$A$3)/(Agosto!$A$4:$A$300=MAX(N22:N25)),MOD(ROW(),2)+3)))),"")</f>
        <v/>
      </c>
      <c r="Q25" s="26"/>
      <c r="R25" s="20" t="str">
        <f>IFERROR(IF(Q22="","",IF(MOD(ROW(),2)+3=1,INDEX(Agosto!$C$4:$C$300,MATCH(Q25,Agosto!$A$4:$A$300,0)),INDEX(Agosto!$C$4:$C$300,_xlfn.AGGREGATE(15,6,ROW(Agosto!$A$4:$A$300)-ROW(Agosto!$A$3)/(Agosto!$A$4:$A$300=MAX(Q22:Q25)),MOD(ROW(),2)+3)))),"")</f>
        <v/>
      </c>
      <c r="S25" s="16" t="str">
        <f>IFERROR(IF(Q22="","",IF(MOD(ROW(),2)+3=1,INDEX(Agosto!$F$4:$F$300,MATCH(Q25,Agosto!$A$4:$A$300,0)),INDEX(Agosto!$F$4:$F$300,_xlfn.AGGREGATE(15,6,ROW(Agosto!$A$4:$A$300)-ROW(Agosto!$A$3)/(Agosto!$A$4:$A$300=MAX(Q22:Q25)),MOD(ROW(),2)+3)))),"")</f>
        <v/>
      </c>
      <c r="T25" s="26"/>
      <c r="U25" s="46" t="str">
        <f>IFERROR(IF(T22="","",IF(MOD(ROW(),2)+3=1,INDEX(Agosto!$C$4:$C$300,MATCH(T25,Agosto!$A$4:$A$300,0)),INDEX(Agosto!$C$4:$C$300,_xlfn.AGGREGATE(15,6,ROW(Agosto!$A$4:$A$300)-ROW(Agosto!$A$3)/(Agosto!$A$4:$A$300=MAX(T22:T25)),MOD(ROW(),2)+3)))),"")</f>
        <v/>
      </c>
      <c r="V25" s="16" t="str">
        <f>IFERROR(IF(T22="","",IF(MOD(ROW(),2)+3=1,INDEX(Agosto!$F$4:$F$300,MATCH(T25,Agosto!$A$4:$A$300,0)),INDEX(Agosto!$F$4:$F$300,_xlfn.AGGREGATE(15,6,ROW(Agosto!$A$4:$A$300)-ROW(Agosto!$A$3)/(Agosto!$A$4:$A$300=MAX(T22:T25)),MOD(ROW(),2)+3)))),"")</f>
        <v/>
      </c>
    </row>
    <row r="26" spans="2:22" x14ac:dyDescent="0.3">
      <c r="B26" s="47"/>
      <c r="C26" s="20" t="str">
        <f>IFERROR(IF(B22="","",IF(MOD(ROW(),2)+5=1,INDEX(Agosto!$C$4:$C$300,MATCH(B26,Agosto!$A$4:$A$300,0)),INDEX(Agosto!$C$4:$C$300,_xlfn.AGGREGATE(15,6,ROW(Agosto!$A$4:$A$300)-ROW(Agosto!$A$3)/(Agosto!$A$4:$A$300=MAX(B22:B26)),MOD(ROW(),2)+5)))),"")</f>
        <v/>
      </c>
      <c r="D26" s="16" t="str">
        <f>IFERROR(IF(B22="","",IF(MOD(ROW(),2)+5=1,INDEX(Agosto!$F$4:$F$300,MATCH(B26,Agosto!$A$4:$A$300,0)),INDEX(Agosto!$F$4:$F$300,_xlfn.AGGREGATE(15,6,ROW(Agosto!$A$4:$A$300)-ROW(Agosto!$A$3)/(Agosto!$A$4:$A$300=MAX(B22:B26)),MOD(ROW(),2)+5)))),"")</f>
        <v/>
      </c>
      <c r="E26" s="34"/>
      <c r="F26" s="20" t="str">
        <f>IFERROR(IF(E22="","",IF(MOD(ROW(),2)+5=1,INDEX(Agosto!$C$4:$C$300,MATCH(E26,Agosto!$A$4:$A$300,0)),INDEX(Agosto!$C$4:$C$300,_xlfn.AGGREGATE(15,6,ROW(Agosto!$A$4:$A$300)-ROW(Agosto!$A$3)/(Agosto!$A$4:$A$300=MAX(E22:E26)),MOD(ROW(),2)+5)))),"")</f>
        <v/>
      </c>
      <c r="G26" s="16" t="str">
        <f>IFERROR(IF(E22="","",IF(MOD(ROW(),2)+5=1,INDEX(Agosto!$F$4:$F$300,MATCH(E26,Agosto!$A$4:$A$300,0)),INDEX(Agosto!$F$4:$F$300,_xlfn.AGGREGATE(15,6,ROW(Agosto!$A$4:$A$300)-ROW(Agosto!$A$3)/(Agosto!$A$4:$A$300=MAX(E22:E26)),MOD(ROW(),2)+5)))),"")</f>
        <v/>
      </c>
      <c r="H26" s="34"/>
      <c r="I26" s="20" t="str">
        <f>IFERROR(IF(H22="","",IF(MOD(ROW(),2)+5=1,INDEX(Agosto!$C$4:$C$300,MATCH(H26,Agosto!$A$4:$A$300,0)),INDEX(Agosto!$C$4:$C$300,_xlfn.AGGREGATE(15,6,ROW(Agosto!$A$4:$A$300)-ROW(Agosto!$A$3)/(Agosto!$A$4:$A$300=MAX(H22:H26)),MOD(ROW(),2)+5)))),"")</f>
        <v/>
      </c>
      <c r="J26" s="16" t="str">
        <f>IFERROR(IF(H22="","",IF(MOD(ROW(),2)+5=1,INDEX(Agosto!$F$4:$F$300,MATCH(H26,Agosto!$A$4:$A$300,0)),INDEX(Agosto!$F$4:$F$300,_xlfn.AGGREGATE(15,6,ROW(Agosto!$A$4:$A$300)-ROW(Agosto!$A$3)/(Agosto!$A$4:$A$300=MAX(H22:H26)),MOD(ROW(),2)+5)))),"")</f>
        <v/>
      </c>
      <c r="K26" s="34"/>
      <c r="L26" s="20" t="str">
        <f>IFERROR(IF(K22="","",IF(MOD(ROW(),2)+5=1,INDEX(Agosto!$C$4:$C$300,MATCH(K26,Agosto!$A$4:$A$300,0)),INDEX(Agosto!$C$4:$C$300,_xlfn.AGGREGATE(15,6,ROW(Agosto!$A$4:$A$300)-ROW(Agosto!$A$3)/(Agosto!$A$4:$A$300=MAX(K22:K26)),MOD(ROW(),2)+5)))),"")</f>
        <v/>
      </c>
      <c r="M26" s="16" t="str">
        <f>IFERROR(IF(K22="","",IF(MOD(ROW(),2)+5=1,INDEX(Agosto!$F$4:$F$300,MATCH(K26,Agosto!$A$4:$A$300,0)),INDEX(Agosto!$F$4:$F$300,_xlfn.AGGREGATE(15,6,ROW(Agosto!$A$4:$A$300)-ROW(Agosto!$A$3)/(Agosto!$A$4:$A$300=MAX(K22:K26)),MOD(ROW(),2)+5)))),"")</f>
        <v/>
      </c>
      <c r="N26" s="34"/>
      <c r="O26" s="20" t="str">
        <f>IFERROR(IF(N22="","",IF(MOD(ROW(),2)+5=1,INDEX(Agosto!$C$4:$C$300,MATCH(N26,Agosto!$A$4:$A$300,0)),INDEX(Agosto!$C$4:$C$300,_xlfn.AGGREGATE(15,6,ROW(Agosto!$A$4:$A$300)-ROW(Agosto!$A$3)/(Agosto!$A$4:$A$300=MAX(N22:N26)),MOD(ROW(),2)+5)))),"")</f>
        <v/>
      </c>
      <c r="P26" s="16" t="str">
        <f>IFERROR(IF(N22="","",IF(MOD(ROW(),2)+5=1,INDEX(Agosto!$F$4:$F$300,MATCH(N26,Agosto!$A$4:$A$300,0)),INDEX(Agosto!$F$4:$F$300,_xlfn.AGGREGATE(15,6,ROW(Agosto!$A$4:$A$300)-ROW(Agosto!$A$3)/(Agosto!$A$4:$A$300=MAX(N22:N26)),MOD(ROW(),2)+5)))),"")</f>
        <v/>
      </c>
      <c r="Q26" s="34"/>
      <c r="R26" s="20" t="str">
        <f>IFERROR(IF(Q22="","",IF(MOD(ROW(),2)+5=1,INDEX(Agosto!$C$4:$C$300,MATCH(Q26,Agosto!$A$4:$A$300,0)),INDEX(Agosto!$C$4:$C$300,_xlfn.AGGREGATE(15,6,ROW(Agosto!$A$4:$A$300)-ROW(Agosto!$A$3)/(Agosto!$A$4:$A$300=MAX(Q22:Q26)),MOD(ROW(),2)+5)))),"")</f>
        <v/>
      </c>
      <c r="S26" s="16" t="str">
        <f>IFERROR(IF(Q22="","",IF(MOD(ROW(),2)+5=1,INDEX(Agosto!$F$4:$F$300,MATCH(Q26,Agosto!$A$4:$A$300,0)),INDEX(Agosto!$F$4:$F$300,_xlfn.AGGREGATE(15,6,ROW(Agosto!$A$4:$A$300)-ROW(Agosto!$A$3)/(Agosto!$A$4:$A$300=MAX(Q22:Q26)),MOD(ROW(),2)+5)))),"")</f>
        <v/>
      </c>
      <c r="T26" s="34"/>
      <c r="U26" s="46" t="str">
        <f>IFERROR(IF(T22="","",IF(MOD(ROW(),2)+5=1,INDEX(Agosto!$C$4:$C$300,MATCH(T26,Agosto!$A$4:$A$300,0)),INDEX(Agosto!$C$4:$C$300,_xlfn.AGGREGATE(15,6,ROW(Agosto!$A$4:$A$300)-ROW(Agosto!$A$3)/(Agosto!$A$4:$A$300=MAX(T22:T26)),MOD(ROW(),2)+5)))),"")</f>
        <v/>
      </c>
      <c r="V26" s="16" t="str">
        <f>IFERROR(IF(T22="","",IF(MOD(ROW(),2)+5=1,INDEX(Agosto!$F$4:$F$300,MATCH(T26,Agosto!$A$4:$A$300,0)),INDEX(Agosto!$F$4:$F$300,_xlfn.AGGREGATE(15,6,ROW(Agosto!$A$4:$A$300)-ROW(Agosto!$A$3)/(Agosto!$A$4:$A$300=MAX(T22:T26)),MOD(ROW(),2)+5)))),"")</f>
        <v/>
      </c>
    </row>
    <row r="27" spans="2:22" x14ac:dyDescent="0.3">
      <c r="B27" s="47"/>
      <c r="C27" s="20" t="str">
        <f>IFERROR(IF(B22="","",IF(MOD(ROW(),2)+5=1,INDEX(Agosto!$C$4:$C$300,MATCH(B27,Agosto!$A$4:$A$300,0)),INDEX(Agosto!$C$4:$C$300,_xlfn.AGGREGATE(15,6,ROW(Agosto!$A$4:$A$300)-ROW(Agosto!$A$3)/(Agosto!$A$4:$A$300=MAX(B22:B27)),MOD(ROW(),2)+5)))),"")</f>
        <v/>
      </c>
      <c r="D27" s="16" t="str">
        <f>IFERROR(IF(B22="","",IF(MOD(ROW(),2)+5=1,INDEX(Agosto!$F$4:$F$300,MATCH(B27,Agosto!$A$4:$A$300,0)),INDEX(Agosto!$F$4:$F$300,_xlfn.AGGREGATE(15,6,ROW(Agosto!$A$4:$A$300)-ROW(Agosto!$A$3)/(Agosto!$A$4:$A$300=MAX(B22:B27)),MOD(ROW(),2)+5)))),"")</f>
        <v/>
      </c>
      <c r="E27" s="34"/>
      <c r="F27" s="20" t="str">
        <f>IFERROR(IF(E22="","",IF(MOD(ROW(),2)+5=1,INDEX(Agosto!$C$4:$C$300,MATCH(E27,Agosto!$A$4:$A$300,0)),INDEX(Agosto!$C$4:$C$300,_xlfn.AGGREGATE(15,6,ROW(Agosto!$A$4:$A$300)-ROW(Agosto!$A$3)/(Agosto!$A$4:$A$300=MAX(E22:E27)),MOD(ROW(),2)+5)))),"")</f>
        <v/>
      </c>
      <c r="G27" s="16" t="str">
        <f>IFERROR(IF(E22="","",IF(MOD(ROW(),2)+5=1,INDEX(Agosto!$F$4:$F$300,MATCH(E27,Agosto!$A$4:$A$300,0)),INDEX(Agosto!$F$4:$F$300,_xlfn.AGGREGATE(15,6,ROW(Agosto!$A$4:$A$300)-ROW(Agosto!$A$3)/(Agosto!$A$4:$A$300=MAX(E22:E27)),MOD(ROW(),2)+5)))),"")</f>
        <v/>
      </c>
      <c r="H27" s="34"/>
      <c r="I27" s="20" t="str">
        <f>IFERROR(IF(H22="","",IF(MOD(ROW(),2)+5=1,INDEX(Agosto!$C$4:$C$300,MATCH(H27,Agosto!$A$4:$A$300,0)),INDEX(Agosto!$C$4:$C$300,_xlfn.AGGREGATE(15,6,ROW(Agosto!$A$4:$A$300)-ROW(Agosto!$A$3)/(Agosto!$A$4:$A$300=MAX(H22:H27)),MOD(ROW(),2)+5)))),"")</f>
        <v/>
      </c>
      <c r="J27" s="16" t="str">
        <f>IFERROR(IF(H22="","",IF(MOD(ROW(),2)+5=1,INDEX(Agosto!$F$4:$F$300,MATCH(H27,Agosto!$A$4:$A$300,0)),INDEX(Agosto!$F$4:$F$300,_xlfn.AGGREGATE(15,6,ROW(Agosto!$A$4:$A$300)-ROW(Agosto!$A$3)/(Agosto!$A$4:$A$300=MAX(H22:H27)),MOD(ROW(),2)+5)))),"")</f>
        <v/>
      </c>
      <c r="K27" s="34"/>
      <c r="L27" s="20" t="str">
        <f>IFERROR(IF(K22="","",IF(MOD(ROW(),2)+5=1,INDEX(Agosto!$C$4:$C$300,MATCH(K27,Agosto!$A$4:$A$300,0)),INDEX(Agosto!$C$4:$C$300,_xlfn.AGGREGATE(15,6,ROW(Agosto!$A$4:$A$300)-ROW(Agosto!$A$3)/(Agosto!$A$4:$A$300=MAX(K22:K27)),MOD(ROW(),2)+5)))),"")</f>
        <v/>
      </c>
      <c r="M27" s="16" t="str">
        <f>IFERROR(IF(K22="","",IF(MOD(ROW(),2)+5=1,INDEX(Agosto!$F$4:$F$300,MATCH(K27,Agosto!$A$4:$A$300,0)),INDEX(Agosto!$F$4:$F$300,_xlfn.AGGREGATE(15,6,ROW(Agosto!$A$4:$A$300)-ROW(Agosto!$A$3)/(Agosto!$A$4:$A$300=MAX(K22:K27)),MOD(ROW(),2)+5)))),"")</f>
        <v/>
      </c>
      <c r="N27" s="34"/>
      <c r="O27" s="20" t="str">
        <f>IFERROR(IF(N22="","",IF(MOD(ROW(),2)+5=1,INDEX(Agosto!$C$4:$C$300,MATCH(N27,Agosto!$A$4:$A$300,0)),INDEX(Agosto!$C$4:$C$300,_xlfn.AGGREGATE(15,6,ROW(Agosto!$A$4:$A$300)-ROW(Agosto!$A$3)/(Agosto!$A$4:$A$300=MAX(N22:N27)),MOD(ROW(),2)+5)))),"")</f>
        <v/>
      </c>
      <c r="P27" s="16" t="str">
        <f>IFERROR(IF(N22="","",IF(MOD(ROW(),2)+5=1,INDEX(Agosto!$F$4:$F$300,MATCH(N27,Agosto!$A$4:$A$300,0)),INDEX(Agosto!$F$4:$F$300,_xlfn.AGGREGATE(15,6,ROW(Agosto!$A$4:$A$300)-ROW(Agosto!$A$3)/(Agosto!$A$4:$A$300=MAX(N22:N27)),MOD(ROW(),2)+5)))),"")</f>
        <v/>
      </c>
      <c r="Q27" s="34"/>
      <c r="R27" s="20" t="str">
        <f>IFERROR(IF(Q22="","",IF(MOD(ROW(),2)+5=1,INDEX(Agosto!$C$4:$C$300,MATCH(Q27,Agosto!$A$4:$A$300,0)),INDEX(Agosto!$C$4:$C$300,_xlfn.AGGREGATE(15,6,ROW(Agosto!$A$4:$A$300)-ROW(Agosto!$A$3)/(Agosto!$A$4:$A$300=MAX(Q22:Q27)),MOD(ROW(),2)+5)))),"")</f>
        <v/>
      </c>
      <c r="S27" s="16" t="str">
        <f>IFERROR(IF(Q22="","",IF(MOD(ROW(),2)+5=1,INDEX(Agosto!$F$4:$F$300,MATCH(Q27,Agosto!$A$4:$A$300,0)),INDEX(Agosto!$F$4:$F$300,_xlfn.AGGREGATE(15,6,ROW(Agosto!$A$4:$A$300)-ROW(Agosto!$A$3)/(Agosto!$A$4:$A$300=MAX(Q22:Q27)),MOD(ROW(),2)+5)))),"")</f>
        <v/>
      </c>
      <c r="T27" s="34"/>
      <c r="U27" s="46" t="str">
        <f>IFERROR(IF(T22="","",IF(MOD(ROW(),2)+5=1,INDEX(Agosto!$C$4:$C$300,MATCH(T27,Agosto!$A$4:$A$300,0)),INDEX(Agosto!$C$4:$C$300,_xlfn.AGGREGATE(15,6,ROW(Agosto!$A$4:$A$300)-ROW(Agosto!$A$3)/(Agosto!$A$4:$A$300=MAX(T22:T27)),MOD(ROW(),2)+5)))),"")</f>
        <v/>
      </c>
      <c r="V27" s="16" t="str">
        <f>IFERROR(IF(T22="","",IF(MOD(ROW(),2)+5=1,INDEX(Agosto!$F$4:$F$300,MATCH(T27,Agosto!$A$4:$A$300,0)),INDEX(Agosto!$F$4:$F$300,_xlfn.AGGREGATE(15,6,ROW(Agosto!$A$4:$A$300)-ROW(Agosto!$A$3)/(Agosto!$A$4:$A$300=MAX(T22:T27)),MOD(ROW(),2)+5)))),"")</f>
        <v/>
      </c>
    </row>
    <row r="28" spans="2:22" x14ac:dyDescent="0.3">
      <c r="B28" s="47"/>
      <c r="C28" s="20" t="str">
        <f>IFERROR(IF(B22="","",IF(MOD(ROW(),2)+7=1,INDEX(Agosto!$C$4:$C$300,MATCH(B28,Agosto!$A$4:$A$300,0)),INDEX(Agosto!$C$4:$C$300,_xlfn.AGGREGATE(15,6,ROW(Agosto!$A$4:$A$300)-ROW(Agosto!$A$3)/(Agosto!$A$4:$A$300=MAX(B22:B28)),MOD(ROW(),2)+7)))),"")</f>
        <v/>
      </c>
      <c r="D28" s="16" t="str">
        <f>IFERROR(IF(B22="","",IF(MOD(ROW(),2)+7=1,INDEX(Agosto!$F$4:$F$300,MATCH(B28,Agosto!$A$4:$A$300,0)),INDEX(Agosto!$F$4:$F$300,_xlfn.AGGREGATE(15,6,ROW(Agosto!$A$4:$A$300)-ROW(Agosto!$A$3)/(Agosto!$A$4:$A$300=MAX(B22:B28)),MOD(ROW(),2)+7)))),"")</f>
        <v/>
      </c>
      <c r="E28" s="34"/>
      <c r="F28" s="20" t="str">
        <f>IFERROR(IF(E22="","",IF(MOD(ROW(),2)+7=1,INDEX(Agosto!$C$4:$C$300,MATCH(E28,Agosto!$A$4:$A$300,0)),INDEX(Agosto!$C$4:$C$300,_xlfn.AGGREGATE(15,6,ROW(Agosto!$A$4:$A$300)-ROW(Agosto!$A$3)/(Agosto!$A$4:$A$300=MAX(E22:E28)),MOD(ROW(),2)+7)))),"")</f>
        <v/>
      </c>
      <c r="G28" s="16" t="str">
        <f>IFERROR(IF(E22="","",IF(MOD(ROW(),2)+7=1,INDEX(Agosto!$F$4:$F$300,MATCH(E28,Agosto!$A$4:$A$300,0)),INDEX(Agosto!$F$4:$F$300,_xlfn.AGGREGATE(15,6,ROW(Agosto!$A$4:$A$300)-ROW(Agosto!$A$3)/(Agosto!$A$4:$A$300=MAX(E22:E28)),MOD(ROW(),2)+7)))),"")</f>
        <v/>
      </c>
      <c r="H28" s="34"/>
      <c r="I28" s="20" t="str">
        <f>IFERROR(IF(H22="","",IF(MOD(ROW(),2)+7=1,INDEX(Agosto!$C$4:$C$300,MATCH(H28,Agosto!$A$4:$A$300,0)),INDEX(Agosto!$C$4:$C$300,_xlfn.AGGREGATE(15,6,ROW(Agosto!$A$4:$A$300)-ROW(Agosto!$A$3)/(Agosto!$A$4:$A$300=MAX(H22:H28)),MOD(ROW(),2)+7)))),"")</f>
        <v/>
      </c>
      <c r="J28" s="16" t="str">
        <f>IFERROR(IF(H22="","",IF(MOD(ROW(),2)+7=1,INDEX(Agosto!$F$4:$F$300,MATCH(H28,Agosto!$A$4:$A$300,0)),INDEX(Agosto!$F$4:$F$300,_xlfn.AGGREGATE(15,6,ROW(Agosto!$A$4:$A$300)-ROW(Agosto!$A$3)/(Agosto!$A$4:$A$300=MAX(H22:H28)),MOD(ROW(),2)+7)))),"")</f>
        <v/>
      </c>
      <c r="K28" s="34"/>
      <c r="L28" s="20" t="str">
        <f>IFERROR(IF(K22="","",IF(MOD(ROW(),2)+7=1,INDEX(Agosto!$C$4:$C$300,MATCH(K28,Agosto!$A$4:$A$300,0)),INDEX(Agosto!$C$4:$C$300,_xlfn.AGGREGATE(15,6,ROW(Agosto!$A$4:$A$300)-ROW(Agosto!$A$3)/(Agosto!$A$4:$A$300=MAX(K22:K28)),MOD(ROW(),2)+7)))),"")</f>
        <v/>
      </c>
      <c r="M28" s="16" t="str">
        <f>IFERROR(IF(K22="","",IF(MOD(ROW(),2)+7=1,INDEX(Agosto!$F$4:$F$300,MATCH(K28,Agosto!$A$4:$A$300,0)),INDEX(Agosto!$F$4:$F$300,_xlfn.AGGREGATE(15,6,ROW(Agosto!$A$4:$A$300)-ROW(Agosto!$A$3)/(Agosto!$A$4:$A$300=MAX(K22:K28)),MOD(ROW(),2)+7)))),"")</f>
        <v/>
      </c>
      <c r="N28" s="34"/>
      <c r="O28" s="20" t="str">
        <f>IFERROR(IF(N22="","",IF(MOD(ROW(),2)+7=1,INDEX(Agosto!$C$4:$C$300,MATCH(N28,Agosto!$A$4:$A$300,0)),INDEX(Agosto!$C$4:$C$300,_xlfn.AGGREGATE(15,6,ROW(Agosto!$A$4:$A$300)-ROW(Agosto!$A$3)/(Agosto!$A$4:$A$300=MAX(N22:N28)),MOD(ROW(),2)+7)))),"")</f>
        <v/>
      </c>
      <c r="P28" s="16" t="str">
        <f>IFERROR(IF(N22="","",IF(MOD(ROW(),2)+7=1,INDEX(Agosto!$F$4:$F$300,MATCH(N28,Agosto!$A$4:$A$300,0)),INDEX(Agosto!$F$4:$F$300,_xlfn.AGGREGATE(15,6,ROW(Agosto!$A$4:$A$300)-ROW(Agosto!$A$3)/(Agosto!$A$4:$A$300=MAX(N22:N28)),MOD(ROW(),2)+7)))),"")</f>
        <v/>
      </c>
      <c r="Q28" s="34"/>
      <c r="R28" s="20" t="str">
        <f>IFERROR(IF(Q22="","",IF(MOD(ROW(),2)+7=1,INDEX(Agosto!$C$4:$C$300,MATCH(Q28,Agosto!$A$4:$A$300,0)),INDEX(Agosto!$C$4:$C$300,_xlfn.AGGREGATE(15,6,ROW(Agosto!$A$4:$A$300)-ROW(Agosto!$A$3)/(Agosto!$A$4:$A$300=MAX(Q22:Q28)),MOD(ROW(),2)+7)))),"")</f>
        <v/>
      </c>
      <c r="S28" s="16" t="str">
        <f>IFERROR(IF(Q22="","",IF(MOD(ROW(),2)+7=1,INDEX(Agosto!$F$4:$F$300,MATCH(Q28,Agosto!$A$4:$A$300,0)),INDEX(Agosto!$F$4:$F$300,_xlfn.AGGREGATE(15,6,ROW(Agosto!$A$4:$A$300)-ROW(Agosto!$A$3)/(Agosto!$A$4:$A$300=MAX(Q22:Q28)),MOD(ROW(),2)+7)))),"")</f>
        <v/>
      </c>
      <c r="T28" s="34"/>
      <c r="U28" s="46" t="str">
        <f>IFERROR(IF(T22="","",IF(MOD(ROW(),2)+7=1,INDEX(Agosto!$C$4:$C$300,MATCH(T28,Agosto!$A$4:$A$300,0)),INDEX(Agosto!$C$4:$C$300,_xlfn.AGGREGATE(15,6,ROW(Agosto!$A$4:$A$300)-ROW(Agosto!$A$3)/(Agosto!$A$4:$A$300=MAX(T22:T28)),MOD(ROW(),2)+7)))),"")</f>
        <v/>
      </c>
      <c r="V28" s="16" t="str">
        <f>IFERROR(IF(T22="","",IF(MOD(ROW(),2)+7=1,INDEX(Agosto!$F$4:$F$300,MATCH(T28,Agosto!$A$4:$A$300,0)),INDEX(Agosto!$F$4:$F$300,_xlfn.AGGREGATE(15,6,ROW(Agosto!$A$4:$A$300)-ROW(Agosto!$A$3)/(Agosto!$A$4:$A$300=MAX(T22:T28)),MOD(ROW(),2)+7)))),"")</f>
        <v/>
      </c>
    </row>
    <row r="29" spans="2:22" x14ac:dyDescent="0.3">
      <c r="B29" s="50"/>
      <c r="C29" s="21" t="str">
        <f>IFERROR(IF(B22="","",IF(MOD(ROW(),2)+7=1,INDEX(Agosto!$C$4:$C$300,MATCH(B29,Agosto!$A$4:$A$300,0)),INDEX(Agosto!$C$4:$C$300,_xlfn.AGGREGATE(15,6,ROW(Agosto!$A$4:$A$300)-ROW(Agosto!$A$3)/(Agosto!$A$4:$A$300=MAX(B22:B29)),MOD(ROW(),2)+7)))),"")</f>
        <v/>
      </c>
      <c r="D29" s="16" t="str">
        <f>IFERROR(IF(B22="","",IF(MOD(ROW(),2)+7=1,INDEX(Agosto!$F$4:$F$300,MATCH(B29,Agosto!$A$4:$A$300,0)),INDEX(Agosto!$F$4:$F$300,_xlfn.AGGREGATE(15,6,ROW(Agosto!$A$4:$A$300)-ROW(Agosto!$A$3)/(Agosto!$A$4:$A$300=MAX(B22:B29)),MOD(ROW(),2)+7)))),"")</f>
        <v/>
      </c>
      <c r="E29" s="35"/>
      <c r="F29" s="44" t="str">
        <f>IFERROR(IF(E22="","",IF(MOD(ROW(),2)+7=1,INDEX(Agosto!$C$4:$C$300,MATCH(E29,Agosto!$A$4:$A$300,0)),INDEX(Agosto!$C$4:$C$300,_xlfn.AGGREGATE(15,6,ROW(Agosto!$A$4:$A$300)-ROW(Agosto!$A$3)/(Agosto!$A$4:$A$300=MAX(E22:E29)),MOD(ROW(),2)+7)))),"")</f>
        <v/>
      </c>
      <c r="G29" s="16" t="str">
        <f>IFERROR(IF(E22="","",IF(MOD(ROW(),2)+7=1,INDEX(Agosto!$F$4:$F$300,MATCH(E29,Agosto!$A$4:$A$300,0)),INDEX(Agosto!$F$4:$F$300,_xlfn.AGGREGATE(15,6,ROW(Agosto!$A$4:$A$300)-ROW(Agosto!$A$3)/(Agosto!$A$4:$A$300=MAX(E22:E29)),MOD(ROW(),2)+7)))),"")</f>
        <v/>
      </c>
      <c r="H29" s="35"/>
      <c r="I29" s="44" t="str">
        <f>IFERROR(IF(H22="","",IF(MOD(ROW(),2)+7=1,INDEX(Agosto!$C$4:$C$300,MATCH(H29,Agosto!$A$4:$A$300,0)),INDEX(Agosto!$C$4:$C$300,_xlfn.AGGREGATE(15,6,ROW(Agosto!$A$4:$A$300)-ROW(Agosto!$A$3)/(Agosto!$A$4:$A$300=MAX(H22:H29)),MOD(ROW(),2)+7)))),"")</f>
        <v/>
      </c>
      <c r="J29" s="16" t="str">
        <f>IFERROR(IF(H22="","",IF(MOD(ROW(),2)+7=1,INDEX(Agosto!$F$4:$F$300,MATCH(H29,Agosto!$A$4:$A$300,0)),INDEX(Agosto!$F$4:$F$300,_xlfn.AGGREGATE(15,6,ROW(Agosto!$A$4:$A$300)-ROW(Agosto!$A$3)/(Agosto!$A$4:$A$300=MAX(H22:H29)),MOD(ROW(),2)+7)))),"")</f>
        <v/>
      </c>
      <c r="K29" s="35"/>
      <c r="L29" s="44" t="str">
        <f>IFERROR(IF(K22="","",IF(MOD(ROW(),2)+7=1,INDEX(Agosto!$C$4:$C$300,MATCH(K29,Agosto!$A$4:$A$300,0)),INDEX(Agosto!$C$4:$C$300,_xlfn.AGGREGATE(15,6,ROW(Agosto!$A$4:$A$300)-ROW(Agosto!$A$3)/(Agosto!$A$4:$A$300=MAX(K22:K29)),MOD(ROW(),2)+7)))),"")</f>
        <v/>
      </c>
      <c r="M29" s="16" t="str">
        <f>IFERROR(IF(K22="","",IF(MOD(ROW(),2)+7=1,INDEX(Agosto!$F$4:$F$300,MATCH(K29,Agosto!$A$4:$A$300,0)),INDEX(Agosto!$F$4:$F$300,_xlfn.AGGREGATE(15,6,ROW(Agosto!$A$4:$A$300)-ROW(Agosto!$A$3)/(Agosto!$A$4:$A$300=MAX(K22:K29)),MOD(ROW(),2)+7)))),"")</f>
        <v/>
      </c>
      <c r="N29" s="35"/>
      <c r="O29" s="44" t="str">
        <f>IFERROR(IF(N22="","",IF(MOD(ROW(),2)+7=1,INDEX(Agosto!$C$4:$C$300,MATCH(N29,Agosto!$A$4:$A$300,0)),INDEX(Agosto!$C$4:$C$300,_xlfn.AGGREGATE(15,6,ROW(Agosto!$A$4:$A$300)-ROW(Agosto!$A$3)/(Agosto!$A$4:$A$300=MAX(N22:N29)),MOD(ROW(),2)+7)))),"")</f>
        <v/>
      </c>
      <c r="P29" s="16" t="str">
        <f>IFERROR(IF(N22="","",IF(MOD(ROW(),2)+7=1,INDEX(Agosto!$F$4:$F$300,MATCH(N29,Agosto!$A$4:$A$300,0)),INDEX(Agosto!$F$4:$F$300,_xlfn.AGGREGATE(15,6,ROW(Agosto!$A$4:$A$300)-ROW(Agosto!$A$3)/(Agosto!$A$4:$A$300=MAX(N22:N29)),MOD(ROW(),2)+7)))),"")</f>
        <v/>
      </c>
      <c r="Q29" s="35"/>
      <c r="R29" s="44" t="str">
        <f>IFERROR(IF(Q22="","",IF(MOD(ROW(),2)+7=1,INDEX(Agosto!$C$4:$C$300,MATCH(Q29,Agosto!$A$4:$A$300,0)),INDEX(Agosto!$C$4:$C$300,_xlfn.AGGREGATE(15,6,ROW(Agosto!$A$4:$A$300)-ROW(Agosto!$A$3)/(Agosto!$A$4:$A$300=MAX(Q22:Q29)),MOD(ROW(),2)+7)))),"")</f>
        <v/>
      </c>
      <c r="S29" s="16" t="str">
        <f>IFERROR(IF(Q22="","",IF(MOD(ROW(),2)+7=1,INDEX(Agosto!$F$4:$F$300,MATCH(Q29,Agosto!$A$4:$A$300,0)),INDEX(Agosto!$F$4:$F$300,_xlfn.AGGREGATE(15,6,ROW(Agosto!$A$4:$A$300)-ROW(Agosto!$A$3)/(Agosto!$A$4:$A$300=MAX(Q22:Q29)),MOD(ROW(),2)+7)))),"")</f>
        <v/>
      </c>
      <c r="T29" s="35"/>
      <c r="U29" s="51" t="str">
        <f>IFERROR(IF(T22="","",IF(MOD(ROW(),2)+7=1,INDEX(Agosto!$C$4:$C$300,MATCH(T29,Agosto!$A$4:$A$300,0)),INDEX(Agosto!$C$4:$C$300,_xlfn.AGGREGATE(15,6,ROW(Agosto!$A$4:$A$300)-ROW(Agosto!$A$3)/(Agosto!$A$4:$A$300=MAX(T22:T29)),MOD(ROW(),2)+7)))),"")</f>
        <v/>
      </c>
      <c r="V29" s="16" t="str">
        <f>IFERROR(IF(T22="","",IF(MOD(ROW(),2)+7=1,INDEX(Agosto!$F$4:$F$300,MATCH(T29,Agosto!$A$4:$A$300,0)),INDEX(Agosto!$F$4:$F$300,_xlfn.AGGREGATE(15,6,ROW(Agosto!$A$4:$A$300)-ROW(Agosto!$A$3)/(Agosto!$A$4:$A$300=MAX(T22:T29)),MOD(ROW(),2)+7)))),"")</f>
        <v/>
      </c>
    </row>
    <row r="30" spans="2:22" x14ac:dyDescent="0.3">
      <c r="B30" s="49">
        <f>Agosto!H10</f>
        <v>44430</v>
      </c>
      <c r="C30" s="20" t="str">
        <f>IFERROR(IF(B30="","",IF(MOD(ROW(),2)+1=1,INDEX(Agosto!$C$4:$C$300,MATCH(B30,Agosto!$A$4:$A$300,0)),INDEX(Agosto!$C$4:$C$300,_xlfn.AGGREGATE(15,6,ROW(Agosto!$A$4:$A$300)-ROW(Agosto!$A$3)/(Agosto!$A$4:$A$300=MAX(B30)),MOD(ROW(),2)+1)))),"")</f>
        <v>Tabela Periódica</v>
      </c>
      <c r="D30" s="16" t="str">
        <f>IFERROR(IF(B30="","",IF(MOD(ROW(),2)+1=1,INDEX(Agosto!$F$4:$F$300,MATCH(B30,Agosto!$A$4:$A$300,0)),INDEX(Agosto!$F$4:$F$300,_xlfn.AGGREGATE(15,6,ROW(Agosto!$A$4:$A$300)-ROW(Agosto!$A$3)/(Agosto!$A$4:$A$300=MAX(B30)),MOD(ROW(),2)+1)))),"")</f>
        <v>A estudar</v>
      </c>
      <c r="E30" s="36">
        <f>Agosto!I10</f>
        <v>44431</v>
      </c>
      <c r="F30" s="20" t="str">
        <f>IFERROR(IF(E30="","",IF(MOD(ROW(),2)+1=1,INDEX(Agosto!$C$4:$C$300,MATCH(E30,Agosto!$A$4:$A$300,0)),INDEX(Agosto!$C$4:$C$300,_xlfn.AGGREGATE(15,6,ROW(Agosto!$A$4:$A$300)-ROW(Agosto!$A$3)/(Agosto!$A$4:$A$300=MAX(E30)),MOD(ROW(),2)+1)))),"")</f>
        <v>Numeros inteiros</v>
      </c>
      <c r="G30" s="16" t="str">
        <f>IFERROR(IF(E30="","",IF(MOD(ROW(),2)+1=1,INDEX(Agosto!$F$4:$F$300,MATCH(E30,Agosto!$A$4:$A$300,0)),INDEX(Agosto!$F$4:$F$300,_xlfn.AGGREGATE(15,6,ROW(Agosto!$A$4:$A$300)-ROW(Agosto!$A$3)/(Agosto!$A$4:$A$300=MAX(E30)),MOD(ROW(),2)+1)))),"")</f>
        <v>A estudar</v>
      </c>
      <c r="H30" s="36">
        <f>Agosto!J10</f>
        <v>44432</v>
      </c>
      <c r="I30" s="20" t="str">
        <f>IFERROR(IF(H30="","",IF(MOD(ROW(),2)+1=1,INDEX(Agosto!$C$4:$C$300,MATCH(H30,Agosto!$A$4:$A$300,0)),INDEX(Agosto!$C$4:$C$300,_xlfn.AGGREGATE(15,6,ROW(Agosto!$A$4:$A$300)-ROW(Agosto!$A$3)/(Agosto!$A$4:$A$300=MAX(H30)),MOD(ROW(),2)+1)))),"")</f>
        <v>Frações</v>
      </c>
      <c r="J30" s="16" t="str">
        <f>IFERROR(IF(H30="","",IF(MOD(ROW(),2)+1=1,INDEX(Agosto!$F$4:$F$300,MATCH(H30,Agosto!$A$4:$A$300,0)),INDEX(Agosto!$F$4:$F$300,_xlfn.AGGREGATE(15,6,ROW(Agosto!$A$4:$A$300)-ROW(Agosto!$A$3)/(Agosto!$A$4:$A$300=MAX(H30)),MOD(ROW(),2)+1)))),"")</f>
        <v>Estudado</v>
      </c>
      <c r="K30" s="36">
        <f>Agosto!K10</f>
        <v>44433</v>
      </c>
      <c r="L30" s="20" t="str">
        <f>IFERROR(IF(K30="","",IF(MOD(ROW(),2)+1=1,INDEX(Agosto!$C$4:$C$300,MATCH(K30,Agosto!$A$4:$A$300,0)),INDEX(Agosto!$C$4:$C$300,_xlfn.AGGREGATE(15,6,ROW(Agosto!$A$4:$A$300)-ROW(Agosto!$A$3)/(Agosto!$A$4:$A$300=MAX(K30)),MOD(ROW(),2)+1)))),"")</f>
        <v>Redação</v>
      </c>
      <c r="M30" s="16" t="str">
        <f>IFERROR(IF(K30="","",IF(MOD(ROW(),2)+1=1,INDEX(Agosto!$F$4:$F$300,MATCH(K30,Agosto!$A$4:$A$300,0)),INDEX(Agosto!$F$4:$F$300,_xlfn.AGGREGATE(15,6,ROW(Agosto!$A$4:$A$300)-ROW(Agosto!$A$3)/(Agosto!$A$4:$A$300=MAX(K30)),MOD(ROW(),2)+1)))),"")</f>
        <v>Estudado</v>
      </c>
      <c r="N30" s="36">
        <f>Agosto!L10</f>
        <v>44434</v>
      </c>
      <c r="O30" s="20" t="str">
        <f>IFERROR(IF(N30="","",IF(MOD(ROW(),2)+1=1,INDEX(Agosto!$C$4:$C$300,MATCH(N30,Agosto!$A$4:$A$300,0)),INDEX(Agosto!$C$4:$C$300,_xlfn.AGGREGATE(15,6,ROW(Agosto!$A$4:$A$300)-ROW(Agosto!$A$3)/(Agosto!$A$4:$A$300=MAX(N30)),MOD(ROW(),2)+1)))),"")</f>
        <v>Plural</v>
      </c>
      <c r="P30" s="16" t="str">
        <f>IFERROR(IF(N30="","",IF(MOD(ROW(),2)+1=1,INDEX(Agosto!$F$4:$F$300,MATCH(N30,Agosto!$A$4:$A$300,0)),INDEX(Agosto!$F$4:$F$300,_xlfn.AGGREGATE(15,6,ROW(Agosto!$A$4:$A$300)-ROW(Agosto!$A$3)/(Agosto!$A$4:$A$300=MAX(N30)),MOD(ROW(),2)+1)))),"")</f>
        <v>Estudando</v>
      </c>
      <c r="Q30" s="36">
        <f>Agosto!M10</f>
        <v>44435</v>
      </c>
      <c r="R30" s="20" t="str">
        <f>IFERROR(IF(Q30="","",IF(MOD(ROW(),2)+1=1,INDEX(Agosto!$C$4:$C$300,MATCH(Q30,Agosto!$A$4:$A$300,0)),INDEX(Agosto!$C$4:$C$300,_xlfn.AGGREGATE(15,6,ROW(Agosto!$A$4:$A$300)-ROW(Agosto!$A$3)/(Agosto!$A$4:$A$300=MAX(Q30)),MOD(ROW(),2)+1)))),"")</f>
        <v/>
      </c>
      <c r="S30" s="16" t="str">
        <f>IFERROR(IF(Q30="","",IF(MOD(ROW(),2)+1=1,INDEX(Agosto!$F$4:$F$300,MATCH(Q30,Agosto!$A$4:$A$300,0)),INDEX(Agosto!$F$4:$F$300,_xlfn.AGGREGATE(15,6,ROW(Agosto!$A$4:$A$300)-ROW(Agosto!$A$3)/(Agosto!$A$4:$A$300=MAX(Q30)),MOD(ROW(),2)+1)))),"")</f>
        <v/>
      </c>
      <c r="T30" s="36">
        <f>Agosto!N10</f>
        <v>44436</v>
      </c>
      <c r="U30" s="46" t="str">
        <f>IFERROR(IF(T30="","",IF(MOD(ROW(),2)+1=1,INDEX(Agosto!$C$4:$C$300,MATCH(T30,Agosto!$A$4:$A$300,0)),INDEX(Agosto!$C$4:$C$300,_xlfn.AGGREGATE(15,6,ROW(Agosto!$A$4:$A$300)-ROW(Agosto!$A$3)/(Agosto!$A$4:$A$300=MAX(T30)),MOD(ROW(),2)+1)))),"")</f>
        <v/>
      </c>
      <c r="V30" s="16" t="str">
        <f>IFERROR(IF(T30="","",IF(MOD(ROW(),2)+1=1,INDEX(Agosto!$F$4:$F$300,MATCH(T30,Agosto!$A$4:$A$300,0)),INDEX(Agosto!$F$4:$F$300,_xlfn.AGGREGATE(15,6,ROW(Agosto!$A$4:$A$300)-ROW(Agosto!$A$3)/(Agosto!$A$4:$A$300=MAX(T30)),MOD(ROW(),2)+1)))),"")</f>
        <v/>
      </c>
    </row>
    <row r="31" spans="2:22" x14ac:dyDescent="0.3">
      <c r="B31" s="45"/>
      <c r="C31" s="20" t="str">
        <f>IFERROR(IF(B30="","",IF(MOD(ROW(),2)+1=1,INDEX(Agosto!$C$4:$C$300,MATCH(B31,Agosto!$A$4:$A$300,0)),INDEX(Agosto!$C$4:$C$300,_xlfn.AGGREGATE(15,6,ROW(Agosto!$A$4:$A$300)-ROW(Agosto!$A$3)/(Agosto!$A$4:$A$300=MAX(B30:B31)),MOD(ROW(),2)+1)))),"")</f>
        <v/>
      </c>
      <c r="D31" s="16" t="str">
        <f>IFERROR(IF(B30="","",IF(MOD(ROW(),2)+1=1,INDEX(Agosto!$F$4:$F$300,MATCH(B31,Agosto!$A$4:$A$300,0)),INDEX(Agosto!$F$4:$F$300,_xlfn.AGGREGATE(15,6,ROW(Agosto!$A$4:$A$300)-ROW(Agosto!$A$3)/(Agosto!$A$4:$A$300=MAX(B30:B31)),MOD(ROW(),2)+1)))),"")</f>
        <v/>
      </c>
      <c r="E31" s="26"/>
      <c r="F31" s="20" t="str">
        <f>IFERROR(IF(E30="","",IF(MOD(ROW(),2)+1=1,INDEX(Agosto!$C$4:$C$300,MATCH(E31,Agosto!$A$4:$A$300,0)),INDEX(Agosto!$C$4:$C$300,_xlfn.AGGREGATE(15,6,ROW(Agosto!$A$4:$A$300)-ROW(Agosto!$A$3)/(Agosto!$A$4:$A$300=MAX(E30:E31)),MOD(ROW(),2)+1)))),"")</f>
        <v/>
      </c>
      <c r="G31" s="16" t="str">
        <f>IFERROR(IF(E30="","",IF(MOD(ROW(),2)+1=1,INDEX(Agosto!$F$4:$F$300,MATCH(E31,Agosto!$A$4:$A$300,0)),INDEX(Agosto!$F$4:$F$300,_xlfn.AGGREGATE(15,6,ROW(Agosto!$A$4:$A$300)-ROW(Agosto!$A$3)/(Agosto!$A$4:$A$300=MAX(E30:E31)),MOD(ROW(),2)+1)))),"")</f>
        <v/>
      </c>
      <c r="H31" s="26"/>
      <c r="I31" s="20" t="str">
        <f>IFERROR(IF(H30="","",IF(MOD(ROW(),2)+1=1,INDEX(Agosto!$C$4:$C$300,MATCH(H31,Agosto!$A$4:$A$300,0)),INDEX(Agosto!$C$4:$C$300,_xlfn.AGGREGATE(15,6,ROW(Agosto!$A$4:$A$300)-ROW(Agosto!$A$3)/(Agosto!$A$4:$A$300=MAX(H30:H31)),MOD(ROW(),2)+1)))),"")</f>
        <v/>
      </c>
      <c r="J31" s="16" t="str">
        <f>IFERROR(IF(H30="","",IF(MOD(ROW(),2)+1=1,INDEX(Agosto!$F$4:$F$300,MATCH(H31,Agosto!$A$4:$A$300,0)),INDEX(Agosto!$F$4:$F$300,_xlfn.AGGREGATE(15,6,ROW(Agosto!$A$4:$A$300)-ROW(Agosto!$A$3)/(Agosto!$A$4:$A$300=MAX(H30:H31)),MOD(ROW(),2)+1)))),"")</f>
        <v/>
      </c>
      <c r="K31" s="26"/>
      <c r="L31" s="20" t="str">
        <f>IFERROR(IF(K30="","",IF(MOD(ROW(),2)+1=1,INDEX(Agosto!$C$4:$C$300,MATCH(K31,Agosto!$A$4:$A$300,0)),INDEX(Agosto!$C$4:$C$300,_xlfn.AGGREGATE(15,6,ROW(Agosto!$A$4:$A$300)-ROW(Agosto!$A$3)/(Agosto!$A$4:$A$300=MAX(K30:K31)),MOD(ROW(),2)+1)))),"")</f>
        <v/>
      </c>
      <c r="M31" s="16" t="str">
        <f>IFERROR(IF(K30="","",IF(MOD(ROW(),2)+1=1,INDEX(Agosto!$F$4:$F$300,MATCH(K31,Agosto!$A$4:$A$300,0)),INDEX(Agosto!$F$4:$F$300,_xlfn.AGGREGATE(15,6,ROW(Agosto!$A$4:$A$300)-ROW(Agosto!$A$3)/(Agosto!$A$4:$A$300=MAX(K30:K31)),MOD(ROW(),2)+1)))),"")</f>
        <v/>
      </c>
      <c r="N31" s="26"/>
      <c r="O31" s="20" t="str">
        <f>IFERROR(IF(N30="","",IF(MOD(ROW(),2)+1=1,INDEX(Agosto!$C$4:$C$300,MATCH(N31,Agosto!$A$4:$A$300,0)),INDEX(Agosto!$C$4:$C$300,_xlfn.AGGREGATE(15,6,ROW(Agosto!$A$4:$A$300)-ROW(Agosto!$A$3)/(Agosto!$A$4:$A$300=MAX(N30:N31)),MOD(ROW(),2)+1)))),"")</f>
        <v/>
      </c>
      <c r="P31" s="16" t="str">
        <f>IFERROR(IF(N30="","",IF(MOD(ROW(),2)+1=1,INDEX(Agosto!$F$4:$F$300,MATCH(N31,Agosto!$A$4:$A$300,0)),INDEX(Agosto!$F$4:$F$300,_xlfn.AGGREGATE(15,6,ROW(Agosto!$A$4:$A$300)-ROW(Agosto!$A$3)/(Agosto!$A$4:$A$300=MAX(N30:N31)),MOD(ROW(),2)+1)))),"")</f>
        <v/>
      </c>
      <c r="Q31" s="26"/>
      <c r="R31" s="20" t="str">
        <f>IFERROR(IF(Q30="","",IF(MOD(ROW(),2)+1=1,INDEX(Agosto!$C$4:$C$300,MATCH(Q31,Agosto!$A$4:$A$300,0)),INDEX(Agosto!$C$4:$C$300,_xlfn.AGGREGATE(15,6,ROW(Agosto!$A$4:$A$300)-ROW(Agosto!$A$3)/(Agosto!$A$4:$A$300=MAX(Q30:Q31)),MOD(ROW(),2)+1)))),"")</f>
        <v/>
      </c>
      <c r="S31" s="16" t="str">
        <f>IFERROR(IF(Q30="","",IF(MOD(ROW(),2)+1=1,INDEX(Agosto!$F$4:$F$300,MATCH(Q31,Agosto!$A$4:$A$300,0)),INDEX(Agosto!$F$4:$F$300,_xlfn.AGGREGATE(15,6,ROW(Agosto!$A$4:$A$300)-ROW(Agosto!$A$3)/(Agosto!$A$4:$A$300=MAX(Q30:Q31)),MOD(ROW(),2)+1)))),"")</f>
        <v/>
      </c>
      <c r="T31" s="26"/>
      <c r="U31" s="46" t="str">
        <f>IFERROR(IF(T30="","",IF(MOD(ROW(),2)+1=1,INDEX(Agosto!$C$4:$C$300,MATCH(T31,Agosto!$A$4:$A$300,0)),INDEX(Agosto!$C$4:$C$300,_xlfn.AGGREGATE(15,6,ROW(Agosto!$A$4:$A$300)-ROW(Agosto!$A$3)/(Agosto!$A$4:$A$300=MAX(T30:T31)),MOD(ROW(),2)+1)))),"")</f>
        <v/>
      </c>
      <c r="V31" s="16" t="str">
        <f>IFERROR(IF(T30="","",IF(MOD(ROW(),2)+1=1,INDEX(Agosto!$F$4:$F$300,MATCH(T31,Agosto!$A$4:$A$300,0)),INDEX(Agosto!$F$4:$F$300,_xlfn.AGGREGATE(15,6,ROW(Agosto!$A$4:$A$300)-ROW(Agosto!$A$3)/(Agosto!$A$4:$A$300=MAX(T30:T31)),MOD(ROW(),2)+1)))),"")</f>
        <v/>
      </c>
    </row>
    <row r="32" spans="2:22" x14ac:dyDescent="0.3">
      <c r="B32" s="45"/>
      <c r="C32" s="20" t="str">
        <f>IFERROR(IF(B30="","",IF(MOD(ROW(),2)+3=1,INDEX(Agosto!$C$4:$C$300,MATCH(B32,Agosto!$A$4:$A$300,0)),INDEX(Agosto!$C$4:$C$300,_xlfn.AGGREGATE(15,6,ROW(Agosto!$A$4:$A$300)-ROW(Agosto!$A$3)/(Agosto!$A$4:$A$300=MAX(B30:B32)),MOD(ROW(),2)+3)))),"")</f>
        <v/>
      </c>
      <c r="D32" s="16" t="str">
        <f>IFERROR(IF(B30="","",IF(MOD(ROW(),2)+3=1,INDEX(Agosto!$F$4:$F$300,MATCH(B32,Agosto!$A$4:$A$300,0)),INDEX(Agosto!$F$4:$F$300,_xlfn.AGGREGATE(15,6,ROW(Agosto!$A$4:$A$300)-ROW(Agosto!$A$3)/(Agosto!$A$4:$A$300=MAX(B30:B32)),MOD(ROW(),2)+3)))),"")</f>
        <v/>
      </c>
      <c r="E32" s="26"/>
      <c r="F32" s="20" t="str">
        <f>IFERROR(IF(E30="","",IF(MOD(ROW(),2)+3=1,INDEX(Agosto!$C$4:$C$300,MATCH(E32,Agosto!$A$4:$A$300,0)),INDEX(Agosto!$C$4:$C$300,_xlfn.AGGREGATE(15,6,ROW(Agosto!$A$4:$A$300)-ROW(Agosto!$A$3)/(Agosto!$A$4:$A$300=MAX(E30:E32)),MOD(ROW(),2)+3)))),"")</f>
        <v/>
      </c>
      <c r="G32" s="16" t="str">
        <f>IFERROR(IF(E30="","",IF(MOD(ROW(),2)+3=1,INDEX(Agosto!$F$4:$F$300,MATCH(E32,Agosto!$A$4:$A$300,0)),INDEX(Agosto!$F$4:$F$300,_xlfn.AGGREGATE(15,6,ROW(Agosto!$A$4:$A$300)-ROW(Agosto!$A$3)/(Agosto!$A$4:$A$300=MAX(E30:E32)),MOD(ROW(),2)+3)))),"")</f>
        <v/>
      </c>
      <c r="H32" s="26"/>
      <c r="I32" s="20" t="str">
        <f>IFERROR(IF(H30="","",IF(MOD(ROW(),2)+3=1,INDEX(Agosto!$C$4:$C$300,MATCH(H32,Agosto!$A$4:$A$300,0)),INDEX(Agosto!$C$4:$C$300,_xlfn.AGGREGATE(15,6,ROW(Agosto!$A$4:$A$300)-ROW(Agosto!$A$3)/(Agosto!$A$4:$A$300=MAX(H30:H32)),MOD(ROW(),2)+3)))),"")</f>
        <v/>
      </c>
      <c r="J32" s="16" t="str">
        <f>IFERROR(IF(H30="","",IF(MOD(ROW(),2)+3=1,INDEX(Agosto!$F$4:$F$300,MATCH(H32,Agosto!$A$4:$A$300,0)),INDEX(Agosto!$F$4:$F$300,_xlfn.AGGREGATE(15,6,ROW(Agosto!$A$4:$A$300)-ROW(Agosto!$A$3)/(Agosto!$A$4:$A$300=MAX(H30:H32)),MOD(ROW(),2)+3)))),"")</f>
        <v/>
      </c>
      <c r="K32" s="26"/>
      <c r="L32" s="20" t="str">
        <f>IFERROR(IF(K30="","",IF(MOD(ROW(),2)+3=1,INDEX(Agosto!$C$4:$C$300,MATCH(K32,Agosto!$A$4:$A$300,0)),INDEX(Agosto!$C$4:$C$300,_xlfn.AGGREGATE(15,6,ROW(Agosto!$A$4:$A$300)-ROW(Agosto!$A$3)/(Agosto!$A$4:$A$300=MAX(K30:K32)),MOD(ROW(),2)+3)))),"")</f>
        <v/>
      </c>
      <c r="M32" s="16" t="str">
        <f>IFERROR(IF(K30="","",IF(MOD(ROW(),2)+3=1,INDEX(Agosto!$F$4:$F$300,MATCH(K32,Agosto!$A$4:$A$300,0)),INDEX(Agosto!$F$4:$F$300,_xlfn.AGGREGATE(15,6,ROW(Agosto!$A$4:$A$300)-ROW(Agosto!$A$3)/(Agosto!$A$4:$A$300=MAX(K30:K32)),MOD(ROW(),2)+3)))),"")</f>
        <v/>
      </c>
      <c r="N32" s="26"/>
      <c r="O32" s="20" t="str">
        <f>IFERROR(IF(N30="","",IF(MOD(ROW(),2)+3=1,INDEX(Agosto!$C$4:$C$300,MATCH(N32,Agosto!$A$4:$A$300,0)),INDEX(Agosto!$C$4:$C$300,_xlfn.AGGREGATE(15,6,ROW(Agosto!$A$4:$A$300)-ROW(Agosto!$A$3)/(Agosto!$A$4:$A$300=MAX(N30:N32)),MOD(ROW(),2)+3)))),"")</f>
        <v/>
      </c>
      <c r="P32" s="16" t="str">
        <f>IFERROR(IF(N30="","",IF(MOD(ROW(),2)+3=1,INDEX(Agosto!$F$4:$F$300,MATCH(N32,Agosto!$A$4:$A$300,0)),INDEX(Agosto!$F$4:$F$300,_xlfn.AGGREGATE(15,6,ROW(Agosto!$A$4:$A$300)-ROW(Agosto!$A$3)/(Agosto!$A$4:$A$300=MAX(N30:N32)),MOD(ROW(),2)+3)))),"")</f>
        <v/>
      </c>
      <c r="Q32" s="26"/>
      <c r="R32" s="20" t="str">
        <f>IFERROR(IF(Q30="","",IF(MOD(ROW(),2)+3=1,INDEX(Agosto!$C$4:$C$300,MATCH(Q32,Agosto!$A$4:$A$300,0)),INDEX(Agosto!$C$4:$C$300,_xlfn.AGGREGATE(15,6,ROW(Agosto!$A$4:$A$300)-ROW(Agosto!$A$3)/(Agosto!$A$4:$A$300=MAX(Q30:Q32)),MOD(ROW(),2)+3)))),"")</f>
        <v/>
      </c>
      <c r="S32" s="16" t="str">
        <f>IFERROR(IF(Q30="","",IF(MOD(ROW(),2)+3=1,INDEX(Agosto!$F$4:$F$300,MATCH(Q32,Agosto!$A$4:$A$300,0)),INDEX(Agosto!$F$4:$F$300,_xlfn.AGGREGATE(15,6,ROW(Agosto!$A$4:$A$300)-ROW(Agosto!$A$3)/(Agosto!$A$4:$A$300=MAX(Q30:Q32)),MOD(ROW(),2)+3)))),"")</f>
        <v/>
      </c>
      <c r="T32" s="26"/>
      <c r="U32" s="46" t="str">
        <f>IFERROR(IF(T30="","",IF(MOD(ROW(),2)+3=1,INDEX(Agosto!$C$4:$C$300,MATCH(T32,Agosto!$A$4:$A$300,0)),INDEX(Agosto!$C$4:$C$300,_xlfn.AGGREGATE(15,6,ROW(Agosto!$A$4:$A$300)-ROW(Agosto!$A$3)/(Agosto!$A$4:$A$300=MAX(T30:T32)),MOD(ROW(),2)+3)))),"")</f>
        <v/>
      </c>
      <c r="V32" s="16" t="str">
        <f>IFERROR(IF(T30="","",IF(MOD(ROW(),2)+3=1,INDEX(Agosto!$F$4:$F$300,MATCH(T32,Agosto!$A$4:$A$300,0)),INDEX(Agosto!$F$4:$F$300,_xlfn.AGGREGATE(15,6,ROW(Agosto!$A$4:$A$300)-ROW(Agosto!$A$3)/(Agosto!$A$4:$A$300=MAX(T30:T32)),MOD(ROW(),2)+3)))),"")</f>
        <v/>
      </c>
    </row>
    <row r="33" spans="2:22" x14ac:dyDescent="0.3">
      <c r="B33" s="45"/>
      <c r="C33" s="20" t="str">
        <f>IFERROR(IF(B30="","",IF(MOD(ROW(),2)+3=1,INDEX(Agosto!$C$4:$C$300,MATCH(B33,Agosto!$A$4:$A$300,0)),INDEX(Agosto!$C$4:$C$300,_xlfn.AGGREGATE(15,6,ROW(Agosto!$A$4:$A$300)-ROW(Agosto!$A$3)/(Agosto!$A$4:$A$300=MAX(B30:B33)),MOD(ROW(),2)+3)))),"")</f>
        <v/>
      </c>
      <c r="D33" s="16" t="str">
        <f>IFERROR(IF(B30="","",IF(MOD(ROW(),2)+3=1,INDEX(Agosto!$F$4:$F$300,MATCH(B33,Agosto!$A$4:$A$300,0)),INDEX(Agosto!$F$4:$F$300,_xlfn.AGGREGATE(15,6,ROW(Agosto!$A$4:$A$300)-ROW(Agosto!$A$3)/(Agosto!$A$4:$A$300=MAX(B30:B33)),MOD(ROW(),2)+3)))),"")</f>
        <v/>
      </c>
      <c r="E33" s="26"/>
      <c r="F33" s="20" t="str">
        <f>IFERROR(IF(E30="","",IF(MOD(ROW(),2)+3=1,INDEX(Agosto!$C$4:$C$300,MATCH(E33,Agosto!$A$4:$A$300,0)),INDEX(Agosto!$C$4:$C$300,_xlfn.AGGREGATE(15,6,ROW(Agosto!$A$4:$A$300)-ROW(Agosto!$A$3)/(Agosto!$A$4:$A$300=MAX(E30:E33)),MOD(ROW(),2)+3)))),"")</f>
        <v/>
      </c>
      <c r="G33" s="16" t="str">
        <f>IFERROR(IF(E30="","",IF(MOD(ROW(),2)+3=1,INDEX(Agosto!$F$4:$F$300,MATCH(E33,Agosto!$A$4:$A$300,0)),INDEX(Agosto!$F$4:$F$300,_xlfn.AGGREGATE(15,6,ROW(Agosto!$A$4:$A$300)-ROW(Agosto!$A$3)/(Agosto!$A$4:$A$300=MAX(E30:E33)),MOD(ROW(),2)+3)))),"")</f>
        <v/>
      </c>
      <c r="H33" s="26"/>
      <c r="I33" s="20" t="str">
        <f>IFERROR(IF(H30="","",IF(MOD(ROW(),2)+3=1,INDEX(Agosto!$C$4:$C$300,MATCH(H33,Agosto!$A$4:$A$300,0)),INDEX(Agosto!$C$4:$C$300,_xlfn.AGGREGATE(15,6,ROW(Agosto!$A$4:$A$300)-ROW(Agosto!$A$3)/(Agosto!$A$4:$A$300=MAX(H30:H33)),MOD(ROW(),2)+3)))),"")</f>
        <v/>
      </c>
      <c r="J33" s="16" t="str">
        <f>IFERROR(IF(H30="","",IF(MOD(ROW(),2)+3=1,INDEX(Agosto!$F$4:$F$300,MATCH(H33,Agosto!$A$4:$A$300,0)),INDEX(Agosto!$F$4:$F$300,_xlfn.AGGREGATE(15,6,ROW(Agosto!$A$4:$A$300)-ROW(Agosto!$A$3)/(Agosto!$A$4:$A$300=MAX(H30:H33)),MOD(ROW(),2)+3)))),"")</f>
        <v/>
      </c>
      <c r="K33" s="26"/>
      <c r="L33" s="20" t="str">
        <f>IFERROR(IF(K30="","",IF(MOD(ROW(),2)+3=1,INDEX(Agosto!$C$4:$C$300,MATCH(K33,Agosto!$A$4:$A$300,0)),INDEX(Agosto!$C$4:$C$300,_xlfn.AGGREGATE(15,6,ROW(Agosto!$A$4:$A$300)-ROW(Agosto!$A$3)/(Agosto!$A$4:$A$300=MAX(K30:K33)),MOD(ROW(),2)+3)))),"")</f>
        <v/>
      </c>
      <c r="M33" s="16" t="str">
        <f>IFERROR(IF(K30="","",IF(MOD(ROW(),2)+3=1,INDEX(Agosto!$F$4:$F$300,MATCH(K33,Agosto!$A$4:$A$300,0)),INDEX(Agosto!$F$4:$F$300,_xlfn.AGGREGATE(15,6,ROW(Agosto!$A$4:$A$300)-ROW(Agosto!$A$3)/(Agosto!$A$4:$A$300=MAX(K30:K33)),MOD(ROW(),2)+3)))),"")</f>
        <v/>
      </c>
      <c r="N33" s="26"/>
      <c r="O33" s="20" t="str">
        <f>IFERROR(IF(N30="","",IF(MOD(ROW(),2)+3=1,INDEX(Agosto!$C$4:$C$300,MATCH(N33,Agosto!$A$4:$A$300,0)),INDEX(Agosto!$C$4:$C$300,_xlfn.AGGREGATE(15,6,ROW(Agosto!$A$4:$A$300)-ROW(Agosto!$A$3)/(Agosto!$A$4:$A$300=MAX(N30:N33)),MOD(ROW(),2)+3)))),"")</f>
        <v/>
      </c>
      <c r="P33" s="16" t="str">
        <f>IFERROR(IF(N30="","",IF(MOD(ROW(),2)+3=1,INDEX(Agosto!$F$4:$F$300,MATCH(N33,Agosto!$A$4:$A$300,0)),INDEX(Agosto!$F$4:$F$300,_xlfn.AGGREGATE(15,6,ROW(Agosto!$A$4:$A$300)-ROW(Agosto!$A$3)/(Agosto!$A$4:$A$300=MAX(N30:N33)),MOD(ROW(),2)+3)))),"")</f>
        <v/>
      </c>
      <c r="Q33" s="26"/>
      <c r="R33" s="20" t="str">
        <f>IFERROR(IF(Q30="","",IF(MOD(ROW(),2)+3=1,INDEX(Agosto!$C$4:$C$300,MATCH(Q33,Agosto!$A$4:$A$300,0)),INDEX(Agosto!$C$4:$C$300,_xlfn.AGGREGATE(15,6,ROW(Agosto!$A$4:$A$300)-ROW(Agosto!$A$3)/(Agosto!$A$4:$A$300=MAX(Q30:Q33)),MOD(ROW(),2)+3)))),"")</f>
        <v/>
      </c>
      <c r="S33" s="16" t="str">
        <f>IFERROR(IF(Q30="","",IF(MOD(ROW(),2)+3=1,INDEX(Agosto!$F$4:$F$300,MATCH(Q33,Agosto!$A$4:$A$300,0)),INDEX(Agosto!$F$4:$F$300,_xlfn.AGGREGATE(15,6,ROW(Agosto!$A$4:$A$300)-ROW(Agosto!$A$3)/(Agosto!$A$4:$A$300=MAX(Q30:Q33)),MOD(ROW(),2)+3)))),"")</f>
        <v/>
      </c>
      <c r="T33" s="26"/>
      <c r="U33" s="46" t="str">
        <f>IFERROR(IF(T30="","",IF(MOD(ROW(),2)+3=1,INDEX(Agosto!$C$4:$C$300,MATCH(T33,Agosto!$A$4:$A$300,0)),INDEX(Agosto!$C$4:$C$300,_xlfn.AGGREGATE(15,6,ROW(Agosto!$A$4:$A$300)-ROW(Agosto!$A$3)/(Agosto!$A$4:$A$300=MAX(T30:T33)),MOD(ROW(),2)+3)))),"")</f>
        <v/>
      </c>
      <c r="V33" s="16" t="str">
        <f>IFERROR(IF(T30="","",IF(MOD(ROW(),2)+3=1,INDEX(Agosto!$F$4:$F$300,MATCH(T33,Agosto!$A$4:$A$300,0)),INDEX(Agosto!$F$4:$F$300,_xlfn.AGGREGATE(15,6,ROW(Agosto!$A$4:$A$300)-ROW(Agosto!$A$3)/(Agosto!$A$4:$A$300=MAX(T30:T33)),MOD(ROW(),2)+3)))),"")</f>
        <v/>
      </c>
    </row>
    <row r="34" spans="2:22" x14ac:dyDescent="0.3">
      <c r="B34" s="47"/>
      <c r="C34" s="20" t="str">
        <f>IFERROR(IF(B30="","",IF(MOD(ROW(),2)+5=1,INDEX(Agosto!$C$4:$C$300,MATCH(B34,Agosto!$A$4:$A$300,0)),INDEX(Agosto!$C$4:$C$300,_xlfn.AGGREGATE(15,6,ROW(Agosto!$A$4:$A$300)-ROW(Agosto!$A$3)/(Agosto!$A$4:$A$300=MAX(B30:B34)),MOD(ROW(),2)+5)))),"")</f>
        <v/>
      </c>
      <c r="D34" s="16" t="str">
        <f>IFERROR(IF(B30="","",IF(MOD(ROW(),2)+5=1,INDEX(Agosto!$F$4:$F$300,MATCH(B34,Agosto!$A$4:$A$300,0)),INDEX(Agosto!$F$4:$F$300,_xlfn.AGGREGATE(15,6,ROW(Agosto!$A$4:$A$300)-ROW(Agosto!$A$3)/(Agosto!$A$4:$A$300=MAX(B30:B34)),MOD(ROW(),2)+5)))),"")</f>
        <v/>
      </c>
      <c r="E34" s="34"/>
      <c r="F34" s="20" t="str">
        <f>IFERROR(IF(E30="","",IF(MOD(ROW(),2)+5=1,INDEX(Agosto!$C$4:$C$300,MATCH(E34,Agosto!$A$4:$A$300,0)),INDEX(Agosto!$C$4:$C$300,_xlfn.AGGREGATE(15,6,ROW(Agosto!$A$4:$A$300)-ROW(Agosto!$A$3)/(Agosto!$A$4:$A$300=MAX(E30:E34)),MOD(ROW(),2)+5)))),"")</f>
        <v/>
      </c>
      <c r="G34" s="16" t="str">
        <f>IFERROR(IF(E30="","",IF(MOD(ROW(),2)+5=1,INDEX(Agosto!$F$4:$F$300,MATCH(E34,Agosto!$A$4:$A$300,0)),INDEX(Agosto!$F$4:$F$300,_xlfn.AGGREGATE(15,6,ROW(Agosto!$A$4:$A$300)-ROW(Agosto!$A$3)/(Agosto!$A$4:$A$300=MAX(E30:E34)),MOD(ROW(),2)+5)))),"")</f>
        <v/>
      </c>
      <c r="H34" s="34"/>
      <c r="I34" s="20" t="str">
        <f>IFERROR(IF(H30="","",IF(MOD(ROW(),2)+5=1,INDEX(Agosto!$C$4:$C$300,MATCH(H34,Agosto!$A$4:$A$300,0)),INDEX(Agosto!$C$4:$C$300,_xlfn.AGGREGATE(15,6,ROW(Agosto!$A$4:$A$300)-ROW(Agosto!$A$3)/(Agosto!$A$4:$A$300=MAX(H30:H34)),MOD(ROW(),2)+5)))),"")</f>
        <v/>
      </c>
      <c r="J34" s="16" t="str">
        <f>IFERROR(IF(H30="","",IF(MOD(ROW(),2)+5=1,INDEX(Agosto!$F$4:$F$300,MATCH(H34,Agosto!$A$4:$A$300,0)),INDEX(Agosto!$F$4:$F$300,_xlfn.AGGREGATE(15,6,ROW(Agosto!$A$4:$A$300)-ROW(Agosto!$A$3)/(Agosto!$A$4:$A$300=MAX(H30:H34)),MOD(ROW(),2)+5)))),"")</f>
        <v/>
      </c>
      <c r="K34" s="34"/>
      <c r="L34" s="20" t="str">
        <f>IFERROR(IF(K30="","",IF(MOD(ROW(),2)+5=1,INDEX(Agosto!$C$4:$C$300,MATCH(K34,Agosto!$A$4:$A$300,0)),INDEX(Agosto!$C$4:$C$300,_xlfn.AGGREGATE(15,6,ROW(Agosto!$A$4:$A$300)-ROW(Agosto!$A$3)/(Agosto!$A$4:$A$300=MAX(K30:K34)),MOD(ROW(),2)+5)))),"")</f>
        <v/>
      </c>
      <c r="M34" s="16" t="str">
        <f>IFERROR(IF(K30="","",IF(MOD(ROW(),2)+5=1,INDEX(Agosto!$F$4:$F$300,MATCH(K34,Agosto!$A$4:$A$300,0)),INDEX(Agosto!$F$4:$F$300,_xlfn.AGGREGATE(15,6,ROW(Agosto!$A$4:$A$300)-ROW(Agosto!$A$3)/(Agosto!$A$4:$A$300=MAX(K30:K34)),MOD(ROW(),2)+5)))),"")</f>
        <v/>
      </c>
      <c r="N34" s="34"/>
      <c r="O34" s="20" t="str">
        <f>IFERROR(IF(N30="","",IF(MOD(ROW(),2)+5=1,INDEX(Agosto!$C$4:$C$300,MATCH(N34,Agosto!$A$4:$A$300,0)),INDEX(Agosto!$C$4:$C$300,_xlfn.AGGREGATE(15,6,ROW(Agosto!$A$4:$A$300)-ROW(Agosto!$A$3)/(Agosto!$A$4:$A$300=MAX(N30:N34)),MOD(ROW(),2)+5)))),"")</f>
        <v/>
      </c>
      <c r="P34" s="16" t="str">
        <f>IFERROR(IF(N30="","",IF(MOD(ROW(),2)+5=1,INDEX(Agosto!$F$4:$F$300,MATCH(N34,Agosto!$A$4:$A$300,0)),INDEX(Agosto!$F$4:$F$300,_xlfn.AGGREGATE(15,6,ROW(Agosto!$A$4:$A$300)-ROW(Agosto!$A$3)/(Agosto!$A$4:$A$300=MAX(N30:N34)),MOD(ROW(),2)+5)))),"")</f>
        <v/>
      </c>
      <c r="Q34" s="34"/>
      <c r="R34" s="20" t="str">
        <f>IFERROR(IF(Q30="","",IF(MOD(ROW(),2)+5=1,INDEX(Agosto!$C$4:$C$300,MATCH(Q34,Agosto!$A$4:$A$300,0)),INDEX(Agosto!$C$4:$C$300,_xlfn.AGGREGATE(15,6,ROW(Agosto!$A$4:$A$300)-ROW(Agosto!$A$3)/(Agosto!$A$4:$A$300=MAX(Q30:Q34)),MOD(ROW(),2)+5)))),"")</f>
        <v/>
      </c>
      <c r="S34" s="16" t="str">
        <f>IFERROR(IF(Q30="","",IF(MOD(ROW(),2)+5=1,INDEX(Agosto!$F$4:$F$300,MATCH(Q34,Agosto!$A$4:$A$300,0)),INDEX(Agosto!$F$4:$F$300,_xlfn.AGGREGATE(15,6,ROW(Agosto!$A$4:$A$300)-ROW(Agosto!$A$3)/(Agosto!$A$4:$A$300=MAX(Q30:Q34)),MOD(ROW(),2)+5)))),"")</f>
        <v/>
      </c>
      <c r="T34" s="34"/>
      <c r="U34" s="46" t="str">
        <f>IFERROR(IF(T30="","",IF(MOD(ROW(),2)+5=1,INDEX(Agosto!$C$4:$C$300,MATCH(T34,Agosto!$A$4:$A$300,0)),INDEX(Agosto!$C$4:$C$300,_xlfn.AGGREGATE(15,6,ROW(Agosto!$A$4:$A$300)-ROW(Agosto!$A$3)/(Agosto!$A$4:$A$300=MAX(T30:T34)),MOD(ROW(),2)+5)))),"")</f>
        <v/>
      </c>
      <c r="V34" s="16" t="str">
        <f>IFERROR(IF(T30="","",IF(MOD(ROW(),2)+5=1,INDEX(Agosto!$F$4:$F$300,MATCH(T34,Agosto!$A$4:$A$300,0)),INDEX(Agosto!$F$4:$F$300,_xlfn.AGGREGATE(15,6,ROW(Agosto!$A$4:$A$300)-ROW(Agosto!$A$3)/(Agosto!$A$4:$A$300=MAX(T30:T34)),MOD(ROW(),2)+5)))),"")</f>
        <v/>
      </c>
    </row>
    <row r="35" spans="2:22" x14ac:dyDescent="0.3">
      <c r="B35" s="47"/>
      <c r="C35" s="20" t="str">
        <f>IFERROR(IF(B30="","",IF(MOD(ROW(),2)+5=1,INDEX(Agosto!$C$4:$C$300,MATCH(B35,Agosto!$A$4:$A$300,0)),INDEX(Agosto!$C$4:$C$300,_xlfn.AGGREGATE(15,6,ROW(Agosto!$A$4:$A$300)-ROW(Agosto!$A$3)/(Agosto!$A$4:$A$300=MAX(B30:B35)),MOD(ROW(),2)+5)))),"")</f>
        <v/>
      </c>
      <c r="D35" s="16" t="str">
        <f>IFERROR(IF(B30="","",IF(MOD(ROW(),2)+5=1,INDEX(Agosto!$F$4:$F$300,MATCH(B35,Agosto!$A$4:$A$300,0)),INDEX(Agosto!$F$4:$F$300,_xlfn.AGGREGATE(15,6,ROW(Agosto!$A$4:$A$300)-ROW(Agosto!$A$3)/(Agosto!$A$4:$A$300=MAX(B30:B35)),MOD(ROW(),2)+5)))),"")</f>
        <v/>
      </c>
      <c r="E35" s="34"/>
      <c r="F35" s="20" t="str">
        <f>IFERROR(IF(E30="","",IF(MOD(ROW(),2)+5=1,INDEX(Agosto!$C$4:$C$300,MATCH(E35,Agosto!$A$4:$A$300,0)),INDEX(Agosto!$C$4:$C$300,_xlfn.AGGREGATE(15,6,ROW(Agosto!$A$4:$A$300)-ROW(Agosto!$A$3)/(Agosto!$A$4:$A$300=MAX(E30:E35)),MOD(ROW(),2)+5)))),"")</f>
        <v/>
      </c>
      <c r="G35" s="16" t="str">
        <f>IFERROR(IF(E30="","",IF(MOD(ROW(),2)+5=1,INDEX(Agosto!$F$4:$F$300,MATCH(E35,Agosto!$A$4:$A$300,0)),INDEX(Agosto!$F$4:$F$300,_xlfn.AGGREGATE(15,6,ROW(Agosto!$A$4:$A$300)-ROW(Agosto!$A$3)/(Agosto!$A$4:$A$300=MAX(E30:E35)),MOD(ROW(),2)+5)))),"")</f>
        <v/>
      </c>
      <c r="H35" s="34"/>
      <c r="I35" s="20" t="str">
        <f>IFERROR(IF(H30="","",IF(MOD(ROW(),2)+5=1,INDEX(Agosto!$C$4:$C$300,MATCH(H35,Agosto!$A$4:$A$300,0)),INDEX(Agosto!$C$4:$C$300,_xlfn.AGGREGATE(15,6,ROW(Agosto!$A$4:$A$300)-ROW(Agosto!$A$3)/(Agosto!$A$4:$A$300=MAX(H30:H35)),MOD(ROW(),2)+5)))),"")</f>
        <v/>
      </c>
      <c r="J35" s="16" t="str">
        <f>IFERROR(IF(H30="","",IF(MOD(ROW(),2)+5=1,INDEX(Agosto!$F$4:$F$300,MATCH(H35,Agosto!$A$4:$A$300,0)),INDEX(Agosto!$F$4:$F$300,_xlfn.AGGREGATE(15,6,ROW(Agosto!$A$4:$A$300)-ROW(Agosto!$A$3)/(Agosto!$A$4:$A$300=MAX(H30:H35)),MOD(ROW(),2)+5)))),"")</f>
        <v/>
      </c>
      <c r="K35" s="34"/>
      <c r="L35" s="20" t="str">
        <f>IFERROR(IF(K30="","",IF(MOD(ROW(),2)+5=1,INDEX(Agosto!$C$4:$C$300,MATCH(K35,Agosto!$A$4:$A$300,0)),INDEX(Agosto!$C$4:$C$300,_xlfn.AGGREGATE(15,6,ROW(Agosto!$A$4:$A$300)-ROW(Agosto!$A$3)/(Agosto!$A$4:$A$300=MAX(K30:K35)),MOD(ROW(),2)+5)))),"")</f>
        <v/>
      </c>
      <c r="M35" s="16" t="str">
        <f>IFERROR(IF(K30="","",IF(MOD(ROW(),2)+5=1,INDEX(Agosto!$F$4:$F$300,MATCH(K35,Agosto!$A$4:$A$300,0)),INDEX(Agosto!$F$4:$F$300,_xlfn.AGGREGATE(15,6,ROW(Agosto!$A$4:$A$300)-ROW(Agosto!$A$3)/(Agosto!$A$4:$A$300=MAX(K30:K35)),MOD(ROW(),2)+5)))),"")</f>
        <v/>
      </c>
      <c r="N35" s="34"/>
      <c r="O35" s="20" t="str">
        <f>IFERROR(IF(N30="","",IF(MOD(ROW(),2)+5=1,INDEX(Agosto!$C$4:$C$300,MATCH(N35,Agosto!$A$4:$A$300,0)),INDEX(Agosto!$C$4:$C$300,_xlfn.AGGREGATE(15,6,ROW(Agosto!$A$4:$A$300)-ROW(Agosto!$A$3)/(Agosto!$A$4:$A$300=MAX(N30:N35)),MOD(ROW(),2)+5)))),"")</f>
        <v/>
      </c>
      <c r="P35" s="16" t="str">
        <f>IFERROR(IF(N30="","",IF(MOD(ROW(),2)+5=1,INDEX(Agosto!$F$4:$F$300,MATCH(N35,Agosto!$A$4:$A$300,0)),INDEX(Agosto!$F$4:$F$300,_xlfn.AGGREGATE(15,6,ROW(Agosto!$A$4:$A$300)-ROW(Agosto!$A$3)/(Agosto!$A$4:$A$300=MAX(N30:N35)),MOD(ROW(),2)+5)))),"")</f>
        <v/>
      </c>
      <c r="Q35" s="34"/>
      <c r="R35" s="20" t="str">
        <f>IFERROR(IF(Q30="","",IF(MOD(ROW(),2)+5=1,INDEX(Agosto!$C$4:$C$300,MATCH(Q35,Agosto!$A$4:$A$300,0)),INDEX(Agosto!$C$4:$C$300,_xlfn.AGGREGATE(15,6,ROW(Agosto!$A$4:$A$300)-ROW(Agosto!$A$3)/(Agosto!$A$4:$A$300=MAX(Q30:Q35)),MOD(ROW(),2)+5)))),"")</f>
        <v/>
      </c>
      <c r="S35" s="16" t="str">
        <f>IFERROR(IF(Q30="","",IF(MOD(ROW(),2)+5=1,INDEX(Agosto!$F$4:$F$300,MATCH(Q35,Agosto!$A$4:$A$300,0)),INDEX(Agosto!$F$4:$F$300,_xlfn.AGGREGATE(15,6,ROW(Agosto!$A$4:$A$300)-ROW(Agosto!$A$3)/(Agosto!$A$4:$A$300=MAX(Q30:Q35)),MOD(ROW(),2)+5)))),"")</f>
        <v/>
      </c>
      <c r="T35" s="34"/>
      <c r="U35" s="46" t="str">
        <f>IFERROR(IF(T30="","",IF(MOD(ROW(),2)+5=1,INDEX(Agosto!$C$4:$C$300,MATCH(T35,Agosto!$A$4:$A$300,0)),INDEX(Agosto!$C$4:$C$300,_xlfn.AGGREGATE(15,6,ROW(Agosto!$A$4:$A$300)-ROW(Agosto!$A$3)/(Agosto!$A$4:$A$300=MAX(T30:T35)),MOD(ROW(),2)+5)))),"")</f>
        <v/>
      </c>
      <c r="V35" s="16" t="str">
        <f>IFERROR(IF(T30="","",IF(MOD(ROW(),2)+5=1,INDEX(Agosto!$F$4:$F$300,MATCH(T35,Agosto!$A$4:$A$300,0)),INDEX(Agosto!$F$4:$F$300,_xlfn.AGGREGATE(15,6,ROW(Agosto!$A$4:$A$300)-ROW(Agosto!$A$3)/(Agosto!$A$4:$A$300=MAX(T30:T35)),MOD(ROW(),2)+5)))),"")</f>
        <v/>
      </c>
    </row>
    <row r="36" spans="2:22" x14ac:dyDescent="0.3">
      <c r="B36" s="47"/>
      <c r="C36" s="20" t="str">
        <f>IFERROR(IF(B30="","",IF(MOD(ROW(),2)+7=1,INDEX(Agosto!$C$4:$C$300,MATCH(B36,Agosto!$A$4:$A$300,0)),INDEX(Agosto!$C$4:$C$300,_xlfn.AGGREGATE(15,6,ROW(Agosto!$A$4:$A$300)-ROW(Agosto!$A$3)/(Agosto!$A$4:$A$300=MAX(B30:B36)),MOD(ROW(),2)+7)))),"")</f>
        <v/>
      </c>
      <c r="D36" s="16" t="str">
        <f>IFERROR(IF(B30="","",IF(MOD(ROW(),2)+7=1,INDEX(Agosto!$F$4:$F$300,MATCH(B36,Agosto!$A$4:$A$300,0)),INDEX(Agosto!$F$4:$F$300,_xlfn.AGGREGATE(15,6,ROW(Agosto!$A$4:$A$300)-ROW(Agosto!$A$3)/(Agosto!$A$4:$A$300=MAX(B30:B36)),MOD(ROW(),2)+7)))),"")</f>
        <v/>
      </c>
      <c r="E36" s="34"/>
      <c r="F36" s="20" t="str">
        <f>IFERROR(IF(E30="","",IF(MOD(ROW(),2)+7=1,INDEX(Agosto!$C$4:$C$300,MATCH(E36,Agosto!$A$4:$A$300,0)),INDEX(Agosto!$C$4:$C$300,_xlfn.AGGREGATE(15,6,ROW(Agosto!$A$4:$A$300)-ROW(Agosto!$A$3)/(Agosto!$A$4:$A$300=MAX(E30:E36)),MOD(ROW(),2)+7)))),"")</f>
        <v/>
      </c>
      <c r="G36" s="16" t="str">
        <f>IFERROR(IF(E30="","",IF(MOD(ROW(),2)+7=1,INDEX(Agosto!$F$4:$F$300,MATCH(E36,Agosto!$A$4:$A$300,0)),INDEX(Agosto!$F$4:$F$300,_xlfn.AGGREGATE(15,6,ROW(Agosto!$A$4:$A$300)-ROW(Agosto!$A$3)/(Agosto!$A$4:$A$300=MAX(E30:E36)),MOD(ROW(),2)+7)))),"")</f>
        <v/>
      </c>
      <c r="H36" s="34"/>
      <c r="I36" s="20" t="str">
        <f>IFERROR(IF(H30="","",IF(MOD(ROW(),2)+7=1,INDEX(Agosto!$C$4:$C$300,MATCH(H36,Agosto!$A$4:$A$300,0)),INDEX(Agosto!$C$4:$C$300,_xlfn.AGGREGATE(15,6,ROW(Agosto!$A$4:$A$300)-ROW(Agosto!$A$3)/(Agosto!$A$4:$A$300=MAX(H30:H36)),MOD(ROW(),2)+7)))),"")</f>
        <v/>
      </c>
      <c r="J36" s="16" t="str">
        <f>IFERROR(IF(H30="","",IF(MOD(ROW(),2)+7=1,INDEX(Agosto!$F$4:$F$300,MATCH(H36,Agosto!$A$4:$A$300,0)),INDEX(Agosto!$F$4:$F$300,_xlfn.AGGREGATE(15,6,ROW(Agosto!$A$4:$A$300)-ROW(Agosto!$A$3)/(Agosto!$A$4:$A$300=MAX(H30:H36)),MOD(ROW(),2)+7)))),"")</f>
        <v/>
      </c>
      <c r="K36" s="34"/>
      <c r="L36" s="20" t="str">
        <f>IFERROR(IF(K30="","",IF(MOD(ROW(),2)+7=1,INDEX(Agosto!$C$4:$C$300,MATCH(K36,Agosto!$A$4:$A$300,0)),INDEX(Agosto!$C$4:$C$300,_xlfn.AGGREGATE(15,6,ROW(Agosto!$A$4:$A$300)-ROW(Agosto!$A$3)/(Agosto!$A$4:$A$300=MAX(K30:K36)),MOD(ROW(),2)+7)))),"")</f>
        <v/>
      </c>
      <c r="M36" s="16" t="str">
        <f>IFERROR(IF(K30="","",IF(MOD(ROW(),2)+7=1,INDEX(Agosto!$F$4:$F$300,MATCH(K36,Agosto!$A$4:$A$300,0)),INDEX(Agosto!$F$4:$F$300,_xlfn.AGGREGATE(15,6,ROW(Agosto!$A$4:$A$300)-ROW(Agosto!$A$3)/(Agosto!$A$4:$A$300=MAX(K30:K36)),MOD(ROW(),2)+7)))),"")</f>
        <v/>
      </c>
      <c r="N36" s="34"/>
      <c r="O36" s="20" t="str">
        <f>IFERROR(IF(N30="","",IF(MOD(ROW(),2)+7=1,INDEX(Agosto!$C$4:$C$300,MATCH(N36,Agosto!$A$4:$A$300,0)),INDEX(Agosto!$C$4:$C$300,_xlfn.AGGREGATE(15,6,ROW(Agosto!$A$4:$A$300)-ROW(Agosto!$A$3)/(Agosto!$A$4:$A$300=MAX(N30:N36)),MOD(ROW(),2)+7)))),"")</f>
        <v/>
      </c>
      <c r="P36" s="16" t="str">
        <f>IFERROR(IF(N30="","",IF(MOD(ROW(),2)+7=1,INDEX(Agosto!$F$4:$F$300,MATCH(N36,Agosto!$A$4:$A$300,0)),INDEX(Agosto!$F$4:$F$300,_xlfn.AGGREGATE(15,6,ROW(Agosto!$A$4:$A$300)-ROW(Agosto!$A$3)/(Agosto!$A$4:$A$300=MAX(N30:N36)),MOD(ROW(),2)+7)))),"")</f>
        <v/>
      </c>
      <c r="Q36" s="34"/>
      <c r="R36" s="20" t="str">
        <f>IFERROR(IF(Q30="","",IF(MOD(ROW(),2)+7=1,INDEX(Agosto!$C$4:$C$300,MATCH(Q36,Agosto!$A$4:$A$300,0)),INDEX(Agosto!$C$4:$C$300,_xlfn.AGGREGATE(15,6,ROW(Agosto!$A$4:$A$300)-ROW(Agosto!$A$3)/(Agosto!$A$4:$A$300=MAX(Q30:Q36)),MOD(ROW(),2)+7)))),"")</f>
        <v/>
      </c>
      <c r="S36" s="16" t="str">
        <f>IFERROR(IF(Q30="","",IF(MOD(ROW(),2)+7=1,INDEX(Agosto!$F$4:$F$300,MATCH(Q36,Agosto!$A$4:$A$300,0)),INDEX(Agosto!$F$4:$F$300,_xlfn.AGGREGATE(15,6,ROW(Agosto!$A$4:$A$300)-ROW(Agosto!$A$3)/(Agosto!$A$4:$A$300=MAX(Q30:Q36)),MOD(ROW(),2)+7)))),"")</f>
        <v/>
      </c>
      <c r="T36" s="34"/>
      <c r="U36" s="46" t="str">
        <f>IFERROR(IF(T30="","",IF(MOD(ROW(),2)+7=1,INDEX(Agosto!$C$4:$C$300,MATCH(T36,Agosto!$A$4:$A$300,0)),INDEX(Agosto!$C$4:$C$300,_xlfn.AGGREGATE(15,6,ROW(Agosto!$A$4:$A$300)-ROW(Agosto!$A$3)/(Agosto!$A$4:$A$300=MAX(T30:T36)),MOD(ROW(),2)+7)))),"")</f>
        <v/>
      </c>
      <c r="V36" s="16" t="str">
        <f>IFERROR(IF(T30="","",IF(MOD(ROW(),2)+7=1,INDEX(Agosto!$F$4:$F$300,MATCH(T36,Agosto!$A$4:$A$300,0)),INDEX(Agosto!$F$4:$F$300,_xlfn.AGGREGATE(15,6,ROW(Agosto!$A$4:$A$300)-ROW(Agosto!$A$3)/(Agosto!$A$4:$A$300=MAX(T30:T36)),MOD(ROW(),2)+7)))),"")</f>
        <v/>
      </c>
    </row>
    <row r="37" spans="2:22" x14ac:dyDescent="0.3">
      <c r="B37" s="50"/>
      <c r="C37" s="21" t="str">
        <f>IFERROR(IF(B30="","",IF(MOD(ROW(),2)+7=1,INDEX(Agosto!$C$4:$C$300,MATCH(B37,Agosto!$A$4:$A$300,0)),INDEX(Agosto!$C$4:$C$300,_xlfn.AGGREGATE(15,6,ROW(Agosto!$A$4:$A$300)-ROW(Agosto!$A$3)/(Agosto!$A$4:$A$300=MAX(B30:B37)),MOD(ROW(),2)+7)))),"")</f>
        <v/>
      </c>
      <c r="D37" s="16" t="str">
        <f>IFERROR(IF(B30="","",IF(MOD(ROW(),2)+7=1,INDEX(Agosto!$F$4:$F$300,MATCH(B37,Agosto!$A$4:$A$300,0)),INDEX(Agosto!$F$4:$F$300,_xlfn.AGGREGATE(15,6,ROW(Agosto!$A$4:$A$300)-ROW(Agosto!$A$3)/(Agosto!$A$4:$A$300=MAX(B30:B37)),MOD(ROW(),2)+7)))),"")</f>
        <v/>
      </c>
      <c r="E37" s="35"/>
      <c r="F37" s="44" t="str">
        <f>IFERROR(IF(E30="","",IF(MOD(ROW(),2)+7=1,INDEX(Agosto!$C$4:$C$300,MATCH(E37,Agosto!$A$4:$A$300,0)),INDEX(Agosto!$C$4:$C$300,_xlfn.AGGREGATE(15,6,ROW(Agosto!$A$4:$A$300)-ROW(Agosto!$A$3)/(Agosto!$A$4:$A$300=MAX(E30:E37)),MOD(ROW(),2)+7)))),"")</f>
        <v/>
      </c>
      <c r="G37" s="16" t="str">
        <f>IFERROR(IF(E30="","",IF(MOD(ROW(),2)+7=1,INDEX(Agosto!$F$4:$F$300,MATCH(E37,Agosto!$A$4:$A$300,0)),INDEX(Agosto!$F$4:$F$300,_xlfn.AGGREGATE(15,6,ROW(Agosto!$A$4:$A$300)-ROW(Agosto!$A$3)/(Agosto!$A$4:$A$300=MAX(E30:E37)),MOD(ROW(),2)+7)))),"")</f>
        <v/>
      </c>
      <c r="H37" s="35"/>
      <c r="I37" s="44" t="str">
        <f>IFERROR(IF(H30="","",IF(MOD(ROW(),2)+7=1,INDEX(Agosto!$C$4:$C$300,MATCH(H37,Agosto!$A$4:$A$300,0)),INDEX(Agosto!$C$4:$C$300,_xlfn.AGGREGATE(15,6,ROW(Agosto!$A$4:$A$300)-ROW(Agosto!$A$3)/(Agosto!$A$4:$A$300=MAX(H30:H37)),MOD(ROW(),2)+7)))),"")</f>
        <v/>
      </c>
      <c r="J37" s="16" t="str">
        <f>IFERROR(IF(H30="","",IF(MOD(ROW(),2)+7=1,INDEX(Agosto!$F$4:$F$300,MATCH(H37,Agosto!$A$4:$A$300,0)),INDEX(Agosto!$F$4:$F$300,_xlfn.AGGREGATE(15,6,ROW(Agosto!$A$4:$A$300)-ROW(Agosto!$A$3)/(Agosto!$A$4:$A$300=MAX(H30:H37)),MOD(ROW(),2)+7)))),"")</f>
        <v/>
      </c>
      <c r="K37" s="35"/>
      <c r="L37" s="44" t="str">
        <f>IFERROR(IF(K30="","",IF(MOD(ROW(),2)+7=1,INDEX(Agosto!$C$4:$C$300,MATCH(K37,Agosto!$A$4:$A$300,0)),INDEX(Agosto!$C$4:$C$300,_xlfn.AGGREGATE(15,6,ROW(Agosto!$A$4:$A$300)-ROW(Agosto!$A$3)/(Agosto!$A$4:$A$300=MAX(K30:K37)),MOD(ROW(),2)+7)))),"")</f>
        <v/>
      </c>
      <c r="M37" s="16" t="str">
        <f>IFERROR(IF(K30="","",IF(MOD(ROW(),2)+7=1,INDEX(Agosto!$F$4:$F$300,MATCH(K37,Agosto!$A$4:$A$300,0)),INDEX(Agosto!$F$4:$F$300,_xlfn.AGGREGATE(15,6,ROW(Agosto!$A$4:$A$300)-ROW(Agosto!$A$3)/(Agosto!$A$4:$A$300=MAX(K30:K37)),MOD(ROW(),2)+7)))),"")</f>
        <v/>
      </c>
      <c r="N37" s="35"/>
      <c r="O37" s="44" t="str">
        <f>IFERROR(IF(N30="","",IF(MOD(ROW(),2)+7=1,INDEX(Agosto!$C$4:$C$300,MATCH(N37,Agosto!$A$4:$A$300,0)),INDEX(Agosto!$C$4:$C$300,_xlfn.AGGREGATE(15,6,ROW(Agosto!$A$4:$A$300)-ROW(Agosto!$A$3)/(Agosto!$A$4:$A$300=MAX(N30:N37)),MOD(ROW(),2)+7)))),"")</f>
        <v/>
      </c>
      <c r="P37" s="16" t="str">
        <f>IFERROR(IF(N30="","",IF(MOD(ROW(),2)+7=1,INDEX(Agosto!$F$4:$F$300,MATCH(N37,Agosto!$A$4:$A$300,0)),INDEX(Agosto!$F$4:$F$300,_xlfn.AGGREGATE(15,6,ROW(Agosto!$A$4:$A$300)-ROW(Agosto!$A$3)/(Agosto!$A$4:$A$300=MAX(N30:N37)),MOD(ROW(),2)+7)))),"")</f>
        <v/>
      </c>
      <c r="Q37" s="35"/>
      <c r="R37" s="44" t="str">
        <f>IFERROR(IF(Q30="","",IF(MOD(ROW(),2)+7=1,INDEX(Agosto!$C$4:$C$300,MATCH(Q37,Agosto!$A$4:$A$300,0)),INDEX(Agosto!$C$4:$C$300,_xlfn.AGGREGATE(15,6,ROW(Agosto!$A$4:$A$300)-ROW(Agosto!$A$3)/(Agosto!$A$4:$A$300=MAX(Q30:Q37)),MOD(ROW(),2)+7)))),"")</f>
        <v/>
      </c>
      <c r="S37" s="16" t="str">
        <f>IFERROR(IF(Q30="","",IF(MOD(ROW(),2)+7=1,INDEX(Agosto!$F$4:$F$300,MATCH(Q37,Agosto!$A$4:$A$300,0)),INDEX(Agosto!$F$4:$F$300,_xlfn.AGGREGATE(15,6,ROW(Agosto!$A$4:$A$300)-ROW(Agosto!$A$3)/(Agosto!$A$4:$A$300=MAX(Q30:Q37)),MOD(ROW(),2)+7)))),"")</f>
        <v/>
      </c>
      <c r="T37" s="35"/>
      <c r="U37" s="51" t="str">
        <f>IFERROR(IF(T30="","",IF(MOD(ROW(),2)+7=1,INDEX(Agosto!$C$4:$C$300,MATCH(T37,Agosto!$A$4:$A$300,0)),INDEX(Agosto!$C$4:$C$300,_xlfn.AGGREGATE(15,6,ROW(Agosto!$A$4:$A$300)-ROW(Agosto!$A$3)/(Agosto!$A$4:$A$300=MAX(T30:T37)),MOD(ROW(),2)+7)))),"")</f>
        <v/>
      </c>
      <c r="V37" s="16" t="str">
        <f>IFERROR(IF(T30="","",IF(MOD(ROW(),2)+7=1,INDEX(Agosto!$F$4:$F$300,MATCH(T37,Agosto!$A$4:$A$300,0)),INDEX(Agosto!$F$4:$F$300,_xlfn.AGGREGATE(15,6,ROW(Agosto!$A$4:$A$300)-ROW(Agosto!$A$3)/(Agosto!$A$4:$A$300=MAX(T30:T37)),MOD(ROW(),2)+7)))),"")</f>
        <v/>
      </c>
    </row>
    <row r="38" spans="2:22" x14ac:dyDescent="0.3">
      <c r="B38" s="49">
        <f>Agosto!H11</f>
        <v>44437</v>
      </c>
      <c r="C38" s="20" t="str">
        <f>IFERROR(IF(B38="","",IF(MOD(ROW(),2)+1=1,INDEX(Agosto!$C$4:$C$300,MATCH(B38,Agosto!$A$4:$A$300,0)),INDEX(Agosto!$C$4:$C$300,_xlfn.AGGREGATE(15,6,ROW(Agosto!$A$4:$A$300)-ROW(Agosto!$A$3)/(Agosto!$A$4:$A$300=MAX(B38)),MOD(ROW(),2)+1)))),"")</f>
        <v/>
      </c>
      <c r="D38" s="16" t="str">
        <f>IFERROR(IF(B38="","",IF(MOD(ROW(),2)+1=1,INDEX(Agosto!$F$4:$F$300,MATCH(B38,Agosto!$A$4:$A$300,0)),INDEX(Agosto!$F$4:$F$300,_xlfn.AGGREGATE(15,6,ROW(Agosto!$A$4:$A$300)-ROW(Agosto!$A$3)/(Agosto!$A$4:$A$300=MAX(B38)),MOD(ROW(),2)+1)))),"")</f>
        <v/>
      </c>
      <c r="E38" s="36">
        <f>Agosto!I11</f>
        <v>44438</v>
      </c>
      <c r="F38" s="20" t="str">
        <f>IFERROR(IF(E38="","",IF(MOD(ROW(),2)+1=1,INDEX(Agosto!$C$4:$C$300,MATCH(E38,Agosto!$A$4:$A$300,0)),INDEX(Agosto!$C$4:$C$300,_xlfn.AGGREGATE(15,6,ROW(Agosto!$A$4:$A$300)-ROW(Agosto!$A$3)/(Agosto!$A$4:$A$300=MAX(E38)),MOD(ROW(),2)+1)))),"")</f>
        <v/>
      </c>
      <c r="G38" s="16" t="str">
        <f>IFERROR(IF(E38="","",IF(MOD(ROW(),2)+1=1,INDEX(Agosto!$F$4:$F$300,MATCH(E38,Agosto!$A$4:$A$300,0)),INDEX(Agosto!$F$4:$F$300,_xlfn.AGGREGATE(15,6,ROW(Agosto!$A$4:$A$300)-ROW(Agosto!$A$3)/(Agosto!$A$4:$A$300=MAX(E38)),MOD(ROW(),2)+1)))),"")</f>
        <v/>
      </c>
      <c r="H38" s="36">
        <f>Agosto!J11</f>
        <v>44439</v>
      </c>
      <c r="I38" s="20" t="str">
        <f>IFERROR(IF(H38="","",IF(MOD(ROW(),2)+1=1,INDEX(Agosto!$C$4:$C$300,MATCH(H38,Agosto!$A$4:$A$300,0)),INDEX(Agosto!$C$4:$C$300,_xlfn.AGGREGATE(15,6,ROW(Agosto!$A$4:$A$300)-ROW(Agosto!$A$3)/(Agosto!$A$4:$A$300=MAX(H38)),MOD(ROW(),2)+1)))),"")</f>
        <v/>
      </c>
      <c r="J38" s="16" t="str">
        <f>IFERROR(IF(H38="","",IF(MOD(ROW(),2)+1=1,INDEX(Agosto!$F$4:$F$300,MATCH(H38,Agosto!$A$4:$A$300,0)),INDEX(Agosto!$F$4:$F$300,_xlfn.AGGREGATE(15,6,ROW(Agosto!$A$4:$A$300)-ROW(Agosto!$A$3)/(Agosto!$A$4:$A$300=MAX(H38)),MOD(ROW(),2)+1)))),"")</f>
        <v/>
      </c>
      <c r="K38" s="36" t="str">
        <f>Agosto!K11</f>
        <v/>
      </c>
      <c r="L38" s="20" t="str">
        <f>IFERROR(IF(K38="","",IF(MOD(ROW(),2)+1=1,INDEX(Agosto!$C$4:$C$300,MATCH(K38,Agosto!$A$4:$A$300,0)),INDEX(Agosto!$C$4:$C$300,_xlfn.AGGREGATE(15,6,ROW(Agosto!$A$4:$A$300)-ROW(Agosto!$A$3)/(Agosto!$A$4:$A$300=MAX(K38)),MOD(ROW(),2)+1)))),"")</f>
        <v/>
      </c>
      <c r="M38" s="16" t="str">
        <f>IFERROR(IF(K38="","",IF(MOD(ROW(),2)+1=1,INDEX(Agosto!$F$4:$F$300,MATCH(K38,Agosto!$A$4:$A$300,0)),INDEX(Agosto!$F$4:$F$300,_xlfn.AGGREGATE(15,6,ROW(Agosto!$A$4:$A$300)-ROW(Agosto!$A$3)/(Agosto!$A$4:$A$300=MAX(K38)),MOD(ROW(),2)+1)))),"")</f>
        <v/>
      </c>
      <c r="N38" s="36" t="str">
        <f>Agosto!L11</f>
        <v/>
      </c>
      <c r="O38" s="20" t="str">
        <f>IFERROR(IF(N38="","",IF(MOD(ROW(),2)+1=1,INDEX(Agosto!$C$4:$C$300,MATCH(N38,Agosto!$A$4:$A$300,0)),INDEX(Agosto!$C$4:$C$300,_xlfn.AGGREGATE(15,6,ROW(Agosto!$A$4:$A$300)-ROW(Agosto!$A$3)/(Agosto!$A$4:$A$300=MAX(N38)),MOD(ROW(),2)+1)))),"")</f>
        <v/>
      </c>
      <c r="P38" s="16" t="str">
        <f>IFERROR(IF(N38="","",IF(MOD(ROW(),2)+1=1,INDEX(Agosto!$F$4:$F$300,MATCH(N38,Agosto!$A$4:$A$300,0)),INDEX(Agosto!$F$4:$F$300,_xlfn.AGGREGATE(15,6,ROW(Agosto!$A$4:$A$300)-ROW(Agosto!$A$3)/(Agosto!$A$4:$A$300=MAX(N38)),MOD(ROW(),2)+1)))),"")</f>
        <v/>
      </c>
      <c r="Q38" s="36" t="str">
        <f>Agosto!M11</f>
        <v/>
      </c>
      <c r="R38" s="20" t="str">
        <f>IFERROR(IF(Q38="","",IF(MOD(ROW(),2)+1=1,INDEX(Agosto!$C$4:$C$300,MATCH(Q38,Agosto!$A$4:$A$300,0)),INDEX(Agosto!$C$4:$C$300,_xlfn.AGGREGATE(15,6,ROW(Agosto!$A$4:$A$300)-ROW(Agosto!$A$3)/(Agosto!$A$4:$A$300=MAX(Q38)),MOD(ROW(),2)+1)))),"")</f>
        <v/>
      </c>
      <c r="S38" s="16" t="str">
        <f>IFERROR(IF(Q38="","",IF(MOD(ROW(),2)+1=1,INDEX(Agosto!$F$4:$F$300,MATCH(Q38,Agosto!$A$4:$A$300,0)),INDEX(Agosto!$F$4:$F$300,_xlfn.AGGREGATE(15,6,ROW(Agosto!$A$4:$A$300)-ROW(Agosto!$A$3)/(Agosto!$A$4:$A$300=MAX(Q38)),MOD(ROW(),2)+1)))),"")</f>
        <v/>
      </c>
      <c r="T38" s="36" t="str">
        <f>Agosto!N11</f>
        <v/>
      </c>
      <c r="U38" s="46" t="str">
        <f>IFERROR(IF(T38="","",IF(MOD(ROW(),2)+1=1,INDEX(Agosto!$C$4:$C$300,MATCH(T38,Agosto!$A$4:$A$300,0)),INDEX(Agosto!$C$4:$C$300,_xlfn.AGGREGATE(15,6,ROW(Agosto!$A$4:$A$300)-ROW(Agosto!$A$3)/(Agosto!$A$4:$A$300=MAX(T38)),MOD(ROW(),2)+1)))),"")</f>
        <v/>
      </c>
      <c r="V38" s="16" t="str">
        <f>IFERROR(IF(T38="","",IF(MOD(ROW(),2)+1=1,INDEX(Agosto!$F$4:$F$300,MATCH(T38,Agosto!$A$4:$A$300,0)),INDEX(Agosto!$F$4:$F$300,_xlfn.AGGREGATE(15,6,ROW(Agosto!$A$4:$A$300)-ROW(Agosto!$A$3)/(Agosto!$A$4:$A$300=MAX(T38)),MOD(ROW(),2)+1)))),"")</f>
        <v/>
      </c>
    </row>
    <row r="39" spans="2:22" x14ac:dyDescent="0.3">
      <c r="B39" s="45"/>
      <c r="C39" s="20" t="str">
        <f>IFERROR(IF(B38="","",IF(MOD(ROW(),2)+1=1,INDEX(Agosto!$C$4:$C$300,MATCH(B39,Agosto!$A$4:$A$300,0)),INDEX(Agosto!$C$4:$C$300,_xlfn.AGGREGATE(15,6,ROW(Agosto!$A$4:$A$300)-ROW(Agosto!$A$3)/(Agosto!$A$4:$A$300=MAX(B38:B39)),MOD(ROW(),2)+1)))),"")</f>
        <v/>
      </c>
      <c r="D39" s="16" t="str">
        <f>IFERROR(IF(B38="","",IF(MOD(ROW(),2)+1=1,INDEX(Agosto!$F$4:$F$300,MATCH(B39,Agosto!$A$4:$A$300,0)),INDEX(Agosto!$F$4:$F$300,_xlfn.AGGREGATE(15,6,ROW(Agosto!$A$4:$A$300)-ROW(Agosto!$A$3)/(Agosto!$A$4:$A$300=MAX(B38:B39)),MOD(ROW(),2)+1)))),"")</f>
        <v/>
      </c>
      <c r="E39" s="26"/>
      <c r="F39" s="20" t="str">
        <f>IFERROR(IF(E38="","",IF(MOD(ROW(),2)+1=1,INDEX(Agosto!$C$4:$C$300,MATCH(E39,Agosto!$A$4:$A$300,0)),INDEX(Agosto!$C$4:$C$300,_xlfn.AGGREGATE(15,6,ROW(Agosto!$A$4:$A$300)-ROW(Agosto!$A$3)/(Agosto!$A$4:$A$300=MAX(E38:E39)),MOD(ROW(),2)+1)))),"")</f>
        <v/>
      </c>
      <c r="G39" s="16" t="str">
        <f>IFERROR(IF(E38="","",IF(MOD(ROW(),2)+1=1,INDEX(Agosto!$F$4:$F$300,MATCH(E39,Agosto!$A$4:$A$300,0)),INDEX(Agosto!$F$4:$F$300,_xlfn.AGGREGATE(15,6,ROW(Agosto!$A$4:$A$300)-ROW(Agosto!$A$3)/(Agosto!$A$4:$A$300=MAX(E38:E39)),MOD(ROW(),2)+1)))),"")</f>
        <v/>
      </c>
      <c r="H39" s="26"/>
      <c r="I39" s="20" t="str">
        <f>IFERROR(IF(H38="","",IF(MOD(ROW(),2)+1=1,INDEX(Agosto!$C$4:$C$300,MATCH(H39,Agosto!$A$4:$A$300,0)),INDEX(Agosto!$C$4:$C$300,_xlfn.AGGREGATE(15,6,ROW(Agosto!$A$4:$A$300)-ROW(Agosto!$A$3)/(Agosto!$A$4:$A$300=MAX(H38:H39)),MOD(ROW(),2)+1)))),"")</f>
        <v/>
      </c>
      <c r="J39" s="16" t="str">
        <f>IFERROR(IF(H38="","",IF(MOD(ROW(),2)+1=1,INDEX(Agosto!$F$4:$F$300,MATCH(H39,Agosto!$A$4:$A$300,0)),INDEX(Agosto!$F$4:$F$300,_xlfn.AGGREGATE(15,6,ROW(Agosto!$A$4:$A$300)-ROW(Agosto!$A$3)/(Agosto!$A$4:$A$300=MAX(H38:H39)),MOD(ROW(),2)+1)))),"")</f>
        <v/>
      </c>
      <c r="K39" s="26"/>
      <c r="L39" s="20" t="str">
        <f>IFERROR(IF(K38="","",IF(MOD(ROW(),2)+1=1,INDEX(Agosto!$C$4:$C$300,MATCH(K39,Agosto!$A$4:$A$300,0)),INDEX(Agosto!$C$4:$C$300,_xlfn.AGGREGATE(15,6,ROW(Agosto!$A$4:$A$300)-ROW(Agosto!$A$3)/(Agosto!$A$4:$A$300=MAX(K38:K39)),MOD(ROW(),2)+1)))),"")</f>
        <v/>
      </c>
      <c r="M39" s="16" t="str">
        <f>IFERROR(IF(K38="","",IF(MOD(ROW(),2)+1=1,INDEX(Agosto!$F$4:$F$300,MATCH(K39,Agosto!$A$4:$A$300,0)),INDEX(Agosto!$F$4:$F$300,_xlfn.AGGREGATE(15,6,ROW(Agosto!$A$4:$A$300)-ROW(Agosto!$A$3)/(Agosto!$A$4:$A$300=MAX(K38:K39)),MOD(ROW(),2)+1)))),"")</f>
        <v/>
      </c>
      <c r="N39" s="26"/>
      <c r="O39" s="20" t="str">
        <f>IFERROR(IF(N38="","",IF(MOD(ROW(),2)+1=1,INDEX(Agosto!$C$4:$C$300,MATCH(N39,Agosto!$A$4:$A$300,0)),INDEX(Agosto!$C$4:$C$300,_xlfn.AGGREGATE(15,6,ROW(Agosto!$A$4:$A$300)-ROW(Agosto!$A$3)/(Agosto!$A$4:$A$300=MAX(N38:N39)),MOD(ROW(),2)+1)))),"")</f>
        <v/>
      </c>
      <c r="P39" s="16" t="str">
        <f>IFERROR(IF(N38="","",IF(MOD(ROW(),2)+1=1,INDEX(Agosto!$F$4:$F$300,MATCH(N39,Agosto!$A$4:$A$300,0)),INDEX(Agosto!$F$4:$F$300,_xlfn.AGGREGATE(15,6,ROW(Agosto!$A$4:$A$300)-ROW(Agosto!$A$3)/(Agosto!$A$4:$A$300=MAX(N38:N39)),MOD(ROW(),2)+1)))),"")</f>
        <v/>
      </c>
      <c r="Q39" s="26"/>
      <c r="R39" s="20" t="str">
        <f>IFERROR(IF(Q38="","",IF(MOD(ROW(),2)+1=1,INDEX(Agosto!$C$4:$C$300,MATCH(Q39,Agosto!$A$4:$A$300,0)),INDEX(Agosto!$C$4:$C$300,_xlfn.AGGREGATE(15,6,ROW(Agosto!$A$4:$A$300)-ROW(Agosto!$A$3)/(Agosto!$A$4:$A$300=MAX(Q38:Q39)),MOD(ROW(),2)+1)))),"")</f>
        <v/>
      </c>
      <c r="S39" s="16" t="str">
        <f>IFERROR(IF(Q38="","",IF(MOD(ROW(),2)+1=1,INDEX(Agosto!$F$4:$F$300,MATCH(Q39,Agosto!$A$4:$A$300,0)),INDEX(Agosto!$F$4:$F$300,_xlfn.AGGREGATE(15,6,ROW(Agosto!$A$4:$A$300)-ROW(Agosto!$A$3)/(Agosto!$A$4:$A$300=MAX(Q38:Q39)),MOD(ROW(),2)+1)))),"")</f>
        <v/>
      </c>
      <c r="T39" s="26"/>
      <c r="U39" s="46" t="str">
        <f>IFERROR(IF(T38="","",IF(MOD(ROW(),2)+1=1,INDEX(Agosto!$C$4:$C$300,MATCH(T39,Agosto!$A$4:$A$300,0)),INDEX(Agosto!$C$4:$C$300,_xlfn.AGGREGATE(15,6,ROW(Agosto!$A$4:$A$300)-ROW(Agosto!$A$3)/(Agosto!$A$4:$A$300=MAX(T38:T39)),MOD(ROW(),2)+1)))),"")</f>
        <v/>
      </c>
      <c r="V39" s="16" t="str">
        <f>IFERROR(IF(T38="","",IF(MOD(ROW(),2)+1=1,INDEX(Agosto!$F$4:$F$300,MATCH(T39,Agosto!$A$4:$A$300,0)),INDEX(Agosto!$F$4:$F$300,_xlfn.AGGREGATE(15,6,ROW(Agosto!$A$4:$A$300)-ROW(Agosto!$A$3)/(Agosto!$A$4:$A$300=MAX(T38:T39)),MOD(ROW(),2)+1)))),"")</f>
        <v/>
      </c>
    </row>
    <row r="40" spans="2:22" x14ac:dyDescent="0.3">
      <c r="B40" s="45"/>
      <c r="C40" s="20" t="str">
        <f>IFERROR(IF(B38="","",IF(MOD(ROW(),2)+3=1,INDEX(Agosto!$C$4:$C$300,MATCH(B40,Agosto!$A$4:$A$300,0)),INDEX(Agosto!$C$4:$C$300,_xlfn.AGGREGATE(15,6,ROW(Agosto!$A$4:$A$300)-ROW(Agosto!$A$3)/(Agosto!$A$4:$A$300=MAX(B38:B40)),MOD(ROW(),2)+3)))),"")</f>
        <v/>
      </c>
      <c r="D40" s="16" t="str">
        <f>IFERROR(IF(B38="","",IF(MOD(ROW(),2)+3=1,INDEX(Agosto!$F$4:$F$300,MATCH(B40,Agosto!$A$4:$A$300,0)),INDEX(Agosto!$F$4:$F$300,_xlfn.AGGREGATE(15,6,ROW(Agosto!$A$4:$A$300)-ROW(Agosto!$A$3)/(Agosto!$A$4:$A$300=MAX(B38:B40)),MOD(ROW(),2)+3)))),"")</f>
        <v/>
      </c>
      <c r="E40" s="26"/>
      <c r="F40" s="20" t="str">
        <f>IFERROR(IF(E38="","",IF(MOD(ROW(),2)+3=1,INDEX(Agosto!$C$4:$C$300,MATCH(E40,Agosto!$A$4:$A$300,0)),INDEX(Agosto!$C$4:$C$300,_xlfn.AGGREGATE(15,6,ROW(Agosto!$A$4:$A$300)-ROW(Agosto!$A$3)/(Agosto!$A$4:$A$300=MAX(E38:E40)),MOD(ROW(),2)+3)))),"")</f>
        <v/>
      </c>
      <c r="G40" s="16" t="str">
        <f>IFERROR(IF(E38="","",IF(MOD(ROW(),2)+3=1,INDEX(Agosto!$F$4:$F$300,MATCH(E40,Agosto!$A$4:$A$300,0)),INDEX(Agosto!$F$4:$F$300,_xlfn.AGGREGATE(15,6,ROW(Agosto!$A$4:$A$300)-ROW(Agosto!$A$3)/(Agosto!$A$4:$A$300=MAX(E38:E40)),MOD(ROW(),2)+3)))),"")</f>
        <v/>
      </c>
      <c r="H40" s="26"/>
      <c r="I40" s="20" t="str">
        <f>IFERROR(IF(H38="","",IF(MOD(ROW(),2)+3=1,INDEX(Agosto!$C$4:$C$300,MATCH(H40,Agosto!$A$4:$A$300,0)),INDEX(Agosto!$C$4:$C$300,_xlfn.AGGREGATE(15,6,ROW(Agosto!$A$4:$A$300)-ROW(Agosto!$A$3)/(Agosto!$A$4:$A$300=MAX(H38:H40)),MOD(ROW(),2)+3)))),"")</f>
        <v/>
      </c>
      <c r="J40" s="16" t="str">
        <f>IFERROR(IF(H38="","",IF(MOD(ROW(),2)+3=1,INDEX(Agosto!$F$4:$F$300,MATCH(H40,Agosto!$A$4:$A$300,0)),INDEX(Agosto!$F$4:$F$300,_xlfn.AGGREGATE(15,6,ROW(Agosto!$A$4:$A$300)-ROW(Agosto!$A$3)/(Agosto!$A$4:$A$300=MAX(H38:H40)),MOD(ROW(),2)+3)))),"")</f>
        <v/>
      </c>
      <c r="K40" s="26"/>
      <c r="L40" s="20" t="str">
        <f>IFERROR(IF(K38="","",IF(MOD(ROW(),2)+3=1,INDEX(Agosto!$C$4:$C$300,MATCH(K40,Agosto!$A$4:$A$300,0)),INDEX(Agosto!$C$4:$C$300,_xlfn.AGGREGATE(15,6,ROW(Agosto!$A$4:$A$300)-ROW(Agosto!$A$3)/(Agosto!$A$4:$A$300=MAX(K38:K40)),MOD(ROW(),2)+3)))),"")</f>
        <v/>
      </c>
      <c r="M40" s="16" t="str">
        <f>IFERROR(IF(K38="","",IF(MOD(ROW(),2)+3=1,INDEX(Agosto!$F$4:$F$300,MATCH(K40,Agosto!$A$4:$A$300,0)),INDEX(Agosto!$F$4:$F$300,_xlfn.AGGREGATE(15,6,ROW(Agosto!$A$4:$A$300)-ROW(Agosto!$A$3)/(Agosto!$A$4:$A$300=MAX(K38:K40)),MOD(ROW(),2)+3)))),"")</f>
        <v/>
      </c>
      <c r="N40" s="26"/>
      <c r="O40" s="20" t="str">
        <f>IFERROR(IF(N38="","",IF(MOD(ROW(),2)+3=1,INDEX(Agosto!$C$4:$C$300,MATCH(N40,Agosto!$A$4:$A$300,0)),INDEX(Agosto!$C$4:$C$300,_xlfn.AGGREGATE(15,6,ROW(Agosto!$A$4:$A$300)-ROW(Agosto!$A$3)/(Agosto!$A$4:$A$300=MAX(N38:N40)),MOD(ROW(),2)+3)))),"")</f>
        <v/>
      </c>
      <c r="P40" s="16" t="str">
        <f>IFERROR(IF(N38="","",IF(MOD(ROW(),2)+3=1,INDEX(Agosto!$F$4:$F$300,MATCH(N40,Agosto!$A$4:$A$300,0)),INDEX(Agosto!$F$4:$F$300,_xlfn.AGGREGATE(15,6,ROW(Agosto!$A$4:$A$300)-ROW(Agosto!$A$3)/(Agosto!$A$4:$A$300=MAX(N38:N40)),MOD(ROW(),2)+3)))),"")</f>
        <v/>
      </c>
      <c r="Q40" s="26"/>
      <c r="R40" s="20" t="str">
        <f>IFERROR(IF(Q38="","",IF(MOD(ROW(),2)+3=1,INDEX(Agosto!$C$4:$C$300,MATCH(Q40,Agosto!$A$4:$A$300,0)),INDEX(Agosto!$C$4:$C$300,_xlfn.AGGREGATE(15,6,ROW(Agosto!$A$4:$A$300)-ROW(Agosto!$A$3)/(Agosto!$A$4:$A$300=MAX(Q38:Q40)),MOD(ROW(),2)+3)))),"")</f>
        <v/>
      </c>
      <c r="S40" s="16" t="str">
        <f>IFERROR(IF(Q38="","",IF(MOD(ROW(),2)+3=1,INDEX(Agosto!$F$4:$F$300,MATCH(Q40,Agosto!$A$4:$A$300,0)),INDEX(Agosto!$F$4:$F$300,_xlfn.AGGREGATE(15,6,ROW(Agosto!$A$4:$A$300)-ROW(Agosto!$A$3)/(Agosto!$A$4:$A$300=MAX(Q38:Q40)),MOD(ROW(),2)+3)))),"")</f>
        <v/>
      </c>
      <c r="T40" s="26"/>
      <c r="U40" s="46" t="str">
        <f>IFERROR(IF(T38="","",IF(MOD(ROW(),2)+3=1,INDEX(Agosto!$C$4:$C$300,MATCH(T40,Agosto!$A$4:$A$300,0)),INDEX(Agosto!$C$4:$C$300,_xlfn.AGGREGATE(15,6,ROW(Agosto!$A$4:$A$300)-ROW(Agosto!$A$3)/(Agosto!$A$4:$A$300=MAX(T38:T40)),MOD(ROW(),2)+3)))),"")</f>
        <v/>
      </c>
      <c r="V40" s="16" t="str">
        <f>IFERROR(IF(T38="","",IF(MOD(ROW(),2)+3=1,INDEX(Agosto!$F$4:$F$300,MATCH(T40,Agosto!$A$4:$A$300,0)),INDEX(Agosto!$F$4:$F$300,_xlfn.AGGREGATE(15,6,ROW(Agosto!$A$4:$A$300)-ROW(Agosto!$A$3)/(Agosto!$A$4:$A$300=MAX(T38:T40)),MOD(ROW(),2)+3)))),"")</f>
        <v/>
      </c>
    </row>
    <row r="41" spans="2:22" x14ac:dyDescent="0.3">
      <c r="B41" s="45"/>
      <c r="C41" s="20" t="str">
        <f>IFERROR(IF(B38="","",IF(MOD(ROW(),2)+3=1,INDEX(Agosto!$C$4:$C$300,MATCH(B41,Agosto!$A$4:$A$300,0)),INDEX(Agosto!$C$4:$C$300,_xlfn.AGGREGATE(15,6,ROW(Agosto!$A$4:$A$300)-ROW(Agosto!$A$3)/(Agosto!$A$4:$A$300=MAX(B38:B41)),MOD(ROW(),2)+3)))),"")</f>
        <v/>
      </c>
      <c r="D41" s="16" t="str">
        <f>IFERROR(IF(B38="","",IF(MOD(ROW(),2)+3=1,INDEX(Agosto!$F$4:$F$300,MATCH(B41,Agosto!$A$4:$A$300,0)),INDEX(Agosto!$F$4:$F$300,_xlfn.AGGREGATE(15,6,ROW(Agosto!$A$4:$A$300)-ROW(Agosto!$A$3)/(Agosto!$A$4:$A$300=MAX(B38:B41)),MOD(ROW(),2)+3)))),"")</f>
        <v/>
      </c>
      <c r="E41" s="26"/>
      <c r="F41" s="20" t="str">
        <f>IFERROR(IF(E38="","",IF(MOD(ROW(),2)+3=1,INDEX(Agosto!$C$4:$C$300,MATCH(E41,Agosto!$A$4:$A$300,0)),INDEX(Agosto!$C$4:$C$300,_xlfn.AGGREGATE(15,6,ROW(Agosto!$A$4:$A$300)-ROW(Agosto!$A$3)/(Agosto!$A$4:$A$300=MAX(E38:E41)),MOD(ROW(),2)+3)))),"")</f>
        <v/>
      </c>
      <c r="G41" s="16" t="str">
        <f>IFERROR(IF(E38="","",IF(MOD(ROW(),2)+3=1,INDEX(Agosto!$F$4:$F$300,MATCH(E41,Agosto!$A$4:$A$300,0)),INDEX(Agosto!$F$4:$F$300,_xlfn.AGGREGATE(15,6,ROW(Agosto!$A$4:$A$300)-ROW(Agosto!$A$3)/(Agosto!$A$4:$A$300=MAX(E38:E41)),MOD(ROW(),2)+3)))),"")</f>
        <v/>
      </c>
      <c r="H41" s="26"/>
      <c r="I41" s="20" t="str">
        <f>IFERROR(IF(H38="","",IF(MOD(ROW(),2)+3=1,INDEX(Agosto!$C$4:$C$300,MATCH(H41,Agosto!$A$4:$A$300,0)),INDEX(Agosto!$C$4:$C$300,_xlfn.AGGREGATE(15,6,ROW(Agosto!$A$4:$A$300)-ROW(Agosto!$A$3)/(Agosto!$A$4:$A$300=MAX(H38:H41)),MOD(ROW(),2)+3)))),"")</f>
        <v/>
      </c>
      <c r="J41" s="16" t="str">
        <f>IFERROR(IF(H38="","",IF(MOD(ROW(),2)+3=1,INDEX(Agosto!$F$4:$F$300,MATCH(H41,Agosto!$A$4:$A$300,0)),INDEX(Agosto!$F$4:$F$300,_xlfn.AGGREGATE(15,6,ROW(Agosto!$A$4:$A$300)-ROW(Agosto!$A$3)/(Agosto!$A$4:$A$300=MAX(H38:H41)),MOD(ROW(),2)+3)))),"")</f>
        <v/>
      </c>
      <c r="K41" s="26"/>
      <c r="L41" s="20" t="str">
        <f>IFERROR(IF(K38="","",IF(MOD(ROW(),2)+3=1,INDEX(Agosto!$C$4:$C$300,MATCH(K41,Agosto!$A$4:$A$300,0)),INDEX(Agosto!$C$4:$C$300,_xlfn.AGGREGATE(15,6,ROW(Agosto!$A$4:$A$300)-ROW(Agosto!$A$3)/(Agosto!$A$4:$A$300=MAX(K38:K41)),MOD(ROW(),2)+3)))),"")</f>
        <v/>
      </c>
      <c r="M41" s="16" t="str">
        <f>IFERROR(IF(K38="","",IF(MOD(ROW(),2)+3=1,INDEX(Agosto!$F$4:$F$300,MATCH(K41,Agosto!$A$4:$A$300,0)),INDEX(Agosto!$F$4:$F$300,_xlfn.AGGREGATE(15,6,ROW(Agosto!$A$4:$A$300)-ROW(Agosto!$A$3)/(Agosto!$A$4:$A$300=MAX(K38:K41)),MOD(ROW(),2)+3)))),"")</f>
        <v/>
      </c>
      <c r="N41" s="26"/>
      <c r="O41" s="20" t="str">
        <f>IFERROR(IF(N38="","",IF(MOD(ROW(),2)+3=1,INDEX(Agosto!$C$4:$C$300,MATCH(N41,Agosto!$A$4:$A$300,0)),INDEX(Agosto!$C$4:$C$300,_xlfn.AGGREGATE(15,6,ROW(Agosto!$A$4:$A$300)-ROW(Agosto!$A$3)/(Agosto!$A$4:$A$300=MAX(N38:N41)),MOD(ROW(),2)+3)))),"")</f>
        <v/>
      </c>
      <c r="P41" s="16" t="str">
        <f>IFERROR(IF(N38="","",IF(MOD(ROW(),2)+3=1,INDEX(Agosto!$F$4:$F$300,MATCH(N41,Agosto!$A$4:$A$300,0)),INDEX(Agosto!$F$4:$F$300,_xlfn.AGGREGATE(15,6,ROW(Agosto!$A$4:$A$300)-ROW(Agosto!$A$3)/(Agosto!$A$4:$A$300=MAX(N38:N41)),MOD(ROW(),2)+3)))),"")</f>
        <v/>
      </c>
      <c r="Q41" s="26"/>
      <c r="R41" s="20" t="str">
        <f>IFERROR(IF(Q38="","",IF(MOD(ROW(),2)+3=1,INDEX(Agosto!$C$4:$C$300,MATCH(Q41,Agosto!$A$4:$A$300,0)),INDEX(Agosto!$C$4:$C$300,_xlfn.AGGREGATE(15,6,ROW(Agosto!$A$4:$A$300)-ROW(Agosto!$A$3)/(Agosto!$A$4:$A$300=MAX(Q38:Q41)),MOD(ROW(),2)+3)))),"")</f>
        <v/>
      </c>
      <c r="S41" s="16" t="str">
        <f>IFERROR(IF(Q38="","",IF(MOD(ROW(),2)+3=1,INDEX(Agosto!$F$4:$F$300,MATCH(Q41,Agosto!$A$4:$A$300,0)),INDEX(Agosto!$F$4:$F$300,_xlfn.AGGREGATE(15,6,ROW(Agosto!$A$4:$A$300)-ROW(Agosto!$A$3)/(Agosto!$A$4:$A$300=MAX(Q38:Q41)),MOD(ROW(),2)+3)))),"")</f>
        <v/>
      </c>
      <c r="T41" s="26"/>
      <c r="U41" s="46" t="str">
        <f>IFERROR(IF(T38="","",IF(MOD(ROW(),2)+3=1,INDEX(Agosto!$C$4:$C$300,MATCH(T41,Agosto!$A$4:$A$300,0)),INDEX(Agosto!$C$4:$C$300,_xlfn.AGGREGATE(15,6,ROW(Agosto!$A$4:$A$300)-ROW(Agosto!$A$3)/(Agosto!$A$4:$A$300=MAX(T38:T41)),MOD(ROW(),2)+3)))),"")</f>
        <v/>
      </c>
      <c r="V41" s="16" t="str">
        <f>IFERROR(IF(T38="","",IF(MOD(ROW(),2)+3=1,INDEX(Agosto!$F$4:$F$300,MATCH(T41,Agosto!$A$4:$A$300,0)),INDEX(Agosto!$F$4:$F$300,_xlfn.AGGREGATE(15,6,ROW(Agosto!$A$4:$A$300)-ROW(Agosto!$A$3)/(Agosto!$A$4:$A$300=MAX(T38:T41)),MOD(ROW(),2)+3)))),"")</f>
        <v/>
      </c>
    </row>
    <row r="42" spans="2:22" x14ac:dyDescent="0.3">
      <c r="B42" s="47"/>
      <c r="C42" s="20" t="str">
        <f>IFERROR(IF(B38="","",IF(MOD(ROW(),2)+5=1,INDEX(Agosto!$C$4:$C$300,MATCH(B42,Agosto!$A$4:$A$300,0)),INDEX(Agosto!$C$4:$C$300,_xlfn.AGGREGATE(15,6,ROW(Agosto!$A$4:$A$300)-ROW(Agosto!$A$3)/(Agosto!$A$4:$A$300=MAX(B38:B42)),MOD(ROW(),2)+5)))),"")</f>
        <v/>
      </c>
      <c r="D42" s="16" t="str">
        <f>IFERROR(IF(B38="","",IF(MOD(ROW(),2)+5=1,INDEX(Agosto!$F$4:$F$300,MATCH(B42,Agosto!$A$4:$A$300,0)),INDEX(Agosto!$F$4:$F$300,_xlfn.AGGREGATE(15,6,ROW(Agosto!$A$4:$A$300)-ROW(Agosto!$A$3)/(Agosto!$A$4:$A$300=MAX(B38:B42)),MOD(ROW(),2)+5)))),"")</f>
        <v/>
      </c>
      <c r="E42" s="34"/>
      <c r="F42" s="20" t="str">
        <f>IFERROR(IF(E38="","",IF(MOD(ROW(),2)+5=1,INDEX(Agosto!$C$4:$C$300,MATCH(E42,Agosto!$A$4:$A$300,0)),INDEX(Agosto!$C$4:$C$300,_xlfn.AGGREGATE(15,6,ROW(Agosto!$A$4:$A$300)-ROW(Agosto!$A$3)/(Agosto!$A$4:$A$300=MAX(E38:E42)),MOD(ROW(),2)+5)))),"")</f>
        <v/>
      </c>
      <c r="G42" s="16" t="str">
        <f>IFERROR(IF(E38="","",IF(MOD(ROW(),2)+5=1,INDEX(Agosto!$F$4:$F$300,MATCH(E42,Agosto!$A$4:$A$300,0)),INDEX(Agosto!$F$4:$F$300,_xlfn.AGGREGATE(15,6,ROW(Agosto!$A$4:$A$300)-ROW(Agosto!$A$3)/(Agosto!$A$4:$A$300=MAX(E38:E42)),MOD(ROW(),2)+5)))),"")</f>
        <v/>
      </c>
      <c r="H42" s="34"/>
      <c r="I42" s="20" t="str">
        <f>IFERROR(IF(H38="","",IF(MOD(ROW(),2)+5=1,INDEX(Agosto!$C$4:$C$300,MATCH(H42,Agosto!$A$4:$A$300,0)),INDEX(Agosto!$C$4:$C$300,_xlfn.AGGREGATE(15,6,ROW(Agosto!$A$4:$A$300)-ROW(Agosto!$A$3)/(Agosto!$A$4:$A$300=MAX(H38:H42)),MOD(ROW(),2)+5)))),"")</f>
        <v/>
      </c>
      <c r="J42" s="16" t="str">
        <f>IFERROR(IF(H38="","",IF(MOD(ROW(),2)+5=1,INDEX(Agosto!$F$4:$F$300,MATCH(H42,Agosto!$A$4:$A$300,0)),INDEX(Agosto!$F$4:$F$300,_xlfn.AGGREGATE(15,6,ROW(Agosto!$A$4:$A$300)-ROW(Agosto!$A$3)/(Agosto!$A$4:$A$300=MAX(H38:H42)),MOD(ROW(),2)+5)))),"")</f>
        <v/>
      </c>
      <c r="K42" s="34"/>
      <c r="L42" s="20" t="str">
        <f>IFERROR(IF(K38="","",IF(MOD(ROW(),2)+5=1,INDEX(Agosto!$C$4:$C$300,MATCH(K42,Agosto!$A$4:$A$300,0)),INDEX(Agosto!$C$4:$C$300,_xlfn.AGGREGATE(15,6,ROW(Agosto!$A$4:$A$300)-ROW(Agosto!$A$3)/(Agosto!$A$4:$A$300=MAX(K38:K42)),MOD(ROW(),2)+5)))),"")</f>
        <v/>
      </c>
      <c r="M42" s="16" t="str">
        <f>IFERROR(IF(K38="","",IF(MOD(ROW(),2)+5=1,INDEX(Agosto!$F$4:$F$300,MATCH(K42,Agosto!$A$4:$A$300,0)),INDEX(Agosto!$F$4:$F$300,_xlfn.AGGREGATE(15,6,ROW(Agosto!$A$4:$A$300)-ROW(Agosto!$A$3)/(Agosto!$A$4:$A$300=MAX(K38:K42)),MOD(ROW(),2)+5)))),"")</f>
        <v/>
      </c>
      <c r="N42" s="34"/>
      <c r="O42" s="20" t="str">
        <f>IFERROR(IF(N38="","",IF(MOD(ROW(),2)+5=1,INDEX(Agosto!$C$4:$C$300,MATCH(N42,Agosto!$A$4:$A$300,0)),INDEX(Agosto!$C$4:$C$300,_xlfn.AGGREGATE(15,6,ROW(Agosto!$A$4:$A$300)-ROW(Agosto!$A$3)/(Agosto!$A$4:$A$300=MAX(N38:N42)),MOD(ROW(),2)+5)))),"")</f>
        <v/>
      </c>
      <c r="P42" s="16" t="str">
        <f>IFERROR(IF(N38="","",IF(MOD(ROW(),2)+5=1,INDEX(Agosto!$F$4:$F$300,MATCH(N42,Agosto!$A$4:$A$300,0)),INDEX(Agosto!$F$4:$F$300,_xlfn.AGGREGATE(15,6,ROW(Agosto!$A$4:$A$300)-ROW(Agosto!$A$3)/(Agosto!$A$4:$A$300=MAX(N38:N42)),MOD(ROW(),2)+5)))),"")</f>
        <v/>
      </c>
      <c r="Q42" s="34"/>
      <c r="R42" s="20" t="str">
        <f>IFERROR(IF(Q38="","",IF(MOD(ROW(),2)+5=1,INDEX(Agosto!$C$4:$C$300,MATCH(Q42,Agosto!$A$4:$A$300,0)),INDEX(Agosto!$C$4:$C$300,_xlfn.AGGREGATE(15,6,ROW(Agosto!$A$4:$A$300)-ROW(Agosto!$A$3)/(Agosto!$A$4:$A$300=MAX(Q38:Q42)),MOD(ROW(),2)+5)))),"")</f>
        <v/>
      </c>
      <c r="S42" s="16" t="str">
        <f>IFERROR(IF(Q38="","",IF(MOD(ROW(),2)+5=1,INDEX(Agosto!$F$4:$F$300,MATCH(Q42,Agosto!$A$4:$A$300,0)),INDEX(Agosto!$F$4:$F$300,_xlfn.AGGREGATE(15,6,ROW(Agosto!$A$4:$A$300)-ROW(Agosto!$A$3)/(Agosto!$A$4:$A$300=MAX(Q38:Q42)),MOD(ROW(),2)+5)))),"")</f>
        <v/>
      </c>
      <c r="T42" s="34"/>
      <c r="U42" s="46" t="str">
        <f>IFERROR(IF(T38="","",IF(MOD(ROW(),2)+5=1,INDEX(Agosto!$C$4:$C$300,MATCH(T42,Agosto!$A$4:$A$300,0)),INDEX(Agosto!$C$4:$C$300,_xlfn.AGGREGATE(15,6,ROW(Agosto!$A$4:$A$300)-ROW(Agosto!$A$3)/(Agosto!$A$4:$A$300=MAX(T38:T42)),MOD(ROW(),2)+5)))),"")</f>
        <v/>
      </c>
      <c r="V42" s="16" t="str">
        <f>IFERROR(IF(T38="","",IF(MOD(ROW(),2)+5=1,INDEX(Agosto!$F$4:$F$300,MATCH(T42,Agosto!$A$4:$A$300,0)),INDEX(Agosto!$F$4:$F$300,_xlfn.AGGREGATE(15,6,ROW(Agosto!$A$4:$A$300)-ROW(Agosto!$A$3)/(Agosto!$A$4:$A$300=MAX(T38:T42)),MOD(ROW(),2)+5)))),"")</f>
        <v/>
      </c>
    </row>
    <row r="43" spans="2:22" x14ac:dyDescent="0.3">
      <c r="B43" s="47"/>
      <c r="C43" s="20" t="str">
        <f>IFERROR(IF(B38="","",IF(MOD(ROW(),2)+5=1,INDEX(Agosto!$C$4:$C$300,MATCH(B43,Agosto!$A$4:$A$300,0)),INDEX(Agosto!$C$4:$C$300,_xlfn.AGGREGATE(15,6,ROW(Agosto!$A$4:$A$300)-ROW(Agosto!$A$3)/(Agosto!$A$4:$A$300=MAX(B38:B43)),MOD(ROW(),2)+5)))),"")</f>
        <v/>
      </c>
      <c r="D43" s="16" t="str">
        <f>IFERROR(IF(B38="","",IF(MOD(ROW(),2)+5=1,INDEX(Agosto!$F$4:$F$300,MATCH(B43,Agosto!$A$4:$A$300,0)),INDEX(Agosto!$F$4:$F$300,_xlfn.AGGREGATE(15,6,ROW(Agosto!$A$4:$A$300)-ROW(Agosto!$A$3)/(Agosto!$A$4:$A$300=MAX(B38:B43)),MOD(ROW(),2)+5)))),"")</f>
        <v/>
      </c>
      <c r="E43" s="34"/>
      <c r="F43" s="20" t="str">
        <f>IFERROR(IF(E38="","",IF(MOD(ROW(),2)+5=1,INDEX(Agosto!$C$4:$C$300,MATCH(E43,Agosto!$A$4:$A$300,0)),INDEX(Agosto!$C$4:$C$300,_xlfn.AGGREGATE(15,6,ROW(Agosto!$A$4:$A$300)-ROW(Agosto!$A$3)/(Agosto!$A$4:$A$300=MAX(E38:E43)),MOD(ROW(),2)+5)))),"")</f>
        <v/>
      </c>
      <c r="G43" s="16" t="str">
        <f>IFERROR(IF(E38="","",IF(MOD(ROW(),2)+5=1,INDEX(Agosto!$F$4:$F$300,MATCH(E43,Agosto!$A$4:$A$300,0)),INDEX(Agosto!$F$4:$F$300,_xlfn.AGGREGATE(15,6,ROW(Agosto!$A$4:$A$300)-ROW(Agosto!$A$3)/(Agosto!$A$4:$A$300=MAX(E38:E43)),MOD(ROW(),2)+5)))),"")</f>
        <v/>
      </c>
      <c r="H43" s="34"/>
      <c r="I43" s="20" t="str">
        <f>IFERROR(IF(H38="","",IF(MOD(ROW(),2)+5=1,INDEX(Agosto!$C$4:$C$300,MATCH(H43,Agosto!$A$4:$A$300,0)),INDEX(Agosto!$C$4:$C$300,_xlfn.AGGREGATE(15,6,ROW(Agosto!$A$4:$A$300)-ROW(Agosto!$A$3)/(Agosto!$A$4:$A$300=MAX(H38:H43)),MOD(ROW(),2)+5)))),"")</f>
        <v/>
      </c>
      <c r="J43" s="16" t="str">
        <f>IFERROR(IF(H38="","",IF(MOD(ROW(),2)+5=1,INDEX(Agosto!$F$4:$F$300,MATCH(H43,Agosto!$A$4:$A$300,0)),INDEX(Agosto!$F$4:$F$300,_xlfn.AGGREGATE(15,6,ROW(Agosto!$A$4:$A$300)-ROW(Agosto!$A$3)/(Agosto!$A$4:$A$300=MAX(H38:H43)),MOD(ROW(),2)+5)))),"")</f>
        <v/>
      </c>
      <c r="K43" s="34"/>
      <c r="L43" s="20" t="str">
        <f>IFERROR(IF(K38="","",IF(MOD(ROW(),2)+5=1,INDEX(Agosto!$C$4:$C$300,MATCH(K43,Agosto!$A$4:$A$300,0)),INDEX(Agosto!$C$4:$C$300,_xlfn.AGGREGATE(15,6,ROW(Agosto!$A$4:$A$300)-ROW(Agosto!$A$3)/(Agosto!$A$4:$A$300=MAX(K38:K43)),MOD(ROW(),2)+5)))),"")</f>
        <v/>
      </c>
      <c r="M43" s="16" t="str">
        <f>IFERROR(IF(K38="","",IF(MOD(ROW(),2)+5=1,INDEX(Agosto!$F$4:$F$300,MATCH(K43,Agosto!$A$4:$A$300,0)),INDEX(Agosto!$F$4:$F$300,_xlfn.AGGREGATE(15,6,ROW(Agosto!$A$4:$A$300)-ROW(Agosto!$A$3)/(Agosto!$A$4:$A$300=MAX(K38:K43)),MOD(ROW(),2)+5)))),"")</f>
        <v/>
      </c>
      <c r="N43" s="34"/>
      <c r="O43" s="20" t="str">
        <f>IFERROR(IF(N38="","",IF(MOD(ROW(),2)+5=1,INDEX(Agosto!$C$4:$C$300,MATCH(N43,Agosto!$A$4:$A$300,0)),INDEX(Agosto!$C$4:$C$300,_xlfn.AGGREGATE(15,6,ROW(Agosto!$A$4:$A$300)-ROW(Agosto!$A$3)/(Agosto!$A$4:$A$300=MAX(N38:N43)),MOD(ROW(),2)+5)))),"")</f>
        <v/>
      </c>
      <c r="P43" s="16" t="str">
        <f>IFERROR(IF(N38="","",IF(MOD(ROW(),2)+5=1,INDEX(Agosto!$F$4:$F$300,MATCH(N43,Agosto!$A$4:$A$300,0)),INDEX(Agosto!$F$4:$F$300,_xlfn.AGGREGATE(15,6,ROW(Agosto!$A$4:$A$300)-ROW(Agosto!$A$3)/(Agosto!$A$4:$A$300=MAX(N38:N43)),MOD(ROW(),2)+5)))),"")</f>
        <v/>
      </c>
      <c r="Q43" s="34"/>
      <c r="R43" s="20" t="str">
        <f>IFERROR(IF(Q38="","",IF(MOD(ROW(),2)+5=1,INDEX(Agosto!$C$4:$C$300,MATCH(Q43,Agosto!$A$4:$A$300,0)),INDEX(Agosto!$C$4:$C$300,_xlfn.AGGREGATE(15,6,ROW(Agosto!$A$4:$A$300)-ROW(Agosto!$A$3)/(Agosto!$A$4:$A$300=MAX(Q38:Q43)),MOD(ROW(),2)+5)))),"")</f>
        <v/>
      </c>
      <c r="S43" s="16" t="str">
        <f>IFERROR(IF(Q38="","",IF(MOD(ROW(),2)+5=1,INDEX(Agosto!$F$4:$F$300,MATCH(Q43,Agosto!$A$4:$A$300,0)),INDEX(Agosto!$F$4:$F$300,_xlfn.AGGREGATE(15,6,ROW(Agosto!$A$4:$A$300)-ROW(Agosto!$A$3)/(Agosto!$A$4:$A$300=MAX(Q38:Q43)),MOD(ROW(),2)+5)))),"")</f>
        <v/>
      </c>
      <c r="T43" s="34"/>
      <c r="U43" s="46" t="str">
        <f>IFERROR(IF(T38="","",IF(MOD(ROW(),2)+5=1,INDEX(Agosto!$C$4:$C$300,MATCH(T43,Agosto!$A$4:$A$300,0)),INDEX(Agosto!$C$4:$C$300,_xlfn.AGGREGATE(15,6,ROW(Agosto!$A$4:$A$300)-ROW(Agosto!$A$3)/(Agosto!$A$4:$A$300=MAX(T38:T43)),MOD(ROW(),2)+5)))),"")</f>
        <v/>
      </c>
      <c r="V43" s="16" t="str">
        <f>IFERROR(IF(T38="","",IF(MOD(ROW(),2)+5=1,INDEX(Agosto!$F$4:$F$300,MATCH(T43,Agosto!$A$4:$A$300,0)),INDEX(Agosto!$F$4:$F$300,_xlfn.AGGREGATE(15,6,ROW(Agosto!$A$4:$A$300)-ROW(Agosto!$A$3)/(Agosto!$A$4:$A$300=MAX(T38:T43)),MOD(ROW(),2)+5)))),"")</f>
        <v/>
      </c>
    </row>
    <row r="44" spans="2:22" x14ac:dyDescent="0.3">
      <c r="B44" s="47"/>
      <c r="C44" s="20" t="str">
        <f>IFERROR(IF(B38="","",IF(MOD(ROW(),2)+7=1,INDEX(Agosto!$C$4:$C$300,MATCH(B44,Agosto!$A$4:$A$300,0)),INDEX(Agosto!$C$4:$C$300,_xlfn.AGGREGATE(15,6,ROW(Agosto!$A$4:$A$300)-ROW(Agosto!$A$3)/(Agosto!$A$4:$A$300=MAX(B38:B44)),MOD(ROW(),2)+7)))),"")</f>
        <v/>
      </c>
      <c r="D44" s="16" t="str">
        <f>IFERROR(IF(B38="","",IF(MOD(ROW(),2)+7=1,INDEX(Agosto!$F$4:$F$300,MATCH(B44,Agosto!$A$4:$A$300,0)),INDEX(Agosto!$F$4:$F$300,_xlfn.AGGREGATE(15,6,ROW(Agosto!$A$4:$A$300)-ROW(Agosto!$A$3)/(Agosto!$A$4:$A$300=MAX(B38:B44)),MOD(ROW(),2)+7)))),"")</f>
        <v/>
      </c>
      <c r="E44" s="34"/>
      <c r="F44" s="20" t="str">
        <f>IFERROR(IF(E38="","",IF(MOD(ROW(),2)+7=1,INDEX(Agosto!$C$4:$C$300,MATCH(E44,Agosto!$A$4:$A$300,0)),INDEX(Agosto!$C$4:$C$300,_xlfn.AGGREGATE(15,6,ROW(Agosto!$A$4:$A$300)-ROW(Agosto!$A$3)/(Agosto!$A$4:$A$300=MAX(E38:E44)),MOD(ROW(),2)+7)))),"")</f>
        <v/>
      </c>
      <c r="G44" s="16" t="str">
        <f>IFERROR(IF(E38="","",IF(MOD(ROW(),2)+7=1,INDEX(Agosto!$F$4:$F$300,MATCH(E44,Agosto!$A$4:$A$300,0)),INDEX(Agosto!$F$4:$F$300,_xlfn.AGGREGATE(15,6,ROW(Agosto!$A$4:$A$300)-ROW(Agosto!$A$3)/(Agosto!$A$4:$A$300=MAX(E38:E44)),MOD(ROW(),2)+7)))),"")</f>
        <v/>
      </c>
      <c r="H44" s="34"/>
      <c r="I44" s="20" t="str">
        <f>IFERROR(IF(H38="","",IF(MOD(ROW(),2)+7=1,INDEX(Agosto!$C$4:$C$300,MATCH(H44,Agosto!$A$4:$A$300,0)),INDEX(Agosto!$C$4:$C$300,_xlfn.AGGREGATE(15,6,ROW(Agosto!$A$4:$A$300)-ROW(Agosto!$A$3)/(Agosto!$A$4:$A$300=MAX(H38:H44)),MOD(ROW(),2)+7)))),"")</f>
        <v/>
      </c>
      <c r="J44" s="16" t="str">
        <f>IFERROR(IF(H38="","",IF(MOD(ROW(),2)+7=1,INDEX(Agosto!$F$4:$F$300,MATCH(H44,Agosto!$A$4:$A$300,0)),INDEX(Agosto!$F$4:$F$300,_xlfn.AGGREGATE(15,6,ROW(Agosto!$A$4:$A$300)-ROW(Agosto!$A$3)/(Agosto!$A$4:$A$300=MAX(H38:H44)),MOD(ROW(),2)+7)))),"")</f>
        <v/>
      </c>
      <c r="K44" s="34"/>
      <c r="L44" s="20" t="str">
        <f>IFERROR(IF(K38="","",IF(MOD(ROW(),2)+7=1,INDEX(Agosto!$C$4:$C$300,MATCH(K44,Agosto!$A$4:$A$300,0)),INDEX(Agosto!$C$4:$C$300,_xlfn.AGGREGATE(15,6,ROW(Agosto!$A$4:$A$300)-ROW(Agosto!$A$3)/(Agosto!$A$4:$A$300=MAX(K38:K44)),MOD(ROW(),2)+7)))),"")</f>
        <v/>
      </c>
      <c r="M44" s="16" t="str">
        <f>IFERROR(IF(K38="","",IF(MOD(ROW(),2)+7=1,INDEX(Agosto!$F$4:$F$300,MATCH(K44,Agosto!$A$4:$A$300,0)),INDEX(Agosto!$F$4:$F$300,_xlfn.AGGREGATE(15,6,ROW(Agosto!$A$4:$A$300)-ROW(Agosto!$A$3)/(Agosto!$A$4:$A$300=MAX(K38:K44)),MOD(ROW(),2)+7)))),"")</f>
        <v/>
      </c>
      <c r="N44" s="34"/>
      <c r="O44" s="20" t="str">
        <f>IFERROR(IF(N38="","",IF(MOD(ROW(),2)+7=1,INDEX(Agosto!$C$4:$C$300,MATCH(N44,Agosto!$A$4:$A$300,0)),INDEX(Agosto!$C$4:$C$300,_xlfn.AGGREGATE(15,6,ROW(Agosto!$A$4:$A$300)-ROW(Agosto!$A$3)/(Agosto!$A$4:$A$300=MAX(N38:N44)),MOD(ROW(),2)+7)))),"")</f>
        <v/>
      </c>
      <c r="P44" s="16" t="str">
        <f>IFERROR(IF(N38="","",IF(MOD(ROW(),2)+7=1,INDEX(Agosto!$F$4:$F$300,MATCH(N44,Agosto!$A$4:$A$300,0)),INDEX(Agosto!$F$4:$F$300,_xlfn.AGGREGATE(15,6,ROW(Agosto!$A$4:$A$300)-ROW(Agosto!$A$3)/(Agosto!$A$4:$A$300=MAX(N38:N44)),MOD(ROW(),2)+7)))),"")</f>
        <v/>
      </c>
      <c r="Q44" s="34"/>
      <c r="R44" s="20" t="str">
        <f>IFERROR(IF(Q38="","",IF(MOD(ROW(),2)+7=1,INDEX(Agosto!$C$4:$C$300,MATCH(Q44,Agosto!$A$4:$A$300,0)),INDEX(Agosto!$C$4:$C$300,_xlfn.AGGREGATE(15,6,ROW(Agosto!$A$4:$A$300)-ROW(Agosto!$A$3)/(Agosto!$A$4:$A$300=MAX(Q38:Q44)),MOD(ROW(),2)+7)))),"")</f>
        <v/>
      </c>
      <c r="S44" s="16" t="str">
        <f>IFERROR(IF(Q38="","",IF(MOD(ROW(),2)+7=1,INDEX(Agosto!$F$4:$F$300,MATCH(Q44,Agosto!$A$4:$A$300,0)),INDEX(Agosto!$F$4:$F$300,_xlfn.AGGREGATE(15,6,ROW(Agosto!$A$4:$A$300)-ROW(Agosto!$A$3)/(Agosto!$A$4:$A$300=MAX(Q38:Q44)),MOD(ROW(),2)+7)))),"")</f>
        <v/>
      </c>
      <c r="T44" s="34"/>
      <c r="U44" s="46" t="str">
        <f>IFERROR(IF(T38="","",IF(MOD(ROW(),2)+7=1,INDEX(Agosto!$C$4:$C$300,MATCH(T44,Agosto!$A$4:$A$300,0)),INDEX(Agosto!$C$4:$C$300,_xlfn.AGGREGATE(15,6,ROW(Agosto!$A$4:$A$300)-ROW(Agosto!$A$3)/(Agosto!$A$4:$A$300=MAX(T38:T44)),MOD(ROW(),2)+7)))),"")</f>
        <v/>
      </c>
      <c r="V44" s="16" t="str">
        <f>IFERROR(IF(T38="","",IF(MOD(ROW(),2)+7=1,INDEX(Agosto!$F$4:$F$300,MATCH(T44,Agosto!$A$4:$A$300,0)),INDEX(Agosto!$F$4:$F$300,_xlfn.AGGREGATE(15,6,ROW(Agosto!$A$4:$A$300)-ROW(Agosto!$A$3)/(Agosto!$A$4:$A$300=MAX(T38:T44)),MOD(ROW(),2)+7)))),"")</f>
        <v/>
      </c>
    </row>
    <row r="45" spans="2:22" x14ac:dyDescent="0.3">
      <c r="B45" s="50"/>
      <c r="C45" s="21" t="str">
        <f>IFERROR(IF(B38="","",IF(MOD(ROW(),2)+7=1,INDEX(Agosto!$C$4:$C$300,MATCH(B45,Agosto!$A$4:$A$300,0)),INDEX(Agosto!$C$4:$C$300,_xlfn.AGGREGATE(15,6,ROW(Agosto!$A$4:$A$300)-ROW(Agosto!$A$3)/(Agosto!$A$4:$A$300=MAX(B38:B45)),MOD(ROW(),2)+7)))),"")</f>
        <v/>
      </c>
      <c r="D45" s="16" t="str">
        <f>IFERROR(IF(B38="","",IF(MOD(ROW(),2)+7=1,INDEX(Agosto!$F$4:$F$300,MATCH(B45,Agosto!$A$4:$A$300,0)),INDEX(Agosto!$F$4:$F$300,_xlfn.AGGREGATE(15,6,ROW(Agosto!$A$4:$A$300)-ROW(Agosto!$A$3)/(Agosto!$A$4:$A$300=MAX(B38:B45)),MOD(ROW(),2)+7)))),"")</f>
        <v/>
      </c>
      <c r="E45" s="35"/>
      <c r="F45" s="44" t="str">
        <f>IFERROR(IF(E38="","",IF(MOD(ROW(),2)+7=1,INDEX(Agosto!$C$4:$C$300,MATCH(E45,Agosto!$A$4:$A$300,0)),INDEX(Agosto!$C$4:$C$300,_xlfn.AGGREGATE(15,6,ROW(Agosto!$A$4:$A$300)-ROW(Agosto!$A$3)/(Agosto!$A$4:$A$300=MAX(E38:E45)),MOD(ROW(),2)+7)))),"")</f>
        <v/>
      </c>
      <c r="G45" s="16" t="str">
        <f>IFERROR(IF(E38="","",IF(MOD(ROW(),2)+7=1,INDEX(Agosto!$F$4:$F$300,MATCH(E45,Agosto!$A$4:$A$300,0)),INDEX(Agosto!$F$4:$F$300,_xlfn.AGGREGATE(15,6,ROW(Agosto!$A$4:$A$300)-ROW(Agosto!$A$3)/(Agosto!$A$4:$A$300=MAX(E38:E45)),MOD(ROW(),2)+7)))),"")</f>
        <v/>
      </c>
      <c r="H45" s="35"/>
      <c r="I45" s="44" t="str">
        <f>IFERROR(IF(H38="","",IF(MOD(ROW(),2)+7=1,INDEX(Agosto!$C$4:$C$300,MATCH(H45,Agosto!$A$4:$A$300,0)),INDEX(Agosto!$C$4:$C$300,_xlfn.AGGREGATE(15,6,ROW(Agosto!$A$4:$A$300)-ROW(Agosto!$A$3)/(Agosto!$A$4:$A$300=MAX(H38:H45)),MOD(ROW(),2)+7)))),"")</f>
        <v/>
      </c>
      <c r="J45" s="16" t="str">
        <f>IFERROR(IF(H38="","",IF(MOD(ROW(),2)+7=1,INDEX(Agosto!$F$4:$F$300,MATCH(H45,Agosto!$A$4:$A$300,0)),INDEX(Agosto!$F$4:$F$300,_xlfn.AGGREGATE(15,6,ROW(Agosto!$A$4:$A$300)-ROW(Agosto!$A$3)/(Agosto!$A$4:$A$300=MAX(H38:H45)),MOD(ROW(),2)+7)))),"")</f>
        <v/>
      </c>
      <c r="K45" s="35"/>
      <c r="L45" s="44" t="str">
        <f>IFERROR(IF(K38="","",IF(MOD(ROW(),2)+7=1,INDEX(Agosto!$C$4:$C$300,MATCH(K45,Agosto!$A$4:$A$300,0)),INDEX(Agosto!$C$4:$C$300,_xlfn.AGGREGATE(15,6,ROW(Agosto!$A$4:$A$300)-ROW(Agosto!$A$3)/(Agosto!$A$4:$A$300=MAX(K38:K45)),MOD(ROW(),2)+7)))),"")</f>
        <v/>
      </c>
      <c r="M45" s="16" t="str">
        <f>IFERROR(IF(K38="","",IF(MOD(ROW(),2)+7=1,INDEX(Agosto!$F$4:$F$300,MATCH(K45,Agosto!$A$4:$A$300,0)),INDEX(Agosto!$F$4:$F$300,_xlfn.AGGREGATE(15,6,ROW(Agosto!$A$4:$A$300)-ROW(Agosto!$A$3)/(Agosto!$A$4:$A$300=MAX(K38:K45)),MOD(ROW(),2)+7)))),"")</f>
        <v/>
      </c>
      <c r="N45" s="35"/>
      <c r="O45" s="44" t="str">
        <f>IFERROR(IF(N38="","",IF(MOD(ROW(),2)+7=1,INDEX(Agosto!$C$4:$C$300,MATCH(N45,Agosto!$A$4:$A$300,0)),INDEX(Agosto!$C$4:$C$300,_xlfn.AGGREGATE(15,6,ROW(Agosto!$A$4:$A$300)-ROW(Agosto!$A$3)/(Agosto!$A$4:$A$300=MAX(N38:N45)),MOD(ROW(),2)+7)))),"")</f>
        <v/>
      </c>
      <c r="P45" s="16" t="str">
        <f>IFERROR(IF(N38="","",IF(MOD(ROW(),2)+7=1,INDEX(Agosto!$F$4:$F$300,MATCH(N45,Agosto!$A$4:$A$300,0)),INDEX(Agosto!$F$4:$F$300,_xlfn.AGGREGATE(15,6,ROW(Agosto!$A$4:$A$300)-ROW(Agosto!$A$3)/(Agosto!$A$4:$A$300=MAX(N38:N45)),MOD(ROW(),2)+7)))),"")</f>
        <v/>
      </c>
      <c r="Q45" s="35"/>
      <c r="R45" s="44" t="str">
        <f>IFERROR(IF(Q38="","",IF(MOD(ROW(),2)+7=1,INDEX(Agosto!$C$4:$C$300,MATCH(Q45,Agosto!$A$4:$A$300,0)),INDEX(Agosto!$C$4:$C$300,_xlfn.AGGREGATE(15,6,ROW(Agosto!$A$4:$A$300)-ROW(Agosto!$A$3)/(Agosto!$A$4:$A$300=MAX(Q38:Q45)),MOD(ROW(),2)+7)))),"")</f>
        <v/>
      </c>
      <c r="S45" s="16" t="str">
        <f>IFERROR(IF(Q38="","",IF(MOD(ROW(),2)+7=1,INDEX(Agosto!$F$4:$F$300,MATCH(Q45,Agosto!$A$4:$A$300,0)),INDEX(Agosto!$F$4:$F$300,_xlfn.AGGREGATE(15,6,ROW(Agosto!$A$4:$A$300)-ROW(Agosto!$A$3)/(Agosto!$A$4:$A$300=MAX(Q38:Q45)),MOD(ROW(),2)+7)))),"")</f>
        <v/>
      </c>
      <c r="T45" s="35"/>
      <c r="U45" s="51" t="str">
        <f>IFERROR(IF(T38="","",IF(MOD(ROW(),2)+7=1,INDEX(Agosto!$C$4:$C$300,MATCH(T45,Agosto!$A$4:$A$300,0)),INDEX(Agosto!$C$4:$C$300,_xlfn.AGGREGATE(15,6,ROW(Agosto!$A$4:$A$300)-ROW(Agosto!$A$3)/(Agosto!$A$4:$A$300=MAX(T38:T45)),MOD(ROW(),2)+7)))),"")</f>
        <v/>
      </c>
      <c r="V45" s="16" t="str">
        <f>IFERROR(IF(T38="","",IF(MOD(ROW(),2)+7=1,INDEX(Agosto!$F$4:$F$300,MATCH(T45,Agosto!$A$4:$A$300,0)),INDEX(Agosto!$F$4:$F$300,_xlfn.AGGREGATE(15,6,ROW(Agosto!$A$4:$A$300)-ROW(Agosto!$A$3)/(Agosto!$A$4:$A$300=MAX(T38:T45)),MOD(ROW(),2)+7)))),"")</f>
        <v/>
      </c>
    </row>
    <row r="46" spans="2:22" x14ac:dyDescent="0.3">
      <c r="B46" s="49" t="str">
        <f>Agosto!H12</f>
        <v/>
      </c>
      <c r="C46" s="20" t="str">
        <f>IFERROR(IF(B46="","",IF(MOD(ROW(),2)+1=1,INDEX(Agosto!$C$4:$C$300,MATCH(B46,Agosto!$A$4:$A$300,0)),INDEX(Agosto!$C$4:$C$300,_xlfn.AGGREGATE(15,6,ROW(Agosto!$A$4:$A$300)-ROW(Agosto!$A$3)/(Agosto!$A$4:$A$300=MAX(B46)),MOD(ROW(),2)+1)))),"")</f>
        <v/>
      </c>
      <c r="D46" s="16" t="str">
        <f>IFERROR(IF(B46="","",IF(MOD(ROW(),2)+1=1,INDEX(Agosto!$F$4:$F$300,MATCH(B46,Agosto!$A$4:$A$300,0)),INDEX(Agosto!$F$4:$F$300,_xlfn.AGGREGATE(15,6,ROW(Agosto!$A$4:$A$300)-ROW(Agosto!$A$3)/(Agosto!$A$4:$A$300=MAX(B46)),MOD(ROW(),2)+1)))),"")</f>
        <v/>
      </c>
      <c r="E46" s="36" t="str">
        <f>Agosto!I12</f>
        <v/>
      </c>
      <c r="F46" s="20" t="str">
        <f>IFERROR(IF(E46="","",IF(MOD(ROW(),2)+1=1,INDEX(Agosto!$C$4:$C$300,MATCH(E46,Agosto!$A$4:$A$300,0)),INDEX(Agosto!$C$4:$C$300,_xlfn.AGGREGATE(15,6,ROW(Agosto!$A$4:$A$300)-ROW(Agosto!$A$3)/(Agosto!$A$4:$A$300=MAX(E46)),MOD(ROW(),2)+1)))),"")</f>
        <v/>
      </c>
      <c r="G46" s="16" t="str">
        <f>IFERROR(IF(E46="","",IF(MOD(ROW(),2)+1=1,INDEX(Agosto!$F$4:$F$300,MATCH(E46,Agosto!$A$4:$A$300,0)),INDEX(Agosto!$F$4:$F$300,_xlfn.AGGREGATE(15,6,ROW(Agosto!$A$4:$A$300)-ROW(Agosto!$A$3)/(Agosto!$A$4:$A$300=MAX(E46)),MOD(ROW(),2)+1)))),"")</f>
        <v/>
      </c>
      <c r="H46" s="36" t="str">
        <f>Agosto!J12</f>
        <v/>
      </c>
      <c r="I46" s="20" t="str">
        <f>IFERROR(IF(H46="","",IF(MOD(ROW(),2)+1=1,INDEX(Agosto!$C$4:$C$300,MATCH(H46,Agosto!$A$4:$A$300,0)),INDEX(Agosto!$C$4:$C$300,_xlfn.AGGREGATE(15,6,ROW(Agosto!$A$4:$A$300)-ROW(Agosto!$A$3)/(Agosto!$A$4:$A$300=MAX(H46)),MOD(ROW(),2)+1)))),"")</f>
        <v/>
      </c>
      <c r="J46" s="16" t="str">
        <f>IFERROR(IF(H46="","",IF(MOD(ROW(),2)+1=1,INDEX(Agosto!$F$4:$F$300,MATCH(H46,Agosto!$A$4:$A$300,0)),INDEX(Agosto!$F$4:$F$300,_xlfn.AGGREGATE(15,6,ROW(Agosto!$A$4:$A$300)-ROW(Agosto!$A$3)/(Agosto!$A$4:$A$300=MAX(H46)),MOD(ROW(),2)+1)))),"")</f>
        <v/>
      </c>
      <c r="K46" s="36" t="str">
        <f>Agosto!K12</f>
        <v/>
      </c>
      <c r="L46" s="20" t="str">
        <f>IFERROR(IF(K46="","",IF(MOD(ROW(),2)+1=1,INDEX(Agosto!$C$4:$C$300,MATCH(K46,Agosto!$A$4:$A$300,0)),INDEX(Agosto!$C$4:$C$300,_xlfn.AGGREGATE(15,6,ROW(Agosto!$A$4:$A$300)-ROW(Agosto!$A$3)/(Agosto!$A$4:$A$300=MAX(K46)),MOD(ROW(),2)+1)))),"")</f>
        <v/>
      </c>
      <c r="M46" s="16" t="str">
        <f>IFERROR(IF(K46="","",IF(MOD(ROW(),2)+1=1,INDEX(Agosto!$F$4:$F$300,MATCH(K46,Agosto!$A$4:$A$300,0)),INDEX(Agosto!$F$4:$F$300,_xlfn.AGGREGATE(15,6,ROW(Agosto!$A$4:$A$300)-ROW(Agosto!$A$3)/(Agosto!$A$4:$A$300=MAX(K46)),MOD(ROW(),2)+1)))),"")</f>
        <v/>
      </c>
      <c r="N46" s="36" t="str">
        <f>Agosto!L12</f>
        <v/>
      </c>
      <c r="O46" s="20" t="str">
        <f>IFERROR(IF(N46="","",IF(MOD(ROW(),2)+1=1,INDEX(Agosto!$C$4:$C$300,MATCH(N46,Agosto!$A$4:$A$300,0)),INDEX(Agosto!$C$4:$C$300,_xlfn.AGGREGATE(15,6,ROW(Agosto!$A$4:$A$300)-ROW(Agosto!$A$3)/(Agosto!$A$4:$A$300=MAX(N46)),MOD(ROW(),2)+1)))),"")</f>
        <v/>
      </c>
      <c r="P46" s="16" t="str">
        <f>IFERROR(IF(N46="","",IF(MOD(ROW(),2)+1=1,INDEX(Agosto!$F$4:$F$300,MATCH(N46,Agosto!$A$4:$A$300,0)),INDEX(Agosto!$F$4:$F$300,_xlfn.AGGREGATE(15,6,ROW(Agosto!$A$4:$A$300)-ROW(Agosto!$A$3)/(Agosto!$A$4:$A$300=MAX(N46)),MOD(ROW(),2)+1)))),"")</f>
        <v/>
      </c>
      <c r="Q46" s="36" t="str">
        <f>Agosto!M12</f>
        <v/>
      </c>
      <c r="R46" s="20" t="str">
        <f>IFERROR(IF(Q46="","",IF(MOD(ROW(),2)+1=1,INDEX(Agosto!$C$4:$C$300,MATCH(Q46,Agosto!$A$4:$A$300,0)),INDEX(Agosto!$C$4:$C$300,_xlfn.AGGREGATE(15,6,ROW(Agosto!$A$4:$A$300)-ROW(Agosto!$A$3)/(Agosto!$A$4:$A$300=MAX(Q46)),MOD(ROW(),2)+1)))),"")</f>
        <v/>
      </c>
      <c r="S46" s="16" t="str">
        <f>IFERROR(IF(Q46="","",IF(MOD(ROW(),2)+1=1,INDEX(Agosto!$F$4:$F$300,MATCH(Q46,Agosto!$A$4:$A$300,0)),INDEX(Agosto!$F$4:$F$300,_xlfn.AGGREGATE(15,6,ROW(Agosto!$A$4:$A$300)-ROW(Agosto!$A$3)/(Agosto!$A$4:$A$300=MAX(Q46)),MOD(ROW(),2)+1)))),"")</f>
        <v/>
      </c>
      <c r="T46" s="36" t="str">
        <f>Agosto!N12</f>
        <v/>
      </c>
      <c r="U46" s="46" t="str">
        <f>IFERROR(IF(T46="","",IF(MOD(ROW(),2)+1=1,INDEX(Agosto!$C$4:$C$300,MATCH(T46,Agosto!$A$4:$A$300,0)),INDEX(Agosto!$C$4:$C$300,_xlfn.AGGREGATE(15,6,ROW(Agosto!$A$4:$A$300)-ROW(Agosto!$A$3)/(Agosto!$A$4:$A$300=MAX(T46)),MOD(ROW(),2)+1)))),"")</f>
        <v/>
      </c>
      <c r="V46" s="16" t="str">
        <f>IFERROR(IF(T46="","",IF(MOD(ROW(),2)+1=1,INDEX(Agosto!$F$4:$F$300,MATCH(T46,Agosto!$A$4:$A$300,0)),INDEX(Agosto!$F$4:$F$300,_xlfn.AGGREGATE(15,6,ROW(Agosto!$A$4:$A$300)-ROW(Agosto!$A$3)/(Agosto!$A$4:$A$300=MAX(T46)),MOD(ROW(),2)+1)))),"")</f>
        <v/>
      </c>
    </row>
    <row r="47" spans="2:22" x14ac:dyDescent="0.3">
      <c r="B47" s="45"/>
      <c r="C47" s="20" t="str">
        <f>IFERROR(IF(B46="","",IF(MOD(ROW(),2)+1=1,INDEX(Agosto!$C$4:$C$300,MATCH(B47,Agosto!$A$4:$A$300,0)),INDEX(Agosto!$C$4:$C$300,_xlfn.AGGREGATE(15,6,ROW(Agosto!$A$4:$A$300)-ROW(Agosto!$A$3)/(Agosto!$A$4:$A$300=MAX(B46:B47)),MOD(ROW(),2)+1)))),"")</f>
        <v/>
      </c>
      <c r="D47" s="16" t="str">
        <f>IFERROR(IF(B46="","",IF(MOD(ROW(),2)+1=1,INDEX(Agosto!$F$4:$F$300,MATCH(B47,Agosto!$A$4:$A$300,0)),INDEX(Agosto!$F$4:$F$300,_xlfn.AGGREGATE(15,6,ROW(Agosto!$A$4:$A$300)-ROW(Agosto!$A$3)/(Agosto!$A$4:$A$300=MAX(B46:B47)),MOD(ROW(),2)+1)))),"")</f>
        <v/>
      </c>
      <c r="E47" s="26"/>
      <c r="F47" s="20" t="str">
        <f>IFERROR(IF(E46="","",IF(MOD(ROW(),2)+1=1,INDEX(Agosto!$C$4:$C$300,MATCH(E47,Agosto!$A$4:$A$300,0)),INDEX(Agosto!$C$4:$C$300,_xlfn.AGGREGATE(15,6,ROW(Agosto!$A$4:$A$300)-ROW(Agosto!$A$3)/(Agosto!$A$4:$A$300=MAX(E46:E47)),MOD(ROW(),2)+1)))),"")</f>
        <v/>
      </c>
      <c r="G47" s="16" t="str">
        <f>IFERROR(IF(E46="","",IF(MOD(ROW(),2)+1=1,INDEX(Agosto!$F$4:$F$300,MATCH(E47,Agosto!$A$4:$A$300,0)),INDEX(Agosto!$F$4:$F$300,_xlfn.AGGREGATE(15,6,ROW(Agosto!$A$4:$A$300)-ROW(Agosto!$A$3)/(Agosto!$A$4:$A$300=MAX(E46:E47)),MOD(ROW(),2)+1)))),"")</f>
        <v/>
      </c>
      <c r="H47" s="26"/>
      <c r="I47" s="20" t="str">
        <f>IFERROR(IF(H46="","",IF(MOD(ROW(),2)+1=1,INDEX(Agosto!$C$4:$C$300,MATCH(H47,Agosto!$A$4:$A$300,0)),INDEX(Agosto!$C$4:$C$300,_xlfn.AGGREGATE(15,6,ROW(Agosto!$A$4:$A$300)-ROW(Agosto!$A$3)/(Agosto!$A$4:$A$300=MAX(H46:H47)),MOD(ROW(),2)+1)))),"")</f>
        <v/>
      </c>
      <c r="J47" s="16" t="str">
        <f>IFERROR(IF(H46="","",IF(MOD(ROW(),2)+1=1,INDEX(Agosto!$F$4:$F$300,MATCH(H47,Agosto!$A$4:$A$300,0)),INDEX(Agosto!$F$4:$F$300,_xlfn.AGGREGATE(15,6,ROW(Agosto!$A$4:$A$300)-ROW(Agosto!$A$3)/(Agosto!$A$4:$A$300=MAX(H46:H47)),MOD(ROW(),2)+1)))),"")</f>
        <v/>
      </c>
      <c r="K47" s="26"/>
      <c r="L47" s="20" t="str">
        <f>IFERROR(IF(K46="","",IF(MOD(ROW(),2)+1=1,INDEX(Agosto!$C$4:$C$300,MATCH(K47,Agosto!$A$4:$A$300,0)),INDEX(Agosto!$C$4:$C$300,_xlfn.AGGREGATE(15,6,ROW(Agosto!$A$4:$A$300)-ROW(Agosto!$A$3)/(Agosto!$A$4:$A$300=MAX(K46:K47)),MOD(ROW(),2)+1)))),"")</f>
        <v/>
      </c>
      <c r="M47" s="16" t="str">
        <f>IFERROR(IF(K46="","",IF(MOD(ROW(),2)+1=1,INDEX(Agosto!$F$4:$F$300,MATCH(K47,Agosto!$A$4:$A$300,0)),INDEX(Agosto!$F$4:$F$300,_xlfn.AGGREGATE(15,6,ROW(Agosto!$A$4:$A$300)-ROW(Agosto!$A$3)/(Agosto!$A$4:$A$300=MAX(K46:K47)),MOD(ROW(),2)+1)))),"")</f>
        <v/>
      </c>
      <c r="N47" s="26"/>
      <c r="O47" s="20" t="str">
        <f>IFERROR(IF(N46="","",IF(MOD(ROW(),2)+1=1,INDEX(Agosto!$C$4:$C$300,MATCH(N47,Agosto!$A$4:$A$300,0)),INDEX(Agosto!$C$4:$C$300,_xlfn.AGGREGATE(15,6,ROW(Agosto!$A$4:$A$300)-ROW(Agosto!$A$3)/(Agosto!$A$4:$A$300=MAX(N46:N47)),MOD(ROW(),2)+1)))),"")</f>
        <v/>
      </c>
      <c r="P47" s="16" t="str">
        <f>IFERROR(IF(N46="","",IF(MOD(ROW(),2)+1=1,INDEX(Agosto!$F$4:$F$300,MATCH(N47,Agosto!$A$4:$A$300,0)),INDEX(Agosto!$F$4:$F$300,_xlfn.AGGREGATE(15,6,ROW(Agosto!$A$4:$A$300)-ROW(Agosto!$A$3)/(Agosto!$A$4:$A$300=MAX(N46:N47)),MOD(ROW(),2)+1)))),"")</f>
        <v/>
      </c>
      <c r="Q47" s="26"/>
      <c r="R47" s="20" t="str">
        <f>IFERROR(IF(Q46="","",IF(MOD(ROW(),2)+1=1,INDEX(Agosto!$C$4:$C$300,MATCH(Q47,Agosto!$A$4:$A$300,0)),INDEX(Agosto!$C$4:$C$300,_xlfn.AGGREGATE(15,6,ROW(Agosto!$A$4:$A$300)-ROW(Agosto!$A$3)/(Agosto!$A$4:$A$300=MAX(Q46:Q47)),MOD(ROW(),2)+1)))),"")</f>
        <v/>
      </c>
      <c r="S47" s="16" t="str">
        <f>IFERROR(IF(Q46="","",IF(MOD(ROW(),2)+1=1,INDEX(Agosto!$F$4:$F$300,MATCH(Q47,Agosto!$A$4:$A$300,0)),INDEX(Agosto!$F$4:$F$300,_xlfn.AGGREGATE(15,6,ROW(Agosto!$A$4:$A$300)-ROW(Agosto!$A$3)/(Agosto!$A$4:$A$300=MAX(Q46:Q47)),MOD(ROW(),2)+1)))),"")</f>
        <v/>
      </c>
      <c r="T47" s="26"/>
      <c r="U47" s="46" t="str">
        <f>IFERROR(IF(T46="","",IF(MOD(ROW(),2)+1=1,INDEX(Agosto!$C$4:$C$300,MATCH(T47,Agosto!$A$4:$A$300,0)),INDEX(Agosto!$C$4:$C$300,_xlfn.AGGREGATE(15,6,ROW(Agosto!$A$4:$A$300)-ROW(Agosto!$A$3)/(Agosto!$A$4:$A$300=MAX(T46:T47)),MOD(ROW(),2)+1)))),"")</f>
        <v/>
      </c>
      <c r="V47" s="16" t="str">
        <f>IFERROR(IF(T46="","",IF(MOD(ROW(),2)+1=1,INDEX(Agosto!$F$4:$F$300,MATCH(T47,Agosto!$A$4:$A$300,0)),INDEX(Agosto!$F$4:$F$300,_xlfn.AGGREGATE(15,6,ROW(Agosto!$A$4:$A$300)-ROW(Agosto!$A$3)/(Agosto!$A$4:$A$300=MAX(T46:T47)),MOD(ROW(),2)+1)))),"")</f>
        <v/>
      </c>
    </row>
    <row r="48" spans="2:22" x14ac:dyDescent="0.3">
      <c r="B48" s="45"/>
      <c r="C48" s="20" t="str">
        <f>IFERROR(IF(B46="","",IF(MOD(ROW(),2)+3=1,INDEX(Agosto!$C$4:$C$300,MATCH(B48,Agosto!$A$4:$A$300,0)),INDEX(Agosto!$C$4:$C$300,_xlfn.AGGREGATE(15,6,ROW(Agosto!$A$4:$A$300)-ROW(Agosto!$A$3)/(Agosto!$A$4:$A$300=MAX(B46:B48)),MOD(ROW(),2)+3)))),"")</f>
        <v/>
      </c>
      <c r="D48" s="16" t="str">
        <f>IFERROR(IF(B46="","",IF(MOD(ROW(),2)+3=1,INDEX(Agosto!$F$4:$F$300,MATCH(B48,Agosto!$A$4:$A$300,0)),INDEX(Agosto!$F$4:$F$300,_xlfn.AGGREGATE(15,6,ROW(Agosto!$A$4:$A$300)-ROW(Agosto!$A$3)/(Agosto!$A$4:$A$300=MAX(B46:B48)),MOD(ROW(),2)+3)))),"")</f>
        <v/>
      </c>
      <c r="E48" s="26"/>
      <c r="F48" s="20" t="str">
        <f>IFERROR(IF(E46="","",IF(MOD(ROW(),2)+3=1,INDEX(Agosto!$C$4:$C$300,MATCH(E48,Agosto!$A$4:$A$300,0)),INDEX(Agosto!$C$4:$C$300,_xlfn.AGGREGATE(15,6,ROW(Agosto!$A$4:$A$300)-ROW(Agosto!$A$3)/(Agosto!$A$4:$A$300=MAX(E46:E48)),MOD(ROW(),2)+3)))),"")</f>
        <v/>
      </c>
      <c r="G48" s="16" t="str">
        <f>IFERROR(IF(E46="","",IF(MOD(ROW(),2)+3=1,INDEX(Agosto!$F$4:$F$300,MATCH(E48,Agosto!$A$4:$A$300,0)),INDEX(Agosto!$F$4:$F$300,_xlfn.AGGREGATE(15,6,ROW(Agosto!$A$4:$A$300)-ROW(Agosto!$A$3)/(Agosto!$A$4:$A$300=MAX(E46:E48)),MOD(ROW(),2)+3)))),"")</f>
        <v/>
      </c>
      <c r="H48" s="26"/>
      <c r="I48" s="20" t="str">
        <f>IFERROR(IF(H46="","",IF(MOD(ROW(),2)+3=1,INDEX(Agosto!$C$4:$C$300,MATCH(H48,Agosto!$A$4:$A$300,0)),INDEX(Agosto!$C$4:$C$300,_xlfn.AGGREGATE(15,6,ROW(Agosto!$A$4:$A$300)-ROW(Agosto!$A$3)/(Agosto!$A$4:$A$300=MAX(H46:H48)),MOD(ROW(),2)+3)))),"")</f>
        <v/>
      </c>
      <c r="J48" s="16" t="str">
        <f>IFERROR(IF(H46="","",IF(MOD(ROW(),2)+3=1,INDEX(Agosto!$F$4:$F$300,MATCH(H48,Agosto!$A$4:$A$300,0)),INDEX(Agosto!$F$4:$F$300,_xlfn.AGGREGATE(15,6,ROW(Agosto!$A$4:$A$300)-ROW(Agosto!$A$3)/(Agosto!$A$4:$A$300=MAX(H46:H48)),MOD(ROW(),2)+3)))),"")</f>
        <v/>
      </c>
      <c r="K48" s="26"/>
      <c r="L48" s="20" t="str">
        <f>IFERROR(IF(K46="","",IF(MOD(ROW(),2)+3=1,INDEX(Agosto!$C$4:$C$300,MATCH(K48,Agosto!$A$4:$A$300,0)),INDEX(Agosto!$C$4:$C$300,_xlfn.AGGREGATE(15,6,ROW(Agosto!$A$4:$A$300)-ROW(Agosto!$A$3)/(Agosto!$A$4:$A$300=MAX(K46:K48)),MOD(ROW(),2)+3)))),"")</f>
        <v/>
      </c>
      <c r="M48" s="16" t="str">
        <f>IFERROR(IF(K46="","",IF(MOD(ROW(),2)+3=1,INDEX(Agosto!$F$4:$F$300,MATCH(K48,Agosto!$A$4:$A$300,0)),INDEX(Agosto!$F$4:$F$300,_xlfn.AGGREGATE(15,6,ROW(Agosto!$A$4:$A$300)-ROW(Agosto!$A$3)/(Agosto!$A$4:$A$300=MAX(K46:K48)),MOD(ROW(),2)+3)))),"")</f>
        <v/>
      </c>
      <c r="N48" s="26"/>
      <c r="O48" s="20" t="str">
        <f>IFERROR(IF(N46="","",IF(MOD(ROW(),2)+3=1,INDEX(Agosto!$C$4:$C$300,MATCH(N48,Agosto!$A$4:$A$300,0)),INDEX(Agosto!$C$4:$C$300,_xlfn.AGGREGATE(15,6,ROW(Agosto!$A$4:$A$300)-ROW(Agosto!$A$3)/(Agosto!$A$4:$A$300=MAX(N46:N48)),MOD(ROW(),2)+3)))),"")</f>
        <v/>
      </c>
      <c r="P48" s="16" t="str">
        <f>IFERROR(IF(N46="","",IF(MOD(ROW(),2)+3=1,INDEX(Agosto!$F$4:$F$300,MATCH(N48,Agosto!$A$4:$A$300,0)),INDEX(Agosto!$F$4:$F$300,_xlfn.AGGREGATE(15,6,ROW(Agosto!$A$4:$A$300)-ROW(Agosto!$A$3)/(Agosto!$A$4:$A$300=MAX(N46:N48)),MOD(ROW(),2)+3)))),"")</f>
        <v/>
      </c>
      <c r="Q48" s="26"/>
      <c r="R48" s="20" t="str">
        <f>IFERROR(IF(Q46="","",IF(MOD(ROW(),2)+3=1,INDEX(Agosto!$C$4:$C$300,MATCH(Q48,Agosto!$A$4:$A$300,0)),INDEX(Agosto!$C$4:$C$300,_xlfn.AGGREGATE(15,6,ROW(Agosto!$A$4:$A$300)-ROW(Agosto!$A$3)/(Agosto!$A$4:$A$300=MAX(Q46:Q48)),MOD(ROW(),2)+3)))),"")</f>
        <v/>
      </c>
      <c r="S48" s="16" t="str">
        <f>IFERROR(IF(Q46="","",IF(MOD(ROW(),2)+3=1,INDEX(Agosto!$F$4:$F$300,MATCH(Q48,Agosto!$A$4:$A$300,0)),INDEX(Agosto!$F$4:$F$300,_xlfn.AGGREGATE(15,6,ROW(Agosto!$A$4:$A$300)-ROW(Agosto!$A$3)/(Agosto!$A$4:$A$300=MAX(Q46:Q48)),MOD(ROW(),2)+3)))),"")</f>
        <v/>
      </c>
      <c r="T48" s="26"/>
      <c r="U48" s="46" t="str">
        <f>IFERROR(IF(T46="","",IF(MOD(ROW(),2)+3=1,INDEX(Agosto!$C$4:$C$300,MATCH(T48,Agosto!$A$4:$A$300,0)),INDEX(Agosto!$C$4:$C$300,_xlfn.AGGREGATE(15,6,ROW(Agosto!$A$4:$A$300)-ROW(Agosto!$A$3)/(Agosto!$A$4:$A$300=MAX(T46:T48)),MOD(ROW(),2)+3)))),"")</f>
        <v/>
      </c>
      <c r="V48" s="16" t="str">
        <f>IFERROR(IF(T46="","",IF(MOD(ROW(),2)+3=1,INDEX(Agosto!$F$4:$F$300,MATCH(T48,Agosto!$A$4:$A$300,0)),INDEX(Agosto!$F$4:$F$300,_xlfn.AGGREGATE(15,6,ROW(Agosto!$A$4:$A$300)-ROW(Agosto!$A$3)/(Agosto!$A$4:$A$300=MAX(T46:T48)),MOD(ROW(),2)+3)))),"")</f>
        <v/>
      </c>
    </row>
    <row r="49" spans="2:22" x14ac:dyDescent="0.3">
      <c r="B49" s="45"/>
      <c r="C49" s="20" t="str">
        <f>IFERROR(IF(B46="","",IF(MOD(ROW(),2)+3=1,INDEX(Agosto!$C$4:$C$300,MATCH(B49,Agosto!$A$4:$A$300,0)),INDEX(Agosto!$C$4:$C$300,_xlfn.AGGREGATE(15,6,ROW(Agosto!$A$4:$A$300)-ROW(Agosto!$A$3)/(Agosto!$A$4:$A$300=MAX(B46:B49)),MOD(ROW(),2)+3)))),"")</f>
        <v/>
      </c>
      <c r="D49" s="16" t="str">
        <f>IFERROR(IF(B46="","",IF(MOD(ROW(),2)+3=1,INDEX(Agosto!$F$4:$F$300,MATCH(B49,Agosto!$A$4:$A$300,0)),INDEX(Agosto!$F$4:$F$300,_xlfn.AGGREGATE(15,6,ROW(Agosto!$A$4:$A$300)-ROW(Agosto!$A$3)/(Agosto!$A$4:$A$300=MAX(B46:B49)),MOD(ROW(),2)+3)))),"")</f>
        <v/>
      </c>
      <c r="E49" s="26"/>
      <c r="F49" s="20" t="str">
        <f>IFERROR(IF(E46="","",IF(MOD(ROW(),2)+3=1,INDEX(Agosto!$C$4:$C$300,MATCH(E49,Agosto!$A$4:$A$300,0)),INDEX(Agosto!$C$4:$C$300,_xlfn.AGGREGATE(15,6,ROW(Agosto!$A$4:$A$300)-ROW(Agosto!$A$3)/(Agosto!$A$4:$A$300=MAX(E46:E49)),MOD(ROW(),2)+3)))),"")</f>
        <v/>
      </c>
      <c r="G49" s="16" t="str">
        <f>IFERROR(IF(E46="","",IF(MOD(ROW(),2)+3=1,INDEX(Agosto!$F$4:$F$300,MATCH(E49,Agosto!$A$4:$A$300,0)),INDEX(Agosto!$F$4:$F$300,_xlfn.AGGREGATE(15,6,ROW(Agosto!$A$4:$A$300)-ROW(Agosto!$A$3)/(Agosto!$A$4:$A$300=MAX(E46:E49)),MOD(ROW(),2)+3)))),"")</f>
        <v/>
      </c>
      <c r="H49" s="26"/>
      <c r="I49" s="20" t="str">
        <f>IFERROR(IF(H46="","",IF(MOD(ROW(),2)+3=1,INDEX(Agosto!$C$4:$C$300,MATCH(H49,Agosto!$A$4:$A$300,0)),INDEX(Agosto!$C$4:$C$300,_xlfn.AGGREGATE(15,6,ROW(Agosto!$A$4:$A$300)-ROW(Agosto!$A$3)/(Agosto!$A$4:$A$300=MAX(H46:H49)),MOD(ROW(),2)+3)))),"")</f>
        <v/>
      </c>
      <c r="J49" s="16" t="str">
        <f>IFERROR(IF(H46="","",IF(MOD(ROW(),2)+3=1,INDEX(Agosto!$F$4:$F$300,MATCH(H49,Agosto!$A$4:$A$300,0)),INDEX(Agosto!$F$4:$F$300,_xlfn.AGGREGATE(15,6,ROW(Agosto!$A$4:$A$300)-ROW(Agosto!$A$3)/(Agosto!$A$4:$A$300=MAX(H46:H49)),MOD(ROW(),2)+3)))),"")</f>
        <v/>
      </c>
      <c r="K49" s="26"/>
      <c r="L49" s="20" t="str">
        <f>IFERROR(IF(K46="","",IF(MOD(ROW(),2)+3=1,INDEX(Agosto!$C$4:$C$300,MATCH(K49,Agosto!$A$4:$A$300,0)),INDEX(Agosto!$C$4:$C$300,_xlfn.AGGREGATE(15,6,ROW(Agosto!$A$4:$A$300)-ROW(Agosto!$A$3)/(Agosto!$A$4:$A$300=MAX(K46:K49)),MOD(ROW(),2)+3)))),"")</f>
        <v/>
      </c>
      <c r="M49" s="16" t="str">
        <f>IFERROR(IF(K46="","",IF(MOD(ROW(),2)+3=1,INDEX(Agosto!$F$4:$F$300,MATCH(K49,Agosto!$A$4:$A$300,0)),INDEX(Agosto!$F$4:$F$300,_xlfn.AGGREGATE(15,6,ROW(Agosto!$A$4:$A$300)-ROW(Agosto!$A$3)/(Agosto!$A$4:$A$300=MAX(K46:K49)),MOD(ROW(),2)+3)))),"")</f>
        <v/>
      </c>
      <c r="N49" s="26"/>
      <c r="O49" s="20" t="str">
        <f>IFERROR(IF(N46="","",IF(MOD(ROW(),2)+3=1,INDEX(Agosto!$C$4:$C$300,MATCH(N49,Agosto!$A$4:$A$300,0)),INDEX(Agosto!$C$4:$C$300,_xlfn.AGGREGATE(15,6,ROW(Agosto!$A$4:$A$300)-ROW(Agosto!$A$3)/(Agosto!$A$4:$A$300=MAX(N46:N49)),MOD(ROW(),2)+3)))),"")</f>
        <v/>
      </c>
      <c r="P49" s="16" t="str">
        <f>IFERROR(IF(N46="","",IF(MOD(ROW(),2)+3=1,INDEX(Agosto!$F$4:$F$300,MATCH(N49,Agosto!$A$4:$A$300,0)),INDEX(Agosto!$F$4:$F$300,_xlfn.AGGREGATE(15,6,ROW(Agosto!$A$4:$A$300)-ROW(Agosto!$A$3)/(Agosto!$A$4:$A$300=MAX(N46:N49)),MOD(ROW(),2)+3)))),"")</f>
        <v/>
      </c>
      <c r="Q49" s="26"/>
      <c r="R49" s="20" t="str">
        <f>IFERROR(IF(Q46="","",IF(MOD(ROW(),2)+3=1,INDEX(Agosto!$C$4:$C$300,MATCH(Q49,Agosto!$A$4:$A$300,0)),INDEX(Agosto!$C$4:$C$300,_xlfn.AGGREGATE(15,6,ROW(Agosto!$A$4:$A$300)-ROW(Agosto!$A$3)/(Agosto!$A$4:$A$300=MAX(Q46:Q49)),MOD(ROW(),2)+3)))),"")</f>
        <v/>
      </c>
      <c r="S49" s="16" t="str">
        <f>IFERROR(IF(Q46="","",IF(MOD(ROW(),2)+3=1,INDEX(Agosto!$F$4:$F$300,MATCH(Q49,Agosto!$A$4:$A$300,0)),INDEX(Agosto!$F$4:$F$300,_xlfn.AGGREGATE(15,6,ROW(Agosto!$A$4:$A$300)-ROW(Agosto!$A$3)/(Agosto!$A$4:$A$300=MAX(Q46:Q49)),MOD(ROW(),2)+3)))),"")</f>
        <v/>
      </c>
      <c r="T49" s="26"/>
      <c r="U49" s="46" t="str">
        <f>IFERROR(IF(T46="","",IF(MOD(ROW(),2)+3=1,INDEX(Agosto!$C$4:$C$300,MATCH(T49,Agosto!$A$4:$A$300,0)),INDEX(Agosto!$C$4:$C$300,_xlfn.AGGREGATE(15,6,ROW(Agosto!$A$4:$A$300)-ROW(Agosto!$A$3)/(Agosto!$A$4:$A$300=MAX(T46:T49)),MOD(ROW(),2)+3)))),"")</f>
        <v/>
      </c>
      <c r="V49" s="16" t="str">
        <f>IFERROR(IF(T46="","",IF(MOD(ROW(),2)+3=1,INDEX(Agosto!$F$4:$F$300,MATCH(T49,Agosto!$A$4:$A$300,0)),INDEX(Agosto!$F$4:$F$300,_xlfn.AGGREGATE(15,6,ROW(Agosto!$A$4:$A$300)-ROW(Agosto!$A$3)/(Agosto!$A$4:$A$300=MAX(T46:T49)),MOD(ROW(),2)+3)))),"")</f>
        <v/>
      </c>
    </row>
    <row r="50" spans="2:22" x14ac:dyDescent="0.3">
      <c r="B50" s="47"/>
      <c r="C50" s="20" t="str">
        <f>IFERROR(IF(B46="","",IF(MOD(ROW(),2)+5=1,INDEX(Agosto!$C$4:$C$300,MATCH(B50,Agosto!$A$4:$A$300,0)),INDEX(Agosto!$C$4:$C$300,_xlfn.AGGREGATE(15,6,ROW(Agosto!$A$4:$A$300)-ROW(Agosto!$A$3)/(Agosto!$A$4:$A$300=MAX(B46:B50)),MOD(ROW(),2)+5)))),"")</f>
        <v/>
      </c>
      <c r="D50" s="16" t="str">
        <f>IFERROR(IF(B46="","",IF(MOD(ROW(),2)+5=1,INDEX(Agosto!$F$4:$F$300,MATCH(B50,Agosto!$A$4:$A$300,0)),INDEX(Agosto!$F$4:$F$300,_xlfn.AGGREGATE(15,6,ROW(Agosto!$A$4:$A$300)-ROW(Agosto!$A$3)/(Agosto!$A$4:$A$300=MAX(B46:B50)),MOD(ROW(),2)+5)))),"")</f>
        <v/>
      </c>
      <c r="E50" s="34"/>
      <c r="F50" s="20" t="str">
        <f>IFERROR(IF(E46="","",IF(MOD(ROW(),2)+5=1,INDEX(Agosto!$C$4:$C$300,MATCH(E50,Agosto!$A$4:$A$300,0)),INDEX(Agosto!$C$4:$C$300,_xlfn.AGGREGATE(15,6,ROW(Agosto!$A$4:$A$300)-ROW(Agosto!$A$3)/(Agosto!$A$4:$A$300=MAX(E46:E50)),MOD(ROW(),2)+5)))),"")</f>
        <v/>
      </c>
      <c r="G50" s="16" t="str">
        <f>IFERROR(IF(E46="","",IF(MOD(ROW(),2)+5=1,INDEX(Agosto!$F$4:$F$300,MATCH(E50,Agosto!$A$4:$A$300,0)),INDEX(Agosto!$F$4:$F$300,_xlfn.AGGREGATE(15,6,ROW(Agosto!$A$4:$A$300)-ROW(Agosto!$A$3)/(Agosto!$A$4:$A$300=MAX(E46:E50)),MOD(ROW(),2)+5)))),"")</f>
        <v/>
      </c>
      <c r="H50" s="34"/>
      <c r="I50" s="20" t="str">
        <f>IFERROR(IF(H46="","",IF(MOD(ROW(),2)+5=1,INDEX(Agosto!$C$4:$C$300,MATCH(H50,Agosto!$A$4:$A$300,0)),INDEX(Agosto!$C$4:$C$300,_xlfn.AGGREGATE(15,6,ROW(Agosto!$A$4:$A$300)-ROW(Agosto!$A$3)/(Agosto!$A$4:$A$300=MAX(H46:H50)),MOD(ROW(),2)+5)))),"")</f>
        <v/>
      </c>
      <c r="J50" s="16" t="str">
        <f>IFERROR(IF(H46="","",IF(MOD(ROW(),2)+5=1,INDEX(Agosto!$F$4:$F$300,MATCH(H50,Agosto!$A$4:$A$300,0)),INDEX(Agosto!$F$4:$F$300,_xlfn.AGGREGATE(15,6,ROW(Agosto!$A$4:$A$300)-ROW(Agosto!$A$3)/(Agosto!$A$4:$A$300=MAX(H46:H50)),MOD(ROW(),2)+5)))),"")</f>
        <v/>
      </c>
      <c r="K50" s="34"/>
      <c r="L50" s="20" t="str">
        <f>IFERROR(IF(K46="","",IF(MOD(ROW(),2)+5=1,INDEX(Agosto!$C$4:$C$300,MATCH(K50,Agosto!$A$4:$A$300,0)),INDEX(Agosto!$C$4:$C$300,_xlfn.AGGREGATE(15,6,ROW(Agosto!$A$4:$A$300)-ROW(Agosto!$A$3)/(Agosto!$A$4:$A$300=MAX(K46:K50)),MOD(ROW(),2)+5)))),"")</f>
        <v/>
      </c>
      <c r="M50" s="16" t="str">
        <f>IFERROR(IF(K46="","",IF(MOD(ROW(),2)+5=1,INDEX(Agosto!$F$4:$F$300,MATCH(K50,Agosto!$A$4:$A$300,0)),INDEX(Agosto!$F$4:$F$300,_xlfn.AGGREGATE(15,6,ROW(Agosto!$A$4:$A$300)-ROW(Agosto!$A$3)/(Agosto!$A$4:$A$300=MAX(K46:K50)),MOD(ROW(),2)+5)))),"")</f>
        <v/>
      </c>
      <c r="N50" s="34"/>
      <c r="O50" s="20" t="str">
        <f>IFERROR(IF(N46="","",IF(MOD(ROW(),2)+5=1,INDEX(Agosto!$C$4:$C$300,MATCH(N50,Agosto!$A$4:$A$300,0)),INDEX(Agosto!$C$4:$C$300,_xlfn.AGGREGATE(15,6,ROW(Agosto!$A$4:$A$300)-ROW(Agosto!$A$3)/(Agosto!$A$4:$A$300=MAX(N46:N50)),MOD(ROW(),2)+5)))),"")</f>
        <v/>
      </c>
      <c r="P50" s="16" t="str">
        <f>IFERROR(IF(N46="","",IF(MOD(ROW(),2)+5=1,INDEX(Agosto!$F$4:$F$300,MATCH(N50,Agosto!$A$4:$A$300,0)),INDEX(Agosto!$F$4:$F$300,_xlfn.AGGREGATE(15,6,ROW(Agosto!$A$4:$A$300)-ROW(Agosto!$A$3)/(Agosto!$A$4:$A$300=MAX(N46:N50)),MOD(ROW(),2)+5)))),"")</f>
        <v/>
      </c>
      <c r="Q50" s="34"/>
      <c r="R50" s="20" t="str">
        <f>IFERROR(IF(Q46="","",IF(MOD(ROW(),2)+5=1,INDEX(Agosto!$C$4:$C$300,MATCH(Q50,Agosto!$A$4:$A$300,0)),INDEX(Agosto!$C$4:$C$300,_xlfn.AGGREGATE(15,6,ROW(Agosto!$A$4:$A$300)-ROW(Agosto!$A$3)/(Agosto!$A$4:$A$300=MAX(Q46:Q50)),MOD(ROW(),2)+5)))),"")</f>
        <v/>
      </c>
      <c r="S50" s="16" t="str">
        <f>IFERROR(IF(Q46="","",IF(MOD(ROW(),2)+5=1,INDEX(Agosto!$F$4:$F$300,MATCH(Q50,Agosto!$A$4:$A$300,0)),INDEX(Agosto!$F$4:$F$300,_xlfn.AGGREGATE(15,6,ROW(Agosto!$A$4:$A$300)-ROW(Agosto!$A$3)/(Agosto!$A$4:$A$300=MAX(Q46:Q50)),MOD(ROW(),2)+5)))),"")</f>
        <v/>
      </c>
      <c r="T50" s="34"/>
      <c r="U50" s="46" t="str">
        <f>IFERROR(IF(T46="","",IF(MOD(ROW(),2)+5=1,INDEX(Agosto!$C$4:$C$300,MATCH(T50,Agosto!$A$4:$A$300,0)),INDEX(Agosto!$C$4:$C$300,_xlfn.AGGREGATE(15,6,ROW(Agosto!$A$4:$A$300)-ROW(Agosto!$A$3)/(Agosto!$A$4:$A$300=MAX(T46:T50)),MOD(ROW(),2)+5)))),"")</f>
        <v/>
      </c>
      <c r="V50" s="16" t="str">
        <f>IFERROR(IF(T46="","",IF(MOD(ROW(),2)+5=1,INDEX(Agosto!$F$4:$F$300,MATCH(T50,Agosto!$A$4:$A$300,0)),INDEX(Agosto!$F$4:$F$300,_xlfn.AGGREGATE(15,6,ROW(Agosto!$A$4:$A$300)-ROW(Agosto!$A$3)/(Agosto!$A$4:$A$300=MAX(T46:T50)),MOD(ROW(),2)+5)))),"")</f>
        <v/>
      </c>
    </row>
    <row r="51" spans="2:22" x14ac:dyDescent="0.3">
      <c r="B51" s="47"/>
      <c r="C51" s="20" t="str">
        <f>IFERROR(IF(B46="","",IF(MOD(ROW(),2)+5=1,INDEX(Agosto!$C$4:$C$300,MATCH(B51,Agosto!$A$4:$A$300,0)),INDEX(Agosto!$C$4:$C$300,_xlfn.AGGREGATE(15,6,ROW(Agosto!$A$4:$A$300)-ROW(Agosto!$A$3)/(Agosto!$A$4:$A$300=MAX(B46:B51)),MOD(ROW(),2)+5)))),"")</f>
        <v/>
      </c>
      <c r="D51" s="16" t="str">
        <f>IFERROR(IF(B46="","",IF(MOD(ROW(),2)+5=1,INDEX(Agosto!$F$4:$F$300,MATCH(B51,Agosto!$A$4:$A$300,0)),INDEX(Agosto!$F$4:$F$300,_xlfn.AGGREGATE(15,6,ROW(Agosto!$A$4:$A$300)-ROW(Agosto!$A$3)/(Agosto!$A$4:$A$300=MAX(B46:B51)),MOD(ROW(),2)+5)))),"")</f>
        <v/>
      </c>
      <c r="E51" s="34"/>
      <c r="F51" s="20" t="str">
        <f>IFERROR(IF(E46="","",IF(MOD(ROW(),2)+5=1,INDEX(Agosto!$C$4:$C$300,MATCH(E51,Agosto!$A$4:$A$300,0)),INDEX(Agosto!$C$4:$C$300,_xlfn.AGGREGATE(15,6,ROW(Agosto!$A$4:$A$300)-ROW(Agosto!$A$3)/(Agosto!$A$4:$A$300=MAX(E46:E51)),MOD(ROW(),2)+5)))),"")</f>
        <v/>
      </c>
      <c r="G51" s="16" t="str">
        <f>IFERROR(IF(E46="","",IF(MOD(ROW(),2)+5=1,INDEX(Agosto!$F$4:$F$300,MATCH(E51,Agosto!$A$4:$A$300,0)),INDEX(Agosto!$F$4:$F$300,_xlfn.AGGREGATE(15,6,ROW(Agosto!$A$4:$A$300)-ROW(Agosto!$A$3)/(Agosto!$A$4:$A$300=MAX(E46:E51)),MOD(ROW(),2)+5)))),"")</f>
        <v/>
      </c>
      <c r="H51" s="34"/>
      <c r="I51" s="20" t="str">
        <f>IFERROR(IF(H46="","",IF(MOD(ROW(),2)+5=1,INDEX(Agosto!$C$4:$C$300,MATCH(H51,Agosto!$A$4:$A$300,0)),INDEX(Agosto!$C$4:$C$300,_xlfn.AGGREGATE(15,6,ROW(Agosto!$A$4:$A$300)-ROW(Agosto!$A$3)/(Agosto!$A$4:$A$300=MAX(H46:H51)),MOD(ROW(),2)+5)))),"")</f>
        <v/>
      </c>
      <c r="J51" s="16" t="str">
        <f>IFERROR(IF(H46="","",IF(MOD(ROW(),2)+5=1,INDEX(Agosto!$F$4:$F$300,MATCH(H51,Agosto!$A$4:$A$300,0)),INDEX(Agosto!$F$4:$F$300,_xlfn.AGGREGATE(15,6,ROW(Agosto!$A$4:$A$300)-ROW(Agosto!$A$3)/(Agosto!$A$4:$A$300=MAX(H46:H51)),MOD(ROW(),2)+5)))),"")</f>
        <v/>
      </c>
      <c r="K51" s="34"/>
      <c r="L51" s="20" t="str">
        <f>IFERROR(IF(K46="","",IF(MOD(ROW(),2)+5=1,INDEX(Agosto!$C$4:$C$300,MATCH(K51,Agosto!$A$4:$A$300,0)),INDEX(Agosto!$C$4:$C$300,_xlfn.AGGREGATE(15,6,ROW(Agosto!$A$4:$A$300)-ROW(Agosto!$A$3)/(Agosto!$A$4:$A$300=MAX(K46:K51)),MOD(ROW(),2)+5)))),"")</f>
        <v/>
      </c>
      <c r="M51" s="16" t="str">
        <f>IFERROR(IF(K46="","",IF(MOD(ROW(),2)+5=1,INDEX(Agosto!$F$4:$F$300,MATCH(K51,Agosto!$A$4:$A$300,0)),INDEX(Agosto!$F$4:$F$300,_xlfn.AGGREGATE(15,6,ROW(Agosto!$A$4:$A$300)-ROW(Agosto!$A$3)/(Agosto!$A$4:$A$300=MAX(K46:K51)),MOD(ROW(),2)+5)))),"")</f>
        <v/>
      </c>
      <c r="N51" s="34"/>
      <c r="O51" s="20" t="str">
        <f>IFERROR(IF(N46="","",IF(MOD(ROW(),2)+5=1,INDEX(Agosto!$C$4:$C$300,MATCH(N51,Agosto!$A$4:$A$300,0)),INDEX(Agosto!$C$4:$C$300,_xlfn.AGGREGATE(15,6,ROW(Agosto!$A$4:$A$300)-ROW(Agosto!$A$3)/(Agosto!$A$4:$A$300=MAX(N46:N51)),MOD(ROW(),2)+5)))),"")</f>
        <v/>
      </c>
      <c r="P51" s="16" t="str">
        <f>IFERROR(IF(N46="","",IF(MOD(ROW(),2)+5=1,INDEX(Agosto!$F$4:$F$300,MATCH(N51,Agosto!$A$4:$A$300,0)),INDEX(Agosto!$F$4:$F$300,_xlfn.AGGREGATE(15,6,ROW(Agosto!$A$4:$A$300)-ROW(Agosto!$A$3)/(Agosto!$A$4:$A$300=MAX(N46:N51)),MOD(ROW(),2)+5)))),"")</f>
        <v/>
      </c>
      <c r="Q51" s="34"/>
      <c r="R51" s="20" t="str">
        <f>IFERROR(IF(Q46="","",IF(MOD(ROW(),2)+5=1,INDEX(Agosto!$C$4:$C$300,MATCH(Q51,Agosto!$A$4:$A$300,0)),INDEX(Agosto!$C$4:$C$300,_xlfn.AGGREGATE(15,6,ROW(Agosto!$A$4:$A$300)-ROW(Agosto!$A$3)/(Agosto!$A$4:$A$300=MAX(Q46:Q51)),MOD(ROW(),2)+5)))),"")</f>
        <v/>
      </c>
      <c r="S51" s="16" t="str">
        <f>IFERROR(IF(Q46="","",IF(MOD(ROW(),2)+5=1,INDEX(Agosto!$F$4:$F$300,MATCH(Q51,Agosto!$A$4:$A$300,0)),INDEX(Agosto!$F$4:$F$300,_xlfn.AGGREGATE(15,6,ROW(Agosto!$A$4:$A$300)-ROW(Agosto!$A$3)/(Agosto!$A$4:$A$300=MAX(Q46:Q51)),MOD(ROW(),2)+5)))),"")</f>
        <v/>
      </c>
      <c r="T51" s="34"/>
      <c r="U51" s="46" t="str">
        <f>IFERROR(IF(T46="","",IF(MOD(ROW(),2)+5=1,INDEX(Agosto!$C$4:$C$300,MATCH(T51,Agosto!$A$4:$A$300,0)),INDEX(Agosto!$C$4:$C$300,_xlfn.AGGREGATE(15,6,ROW(Agosto!$A$4:$A$300)-ROW(Agosto!$A$3)/(Agosto!$A$4:$A$300=MAX(T46:T51)),MOD(ROW(),2)+5)))),"")</f>
        <v/>
      </c>
      <c r="V51" s="16" t="str">
        <f>IFERROR(IF(T46="","",IF(MOD(ROW(),2)+5=1,INDEX(Agosto!$F$4:$F$300,MATCH(T51,Agosto!$A$4:$A$300,0)),INDEX(Agosto!$F$4:$F$300,_xlfn.AGGREGATE(15,6,ROW(Agosto!$A$4:$A$300)-ROW(Agosto!$A$3)/(Agosto!$A$4:$A$300=MAX(T46:T51)),MOD(ROW(),2)+5)))),"")</f>
        <v/>
      </c>
    </row>
    <row r="52" spans="2:22" x14ac:dyDescent="0.3">
      <c r="B52" s="47"/>
      <c r="C52" s="20" t="str">
        <f>IFERROR(IF(B46="","",IF(MOD(ROW(),2)+7=1,INDEX(Agosto!$C$4:$C$300,MATCH(B52,Agosto!$A$4:$A$300,0)),INDEX(Agosto!$C$4:$C$300,_xlfn.AGGREGATE(15,6,ROW(Agosto!$A$4:$A$300)-ROW(Agosto!$A$3)/(Agosto!$A$4:$A$300=MAX(B46:B52)),MOD(ROW(),2)+7)))),"")</f>
        <v/>
      </c>
      <c r="D52" s="16" t="str">
        <f>IFERROR(IF(B46="","",IF(MOD(ROW(),2)+7=1,INDEX(Agosto!$F$4:$F$300,MATCH(B52,Agosto!$A$4:$A$300,0)),INDEX(Agosto!$F$4:$F$300,_xlfn.AGGREGATE(15,6,ROW(Agosto!$A$4:$A$300)-ROW(Agosto!$A$3)/(Agosto!$A$4:$A$300=MAX(B46:B52)),MOD(ROW(),2)+7)))),"")</f>
        <v/>
      </c>
      <c r="E52" s="34"/>
      <c r="F52" s="20" t="str">
        <f>IFERROR(IF(E46="","",IF(MOD(ROW(),2)+7=1,INDEX(Agosto!$C$4:$C$300,MATCH(E52,Agosto!$A$4:$A$300,0)),INDEX(Agosto!$C$4:$C$300,_xlfn.AGGREGATE(15,6,ROW(Agosto!$A$4:$A$300)-ROW(Agosto!$A$3)/(Agosto!$A$4:$A$300=MAX(E46:E52)),MOD(ROW(),2)+7)))),"")</f>
        <v/>
      </c>
      <c r="G52" s="16" t="str">
        <f>IFERROR(IF(E46="","",IF(MOD(ROW(),2)+7=1,INDEX(Agosto!$F$4:$F$300,MATCH(E52,Agosto!$A$4:$A$300,0)),INDEX(Agosto!$F$4:$F$300,_xlfn.AGGREGATE(15,6,ROW(Agosto!$A$4:$A$300)-ROW(Agosto!$A$3)/(Agosto!$A$4:$A$300=MAX(E46:E52)),MOD(ROW(),2)+7)))),"")</f>
        <v/>
      </c>
      <c r="H52" s="34"/>
      <c r="I52" s="20" t="str">
        <f>IFERROR(IF(H46="","",IF(MOD(ROW(),2)+7=1,INDEX(Agosto!$C$4:$C$300,MATCH(H52,Agosto!$A$4:$A$300,0)),INDEX(Agosto!$C$4:$C$300,_xlfn.AGGREGATE(15,6,ROW(Agosto!$A$4:$A$300)-ROW(Agosto!$A$3)/(Agosto!$A$4:$A$300=MAX(H46:H52)),MOD(ROW(),2)+7)))),"")</f>
        <v/>
      </c>
      <c r="J52" s="16" t="str">
        <f>IFERROR(IF(H46="","",IF(MOD(ROW(),2)+7=1,INDEX(Agosto!$F$4:$F$300,MATCH(H52,Agosto!$A$4:$A$300,0)),INDEX(Agosto!$F$4:$F$300,_xlfn.AGGREGATE(15,6,ROW(Agosto!$A$4:$A$300)-ROW(Agosto!$A$3)/(Agosto!$A$4:$A$300=MAX(H46:H52)),MOD(ROW(),2)+7)))),"")</f>
        <v/>
      </c>
      <c r="K52" s="34"/>
      <c r="L52" s="20" t="str">
        <f>IFERROR(IF(K46="","",IF(MOD(ROW(),2)+7=1,INDEX(Agosto!$C$4:$C$300,MATCH(K52,Agosto!$A$4:$A$300,0)),INDEX(Agosto!$C$4:$C$300,_xlfn.AGGREGATE(15,6,ROW(Agosto!$A$4:$A$300)-ROW(Agosto!$A$3)/(Agosto!$A$4:$A$300=MAX(K46:K52)),MOD(ROW(),2)+7)))),"")</f>
        <v/>
      </c>
      <c r="M52" s="16" t="str">
        <f>IFERROR(IF(K46="","",IF(MOD(ROW(),2)+7=1,INDEX(Agosto!$F$4:$F$300,MATCH(K52,Agosto!$A$4:$A$300,0)),INDEX(Agosto!$F$4:$F$300,_xlfn.AGGREGATE(15,6,ROW(Agosto!$A$4:$A$300)-ROW(Agosto!$A$3)/(Agosto!$A$4:$A$300=MAX(K46:K52)),MOD(ROW(),2)+7)))),"")</f>
        <v/>
      </c>
      <c r="N52" s="34"/>
      <c r="O52" s="20" t="str">
        <f>IFERROR(IF(N46="","",IF(MOD(ROW(),2)+7=1,INDEX(Agosto!$C$4:$C$300,MATCH(N52,Agosto!$A$4:$A$300,0)),INDEX(Agosto!$C$4:$C$300,_xlfn.AGGREGATE(15,6,ROW(Agosto!$A$4:$A$300)-ROW(Agosto!$A$3)/(Agosto!$A$4:$A$300=MAX(N46:N52)),MOD(ROW(),2)+7)))),"")</f>
        <v/>
      </c>
      <c r="P52" s="16" t="str">
        <f>IFERROR(IF(N46="","",IF(MOD(ROW(),2)+7=1,INDEX(Agosto!$F$4:$F$300,MATCH(N52,Agosto!$A$4:$A$300,0)),INDEX(Agosto!$F$4:$F$300,_xlfn.AGGREGATE(15,6,ROW(Agosto!$A$4:$A$300)-ROW(Agosto!$A$3)/(Agosto!$A$4:$A$300=MAX(N46:N52)),MOD(ROW(),2)+7)))),"")</f>
        <v/>
      </c>
      <c r="Q52" s="34"/>
      <c r="R52" s="20" t="str">
        <f>IFERROR(IF(Q46="","",IF(MOD(ROW(),2)+7=1,INDEX(Agosto!$C$4:$C$300,MATCH(Q52,Agosto!$A$4:$A$300,0)),INDEX(Agosto!$C$4:$C$300,_xlfn.AGGREGATE(15,6,ROW(Agosto!$A$4:$A$300)-ROW(Agosto!$A$3)/(Agosto!$A$4:$A$300=MAX(Q46:Q52)),MOD(ROW(),2)+7)))),"")</f>
        <v/>
      </c>
      <c r="S52" s="16" t="str">
        <f>IFERROR(IF(Q46="","",IF(MOD(ROW(),2)+7=1,INDEX(Agosto!$F$4:$F$300,MATCH(Q52,Agosto!$A$4:$A$300,0)),INDEX(Agosto!$F$4:$F$300,_xlfn.AGGREGATE(15,6,ROW(Agosto!$A$4:$A$300)-ROW(Agosto!$A$3)/(Agosto!$A$4:$A$300=MAX(Q46:Q52)),MOD(ROW(),2)+7)))),"")</f>
        <v/>
      </c>
      <c r="T52" s="34"/>
      <c r="U52" s="46" t="str">
        <f>IFERROR(IF(T46="","",IF(MOD(ROW(),2)+7=1,INDEX(Agosto!$C$4:$C$300,MATCH(T52,Agosto!$A$4:$A$300,0)),INDEX(Agosto!$C$4:$C$300,_xlfn.AGGREGATE(15,6,ROW(Agosto!$A$4:$A$300)-ROW(Agosto!$A$3)/(Agosto!$A$4:$A$300=MAX(T46:T52)),MOD(ROW(),2)+7)))),"")</f>
        <v/>
      </c>
      <c r="V52" s="16" t="str">
        <f>IFERROR(IF(T46="","",IF(MOD(ROW(),2)+7=1,INDEX(Agosto!$F$4:$F$300,MATCH(T52,Agosto!$A$4:$A$300,0)),INDEX(Agosto!$F$4:$F$300,_xlfn.AGGREGATE(15,6,ROW(Agosto!$A$4:$A$300)-ROW(Agosto!$A$3)/(Agosto!$A$4:$A$300=MAX(T46:T52)),MOD(ROW(),2)+7)))),"")</f>
        <v/>
      </c>
    </row>
    <row r="53" spans="2:22" ht="16.2" thickBot="1" x14ac:dyDescent="0.35">
      <c r="B53" s="52"/>
      <c r="C53" s="53" t="str">
        <f>IFERROR(IF(B46="","",IF(MOD(ROW(),2)+7=1,INDEX(Agosto!$C$4:$C$300,MATCH(B53,Agosto!$A$4:$A$300,0)),INDEX(Agosto!$C$4:$C$300,_xlfn.AGGREGATE(15,6,ROW(Agosto!$A$4:$A$300)-ROW(Agosto!$A$3)/(Agosto!$A$4:$A$300=MAX(B46:B53)),MOD(ROW(),2)+7)))),"")</f>
        <v/>
      </c>
      <c r="D53" s="16" t="str">
        <f>IFERROR(IF(B46="","",IF(MOD(ROW(),2)+7=1,INDEX(Agosto!$F$4:$F$300,MATCH(B53,Agosto!$A$4:$A$300,0)),INDEX(Agosto!$F$4:$F$300,_xlfn.AGGREGATE(15,6,ROW(Agosto!$A$4:$A$300)-ROW(Agosto!$A$3)/(Agosto!$A$4:$A$300=MAX(B46:B53)),MOD(ROW(),2)+7)))),"")</f>
        <v/>
      </c>
      <c r="E53" s="55"/>
      <c r="F53" s="53" t="str">
        <f>IFERROR(IF(E46="","",IF(MOD(ROW(),2)+7=1,INDEX(Agosto!$C$4:$C$300,MATCH(E53,Agosto!$A$4:$A$300,0)),INDEX(Agosto!$C$4:$C$300,_xlfn.AGGREGATE(15,6,ROW(Agosto!$A$4:$A$300)-ROW(Agosto!$A$3)/(Agosto!$A$4:$A$300=MAX(E46:E53)),MOD(ROW(),2)+7)))),"")</f>
        <v/>
      </c>
      <c r="G53" s="16" t="str">
        <f>IFERROR(IF(E46="","",IF(MOD(ROW(),2)+7=1,INDEX(Agosto!$F$4:$F$300,MATCH(E53,Agosto!$A$4:$A$300,0)),INDEX(Agosto!$F$4:$F$300,_xlfn.AGGREGATE(15,6,ROW(Agosto!$A$4:$A$300)-ROW(Agosto!$A$3)/(Agosto!$A$4:$A$300=MAX(E46:E53)),MOD(ROW(),2)+7)))),"")</f>
        <v/>
      </c>
      <c r="H53" s="55"/>
      <c r="I53" s="53" t="str">
        <f>IFERROR(IF(H46="","",IF(MOD(ROW(),2)+7=1,INDEX(Agosto!$C$4:$C$300,MATCH(H53,Agosto!$A$4:$A$300,0)),INDEX(Agosto!$C$4:$C$300,_xlfn.AGGREGATE(15,6,ROW(Agosto!$A$4:$A$300)-ROW(Agosto!$A$3)/(Agosto!$A$4:$A$300=MAX(H46:H53)),MOD(ROW(),2)+7)))),"")</f>
        <v/>
      </c>
      <c r="J53" s="16" t="str">
        <f>IFERROR(IF(H46="","",IF(MOD(ROW(),2)+7=1,INDEX(Agosto!$F$4:$F$300,MATCH(H53,Agosto!$A$4:$A$300,0)),INDEX(Agosto!$F$4:$F$300,_xlfn.AGGREGATE(15,6,ROW(Agosto!$A$4:$A$300)-ROW(Agosto!$A$3)/(Agosto!$A$4:$A$300=MAX(H46:H53)),MOD(ROW(),2)+7)))),"")</f>
        <v/>
      </c>
      <c r="K53" s="55"/>
      <c r="L53" s="53" t="str">
        <f>IFERROR(IF(K46="","",IF(MOD(ROW(),2)+7=1,INDEX(Agosto!$C$4:$C$300,MATCH(K53,Agosto!$A$4:$A$300,0)),INDEX(Agosto!$C$4:$C$300,_xlfn.AGGREGATE(15,6,ROW(Agosto!$A$4:$A$300)-ROW(Agosto!$A$3)/(Agosto!$A$4:$A$300=MAX(K46:K53)),MOD(ROW(),2)+7)))),"")</f>
        <v/>
      </c>
      <c r="M53" s="16" t="str">
        <f>IFERROR(IF(K46="","",IF(MOD(ROW(),2)+7=1,INDEX(Agosto!$F$4:$F$300,MATCH(K53,Agosto!$A$4:$A$300,0)),INDEX(Agosto!$F$4:$F$300,_xlfn.AGGREGATE(15,6,ROW(Agosto!$A$4:$A$300)-ROW(Agosto!$A$3)/(Agosto!$A$4:$A$300=MAX(K46:K53)),MOD(ROW(),2)+7)))),"")</f>
        <v/>
      </c>
      <c r="N53" s="55"/>
      <c r="O53" s="53" t="str">
        <f>IFERROR(IF(N46="","",IF(MOD(ROW(),2)+7=1,INDEX(Agosto!$C$4:$C$300,MATCH(N53,Agosto!$A$4:$A$300,0)),INDEX(Agosto!$C$4:$C$300,_xlfn.AGGREGATE(15,6,ROW(Agosto!$A$4:$A$300)-ROW(Agosto!$A$3)/(Agosto!$A$4:$A$300=MAX(N46:N53)),MOD(ROW(),2)+7)))),"")</f>
        <v/>
      </c>
      <c r="P53" s="16" t="str">
        <f>IFERROR(IF(N46="","",IF(MOD(ROW(),2)+7=1,INDEX(Agosto!$F$4:$F$300,MATCH(N53,Agosto!$A$4:$A$300,0)),INDEX(Agosto!$F$4:$F$300,_xlfn.AGGREGATE(15,6,ROW(Agosto!$A$4:$A$300)-ROW(Agosto!$A$3)/(Agosto!$A$4:$A$300=MAX(N46:N53)),MOD(ROW(),2)+7)))),"")</f>
        <v/>
      </c>
      <c r="Q53" s="55"/>
      <c r="R53" s="53" t="str">
        <f>IFERROR(IF(Q46="","",IF(MOD(ROW(),2)+7=1,INDEX(Agosto!$C$4:$C$300,MATCH(Q53,Agosto!$A$4:$A$300,0)),INDEX(Agosto!$C$4:$C$300,_xlfn.AGGREGATE(15,6,ROW(Agosto!$A$4:$A$300)-ROW(Agosto!$A$3)/(Agosto!$A$4:$A$300=MAX(Q46:Q53)),MOD(ROW(),2)+7)))),"")</f>
        <v/>
      </c>
      <c r="S53" s="16" t="str">
        <f>IFERROR(IF(Q46="","",IF(MOD(ROW(),2)+7=1,INDEX(Agosto!$F$4:$F$300,MATCH(Q53,Agosto!$A$4:$A$300,0)),INDEX(Agosto!$F$4:$F$300,_xlfn.AGGREGATE(15,6,ROW(Agosto!$A$4:$A$300)-ROW(Agosto!$A$3)/(Agosto!$A$4:$A$300=MAX(Q46:Q53)),MOD(ROW(),2)+7)))),"")</f>
        <v/>
      </c>
      <c r="T53" s="55"/>
      <c r="U53" s="56" t="str">
        <f>IFERROR(IF(T46="","",IF(MOD(ROW(),2)+7=1,INDEX(Agosto!$C$4:$C$300,MATCH(T53,Agosto!$A$4:$A$300,0)),INDEX(Agosto!$C$4:$C$300,_xlfn.AGGREGATE(15,6,ROW(Agosto!$A$4:$A$300)-ROW(Agosto!$A$3)/(Agosto!$A$4:$A$300=MAX(T46:T53)),MOD(ROW(),2)+7)))),"")</f>
        <v/>
      </c>
      <c r="V53" s="16" t="str">
        <f>IFERROR(IF(T46="","",IF(MOD(ROW(),2)+7=1,INDEX(Agosto!$F$4:$F$300,MATCH(T53,Agosto!$A$4:$A$300,0)),INDEX(Agosto!$F$4:$F$300,_xlfn.AGGREGATE(15,6,ROW(Agosto!$A$4:$A$300)-ROW(Agosto!$A$3)/(Agosto!$A$4:$A$300=MAX(T46:T53)),MOD(ROW(),2)+7)))),"")</f>
        <v/>
      </c>
    </row>
    <row r="54" spans="2:22" x14ac:dyDescent="0.3">
      <c r="U54" s="8"/>
    </row>
  </sheetData>
  <mergeCells count="3">
    <mergeCell ref="K2:L2"/>
    <mergeCell ref="O2:Q2"/>
    <mergeCell ref="B3:U4"/>
  </mergeCells>
  <conditionalFormatting sqref="C6:C53">
    <cfRule type="cellIs" dxfId="159" priority="73" operator="equal">
      <formula>$D6=""</formula>
    </cfRule>
    <cfRule type="expression" dxfId="158" priority="74">
      <formula>$D6="A Estudar"</formula>
    </cfRule>
    <cfRule type="expression" dxfId="157" priority="75">
      <formula>$D6="Estudando"</formula>
    </cfRule>
    <cfRule type="expression" dxfId="156" priority="76">
      <formula>$D6="Estudado"</formula>
    </cfRule>
  </conditionalFormatting>
  <conditionalFormatting sqref="F6:F53">
    <cfRule type="cellIs" dxfId="155" priority="21" operator="equal">
      <formula>$FD6=""</formula>
    </cfRule>
    <cfRule type="expression" dxfId="154" priority="22">
      <formula>$G6="A Estudar"</formula>
    </cfRule>
    <cfRule type="expression" dxfId="153" priority="23">
      <formula>$G6="Estudando"</formula>
    </cfRule>
    <cfRule type="expression" dxfId="152" priority="24">
      <formula>$G6="Estudado"</formula>
    </cfRule>
  </conditionalFormatting>
  <conditionalFormatting sqref="I6:I53">
    <cfRule type="cellIs" dxfId="151" priority="17" operator="equal">
      <formula>$I6=""</formula>
    </cfRule>
    <cfRule type="expression" dxfId="150" priority="18">
      <formula>$J6="A Estudar"</formula>
    </cfRule>
    <cfRule type="expression" dxfId="149" priority="19">
      <formula>$J6="Estudando"</formula>
    </cfRule>
    <cfRule type="expression" dxfId="148" priority="20">
      <formula>$J6="Estudado"</formula>
    </cfRule>
  </conditionalFormatting>
  <conditionalFormatting sqref="L6:L53">
    <cfRule type="cellIs" dxfId="147" priority="13" operator="equal">
      <formula>$L6=""</formula>
    </cfRule>
    <cfRule type="expression" dxfId="146" priority="14">
      <formula>$M6="A Estudar"</formula>
    </cfRule>
    <cfRule type="expression" dxfId="145" priority="15">
      <formula>$M6="Estudando"</formula>
    </cfRule>
    <cfRule type="expression" dxfId="144" priority="16">
      <formula>$M6="Estudado"</formula>
    </cfRule>
  </conditionalFormatting>
  <conditionalFormatting sqref="O6:O53">
    <cfRule type="cellIs" dxfId="143" priority="9" operator="equal">
      <formula>$O6=""</formula>
    </cfRule>
    <cfRule type="expression" dxfId="142" priority="10">
      <formula>$P6="A Estudar"</formula>
    </cfRule>
    <cfRule type="expression" dxfId="141" priority="11">
      <formula>$P6="Estudando"</formula>
    </cfRule>
    <cfRule type="expression" dxfId="140" priority="12">
      <formula>$P6="Estudado"</formula>
    </cfRule>
  </conditionalFormatting>
  <conditionalFormatting sqref="R6:R53">
    <cfRule type="cellIs" dxfId="139" priority="5" operator="equal">
      <formula>$R6=""</formula>
    </cfRule>
    <cfRule type="expression" dxfId="138" priority="6">
      <formula>$S6="A Estudar"</formula>
    </cfRule>
    <cfRule type="expression" dxfId="137" priority="7">
      <formula>$S6="Estudando"</formula>
    </cfRule>
    <cfRule type="expression" dxfId="136" priority="8">
      <formula>$S6="Estudado"</formula>
    </cfRule>
  </conditionalFormatting>
  <conditionalFormatting sqref="U6:U53">
    <cfRule type="cellIs" dxfId="135" priority="1" operator="equal">
      <formula>$U6=""</formula>
    </cfRule>
    <cfRule type="expression" dxfId="134" priority="2">
      <formula>$V6="A Estudar"</formula>
    </cfRule>
    <cfRule type="expression" dxfId="133" priority="3">
      <formula>$V6="Estudando"</formula>
    </cfRule>
    <cfRule type="expression" dxfId="132" priority="4">
      <formula>$V6="Estudado"</formula>
    </cfRule>
  </conditionalFormatting>
  <conditionalFormatting sqref="U54">
    <cfRule type="expression" dxfId="131" priority="353">
      <formula>$U54=""</formula>
    </cfRule>
    <cfRule type="expression" dxfId="130" priority="354">
      <formula>$V54="A Estudar"</formula>
    </cfRule>
    <cfRule type="expression" dxfId="129" priority="355">
      <formula>$V54="Estudando"</formula>
    </cfRule>
    <cfRule type="expression" dxfId="128" priority="356">
      <formula>$V54="Estudado"</formula>
    </cfRule>
  </conditionalFormatting>
  <pageMargins left="0.75" right="0.25" top="0.75" bottom="0.75" header="0.3" footer="0.3"/>
  <pageSetup paperSize="9" scale="62" orientation="landscape"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Plan9">
    <pageSetUpPr fitToPage="1"/>
  </sheetPr>
  <dimension ref="B2:V54"/>
  <sheetViews>
    <sheetView showGridLines="0" zoomScale="90" zoomScaleNormal="90" workbookViewId="0">
      <selection activeCell="F1" sqref="F1"/>
    </sheetView>
  </sheetViews>
  <sheetFormatPr defaultColWidth="9.109375" defaultRowHeight="15.6" x14ac:dyDescent="0.3"/>
  <cols>
    <col min="1" max="1" width="1.88671875" style="1" customWidth="1"/>
    <col min="2" max="2" width="3.44140625" style="27" customWidth="1"/>
    <col min="3" max="3" width="25.6640625" style="1" customWidth="1"/>
    <col min="4" max="4" width="14.33203125" style="1" hidden="1" customWidth="1"/>
    <col min="5" max="5" width="3.44140625" style="27" customWidth="1"/>
    <col min="6" max="6" width="25.6640625" style="1" customWidth="1"/>
    <col min="7" max="7" width="15.88671875" style="1" hidden="1" customWidth="1"/>
    <col min="8" max="8" width="3.44140625" style="27" customWidth="1"/>
    <col min="9" max="9" width="25.6640625" style="1" customWidth="1"/>
    <col min="10" max="10" width="16.33203125" style="1" hidden="1" customWidth="1"/>
    <col min="11" max="11" width="3.44140625" style="27" customWidth="1"/>
    <col min="12" max="12" width="25.6640625" style="1" customWidth="1"/>
    <col min="13" max="13" width="14.109375" style="1" hidden="1" customWidth="1"/>
    <col min="14" max="14" width="3.44140625" style="27" customWidth="1"/>
    <col min="15" max="15" width="25.6640625" style="1" customWidth="1"/>
    <col min="16" max="16" width="18.109375" style="1" hidden="1" customWidth="1"/>
    <col min="17" max="17" width="3.6640625" style="27" customWidth="1"/>
    <col min="18" max="18" width="25.6640625" style="1" customWidth="1"/>
    <col min="19" max="19" width="13.109375" style="1" hidden="1" customWidth="1"/>
    <col min="20" max="20" width="3.44140625" style="27" customWidth="1"/>
    <col min="21" max="21" width="25.6640625" style="1" customWidth="1"/>
    <col min="22" max="22" width="16" style="1" hidden="1" customWidth="1"/>
    <col min="23" max="16384" width="9.109375" style="1"/>
  </cols>
  <sheetData>
    <row r="2" spans="2:22" ht="16.2" thickBot="1" x14ac:dyDescent="0.35">
      <c r="F2"/>
      <c r="G2"/>
      <c r="I2" s="9"/>
      <c r="J2" s="9"/>
      <c r="K2" s="208"/>
      <c r="L2" s="208"/>
      <c r="M2" s="10"/>
      <c r="O2" s="207"/>
      <c r="P2" s="207"/>
      <c r="Q2" s="207"/>
      <c r="R2" s="10"/>
      <c r="S2" s="10"/>
    </row>
    <row r="3" spans="2:22" ht="15.75" customHeight="1" x14ac:dyDescent="0.3">
      <c r="B3" s="215" t="str">
        <f>CONCATENATE("Setembro","/",Setembro!K3)</f>
        <v>Setembro/2021</v>
      </c>
      <c r="C3" s="216"/>
      <c r="D3" s="216"/>
      <c r="E3" s="216"/>
      <c r="F3" s="216"/>
      <c r="G3" s="216"/>
      <c r="H3" s="216"/>
      <c r="I3" s="216"/>
      <c r="J3" s="216"/>
      <c r="K3" s="216"/>
      <c r="L3" s="216"/>
      <c r="M3" s="216"/>
      <c r="N3" s="216"/>
      <c r="O3" s="216"/>
      <c r="P3" s="216"/>
      <c r="Q3" s="216"/>
      <c r="R3" s="216"/>
      <c r="S3" s="216"/>
      <c r="T3" s="216"/>
      <c r="U3" s="217"/>
    </row>
    <row r="4" spans="2:22" ht="15" thickBot="1" x14ac:dyDescent="0.35">
      <c r="B4" s="218"/>
      <c r="C4" s="213"/>
      <c r="D4" s="213"/>
      <c r="E4" s="213"/>
      <c r="F4" s="213"/>
      <c r="G4" s="213"/>
      <c r="H4" s="213"/>
      <c r="I4" s="213"/>
      <c r="J4" s="213"/>
      <c r="K4" s="213"/>
      <c r="L4" s="213"/>
      <c r="M4" s="213"/>
      <c r="N4" s="213"/>
      <c r="O4" s="213"/>
      <c r="P4" s="213"/>
      <c r="Q4" s="213"/>
      <c r="R4" s="213"/>
      <c r="S4" s="213"/>
      <c r="T4" s="213"/>
      <c r="U4" s="219"/>
    </row>
    <row r="5" spans="2:22" ht="16.2" thickBot="1" x14ac:dyDescent="0.35">
      <c r="B5" s="95"/>
      <c r="C5" s="86" t="s">
        <v>7</v>
      </c>
      <c r="D5" s="87"/>
      <c r="E5" s="88"/>
      <c r="F5" s="86" t="s">
        <v>8</v>
      </c>
      <c r="G5" s="87"/>
      <c r="H5" s="88"/>
      <c r="I5" s="86" t="s">
        <v>9</v>
      </c>
      <c r="J5" s="87"/>
      <c r="K5" s="88"/>
      <c r="L5" s="86" t="s">
        <v>10</v>
      </c>
      <c r="M5" s="87"/>
      <c r="N5" s="88"/>
      <c r="O5" s="86" t="s">
        <v>11</v>
      </c>
      <c r="P5" s="87"/>
      <c r="Q5" s="88"/>
      <c r="R5" s="86" t="s">
        <v>12</v>
      </c>
      <c r="S5" s="87"/>
      <c r="T5" s="88"/>
      <c r="U5" s="96" t="s">
        <v>13</v>
      </c>
    </row>
    <row r="6" spans="2:22" ht="15" customHeight="1" x14ac:dyDescent="0.3">
      <c r="B6" s="45" t="str">
        <f>Setembro!H7</f>
        <v/>
      </c>
      <c r="C6" s="20" t="str">
        <f>IFERROR(IF(B6="","",IF(MOD(ROW(),2)+1=1,INDEX(Setembro!$C$4:$C$300,MATCH(B6,Setembro!$A$4:$A$300,0)),INDEX(Setembro!$C$4:$C$300,_xlfn.AGGREGATE(15,6,ROW(Setembro!$A$4:$A$300)-ROW(Setembro!$A$3)/(Setembro!$A$4:$A$300=MAX(B6)),MOD(ROW(),2)+1)))),"")</f>
        <v/>
      </c>
      <c r="D6" s="16" t="str">
        <f>IFERROR(IF(B6="","",IF(MOD(ROW(),2)+1=1,INDEX(Setembro!$F$4:$F$300,MATCH(B6,Setembro!$A$4:$A$300,0)),INDEX(Setembro!$F$4:$F$300,_xlfn.AGGREGATE(15,6,ROW(Setembro!$A$4:$A$300)-ROW(Setembro!$A$3)/(Setembro!$A$4:$A$300=MAX(B6)),MOD(ROW(),2)+1)))),"")</f>
        <v/>
      </c>
      <c r="E6" s="26" t="str">
        <f>Setembro!I7</f>
        <v/>
      </c>
      <c r="F6" s="20" t="str">
        <f>IFERROR(IF(E6="","",IF(MOD(ROW(),2)+1=1,INDEX(Setembro!$C$4:$C$300,MATCH(E6,Setembro!$A$4:$A$300,0)),INDEX(Setembro!$C$4:$C$300,_xlfn.AGGREGATE(15,6,ROW(Setembro!$A$4:$A$300)-ROW(Setembro!$A$3)/(Setembro!$A$4:$A$300=MAX(E6)),MOD(ROW(),2)+1)))),"")</f>
        <v/>
      </c>
      <c r="G6" s="16" t="str">
        <f>IFERROR(IF(E6="","",IF(MOD(ROW(),2)+1=1,INDEX(Setembro!$F$4:$F$300,MATCH(E6,Setembro!$A$4:$A$300,0)),INDEX(Setembro!$F$4:$F$300,_xlfn.AGGREGATE(15,6,ROW(Setembro!$A$4:$A$300)-ROW(Setembro!$A$3)/(Setembro!$A$4:$A$300=MAX(E6)),MOD(ROW(),2)+1)))),"")</f>
        <v/>
      </c>
      <c r="H6" s="26" t="str">
        <f>Setembro!J7</f>
        <v/>
      </c>
      <c r="I6" s="20" t="str">
        <f>IFERROR(IF(H6="","",IF(MOD(ROW(),2)+1=1,INDEX(Setembro!$C$4:$C$300,MATCH(H6,Setembro!$A$4:$A$300,0)),INDEX(Setembro!$C$4:$C$300,_xlfn.AGGREGATE(15,6,ROW(Setembro!$A$4:$A$300)-ROW(Setembro!$A$3)/(Setembro!$A$4:$A$300=MAX(H6)),MOD(ROW(),2)+1)))),"")</f>
        <v/>
      </c>
      <c r="J6" s="16" t="str">
        <f>IFERROR(IF(H6="","",IF(MOD(ROW(),2)+1=1,INDEX(Setembro!$F$4:$F$300,MATCH(H6,Setembro!$A$4:$A$300,0)),INDEX(Setembro!$F$4:$F$300,_xlfn.AGGREGATE(15,6,ROW(Setembro!$A$4:$A$300)-ROW(Setembro!$A$3)/(Setembro!$A$4:$A$300=MAX(H6)),MOD(ROW(),2)+1)))),"")</f>
        <v/>
      </c>
      <c r="K6" s="26">
        <f>Setembro!K7</f>
        <v>44440</v>
      </c>
      <c r="L6" s="20" t="str">
        <f>IFERROR(IF(K6="","",IF(MOD(ROW(),2)+1=1,INDEX(Setembro!$C$4:$C$300,MATCH(K6,Setembro!$A$4:$A$300,0)),INDEX(Setembro!$C$4:$C$300,_xlfn.AGGREGATE(15,6,ROW(Setembro!$A$4:$A$300)-ROW(Setembro!$A$3)/(Setembro!$A$4:$A$300=MAX(K6)),MOD(ROW(),2)+1)))),"")</f>
        <v>Tabela Periódica</v>
      </c>
      <c r="M6" s="16" t="str">
        <f>IFERROR(IF(K6="","",IF(MOD(ROW(),2)+1=1,INDEX(Setembro!$F$4:$F$300,MATCH(K6,Setembro!$A$4:$A$300,0)),INDEX(Setembro!$F$4:$F$300,_xlfn.AGGREGATE(15,6,ROW(Setembro!$A$4:$A$300)-ROW(Setembro!$A$3)/(Setembro!$A$4:$A$300=MAX(K6)),MOD(ROW(),2)+1)))),"")</f>
        <v>Estudado</v>
      </c>
      <c r="N6" s="26">
        <f>Setembro!L7</f>
        <v>44441</v>
      </c>
      <c r="O6" s="20" t="str">
        <f>IFERROR(IF(N6="","",IF(MOD(ROW(),2)+1=1,INDEX(Setembro!$C$4:$C$300,MATCH(N6,Setembro!$A$4:$A$300,0)),INDEX(Setembro!$C$4:$C$300,_xlfn.AGGREGATE(15,6,ROW(Setembro!$A$4:$A$300)-ROW(Setembro!$A$3)/(Setembro!$A$4:$A$300=MAX(N6)),MOD(ROW(),2)+1)))),"")</f>
        <v/>
      </c>
      <c r="P6" s="16" t="str">
        <f>IFERROR(IF(N6="","",IF(MOD(ROW(),2)+1=1,INDEX(Setembro!$F$4:$F$300,MATCH(N6,Setembro!$A$4:$A$300,0)),INDEX(Setembro!$F$4:$F$300,_xlfn.AGGREGATE(15,6,ROW(Setembro!$A$4:$A$300)-ROW(Setembro!$A$3)/(Setembro!$A$4:$A$300=MAX(N6)),MOD(ROW(),2)+1)))),"")</f>
        <v/>
      </c>
      <c r="Q6" s="26">
        <f>Setembro!M7</f>
        <v>44442</v>
      </c>
      <c r="R6" s="20" t="str">
        <f>IFERROR(IF(Q6="","",IF(MOD(ROW(),2)+1=1,INDEX(Setembro!$C$4:$C$300,MATCH(Q6,Setembro!$A$4:$A$300,0)),INDEX(Setembro!$C$4:$C$300,_xlfn.AGGREGATE(15,6,ROW(Setembro!$A$4:$A$300)-ROW(Setembro!$A$3)/(Setembro!$A$4:$A$300=MAX(Q6)),MOD(ROW(),2)+1)))),"")</f>
        <v/>
      </c>
      <c r="S6" s="16" t="str">
        <f>IFERROR(IF(Q6="","",IF(MOD(ROW(),2)+1=1,INDEX(Setembro!$F$4:$F$300,MATCH(Q6,Setembro!$A$4:$A$300,0)),INDEX(Setembro!$F$4:$F$300,_xlfn.AGGREGATE(15,6,ROW(Setembro!$A$4:$A$300)-ROW(Setembro!$A$3)/(Setembro!$A$4:$A$300=MAX(Q6)),MOD(ROW(),2)+1)))),"")</f>
        <v/>
      </c>
      <c r="T6" s="26">
        <f>Setembro!N7</f>
        <v>44443</v>
      </c>
      <c r="U6" s="46" t="str">
        <f>IFERROR(IF(T6="","",IF(MOD(ROW(),2)+1=1,INDEX(Setembro!$C$4:$C$300,MATCH(T6,Setembro!$A$4:$A$300,0)),INDEX(Setembro!$C$4:$C$300,_xlfn.AGGREGATE(15,6,ROW(Setembro!$A$4:$A$300)-ROW(Setembro!$A$3)/(Setembro!$A$4:$A$300=MAX(T6)),MOD(ROW(),2)+1)))),"")</f>
        <v/>
      </c>
      <c r="V6" s="16" t="str">
        <f>IFERROR(IF(T6="","",IF(MOD(ROW(),2)+1=1,INDEX(Setembro!$F$4:$F$300,MATCH(T6,Setembro!$A$4:$A$300,0)),INDEX(Setembro!$F$4:$F$300,_xlfn.AGGREGATE(15,6,ROW(Setembro!$A$4:$A$300)-ROW(Setembro!$A$3)/(Setembro!$A$4:$A$300=MAX(T6)),MOD(ROW(),2)+1)))),"")</f>
        <v/>
      </c>
    </row>
    <row r="7" spans="2:22" ht="15" customHeight="1" x14ac:dyDescent="0.3">
      <c r="B7" s="47"/>
      <c r="C7" s="20" t="str">
        <f>IFERROR(IF(B6="","",IF(MOD(ROW(),2)+1=1,INDEX(Setembro!$C$4:$C$300,MATCH(B7,Setembro!$A$4:$A$300,0)),INDEX(Setembro!$C$4:$C$300,_xlfn.AGGREGATE(15,6,ROW(Setembro!$A$4:$A$300)-ROW(Setembro!$A$3)/(Setembro!$A$4:$A$300=MAX(B6:B7)),MOD(ROW(),2)+1)))),"")</f>
        <v/>
      </c>
      <c r="D7" s="16" t="str">
        <f>IFERROR(IF(B6="","",IF(MOD(ROW(),2)+1=1,INDEX(Setembro!$F$4:$F$300,MATCH(B7,Setembro!$A$4:$A$300,0)),INDEX(Setembro!$F$4:$F$300,_xlfn.AGGREGATE(15,6,ROW(Setembro!$A$4:$A$300)-ROW(Setembro!$A$3)/(Setembro!$A$4:$A$300=MAX(B6:B7)),MOD(ROW(),2)+1)))),"")</f>
        <v/>
      </c>
      <c r="E7" s="34"/>
      <c r="F7" s="20" t="str">
        <f>IFERROR(IF(E6="","",IF(MOD(ROW(),2)+1=1,INDEX(Setembro!$C$4:$C$300,MATCH(E7,Setembro!$A$4:$A$300,0)),INDEX(Setembro!$C$4:$C$300,_xlfn.AGGREGATE(15,6,ROW(Setembro!$A$4:$A$300)-ROW(Setembro!$A$3)/(Setembro!$A$4:$A$300=MAX(E6:E7)),MOD(ROW(),2)+1)))),"")</f>
        <v/>
      </c>
      <c r="G7" s="16" t="str">
        <f>IFERROR(IF(E6="","",IF(MOD(ROW(),2)+1=1,INDEX(Setembro!$F$4:$F$300,MATCH(E7,Setembro!$A$4:$A$300,0)),INDEX(Setembro!$F$4:$F$300,_xlfn.AGGREGATE(15,6,ROW(Setembro!$A$4:$A$300)-ROW(Setembro!$A$3)/(Setembro!$A$4:$A$300=MAX(E6:E7)),MOD(ROW(),2)+1)))),"")</f>
        <v/>
      </c>
      <c r="H7" s="34"/>
      <c r="I7" s="20" t="str">
        <f>IFERROR(IF(H6="","",IF(MOD(ROW(),2)+1=1,INDEX(Setembro!$C$4:$C$300,MATCH(H7,Setembro!$A$4:$A$300,0)),INDEX(Setembro!$C$4:$C$300,_xlfn.AGGREGATE(15,6,ROW(Setembro!$A$4:$A$300)-ROW(Setembro!$A$3)/(Setembro!$A$4:$A$300=MAX(H6:H7)),MOD(ROW(),2)+1)))),"")</f>
        <v/>
      </c>
      <c r="J7" s="16" t="str">
        <f>IFERROR(IF(H6="","",IF(MOD(ROW(),2)+1=1,INDEX(Setembro!$F$4:$F$300,MATCH(H7,Setembro!$A$4:$A$300,0)),INDEX(Setembro!$F$4:$F$300,_xlfn.AGGREGATE(15,6,ROW(Setembro!$A$4:$A$300)-ROW(Setembro!$A$3)/(Setembro!$A$4:$A$300=MAX(H6:H7)),MOD(ROW(),2)+1)))),"")</f>
        <v/>
      </c>
      <c r="K7" s="26"/>
      <c r="L7" s="20" t="str">
        <f>IFERROR(IF(K6="","",IF(MOD(ROW(),2)+1=1,INDEX(Setembro!$C$4:$C$300,MATCH(K7,Setembro!$A$4:$A$300,0)),INDEX(Setembro!$C$4:$C$300,_xlfn.AGGREGATE(15,6,ROW(Setembro!$A$4:$A$300)-ROW(Setembro!$A$3)/(Setembro!$A$4:$A$300=MAX(K6:K7)),MOD(ROW(),2)+1)))),"")</f>
        <v>Numeros inteiros</v>
      </c>
      <c r="M7" s="16" t="str">
        <f>IFERROR(IF(K6="","",IF(MOD(ROW(),2)+1=1,INDEX(Setembro!$F$4:$F$300,MATCH(K7,Setembro!$A$4:$A$300,0)),INDEX(Setembro!$F$4:$F$300,_xlfn.AGGREGATE(15,6,ROW(Setembro!$A$4:$A$300)-ROW(Setembro!$A$3)/(Setembro!$A$4:$A$300=MAX(K6:K7)),MOD(ROW(),2)+1)))),"")</f>
        <v>A estudar</v>
      </c>
      <c r="N7" s="26"/>
      <c r="O7" s="20" t="str">
        <f>IFERROR(IF(N6="","",IF(MOD(ROW(),2)+1=1,INDEX(Setembro!$C$4:$C$300,MATCH(N7,Setembro!$A$4:$A$300,0)),INDEX(Setembro!$C$4:$C$300,_xlfn.AGGREGATE(15,6,ROW(Setembro!$A$4:$A$300)-ROW(Setembro!$A$3)/(Setembro!$A$4:$A$300=MAX(N6:N7)),MOD(ROW(),2)+1)))),"")</f>
        <v/>
      </c>
      <c r="P7" s="16" t="str">
        <f>IFERROR(IF(N6="","",IF(MOD(ROW(),2)+1=1,INDEX(Setembro!$F$4:$F$300,MATCH(N7,Setembro!$A$4:$A$300,0)),INDEX(Setembro!$F$4:$F$300,_xlfn.AGGREGATE(15,6,ROW(Setembro!$A$4:$A$300)-ROW(Setembro!$A$3)/(Setembro!$A$4:$A$300=MAX(N6:N7)),MOD(ROW(),2)+1)))),"")</f>
        <v/>
      </c>
      <c r="Q7" s="26"/>
      <c r="R7" s="20" t="str">
        <f>IFERROR(IF(Q6="","",IF(MOD(ROW(),2)+1=1,INDEX(Setembro!$C$4:$C$300,MATCH(Q7,Setembro!$A$4:$A$300,0)),INDEX(Setembro!$C$4:$C$300,_xlfn.AGGREGATE(15,6,ROW(Setembro!$A$4:$A$300)-ROW(Setembro!$A$3)/(Setembro!$A$4:$A$300=MAX(Q6:Q7)),MOD(ROW(),2)+1)))),"")</f>
        <v/>
      </c>
      <c r="S7" s="16" t="str">
        <f>IFERROR(IF(Q6="","",IF(MOD(ROW(),2)+1=1,INDEX(Setembro!$F$4:$F$300,MATCH(Q7,Setembro!$A$4:$A$300,0)),INDEX(Setembro!$F$4:$F$300,_xlfn.AGGREGATE(15,6,ROW(Setembro!$A$4:$A$300)-ROW(Setembro!$A$3)/(Setembro!$A$4:$A$300=MAX(Q6:Q7)),MOD(ROW(),2)+1)))),"")</f>
        <v/>
      </c>
      <c r="T7" s="26"/>
      <c r="U7" s="46" t="str">
        <f>IFERROR(IF(T6="","",IF(MOD(ROW(),2)+1=1,INDEX(Setembro!$C$4:$C$300,MATCH(T7,Setembro!$A$4:$A$300,0)),INDEX(Setembro!$C$4:$C$300,_xlfn.AGGREGATE(15,6,ROW(Setembro!$A$4:$A$300)-ROW(Setembro!$A$3)/(Setembro!$A$4:$A$300=MAX(T6:T7)),MOD(ROW(),2)+1)))),"")</f>
        <v/>
      </c>
      <c r="V7" s="16" t="str">
        <f>IFERROR(IF(T6="","",IF(MOD(ROW(),2)+1=1,INDEX(Setembro!$F$4:$F$300,MATCH(T7,Setembro!$A$4:$A$300,0)),INDEX(Setembro!$F$4:$F$300,_xlfn.AGGREGATE(15,6,ROW(Setembro!$A$4:$A$300)-ROW(Setembro!$A$3)/(Setembro!$A$4:$A$300=MAX(T6:T7)),MOD(ROW(),2)+1)))),"")</f>
        <v/>
      </c>
    </row>
    <row r="8" spans="2:22" ht="15" customHeight="1" x14ac:dyDescent="0.3">
      <c r="B8" s="47"/>
      <c r="C8" s="20" t="str">
        <f>IFERROR(IF(B6="","",IF(MOD(ROW(),2)+3=1,INDEX(Setembro!$C$4:$C$300,MATCH(B8,Setembro!$A$4:$A$300,0)),INDEX(Setembro!$C$4:$C$300,_xlfn.AGGREGATE(15,6,ROW(Setembro!$A$4:$A$300)-ROW(Setembro!$A$3)/(Setembro!$A$4:$A$300=MAX(B6:B8)),MOD(ROW(),2)+3)))),"")</f>
        <v/>
      </c>
      <c r="D8" s="16" t="str">
        <f>IFERROR(IF(B6="","",IF(MOD(ROW(),2)+3=1,INDEX(Setembro!$F$4:$F$300,MATCH(B8,Setembro!$A$4:$A$300,0)),INDEX(Setembro!$F$4:$F$300,_xlfn.AGGREGATE(15,6,ROW(Setembro!$A$4:$A$300)-ROW(Setembro!$A$3)/(Setembro!$A$4:$A$300=MAX(B6:B8)),MOD(ROW(),2)+3)))),"")</f>
        <v/>
      </c>
      <c r="E8" s="34"/>
      <c r="F8" s="20" t="str">
        <f>IFERROR(IF(E6="","",IF(MOD(ROW(),2)+3=1,INDEX(Setembro!$C$4:$C$300,MATCH(E8,Setembro!$A$4:$A$300,0)),INDEX(Setembro!$C$4:$C$300,_xlfn.AGGREGATE(15,6,ROW(Setembro!$A$4:$A$300)-ROW(Setembro!$A$3)/(Setembro!$A$4:$A$300=MAX(E6:E8)),MOD(ROW(),2)+3)))),"")</f>
        <v/>
      </c>
      <c r="G8" s="16" t="str">
        <f>IFERROR(IF(E6="","",IF(MOD(ROW(),2)+3=1,INDEX(Setembro!$F$4:$F$300,MATCH(E8,Setembro!$A$4:$A$300,0)),INDEX(Setembro!$F$4:$F$300,_xlfn.AGGREGATE(15,6,ROW(Setembro!$A$4:$A$300)-ROW(Setembro!$A$3)/(Setembro!$A$4:$A$300=MAX(E6:E8)),MOD(ROW(),2)+3)))),"")</f>
        <v/>
      </c>
      <c r="H8" s="34"/>
      <c r="I8" s="20" t="str">
        <f>IFERROR(IF(H6="","",IF(MOD(ROW(),2)+3=1,INDEX(Setembro!$C$4:$C$300,MATCH(H8,Setembro!$A$4:$A$300,0)),INDEX(Setembro!$C$4:$C$300,_xlfn.AGGREGATE(15,6,ROW(Setembro!$A$4:$A$300)-ROW(Setembro!$A$3)/(Setembro!$A$4:$A$300=MAX(H6:H8)),MOD(ROW(),2)+3)))),"")</f>
        <v/>
      </c>
      <c r="J8" s="16" t="str">
        <f>IFERROR(IF(H6="","",IF(MOD(ROW(),2)+3=1,INDEX(Setembro!$F$4:$F$300,MATCH(H8,Setembro!$A$4:$A$300,0)),INDEX(Setembro!$F$4:$F$300,_xlfn.AGGREGATE(15,6,ROW(Setembro!$A$4:$A$300)-ROW(Setembro!$A$3)/(Setembro!$A$4:$A$300=MAX(H6:H8)),MOD(ROW(),2)+3)))),"")</f>
        <v/>
      </c>
      <c r="K8" s="26"/>
      <c r="L8" s="20" t="str">
        <f>IFERROR(IF(K6="","",IF(MOD(ROW(),2)+3=1,INDEX(Setembro!$C$4:$C$300,MATCH(K8,Setembro!$A$4:$A$300,0)),INDEX(Setembro!$C$4:$C$300,_xlfn.AGGREGATE(15,6,ROW(Setembro!$A$4:$A$300)-ROW(Setembro!$A$3)/(Setembro!$A$4:$A$300=MAX(K6:K8)),MOD(ROW(),2)+3)))),"")</f>
        <v>Frações</v>
      </c>
      <c r="M8" s="16" t="str">
        <f>IFERROR(IF(K6="","",IF(MOD(ROW(),2)+3=1,INDEX(Setembro!$F$4:$F$300,MATCH(K8,Setembro!$A$4:$A$300,0)),INDEX(Setembro!$F$4:$F$300,_xlfn.AGGREGATE(15,6,ROW(Setembro!$A$4:$A$300)-ROW(Setembro!$A$3)/(Setembro!$A$4:$A$300=MAX(K6:K8)),MOD(ROW(),2)+3)))),"")</f>
        <v>Estudando</v>
      </c>
      <c r="N8" s="26"/>
      <c r="O8" s="20" t="str">
        <f>IFERROR(IF(N6="","",IF(MOD(ROW(),2)+3=1,INDEX(Setembro!$C$4:$C$300,MATCH(N8,Setembro!$A$4:$A$300,0)),INDEX(Setembro!$C$4:$C$300,_xlfn.AGGREGATE(15,6,ROW(Setembro!$A$4:$A$300)-ROW(Setembro!$A$3)/(Setembro!$A$4:$A$300=MAX(N6:N8)),MOD(ROW(),2)+3)))),"")</f>
        <v/>
      </c>
      <c r="P8" s="16" t="str">
        <f>IFERROR(IF(N6="","",IF(MOD(ROW(),2)+3=1,INDEX(Setembro!$F$4:$F$300,MATCH(N8,Setembro!$A$4:$A$300,0)),INDEX(Setembro!$F$4:$F$300,_xlfn.AGGREGATE(15,6,ROW(Setembro!$A$4:$A$300)-ROW(Setembro!$A$3)/(Setembro!$A$4:$A$300=MAX(N6:N8)),MOD(ROW(),2)+3)))),"")</f>
        <v/>
      </c>
      <c r="Q8" s="26"/>
      <c r="R8" s="20" t="str">
        <f>IFERROR(IF(Q6="","",IF(MOD(ROW(),2)+3=1,INDEX(Setembro!$C$4:$C$300,MATCH(Q8,Setembro!$A$4:$A$300,0)),INDEX(Setembro!$C$4:$C$300,_xlfn.AGGREGATE(15,6,ROW(Setembro!$A$4:$A$300)-ROW(Setembro!$A$3)/(Setembro!$A$4:$A$300=MAX(Q6:Q8)),MOD(ROW(),2)+3)))),"")</f>
        <v/>
      </c>
      <c r="S8" s="16" t="str">
        <f>IFERROR(IF(Q6="","",IF(MOD(ROW(),2)+3=1,INDEX(Setembro!$F$4:$F$300,MATCH(Q8,Setembro!$A$4:$A$300,0)),INDEX(Setembro!$F$4:$F$300,_xlfn.AGGREGATE(15,6,ROW(Setembro!$A$4:$A$300)-ROW(Setembro!$A$3)/(Setembro!$A$4:$A$300=MAX(Q6:Q8)),MOD(ROW(),2)+3)))),"")</f>
        <v/>
      </c>
      <c r="T8" s="26"/>
      <c r="U8" s="46" t="str">
        <f>IFERROR(IF(T6="","",IF(MOD(ROW(),2)+3=1,INDEX(Setembro!$C$4:$C$300,MATCH(T8,Setembro!$A$4:$A$300,0)),INDEX(Setembro!$C$4:$C$300,_xlfn.AGGREGATE(15,6,ROW(Setembro!$A$4:$A$300)-ROW(Setembro!$A$3)/(Setembro!$A$4:$A$300=MAX(T6:T8)),MOD(ROW(),2)+3)))),"")</f>
        <v/>
      </c>
      <c r="V8" s="16" t="str">
        <f>IFERROR(IF(T6="","",IF(MOD(ROW(),2)+3=1,INDEX(Setembro!$F$4:$F$300,MATCH(T8,Setembro!$A$4:$A$300,0)),INDEX(Setembro!$F$4:$F$300,_xlfn.AGGREGATE(15,6,ROW(Setembro!$A$4:$A$300)-ROW(Setembro!$A$3)/(Setembro!$A$4:$A$300=MAX(T6:T8)),MOD(ROW(),2)+3)))),"")</f>
        <v/>
      </c>
    </row>
    <row r="9" spans="2:22" ht="15" customHeight="1" x14ac:dyDescent="0.3">
      <c r="B9" s="47"/>
      <c r="C9" s="20" t="str">
        <f>IFERROR(IF(B6="","",IF(MOD(ROW(),2)+3=1,INDEX(Setembro!$C$4:$C$300,MATCH(B9,Setembro!$A$4:$A$300,0)),INDEX(Setembro!$C$4:$C$300,_xlfn.AGGREGATE(15,6,ROW(Setembro!$A$4:$A$300)-ROW(Setembro!$A$3)/(Setembro!$A$4:$A$300=MAX(B6:B9)),MOD(ROW(),2)+3)))),"")</f>
        <v/>
      </c>
      <c r="D9" s="16" t="str">
        <f>IFERROR(IF(B6="","",IF(MOD(ROW(),2)+3=1,INDEX(Setembro!$F$4:$F$300,MATCH(B9,Setembro!$A$4:$A$300,0)),INDEX(Setembro!$F$4:$F$300,_xlfn.AGGREGATE(15,6,ROW(Setembro!$A$4:$A$300)-ROW(Setembro!$A$3)/(Setembro!$A$4:$A$300=MAX(B6:B9)),MOD(ROW(),2)+3)))),"")</f>
        <v/>
      </c>
      <c r="E9" s="34"/>
      <c r="F9" s="20" t="str">
        <f>IFERROR(IF(E6="","",IF(MOD(ROW(),2)+3=1,INDEX(Setembro!$C$4:$C$300,MATCH(E9,Setembro!$A$4:$A$300,0)),INDEX(Setembro!$C$4:$C$300,_xlfn.AGGREGATE(15,6,ROW(Setembro!$A$4:$A$300)-ROW(Setembro!$A$3)/(Setembro!$A$4:$A$300=MAX(E6:E9)),MOD(ROW(),2)+3)))),"")</f>
        <v/>
      </c>
      <c r="G9" s="16" t="str">
        <f>IFERROR(IF(E6="","",IF(MOD(ROW(),2)+3=1,INDEX(Setembro!$F$4:$F$300,MATCH(E9,Setembro!$A$4:$A$300,0)),INDEX(Setembro!$F$4:$F$300,_xlfn.AGGREGATE(15,6,ROW(Setembro!$A$4:$A$300)-ROW(Setembro!$A$3)/(Setembro!$A$4:$A$300=MAX(E6:E9)),MOD(ROW(),2)+3)))),"")</f>
        <v/>
      </c>
      <c r="H9" s="34"/>
      <c r="I9" s="20" t="str">
        <f>IFERROR(IF(H6="","",IF(MOD(ROW(),2)+3=1,INDEX(Setembro!$C$4:$C$300,MATCH(H9,Setembro!$A$4:$A$300,0)),INDEX(Setembro!$C$4:$C$300,_xlfn.AGGREGATE(15,6,ROW(Setembro!$A$4:$A$300)-ROW(Setembro!$A$3)/(Setembro!$A$4:$A$300=MAX(H6:H9)),MOD(ROW(),2)+3)))),"")</f>
        <v/>
      </c>
      <c r="J9" s="16" t="str">
        <f>IFERROR(IF(H6="","",IF(MOD(ROW(),2)+3=1,INDEX(Setembro!$F$4:$F$300,MATCH(H9,Setembro!$A$4:$A$300,0)),INDEX(Setembro!$F$4:$F$300,_xlfn.AGGREGATE(15,6,ROW(Setembro!$A$4:$A$300)-ROW(Setembro!$A$3)/(Setembro!$A$4:$A$300=MAX(H6:H9)),MOD(ROW(),2)+3)))),"")</f>
        <v/>
      </c>
      <c r="K9" s="26"/>
      <c r="L9" s="20" t="str">
        <f>IFERROR(IF(K6="","",IF(MOD(ROW(),2)+3=1,INDEX(Setembro!$C$4:$C$300,MATCH(K9,Setembro!$A$4:$A$300,0)),INDEX(Setembro!$C$4:$C$300,_xlfn.AGGREGATE(15,6,ROW(Setembro!$A$4:$A$300)-ROW(Setembro!$A$3)/(Setembro!$A$4:$A$300=MAX(K6:K9)),MOD(ROW(),2)+3)))),"")</f>
        <v>Redação</v>
      </c>
      <c r="M9" s="16" t="str">
        <f>IFERROR(IF(K6="","",IF(MOD(ROW(),2)+3=1,INDEX(Setembro!$F$4:$F$300,MATCH(K9,Setembro!$A$4:$A$300,0)),INDEX(Setembro!$F$4:$F$300,_xlfn.AGGREGATE(15,6,ROW(Setembro!$A$4:$A$300)-ROW(Setembro!$A$3)/(Setembro!$A$4:$A$300=MAX(K6:K9)),MOD(ROW(),2)+3)))),"")</f>
        <v>A estudar</v>
      </c>
      <c r="N9" s="26"/>
      <c r="O9" s="20" t="str">
        <f>IFERROR(IF(N6="","",IF(MOD(ROW(),2)+3=1,INDEX(Setembro!$C$4:$C$300,MATCH(N9,Setembro!$A$4:$A$300,0)),INDEX(Setembro!$C$4:$C$300,_xlfn.AGGREGATE(15,6,ROW(Setembro!$A$4:$A$300)-ROW(Setembro!$A$3)/(Setembro!$A$4:$A$300=MAX(N6:N9)),MOD(ROW(),2)+3)))),"")</f>
        <v/>
      </c>
      <c r="P9" s="16" t="str">
        <f>IFERROR(IF(N6="","",IF(MOD(ROW(),2)+3=1,INDEX(Setembro!$F$4:$F$300,MATCH(N9,Setembro!$A$4:$A$300,0)),INDEX(Setembro!$F$4:$F$300,_xlfn.AGGREGATE(15,6,ROW(Setembro!$A$4:$A$300)-ROW(Setembro!$A$3)/(Setembro!$A$4:$A$300=MAX(N6:N9)),MOD(ROW(),2)+3)))),"")</f>
        <v/>
      </c>
      <c r="Q9" s="26"/>
      <c r="R9" s="20" t="str">
        <f>IFERROR(IF(Q6="","",IF(MOD(ROW(),2)+3=1,INDEX(Setembro!$C$4:$C$300,MATCH(Q9,Setembro!$A$4:$A$300,0)),INDEX(Setembro!$C$4:$C$300,_xlfn.AGGREGATE(15,6,ROW(Setembro!$A$4:$A$300)-ROW(Setembro!$A$3)/(Setembro!$A$4:$A$300=MAX(Q6:Q9)),MOD(ROW(),2)+3)))),"")</f>
        <v/>
      </c>
      <c r="S9" s="16" t="str">
        <f>IFERROR(IF(Q6="","",IF(MOD(ROW(),2)+3=1,INDEX(Setembro!$F$4:$F$300,MATCH(Q9,Setembro!$A$4:$A$300,0)),INDEX(Setembro!$F$4:$F$300,_xlfn.AGGREGATE(15,6,ROW(Setembro!$A$4:$A$300)-ROW(Setembro!$A$3)/(Setembro!$A$4:$A$300=MAX(Q6:Q9)),MOD(ROW(),2)+3)))),"")</f>
        <v/>
      </c>
      <c r="T9" s="26"/>
      <c r="U9" s="46" t="str">
        <f>IFERROR(IF(T6="","",IF(MOD(ROW(),2)+3=1,INDEX(Setembro!$C$4:$C$300,MATCH(T9,Setembro!$A$4:$A$300,0)),INDEX(Setembro!$C$4:$C$300,_xlfn.AGGREGATE(15,6,ROW(Setembro!$A$4:$A$300)-ROW(Setembro!$A$3)/(Setembro!$A$4:$A$300=MAX(T6:T9)),MOD(ROW(),2)+3)))),"")</f>
        <v/>
      </c>
      <c r="V9" s="16" t="str">
        <f>IFERROR(IF(T6="","",IF(MOD(ROW(),2)+3=1,INDEX(Setembro!$F$4:$F$300,MATCH(T9,Setembro!$A$4:$A$300,0)),INDEX(Setembro!$F$4:$F$300,_xlfn.AGGREGATE(15,6,ROW(Setembro!$A$4:$A$300)-ROW(Setembro!$A$3)/(Setembro!$A$4:$A$300=MAX(T6:T9)),MOD(ROW(),2)+3)))),"")</f>
        <v/>
      </c>
    </row>
    <row r="10" spans="2:22" ht="15" customHeight="1" x14ac:dyDescent="0.3">
      <c r="B10" s="47"/>
      <c r="C10" s="20" t="str">
        <f>IFERROR(IF(B6="","",IF(MOD(ROW(),2)+5=1,INDEX(Setembro!$C$4:$C$300,MATCH(B10,Setembro!$A$4:$A$300,0)),INDEX(Setembro!$C$4:$C$300,_xlfn.AGGREGATE(15,6,ROW(Setembro!$A$4:$A$300)-ROW(Setembro!$A$3)/(Setembro!$A$4:$A$300=MAX(B6:B10)),MOD(ROW(),2)+5)))),"")</f>
        <v/>
      </c>
      <c r="D10" s="16" t="str">
        <f>IFERROR(IF(B6="","",IF(MOD(ROW(),2)+5=1,INDEX(Setembro!$F$4:$F$300,MATCH(B10,Setembro!$A$4:$A$300,0)),INDEX(Setembro!$F$4:$F$300,_xlfn.AGGREGATE(15,6,ROW(Setembro!$A$4:$A$300)-ROW(Setembro!$A$3)/(Setembro!$A$4:$A$300=MAX(B6:B10)),MOD(ROW(),2)+5)))),"")</f>
        <v/>
      </c>
      <c r="E10" s="34"/>
      <c r="F10" s="20" t="str">
        <f>IFERROR(IF(E6="","",IF(MOD(ROW(),2)+5=1,INDEX(Setembro!$C$4:$C$300,MATCH(E10,Setembro!$A$4:$A$300,0)),INDEX(Setembro!$C$4:$C$300,_xlfn.AGGREGATE(15,6,ROW(Setembro!$A$4:$A$300)-ROW(Setembro!$A$3)/(Setembro!$A$4:$A$300=MAX(E6:E10)),MOD(ROW(),2)+5)))),"")</f>
        <v/>
      </c>
      <c r="G10" s="16" t="str">
        <f>IFERROR(IF(E6="","",IF(MOD(ROW(),2)+5=1,INDEX(Setembro!$F$4:$F$300,MATCH(E10,Setembro!$A$4:$A$300,0)),INDEX(Setembro!$F$4:$F$300,_xlfn.AGGREGATE(15,6,ROW(Setembro!$A$4:$A$300)-ROW(Setembro!$A$3)/(Setembro!$A$4:$A$300=MAX(E6:E10)),MOD(ROW(),2)+5)))),"")</f>
        <v/>
      </c>
      <c r="H10" s="34"/>
      <c r="I10" s="20" t="str">
        <f>IFERROR(IF(H6="","",IF(MOD(ROW(),2)+5=1,INDEX(Setembro!$C$4:$C$300,MATCH(H10,Setembro!$A$4:$A$300,0)),INDEX(Setembro!$C$4:$C$300,_xlfn.AGGREGATE(15,6,ROW(Setembro!$A$4:$A$300)-ROW(Setembro!$A$3)/(Setembro!$A$4:$A$300=MAX(H6:H10)),MOD(ROW(),2)+5)))),"")</f>
        <v/>
      </c>
      <c r="J10" s="16" t="str">
        <f>IFERROR(IF(H6="","",IF(MOD(ROW(),2)+5=1,INDEX(Setembro!$F$4:$F$300,MATCH(H10,Setembro!$A$4:$A$300,0)),INDEX(Setembro!$F$4:$F$300,_xlfn.AGGREGATE(15,6,ROW(Setembro!$A$4:$A$300)-ROW(Setembro!$A$3)/(Setembro!$A$4:$A$300=MAX(H6:H10)),MOD(ROW(),2)+5)))),"")</f>
        <v/>
      </c>
      <c r="K10" s="34"/>
      <c r="L10" s="20" t="str">
        <f>IFERROR(IF(K6="","",IF(MOD(ROW(),2)+5=1,INDEX(Setembro!$C$4:$C$300,MATCH(K10,Setembro!$A$4:$A$300,0)),INDEX(Setembro!$C$4:$C$300,_xlfn.AGGREGATE(15,6,ROW(Setembro!$A$4:$A$300)-ROW(Setembro!$A$3)/(Setembro!$A$4:$A$300=MAX(K6:K10)),MOD(ROW(),2)+5)))),"")</f>
        <v>Plural</v>
      </c>
      <c r="M10" s="16" t="str">
        <f>IFERROR(IF(K6="","",IF(MOD(ROW(),2)+5=1,INDEX(Setembro!$F$4:$F$300,MATCH(K10,Setembro!$A$4:$A$300,0)),INDEX(Setembro!$F$4:$F$300,_xlfn.AGGREGATE(15,6,ROW(Setembro!$A$4:$A$300)-ROW(Setembro!$A$3)/(Setembro!$A$4:$A$300=MAX(K6:K10)),MOD(ROW(),2)+5)))),"")</f>
        <v>Estudando</v>
      </c>
      <c r="N10" s="34"/>
      <c r="O10" s="20" t="str">
        <f>IFERROR(IF(N6="","",IF(MOD(ROW(),2)+5=1,INDEX(Setembro!$C$4:$C$300,MATCH(N10,Setembro!$A$4:$A$300,0)),INDEX(Setembro!$C$4:$C$300,_xlfn.AGGREGATE(15,6,ROW(Setembro!$A$4:$A$300)-ROW(Setembro!$A$3)/(Setembro!$A$4:$A$300=MAX(N6:N10)),MOD(ROW(),2)+5)))),"")</f>
        <v/>
      </c>
      <c r="P10" s="16" t="str">
        <f>IFERROR(IF(N6="","",IF(MOD(ROW(),2)+5=1,INDEX(Setembro!$F$4:$F$300,MATCH(N10,Setembro!$A$4:$A$300,0)),INDEX(Setembro!$F$4:$F$300,_xlfn.AGGREGATE(15,6,ROW(Setembro!$A$4:$A$300)-ROW(Setembro!$A$3)/(Setembro!$A$4:$A$300=MAX(N6:N10)),MOD(ROW(),2)+5)))),"")</f>
        <v/>
      </c>
      <c r="Q10" s="34"/>
      <c r="R10" s="20" t="str">
        <f>IFERROR(IF(Q6="","",IF(MOD(ROW(),2)+5=1,INDEX(Setembro!$C$4:$C$300,MATCH(Q10,Setembro!$A$4:$A$300,0)),INDEX(Setembro!$C$4:$C$300,_xlfn.AGGREGATE(15,6,ROW(Setembro!$A$4:$A$300)-ROW(Setembro!$A$3)/(Setembro!$A$4:$A$300=MAX(Q6:Q10)),MOD(ROW(),2)+5)))),"")</f>
        <v/>
      </c>
      <c r="S10" s="16" t="str">
        <f>IFERROR(IF(Q6="","",IF(MOD(ROW(),2)+5=1,INDEX(Setembro!$F$4:$F$300,MATCH(Q10,Setembro!$A$4:$A$300,0)),INDEX(Setembro!$F$4:$F$300,_xlfn.AGGREGATE(15,6,ROW(Setembro!$A$4:$A$300)-ROW(Setembro!$A$3)/(Setembro!$A$4:$A$300=MAX(Q6:Q10)),MOD(ROW(),2)+5)))),"")</f>
        <v/>
      </c>
      <c r="T10" s="34"/>
      <c r="U10" s="46" t="str">
        <f>IFERROR(IF(T6="","",IF(MOD(ROW(),2)+5=1,INDEX(Setembro!$C$4:$C$300,MATCH(T10,Setembro!$A$4:$A$300,0)),INDEX(Setembro!$C$4:$C$300,_xlfn.AGGREGATE(15,6,ROW(Setembro!$A$4:$A$300)-ROW(Setembro!$A$3)/(Setembro!$A$4:$A$300=MAX(T6:T10)),MOD(ROW(),2)+5)))),"")</f>
        <v/>
      </c>
      <c r="V10" s="16" t="str">
        <f>IFERROR(IF(T6="","",IF(MOD(ROW(),2)+5=1,INDEX(Setembro!$F$4:$F$300,MATCH(T10,Setembro!$A$4:$A$300,0)),INDEX(Setembro!$F$4:$F$300,_xlfn.AGGREGATE(15,6,ROW(Setembro!$A$4:$A$300)-ROW(Setembro!$A$3)/(Setembro!$A$4:$A$300=MAX(T6:T10)),MOD(ROW(),2)+5)))),"")</f>
        <v/>
      </c>
    </row>
    <row r="11" spans="2:22" ht="15" customHeight="1" x14ac:dyDescent="0.3">
      <c r="B11" s="47"/>
      <c r="C11" s="20" t="str">
        <f>IFERROR(IF(B6="","",IF(MOD(ROW(),2)+5=1,INDEX(Setembro!$C$4:$C$300,MATCH(B11,Setembro!$A$4:$A$300,0)),INDEX(Setembro!$C$4:$C$300,_xlfn.AGGREGATE(15,6,ROW(Setembro!$A$4:$A$300)-ROW(Setembro!$A$3)/(Setembro!$A$4:$A$300=MAX(B6:B11)),MOD(ROW(),2)+5)))),"")</f>
        <v/>
      </c>
      <c r="D11" s="16" t="str">
        <f>IFERROR(IF(B6="","",IF(MOD(ROW(),2)+5=1,INDEX(Setembro!$F$4:$F$300,MATCH(B11,Setembro!$A$4:$A$300,0)),INDEX(Setembro!$F$4:$F$300,_xlfn.AGGREGATE(15,6,ROW(Setembro!$A$4:$A$300)-ROW(Setembro!$A$3)/(Setembro!$A$4:$A$300=MAX(B6:B11)),MOD(ROW(),2)+5)))),"")</f>
        <v/>
      </c>
      <c r="E11" s="34"/>
      <c r="F11" s="20" t="str">
        <f>IFERROR(IF(E6="","",IF(MOD(ROW(),2)+5=1,INDEX(Setembro!$C$4:$C$300,MATCH(E11,Setembro!$A$4:$A$300,0)),INDEX(Setembro!$C$4:$C$300,_xlfn.AGGREGATE(15,6,ROW(Setembro!$A$4:$A$300)-ROW(Setembro!$A$3)/(Setembro!$A$4:$A$300=MAX(E6:E11)),MOD(ROW(),2)+5)))),"")</f>
        <v/>
      </c>
      <c r="G11" s="16" t="str">
        <f>IFERROR(IF(E6="","",IF(MOD(ROW(),2)+5=1,INDEX(Setembro!$F$4:$F$300,MATCH(E11,Setembro!$A$4:$A$300,0)),INDEX(Setembro!$F$4:$F$300,_xlfn.AGGREGATE(15,6,ROW(Setembro!$A$4:$A$300)-ROW(Setembro!$A$3)/(Setembro!$A$4:$A$300=MAX(E6:E11)),MOD(ROW(),2)+5)))),"")</f>
        <v/>
      </c>
      <c r="H11" s="34"/>
      <c r="I11" s="20" t="str">
        <f>IFERROR(IF(H6="","",IF(MOD(ROW(),2)+5=1,INDEX(Setembro!$C$4:$C$300,MATCH(H11,Setembro!$A$4:$A$300,0)),INDEX(Setembro!$C$4:$C$300,_xlfn.AGGREGATE(15,6,ROW(Setembro!$A$4:$A$300)-ROW(Setembro!$A$3)/(Setembro!$A$4:$A$300=MAX(H6:H11)),MOD(ROW(),2)+5)))),"")</f>
        <v/>
      </c>
      <c r="J11" s="16" t="str">
        <f>IFERROR(IF(H6="","",IF(MOD(ROW(),2)+5=1,INDEX(Setembro!$F$4:$F$300,MATCH(H11,Setembro!$A$4:$A$300,0)),INDEX(Setembro!$F$4:$F$300,_xlfn.AGGREGATE(15,6,ROW(Setembro!$A$4:$A$300)-ROW(Setembro!$A$3)/(Setembro!$A$4:$A$300=MAX(H6:H11)),MOD(ROW(),2)+5)))),"")</f>
        <v/>
      </c>
      <c r="K11" s="34"/>
      <c r="L11" s="20" t="str">
        <f>IFERROR(IF(K6="","",IF(MOD(ROW(),2)+5=1,INDEX(Setembro!$C$4:$C$300,MATCH(K11,Setembro!$A$4:$A$300,0)),INDEX(Setembro!$C$4:$C$300,_xlfn.AGGREGATE(15,6,ROW(Setembro!$A$4:$A$300)-ROW(Setembro!$A$3)/(Setembro!$A$4:$A$300=MAX(K6:K11)),MOD(ROW(),2)+5)))),"")</f>
        <v>Numerais</v>
      </c>
      <c r="M11" s="16" t="str">
        <f>IFERROR(IF(K6="","",IF(MOD(ROW(),2)+5=1,INDEX(Setembro!$F$4:$F$300,MATCH(K11,Setembro!$A$4:$A$300,0)),INDEX(Setembro!$F$4:$F$300,_xlfn.AGGREGATE(15,6,ROW(Setembro!$A$4:$A$300)-ROW(Setembro!$A$3)/(Setembro!$A$4:$A$300=MAX(K6:K11)),MOD(ROW(),2)+5)))),"")</f>
        <v>Estudando</v>
      </c>
      <c r="N11" s="34"/>
      <c r="O11" s="20" t="str">
        <f>IFERROR(IF(N6="","",IF(MOD(ROW(),2)+5=1,INDEX(Setembro!$C$4:$C$300,MATCH(N11,Setembro!$A$4:$A$300,0)),INDEX(Setembro!$C$4:$C$300,_xlfn.AGGREGATE(15,6,ROW(Setembro!$A$4:$A$300)-ROW(Setembro!$A$3)/(Setembro!$A$4:$A$300=MAX(N6:N11)),MOD(ROW(),2)+5)))),"")</f>
        <v/>
      </c>
      <c r="P11" s="16" t="str">
        <f>IFERROR(IF(N6="","",IF(MOD(ROW(),2)+5=1,INDEX(Setembro!$F$4:$F$300,MATCH(N11,Setembro!$A$4:$A$300,0)),INDEX(Setembro!$F$4:$F$300,_xlfn.AGGREGATE(15,6,ROW(Setembro!$A$4:$A$300)-ROW(Setembro!$A$3)/(Setembro!$A$4:$A$300=MAX(N6:N11)),MOD(ROW(),2)+5)))),"")</f>
        <v/>
      </c>
      <c r="Q11" s="34"/>
      <c r="R11" s="20" t="str">
        <f>IFERROR(IF(Q6="","",IF(MOD(ROW(),2)+5=1,INDEX(Setembro!$C$4:$C$300,MATCH(Q11,Setembro!$A$4:$A$300,0)),INDEX(Setembro!$C$4:$C$300,_xlfn.AGGREGATE(15,6,ROW(Setembro!$A$4:$A$300)-ROW(Setembro!$A$3)/(Setembro!$A$4:$A$300=MAX(Q6:Q11)),MOD(ROW(),2)+5)))),"")</f>
        <v/>
      </c>
      <c r="S11" s="16" t="str">
        <f>IFERROR(IF(Q6="","",IF(MOD(ROW(),2)+5=1,INDEX(Setembro!$F$4:$F$300,MATCH(Q11,Setembro!$A$4:$A$300,0)),INDEX(Setembro!$F$4:$F$300,_xlfn.AGGREGATE(15,6,ROW(Setembro!$A$4:$A$300)-ROW(Setembro!$A$3)/(Setembro!$A$4:$A$300=MAX(Q6:Q11)),MOD(ROW(),2)+5)))),"")</f>
        <v/>
      </c>
      <c r="T11" s="34"/>
      <c r="U11" s="46" t="str">
        <f>IFERROR(IF(T6="","",IF(MOD(ROW(),2)+5=1,INDEX(Setembro!$C$4:$C$300,MATCH(T11,Setembro!$A$4:$A$300,0)),INDEX(Setembro!$C$4:$C$300,_xlfn.AGGREGATE(15,6,ROW(Setembro!$A$4:$A$300)-ROW(Setembro!$A$3)/(Setembro!$A$4:$A$300=MAX(T6:T11)),MOD(ROW(),2)+5)))),"")</f>
        <v/>
      </c>
      <c r="V11" s="16" t="str">
        <f>IFERROR(IF(T6="","",IF(MOD(ROW(),2)+5=1,INDEX(Setembro!$F$4:$F$300,MATCH(T11,Setembro!$A$4:$A$300,0)),INDEX(Setembro!$F$4:$F$300,_xlfn.AGGREGATE(15,6,ROW(Setembro!$A$4:$A$300)-ROW(Setembro!$A$3)/(Setembro!$A$4:$A$300=MAX(T6:T11)),MOD(ROW(),2)+5)))),"")</f>
        <v/>
      </c>
    </row>
    <row r="12" spans="2:22" ht="15" customHeight="1" x14ac:dyDescent="0.3">
      <c r="B12" s="45"/>
      <c r="C12" s="20" t="str">
        <f>IFERROR(IF(B6="","",IF(MOD(ROW(),2)+7=1,INDEX(Setembro!$C$4:$C$300,MATCH(B12,Setembro!$A$4:$A$300,0)),INDEX(Setembro!$C$4:$C$300,_xlfn.AGGREGATE(15,6,ROW(Setembro!$A$4:$A$300)-ROW(Setembro!$A$3)/(Setembro!$A$4:$A$300=MAX(B6:B12)),MOD(ROW(),2)+7)))),"")</f>
        <v/>
      </c>
      <c r="D12" s="16" t="str">
        <f>IFERROR(IF(B6="","",IF(MOD(ROW(),2)+7=1,INDEX(Setembro!$F$4:$F$300,MATCH(B12,Setembro!$A$4:$A$300,0)),INDEX(Setembro!$F$4:$F$300,_xlfn.AGGREGATE(15,6,ROW(Setembro!$A$4:$A$300)-ROW(Setembro!$A$3)/(Setembro!$A$4:$A$300=MAX(B6:B12)),MOD(ROW(),2)+7)))),"")</f>
        <v/>
      </c>
      <c r="E12" s="34"/>
      <c r="F12" s="20" t="str">
        <f>IFERROR(IF(E6="","",IF(MOD(ROW(),2)+7=1,INDEX(Setembro!$C$4:$C$300,MATCH(E12,Setembro!$A$4:$A$300,0)),INDEX(Setembro!$C$4:$C$300,_xlfn.AGGREGATE(15,6,ROW(Setembro!$A$4:$A$300)-ROW(Setembro!$A$3)/(Setembro!$A$4:$A$300=MAX(E6:E12)),MOD(ROW(),2)+7)))),"")</f>
        <v/>
      </c>
      <c r="G12" s="16" t="str">
        <f>IFERROR(IF(E6="","",IF(MOD(ROW(),2)+7=1,INDEX(Setembro!$F$4:$F$300,MATCH(E12,Setembro!$A$4:$A$300,0)),INDEX(Setembro!$F$4:$F$300,_xlfn.AGGREGATE(15,6,ROW(Setembro!$A$4:$A$300)-ROW(Setembro!$A$3)/(Setembro!$A$4:$A$300=MAX(E6:E12)),MOD(ROW(),2)+7)))),"")</f>
        <v/>
      </c>
      <c r="H12" s="34"/>
      <c r="I12" s="20" t="str">
        <f>IFERROR(IF(H6="","",IF(MOD(ROW(),2)+7=1,INDEX(Setembro!$C$4:$C$300,MATCH(H12,Setembro!$A$4:$A$300,0)),INDEX(Setembro!$C$4:$C$300,_xlfn.AGGREGATE(15,6,ROW(Setembro!$A$4:$A$300)-ROW(Setembro!$A$3)/(Setembro!$A$4:$A$300=MAX(H6:H12)),MOD(ROW(),2)+7)))),"")</f>
        <v/>
      </c>
      <c r="J12" s="16" t="str">
        <f>IFERROR(IF(H6="","",IF(MOD(ROW(),2)+7=1,INDEX(Setembro!$F$4:$F$300,MATCH(H12,Setembro!$A$4:$A$300,0)),INDEX(Setembro!$F$4:$F$300,_xlfn.AGGREGATE(15,6,ROW(Setembro!$A$4:$A$300)-ROW(Setembro!$A$3)/(Setembro!$A$4:$A$300=MAX(H6:H12)),MOD(ROW(),2)+7)))),"")</f>
        <v/>
      </c>
      <c r="K12" s="34"/>
      <c r="L12" s="20" t="str">
        <f>IFERROR(IF(K6="","",IF(MOD(ROW(),2)+7=1,INDEX(Setembro!$C$4:$C$300,MATCH(K12,Setembro!$A$4:$A$300,0)),INDEX(Setembro!$C$4:$C$300,_xlfn.AGGREGATE(15,6,ROW(Setembro!$A$4:$A$300)-ROW(Setembro!$A$3)/(Setembro!$A$4:$A$300=MAX(K6:K12)),MOD(ROW(),2)+7)))),"")</f>
        <v>Ligações de hidrogenio</v>
      </c>
      <c r="M12" s="16" t="str">
        <f>IFERROR(IF(K6="","",IF(MOD(ROW(),2)+7=1,INDEX(Setembro!$F$4:$F$300,MATCH(K12,Setembro!$A$4:$A$300,0)),INDEX(Setembro!$F$4:$F$300,_xlfn.AGGREGATE(15,6,ROW(Setembro!$A$4:$A$300)-ROW(Setembro!$A$3)/(Setembro!$A$4:$A$300=MAX(K6:K12)),MOD(ROW(),2)+7)))),"")</f>
        <v>Estudando</v>
      </c>
      <c r="N12" s="34"/>
      <c r="O12" s="20" t="str">
        <f>IFERROR(IF(N6="","",IF(MOD(ROW(),2)+7=1,INDEX(Setembro!$C$4:$C$300,MATCH(N12,Setembro!$A$4:$A$300,0)),INDEX(Setembro!$C$4:$C$300,_xlfn.AGGREGATE(15,6,ROW(Setembro!$A$4:$A$300)-ROW(Setembro!$A$3)/(Setembro!$A$4:$A$300=MAX(N6:N12)),MOD(ROW(),2)+7)))),"")</f>
        <v/>
      </c>
      <c r="P12" s="16" t="str">
        <f>IFERROR(IF(N6="","",IF(MOD(ROW(),2)+7=1,INDEX(Setembro!$F$4:$F$300,MATCH(N12,Setembro!$A$4:$A$300,0)),INDEX(Setembro!$F$4:$F$300,_xlfn.AGGREGATE(15,6,ROW(Setembro!$A$4:$A$300)-ROW(Setembro!$A$3)/(Setembro!$A$4:$A$300=MAX(N6:N12)),MOD(ROW(),2)+7)))),"")</f>
        <v/>
      </c>
      <c r="Q12" s="34"/>
      <c r="R12" s="20" t="str">
        <f>IFERROR(IF(Q6="","",IF(MOD(ROW(),2)+7=1,INDEX(Setembro!$C$4:$C$300,MATCH(Q12,Setembro!$A$4:$A$300,0)),INDEX(Setembro!$C$4:$C$300,_xlfn.AGGREGATE(15,6,ROW(Setembro!$A$4:$A$300)-ROW(Setembro!$A$3)/(Setembro!$A$4:$A$300=MAX(Q6:Q12)),MOD(ROW(),2)+7)))),"")</f>
        <v/>
      </c>
      <c r="S12" s="16" t="str">
        <f>IFERROR(IF(Q6="","",IF(MOD(ROW(),2)+7=1,INDEX(Setembro!$F$4:$F$300,MATCH(Q12,Setembro!$A$4:$A$300,0)),INDEX(Setembro!$F$4:$F$300,_xlfn.AGGREGATE(15,6,ROW(Setembro!$A$4:$A$300)-ROW(Setembro!$A$3)/(Setembro!$A$4:$A$300=MAX(Q6:Q12)),MOD(ROW(),2)+7)))),"")</f>
        <v/>
      </c>
      <c r="T12" s="34"/>
      <c r="U12" s="46" t="str">
        <f>IFERROR(IF(T6="","",IF(MOD(ROW(),2)+7=1,INDEX(Setembro!$C$4:$C$300,MATCH(T12,Setembro!$A$4:$A$300,0)),INDEX(Setembro!$C$4:$C$300,_xlfn.AGGREGATE(15,6,ROW(Setembro!$A$4:$A$300)-ROW(Setembro!$A$3)/(Setembro!$A$4:$A$300=MAX(T6:T12)),MOD(ROW(),2)+7)))),"")</f>
        <v/>
      </c>
      <c r="V12" s="16" t="str">
        <f>IFERROR(IF(T6="","",IF(MOD(ROW(),2)+7=1,INDEX(Setembro!$F$4:$F$300,MATCH(T12,Setembro!$A$4:$A$300,0)),INDEX(Setembro!$F$4:$F$300,_xlfn.AGGREGATE(15,6,ROW(Setembro!$A$4:$A$300)-ROW(Setembro!$A$3)/(Setembro!$A$4:$A$300=MAX(T6:T12)),MOD(ROW(),2)+7)))),"")</f>
        <v/>
      </c>
    </row>
    <row r="13" spans="2:22" ht="15" customHeight="1" x14ac:dyDescent="0.3">
      <c r="B13" s="48"/>
      <c r="C13" s="21" t="str">
        <f>IFERROR(IF(B6="","",IF(MOD(ROW(),2)+7=1,INDEX(Setembro!$C$4:$C$300,MATCH(B13,Setembro!$A$4:$A$300,0)),INDEX(Setembro!$C$4:$C$300,_xlfn.AGGREGATE(15,6,ROW(Setembro!$A$4:$A$300)-ROW(Setembro!$A$3)/(Setembro!$A$4:$A$300=MAX(B6:B13)),MOD(ROW(),2)+7)))),"")</f>
        <v/>
      </c>
      <c r="D13" s="16" t="str">
        <f>IFERROR(IF(B6="","",IF(MOD(ROW(),2)+7=1,INDEX(Setembro!$F$4:$F$300,MATCH(B13,Setembro!$A$4:$A$300,0)),INDEX(Setembro!$F$4:$F$300,_xlfn.AGGREGATE(15,6,ROW(Setembro!$A$4:$A$300)-ROW(Setembro!$A$3)/(Setembro!$A$4:$A$300=MAX(B6:B13)),MOD(ROW(),2)+7)))),"")</f>
        <v/>
      </c>
      <c r="E13" s="35"/>
      <c r="F13" s="44" t="str">
        <f>IFERROR(IF(E6="","",IF(MOD(ROW(),2)+7=1,INDEX(Setembro!$C$4:$C$300,MATCH(E13,Setembro!$A$4:$A$300,0)),INDEX(Setembro!$C$4:$C$300,_xlfn.AGGREGATE(15,6,ROW(Setembro!$A$4:$A$300)-ROW(Setembro!$A$3)/(Setembro!$A$4:$A$300=MAX(E6:E13)),MOD(ROW(),2)+7)))),"")</f>
        <v/>
      </c>
      <c r="G13" s="16" t="str">
        <f>IFERROR(IF(E6="","",IF(MOD(ROW(),2)+7=1,INDEX(Setembro!$F$4:$F$300,MATCH(E13,Setembro!$A$4:$A$300,0)),INDEX(Setembro!$F$4:$F$300,_xlfn.AGGREGATE(15,6,ROW(Setembro!$A$4:$A$300)-ROW(Setembro!$A$3)/(Setembro!$A$4:$A$300=MAX(E6:E13)),MOD(ROW(),2)+7)))),"")</f>
        <v/>
      </c>
      <c r="H13" s="35"/>
      <c r="I13" s="44" t="str">
        <f>IFERROR(IF(H6="","",IF(MOD(ROW(),2)+7=1,INDEX(Setembro!$C$4:$C$300,MATCH(H13,Setembro!$A$4:$A$300,0)),INDEX(Setembro!$C$4:$C$300,_xlfn.AGGREGATE(15,6,ROW(Setembro!$A$4:$A$300)-ROW(Setembro!$A$3)/(Setembro!$A$4:$A$300=MAX(H6:H13)),MOD(ROW(),2)+7)))),"")</f>
        <v/>
      </c>
      <c r="J13" s="16" t="str">
        <f>IFERROR(IF(H6="","",IF(MOD(ROW(),2)+7=1,INDEX(Setembro!$F$4:$F$300,MATCH(H13,Setembro!$A$4:$A$300,0)),INDEX(Setembro!$F$4:$F$300,_xlfn.AGGREGATE(15,6,ROW(Setembro!$A$4:$A$300)-ROW(Setembro!$A$3)/(Setembro!$A$4:$A$300=MAX(H6:H13)),MOD(ROW(),2)+7)))),"")</f>
        <v/>
      </c>
      <c r="K13" s="35"/>
      <c r="L13" s="44" t="str">
        <f>IFERROR(IF(K6="","",IF(MOD(ROW(),2)+7=1,INDEX(Setembro!$C$4:$C$300,MATCH(K13,Setembro!$A$4:$A$300,0)),INDEX(Setembro!$C$4:$C$300,_xlfn.AGGREGATE(15,6,ROW(Setembro!$A$4:$A$300)-ROW(Setembro!$A$3)/(Setembro!$A$4:$A$300=MAX(K6:K13)),MOD(ROW(),2)+7)))),"")</f>
        <v/>
      </c>
      <c r="M13" s="16" t="str">
        <f>IFERROR(IF(K6="","",IF(MOD(ROW(),2)+7=1,INDEX(Setembro!$F$4:$F$300,MATCH(K13,Setembro!$A$4:$A$300,0)),INDEX(Setembro!$F$4:$F$300,_xlfn.AGGREGATE(15,6,ROW(Setembro!$A$4:$A$300)-ROW(Setembro!$A$3)/(Setembro!$A$4:$A$300=MAX(K6:K13)),MOD(ROW(),2)+7)))),"")</f>
        <v/>
      </c>
      <c r="N13" s="35"/>
      <c r="O13" s="44" t="str">
        <f>IFERROR(IF(N6="","",IF(MOD(ROW(),2)+7=1,INDEX(Setembro!$C$4:$C$300,MATCH(N13,Setembro!$A$4:$A$300,0)),INDEX(Setembro!$C$4:$C$300,_xlfn.AGGREGATE(15,6,ROW(Setembro!$A$4:$A$300)-ROW(Setembro!$A$3)/(Setembro!$A$4:$A$300=MAX(N6:N13)),MOD(ROW(),2)+7)))),"")</f>
        <v/>
      </c>
      <c r="P13" s="16" t="str">
        <f>IFERROR(IF(N6="","",IF(MOD(ROW(),2)+7=1,INDEX(Setembro!$F$4:$F$300,MATCH(N13,Setembro!$A$4:$A$300,0)),INDEX(Setembro!$F$4:$F$300,_xlfn.AGGREGATE(15,6,ROW(Setembro!$A$4:$A$300)-ROW(Setembro!$A$3)/(Setembro!$A$4:$A$300=MAX(N6:N13)),MOD(ROW(),2)+7)))),"")</f>
        <v/>
      </c>
      <c r="Q13" s="35"/>
      <c r="R13" s="44" t="str">
        <f>IFERROR(IF(Q6="","",IF(MOD(ROW(),2)+7=1,INDEX(Setembro!$C$4:$C$300,MATCH(Q13,Setembro!$A$4:$A$300,0)),INDEX(Setembro!$C$4:$C$300,_xlfn.AGGREGATE(15,6,ROW(Setembro!$A$4:$A$300)-ROW(Setembro!$A$3)/(Setembro!$A$4:$A$300=MAX(Q6:Q13)),MOD(ROW(),2)+7)))),"")</f>
        <v/>
      </c>
      <c r="S13" s="16" t="str">
        <f>IFERROR(IF(Q6="","",IF(MOD(ROW(),2)+7=1,INDEX(Setembro!$F$4:$F$300,MATCH(Q13,Setembro!$A$4:$A$300,0)),INDEX(Setembro!$F$4:$F$300,_xlfn.AGGREGATE(15,6,ROW(Setembro!$A$4:$A$300)-ROW(Setembro!$A$3)/(Setembro!$A$4:$A$300=MAX(Q6:Q13)),MOD(ROW(),2)+7)))),"")</f>
        <v/>
      </c>
      <c r="T13" s="35"/>
      <c r="U13" s="51" t="str">
        <f>IFERROR(IF(T6="","",IF(MOD(ROW(),2)+7=1,INDEX(Setembro!$C$4:$C$300,MATCH(T13,Setembro!$A$4:$A$300,0)),INDEX(Setembro!$C$4:$C$300,_xlfn.AGGREGATE(15,6,ROW(Setembro!$A$4:$A$300)-ROW(Setembro!$A$3)/(Setembro!$A$4:$A$300=MAX(T6:T13)),MOD(ROW(),2)+7)))),"")</f>
        <v/>
      </c>
      <c r="V13" s="16" t="str">
        <f>IFERROR(IF(T6="","",IF(MOD(ROW(),2)+7=1,INDEX(Setembro!$F$4:$F$300,MATCH(T13,Setembro!$A$4:$A$300,0)),INDEX(Setembro!$F$4:$F$300,_xlfn.AGGREGATE(15,6,ROW(Setembro!$A$4:$A$300)-ROW(Setembro!$A$3)/(Setembro!$A$4:$A$300=MAX(T6:T13)),MOD(ROW(),2)+7)))),"")</f>
        <v/>
      </c>
    </row>
    <row r="14" spans="2:22" x14ac:dyDescent="0.3">
      <c r="B14" s="49">
        <f>Setembro!H8</f>
        <v>44444</v>
      </c>
      <c r="C14" s="20" t="str">
        <f>IFERROR(IF(B14="","",IF(MOD(ROW(),2)+1=1,INDEX(Setembro!$C$4:$C$300,MATCH(B14,Setembro!$A$4:$A$300,0)),INDEX(Setembro!$C$4:$C$300,_xlfn.AGGREGATE(15,6,ROW(Setembro!$A$4:$A$300)-ROW(Setembro!$A$3)/(Setembro!$A$4:$A$300=MAX(B14)),MOD(ROW(),2)+1)))),"")</f>
        <v/>
      </c>
      <c r="D14" s="16" t="str">
        <f>IFERROR(IF(B14="","",IF(MOD(ROW(),2)+1=1,INDEX(Setembro!$F$4:$F$300,MATCH(B14,Setembro!$A$4:$A$300,0)),INDEX(Setembro!$F$4:$F$300,_xlfn.AGGREGATE(15,6,ROW(Setembro!$A$4:$A$300)-ROW(Setembro!$A$3)/(Setembro!$A$4:$A$300=MAX(B14)),MOD(ROW(),2)+1)))),"")</f>
        <v/>
      </c>
      <c r="E14" s="36">
        <f>Setembro!I8</f>
        <v>44445</v>
      </c>
      <c r="F14" s="20" t="str">
        <f>IFERROR(IF(E14="","",IF(MOD(ROW(),2)+1=1,INDEX(Setembro!$C$4:$C$300,MATCH(E14,Setembro!$A$4:$A$300,0)),INDEX(Setembro!$C$4:$C$300,_xlfn.AGGREGATE(15,6,ROW(Setembro!$A$4:$A$300)-ROW(Setembro!$A$3)/(Setembro!$A$4:$A$300=MAX(E14)),MOD(ROW(),2)+1)))),"")</f>
        <v/>
      </c>
      <c r="G14" s="16" t="str">
        <f>IFERROR(IF(E14="","",IF(MOD(ROW(),2)+1=1,INDEX(Setembro!$F$4:$F$300,MATCH(E14,Setembro!$A$4:$A$300,0)),INDEX(Setembro!$F$4:$F$300,_xlfn.AGGREGATE(15,6,ROW(Setembro!$A$4:$A$300)-ROW(Setembro!$A$3)/(Setembro!$A$4:$A$300=MAX(E14)),MOD(ROW(),2)+1)))),"")</f>
        <v/>
      </c>
      <c r="H14" s="36">
        <f>Setembro!J8</f>
        <v>44446</v>
      </c>
      <c r="I14" s="20" t="str">
        <f>IFERROR(IF(H14="","",IF(MOD(ROW(),2)+1=1,INDEX(Setembro!$C$4:$C$300,MATCH(H14,Setembro!$A$4:$A$300,0)),INDEX(Setembro!$C$4:$C$300,_xlfn.AGGREGATE(15,6,ROW(Setembro!$A$4:$A$300)-ROW(Setembro!$A$3)/(Setembro!$A$4:$A$300=MAX(H14)),MOD(ROW(),2)+1)))),"")</f>
        <v/>
      </c>
      <c r="J14" s="16" t="str">
        <f>IFERROR(IF(H14="","",IF(MOD(ROW(),2)+1=1,INDEX(Setembro!$F$4:$F$300,MATCH(H14,Setembro!$A$4:$A$300,0)),INDEX(Setembro!$F$4:$F$300,_xlfn.AGGREGATE(15,6,ROW(Setembro!$A$4:$A$300)-ROW(Setembro!$A$3)/(Setembro!$A$4:$A$300=MAX(H14)),MOD(ROW(),2)+1)))),"")</f>
        <v/>
      </c>
      <c r="K14" s="36">
        <f>Setembro!K8</f>
        <v>44447</v>
      </c>
      <c r="L14" s="20" t="str">
        <f>IFERROR(IF(K14="","",IF(MOD(ROW(),2)+1=1,INDEX(Setembro!$C$4:$C$300,MATCH(K14,Setembro!$A$4:$A$300,0)),INDEX(Setembro!$C$4:$C$300,_xlfn.AGGREGATE(15,6,ROW(Setembro!$A$4:$A$300)-ROW(Setembro!$A$3)/(Setembro!$A$4:$A$300=MAX(K14)),MOD(ROW(),2)+1)))),"")</f>
        <v>Produto</v>
      </c>
      <c r="M14" s="16" t="str">
        <f>IFERROR(IF(K14="","",IF(MOD(ROW(),2)+1=1,INDEX(Setembro!$F$4:$F$300,MATCH(K14,Setembro!$A$4:$A$300,0)),INDEX(Setembro!$F$4:$F$300,_xlfn.AGGREGATE(15,6,ROW(Setembro!$A$4:$A$300)-ROW(Setembro!$A$3)/(Setembro!$A$4:$A$300=MAX(K14)),MOD(ROW(),2)+1)))),"")</f>
        <v>Estudado</v>
      </c>
      <c r="N14" s="36">
        <f>Setembro!L8</f>
        <v>44448</v>
      </c>
      <c r="O14" s="20" t="str">
        <f>IFERROR(IF(N14="","",IF(MOD(ROW(),2)+1=1,INDEX(Setembro!$C$4:$C$300,MATCH(N14,Setembro!$A$4:$A$300,0)),INDEX(Setembro!$C$4:$C$300,_xlfn.AGGREGATE(15,6,ROW(Setembro!$A$4:$A$300)-ROW(Setembro!$A$3)/(Setembro!$A$4:$A$300=MAX(N14)),MOD(ROW(),2)+1)))),"")</f>
        <v>Funções 2 grau</v>
      </c>
      <c r="P14" s="16" t="str">
        <f>IFERROR(IF(N14="","",IF(MOD(ROW(),2)+1=1,INDEX(Setembro!$F$4:$F$300,MATCH(N14,Setembro!$A$4:$A$300,0)),INDEX(Setembro!$F$4:$F$300,_xlfn.AGGREGATE(15,6,ROW(Setembro!$A$4:$A$300)-ROW(Setembro!$A$3)/(Setembro!$A$4:$A$300=MAX(N14)),MOD(ROW(),2)+1)))),"")</f>
        <v>Estudando</v>
      </c>
      <c r="Q14" s="36">
        <f>Setembro!M8</f>
        <v>44449</v>
      </c>
      <c r="R14" s="20" t="str">
        <f>IFERROR(IF(Q14="","",IF(MOD(ROW(),2)+1=1,INDEX(Setembro!$C$4:$C$300,MATCH(Q14,Setembro!$A$4:$A$300,0)),INDEX(Setembro!$C$4:$C$300,_xlfn.AGGREGATE(15,6,ROW(Setembro!$A$4:$A$300)-ROW(Setembro!$A$3)/(Setembro!$A$4:$A$300=MAX(Q14)),MOD(ROW(),2)+1)))),"")</f>
        <v>Literatura internacional</v>
      </c>
      <c r="S14" s="16" t="str">
        <f>IFERROR(IF(Q14="","",IF(MOD(ROW(),2)+1=1,INDEX(Setembro!$F$4:$F$300,MATCH(Q14,Setembro!$A$4:$A$300,0)),INDEX(Setembro!$F$4:$F$300,_xlfn.AGGREGATE(15,6,ROW(Setembro!$A$4:$A$300)-ROW(Setembro!$A$3)/(Setembro!$A$4:$A$300=MAX(Q14)),MOD(ROW(),2)+1)))),"")</f>
        <v>Estudado</v>
      </c>
      <c r="T14" s="36">
        <f>Setembro!N8</f>
        <v>44450</v>
      </c>
      <c r="U14" s="46" t="str">
        <f>IFERROR(IF(T14="","",IF(MOD(ROW(),2)+1=1,INDEX(Setembro!$C$4:$C$300,MATCH(T14,Setembro!$A$4:$A$300,0)),INDEX(Setembro!$C$4:$C$300,_xlfn.AGGREGATE(15,6,ROW(Setembro!$A$4:$A$300)-ROW(Setembro!$A$3)/(Setembro!$A$4:$A$300=MAX(T14)),MOD(ROW(),2)+1)))),"")</f>
        <v>Crase</v>
      </c>
      <c r="V14" s="16" t="str">
        <f>IFERROR(IF(T14="","",IF(MOD(ROW(),2)+1=1,INDEX(Setembro!$F$4:$F$300,MATCH(T14,Setembro!$A$4:$A$300,0)),INDEX(Setembro!$F$4:$F$300,_xlfn.AGGREGATE(15,6,ROW(Setembro!$A$4:$A$300)-ROW(Setembro!$A$3)/(Setembro!$A$4:$A$300=MAX(T14)),MOD(ROW(),2)+1)))),"")</f>
        <v>A estudar</v>
      </c>
    </row>
    <row r="15" spans="2:22" x14ac:dyDescent="0.3">
      <c r="B15" s="45"/>
      <c r="C15" s="20" t="str">
        <f>IFERROR(IF(B14="","",IF(MOD(ROW(),2)+1=1,INDEX(Setembro!$C$4:$C$300,MATCH(B15,Setembro!$A$4:$A$300,0)),INDEX(Setembro!$C$4:$C$300,_xlfn.AGGREGATE(15,6,ROW(Setembro!$A$4:$A$300)-ROW(Setembro!$A$3)/(Setembro!$A$4:$A$300=MAX(B14:B15)),MOD(ROW(),2)+1)))),"")</f>
        <v/>
      </c>
      <c r="D15" s="16" t="str">
        <f>IFERROR(IF(B14="","",IF(MOD(ROW(),2)+1=1,INDEX(Setembro!$F$4:$F$300,MATCH(B15,Setembro!$A$4:$A$300,0)),INDEX(Setembro!$F$4:$F$300,_xlfn.AGGREGATE(15,6,ROW(Setembro!$A$4:$A$300)-ROW(Setembro!$A$3)/(Setembro!$A$4:$A$300=MAX(B14:B15)),MOD(ROW(),2)+1)))),"")</f>
        <v/>
      </c>
      <c r="E15" s="26"/>
      <c r="F15" s="20" t="str">
        <f>IFERROR(IF(E14="","",IF(MOD(ROW(),2)+1=1,INDEX(Setembro!$C$4:$C$300,MATCH(E15,Setembro!$A$4:$A$300,0)),INDEX(Setembro!$C$4:$C$300,_xlfn.AGGREGATE(15,6,ROW(Setembro!$A$4:$A$300)-ROW(Setembro!$A$3)/(Setembro!$A$4:$A$300=MAX(E14:E15)),MOD(ROW(),2)+1)))),"")</f>
        <v/>
      </c>
      <c r="G15" s="16" t="str">
        <f>IFERROR(IF(E14="","",IF(MOD(ROW(),2)+1=1,INDEX(Setembro!$F$4:$F$300,MATCH(E15,Setembro!$A$4:$A$300,0)),INDEX(Setembro!$F$4:$F$300,_xlfn.AGGREGATE(15,6,ROW(Setembro!$A$4:$A$300)-ROW(Setembro!$A$3)/(Setembro!$A$4:$A$300=MAX(E14:E15)),MOD(ROW(),2)+1)))),"")</f>
        <v/>
      </c>
      <c r="H15" s="26"/>
      <c r="I15" s="20" t="str">
        <f>IFERROR(IF(H14="","",IF(MOD(ROW(),2)+1=1,INDEX(Setembro!$C$4:$C$300,MATCH(H15,Setembro!$A$4:$A$300,0)),INDEX(Setembro!$C$4:$C$300,_xlfn.AGGREGATE(15,6,ROW(Setembro!$A$4:$A$300)-ROW(Setembro!$A$3)/(Setembro!$A$4:$A$300=MAX(H14:H15)),MOD(ROW(),2)+1)))),"")</f>
        <v/>
      </c>
      <c r="J15" s="16" t="str">
        <f>IFERROR(IF(H14="","",IF(MOD(ROW(),2)+1=1,INDEX(Setembro!$F$4:$F$300,MATCH(H15,Setembro!$A$4:$A$300,0)),INDEX(Setembro!$F$4:$F$300,_xlfn.AGGREGATE(15,6,ROW(Setembro!$A$4:$A$300)-ROW(Setembro!$A$3)/(Setembro!$A$4:$A$300=MAX(H14:H15)),MOD(ROW(),2)+1)))),"")</f>
        <v/>
      </c>
      <c r="K15" s="26"/>
      <c r="L15" s="20" t="str">
        <f>IFERROR(IF(K14="","",IF(MOD(ROW(),2)+1=1,INDEX(Setembro!$C$4:$C$300,MATCH(K15,Setembro!$A$4:$A$300,0)),INDEX(Setembro!$C$4:$C$300,_xlfn.AGGREGATE(15,6,ROW(Setembro!$A$4:$A$300)-ROW(Setembro!$A$3)/(Setembro!$A$4:$A$300=MAX(K14:K15)),MOD(ROW(),2)+1)))),"")</f>
        <v/>
      </c>
      <c r="M15" s="16" t="str">
        <f>IFERROR(IF(K14="","",IF(MOD(ROW(),2)+1=1,INDEX(Setembro!$F$4:$F$300,MATCH(K15,Setembro!$A$4:$A$300,0)),INDEX(Setembro!$F$4:$F$300,_xlfn.AGGREGATE(15,6,ROW(Setembro!$A$4:$A$300)-ROW(Setembro!$A$3)/(Setembro!$A$4:$A$300=MAX(K14:K15)),MOD(ROW(),2)+1)))),"")</f>
        <v/>
      </c>
      <c r="N15" s="26"/>
      <c r="O15" s="20" t="str">
        <f>IFERROR(IF(N14="","",IF(MOD(ROW(),2)+1=1,INDEX(Setembro!$C$4:$C$300,MATCH(N15,Setembro!$A$4:$A$300,0)),INDEX(Setembro!$C$4:$C$300,_xlfn.AGGREGATE(15,6,ROW(Setembro!$A$4:$A$300)-ROW(Setembro!$A$3)/(Setembro!$A$4:$A$300=MAX(N14:N15)),MOD(ROW(),2)+1)))),"")</f>
        <v/>
      </c>
      <c r="P15" s="16" t="str">
        <f>IFERROR(IF(N14="","",IF(MOD(ROW(),2)+1=1,INDEX(Setembro!$F$4:$F$300,MATCH(N15,Setembro!$A$4:$A$300,0)),INDEX(Setembro!$F$4:$F$300,_xlfn.AGGREGATE(15,6,ROW(Setembro!$A$4:$A$300)-ROW(Setembro!$A$3)/(Setembro!$A$4:$A$300=MAX(N14:N15)),MOD(ROW(),2)+1)))),"")</f>
        <v/>
      </c>
      <c r="Q15" s="26"/>
      <c r="R15" s="20" t="str">
        <f>IFERROR(IF(Q14="","",IF(MOD(ROW(),2)+1=1,INDEX(Setembro!$C$4:$C$300,MATCH(Q15,Setembro!$A$4:$A$300,0)),INDEX(Setembro!$C$4:$C$300,_xlfn.AGGREGATE(15,6,ROW(Setembro!$A$4:$A$300)-ROW(Setembro!$A$3)/(Setembro!$A$4:$A$300=MAX(Q14:Q15)),MOD(ROW(),2)+1)))),"")</f>
        <v/>
      </c>
      <c r="S15" s="16" t="str">
        <f>IFERROR(IF(Q14="","",IF(MOD(ROW(),2)+1=1,INDEX(Setembro!$F$4:$F$300,MATCH(Q15,Setembro!$A$4:$A$300,0)),INDEX(Setembro!$F$4:$F$300,_xlfn.AGGREGATE(15,6,ROW(Setembro!$A$4:$A$300)-ROW(Setembro!$A$3)/(Setembro!$A$4:$A$300=MAX(Q14:Q15)),MOD(ROW(),2)+1)))),"")</f>
        <v/>
      </c>
      <c r="T15" s="26"/>
      <c r="U15" s="46" t="str">
        <f>IFERROR(IF(T14="","",IF(MOD(ROW(),2)+1=1,INDEX(Setembro!$C$4:$C$300,MATCH(T15,Setembro!$A$4:$A$300,0)),INDEX(Setembro!$C$4:$C$300,_xlfn.AGGREGATE(15,6,ROW(Setembro!$A$4:$A$300)-ROW(Setembro!$A$3)/(Setembro!$A$4:$A$300=MAX(T14:T15)),MOD(ROW(),2)+1)))),"")</f>
        <v/>
      </c>
      <c r="V15" s="16" t="str">
        <f>IFERROR(IF(T14="","",IF(MOD(ROW(),2)+1=1,INDEX(Setembro!$F$4:$F$300,MATCH(T15,Setembro!$A$4:$A$300,0)),INDEX(Setembro!$F$4:$F$300,_xlfn.AGGREGATE(15,6,ROW(Setembro!$A$4:$A$300)-ROW(Setembro!$A$3)/(Setembro!$A$4:$A$300=MAX(T14:T15)),MOD(ROW(),2)+1)))),"")</f>
        <v/>
      </c>
    </row>
    <row r="16" spans="2:22" x14ac:dyDescent="0.3">
      <c r="B16" s="45"/>
      <c r="C16" s="20" t="str">
        <f>IFERROR(IF(B14="","",IF(MOD(ROW(),2)+3=1,INDEX(Setembro!$C$4:$C$300,MATCH(B16,Setembro!$A$4:$A$300,0)),INDEX(Setembro!$C$4:$C$300,_xlfn.AGGREGATE(15,6,ROW(Setembro!$A$4:$A$300)-ROW(Setembro!$A$3)/(Setembro!$A$4:$A$300=MAX(B14:B16)),MOD(ROW(),2)+3)))),"")</f>
        <v/>
      </c>
      <c r="D16" s="16" t="str">
        <f>IFERROR(IF(B14="","",IF(MOD(ROW(),2)+3=1,INDEX(Setembro!$F$4:$F$300,MATCH(B16,Setembro!$A$4:$A$300,0)),INDEX(Setembro!$F$4:$F$300,_xlfn.AGGREGATE(15,6,ROW(Setembro!$A$4:$A$300)-ROW(Setembro!$A$3)/(Setembro!$A$4:$A$300=MAX(B14:B16)),MOD(ROW(),2)+3)))),"")</f>
        <v/>
      </c>
      <c r="E16" s="26"/>
      <c r="F16" s="20" t="str">
        <f>IFERROR(IF(E14="","",IF(MOD(ROW(),2)+3=1,INDEX(Setembro!$C$4:$C$300,MATCH(E16,Setembro!$A$4:$A$300,0)),INDEX(Setembro!$C$4:$C$300,_xlfn.AGGREGATE(15,6,ROW(Setembro!$A$4:$A$300)-ROW(Setembro!$A$3)/(Setembro!$A$4:$A$300=MAX(E14:E16)),MOD(ROW(),2)+3)))),"")</f>
        <v/>
      </c>
      <c r="G16" s="16" t="str">
        <f>IFERROR(IF(E14="","",IF(MOD(ROW(),2)+3=1,INDEX(Setembro!$F$4:$F$300,MATCH(E16,Setembro!$A$4:$A$300,0)),INDEX(Setembro!$F$4:$F$300,_xlfn.AGGREGATE(15,6,ROW(Setembro!$A$4:$A$300)-ROW(Setembro!$A$3)/(Setembro!$A$4:$A$300=MAX(E14:E16)),MOD(ROW(),2)+3)))),"")</f>
        <v/>
      </c>
      <c r="H16" s="26"/>
      <c r="I16" s="20" t="str">
        <f>IFERROR(IF(H14="","",IF(MOD(ROW(),2)+3=1,INDEX(Setembro!$C$4:$C$300,MATCH(H16,Setembro!$A$4:$A$300,0)),INDEX(Setembro!$C$4:$C$300,_xlfn.AGGREGATE(15,6,ROW(Setembro!$A$4:$A$300)-ROW(Setembro!$A$3)/(Setembro!$A$4:$A$300=MAX(H14:H16)),MOD(ROW(),2)+3)))),"")</f>
        <v/>
      </c>
      <c r="J16" s="16" t="str">
        <f>IFERROR(IF(H14="","",IF(MOD(ROW(),2)+3=1,INDEX(Setembro!$F$4:$F$300,MATCH(H16,Setembro!$A$4:$A$300,0)),INDEX(Setembro!$F$4:$F$300,_xlfn.AGGREGATE(15,6,ROW(Setembro!$A$4:$A$300)-ROW(Setembro!$A$3)/(Setembro!$A$4:$A$300=MAX(H14:H16)),MOD(ROW(),2)+3)))),"")</f>
        <v/>
      </c>
      <c r="K16" s="26"/>
      <c r="L16" s="20" t="str">
        <f>IFERROR(IF(K14="","",IF(MOD(ROW(),2)+3=1,INDEX(Setembro!$C$4:$C$300,MATCH(K16,Setembro!$A$4:$A$300,0)),INDEX(Setembro!$C$4:$C$300,_xlfn.AGGREGATE(15,6,ROW(Setembro!$A$4:$A$300)-ROW(Setembro!$A$3)/(Setembro!$A$4:$A$300=MAX(K14:K16)),MOD(ROW(),2)+3)))),"")</f>
        <v/>
      </c>
      <c r="M16" s="16" t="str">
        <f>IFERROR(IF(K14="","",IF(MOD(ROW(),2)+3=1,INDEX(Setembro!$F$4:$F$300,MATCH(K16,Setembro!$A$4:$A$300,0)),INDEX(Setembro!$F$4:$F$300,_xlfn.AGGREGATE(15,6,ROW(Setembro!$A$4:$A$300)-ROW(Setembro!$A$3)/(Setembro!$A$4:$A$300=MAX(K14:K16)),MOD(ROW(),2)+3)))),"")</f>
        <v/>
      </c>
      <c r="N16" s="26"/>
      <c r="O16" s="20" t="str">
        <f>IFERROR(IF(N14="","",IF(MOD(ROW(),2)+3=1,INDEX(Setembro!$C$4:$C$300,MATCH(N16,Setembro!$A$4:$A$300,0)),INDEX(Setembro!$C$4:$C$300,_xlfn.AGGREGATE(15,6,ROW(Setembro!$A$4:$A$300)-ROW(Setembro!$A$3)/(Setembro!$A$4:$A$300=MAX(N14:N16)),MOD(ROW(),2)+3)))),"")</f>
        <v/>
      </c>
      <c r="P16" s="16" t="str">
        <f>IFERROR(IF(N14="","",IF(MOD(ROW(),2)+3=1,INDEX(Setembro!$F$4:$F$300,MATCH(N16,Setembro!$A$4:$A$300,0)),INDEX(Setembro!$F$4:$F$300,_xlfn.AGGREGATE(15,6,ROW(Setembro!$A$4:$A$300)-ROW(Setembro!$A$3)/(Setembro!$A$4:$A$300=MAX(N14:N16)),MOD(ROW(),2)+3)))),"")</f>
        <v/>
      </c>
      <c r="Q16" s="26"/>
      <c r="R16" s="20" t="str">
        <f>IFERROR(IF(Q14="","",IF(MOD(ROW(),2)+3=1,INDEX(Setembro!$C$4:$C$300,MATCH(Q16,Setembro!$A$4:$A$300,0)),INDEX(Setembro!$C$4:$C$300,_xlfn.AGGREGATE(15,6,ROW(Setembro!$A$4:$A$300)-ROW(Setembro!$A$3)/(Setembro!$A$4:$A$300=MAX(Q14:Q16)),MOD(ROW(),2)+3)))),"")</f>
        <v/>
      </c>
      <c r="S16" s="16" t="str">
        <f>IFERROR(IF(Q14="","",IF(MOD(ROW(),2)+3=1,INDEX(Setembro!$F$4:$F$300,MATCH(Q16,Setembro!$A$4:$A$300,0)),INDEX(Setembro!$F$4:$F$300,_xlfn.AGGREGATE(15,6,ROW(Setembro!$A$4:$A$300)-ROW(Setembro!$A$3)/(Setembro!$A$4:$A$300=MAX(Q14:Q16)),MOD(ROW(),2)+3)))),"")</f>
        <v/>
      </c>
      <c r="T16" s="26"/>
      <c r="U16" s="46" t="str">
        <f>IFERROR(IF(T14="","",IF(MOD(ROW(),2)+3=1,INDEX(Setembro!$C$4:$C$300,MATCH(T16,Setembro!$A$4:$A$300,0)),INDEX(Setembro!$C$4:$C$300,_xlfn.AGGREGATE(15,6,ROW(Setembro!$A$4:$A$300)-ROW(Setembro!$A$3)/(Setembro!$A$4:$A$300=MAX(T14:T16)),MOD(ROW(),2)+3)))),"")</f>
        <v/>
      </c>
      <c r="V16" s="16" t="str">
        <f>IFERROR(IF(T14="","",IF(MOD(ROW(),2)+3=1,INDEX(Setembro!$F$4:$F$300,MATCH(T16,Setembro!$A$4:$A$300,0)),INDEX(Setembro!$F$4:$F$300,_xlfn.AGGREGATE(15,6,ROW(Setembro!$A$4:$A$300)-ROW(Setembro!$A$3)/(Setembro!$A$4:$A$300=MAX(T14:T16)),MOD(ROW(),2)+3)))),"")</f>
        <v/>
      </c>
    </row>
    <row r="17" spans="2:22" x14ac:dyDescent="0.3">
      <c r="B17" s="45"/>
      <c r="C17" s="20" t="str">
        <f>IFERROR(IF(B14="","",IF(MOD(ROW(),2)+3=1,INDEX(Setembro!$C$4:$C$300,MATCH(B17,Setembro!$A$4:$A$300,0)),INDEX(Setembro!$C$4:$C$300,_xlfn.AGGREGATE(15,6,ROW(Setembro!$A$4:$A$300)-ROW(Setembro!$A$3)/(Setembro!$A$4:$A$300=MAX(B14:B17)),MOD(ROW(),2)+3)))),"")</f>
        <v/>
      </c>
      <c r="D17" s="16" t="str">
        <f>IFERROR(IF(B14="","",IF(MOD(ROW(),2)+3=1,INDEX(Setembro!$F$4:$F$300,MATCH(B17,Setembro!$A$4:$A$300,0)),INDEX(Setembro!$F$4:$F$300,_xlfn.AGGREGATE(15,6,ROW(Setembro!$A$4:$A$300)-ROW(Setembro!$A$3)/(Setembro!$A$4:$A$300=MAX(B14:B17)),MOD(ROW(),2)+3)))),"")</f>
        <v/>
      </c>
      <c r="E17" s="26"/>
      <c r="F17" s="20" t="str">
        <f>IFERROR(IF(E14="","",IF(MOD(ROW(),2)+3=1,INDEX(Setembro!$C$4:$C$300,MATCH(E17,Setembro!$A$4:$A$300,0)),INDEX(Setembro!$C$4:$C$300,_xlfn.AGGREGATE(15,6,ROW(Setembro!$A$4:$A$300)-ROW(Setembro!$A$3)/(Setembro!$A$4:$A$300=MAX(E14:E17)),MOD(ROW(),2)+3)))),"")</f>
        <v/>
      </c>
      <c r="G17" s="16" t="str">
        <f>IFERROR(IF(E14="","",IF(MOD(ROW(),2)+3=1,INDEX(Setembro!$F$4:$F$300,MATCH(E17,Setembro!$A$4:$A$300,0)),INDEX(Setembro!$F$4:$F$300,_xlfn.AGGREGATE(15,6,ROW(Setembro!$A$4:$A$300)-ROW(Setembro!$A$3)/(Setembro!$A$4:$A$300=MAX(E14:E17)),MOD(ROW(),2)+3)))),"")</f>
        <v/>
      </c>
      <c r="H17" s="26"/>
      <c r="I17" s="20" t="str">
        <f>IFERROR(IF(H14="","",IF(MOD(ROW(),2)+3=1,INDEX(Setembro!$C$4:$C$300,MATCH(H17,Setembro!$A$4:$A$300,0)),INDEX(Setembro!$C$4:$C$300,_xlfn.AGGREGATE(15,6,ROW(Setembro!$A$4:$A$300)-ROW(Setembro!$A$3)/(Setembro!$A$4:$A$300=MAX(H14:H17)),MOD(ROW(),2)+3)))),"")</f>
        <v/>
      </c>
      <c r="J17" s="16" t="str">
        <f>IFERROR(IF(H14="","",IF(MOD(ROW(),2)+3=1,INDEX(Setembro!$F$4:$F$300,MATCH(H17,Setembro!$A$4:$A$300,0)),INDEX(Setembro!$F$4:$F$300,_xlfn.AGGREGATE(15,6,ROW(Setembro!$A$4:$A$300)-ROW(Setembro!$A$3)/(Setembro!$A$4:$A$300=MAX(H14:H17)),MOD(ROW(),2)+3)))),"")</f>
        <v/>
      </c>
      <c r="K17" s="26"/>
      <c r="L17" s="20" t="str">
        <f>IFERROR(IF(K14="","",IF(MOD(ROW(),2)+3=1,INDEX(Setembro!$C$4:$C$300,MATCH(K17,Setembro!$A$4:$A$300,0)),INDEX(Setembro!$C$4:$C$300,_xlfn.AGGREGATE(15,6,ROW(Setembro!$A$4:$A$300)-ROW(Setembro!$A$3)/(Setembro!$A$4:$A$300=MAX(K14:K17)),MOD(ROW(),2)+3)))),"")</f>
        <v/>
      </c>
      <c r="M17" s="16" t="str">
        <f>IFERROR(IF(K14="","",IF(MOD(ROW(),2)+3=1,INDEX(Setembro!$F$4:$F$300,MATCH(K17,Setembro!$A$4:$A$300,0)),INDEX(Setembro!$F$4:$F$300,_xlfn.AGGREGATE(15,6,ROW(Setembro!$A$4:$A$300)-ROW(Setembro!$A$3)/(Setembro!$A$4:$A$300=MAX(K14:K17)),MOD(ROW(),2)+3)))),"")</f>
        <v/>
      </c>
      <c r="N17" s="26"/>
      <c r="O17" s="20" t="str">
        <f>IFERROR(IF(N14="","",IF(MOD(ROW(),2)+3=1,INDEX(Setembro!$C$4:$C$300,MATCH(N17,Setembro!$A$4:$A$300,0)),INDEX(Setembro!$C$4:$C$300,_xlfn.AGGREGATE(15,6,ROW(Setembro!$A$4:$A$300)-ROW(Setembro!$A$3)/(Setembro!$A$4:$A$300=MAX(N14:N17)),MOD(ROW(),2)+3)))),"")</f>
        <v/>
      </c>
      <c r="P17" s="16" t="str">
        <f>IFERROR(IF(N14="","",IF(MOD(ROW(),2)+3=1,INDEX(Setembro!$F$4:$F$300,MATCH(N17,Setembro!$A$4:$A$300,0)),INDEX(Setembro!$F$4:$F$300,_xlfn.AGGREGATE(15,6,ROW(Setembro!$A$4:$A$300)-ROW(Setembro!$A$3)/(Setembro!$A$4:$A$300=MAX(N14:N17)),MOD(ROW(),2)+3)))),"")</f>
        <v/>
      </c>
      <c r="Q17" s="26"/>
      <c r="R17" s="20" t="str">
        <f>IFERROR(IF(Q14="","",IF(MOD(ROW(),2)+3=1,INDEX(Setembro!$C$4:$C$300,MATCH(Q17,Setembro!$A$4:$A$300,0)),INDEX(Setembro!$C$4:$C$300,_xlfn.AGGREGATE(15,6,ROW(Setembro!$A$4:$A$300)-ROW(Setembro!$A$3)/(Setembro!$A$4:$A$300=MAX(Q14:Q17)),MOD(ROW(),2)+3)))),"")</f>
        <v/>
      </c>
      <c r="S17" s="16" t="str">
        <f>IFERROR(IF(Q14="","",IF(MOD(ROW(),2)+3=1,INDEX(Setembro!$F$4:$F$300,MATCH(Q17,Setembro!$A$4:$A$300,0)),INDEX(Setembro!$F$4:$F$300,_xlfn.AGGREGATE(15,6,ROW(Setembro!$A$4:$A$300)-ROW(Setembro!$A$3)/(Setembro!$A$4:$A$300=MAX(Q14:Q17)),MOD(ROW(),2)+3)))),"")</f>
        <v/>
      </c>
      <c r="T17" s="26"/>
      <c r="U17" s="46" t="str">
        <f>IFERROR(IF(T14="","",IF(MOD(ROW(),2)+3=1,INDEX(Setembro!$C$4:$C$300,MATCH(T17,Setembro!$A$4:$A$300,0)),INDEX(Setembro!$C$4:$C$300,_xlfn.AGGREGATE(15,6,ROW(Setembro!$A$4:$A$300)-ROW(Setembro!$A$3)/(Setembro!$A$4:$A$300=MAX(T14:T17)),MOD(ROW(),2)+3)))),"")</f>
        <v/>
      </c>
      <c r="V17" s="16" t="str">
        <f>IFERROR(IF(T14="","",IF(MOD(ROW(),2)+3=1,INDEX(Setembro!$F$4:$F$300,MATCH(T17,Setembro!$A$4:$A$300,0)),INDEX(Setembro!$F$4:$F$300,_xlfn.AGGREGATE(15,6,ROW(Setembro!$A$4:$A$300)-ROW(Setembro!$A$3)/(Setembro!$A$4:$A$300=MAX(T14:T17)),MOD(ROW(),2)+3)))),"")</f>
        <v/>
      </c>
    </row>
    <row r="18" spans="2:22" x14ac:dyDescent="0.3">
      <c r="B18" s="47"/>
      <c r="C18" s="20" t="str">
        <f>IFERROR(IF(B14="","",IF(MOD(ROW(),2)+5=1,INDEX(Setembro!$C$4:$C$300,MATCH(B18,Setembro!$A$4:$A$300,0)),INDEX(Setembro!$C$4:$C$300,_xlfn.AGGREGATE(15,6,ROW(Setembro!$A$4:$A$300)-ROW(Setembro!$A$3)/(Setembro!$A$4:$A$300=MAX(B14:B18)),MOD(ROW(),2)+5)))),"")</f>
        <v/>
      </c>
      <c r="D18" s="16" t="str">
        <f>IFERROR(IF(B14="","",IF(MOD(ROW(),2)+5=1,INDEX(Setembro!$F$4:$F$300,MATCH(B18,Setembro!$A$4:$A$300,0)),INDEX(Setembro!$F$4:$F$300,_xlfn.AGGREGATE(15,6,ROW(Setembro!$A$4:$A$300)-ROW(Setembro!$A$3)/(Setembro!$A$4:$A$300=MAX(B14:B18)),MOD(ROW(),2)+5)))),"")</f>
        <v/>
      </c>
      <c r="E18" s="34"/>
      <c r="F18" s="20" t="str">
        <f>IFERROR(IF(E14="","",IF(MOD(ROW(),2)+5=1,INDEX(Setembro!$C$4:$C$300,MATCH(E18,Setembro!$A$4:$A$300,0)),INDEX(Setembro!$C$4:$C$300,_xlfn.AGGREGATE(15,6,ROW(Setembro!$A$4:$A$300)-ROW(Setembro!$A$3)/(Setembro!$A$4:$A$300=MAX(E14:E18)),MOD(ROW(),2)+5)))),"")</f>
        <v/>
      </c>
      <c r="G18" s="16" t="str">
        <f>IFERROR(IF(E14="","",IF(MOD(ROW(),2)+5=1,INDEX(Setembro!$F$4:$F$300,MATCH(E18,Setembro!$A$4:$A$300,0)),INDEX(Setembro!$F$4:$F$300,_xlfn.AGGREGATE(15,6,ROW(Setembro!$A$4:$A$300)-ROW(Setembro!$A$3)/(Setembro!$A$4:$A$300=MAX(E14:E18)),MOD(ROW(),2)+5)))),"")</f>
        <v/>
      </c>
      <c r="H18" s="34"/>
      <c r="I18" s="20" t="str">
        <f>IFERROR(IF(H14="","",IF(MOD(ROW(),2)+5=1,INDEX(Setembro!$C$4:$C$300,MATCH(H18,Setembro!$A$4:$A$300,0)),INDEX(Setembro!$C$4:$C$300,_xlfn.AGGREGATE(15,6,ROW(Setembro!$A$4:$A$300)-ROW(Setembro!$A$3)/(Setembro!$A$4:$A$300=MAX(H14:H18)),MOD(ROW(),2)+5)))),"")</f>
        <v/>
      </c>
      <c r="J18" s="16" t="str">
        <f>IFERROR(IF(H14="","",IF(MOD(ROW(),2)+5=1,INDEX(Setembro!$F$4:$F$300,MATCH(H18,Setembro!$A$4:$A$300,0)),INDEX(Setembro!$F$4:$F$300,_xlfn.AGGREGATE(15,6,ROW(Setembro!$A$4:$A$300)-ROW(Setembro!$A$3)/(Setembro!$A$4:$A$300=MAX(H14:H18)),MOD(ROW(),2)+5)))),"")</f>
        <v/>
      </c>
      <c r="K18" s="34"/>
      <c r="L18" s="20" t="str">
        <f>IFERROR(IF(K14="","",IF(MOD(ROW(),2)+5=1,INDEX(Setembro!$C$4:$C$300,MATCH(K18,Setembro!$A$4:$A$300,0)),INDEX(Setembro!$C$4:$C$300,_xlfn.AGGREGATE(15,6,ROW(Setembro!$A$4:$A$300)-ROW(Setembro!$A$3)/(Setembro!$A$4:$A$300=MAX(K14:K18)),MOD(ROW(),2)+5)))),"")</f>
        <v/>
      </c>
      <c r="M18" s="16" t="str">
        <f>IFERROR(IF(K14="","",IF(MOD(ROW(),2)+5=1,INDEX(Setembro!$F$4:$F$300,MATCH(K18,Setembro!$A$4:$A$300,0)),INDEX(Setembro!$F$4:$F$300,_xlfn.AGGREGATE(15,6,ROW(Setembro!$A$4:$A$300)-ROW(Setembro!$A$3)/(Setembro!$A$4:$A$300=MAX(K14:K18)),MOD(ROW(),2)+5)))),"")</f>
        <v/>
      </c>
      <c r="N18" s="34"/>
      <c r="O18" s="20" t="str">
        <f>IFERROR(IF(N14="","",IF(MOD(ROW(),2)+5=1,INDEX(Setembro!$C$4:$C$300,MATCH(N18,Setembro!$A$4:$A$300,0)),INDEX(Setembro!$C$4:$C$300,_xlfn.AGGREGATE(15,6,ROW(Setembro!$A$4:$A$300)-ROW(Setembro!$A$3)/(Setembro!$A$4:$A$300=MAX(N14:N18)),MOD(ROW(),2)+5)))),"")</f>
        <v/>
      </c>
      <c r="P18" s="16" t="str">
        <f>IFERROR(IF(N14="","",IF(MOD(ROW(),2)+5=1,INDEX(Setembro!$F$4:$F$300,MATCH(N18,Setembro!$A$4:$A$300,0)),INDEX(Setembro!$F$4:$F$300,_xlfn.AGGREGATE(15,6,ROW(Setembro!$A$4:$A$300)-ROW(Setembro!$A$3)/(Setembro!$A$4:$A$300=MAX(N14:N18)),MOD(ROW(),2)+5)))),"")</f>
        <v/>
      </c>
      <c r="Q18" s="34"/>
      <c r="R18" s="20" t="str">
        <f>IFERROR(IF(Q14="","",IF(MOD(ROW(),2)+5=1,INDEX(Setembro!$C$4:$C$300,MATCH(Q18,Setembro!$A$4:$A$300,0)),INDEX(Setembro!$C$4:$C$300,_xlfn.AGGREGATE(15,6,ROW(Setembro!$A$4:$A$300)-ROW(Setembro!$A$3)/(Setembro!$A$4:$A$300=MAX(Q14:Q18)),MOD(ROW(),2)+5)))),"")</f>
        <v/>
      </c>
      <c r="S18" s="16" t="str">
        <f>IFERROR(IF(Q14="","",IF(MOD(ROW(),2)+5=1,INDEX(Setembro!$F$4:$F$300,MATCH(Q18,Setembro!$A$4:$A$300,0)),INDEX(Setembro!$F$4:$F$300,_xlfn.AGGREGATE(15,6,ROW(Setembro!$A$4:$A$300)-ROW(Setembro!$A$3)/(Setembro!$A$4:$A$300=MAX(Q14:Q18)),MOD(ROW(),2)+5)))),"")</f>
        <v/>
      </c>
      <c r="T18" s="34"/>
      <c r="U18" s="46" t="str">
        <f>IFERROR(IF(T14="","",IF(MOD(ROW(),2)+5=1,INDEX(Setembro!$C$4:$C$300,MATCH(T18,Setembro!$A$4:$A$300,0)),INDEX(Setembro!$C$4:$C$300,_xlfn.AGGREGATE(15,6,ROW(Setembro!$A$4:$A$300)-ROW(Setembro!$A$3)/(Setembro!$A$4:$A$300=MAX(T14:T18)),MOD(ROW(),2)+5)))),"")</f>
        <v/>
      </c>
      <c r="V18" s="16" t="str">
        <f>IFERROR(IF(T14="","",IF(MOD(ROW(),2)+5=1,INDEX(Setembro!$F$4:$F$300,MATCH(T18,Setembro!$A$4:$A$300,0)),INDEX(Setembro!$F$4:$F$300,_xlfn.AGGREGATE(15,6,ROW(Setembro!$A$4:$A$300)-ROW(Setembro!$A$3)/(Setembro!$A$4:$A$300=MAX(T14:T18)),MOD(ROW(),2)+5)))),"")</f>
        <v/>
      </c>
    </row>
    <row r="19" spans="2:22" x14ac:dyDescent="0.3">
      <c r="B19" s="47"/>
      <c r="C19" s="20" t="str">
        <f>IFERROR(IF(B14="","",IF(MOD(ROW(),2)+5=1,INDEX(Setembro!$C$4:$C$300,MATCH(B19,Setembro!$A$4:$A$300,0)),INDEX(Setembro!$C$4:$C$300,_xlfn.AGGREGATE(15,6,ROW(Setembro!$A$4:$A$300)-ROW(Setembro!$A$3)/(Setembro!$A$4:$A$300=MAX(B14:B19)),MOD(ROW(),2)+5)))),"")</f>
        <v/>
      </c>
      <c r="D19" s="16" t="str">
        <f>IFERROR(IF(B14="","",IF(MOD(ROW(),2)+5=1,INDEX(Setembro!$F$4:$F$300,MATCH(B19,Setembro!$A$4:$A$300,0)),INDEX(Setembro!$F$4:$F$300,_xlfn.AGGREGATE(15,6,ROW(Setembro!$A$4:$A$300)-ROW(Setembro!$A$3)/(Setembro!$A$4:$A$300=MAX(B14:B19)),MOD(ROW(),2)+5)))),"")</f>
        <v/>
      </c>
      <c r="E19" s="34"/>
      <c r="F19" s="20" t="str">
        <f>IFERROR(IF(E14="","",IF(MOD(ROW(),2)+5=1,INDEX(Setembro!$C$4:$C$300,MATCH(E19,Setembro!$A$4:$A$300,0)),INDEX(Setembro!$C$4:$C$300,_xlfn.AGGREGATE(15,6,ROW(Setembro!$A$4:$A$300)-ROW(Setembro!$A$3)/(Setembro!$A$4:$A$300=MAX(E14:E19)),MOD(ROW(),2)+5)))),"")</f>
        <v/>
      </c>
      <c r="G19" s="16" t="str">
        <f>IFERROR(IF(E14="","",IF(MOD(ROW(),2)+5=1,INDEX(Setembro!$F$4:$F$300,MATCH(E19,Setembro!$A$4:$A$300,0)),INDEX(Setembro!$F$4:$F$300,_xlfn.AGGREGATE(15,6,ROW(Setembro!$A$4:$A$300)-ROW(Setembro!$A$3)/(Setembro!$A$4:$A$300=MAX(E14:E19)),MOD(ROW(),2)+5)))),"")</f>
        <v/>
      </c>
      <c r="H19" s="34"/>
      <c r="I19" s="20" t="str">
        <f>IFERROR(IF(H14="","",IF(MOD(ROW(),2)+5=1,INDEX(Setembro!$C$4:$C$300,MATCH(H19,Setembro!$A$4:$A$300,0)),INDEX(Setembro!$C$4:$C$300,_xlfn.AGGREGATE(15,6,ROW(Setembro!$A$4:$A$300)-ROW(Setembro!$A$3)/(Setembro!$A$4:$A$300=MAX(H14:H19)),MOD(ROW(),2)+5)))),"")</f>
        <v/>
      </c>
      <c r="J19" s="16" t="str">
        <f>IFERROR(IF(H14="","",IF(MOD(ROW(),2)+5=1,INDEX(Setembro!$F$4:$F$300,MATCH(H19,Setembro!$A$4:$A$300,0)),INDEX(Setembro!$F$4:$F$300,_xlfn.AGGREGATE(15,6,ROW(Setembro!$A$4:$A$300)-ROW(Setembro!$A$3)/(Setembro!$A$4:$A$300=MAX(H14:H19)),MOD(ROW(),2)+5)))),"")</f>
        <v/>
      </c>
      <c r="K19" s="34"/>
      <c r="L19" s="20" t="str">
        <f>IFERROR(IF(K14="","",IF(MOD(ROW(),2)+5=1,INDEX(Setembro!$C$4:$C$300,MATCH(K19,Setembro!$A$4:$A$300,0)),INDEX(Setembro!$C$4:$C$300,_xlfn.AGGREGATE(15,6,ROW(Setembro!$A$4:$A$300)-ROW(Setembro!$A$3)/(Setembro!$A$4:$A$300=MAX(K14:K19)),MOD(ROW(),2)+5)))),"")</f>
        <v/>
      </c>
      <c r="M19" s="16" t="str">
        <f>IFERROR(IF(K14="","",IF(MOD(ROW(),2)+5=1,INDEX(Setembro!$F$4:$F$300,MATCH(K19,Setembro!$A$4:$A$300,0)),INDEX(Setembro!$F$4:$F$300,_xlfn.AGGREGATE(15,6,ROW(Setembro!$A$4:$A$300)-ROW(Setembro!$A$3)/(Setembro!$A$4:$A$300=MAX(K14:K19)),MOD(ROW(),2)+5)))),"")</f>
        <v/>
      </c>
      <c r="N19" s="34"/>
      <c r="O19" s="20" t="str">
        <f>IFERROR(IF(N14="","",IF(MOD(ROW(),2)+5=1,INDEX(Setembro!$C$4:$C$300,MATCH(N19,Setembro!$A$4:$A$300,0)),INDEX(Setembro!$C$4:$C$300,_xlfn.AGGREGATE(15,6,ROW(Setembro!$A$4:$A$300)-ROW(Setembro!$A$3)/(Setembro!$A$4:$A$300=MAX(N14:N19)),MOD(ROW(),2)+5)))),"")</f>
        <v/>
      </c>
      <c r="P19" s="16" t="str">
        <f>IFERROR(IF(N14="","",IF(MOD(ROW(),2)+5=1,INDEX(Setembro!$F$4:$F$300,MATCH(N19,Setembro!$A$4:$A$300,0)),INDEX(Setembro!$F$4:$F$300,_xlfn.AGGREGATE(15,6,ROW(Setembro!$A$4:$A$300)-ROW(Setembro!$A$3)/(Setembro!$A$4:$A$300=MAX(N14:N19)),MOD(ROW(),2)+5)))),"")</f>
        <v/>
      </c>
      <c r="Q19" s="34"/>
      <c r="R19" s="20" t="str">
        <f>IFERROR(IF(Q14="","",IF(MOD(ROW(),2)+5=1,INDEX(Setembro!$C$4:$C$300,MATCH(Q19,Setembro!$A$4:$A$300,0)),INDEX(Setembro!$C$4:$C$300,_xlfn.AGGREGATE(15,6,ROW(Setembro!$A$4:$A$300)-ROW(Setembro!$A$3)/(Setembro!$A$4:$A$300=MAX(Q14:Q19)),MOD(ROW(),2)+5)))),"")</f>
        <v/>
      </c>
      <c r="S19" s="16" t="str">
        <f>IFERROR(IF(Q14="","",IF(MOD(ROW(),2)+5=1,INDEX(Setembro!$F$4:$F$300,MATCH(Q19,Setembro!$A$4:$A$300,0)),INDEX(Setembro!$F$4:$F$300,_xlfn.AGGREGATE(15,6,ROW(Setembro!$A$4:$A$300)-ROW(Setembro!$A$3)/(Setembro!$A$4:$A$300=MAX(Q14:Q19)),MOD(ROW(),2)+5)))),"")</f>
        <v/>
      </c>
      <c r="T19" s="34"/>
      <c r="U19" s="46" t="str">
        <f>IFERROR(IF(T14="","",IF(MOD(ROW(),2)+5=1,INDEX(Setembro!$C$4:$C$300,MATCH(T19,Setembro!$A$4:$A$300,0)),INDEX(Setembro!$C$4:$C$300,_xlfn.AGGREGATE(15,6,ROW(Setembro!$A$4:$A$300)-ROW(Setembro!$A$3)/(Setembro!$A$4:$A$300=MAX(T14:T19)),MOD(ROW(),2)+5)))),"")</f>
        <v/>
      </c>
      <c r="V19" s="16" t="str">
        <f>IFERROR(IF(T14="","",IF(MOD(ROW(),2)+5=1,INDEX(Setembro!$F$4:$F$300,MATCH(T19,Setembro!$A$4:$A$300,0)),INDEX(Setembro!$F$4:$F$300,_xlfn.AGGREGATE(15,6,ROW(Setembro!$A$4:$A$300)-ROW(Setembro!$A$3)/(Setembro!$A$4:$A$300=MAX(T14:T19)),MOD(ROW(),2)+5)))),"")</f>
        <v/>
      </c>
    </row>
    <row r="20" spans="2:22" x14ac:dyDescent="0.3">
      <c r="B20" s="47"/>
      <c r="C20" s="20" t="str">
        <f>IFERROR(IF(B14="","",IF(MOD(ROW(),2)+7=1,INDEX(Setembro!$C$4:$C$300,MATCH(B20,Setembro!$A$4:$A$300,0)),INDEX(Setembro!$C$4:$C$300,_xlfn.AGGREGATE(15,6,ROW(Setembro!$A$4:$A$300)-ROW(Setembro!$A$3)/(Setembro!$A$4:$A$300=MAX(B14:B20)),MOD(ROW(),2)+7)))),"")</f>
        <v/>
      </c>
      <c r="D20" s="16" t="str">
        <f>IFERROR(IF(B14="","",IF(MOD(ROW(),2)+7=1,INDEX(Setembro!$F$4:$F$300,MATCH(B20,Setembro!$A$4:$A$300,0)),INDEX(Setembro!$F$4:$F$300,_xlfn.AGGREGATE(15,6,ROW(Setembro!$A$4:$A$300)-ROW(Setembro!$A$3)/(Setembro!$A$4:$A$300=MAX(B14:B20)),MOD(ROW(),2)+7)))),"")</f>
        <v/>
      </c>
      <c r="E20" s="34"/>
      <c r="F20" s="20" t="str">
        <f>IFERROR(IF(E14="","",IF(MOD(ROW(),2)+7=1,INDEX(Setembro!$C$4:$C$300,MATCH(E20,Setembro!$A$4:$A$300,0)),INDEX(Setembro!$C$4:$C$300,_xlfn.AGGREGATE(15,6,ROW(Setembro!$A$4:$A$300)-ROW(Setembro!$A$3)/(Setembro!$A$4:$A$300=MAX(E14:E20)),MOD(ROW(),2)+7)))),"")</f>
        <v/>
      </c>
      <c r="G20" s="16" t="str">
        <f>IFERROR(IF(E14="","",IF(MOD(ROW(),2)+7=1,INDEX(Setembro!$F$4:$F$300,MATCH(E20,Setembro!$A$4:$A$300,0)),INDEX(Setembro!$F$4:$F$300,_xlfn.AGGREGATE(15,6,ROW(Setembro!$A$4:$A$300)-ROW(Setembro!$A$3)/(Setembro!$A$4:$A$300=MAX(E14:E20)),MOD(ROW(),2)+7)))),"")</f>
        <v/>
      </c>
      <c r="H20" s="34"/>
      <c r="I20" s="20" t="str">
        <f>IFERROR(IF(H14="","",IF(MOD(ROW(),2)+7=1,INDEX(Setembro!$C$4:$C$300,MATCH(H20,Setembro!$A$4:$A$300,0)),INDEX(Setembro!$C$4:$C$300,_xlfn.AGGREGATE(15,6,ROW(Setembro!$A$4:$A$300)-ROW(Setembro!$A$3)/(Setembro!$A$4:$A$300=MAX(H14:H20)),MOD(ROW(),2)+7)))),"")</f>
        <v/>
      </c>
      <c r="J20" s="16" t="str">
        <f>IFERROR(IF(H14="","",IF(MOD(ROW(),2)+7=1,INDEX(Setembro!$F$4:$F$300,MATCH(H20,Setembro!$A$4:$A$300,0)),INDEX(Setembro!$F$4:$F$300,_xlfn.AGGREGATE(15,6,ROW(Setembro!$A$4:$A$300)-ROW(Setembro!$A$3)/(Setembro!$A$4:$A$300=MAX(H14:H20)),MOD(ROW(),2)+7)))),"")</f>
        <v/>
      </c>
      <c r="K20" s="34"/>
      <c r="L20" s="20" t="str">
        <f>IFERROR(IF(K14="","",IF(MOD(ROW(),2)+7=1,INDEX(Setembro!$C$4:$C$300,MATCH(K20,Setembro!$A$4:$A$300,0)),INDEX(Setembro!$C$4:$C$300,_xlfn.AGGREGATE(15,6,ROW(Setembro!$A$4:$A$300)-ROW(Setembro!$A$3)/(Setembro!$A$4:$A$300=MAX(K14:K20)),MOD(ROW(),2)+7)))),"")</f>
        <v/>
      </c>
      <c r="M20" s="16" t="str">
        <f>IFERROR(IF(K14="","",IF(MOD(ROW(),2)+7=1,INDEX(Setembro!$F$4:$F$300,MATCH(K20,Setembro!$A$4:$A$300,0)),INDEX(Setembro!$F$4:$F$300,_xlfn.AGGREGATE(15,6,ROW(Setembro!$A$4:$A$300)-ROW(Setembro!$A$3)/(Setembro!$A$4:$A$300=MAX(K14:K20)),MOD(ROW(),2)+7)))),"")</f>
        <v/>
      </c>
      <c r="N20" s="34"/>
      <c r="O20" s="20" t="str">
        <f>IFERROR(IF(N14="","",IF(MOD(ROW(),2)+7=1,INDEX(Setembro!$C$4:$C$300,MATCH(N20,Setembro!$A$4:$A$300,0)),INDEX(Setembro!$C$4:$C$300,_xlfn.AGGREGATE(15,6,ROW(Setembro!$A$4:$A$300)-ROW(Setembro!$A$3)/(Setembro!$A$4:$A$300=MAX(N14:N20)),MOD(ROW(),2)+7)))),"")</f>
        <v/>
      </c>
      <c r="P20" s="16" t="str">
        <f>IFERROR(IF(N14="","",IF(MOD(ROW(),2)+7=1,INDEX(Setembro!$F$4:$F$300,MATCH(N20,Setembro!$A$4:$A$300,0)),INDEX(Setembro!$F$4:$F$300,_xlfn.AGGREGATE(15,6,ROW(Setembro!$A$4:$A$300)-ROW(Setembro!$A$3)/(Setembro!$A$4:$A$300=MAX(N14:N20)),MOD(ROW(),2)+7)))),"")</f>
        <v/>
      </c>
      <c r="Q20" s="34"/>
      <c r="R20" s="20" t="str">
        <f>IFERROR(IF(Q14="","",IF(MOD(ROW(),2)+7=1,INDEX(Setembro!$C$4:$C$300,MATCH(Q20,Setembro!$A$4:$A$300,0)),INDEX(Setembro!$C$4:$C$300,_xlfn.AGGREGATE(15,6,ROW(Setembro!$A$4:$A$300)-ROW(Setembro!$A$3)/(Setembro!$A$4:$A$300=MAX(Q14:Q20)),MOD(ROW(),2)+7)))),"")</f>
        <v/>
      </c>
      <c r="S20" s="16" t="str">
        <f>IFERROR(IF(Q14="","",IF(MOD(ROW(),2)+7=1,INDEX(Setembro!$F$4:$F$300,MATCH(Q20,Setembro!$A$4:$A$300,0)),INDEX(Setembro!$F$4:$F$300,_xlfn.AGGREGATE(15,6,ROW(Setembro!$A$4:$A$300)-ROW(Setembro!$A$3)/(Setembro!$A$4:$A$300=MAX(Q14:Q20)),MOD(ROW(),2)+7)))),"")</f>
        <v/>
      </c>
      <c r="T20" s="34"/>
      <c r="U20" s="46" t="str">
        <f>IFERROR(IF(T14="","",IF(MOD(ROW(),2)+7=1,INDEX(Setembro!$C$4:$C$300,MATCH(T20,Setembro!$A$4:$A$300,0)),INDEX(Setembro!$C$4:$C$300,_xlfn.AGGREGATE(15,6,ROW(Setembro!$A$4:$A$300)-ROW(Setembro!$A$3)/(Setembro!$A$4:$A$300=MAX(T14:T20)),MOD(ROW(),2)+7)))),"")</f>
        <v/>
      </c>
      <c r="V20" s="16" t="str">
        <f>IFERROR(IF(T14="","",IF(MOD(ROW(),2)+7=1,INDEX(Setembro!$F$4:$F$300,MATCH(T20,Setembro!$A$4:$A$300,0)),INDEX(Setembro!$F$4:$F$300,_xlfn.AGGREGATE(15,6,ROW(Setembro!$A$4:$A$300)-ROW(Setembro!$A$3)/(Setembro!$A$4:$A$300=MAX(T14:T20)),MOD(ROW(),2)+7)))),"")</f>
        <v/>
      </c>
    </row>
    <row r="21" spans="2:22" x14ac:dyDescent="0.3">
      <c r="B21" s="47"/>
      <c r="C21" s="21" t="str">
        <f>IFERROR(IF(B14="","",IF(MOD(ROW(),2)+7=1,INDEX(Setembro!$C$4:$C$300,MATCH(B21,Setembro!$A$4:$A$300,0)),INDEX(Setembro!$C$4:$C$300,_xlfn.AGGREGATE(15,6,ROW(Setembro!$A$4:$A$300)-ROW(Setembro!$A$3)/(Setembro!$A$4:$A$300=MAX(B14:B21)),MOD(ROW(),2)+7)))),"")</f>
        <v/>
      </c>
      <c r="D21" s="16" t="str">
        <f>IFERROR(IF(B14="","",IF(MOD(ROW(),2)+7=1,INDEX(Setembro!$F$4:$F$300,MATCH(B21,Setembro!$A$4:$A$300,0)),INDEX(Setembro!$F$4:$F$300,_xlfn.AGGREGATE(15,6,ROW(Setembro!$A$4:$A$300)-ROW(Setembro!$A$3)/(Setembro!$A$4:$A$300=MAX(B14:B21)),MOD(ROW(),2)+7)))),"")</f>
        <v/>
      </c>
      <c r="E21" s="34"/>
      <c r="F21" s="44" t="str">
        <f>IFERROR(IF(E14="","",IF(MOD(ROW(),2)+7=1,INDEX(Setembro!$C$4:$C$300,MATCH(E21,Setembro!$A$4:$A$300,0)),INDEX(Setembro!$C$4:$C$300,_xlfn.AGGREGATE(15,6,ROW(Setembro!$A$4:$A$300)-ROW(Setembro!$A$3)/(Setembro!$A$4:$A$300=MAX(E14:E21)),MOD(ROW(),2)+7)))),"")</f>
        <v/>
      </c>
      <c r="G21" s="16" t="str">
        <f>IFERROR(IF(E14="","",IF(MOD(ROW(),2)+7=1,INDEX(Setembro!$F$4:$F$300,MATCH(E21,Setembro!$A$4:$A$300,0)),INDEX(Setembro!$F$4:$F$300,_xlfn.AGGREGATE(15,6,ROW(Setembro!$A$4:$A$300)-ROW(Setembro!$A$3)/(Setembro!$A$4:$A$300=MAX(E14:E21)),MOD(ROW(),2)+7)))),"")</f>
        <v/>
      </c>
      <c r="H21" s="34"/>
      <c r="I21" s="44" t="str">
        <f>IFERROR(IF(H14="","",IF(MOD(ROW(),2)+7=1,INDEX(Setembro!$C$4:$C$300,MATCH(H21,Setembro!$A$4:$A$300,0)),INDEX(Setembro!$C$4:$C$300,_xlfn.AGGREGATE(15,6,ROW(Setembro!$A$4:$A$300)-ROW(Setembro!$A$3)/(Setembro!$A$4:$A$300=MAX(H14:H21)),MOD(ROW(),2)+7)))),"")</f>
        <v/>
      </c>
      <c r="J21" s="16" t="str">
        <f>IFERROR(IF(H14="","",IF(MOD(ROW(),2)+7=1,INDEX(Setembro!$F$4:$F$300,MATCH(H21,Setembro!$A$4:$A$300,0)),INDEX(Setembro!$F$4:$F$300,_xlfn.AGGREGATE(15,6,ROW(Setembro!$A$4:$A$300)-ROW(Setembro!$A$3)/(Setembro!$A$4:$A$300=MAX(H14:H21)),MOD(ROW(),2)+7)))),"")</f>
        <v/>
      </c>
      <c r="K21" s="34"/>
      <c r="L21" s="44" t="str">
        <f>IFERROR(IF(K14="","",IF(MOD(ROW(),2)+7=1,INDEX(Setembro!$C$4:$C$300,MATCH(K21,Setembro!$A$4:$A$300,0)),INDEX(Setembro!$C$4:$C$300,_xlfn.AGGREGATE(15,6,ROW(Setembro!$A$4:$A$300)-ROW(Setembro!$A$3)/(Setembro!$A$4:$A$300=MAX(K14:K21)),MOD(ROW(),2)+7)))),"")</f>
        <v/>
      </c>
      <c r="M21" s="16" t="str">
        <f>IFERROR(IF(K14="","",IF(MOD(ROW(),2)+7=1,INDEX(Setembro!$F$4:$F$300,MATCH(K21,Setembro!$A$4:$A$300,0)),INDEX(Setembro!$F$4:$F$300,_xlfn.AGGREGATE(15,6,ROW(Setembro!$A$4:$A$300)-ROW(Setembro!$A$3)/(Setembro!$A$4:$A$300=MAX(K14:K21)),MOD(ROW(),2)+7)))),"")</f>
        <v/>
      </c>
      <c r="N21" s="34"/>
      <c r="O21" s="44" t="str">
        <f>IFERROR(IF(N14="","",IF(MOD(ROW(),2)+7=1,INDEX(Setembro!$C$4:$C$300,MATCH(N21,Setembro!$A$4:$A$300,0)),INDEX(Setembro!$C$4:$C$300,_xlfn.AGGREGATE(15,6,ROW(Setembro!$A$4:$A$300)-ROW(Setembro!$A$3)/(Setembro!$A$4:$A$300=MAX(N14:N21)),MOD(ROW(),2)+7)))),"")</f>
        <v/>
      </c>
      <c r="P21" s="16" t="str">
        <f>IFERROR(IF(N14="","",IF(MOD(ROW(),2)+7=1,INDEX(Setembro!$F$4:$F$300,MATCH(N21,Setembro!$A$4:$A$300,0)),INDEX(Setembro!$F$4:$F$300,_xlfn.AGGREGATE(15,6,ROW(Setembro!$A$4:$A$300)-ROW(Setembro!$A$3)/(Setembro!$A$4:$A$300=MAX(N14:N21)),MOD(ROW(),2)+7)))),"")</f>
        <v/>
      </c>
      <c r="Q21" s="34"/>
      <c r="R21" s="44" t="str">
        <f>IFERROR(IF(Q14="","",IF(MOD(ROW(),2)+7=1,INDEX(Setembro!$C$4:$C$300,MATCH(Q21,Setembro!$A$4:$A$300,0)),INDEX(Setembro!$C$4:$C$300,_xlfn.AGGREGATE(15,6,ROW(Setembro!$A$4:$A$300)-ROW(Setembro!$A$3)/(Setembro!$A$4:$A$300=MAX(Q14:Q21)),MOD(ROW(),2)+7)))),"")</f>
        <v/>
      </c>
      <c r="S21" s="16" t="str">
        <f>IFERROR(IF(Q14="","",IF(MOD(ROW(),2)+7=1,INDEX(Setembro!$F$4:$F$300,MATCH(Q21,Setembro!$A$4:$A$300,0)),INDEX(Setembro!$F$4:$F$300,_xlfn.AGGREGATE(15,6,ROW(Setembro!$A$4:$A$300)-ROW(Setembro!$A$3)/(Setembro!$A$4:$A$300=MAX(Q14:Q21)),MOD(ROW(),2)+7)))),"")</f>
        <v/>
      </c>
      <c r="T21" s="34"/>
      <c r="U21" s="51" t="str">
        <f>IFERROR(IF(T14="","",IF(MOD(ROW(),2)+7=1,INDEX(Setembro!$C$4:$C$300,MATCH(T21,Setembro!$A$4:$A$300,0)),INDEX(Setembro!$C$4:$C$300,_xlfn.AGGREGATE(15,6,ROW(Setembro!$A$4:$A$300)-ROW(Setembro!$A$3)/(Setembro!$A$4:$A$300=MAX(T14:T21)),MOD(ROW(),2)+7)))),"")</f>
        <v/>
      </c>
      <c r="V21" s="16" t="str">
        <f>IFERROR(IF(T14="","",IF(MOD(ROW(),2)+7=1,INDEX(Setembro!$F$4:$F$300,MATCH(T21,Setembro!$A$4:$A$300,0)),INDEX(Setembro!$F$4:$F$300,_xlfn.AGGREGATE(15,6,ROW(Setembro!$A$4:$A$300)-ROW(Setembro!$A$3)/(Setembro!$A$4:$A$300=MAX(T14:T21)),MOD(ROW(),2)+7)))),"")</f>
        <v/>
      </c>
    </row>
    <row r="22" spans="2:22" x14ac:dyDescent="0.3">
      <c r="B22" s="49">
        <f>Setembro!H9</f>
        <v>44451</v>
      </c>
      <c r="C22" s="20" t="str">
        <f>IFERROR(IF(B22="","",IF(MOD(ROW(),2)+1=1,INDEX(Setembro!$C$4:$C$300,MATCH(B22,Setembro!$A$4:$A$300,0)),INDEX(Setembro!$C$4:$C$300,_xlfn.AGGREGATE(15,6,ROW(Setembro!$A$4:$A$300)-ROW(Setembro!$A$3)/(Setembro!$A$4:$A$300=MAX(B22)),MOD(ROW(),2)+1)))),"")</f>
        <v>Números inteiros</v>
      </c>
      <c r="D22" s="16" t="str">
        <f>IFERROR(IF(B22="","",IF(MOD(ROW(),2)+1=1,INDEX(Setembro!$F$4:$F$300,MATCH(B22,Setembro!$A$4:$A$300,0)),INDEX(Setembro!$F$4:$F$300,_xlfn.AGGREGATE(15,6,ROW(Setembro!$A$4:$A$300)-ROW(Setembro!$A$3)/(Setembro!$A$4:$A$300=MAX(B22)),MOD(ROW(),2)+1)))),"")</f>
        <v>A estudar</v>
      </c>
      <c r="E22" s="36">
        <f>Setembro!I9</f>
        <v>44452</v>
      </c>
      <c r="F22" s="20" t="str">
        <f>IFERROR(IF(E22="","",IF(MOD(ROW(),2)+1=1,INDEX(Setembro!$C$4:$C$300,MATCH(E22,Setembro!$A$4:$A$300,0)),INDEX(Setembro!$C$4:$C$300,_xlfn.AGGREGATE(15,6,ROW(Setembro!$A$4:$A$300)-ROW(Setembro!$A$3)/(Setembro!$A$4:$A$300=MAX(E22)),MOD(ROW(),2)+1)))),"")</f>
        <v>Reações Quimicas</v>
      </c>
      <c r="G22" s="16" t="str">
        <f>IFERROR(IF(E22="","",IF(MOD(ROW(),2)+1=1,INDEX(Setembro!$F$4:$F$300,MATCH(E22,Setembro!$A$4:$A$300,0)),INDEX(Setembro!$F$4:$F$300,_xlfn.AGGREGATE(15,6,ROW(Setembro!$A$4:$A$300)-ROW(Setembro!$A$3)/(Setembro!$A$4:$A$300=MAX(E22)),MOD(ROW(),2)+1)))),"")</f>
        <v>A estudar</v>
      </c>
      <c r="H22" s="36">
        <f>Setembro!J9</f>
        <v>44453</v>
      </c>
      <c r="I22" s="20" t="str">
        <f>IFERROR(IF(H22="","",IF(MOD(ROW(),2)+1=1,INDEX(Setembro!$C$4:$C$300,MATCH(H22,Setembro!$A$4:$A$300,0)),INDEX(Setembro!$C$4:$C$300,_xlfn.AGGREGATE(15,6,ROW(Setembro!$A$4:$A$300)-ROW(Setembro!$A$3)/(Setembro!$A$4:$A$300=MAX(H22)),MOD(ROW(),2)+1)))),"")</f>
        <v>Báskara</v>
      </c>
      <c r="J22" s="16" t="str">
        <f>IFERROR(IF(H22="","",IF(MOD(ROW(),2)+1=1,INDEX(Setembro!$F$4:$F$300,MATCH(H22,Setembro!$A$4:$A$300,0)),INDEX(Setembro!$F$4:$F$300,_xlfn.AGGREGATE(15,6,ROW(Setembro!$A$4:$A$300)-ROW(Setembro!$A$3)/(Setembro!$A$4:$A$300=MAX(H22)),MOD(ROW(),2)+1)))),"")</f>
        <v>A estudar</v>
      </c>
      <c r="K22" s="36">
        <f>Setembro!K9</f>
        <v>44454</v>
      </c>
      <c r="L22" s="20" t="str">
        <f>IFERROR(IF(K22="","",IF(MOD(ROW(),2)+1=1,INDEX(Setembro!$C$4:$C$300,MATCH(K22,Setembro!$A$4:$A$300,0)),INDEX(Setembro!$C$4:$C$300,_xlfn.AGGREGATE(15,6,ROW(Setembro!$A$4:$A$300)-ROW(Setembro!$A$3)/(Setembro!$A$4:$A$300=MAX(K22)),MOD(ROW(),2)+1)))),"")</f>
        <v>Hifen</v>
      </c>
      <c r="M22" s="16" t="str">
        <f>IFERROR(IF(K22="","",IF(MOD(ROW(),2)+1=1,INDEX(Setembro!$F$4:$F$300,MATCH(K22,Setembro!$A$4:$A$300,0)),INDEX(Setembro!$F$4:$F$300,_xlfn.AGGREGATE(15,6,ROW(Setembro!$A$4:$A$300)-ROW(Setembro!$A$3)/(Setembro!$A$4:$A$300=MAX(K22)),MOD(ROW(),2)+1)))),"")</f>
        <v>A estudar</v>
      </c>
      <c r="N22" s="36">
        <f>Setembro!L9</f>
        <v>44455</v>
      </c>
      <c r="O22" s="20" t="str">
        <f>IFERROR(IF(N22="","",IF(MOD(ROW(),2)+1=1,INDEX(Setembro!$C$4:$C$300,MATCH(N22,Setembro!$A$4:$A$300,0)),INDEX(Setembro!$C$4:$C$300,_xlfn.AGGREGATE(15,6,ROW(Setembro!$A$4:$A$300)-ROW(Setembro!$A$3)/(Setembro!$A$4:$A$300=MAX(N22)),MOD(ROW(),2)+1)))),"")</f>
        <v>Velocidade Média</v>
      </c>
      <c r="P22" s="16" t="str">
        <f>IFERROR(IF(N22="","",IF(MOD(ROW(),2)+1=1,INDEX(Setembro!$F$4:$F$300,MATCH(N22,Setembro!$A$4:$A$300,0)),INDEX(Setembro!$F$4:$F$300,_xlfn.AGGREGATE(15,6,ROW(Setembro!$A$4:$A$300)-ROW(Setembro!$A$3)/(Setembro!$A$4:$A$300=MAX(N22)),MOD(ROW(),2)+1)))),"")</f>
        <v>A estudar</v>
      </c>
      <c r="Q22" s="36">
        <f>Setembro!M9</f>
        <v>44456</v>
      </c>
      <c r="R22" s="20" t="str">
        <f>IFERROR(IF(Q22="","",IF(MOD(ROW(),2)+1=1,INDEX(Setembro!$C$4:$C$300,MATCH(Q22,Setembro!$A$4:$A$300,0)),INDEX(Setembro!$C$4:$C$300,_xlfn.AGGREGATE(15,6,ROW(Setembro!$A$4:$A$300)-ROW(Setembro!$A$3)/(Setembro!$A$4:$A$300=MAX(Q22)),MOD(ROW(),2)+1)))),"")</f>
        <v>Quimica organica</v>
      </c>
      <c r="S22" s="16" t="str">
        <f>IFERROR(IF(Q22="","",IF(MOD(ROW(),2)+1=1,INDEX(Setembro!$F$4:$F$300,MATCH(Q22,Setembro!$A$4:$A$300,0)),INDEX(Setembro!$F$4:$F$300,_xlfn.AGGREGATE(15,6,ROW(Setembro!$A$4:$A$300)-ROW(Setembro!$A$3)/(Setembro!$A$4:$A$300=MAX(Q22)),MOD(ROW(),2)+1)))),"")</f>
        <v>A estudar</v>
      </c>
      <c r="T22" s="36">
        <f>Setembro!N9</f>
        <v>44457</v>
      </c>
      <c r="U22" s="46" t="str">
        <f>IFERROR(IF(T22="","",IF(MOD(ROW(),2)+1=1,INDEX(Setembro!$C$4:$C$300,MATCH(T22,Setembro!$A$4:$A$300,0)),INDEX(Setembro!$C$4:$C$300,_xlfn.AGGREGATE(15,6,ROW(Setembro!$A$4:$A$300)-ROW(Setembro!$A$3)/(Setembro!$A$4:$A$300=MAX(T22)),MOD(ROW(),2)+1)))),"")</f>
        <v>Vogais</v>
      </c>
      <c r="V22" s="16" t="str">
        <f>IFERROR(IF(T22="","",IF(MOD(ROW(),2)+1=1,INDEX(Setembro!$F$4:$F$300,MATCH(T22,Setembro!$A$4:$A$300,0)),INDEX(Setembro!$F$4:$F$300,_xlfn.AGGREGATE(15,6,ROW(Setembro!$A$4:$A$300)-ROW(Setembro!$A$3)/(Setembro!$A$4:$A$300=MAX(T22)),MOD(ROW(),2)+1)))),"")</f>
        <v>A estudar</v>
      </c>
    </row>
    <row r="23" spans="2:22" x14ac:dyDescent="0.3">
      <c r="B23" s="45"/>
      <c r="C23" s="20" t="str">
        <f>IFERROR(IF(B22="","",IF(MOD(ROW(),2)+1=1,INDEX(Setembro!$C$4:$C$300,MATCH(B23,Setembro!$A$4:$A$300,0)),INDEX(Setembro!$C$4:$C$300,_xlfn.AGGREGATE(15,6,ROW(Setembro!$A$4:$A$300)-ROW(Setembro!$A$3)/(Setembro!$A$4:$A$300=MAX(B22:B23)),MOD(ROW(),2)+1)))),"")</f>
        <v/>
      </c>
      <c r="D23" s="16" t="str">
        <f>IFERROR(IF(B22="","",IF(MOD(ROW(),2)+1=1,INDEX(Setembro!$F$4:$F$300,MATCH(B23,Setembro!$A$4:$A$300,0)),INDEX(Setembro!$F$4:$F$300,_xlfn.AGGREGATE(15,6,ROW(Setembro!$A$4:$A$300)-ROW(Setembro!$A$3)/(Setembro!$A$4:$A$300=MAX(B22:B23)),MOD(ROW(),2)+1)))),"")</f>
        <v/>
      </c>
      <c r="E23" s="26"/>
      <c r="F23" s="20" t="str">
        <f>IFERROR(IF(E22="","",IF(MOD(ROW(),2)+1=1,INDEX(Setembro!$C$4:$C$300,MATCH(E23,Setembro!$A$4:$A$300,0)),INDEX(Setembro!$C$4:$C$300,_xlfn.AGGREGATE(15,6,ROW(Setembro!$A$4:$A$300)-ROW(Setembro!$A$3)/(Setembro!$A$4:$A$300=MAX(E22:E23)),MOD(ROW(),2)+1)))),"")</f>
        <v/>
      </c>
      <c r="G23" s="16" t="str">
        <f>IFERROR(IF(E22="","",IF(MOD(ROW(),2)+1=1,INDEX(Setembro!$F$4:$F$300,MATCH(E23,Setembro!$A$4:$A$300,0)),INDEX(Setembro!$F$4:$F$300,_xlfn.AGGREGATE(15,6,ROW(Setembro!$A$4:$A$300)-ROW(Setembro!$A$3)/(Setembro!$A$4:$A$300=MAX(E22:E23)),MOD(ROW(),2)+1)))),"")</f>
        <v/>
      </c>
      <c r="H23" s="26"/>
      <c r="I23" s="20" t="str">
        <f>IFERROR(IF(H22="","",IF(MOD(ROW(),2)+1=1,INDEX(Setembro!$C$4:$C$300,MATCH(H23,Setembro!$A$4:$A$300,0)),INDEX(Setembro!$C$4:$C$300,_xlfn.AGGREGATE(15,6,ROW(Setembro!$A$4:$A$300)-ROW(Setembro!$A$3)/(Setembro!$A$4:$A$300=MAX(H22:H23)),MOD(ROW(),2)+1)))),"")</f>
        <v/>
      </c>
      <c r="J23" s="16" t="str">
        <f>IFERROR(IF(H22="","",IF(MOD(ROW(),2)+1=1,INDEX(Setembro!$F$4:$F$300,MATCH(H23,Setembro!$A$4:$A$300,0)),INDEX(Setembro!$F$4:$F$300,_xlfn.AGGREGATE(15,6,ROW(Setembro!$A$4:$A$300)-ROW(Setembro!$A$3)/(Setembro!$A$4:$A$300=MAX(H22:H23)),MOD(ROW(),2)+1)))),"")</f>
        <v/>
      </c>
      <c r="K23" s="26"/>
      <c r="L23" s="20" t="str">
        <f>IFERROR(IF(K22="","",IF(MOD(ROW(),2)+1=1,INDEX(Setembro!$C$4:$C$300,MATCH(K23,Setembro!$A$4:$A$300,0)),INDEX(Setembro!$C$4:$C$300,_xlfn.AGGREGATE(15,6,ROW(Setembro!$A$4:$A$300)-ROW(Setembro!$A$3)/(Setembro!$A$4:$A$300=MAX(K22:K23)),MOD(ROW(),2)+1)))),"")</f>
        <v/>
      </c>
      <c r="M23" s="16" t="str">
        <f>IFERROR(IF(K22="","",IF(MOD(ROW(),2)+1=1,INDEX(Setembro!$F$4:$F$300,MATCH(K23,Setembro!$A$4:$A$300,0)),INDEX(Setembro!$F$4:$F$300,_xlfn.AGGREGATE(15,6,ROW(Setembro!$A$4:$A$300)-ROW(Setembro!$A$3)/(Setembro!$A$4:$A$300=MAX(K22:K23)),MOD(ROW(),2)+1)))),"")</f>
        <v/>
      </c>
      <c r="N23" s="26"/>
      <c r="O23" s="20" t="str">
        <f>IFERROR(IF(N22="","",IF(MOD(ROW(),2)+1=1,INDEX(Setembro!$C$4:$C$300,MATCH(N23,Setembro!$A$4:$A$300,0)),INDEX(Setembro!$C$4:$C$300,_xlfn.AGGREGATE(15,6,ROW(Setembro!$A$4:$A$300)-ROW(Setembro!$A$3)/(Setembro!$A$4:$A$300=MAX(N22:N23)),MOD(ROW(),2)+1)))),"")</f>
        <v/>
      </c>
      <c r="P23" s="16" t="str">
        <f>IFERROR(IF(N22="","",IF(MOD(ROW(),2)+1=1,INDEX(Setembro!$F$4:$F$300,MATCH(N23,Setembro!$A$4:$A$300,0)),INDEX(Setembro!$F$4:$F$300,_xlfn.AGGREGATE(15,6,ROW(Setembro!$A$4:$A$300)-ROW(Setembro!$A$3)/(Setembro!$A$4:$A$300=MAX(N22:N23)),MOD(ROW(),2)+1)))),"")</f>
        <v/>
      </c>
      <c r="Q23" s="26"/>
      <c r="R23" s="20" t="str">
        <f>IFERROR(IF(Q22="","",IF(MOD(ROW(),2)+1=1,INDEX(Setembro!$C$4:$C$300,MATCH(Q23,Setembro!$A$4:$A$300,0)),INDEX(Setembro!$C$4:$C$300,_xlfn.AGGREGATE(15,6,ROW(Setembro!$A$4:$A$300)-ROW(Setembro!$A$3)/(Setembro!$A$4:$A$300=MAX(Q22:Q23)),MOD(ROW(),2)+1)))),"")</f>
        <v/>
      </c>
      <c r="S23" s="16" t="str">
        <f>IFERROR(IF(Q22="","",IF(MOD(ROW(),2)+1=1,INDEX(Setembro!$F$4:$F$300,MATCH(Q23,Setembro!$A$4:$A$300,0)),INDEX(Setembro!$F$4:$F$300,_xlfn.AGGREGATE(15,6,ROW(Setembro!$A$4:$A$300)-ROW(Setembro!$A$3)/(Setembro!$A$4:$A$300=MAX(Q22:Q23)),MOD(ROW(),2)+1)))),"")</f>
        <v/>
      </c>
      <c r="T23" s="26"/>
      <c r="U23" s="46" t="str">
        <f>IFERROR(IF(T22="","",IF(MOD(ROW(),2)+1=1,INDEX(Setembro!$C$4:$C$300,MATCH(T23,Setembro!$A$4:$A$300,0)),INDEX(Setembro!$C$4:$C$300,_xlfn.AGGREGATE(15,6,ROW(Setembro!$A$4:$A$300)-ROW(Setembro!$A$3)/(Setembro!$A$4:$A$300=MAX(T22:T23)),MOD(ROW(),2)+1)))),"")</f>
        <v/>
      </c>
      <c r="V23" s="16" t="str">
        <f>IFERROR(IF(T22="","",IF(MOD(ROW(),2)+1=1,INDEX(Setembro!$F$4:$F$300,MATCH(T23,Setembro!$A$4:$A$300,0)),INDEX(Setembro!$F$4:$F$300,_xlfn.AGGREGATE(15,6,ROW(Setembro!$A$4:$A$300)-ROW(Setembro!$A$3)/(Setembro!$A$4:$A$300=MAX(T22:T23)),MOD(ROW(),2)+1)))),"")</f>
        <v/>
      </c>
    </row>
    <row r="24" spans="2:22" x14ac:dyDescent="0.3">
      <c r="B24" s="45"/>
      <c r="C24" s="20" t="str">
        <f>IFERROR(IF(B22="","",IF(MOD(ROW(),2)+3=1,INDEX(Setembro!$C$4:$C$300,MATCH(B24,Setembro!$A$4:$A$300,0)),INDEX(Setembro!$C$4:$C$300,_xlfn.AGGREGATE(15,6,ROW(Setembro!$A$4:$A$300)-ROW(Setembro!$A$3)/(Setembro!$A$4:$A$300=MAX(B22:B24)),MOD(ROW(),2)+3)))),"")</f>
        <v/>
      </c>
      <c r="D24" s="16" t="str">
        <f>IFERROR(IF(B22="","",IF(MOD(ROW(),2)+3=1,INDEX(Setembro!$F$4:$F$300,MATCH(B24,Setembro!$A$4:$A$300,0)),INDEX(Setembro!$F$4:$F$300,_xlfn.AGGREGATE(15,6,ROW(Setembro!$A$4:$A$300)-ROW(Setembro!$A$3)/(Setembro!$A$4:$A$300=MAX(B22:B24)),MOD(ROW(),2)+3)))),"")</f>
        <v/>
      </c>
      <c r="E24" s="26"/>
      <c r="F24" s="20" t="str">
        <f>IFERROR(IF(E22="","",IF(MOD(ROW(),2)+3=1,INDEX(Setembro!$C$4:$C$300,MATCH(E24,Setembro!$A$4:$A$300,0)),INDEX(Setembro!$C$4:$C$300,_xlfn.AGGREGATE(15,6,ROW(Setembro!$A$4:$A$300)-ROW(Setembro!$A$3)/(Setembro!$A$4:$A$300=MAX(E22:E24)),MOD(ROW(),2)+3)))),"")</f>
        <v/>
      </c>
      <c r="G24" s="16" t="str">
        <f>IFERROR(IF(E22="","",IF(MOD(ROW(),2)+3=1,INDEX(Setembro!$F$4:$F$300,MATCH(E24,Setembro!$A$4:$A$300,0)),INDEX(Setembro!$F$4:$F$300,_xlfn.AGGREGATE(15,6,ROW(Setembro!$A$4:$A$300)-ROW(Setembro!$A$3)/(Setembro!$A$4:$A$300=MAX(E22:E24)),MOD(ROW(),2)+3)))),"")</f>
        <v/>
      </c>
      <c r="H24" s="26"/>
      <c r="I24" s="20" t="str">
        <f>IFERROR(IF(H22="","",IF(MOD(ROW(),2)+3=1,INDEX(Setembro!$C$4:$C$300,MATCH(H24,Setembro!$A$4:$A$300,0)),INDEX(Setembro!$C$4:$C$300,_xlfn.AGGREGATE(15,6,ROW(Setembro!$A$4:$A$300)-ROW(Setembro!$A$3)/(Setembro!$A$4:$A$300=MAX(H22:H24)),MOD(ROW(),2)+3)))),"")</f>
        <v/>
      </c>
      <c r="J24" s="16" t="str">
        <f>IFERROR(IF(H22="","",IF(MOD(ROW(),2)+3=1,INDEX(Setembro!$F$4:$F$300,MATCH(H24,Setembro!$A$4:$A$300,0)),INDEX(Setembro!$F$4:$F$300,_xlfn.AGGREGATE(15,6,ROW(Setembro!$A$4:$A$300)-ROW(Setembro!$A$3)/(Setembro!$A$4:$A$300=MAX(H22:H24)),MOD(ROW(),2)+3)))),"")</f>
        <v/>
      </c>
      <c r="K24" s="26"/>
      <c r="L24" s="20" t="str">
        <f>IFERROR(IF(K22="","",IF(MOD(ROW(),2)+3=1,INDEX(Setembro!$C$4:$C$300,MATCH(K24,Setembro!$A$4:$A$300,0)),INDEX(Setembro!$C$4:$C$300,_xlfn.AGGREGATE(15,6,ROW(Setembro!$A$4:$A$300)-ROW(Setembro!$A$3)/(Setembro!$A$4:$A$300=MAX(K22:K24)),MOD(ROW(),2)+3)))),"")</f>
        <v/>
      </c>
      <c r="M24" s="16" t="str">
        <f>IFERROR(IF(K22="","",IF(MOD(ROW(),2)+3=1,INDEX(Setembro!$F$4:$F$300,MATCH(K24,Setembro!$A$4:$A$300,0)),INDEX(Setembro!$F$4:$F$300,_xlfn.AGGREGATE(15,6,ROW(Setembro!$A$4:$A$300)-ROW(Setembro!$A$3)/(Setembro!$A$4:$A$300=MAX(K22:K24)),MOD(ROW(),2)+3)))),"")</f>
        <v/>
      </c>
      <c r="N24" s="26"/>
      <c r="O24" s="20" t="str">
        <f>IFERROR(IF(N22="","",IF(MOD(ROW(),2)+3=1,INDEX(Setembro!$C$4:$C$300,MATCH(N24,Setembro!$A$4:$A$300,0)),INDEX(Setembro!$C$4:$C$300,_xlfn.AGGREGATE(15,6,ROW(Setembro!$A$4:$A$300)-ROW(Setembro!$A$3)/(Setembro!$A$4:$A$300=MAX(N22:N24)),MOD(ROW(),2)+3)))),"")</f>
        <v/>
      </c>
      <c r="P24" s="16" t="str">
        <f>IFERROR(IF(N22="","",IF(MOD(ROW(),2)+3=1,INDEX(Setembro!$F$4:$F$300,MATCH(N24,Setembro!$A$4:$A$300,0)),INDEX(Setembro!$F$4:$F$300,_xlfn.AGGREGATE(15,6,ROW(Setembro!$A$4:$A$300)-ROW(Setembro!$A$3)/(Setembro!$A$4:$A$300=MAX(N22:N24)),MOD(ROW(),2)+3)))),"")</f>
        <v/>
      </c>
      <c r="Q24" s="26"/>
      <c r="R24" s="20" t="str">
        <f>IFERROR(IF(Q22="","",IF(MOD(ROW(),2)+3=1,INDEX(Setembro!$C$4:$C$300,MATCH(Q24,Setembro!$A$4:$A$300,0)),INDEX(Setembro!$C$4:$C$300,_xlfn.AGGREGATE(15,6,ROW(Setembro!$A$4:$A$300)-ROW(Setembro!$A$3)/(Setembro!$A$4:$A$300=MAX(Q22:Q24)),MOD(ROW(),2)+3)))),"")</f>
        <v/>
      </c>
      <c r="S24" s="16" t="str">
        <f>IFERROR(IF(Q22="","",IF(MOD(ROW(),2)+3=1,INDEX(Setembro!$F$4:$F$300,MATCH(Q24,Setembro!$A$4:$A$300,0)),INDEX(Setembro!$F$4:$F$300,_xlfn.AGGREGATE(15,6,ROW(Setembro!$A$4:$A$300)-ROW(Setembro!$A$3)/(Setembro!$A$4:$A$300=MAX(Q22:Q24)),MOD(ROW(),2)+3)))),"")</f>
        <v/>
      </c>
      <c r="T24" s="26"/>
      <c r="U24" s="46" t="str">
        <f>IFERROR(IF(T22="","",IF(MOD(ROW(),2)+3=1,INDEX(Setembro!$C$4:$C$300,MATCH(T24,Setembro!$A$4:$A$300,0)),INDEX(Setembro!$C$4:$C$300,_xlfn.AGGREGATE(15,6,ROW(Setembro!$A$4:$A$300)-ROW(Setembro!$A$3)/(Setembro!$A$4:$A$300=MAX(T22:T24)),MOD(ROW(),2)+3)))),"")</f>
        <v/>
      </c>
      <c r="V24" s="16" t="str">
        <f>IFERROR(IF(T22="","",IF(MOD(ROW(),2)+3=1,INDEX(Setembro!$F$4:$F$300,MATCH(T24,Setembro!$A$4:$A$300,0)),INDEX(Setembro!$F$4:$F$300,_xlfn.AGGREGATE(15,6,ROW(Setembro!$A$4:$A$300)-ROW(Setembro!$A$3)/(Setembro!$A$4:$A$300=MAX(T22:T24)),MOD(ROW(),2)+3)))),"")</f>
        <v/>
      </c>
    </row>
    <row r="25" spans="2:22" x14ac:dyDescent="0.3">
      <c r="B25" s="45"/>
      <c r="C25" s="20" t="str">
        <f>IFERROR(IF(B22="","",IF(MOD(ROW(),2)+3=1,INDEX(Setembro!$C$4:$C$300,MATCH(B25,Setembro!$A$4:$A$300,0)),INDEX(Setembro!$C$4:$C$300,_xlfn.AGGREGATE(15,6,ROW(Setembro!$A$4:$A$300)-ROW(Setembro!$A$3)/(Setembro!$A$4:$A$300=MAX(B22:B25)),MOD(ROW(),2)+3)))),"")</f>
        <v/>
      </c>
      <c r="D25" s="16" t="str">
        <f>IFERROR(IF(B22="","",IF(MOD(ROW(),2)+3=1,INDEX(Setembro!$F$4:$F$300,MATCH(B25,Setembro!$A$4:$A$300,0)),INDEX(Setembro!$F$4:$F$300,_xlfn.AGGREGATE(15,6,ROW(Setembro!$A$4:$A$300)-ROW(Setembro!$A$3)/(Setembro!$A$4:$A$300=MAX(B22:B25)),MOD(ROW(),2)+3)))),"")</f>
        <v/>
      </c>
      <c r="E25" s="26"/>
      <c r="F25" s="20" t="str">
        <f>IFERROR(IF(E22="","",IF(MOD(ROW(),2)+3=1,INDEX(Setembro!$C$4:$C$300,MATCH(E25,Setembro!$A$4:$A$300,0)),INDEX(Setembro!$C$4:$C$300,_xlfn.AGGREGATE(15,6,ROW(Setembro!$A$4:$A$300)-ROW(Setembro!$A$3)/(Setembro!$A$4:$A$300=MAX(E22:E25)),MOD(ROW(),2)+3)))),"")</f>
        <v/>
      </c>
      <c r="G25" s="16" t="str">
        <f>IFERROR(IF(E22="","",IF(MOD(ROW(),2)+3=1,INDEX(Setembro!$F$4:$F$300,MATCH(E25,Setembro!$A$4:$A$300,0)),INDEX(Setembro!$F$4:$F$300,_xlfn.AGGREGATE(15,6,ROW(Setembro!$A$4:$A$300)-ROW(Setembro!$A$3)/(Setembro!$A$4:$A$300=MAX(E22:E25)),MOD(ROW(),2)+3)))),"")</f>
        <v/>
      </c>
      <c r="H25" s="26"/>
      <c r="I25" s="20" t="str">
        <f>IFERROR(IF(H22="","",IF(MOD(ROW(),2)+3=1,INDEX(Setembro!$C$4:$C$300,MATCH(H25,Setembro!$A$4:$A$300,0)),INDEX(Setembro!$C$4:$C$300,_xlfn.AGGREGATE(15,6,ROW(Setembro!$A$4:$A$300)-ROW(Setembro!$A$3)/(Setembro!$A$4:$A$300=MAX(H22:H25)),MOD(ROW(),2)+3)))),"")</f>
        <v/>
      </c>
      <c r="J25" s="16" t="str">
        <f>IFERROR(IF(H22="","",IF(MOD(ROW(),2)+3=1,INDEX(Setembro!$F$4:$F$300,MATCH(H25,Setembro!$A$4:$A$300,0)),INDEX(Setembro!$F$4:$F$300,_xlfn.AGGREGATE(15,6,ROW(Setembro!$A$4:$A$300)-ROW(Setembro!$A$3)/(Setembro!$A$4:$A$300=MAX(H22:H25)),MOD(ROW(),2)+3)))),"")</f>
        <v/>
      </c>
      <c r="K25" s="26"/>
      <c r="L25" s="20" t="str">
        <f>IFERROR(IF(K22="","",IF(MOD(ROW(),2)+3=1,INDEX(Setembro!$C$4:$C$300,MATCH(K25,Setembro!$A$4:$A$300,0)),INDEX(Setembro!$C$4:$C$300,_xlfn.AGGREGATE(15,6,ROW(Setembro!$A$4:$A$300)-ROW(Setembro!$A$3)/(Setembro!$A$4:$A$300=MAX(K22:K25)),MOD(ROW(),2)+3)))),"")</f>
        <v/>
      </c>
      <c r="M25" s="16" t="str">
        <f>IFERROR(IF(K22="","",IF(MOD(ROW(),2)+3=1,INDEX(Setembro!$F$4:$F$300,MATCH(K25,Setembro!$A$4:$A$300,0)),INDEX(Setembro!$F$4:$F$300,_xlfn.AGGREGATE(15,6,ROW(Setembro!$A$4:$A$300)-ROW(Setembro!$A$3)/(Setembro!$A$4:$A$300=MAX(K22:K25)),MOD(ROW(),2)+3)))),"")</f>
        <v/>
      </c>
      <c r="N25" s="26"/>
      <c r="O25" s="20" t="str">
        <f>IFERROR(IF(N22="","",IF(MOD(ROW(),2)+3=1,INDEX(Setembro!$C$4:$C$300,MATCH(N25,Setembro!$A$4:$A$300,0)),INDEX(Setembro!$C$4:$C$300,_xlfn.AGGREGATE(15,6,ROW(Setembro!$A$4:$A$300)-ROW(Setembro!$A$3)/(Setembro!$A$4:$A$300=MAX(N22:N25)),MOD(ROW(),2)+3)))),"")</f>
        <v/>
      </c>
      <c r="P25" s="16" t="str">
        <f>IFERROR(IF(N22="","",IF(MOD(ROW(),2)+3=1,INDEX(Setembro!$F$4:$F$300,MATCH(N25,Setembro!$A$4:$A$300,0)),INDEX(Setembro!$F$4:$F$300,_xlfn.AGGREGATE(15,6,ROW(Setembro!$A$4:$A$300)-ROW(Setembro!$A$3)/(Setembro!$A$4:$A$300=MAX(N22:N25)),MOD(ROW(),2)+3)))),"")</f>
        <v/>
      </c>
      <c r="Q25" s="26"/>
      <c r="R25" s="20" t="str">
        <f>IFERROR(IF(Q22="","",IF(MOD(ROW(),2)+3=1,INDEX(Setembro!$C$4:$C$300,MATCH(Q25,Setembro!$A$4:$A$300,0)),INDEX(Setembro!$C$4:$C$300,_xlfn.AGGREGATE(15,6,ROW(Setembro!$A$4:$A$300)-ROW(Setembro!$A$3)/(Setembro!$A$4:$A$300=MAX(Q22:Q25)),MOD(ROW(),2)+3)))),"")</f>
        <v/>
      </c>
      <c r="S25" s="16" t="str">
        <f>IFERROR(IF(Q22="","",IF(MOD(ROW(),2)+3=1,INDEX(Setembro!$F$4:$F$300,MATCH(Q25,Setembro!$A$4:$A$300,0)),INDEX(Setembro!$F$4:$F$300,_xlfn.AGGREGATE(15,6,ROW(Setembro!$A$4:$A$300)-ROW(Setembro!$A$3)/(Setembro!$A$4:$A$300=MAX(Q22:Q25)),MOD(ROW(),2)+3)))),"")</f>
        <v/>
      </c>
      <c r="T25" s="26"/>
      <c r="U25" s="46" t="str">
        <f>IFERROR(IF(T22="","",IF(MOD(ROW(),2)+3=1,INDEX(Setembro!$C$4:$C$300,MATCH(T25,Setembro!$A$4:$A$300,0)),INDEX(Setembro!$C$4:$C$300,_xlfn.AGGREGATE(15,6,ROW(Setembro!$A$4:$A$300)-ROW(Setembro!$A$3)/(Setembro!$A$4:$A$300=MAX(T22:T25)),MOD(ROW(),2)+3)))),"")</f>
        <v/>
      </c>
      <c r="V25" s="16" t="str">
        <f>IFERROR(IF(T22="","",IF(MOD(ROW(),2)+3=1,INDEX(Setembro!$F$4:$F$300,MATCH(T25,Setembro!$A$4:$A$300,0)),INDEX(Setembro!$F$4:$F$300,_xlfn.AGGREGATE(15,6,ROW(Setembro!$A$4:$A$300)-ROW(Setembro!$A$3)/(Setembro!$A$4:$A$300=MAX(T22:T25)),MOD(ROW(),2)+3)))),"")</f>
        <v/>
      </c>
    </row>
    <row r="26" spans="2:22" x14ac:dyDescent="0.3">
      <c r="B26" s="47"/>
      <c r="C26" s="20" t="str">
        <f>IFERROR(IF(B22="","",IF(MOD(ROW(),2)+5=1,INDEX(Setembro!$C$4:$C$300,MATCH(B26,Setembro!$A$4:$A$300,0)),INDEX(Setembro!$C$4:$C$300,_xlfn.AGGREGATE(15,6,ROW(Setembro!$A$4:$A$300)-ROW(Setembro!$A$3)/(Setembro!$A$4:$A$300=MAX(B22:B26)),MOD(ROW(),2)+5)))),"")</f>
        <v/>
      </c>
      <c r="D26" s="16" t="str">
        <f>IFERROR(IF(B22="","",IF(MOD(ROW(),2)+5=1,INDEX(Setembro!$F$4:$F$300,MATCH(B26,Setembro!$A$4:$A$300,0)),INDEX(Setembro!$F$4:$F$300,_xlfn.AGGREGATE(15,6,ROW(Setembro!$A$4:$A$300)-ROW(Setembro!$A$3)/(Setembro!$A$4:$A$300=MAX(B22:B26)),MOD(ROW(),2)+5)))),"")</f>
        <v/>
      </c>
      <c r="E26" s="34"/>
      <c r="F26" s="20" t="str">
        <f>IFERROR(IF(E22="","",IF(MOD(ROW(),2)+5=1,INDEX(Setembro!$C$4:$C$300,MATCH(E26,Setembro!$A$4:$A$300,0)),INDEX(Setembro!$C$4:$C$300,_xlfn.AGGREGATE(15,6,ROW(Setembro!$A$4:$A$300)-ROW(Setembro!$A$3)/(Setembro!$A$4:$A$300=MAX(E22:E26)),MOD(ROW(),2)+5)))),"")</f>
        <v/>
      </c>
      <c r="G26" s="16" t="str">
        <f>IFERROR(IF(E22="","",IF(MOD(ROW(),2)+5=1,INDEX(Setembro!$F$4:$F$300,MATCH(E26,Setembro!$A$4:$A$300,0)),INDEX(Setembro!$F$4:$F$300,_xlfn.AGGREGATE(15,6,ROW(Setembro!$A$4:$A$300)-ROW(Setembro!$A$3)/(Setembro!$A$4:$A$300=MAX(E22:E26)),MOD(ROW(),2)+5)))),"")</f>
        <v/>
      </c>
      <c r="H26" s="34"/>
      <c r="I26" s="20" t="str">
        <f>IFERROR(IF(H22="","",IF(MOD(ROW(),2)+5=1,INDEX(Setembro!$C$4:$C$300,MATCH(H26,Setembro!$A$4:$A$300,0)),INDEX(Setembro!$C$4:$C$300,_xlfn.AGGREGATE(15,6,ROW(Setembro!$A$4:$A$300)-ROW(Setembro!$A$3)/(Setembro!$A$4:$A$300=MAX(H22:H26)),MOD(ROW(),2)+5)))),"")</f>
        <v/>
      </c>
      <c r="J26" s="16" t="str">
        <f>IFERROR(IF(H22="","",IF(MOD(ROW(),2)+5=1,INDEX(Setembro!$F$4:$F$300,MATCH(H26,Setembro!$A$4:$A$300,0)),INDEX(Setembro!$F$4:$F$300,_xlfn.AGGREGATE(15,6,ROW(Setembro!$A$4:$A$300)-ROW(Setembro!$A$3)/(Setembro!$A$4:$A$300=MAX(H22:H26)),MOD(ROW(),2)+5)))),"")</f>
        <v/>
      </c>
      <c r="K26" s="34"/>
      <c r="L26" s="20" t="str">
        <f>IFERROR(IF(K22="","",IF(MOD(ROW(),2)+5=1,INDEX(Setembro!$C$4:$C$300,MATCH(K26,Setembro!$A$4:$A$300,0)),INDEX(Setembro!$C$4:$C$300,_xlfn.AGGREGATE(15,6,ROW(Setembro!$A$4:$A$300)-ROW(Setembro!$A$3)/(Setembro!$A$4:$A$300=MAX(K22:K26)),MOD(ROW(),2)+5)))),"")</f>
        <v/>
      </c>
      <c r="M26" s="16" t="str">
        <f>IFERROR(IF(K22="","",IF(MOD(ROW(),2)+5=1,INDEX(Setembro!$F$4:$F$300,MATCH(K26,Setembro!$A$4:$A$300,0)),INDEX(Setembro!$F$4:$F$300,_xlfn.AGGREGATE(15,6,ROW(Setembro!$A$4:$A$300)-ROW(Setembro!$A$3)/(Setembro!$A$4:$A$300=MAX(K22:K26)),MOD(ROW(),2)+5)))),"")</f>
        <v/>
      </c>
      <c r="N26" s="34"/>
      <c r="O26" s="20" t="str">
        <f>IFERROR(IF(N22="","",IF(MOD(ROW(),2)+5=1,INDEX(Setembro!$C$4:$C$300,MATCH(N26,Setembro!$A$4:$A$300,0)),INDEX(Setembro!$C$4:$C$300,_xlfn.AGGREGATE(15,6,ROW(Setembro!$A$4:$A$300)-ROW(Setembro!$A$3)/(Setembro!$A$4:$A$300=MAX(N22:N26)),MOD(ROW(),2)+5)))),"")</f>
        <v/>
      </c>
      <c r="P26" s="16" t="str">
        <f>IFERROR(IF(N22="","",IF(MOD(ROW(),2)+5=1,INDEX(Setembro!$F$4:$F$300,MATCH(N26,Setembro!$A$4:$A$300,0)),INDEX(Setembro!$F$4:$F$300,_xlfn.AGGREGATE(15,6,ROW(Setembro!$A$4:$A$300)-ROW(Setembro!$A$3)/(Setembro!$A$4:$A$300=MAX(N22:N26)),MOD(ROW(),2)+5)))),"")</f>
        <v/>
      </c>
      <c r="Q26" s="34"/>
      <c r="R26" s="20" t="str">
        <f>IFERROR(IF(Q22="","",IF(MOD(ROW(),2)+5=1,INDEX(Setembro!$C$4:$C$300,MATCH(Q26,Setembro!$A$4:$A$300,0)),INDEX(Setembro!$C$4:$C$300,_xlfn.AGGREGATE(15,6,ROW(Setembro!$A$4:$A$300)-ROW(Setembro!$A$3)/(Setembro!$A$4:$A$300=MAX(Q22:Q26)),MOD(ROW(),2)+5)))),"")</f>
        <v/>
      </c>
      <c r="S26" s="16" t="str">
        <f>IFERROR(IF(Q22="","",IF(MOD(ROW(),2)+5=1,INDEX(Setembro!$F$4:$F$300,MATCH(Q26,Setembro!$A$4:$A$300,0)),INDEX(Setembro!$F$4:$F$300,_xlfn.AGGREGATE(15,6,ROW(Setembro!$A$4:$A$300)-ROW(Setembro!$A$3)/(Setembro!$A$4:$A$300=MAX(Q22:Q26)),MOD(ROW(),2)+5)))),"")</f>
        <v/>
      </c>
      <c r="T26" s="34"/>
      <c r="U26" s="46" t="str">
        <f>IFERROR(IF(T22="","",IF(MOD(ROW(),2)+5=1,INDEX(Setembro!$C$4:$C$300,MATCH(T26,Setembro!$A$4:$A$300,0)),INDEX(Setembro!$C$4:$C$300,_xlfn.AGGREGATE(15,6,ROW(Setembro!$A$4:$A$300)-ROW(Setembro!$A$3)/(Setembro!$A$4:$A$300=MAX(T22:T26)),MOD(ROW(),2)+5)))),"")</f>
        <v/>
      </c>
      <c r="V26" s="16" t="str">
        <f>IFERROR(IF(T22="","",IF(MOD(ROW(),2)+5=1,INDEX(Setembro!$F$4:$F$300,MATCH(T26,Setembro!$A$4:$A$300,0)),INDEX(Setembro!$F$4:$F$300,_xlfn.AGGREGATE(15,6,ROW(Setembro!$A$4:$A$300)-ROW(Setembro!$A$3)/(Setembro!$A$4:$A$300=MAX(T22:T26)),MOD(ROW(),2)+5)))),"")</f>
        <v/>
      </c>
    </row>
    <row r="27" spans="2:22" x14ac:dyDescent="0.3">
      <c r="B27" s="47"/>
      <c r="C27" s="20" t="str">
        <f>IFERROR(IF(B22="","",IF(MOD(ROW(),2)+5=1,INDEX(Setembro!$C$4:$C$300,MATCH(B27,Setembro!$A$4:$A$300,0)),INDEX(Setembro!$C$4:$C$300,_xlfn.AGGREGATE(15,6,ROW(Setembro!$A$4:$A$300)-ROW(Setembro!$A$3)/(Setembro!$A$4:$A$300=MAX(B22:B27)),MOD(ROW(),2)+5)))),"")</f>
        <v/>
      </c>
      <c r="D27" s="16" t="str">
        <f>IFERROR(IF(B22="","",IF(MOD(ROW(),2)+5=1,INDEX(Setembro!$F$4:$F$300,MATCH(B27,Setembro!$A$4:$A$300,0)),INDEX(Setembro!$F$4:$F$300,_xlfn.AGGREGATE(15,6,ROW(Setembro!$A$4:$A$300)-ROW(Setembro!$A$3)/(Setembro!$A$4:$A$300=MAX(B22:B27)),MOD(ROW(),2)+5)))),"")</f>
        <v/>
      </c>
      <c r="E27" s="34"/>
      <c r="F27" s="20" t="str">
        <f>IFERROR(IF(E22="","",IF(MOD(ROW(),2)+5=1,INDEX(Setembro!$C$4:$C$300,MATCH(E27,Setembro!$A$4:$A$300,0)),INDEX(Setembro!$C$4:$C$300,_xlfn.AGGREGATE(15,6,ROW(Setembro!$A$4:$A$300)-ROW(Setembro!$A$3)/(Setembro!$A$4:$A$300=MAX(E22:E27)),MOD(ROW(),2)+5)))),"")</f>
        <v/>
      </c>
      <c r="G27" s="16" t="str">
        <f>IFERROR(IF(E22="","",IF(MOD(ROW(),2)+5=1,INDEX(Setembro!$F$4:$F$300,MATCH(E27,Setembro!$A$4:$A$300,0)),INDEX(Setembro!$F$4:$F$300,_xlfn.AGGREGATE(15,6,ROW(Setembro!$A$4:$A$300)-ROW(Setembro!$A$3)/(Setembro!$A$4:$A$300=MAX(E22:E27)),MOD(ROW(),2)+5)))),"")</f>
        <v/>
      </c>
      <c r="H27" s="34"/>
      <c r="I27" s="20" t="str">
        <f>IFERROR(IF(H22="","",IF(MOD(ROW(),2)+5=1,INDEX(Setembro!$C$4:$C$300,MATCH(H27,Setembro!$A$4:$A$300,0)),INDEX(Setembro!$C$4:$C$300,_xlfn.AGGREGATE(15,6,ROW(Setembro!$A$4:$A$300)-ROW(Setembro!$A$3)/(Setembro!$A$4:$A$300=MAX(H22:H27)),MOD(ROW(),2)+5)))),"")</f>
        <v/>
      </c>
      <c r="J27" s="16" t="str">
        <f>IFERROR(IF(H22="","",IF(MOD(ROW(),2)+5=1,INDEX(Setembro!$F$4:$F$300,MATCH(H27,Setembro!$A$4:$A$300,0)),INDEX(Setembro!$F$4:$F$300,_xlfn.AGGREGATE(15,6,ROW(Setembro!$A$4:$A$300)-ROW(Setembro!$A$3)/(Setembro!$A$4:$A$300=MAX(H22:H27)),MOD(ROW(),2)+5)))),"")</f>
        <v/>
      </c>
      <c r="K27" s="34"/>
      <c r="L27" s="20" t="str">
        <f>IFERROR(IF(K22="","",IF(MOD(ROW(),2)+5=1,INDEX(Setembro!$C$4:$C$300,MATCH(K27,Setembro!$A$4:$A$300,0)),INDEX(Setembro!$C$4:$C$300,_xlfn.AGGREGATE(15,6,ROW(Setembro!$A$4:$A$300)-ROW(Setembro!$A$3)/(Setembro!$A$4:$A$300=MAX(K22:K27)),MOD(ROW(),2)+5)))),"")</f>
        <v/>
      </c>
      <c r="M27" s="16" t="str">
        <f>IFERROR(IF(K22="","",IF(MOD(ROW(),2)+5=1,INDEX(Setembro!$F$4:$F$300,MATCH(K27,Setembro!$A$4:$A$300,0)),INDEX(Setembro!$F$4:$F$300,_xlfn.AGGREGATE(15,6,ROW(Setembro!$A$4:$A$300)-ROW(Setembro!$A$3)/(Setembro!$A$4:$A$300=MAX(K22:K27)),MOD(ROW(),2)+5)))),"")</f>
        <v/>
      </c>
      <c r="N27" s="34"/>
      <c r="O27" s="20" t="str">
        <f>IFERROR(IF(N22="","",IF(MOD(ROW(),2)+5=1,INDEX(Setembro!$C$4:$C$300,MATCH(N27,Setembro!$A$4:$A$300,0)),INDEX(Setembro!$C$4:$C$300,_xlfn.AGGREGATE(15,6,ROW(Setembro!$A$4:$A$300)-ROW(Setembro!$A$3)/(Setembro!$A$4:$A$300=MAX(N22:N27)),MOD(ROW(),2)+5)))),"")</f>
        <v/>
      </c>
      <c r="P27" s="16" t="str">
        <f>IFERROR(IF(N22="","",IF(MOD(ROW(),2)+5=1,INDEX(Setembro!$F$4:$F$300,MATCH(N27,Setembro!$A$4:$A$300,0)),INDEX(Setembro!$F$4:$F$300,_xlfn.AGGREGATE(15,6,ROW(Setembro!$A$4:$A$300)-ROW(Setembro!$A$3)/(Setembro!$A$4:$A$300=MAX(N22:N27)),MOD(ROW(),2)+5)))),"")</f>
        <v/>
      </c>
      <c r="Q27" s="34"/>
      <c r="R27" s="20" t="str">
        <f>IFERROR(IF(Q22="","",IF(MOD(ROW(),2)+5=1,INDEX(Setembro!$C$4:$C$300,MATCH(Q27,Setembro!$A$4:$A$300,0)),INDEX(Setembro!$C$4:$C$300,_xlfn.AGGREGATE(15,6,ROW(Setembro!$A$4:$A$300)-ROW(Setembro!$A$3)/(Setembro!$A$4:$A$300=MAX(Q22:Q27)),MOD(ROW(),2)+5)))),"")</f>
        <v/>
      </c>
      <c r="S27" s="16" t="str">
        <f>IFERROR(IF(Q22="","",IF(MOD(ROW(),2)+5=1,INDEX(Setembro!$F$4:$F$300,MATCH(Q27,Setembro!$A$4:$A$300,0)),INDEX(Setembro!$F$4:$F$300,_xlfn.AGGREGATE(15,6,ROW(Setembro!$A$4:$A$300)-ROW(Setembro!$A$3)/(Setembro!$A$4:$A$300=MAX(Q22:Q27)),MOD(ROW(),2)+5)))),"")</f>
        <v/>
      </c>
      <c r="T27" s="34"/>
      <c r="U27" s="46" t="str">
        <f>IFERROR(IF(T22="","",IF(MOD(ROW(),2)+5=1,INDEX(Setembro!$C$4:$C$300,MATCH(T27,Setembro!$A$4:$A$300,0)),INDEX(Setembro!$C$4:$C$300,_xlfn.AGGREGATE(15,6,ROW(Setembro!$A$4:$A$300)-ROW(Setembro!$A$3)/(Setembro!$A$4:$A$300=MAX(T22:T27)),MOD(ROW(),2)+5)))),"")</f>
        <v/>
      </c>
      <c r="V27" s="16" t="str">
        <f>IFERROR(IF(T22="","",IF(MOD(ROW(),2)+5=1,INDEX(Setembro!$F$4:$F$300,MATCH(T27,Setembro!$A$4:$A$300,0)),INDEX(Setembro!$F$4:$F$300,_xlfn.AGGREGATE(15,6,ROW(Setembro!$A$4:$A$300)-ROW(Setembro!$A$3)/(Setembro!$A$4:$A$300=MAX(T22:T27)),MOD(ROW(),2)+5)))),"")</f>
        <v/>
      </c>
    </row>
    <row r="28" spans="2:22" x14ac:dyDescent="0.3">
      <c r="B28" s="47"/>
      <c r="C28" s="20" t="str">
        <f>IFERROR(IF(B22="","",IF(MOD(ROW(),2)+7=1,INDEX(Setembro!$C$4:$C$300,MATCH(B28,Setembro!$A$4:$A$300,0)),INDEX(Setembro!$C$4:$C$300,_xlfn.AGGREGATE(15,6,ROW(Setembro!$A$4:$A$300)-ROW(Setembro!$A$3)/(Setembro!$A$4:$A$300=MAX(B22:B28)),MOD(ROW(),2)+7)))),"")</f>
        <v/>
      </c>
      <c r="D28" s="16" t="str">
        <f>IFERROR(IF(B22="","",IF(MOD(ROW(),2)+7=1,INDEX(Setembro!$F$4:$F$300,MATCH(B28,Setembro!$A$4:$A$300,0)),INDEX(Setembro!$F$4:$F$300,_xlfn.AGGREGATE(15,6,ROW(Setembro!$A$4:$A$300)-ROW(Setembro!$A$3)/(Setembro!$A$4:$A$300=MAX(B22:B28)),MOD(ROW(),2)+7)))),"")</f>
        <v/>
      </c>
      <c r="E28" s="34"/>
      <c r="F28" s="20" t="str">
        <f>IFERROR(IF(E22="","",IF(MOD(ROW(),2)+7=1,INDEX(Setembro!$C$4:$C$300,MATCH(E28,Setembro!$A$4:$A$300,0)),INDEX(Setembro!$C$4:$C$300,_xlfn.AGGREGATE(15,6,ROW(Setembro!$A$4:$A$300)-ROW(Setembro!$A$3)/(Setembro!$A$4:$A$300=MAX(E22:E28)),MOD(ROW(),2)+7)))),"")</f>
        <v/>
      </c>
      <c r="G28" s="16" t="str">
        <f>IFERROR(IF(E22="","",IF(MOD(ROW(),2)+7=1,INDEX(Setembro!$F$4:$F$300,MATCH(E28,Setembro!$A$4:$A$300,0)),INDEX(Setembro!$F$4:$F$300,_xlfn.AGGREGATE(15,6,ROW(Setembro!$A$4:$A$300)-ROW(Setembro!$A$3)/(Setembro!$A$4:$A$300=MAX(E22:E28)),MOD(ROW(),2)+7)))),"")</f>
        <v/>
      </c>
      <c r="H28" s="34"/>
      <c r="I28" s="20" t="str">
        <f>IFERROR(IF(H22="","",IF(MOD(ROW(),2)+7=1,INDEX(Setembro!$C$4:$C$300,MATCH(H28,Setembro!$A$4:$A$300,0)),INDEX(Setembro!$C$4:$C$300,_xlfn.AGGREGATE(15,6,ROW(Setembro!$A$4:$A$300)-ROW(Setembro!$A$3)/(Setembro!$A$4:$A$300=MAX(H22:H28)),MOD(ROW(),2)+7)))),"")</f>
        <v/>
      </c>
      <c r="J28" s="16" t="str">
        <f>IFERROR(IF(H22="","",IF(MOD(ROW(),2)+7=1,INDEX(Setembro!$F$4:$F$300,MATCH(H28,Setembro!$A$4:$A$300,0)),INDEX(Setembro!$F$4:$F$300,_xlfn.AGGREGATE(15,6,ROW(Setembro!$A$4:$A$300)-ROW(Setembro!$A$3)/(Setembro!$A$4:$A$300=MAX(H22:H28)),MOD(ROW(),2)+7)))),"")</f>
        <v/>
      </c>
      <c r="K28" s="34"/>
      <c r="L28" s="20" t="str">
        <f>IFERROR(IF(K22="","",IF(MOD(ROW(),2)+7=1,INDEX(Setembro!$C$4:$C$300,MATCH(K28,Setembro!$A$4:$A$300,0)),INDEX(Setembro!$C$4:$C$300,_xlfn.AGGREGATE(15,6,ROW(Setembro!$A$4:$A$300)-ROW(Setembro!$A$3)/(Setembro!$A$4:$A$300=MAX(K22:K28)),MOD(ROW(),2)+7)))),"")</f>
        <v/>
      </c>
      <c r="M28" s="16" t="str">
        <f>IFERROR(IF(K22="","",IF(MOD(ROW(),2)+7=1,INDEX(Setembro!$F$4:$F$300,MATCH(K28,Setembro!$A$4:$A$300,0)),INDEX(Setembro!$F$4:$F$300,_xlfn.AGGREGATE(15,6,ROW(Setembro!$A$4:$A$300)-ROW(Setembro!$A$3)/(Setembro!$A$4:$A$300=MAX(K22:K28)),MOD(ROW(),2)+7)))),"")</f>
        <v/>
      </c>
      <c r="N28" s="34"/>
      <c r="O28" s="20" t="str">
        <f>IFERROR(IF(N22="","",IF(MOD(ROW(),2)+7=1,INDEX(Setembro!$C$4:$C$300,MATCH(N28,Setembro!$A$4:$A$300,0)),INDEX(Setembro!$C$4:$C$300,_xlfn.AGGREGATE(15,6,ROW(Setembro!$A$4:$A$300)-ROW(Setembro!$A$3)/(Setembro!$A$4:$A$300=MAX(N22:N28)),MOD(ROW(),2)+7)))),"")</f>
        <v/>
      </c>
      <c r="P28" s="16" t="str">
        <f>IFERROR(IF(N22="","",IF(MOD(ROW(),2)+7=1,INDEX(Setembro!$F$4:$F$300,MATCH(N28,Setembro!$A$4:$A$300,0)),INDEX(Setembro!$F$4:$F$300,_xlfn.AGGREGATE(15,6,ROW(Setembro!$A$4:$A$300)-ROW(Setembro!$A$3)/(Setembro!$A$4:$A$300=MAX(N22:N28)),MOD(ROW(),2)+7)))),"")</f>
        <v/>
      </c>
      <c r="Q28" s="34"/>
      <c r="R28" s="20" t="str">
        <f>IFERROR(IF(Q22="","",IF(MOD(ROW(),2)+7=1,INDEX(Setembro!$C$4:$C$300,MATCH(Q28,Setembro!$A$4:$A$300,0)),INDEX(Setembro!$C$4:$C$300,_xlfn.AGGREGATE(15,6,ROW(Setembro!$A$4:$A$300)-ROW(Setembro!$A$3)/(Setembro!$A$4:$A$300=MAX(Q22:Q28)),MOD(ROW(),2)+7)))),"")</f>
        <v/>
      </c>
      <c r="S28" s="16" t="str">
        <f>IFERROR(IF(Q22="","",IF(MOD(ROW(),2)+7=1,INDEX(Setembro!$F$4:$F$300,MATCH(Q28,Setembro!$A$4:$A$300,0)),INDEX(Setembro!$F$4:$F$300,_xlfn.AGGREGATE(15,6,ROW(Setembro!$A$4:$A$300)-ROW(Setembro!$A$3)/(Setembro!$A$4:$A$300=MAX(Q22:Q28)),MOD(ROW(),2)+7)))),"")</f>
        <v/>
      </c>
      <c r="T28" s="34"/>
      <c r="U28" s="46" t="str">
        <f>IFERROR(IF(T22="","",IF(MOD(ROW(),2)+7=1,INDEX(Setembro!$C$4:$C$300,MATCH(T28,Setembro!$A$4:$A$300,0)),INDEX(Setembro!$C$4:$C$300,_xlfn.AGGREGATE(15,6,ROW(Setembro!$A$4:$A$300)-ROW(Setembro!$A$3)/(Setembro!$A$4:$A$300=MAX(T22:T28)),MOD(ROW(),2)+7)))),"")</f>
        <v/>
      </c>
      <c r="V28" s="16" t="str">
        <f>IFERROR(IF(T22="","",IF(MOD(ROW(),2)+7=1,INDEX(Setembro!$F$4:$F$300,MATCH(T28,Setembro!$A$4:$A$300,0)),INDEX(Setembro!$F$4:$F$300,_xlfn.AGGREGATE(15,6,ROW(Setembro!$A$4:$A$300)-ROW(Setembro!$A$3)/(Setembro!$A$4:$A$300=MAX(T22:T28)),MOD(ROW(),2)+7)))),"")</f>
        <v/>
      </c>
    </row>
    <row r="29" spans="2:22" x14ac:dyDescent="0.3">
      <c r="B29" s="50"/>
      <c r="C29" s="21" t="str">
        <f>IFERROR(IF(B22="","",IF(MOD(ROW(),2)+7=1,INDEX(Setembro!$C$4:$C$300,MATCH(B29,Setembro!$A$4:$A$300,0)),INDEX(Setembro!$C$4:$C$300,_xlfn.AGGREGATE(15,6,ROW(Setembro!$A$4:$A$300)-ROW(Setembro!$A$3)/(Setembro!$A$4:$A$300=MAX(B22:B29)),MOD(ROW(),2)+7)))),"")</f>
        <v/>
      </c>
      <c r="D29" s="16" t="str">
        <f>IFERROR(IF(B22="","",IF(MOD(ROW(),2)+7=1,INDEX(Setembro!$F$4:$F$300,MATCH(B29,Setembro!$A$4:$A$300,0)),INDEX(Setembro!$F$4:$F$300,_xlfn.AGGREGATE(15,6,ROW(Setembro!$A$4:$A$300)-ROW(Setembro!$A$3)/(Setembro!$A$4:$A$300=MAX(B22:B29)),MOD(ROW(),2)+7)))),"")</f>
        <v/>
      </c>
      <c r="E29" s="35"/>
      <c r="F29" s="44" t="str">
        <f>IFERROR(IF(E22="","",IF(MOD(ROW(),2)+7=1,INDEX(Setembro!$C$4:$C$300,MATCH(E29,Setembro!$A$4:$A$300,0)),INDEX(Setembro!$C$4:$C$300,_xlfn.AGGREGATE(15,6,ROW(Setembro!$A$4:$A$300)-ROW(Setembro!$A$3)/(Setembro!$A$4:$A$300=MAX(E22:E29)),MOD(ROW(),2)+7)))),"")</f>
        <v/>
      </c>
      <c r="G29" s="16" t="str">
        <f>IFERROR(IF(E22="","",IF(MOD(ROW(),2)+7=1,INDEX(Setembro!$F$4:$F$300,MATCH(E29,Setembro!$A$4:$A$300,0)),INDEX(Setembro!$F$4:$F$300,_xlfn.AGGREGATE(15,6,ROW(Setembro!$A$4:$A$300)-ROW(Setembro!$A$3)/(Setembro!$A$4:$A$300=MAX(E22:E29)),MOD(ROW(),2)+7)))),"")</f>
        <v/>
      </c>
      <c r="H29" s="35"/>
      <c r="I29" s="44" t="str">
        <f>IFERROR(IF(H22="","",IF(MOD(ROW(),2)+7=1,INDEX(Setembro!$C$4:$C$300,MATCH(H29,Setembro!$A$4:$A$300,0)),INDEX(Setembro!$C$4:$C$300,_xlfn.AGGREGATE(15,6,ROW(Setembro!$A$4:$A$300)-ROW(Setembro!$A$3)/(Setembro!$A$4:$A$300=MAX(H22:H29)),MOD(ROW(),2)+7)))),"")</f>
        <v/>
      </c>
      <c r="J29" s="16" t="str">
        <f>IFERROR(IF(H22="","",IF(MOD(ROW(),2)+7=1,INDEX(Setembro!$F$4:$F$300,MATCH(H29,Setembro!$A$4:$A$300,0)),INDEX(Setembro!$F$4:$F$300,_xlfn.AGGREGATE(15,6,ROW(Setembro!$A$4:$A$300)-ROW(Setembro!$A$3)/(Setembro!$A$4:$A$300=MAX(H22:H29)),MOD(ROW(),2)+7)))),"")</f>
        <v/>
      </c>
      <c r="K29" s="35"/>
      <c r="L29" s="44" t="str">
        <f>IFERROR(IF(K22="","",IF(MOD(ROW(),2)+7=1,INDEX(Setembro!$C$4:$C$300,MATCH(K29,Setembro!$A$4:$A$300,0)),INDEX(Setembro!$C$4:$C$300,_xlfn.AGGREGATE(15,6,ROW(Setembro!$A$4:$A$300)-ROW(Setembro!$A$3)/(Setembro!$A$4:$A$300=MAX(K22:K29)),MOD(ROW(),2)+7)))),"")</f>
        <v/>
      </c>
      <c r="M29" s="16" t="str">
        <f>IFERROR(IF(K22="","",IF(MOD(ROW(),2)+7=1,INDEX(Setembro!$F$4:$F$300,MATCH(K29,Setembro!$A$4:$A$300,0)),INDEX(Setembro!$F$4:$F$300,_xlfn.AGGREGATE(15,6,ROW(Setembro!$A$4:$A$300)-ROW(Setembro!$A$3)/(Setembro!$A$4:$A$300=MAX(K22:K29)),MOD(ROW(),2)+7)))),"")</f>
        <v/>
      </c>
      <c r="N29" s="35"/>
      <c r="O29" s="44" t="str">
        <f>IFERROR(IF(N22="","",IF(MOD(ROW(),2)+7=1,INDEX(Setembro!$C$4:$C$300,MATCH(N29,Setembro!$A$4:$A$300,0)),INDEX(Setembro!$C$4:$C$300,_xlfn.AGGREGATE(15,6,ROW(Setembro!$A$4:$A$300)-ROW(Setembro!$A$3)/(Setembro!$A$4:$A$300=MAX(N22:N29)),MOD(ROW(),2)+7)))),"")</f>
        <v/>
      </c>
      <c r="P29" s="16" t="str">
        <f>IFERROR(IF(N22="","",IF(MOD(ROW(),2)+7=1,INDEX(Setembro!$F$4:$F$300,MATCH(N29,Setembro!$A$4:$A$300,0)),INDEX(Setembro!$F$4:$F$300,_xlfn.AGGREGATE(15,6,ROW(Setembro!$A$4:$A$300)-ROW(Setembro!$A$3)/(Setembro!$A$4:$A$300=MAX(N22:N29)),MOD(ROW(),2)+7)))),"")</f>
        <v/>
      </c>
      <c r="Q29" s="35"/>
      <c r="R29" s="44" t="str">
        <f>IFERROR(IF(Q22="","",IF(MOD(ROW(),2)+7=1,INDEX(Setembro!$C$4:$C$300,MATCH(Q29,Setembro!$A$4:$A$300,0)),INDEX(Setembro!$C$4:$C$300,_xlfn.AGGREGATE(15,6,ROW(Setembro!$A$4:$A$300)-ROW(Setembro!$A$3)/(Setembro!$A$4:$A$300=MAX(Q22:Q29)),MOD(ROW(),2)+7)))),"")</f>
        <v/>
      </c>
      <c r="S29" s="16" t="str">
        <f>IFERROR(IF(Q22="","",IF(MOD(ROW(),2)+7=1,INDEX(Setembro!$F$4:$F$300,MATCH(Q29,Setembro!$A$4:$A$300,0)),INDEX(Setembro!$F$4:$F$300,_xlfn.AGGREGATE(15,6,ROW(Setembro!$A$4:$A$300)-ROW(Setembro!$A$3)/(Setembro!$A$4:$A$300=MAX(Q22:Q29)),MOD(ROW(),2)+7)))),"")</f>
        <v/>
      </c>
      <c r="T29" s="35"/>
      <c r="U29" s="51" t="str">
        <f>IFERROR(IF(T22="","",IF(MOD(ROW(),2)+7=1,INDEX(Setembro!$C$4:$C$300,MATCH(T29,Setembro!$A$4:$A$300,0)),INDEX(Setembro!$C$4:$C$300,_xlfn.AGGREGATE(15,6,ROW(Setembro!$A$4:$A$300)-ROW(Setembro!$A$3)/(Setembro!$A$4:$A$300=MAX(T22:T29)),MOD(ROW(),2)+7)))),"")</f>
        <v/>
      </c>
      <c r="V29" s="16" t="str">
        <f>IFERROR(IF(T22="","",IF(MOD(ROW(),2)+7=1,INDEX(Setembro!$F$4:$F$300,MATCH(T29,Setembro!$A$4:$A$300,0)),INDEX(Setembro!$F$4:$F$300,_xlfn.AGGREGATE(15,6,ROW(Setembro!$A$4:$A$300)-ROW(Setembro!$A$3)/(Setembro!$A$4:$A$300=MAX(T22:T29)),MOD(ROW(),2)+7)))),"")</f>
        <v/>
      </c>
    </row>
    <row r="30" spans="2:22" x14ac:dyDescent="0.3">
      <c r="B30" s="49">
        <f>Setembro!H10</f>
        <v>44458</v>
      </c>
      <c r="C30" s="20" t="str">
        <f>IFERROR(IF(B30="","",IF(MOD(ROW(),2)+1=1,INDEX(Setembro!$C$4:$C$300,MATCH(B30,Setembro!$A$4:$A$300,0)),INDEX(Setembro!$C$4:$C$300,_xlfn.AGGREGATE(15,6,ROW(Setembro!$A$4:$A$300)-ROW(Setembro!$A$3)/(Setembro!$A$4:$A$300=MAX(B30)),MOD(ROW(),2)+1)))),"")</f>
        <v>Função</v>
      </c>
      <c r="D30" s="16" t="str">
        <f>IFERROR(IF(B30="","",IF(MOD(ROW(),2)+1=1,INDEX(Setembro!$F$4:$F$300,MATCH(B30,Setembro!$A$4:$A$300,0)),INDEX(Setembro!$F$4:$F$300,_xlfn.AGGREGATE(15,6,ROW(Setembro!$A$4:$A$300)-ROW(Setembro!$A$3)/(Setembro!$A$4:$A$300=MAX(B30)),MOD(ROW(),2)+1)))),"")</f>
        <v>Estudando</v>
      </c>
      <c r="E30" s="36">
        <f>Setembro!I10</f>
        <v>44459</v>
      </c>
      <c r="F30" s="20" t="str">
        <f>IFERROR(IF(E30="","",IF(MOD(ROW(),2)+1=1,INDEX(Setembro!$C$4:$C$300,MATCH(E30,Setembro!$A$4:$A$300,0)),INDEX(Setembro!$C$4:$C$300,_xlfn.AGGREGATE(15,6,ROW(Setembro!$A$4:$A$300)-ROW(Setembro!$A$3)/(Setembro!$A$4:$A$300=MAX(E30)),MOD(ROW(),2)+1)))),"")</f>
        <v>Gramática</v>
      </c>
      <c r="G30" s="16" t="str">
        <f>IFERROR(IF(E30="","",IF(MOD(ROW(),2)+1=1,INDEX(Setembro!$F$4:$F$300,MATCH(E30,Setembro!$A$4:$A$300,0)),INDEX(Setembro!$F$4:$F$300,_xlfn.AGGREGATE(15,6,ROW(Setembro!$A$4:$A$300)-ROW(Setembro!$A$3)/(Setembro!$A$4:$A$300=MAX(E30)),MOD(ROW(),2)+1)))),"")</f>
        <v>A estudar</v>
      </c>
      <c r="H30" s="36">
        <f>Setembro!J10</f>
        <v>44460</v>
      </c>
      <c r="I30" s="20" t="str">
        <f>IFERROR(IF(H30="","",IF(MOD(ROW(),2)+1=1,INDEX(Setembro!$C$4:$C$300,MATCH(H30,Setembro!$A$4:$A$300,0)),INDEX(Setembro!$C$4:$C$300,_xlfn.AGGREGATE(15,6,ROW(Setembro!$A$4:$A$300)-ROW(Setembro!$A$3)/(Setembro!$A$4:$A$300=MAX(H30)),MOD(ROW(),2)+1)))),"")</f>
        <v>VM</v>
      </c>
      <c r="J30" s="16" t="str">
        <f>IFERROR(IF(H30="","",IF(MOD(ROW(),2)+1=1,INDEX(Setembro!$F$4:$F$300,MATCH(H30,Setembro!$A$4:$A$300,0)),INDEX(Setembro!$F$4:$F$300,_xlfn.AGGREGATE(15,6,ROW(Setembro!$A$4:$A$300)-ROW(Setembro!$A$3)/(Setembro!$A$4:$A$300=MAX(H30)),MOD(ROW(),2)+1)))),"")</f>
        <v>A estudar</v>
      </c>
      <c r="K30" s="36">
        <f>Setembro!K10</f>
        <v>44461</v>
      </c>
      <c r="L30" s="20" t="str">
        <f>IFERROR(IF(K30="","",IF(MOD(ROW(),2)+1=1,INDEX(Setembro!$C$4:$C$300,MATCH(K30,Setembro!$A$4:$A$300,0)),INDEX(Setembro!$C$4:$C$300,_xlfn.AGGREGATE(15,6,ROW(Setembro!$A$4:$A$300)-ROW(Setembro!$A$3)/(Setembro!$A$4:$A$300=MAX(K30)),MOD(ROW(),2)+1)))),"")</f>
        <v>Tabela Periódica</v>
      </c>
      <c r="M30" s="16" t="str">
        <f>IFERROR(IF(K30="","",IF(MOD(ROW(),2)+1=1,INDEX(Setembro!$F$4:$F$300,MATCH(K30,Setembro!$A$4:$A$300,0)),INDEX(Setembro!$F$4:$F$300,_xlfn.AGGREGATE(15,6,ROW(Setembro!$A$4:$A$300)-ROW(Setembro!$A$3)/(Setembro!$A$4:$A$300=MAX(K30)),MOD(ROW(),2)+1)))),"")</f>
        <v>A estudar</v>
      </c>
      <c r="N30" s="36">
        <f>Setembro!L10</f>
        <v>44462</v>
      </c>
      <c r="O30" s="20" t="str">
        <f>IFERROR(IF(N30="","",IF(MOD(ROW(),2)+1=1,INDEX(Setembro!$C$4:$C$300,MATCH(N30,Setembro!$A$4:$A$300,0)),INDEX(Setembro!$C$4:$C$300,_xlfn.AGGREGATE(15,6,ROW(Setembro!$A$4:$A$300)-ROW(Setembro!$A$3)/(Setembro!$A$4:$A$300=MAX(N30)),MOD(ROW(),2)+1)))),"")</f>
        <v>Numeros inteiros</v>
      </c>
      <c r="P30" s="16" t="str">
        <f>IFERROR(IF(N30="","",IF(MOD(ROW(),2)+1=1,INDEX(Setembro!$F$4:$F$300,MATCH(N30,Setembro!$A$4:$A$300,0)),INDEX(Setembro!$F$4:$F$300,_xlfn.AGGREGATE(15,6,ROW(Setembro!$A$4:$A$300)-ROW(Setembro!$A$3)/(Setembro!$A$4:$A$300=MAX(N30)),MOD(ROW(),2)+1)))),"")</f>
        <v>A estudar</v>
      </c>
      <c r="Q30" s="36">
        <f>Setembro!M10</f>
        <v>44463</v>
      </c>
      <c r="R30" s="20" t="str">
        <f>IFERROR(IF(Q30="","",IF(MOD(ROW(),2)+1=1,INDEX(Setembro!$C$4:$C$300,MATCH(Q30,Setembro!$A$4:$A$300,0)),INDEX(Setembro!$C$4:$C$300,_xlfn.AGGREGATE(15,6,ROW(Setembro!$A$4:$A$300)-ROW(Setembro!$A$3)/(Setembro!$A$4:$A$300=MAX(Q30)),MOD(ROW(),2)+1)))),"")</f>
        <v>Frações</v>
      </c>
      <c r="S30" s="16" t="str">
        <f>IFERROR(IF(Q30="","",IF(MOD(ROW(),2)+1=1,INDEX(Setembro!$F$4:$F$300,MATCH(Q30,Setembro!$A$4:$A$300,0)),INDEX(Setembro!$F$4:$F$300,_xlfn.AGGREGATE(15,6,ROW(Setembro!$A$4:$A$300)-ROW(Setembro!$A$3)/(Setembro!$A$4:$A$300=MAX(Q30)),MOD(ROW(),2)+1)))),"")</f>
        <v>Estudado</v>
      </c>
      <c r="T30" s="36">
        <f>Setembro!N10</f>
        <v>44464</v>
      </c>
      <c r="U30" s="46" t="str">
        <f>IFERROR(IF(T30="","",IF(MOD(ROW(),2)+1=1,INDEX(Setembro!$C$4:$C$300,MATCH(T30,Setembro!$A$4:$A$300,0)),INDEX(Setembro!$C$4:$C$300,_xlfn.AGGREGATE(15,6,ROW(Setembro!$A$4:$A$300)-ROW(Setembro!$A$3)/(Setembro!$A$4:$A$300=MAX(T30)),MOD(ROW(),2)+1)))),"")</f>
        <v>Redação</v>
      </c>
      <c r="V30" s="16" t="str">
        <f>IFERROR(IF(T30="","",IF(MOD(ROW(),2)+1=1,INDEX(Setembro!$F$4:$F$300,MATCH(T30,Setembro!$A$4:$A$300,0)),INDEX(Setembro!$F$4:$F$300,_xlfn.AGGREGATE(15,6,ROW(Setembro!$A$4:$A$300)-ROW(Setembro!$A$3)/(Setembro!$A$4:$A$300=MAX(T30)),MOD(ROW(),2)+1)))),"")</f>
        <v>Estudado</v>
      </c>
    </row>
    <row r="31" spans="2:22" x14ac:dyDescent="0.3">
      <c r="B31" s="45"/>
      <c r="C31" s="20" t="str">
        <f>IFERROR(IF(B30="","",IF(MOD(ROW(),2)+1=1,INDEX(Setembro!$C$4:$C$300,MATCH(B31,Setembro!$A$4:$A$300,0)),INDEX(Setembro!$C$4:$C$300,_xlfn.AGGREGATE(15,6,ROW(Setembro!$A$4:$A$300)-ROW(Setembro!$A$3)/(Setembro!$A$4:$A$300=MAX(B30:B31)),MOD(ROW(),2)+1)))),"")</f>
        <v/>
      </c>
      <c r="D31" s="16" t="str">
        <f>IFERROR(IF(B30="","",IF(MOD(ROW(),2)+1=1,INDEX(Setembro!$F$4:$F$300,MATCH(B31,Setembro!$A$4:$A$300,0)),INDEX(Setembro!$F$4:$F$300,_xlfn.AGGREGATE(15,6,ROW(Setembro!$A$4:$A$300)-ROW(Setembro!$A$3)/(Setembro!$A$4:$A$300=MAX(B30:B31)),MOD(ROW(),2)+1)))),"")</f>
        <v/>
      </c>
      <c r="E31" s="26"/>
      <c r="F31" s="20" t="str">
        <f>IFERROR(IF(E30="","",IF(MOD(ROW(),2)+1=1,INDEX(Setembro!$C$4:$C$300,MATCH(E31,Setembro!$A$4:$A$300,0)),INDEX(Setembro!$C$4:$C$300,_xlfn.AGGREGATE(15,6,ROW(Setembro!$A$4:$A$300)-ROW(Setembro!$A$3)/(Setembro!$A$4:$A$300=MAX(E30:E31)),MOD(ROW(),2)+1)))),"")</f>
        <v/>
      </c>
      <c r="G31" s="16" t="str">
        <f>IFERROR(IF(E30="","",IF(MOD(ROW(),2)+1=1,INDEX(Setembro!$F$4:$F$300,MATCH(E31,Setembro!$A$4:$A$300,0)),INDEX(Setembro!$F$4:$F$300,_xlfn.AGGREGATE(15,6,ROW(Setembro!$A$4:$A$300)-ROW(Setembro!$A$3)/(Setembro!$A$4:$A$300=MAX(E30:E31)),MOD(ROW(),2)+1)))),"")</f>
        <v/>
      </c>
      <c r="H31" s="26"/>
      <c r="I31" s="20" t="str">
        <f>IFERROR(IF(H30="","",IF(MOD(ROW(),2)+1=1,INDEX(Setembro!$C$4:$C$300,MATCH(H31,Setembro!$A$4:$A$300,0)),INDEX(Setembro!$C$4:$C$300,_xlfn.AGGREGATE(15,6,ROW(Setembro!$A$4:$A$300)-ROW(Setembro!$A$3)/(Setembro!$A$4:$A$300=MAX(H30:H31)),MOD(ROW(),2)+1)))),"")</f>
        <v/>
      </c>
      <c r="J31" s="16" t="str">
        <f>IFERROR(IF(H30="","",IF(MOD(ROW(),2)+1=1,INDEX(Setembro!$F$4:$F$300,MATCH(H31,Setembro!$A$4:$A$300,0)),INDEX(Setembro!$F$4:$F$300,_xlfn.AGGREGATE(15,6,ROW(Setembro!$A$4:$A$300)-ROW(Setembro!$A$3)/(Setembro!$A$4:$A$300=MAX(H30:H31)),MOD(ROW(),2)+1)))),"")</f>
        <v/>
      </c>
      <c r="K31" s="26"/>
      <c r="L31" s="20" t="str">
        <f>IFERROR(IF(K30="","",IF(MOD(ROW(),2)+1=1,INDEX(Setembro!$C$4:$C$300,MATCH(K31,Setembro!$A$4:$A$300,0)),INDEX(Setembro!$C$4:$C$300,_xlfn.AGGREGATE(15,6,ROW(Setembro!$A$4:$A$300)-ROW(Setembro!$A$3)/(Setembro!$A$4:$A$300=MAX(K30:K31)),MOD(ROW(),2)+1)))),"")</f>
        <v/>
      </c>
      <c r="M31" s="16" t="str">
        <f>IFERROR(IF(K30="","",IF(MOD(ROW(),2)+1=1,INDEX(Setembro!$F$4:$F$300,MATCH(K31,Setembro!$A$4:$A$300,0)),INDEX(Setembro!$F$4:$F$300,_xlfn.AGGREGATE(15,6,ROW(Setembro!$A$4:$A$300)-ROW(Setembro!$A$3)/(Setembro!$A$4:$A$300=MAX(K30:K31)),MOD(ROW(),2)+1)))),"")</f>
        <v/>
      </c>
      <c r="N31" s="26"/>
      <c r="O31" s="20" t="str">
        <f>IFERROR(IF(N30="","",IF(MOD(ROW(),2)+1=1,INDEX(Setembro!$C$4:$C$300,MATCH(N31,Setembro!$A$4:$A$300,0)),INDEX(Setembro!$C$4:$C$300,_xlfn.AGGREGATE(15,6,ROW(Setembro!$A$4:$A$300)-ROW(Setembro!$A$3)/(Setembro!$A$4:$A$300=MAX(N30:N31)),MOD(ROW(),2)+1)))),"")</f>
        <v/>
      </c>
      <c r="P31" s="16" t="str">
        <f>IFERROR(IF(N30="","",IF(MOD(ROW(),2)+1=1,INDEX(Setembro!$F$4:$F$300,MATCH(N31,Setembro!$A$4:$A$300,0)),INDEX(Setembro!$F$4:$F$300,_xlfn.AGGREGATE(15,6,ROW(Setembro!$A$4:$A$300)-ROW(Setembro!$A$3)/(Setembro!$A$4:$A$300=MAX(N30:N31)),MOD(ROW(),2)+1)))),"")</f>
        <v/>
      </c>
      <c r="Q31" s="26"/>
      <c r="R31" s="20" t="str">
        <f>IFERROR(IF(Q30="","",IF(MOD(ROW(),2)+1=1,INDEX(Setembro!$C$4:$C$300,MATCH(Q31,Setembro!$A$4:$A$300,0)),INDEX(Setembro!$C$4:$C$300,_xlfn.AGGREGATE(15,6,ROW(Setembro!$A$4:$A$300)-ROW(Setembro!$A$3)/(Setembro!$A$4:$A$300=MAX(Q30:Q31)),MOD(ROW(),2)+1)))),"")</f>
        <v/>
      </c>
      <c r="S31" s="16" t="str">
        <f>IFERROR(IF(Q30="","",IF(MOD(ROW(),2)+1=1,INDEX(Setembro!$F$4:$F$300,MATCH(Q31,Setembro!$A$4:$A$300,0)),INDEX(Setembro!$F$4:$F$300,_xlfn.AGGREGATE(15,6,ROW(Setembro!$A$4:$A$300)-ROW(Setembro!$A$3)/(Setembro!$A$4:$A$300=MAX(Q30:Q31)),MOD(ROW(),2)+1)))),"")</f>
        <v/>
      </c>
      <c r="T31" s="26"/>
      <c r="U31" s="46" t="str">
        <f>IFERROR(IF(T30="","",IF(MOD(ROW(),2)+1=1,INDEX(Setembro!$C$4:$C$300,MATCH(T31,Setembro!$A$4:$A$300,0)),INDEX(Setembro!$C$4:$C$300,_xlfn.AGGREGATE(15,6,ROW(Setembro!$A$4:$A$300)-ROW(Setembro!$A$3)/(Setembro!$A$4:$A$300=MAX(T30:T31)),MOD(ROW(),2)+1)))),"")</f>
        <v/>
      </c>
      <c r="V31" s="16" t="str">
        <f>IFERROR(IF(T30="","",IF(MOD(ROW(),2)+1=1,INDEX(Setembro!$F$4:$F$300,MATCH(T31,Setembro!$A$4:$A$300,0)),INDEX(Setembro!$F$4:$F$300,_xlfn.AGGREGATE(15,6,ROW(Setembro!$A$4:$A$300)-ROW(Setembro!$A$3)/(Setembro!$A$4:$A$300=MAX(T30:T31)),MOD(ROW(),2)+1)))),"")</f>
        <v/>
      </c>
    </row>
    <row r="32" spans="2:22" x14ac:dyDescent="0.3">
      <c r="B32" s="45"/>
      <c r="C32" s="20" t="str">
        <f>IFERROR(IF(B30="","",IF(MOD(ROW(),2)+3=1,INDEX(Setembro!$C$4:$C$300,MATCH(B32,Setembro!$A$4:$A$300,0)),INDEX(Setembro!$C$4:$C$300,_xlfn.AGGREGATE(15,6,ROW(Setembro!$A$4:$A$300)-ROW(Setembro!$A$3)/(Setembro!$A$4:$A$300=MAX(B30:B32)),MOD(ROW(),2)+3)))),"")</f>
        <v/>
      </c>
      <c r="D32" s="16" t="str">
        <f>IFERROR(IF(B30="","",IF(MOD(ROW(),2)+3=1,INDEX(Setembro!$F$4:$F$300,MATCH(B32,Setembro!$A$4:$A$300,0)),INDEX(Setembro!$F$4:$F$300,_xlfn.AGGREGATE(15,6,ROW(Setembro!$A$4:$A$300)-ROW(Setembro!$A$3)/(Setembro!$A$4:$A$300=MAX(B30:B32)),MOD(ROW(),2)+3)))),"")</f>
        <v/>
      </c>
      <c r="E32" s="26"/>
      <c r="F32" s="20" t="str">
        <f>IFERROR(IF(E30="","",IF(MOD(ROW(),2)+3=1,INDEX(Setembro!$C$4:$C$300,MATCH(E32,Setembro!$A$4:$A$300,0)),INDEX(Setembro!$C$4:$C$300,_xlfn.AGGREGATE(15,6,ROW(Setembro!$A$4:$A$300)-ROW(Setembro!$A$3)/(Setembro!$A$4:$A$300=MAX(E30:E32)),MOD(ROW(),2)+3)))),"")</f>
        <v/>
      </c>
      <c r="G32" s="16" t="str">
        <f>IFERROR(IF(E30="","",IF(MOD(ROW(),2)+3=1,INDEX(Setembro!$F$4:$F$300,MATCH(E32,Setembro!$A$4:$A$300,0)),INDEX(Setembro!$F$4:$F$300,_xlfn.AGGREGATE(15,6,ROW(Setembro!$A$4:$A$300)-ROW(Setembro!$A$3)/(Setembro!$A$4:$A$300=MAX(E30:E32)),MOD(ROW(),2)+3)))),"")</f>
        <v/>
      </c>
      <c r="H32" s="26"/>
      <c r="I32" s="20" t="str">
        <f>IFERROR(IF(H30="","",IF(MOD(ROW(),2)+3=1,INDEX(Setembro!$C$4:$C$300,MATCH(H32,Setembro!$A$4:$A$300,0)),INDEX(Setembro!$C$4:$C$300,_xlfn.AGGREGATE(15,6,ROW(Setembro!$A$4:$A$300)-ROW(Setembro!$A$3)/(Setembro!$A$4:$A$300=MAX(H30:H32)),MOD(ROW(),2)+3)))),"")</f>
        <v/>
      </c>
      <c r="J32" s="16" t="str">
        <f>IFERROR(IF(H30="","",IF(MOD(ROW(),2)+3=1,INDEX(Setembro!$F$4:$F$300,MATCH(H32,Setembro!$A$4:$A$300,0)),INDEX(Setembro!$F$4:$F$300,_xlfn.AGGREGATE(15,6,ROW(Setembro!$A$4:$A$300)-ROW(Setembro!$A$3)/(Setembro!$A$4:$A$300=MAX(H30:H32)),MOD(ROW(),2)+3)))),"")</f>
        <v/>
      </c>
      <c r="K32" s="26"/>
      <c r="L32" s="20" t="str">
        <f>IFERROR(IF(K30="","",IF(MOD(ROW(),2)+3=1,INDEX(Setembro!$C$4:$C$300,MATCH(K32,Setembro!$A$4:$A$300,0)),INDEX(Setembro!$C$4:$C$300,_xlfn.AGGREGATE(15,6,ROW(Setembro!$A$4:$A$300)-ROW(Setembro!$A$3)/(Setembro!$A$4:$A$300=MAX(K30:K32)),MOD(ROW(),2)+3)))),"")</f>
        <v/>
      </c>
      <c r="M32" s="16" t="str">
        <f>IFERROR(IF(K30="","",IF(MOD(ROW(),2)+3=1,INDEX(Setembro!$F$4:$F$300,MATCH(K32,Setembro!$A$4:$A$300,0)),INDEX(Setembro!$F$4:$F$300,_xlfn.AGGREGATE(15,6,ROW(Setembro!$A$4:$A$300)-ROW(Setembro!$A$3)/(Setembro!$A$4:$A$300=MAX(K30:K32)),MOD(ROW(),2)+3)))),"")</f>
        <v/>
      </c>
      <c r="N32" s="26"/>
      <c r="O32" s="20" t="str">
        <f>IFERROR(IF(N30="","",IF(MOD(ROW(),2)+3=1,INDEX(Setembro!$C$4:$C$300,MATCH(N32,Setembro!$A$4:$A$300,0)),INDEX(Setembro!$C$4:$C$300,_xlfn.AGGREGATE(15,6,ROW(Setembro!$A$4:$A$300)-ROW(Setembro!$A$3)/(Setembro!$A$4:$A$300=MAX(N30:N32)),MOD(ROW(),2)+3)))),"")</f>
        <v/>
      </c>
      <c r="P32" s="16" t="str">
        <f>IFERROR(IF(N30="","",IF(MOD(ROW(),2)+3=1,INDEX(Setembro!$F$4:$F$300,MATCH(N32,Setembro!$A$4:$A$300,0)),INDEX(Setembro!$F$4:$F$300,_xlfn.AGGREGATE(15,6,ROW(Setembro!$A$4:$A$300)-ROW(Setembro!$A$3)/(Setembro!$A$4:$A$300=MAX(N30:N32)),MOD(ROW(),2)+3)))),"")</f>
        <v/>
      </c>
      <c r="Q32" s="26"/>
      <c r="R32" s="20" t="str">
        <f>IFERROR(IF(Q30="","",IF(MOD(ROW(),2)+3=1,INDEX(Setembro!$C$4:$C$300,MATCH(Q32,Setembro!$A$4:$A$300,0)),INDEX(Setembro!$C$4:$C$300,_xlfn.AGGREGATE(15,6,ROW(Setembro!$A$4:$A$300)-ROW(Setembro!$A$3)/(Setembro!$A$4:$A$300=MAX(Q30:Q32)),MOD(ROW(),2)+3)))),"")</f>
        <v/>
      </c>
      <c r="S32" s="16" t="str">
        <f>IFERROR(IF(Q30="","",IF(MOD(ROW(),2)+3=1,INDEX(Setembro!$F$4:$F$300,MATCH(Q32,Setembro!$A$4:$A$300,0)),INDEX(Setembro!$F$4:$F$300,_xlfn.AGGREGATE(15,6,ROW(Setembro!$A$4:$A$300)-ROW(Setembro!$A$3)/(Setembro!$A$4:$A$300=MAX(Q30:Q32)),MOD(ROW(),2)+3)))),"")</f>
        <v/>
      </c>
      <c r="T32" s="26"/>
      <c r="U32" s="46" t="str">
        <f>IFERROR(IF(T30="","",IF(MOD(ROW(),2)+3=1,INDEX(Setembro!$C$4:$C$300,MATCH(T32,Setembro!$A$4:$A$300,0)),INDEX(Setembro!$C$4:$C$300,_xlfn.AGGREGATE(15,6,ROW(Setembro!$A$4:$A$300)-ROW(Setembro!$A$3)/(Setembro!$A$4:$A$300=MAX(T30:T32)),MOD(ROW(),2)+3)))),"")</f>
        <v/>
      </c>
      <c r="V32" s="16" t="str">
        <f>IFERROR(IF(T30="","",IF(MOD(ROW(),2)+3=1,INDEX(Setembro!$F$4:$F$300,MATCH(T32,Setembro!$A$4:$A$300,0)),INDEX(Setembro!$F$4:$F$300,_xlfn.AGGREGATE(15,6,ROW(Setembro!$A$4:$A$300)-ROW(Setembro!$A$3)/(Setembro!$A$4:$A$300=MAX(T30:T32)),MOD(ROW(),2)+3)))),"")</f>
        <v/>
      </c>
    </row>
    <row r="33" spans="2:22" x14ac:dyDescent="0.3">
      <c r="B33" s="45"/>
      <c r="C33" s="20" t="str">
        <f>IFERROR(IF(B30="","",IF(MOD(ROW(),2)+3=1,INDEX(Setembro!$C$4:$C$300,MATCH(B33,Setembro!$A$4:$A$300,0)),INDEX(Setembro!$C$4:$C$300,_xlfn.AGGREGATE(15,6,ROW(Setembro!$A$4:$A$300)-ROW(Setembro!$A$3)/(Setembro!$A$4:$A$300=MAX(B30:B33)),MOD(ROW(),2)+3)))),"")</f>
        <v/>
      </c>
      <c r="D33" s="16" t="str">
        <f>IFERROR(IF(B30="","",IF(MOD(ROW(),2)+3=1,INDEX(Setembro!$F$4:$F$300,MATCH(B33,Setembro!$A$4:$A$300,0)),INDEX(Setembro!$F$4:$F$300,_xlfn.AGGREGATE(15,6,ROW(Setembro!$A$4:$A$300)-ROW(Setembro!$A$3)/(Setembro!$A$4:$A$300=MAX(B30:B33)),MOD(ROW(),2)+3)))),"")</f>
        <v/>
      </c>
      <c r="E33" s="26"/>
      <c r="F33" s="20" t="str">
        <f>IFERROR(IF(E30="","",IF(MOD(ROW(),2)+3=1,INDEX(Setembro!$C$4:$C$300,MATCH(E33,Setembro!$A$4:$A$300,0)),INDEX(Setembro!$C$4:$C$300,_xlfn.AGGREGATE(15,6,ROW(Setembro!$A$4:$A$300)-ROW(Setembro!$A$3)/(Setembro!$A$4:$A$300=MAX(E30:E33)),MOD(ROW(),2)+3)))),"")</f>
        <v/>
      </c>
      <c r="G33" s="16" t="str">
        <f>IFERROR(IF(E30="","",IF(MOD(ROW(),2)+3=1,INDEX(Setembro!$F$4:$F$300,MATCH(E33,Setembro!$A$4:$A$300,0)),INDEX(Setembro!$F$4:$F$300,_xlfn.AGGREGATE(15,6,ROW(Setembro!$A$4:$A$300)-ROW(Setembro!$A$3)/(Setembro!$A$4:$A$300=MAX(E30:E33)),MOD(ROW(),2)+3)))),"")</f>
        <v/>
      </c>
      <c r="H33" s="26"/>
      <c r="I33" s="20" t="str">
        <f>IFERROR(IF(H30="","",IF(MOD(ROW(),2)+3=1,INDEX(Setembro!$C$4:$C$300,MATCH(H33,Setembro!$A$4:$A$300,0)),INDEX(Setembro!$C$4:$C$300,_xlfn.AGGREGATE(15,6,ROW(Setembro!$A$4:$A$300)-ROW(Setembro!$A$3)/(Setembro!$A$4:$A$300=MAX(H30:H33)),MOD(ROW(),2)+3)))),"")</f>
        <v/>
      </c>
      <c r="J33" s="16" t="str">
        <f>IFERROR(IF(H30="","",IF(MOD(ROW(),2)+3=1,INDEX(Setembro!$F$4:$F$300,MATCH(H33,Setembro!$A$4:$A$300,0)),INDEX(Setembro!$F$4:$F$300,_xlfn.AGGREGATE(15,6,ROW(Setembro!$A$4:$A$300)-ROW(Setembro!$A$3)/(Setembro!$A$4:$A$300=MAX(H30:H33)),MOD(ROW(),2)+3)))),"")</f>
        <v/>
      </c>
      <c r="K33" s="26"/>
      <c r="L33" s="20" t="str">
        <f>IFERROR(IF(K30="","",IF(MOD(ROW(),2)+3=1,INDEX(Setembro!$C$4:$C$300,MATCH(K33,Setembro!$A$4:$A$300,0)),INDEX(Setembro!$C$4:$C$300,_xlfn.AGGREGATE(15,6,ROW(Setembro!$A$4:$A$300)-ROW(Setembro!$A$3)/(Setembro!$A$4:$A$300=MAX(K30:K33)),MOD(ROW(),2)+3)))),"")</f>
        <v/>
      </c>
      <c r="M33" s="16" t="str">
        <f>IFERROR(IF(K30="","",IF(MOD(ROW(),2)+3=1,INDEX(Setembro!$F$4:$F$300,MATCH(K33,Setembro!$A$4:$A$300,0)),INDEX(Setembro!$F$4:$F$300,_xlfn.AGGREGATE(15,6,ROW(Setembro!$A$4:$A$300)-ROW(Setembro!$A$3)/(Setembro!$A$4:$A$300=MAX(K30:K33)),MOD(ROW(),2)+3)))),"")</f>
        <v/>
      </c>
      <c r="N33" s="26"/>
      <c r="O33" s="20" t="str">
        <f>IFERROR(IF(N30="","",IF(MOD(ROW(),2)+3=1,INDEX(Setembro!$C$4:$C$300,MATCH(N33,Setembro!$A$4:$A$300,0)),INDEX(Setembro!$C$4:$C$300,_xlfn.AGGREGATE(15,6,ROW(Setembro!$A$4:$A$300)-ROW(Setembro!$A$3)/(Setembro!$A$4:$A$300=MAX(N30:N33)),MOD(ROW(),2)+3)))),"")</f>
        <v/>
      </c>
      <c r="P33" s="16" t="str">
        <f>IFERROR(IF(N30="","",IF(MOD(ROW(),2)+3=1,INDEX(Setembro!$F$4:$F$300,MATCH(N33,Setembro!$A$4:$A$300,0)),INDEX(Setembro!$F$4:$F$300,_xlfn.AGGREGATE(15,6,ROW(Setembro!$A$4:$A$300)-ROW(Setembro!$A$3)/(Setembro!$A$4:$A$300=MAX(N30:N33)),MOD(ROW(),2)+3)))),"")</f>
        <v/>
      </c>
      <c r="Q33" s="26"/>
      <c r="R33" s="20" t="str">
        <f>IFERROR(IF(Q30="","",IF(MOD(ROW(),2)+3=1,INDEX(Setembro!$C$4:$C$300,MATCH(Q33,Setembro!$A$4:$A$300,0)),INDEX(Setembro!$C$4:$C$300,_xlfn.AGGREGATE(15,6,ROW(Setembro!$A$4:$A$300)-ROW(Setembro!$A$3)/(Setembro!$A$4:$A$300=MAX(Q30:Q33)),MOD(ROW(),2)+3)))),"")</f>
        <v/>
      </c>
      <c r="S33" s="16" t="str">
        <f>IFERROR(IF(Q30="","",IF(MOD(ROW(),2)+3=1,INDEX(Setembro!$F$4:$F$300,MATCH(Q33,Setembro!$A$4:$A$300,0)),INDEX(Setembro!$F$4:$F$300,_xlfn.AGGREGATE(15,6,ROW(Setembro!$A$4:$A$300)-ROW(Setembro!$A$3)/(Setembro!$A$4:$A$300=MAX(Q30:Q33)),MOD(ROW(),2)+3)))),"")</f>
        <v/>
      </c>
      <c r="T33" s="26"/>
      <c r="U33" s="46" t="str">
        <f>IFERROR(IF(T30="","",IF(MOD(ROW(),2)+3=1,INDEX(Setembro!$C$4:$C$300,MATCH(T33,Setembro!$A$4:$A$300,0)),INDEX(Setembro!$C$4:$C$300,_xlfn.AGGREGATE(15,6,ROW(Setembro!$A$4:$A$300)-ROW(Setembro!$A$3)/(Setembro!$A$4:$A$300=MAX(T30:T33)),MOD(ROW(),2)+3)))),"")</f>
        <v/>
      </c>
      <c r="V33" s="16" t="str">
        <f>IFERROR(IF(T30="","",IF(MOD(ROW(),2)+3=1,INDEX(Setembro!$F$4:$F$300,MATCH(T33,Setembro!$A$4:$A$300,0)),INDEX(Setembro!$F$4:$F$300,_xlfn.AGGREGATE(15,6,ROW(Setembro!$A$4:$A$300)-ROW(Setembro!$A$3)/(Setembro!$A$4:$A$300=MAX(T30:T33)),MOD(ROW(),2)+3)))),"")</f>
        <v/>
      </c>
    </row>
    <row r="34" spans="2:22" x14ac:dyDescent="0.3">
      <c r="B34" s="47"/>
      <c r="C34" s="20" t="str">
        <f>IFERROR(IF(B30="","",IF(MOD(ROW(),2)+5=1,INDEX(Setembro!$C$4:$C$300,MATCH(B34,Setembro!$A$4:$A$300,0)),INDEX(Setembro!$C$4:$C$300,_xlfn.AGGREGATE(15,6,ROW(Setembro!$A$4:$A$300)-ROW(Setembro!$A$3)/(Setembro!$A$4:$A$300=MAX(B30:B34)),MOD(ROW(),2)+5)))),"")</f>
        <v/>
      </c>
      <c r="D34" s="16" t="str">
        <f>IFERROR(IF(B30="","",IF(MOD(ROW(),2)+5=1,INDEX(Setembro!$F$4:$F$300,MATCH(B34,Setembro!$A$4:$A$300,0)),INDEX(Setembro!$F$4:$F$300,_xlfn.AGGREGATE(15,6,ROW(Setembro!$A$4:$A$300)-ROW(Setembro!$A$3)/(Setembro!$A$4:$A$300=MAX(B30:B34)),MOD(ROW(),2)+5)))),"")</f>
        <v/>
      </c>
      <c r="E34" s="34"/>
      <c r="F34" s="20" t="str">
        <f>IFERROR(IF(E30="","",IF(MOD(ROW(),2)+5=1,INDEX(Setembro!$C$4:$C$300,MATCH(E34,Setembro!$A$4:$A$300,0)),INDEX(Setembro!$C$4:$C$300,_xlfn.AGGREGATE(15,6,ROW(Setembro!$A$4:$A$300)-ROW(Setembro!$A$3)/(Setembro!$A$4:$A$300=MAX(E30:E34)),MOD(ROW(),2)+5)))),"")</f>
        <v/>
      </c>
      <c r="G34" s="16" t="str">
        <f>IFERROR(IF(E30="","",IF(MOD(ROW(),2)+5=1,INDEX(Setembro!$F$4:$F$300,MATCH(E34,Setembro!$A$4:$A$300,0)),INDEX(Setembro!$F$4:$F$300,_xlfn.AGGREGATE(15,6,ROW(Setembro!$A$4:$A$300)-ROW(Setembro!$A$3)/(Setembro!$A$4:$A$300=MAX(E30:E34)),MOD(ROW(),2)+5)))),"")</f>
        <v/>
      </c>
      <c r="H34" s="34"/>
      <c r="I34" s="20" t="str">
        <f>IFERROR(IF(H30="","",IF(MOD(ROW(),2)+5=1,INDEX(Setembro!$C$4:$C$300,MATCH(H34,Setembro!$A$4:$A$300,0)),INDEX(Setembro!$C$4:$C$300,_xlfn.AGGREGATE(15,6,ROW(Setembro!$A$4:$A$300)-ROW(Setembro!$A$3)/(Setembro!$A$4:$A$300=MAX(H30:H34)),MOD(ROW(),2)+5)))),"")</f>
        <v/>
      </c>
      <c r="J34" s="16" t="str">
        <f>IFERROR(IF(H30="","",IF(MOD(ROW(),2)+5=1,INDEX(Setembro!$F$4:$F$300,MATCH(H34,Setembro!$A$4:$A$300,0)),INDEX(Setembro!$F$4:$F$300,_xlfn.AGGREGATE(15,6,ROW(Setembro!$A$4:$A$300)-ROW(Setembro!$A$3)/(Setembro!$A$4:$A$300=MAX(H30:H34)),MOD(ROW(),2)+5)))),"")</f>
        <v/>
      </c>
      <c r="K34" s="34"/>
      <c r="L34" s="20" t="str">
        <f>IFERROR(IF(K30="","",IF(MOD(ROW(),2)+5=1,INDEX(Setembro!$C$4:$C$300,MATCH(K34,Setembro!$A$4:$A$300,0)),INDEX(Setembro!$C$4:$C$300,_xlfn.AGGREGATE(15,6,ROW(Setembro!$A$4:$A$300)-ROW(Setembro!$A$3)/(Setembro!$A$4:$A$300=MAX(K30:K34)),MOD(ROW(),2)+5)))),"")</f>
        <v/>
      </c>
      <c r="M34" s="16" t="str">
        <f>IFERROR(IF(K30="","",IF(MOD(ROW(),2)+5=1,INDEX(Setembro!$F$4:$F$300,MATCH(K34,Setembro!$A$4:$A$300,0)),INDEX(Setembro!$F$4:$F$300,_xlfn.AGGREGATE(15,6,ROW(Setembro!$A$4:$A$300)-ROW(Setembro!$A$3)/(Setembro!$A$4:$A$300=MAX(K30:K34)),MOD(ROW(),2)+5)))),"")</f>
        <v/>
      </c>
      <c r="N34" s="34"/>
      <c r="O34" s="20" t="str">
        <f>IFERROR(IF(N30="","",IF(MOD(ROW(),2)+5=1,INDEX(Setembro!$C$4:$C$300,MATCH(N34,Setembro!$A$4:$A$300,0)),INDEX(Setembro!$C$4:$C$300,_xlfn.AGGREGATE(15,6,ROW(Setembro!$A$4:$A$300)-ROW(Setembro!$A$3)/(Setembro!$A$4:$A$300=MAX(N30:N34)),MOD(ROW(),2)+5)))),"")</f>
        <v/>
      </c>
      <c r="P34" s="16" t="str">
        <f>IFERROR(IF(N30="","",IF(MOD(ROW(),2)+5=1,INDEX(Setembro!$F$4:$F$300,MATCH(N34,Setembro!$A$4:$A$300,0)),INDEX(Setembro!$F$4:$F$300,_xlfn.AGGREGATE(15,6,ROW(Setembro!$A$4:$A$300)-ROW(Setembro!$A$3)/(Setembro!$A$4:$A$300=MAX(N30:N34)),MOD(ROW(),2)+5)))),"")</f>
        <v/>
      </c>
      <c r="Q34" s="34"/>
      <c r="R34" s="20" t="str">
        <f>IFERROR(IF(Q30="","",IF(MOD(ROW(),2)+5=1,INDEX(Setembro!$C$4:$C$300,MATCH(Q34,Setembro!$A$4:$A$300,0)),INDEX(Setembro!$C$4:$C$300,_xlfn.AGGREGATE(15,6,ROW(Setembro!$A$4:$A$300)-ROW(Setembro!$A$3)/(Setembro!$A$4:$A$300=MAX(Q30:Q34)),MOD(ROW(),2)+5)))),"")</f>
        <v/>
      </c>
      <c r="S34" s="16" t="str">
        <f>IFERROR(IF(Q30="","",IF(MOD(ROW(),2)+5=1,INDEX(Setembro!$F$4:$F$300,MATCH(Q34,Setembro!$A$4:$A$300,0)),INDEX(Setembro!$F$4:$F$300,_xlfn.AGGREGATE(15,6,ROW(Setembro!$A$4:$A$300)-ROW(Setembro!$A$3)/(Setembro!$A$4:$A$300=MAX(Q30:Q34)),MOD(ROW(),2)+5)))),"")</f>
        <v/>
      </c>
      <c r="T34" s="34"/>
      <c r="U34" s="46" t="str">
        <f>IFERROR(IF(T30="","",IF(MOD(ROW(),2)+5=1,INDEX(Setembro!$C$4:$C$300,MATCH(T34,Setembro!$A$4:$A$300,0)),INDEX(Setembro!$C$4:$C$300,_xlfn.AGGREGATE(15,6,ROW(Setembro!$A$4:$A$300)-ROW(Setembro!$A$3)/(Setembro!$A$4:$A$300=MAX(T30:T34)),MOD(ROW(),2)+5)))),"")</f>
        <v/>
      </c>
      <c r="V34" s="16" t="str">
        <f>IFERROR(IF(T30="","",IF(MOD(ROW(),2)+5=1,INDEX(Setembro!$F$4:$F$300,MATCH(T34,Setembro!$A$4:$A$300,0)),INDEX(Setembro!$F$4:$F$300,_xlfn.AGGREGATE(15,6,ROW(Setembro!$A$4:$A$300)-ROW(Setembro!$A$3)/(Setembro!$A$4:$A$300=MAX(T30:T34)),MOD(ROW(),2)+5)))),"")</f>
        <v/>
      </c>
    </row>
    <row r="35" spans="2:22" x14ac:dyDescent="0.3">
      <c r="B35" s="47"/>
      <c r="C35" s="20" t="str">
        <f>IFERROR(IF(B30="","",IF(MOD(ROW(),2)+5=1,INDEX(Setembro!$C$4:$C$300,MATCH(B35,Setembro!$A$4:$A$300,0)),INDEX(Setembro!$C$4:$C$300,_xlfn.AGGREGATE(15,6,ROW(Setembro!$A$4:$A$300)-ROW(Setembro!$A$3)/(Setembro!$A$4:$A$300=MAX(B30:B35)),MOD(ROW(),2)+5)))),"")</f>
        <v/>
      </c>
      <c r="D35" s="16" t="str">
        <f>IFERROR(IF(B30="","",IF(MOD(ROW(),2)+5=1,INDEX(Setembro!$F$4:$F$300,MATCH(B35,Setembro!$A$4:$A$300,0)),INDEX(Setembro!$F$4:$F$300,_xlfn.AGGREGATE(15,6,ROW(Setembro!$A$4:$A$300)-ROW(Setembro!$A$3)/(Setembro!$A$4:$A$300=MAX(B30:B35)),MOD(ROW(),2)+5)))),"")</f>
        <v/>
      </c>
      <c r="E35" s="34"/>
      <c r="F35" s="20" t="str">
        <f>IFERROR(IF(E30="","",IF(MOD(ROW(),2)+5=1,INDEX(Setembro!$C$4:$C$300,MATCH(E35,Setembro!$A$4:$A$300,0)),INDEX(Setembro!$C$4:$C$300,_xlfn.AGGREGATE(15,6,ROW(Setembro!$A$4:$A$300)-ROW(Setembro!$A$3)/(Setembro!$A$4:$A$300=MAX(E30:E35)),MOD(ROW(),2)+5)))),"")</f>
        <v/>
      </c>
      <c r="G35" s="16" t="str">
        <f>IFERROR(IF(E30="","",IF(MOD(ROW(),2)+5=1,INDEX(Setembro!$F$4:$F$300,MATCH(E35,Setembro!$A$4:$A$300,0)),INDEX(Setembro!$F$4:$F$300,_xlfn.AGGREGATE(15,6,ROW(Setembro!$A$4:$A$300)-ROW(Setembro!$A$3)/(Setembro!$A$4:$A$300=MAX(E30:E35)),MOD(ROW(),2)+5)))),"")</f>
        <v/>
      </c>
      <c r="H35" s="34"/>
      <c r="I35" s="20" t="str">
        <f>IFERROR(IF(H30="","",IF(MOD(ROW(),2)+5=1,INDEX(Setembro!$C$4:$C$300,MATCH(H35,Setembro!$A$4:$A$300,0)),INDEX(Setembro!$C$4:$C$300,_xlfn.AGGREGATE(15,6,ROW(Setembro!$A$4:$A$300)-ROW(Setembro!$A$3)/(Setembro!$A$4:$A$300=MAX(H30:H35)),MOD(ROW(),2)+5)))),"")</f>
        <v/>
      </c>
      <c r="J35" s="16" t="str">
        <f>IFERROR(IF(H30="","",IF(MOD(ROW(),2)+5=1,INDEX(Setembro!$F$4:$F$300,MATCH(H35,Setembro!$A$4:$A$300,0)),INDEX(Setembro!$F$4:$F$300,_xlfn.AGGREGATE(15,6,ROW(Setembro!$A$4:$A$300)-ROW(Setembro!$A$3)/(Setembro!$A$4:$A$300=MAX(H30:H35)),MOD(ROW(),2)+5)))),"")</f>
        <v/>
      </c>
      <c r="K35" s="34"/>
      <c r="L35" s="20" t="str">
        <f>IFERROR(IF(K30="","",IF(MOD(ROW(),2)+5=1,INDEX(Setembro!$C$4:$C$300,MATCH(K35,Setembro!$A$4:$A$300,0)),INDEX(Setembro!$C$4:$C$300,_xlfn.AGGREGATE(15,6,ROW(Setembro!$A$4:$A$300)-ROW(Setembro!$A$3)/(Setembro!$A$4:$A$300=MAX(K30:K35)),MOD(ROW(),2)+5)))),"")</f>
        <v/>
      </c>
      <c r="M35" s="16" t="str">
        <f>IFERROR(IF(K30="","",IF(MOD(ROW(),2)+5=1,INDEX(Setembro!$F$4:$F$300,MATCH(K35,Setembro!$A$4:$A$300,0)),INDEX(Setembro!$F$4:$F$300,_xlfn.AGGREGATE(15,6,ROW(Setembro!$A$4:$A$300)-ROW(Setembro!$A$3)/(Setembro!$A$4:$A$300=MAX(K30:K35)),MOD(ROW(),2)+5)))),"")</f>
        <v/>
      </c>
      <c r="N35" s="34"/>
      <c r="O35" s="20" t="str">
        <f>IFERROR(IF(N30="","",IF(MOD(ROW(),2)+5=1,INDEX(Setembro!$C$4:$C$300,MATCH(N35,Setembro!$A$4:$A$300,0)),INDEX(Setembro!$C$4:$C$300,_xlfn.AGGREGATE(15,6,ROW(Setembro!$A$4:$A$300)-ROW(Setembro!$A$3)/(Setembro!$A$4:$A$300=MAX(N30:N35)),MOD(ROW(),2)+5)))),"")</f>
        <v/>
      </c>
      <c r="P35" s="16" t="str">
        <f>IFERROR(IF(N30="","",IF(MOD(ROW(),2)+5=1,INDEX(Setembro!$F$4:$F$300,MATCH(N35,Setembro!$A$4:$A$300,0)),INDEX(Setembro!$F$4:$F$300,_xlfn.AGGREGATE(15,6,ROW(Setembro!$A$4:$A$300)-ROW(Setembro!$A$3)/(Setembro!$A$4:$A$300=MAX(N30:N35)),MOD(ROW(),2)+5)))),"")</f>
        <v/>
      </c>
      <c r="Q35" s="34"/>
      <c r="R35" s="20" t="str">
        <f>IFERROR(IF(Q30="","",IF(MOD(ROW(),2)+5=1,INDEX(Setembro!$C$4:$C$300,MATCH(Q35,Setembro!$A$4:$A$300,0)),INDEX(Setembro!$C$4:$C$300,_xlfn.AGGREGATE(15,6,ROW(Setembro!$A$4:$A$300)-ROW(Setembro!$A$3)/(Setembro!$A$4:$A$300=MAX(Q30:Q35)),MOD(ROW(),2)+5)))),"")</f>
        <v/>
      </c>
      <c r="S35" s="16" t="str">
        <f>IFERROR(IF(Q30="","",IF(MOD(ROW(),2)+5=1,INDEX(Setembro!$F$4:$F$300,MATCH(Q35,Setembro!$A$4:$A$300,0)),INDEX(Setembro!$F$4:$F$300,_xlfn.AGGREGATE(15,6,ROW(Setembro!$A$4:$A$300)-ROW(Setembro!$A$3)/(Setembro!$A$4:$A$300=MAX(Q30:Q35)),MOD(ROW(),2)+5)))),"")</f>
        <v/>
      </c>
      <c r="T35" s="34"/>
      <c r="U35" s="46" t="str">
        <f>IFERROR(IF(T30="","",IF(MOD(ROW(),2)+5=1,INDEX(Setembro!$C$4:$C$300,MATCH(T35,Setembro!$A$4:$A$300,0)),INDEX(Setembro!$C$4:$C$300,_xlfn.AGGREGATE(15,6,ROW(Setembro!$A$4:$A$300)-ROW(Setembro!$A$3)/(Setembro!$A$4:$A$300=MAX(T30:T35)),MOD(ROW(),2)+5)))),"")</f>
        <v/>
      </c>
      <c r="V35" s="16" t="str">
        <f>IFERROR(IF(T30="","",IF(MOD(ROW(),2)+5=1,INDEX(Setembro!$F$4:$F$300,MATCH(T35,Setembro!$A$4:$A$300,0)),INDEX(Setembro!$F$4:$F$300,_xlfn.AGGREGATE(15,6,ROW(Setembro!$A$4:$A$300)-ROW(Setembro!$A$3)/(Setembro!$A$4:$A$300=MAX(T30:T35)),MOD(ROW(),2)+5)))),"")</f>
        <v/>
      </c>
    </row>
    <row r="36" spans="2:22" x14ac:dyDescent="0.3">
      <c r="B36" s="47"/>
      <c r="C36" s="20" t="str">
        <f>IFERROR(IF(B30="","",IF(MOD(ROW(),2)+7=1,INDEX(Setembro!$C$4:$C$300,MATCH(B36,Setembro!$A$4:$A$300,0)),INDEX(Setembro!$C$4:$C$300,_xlfn.AGGREGATE(15,6,ROW(Setembro!$A$4:$A$300)-ROW(Setembro!$A$3)/(Setembro!$A$4:$A$300=MAX(B30:B36)),MOD(ROW(),2)+7)))),"")</f>
        <v/>
      </c>
      <c r="D36" s="16" t="str">
        <f>IFERROR(IF(B30="","",IF(MOD(ROW(),2)+7=1,INDEX(Setembro!$F$4:$F$300,MATCH(B36,Setembro!$A$4:$A$300,0)),INDEX(Setembro!$F$4:$F$300,_xlfn.AGGREGATE(15,6,ROW(Setembro!$A$4:$A$300)-ROW(Setembro!$A$3)/(Setembro!$A$4:$A$300=MAX(B30:B36)),MOD(ROW(),2)+7)))),"")</f>
        <v/>
      </c>
      <c r="E36" s="34"/>
      <c r="F36" s="20" t="str">
        <f>IFERROR(IF(E30="","",IF(MOD(ROW(),2)+7=1,INDEX(Setembro!$C$4:$C$300,MATCH(E36,Setembro!$A$4:$A$300,0)),INDEX(Setembro!$C$4:$C$300,_xlfn.AGGREGATE(15,6,ROW(Setembro!$A$4:$A$300)-ROW(Setembro!$A$3)/(Setembro!$A$4:$A$300=MAX(E30:E36)),MOD(ROW(),2)+7)))),"")</f>
        <v/>
      </c>
      <c r="G36" s="16" t="str">
        <f>IFERROR(IF(E30="","",IF(MOD(ROW(),2)+7=1,INDEX(Setembro!$F$4:$F$300,MATCH(E36,Setembro!$A$4:$A$300,0)),INDEX(Setembro!$F$4:$F$300,_xlfn.AGGREGATE(15,6,ROW(Setembro!$A$4:$A$300)-ROW(Setembro!$A$3)/(Setembro!$A$4:$A$300=MAX(E30:E36)),MOD(ROW(),2)+7)))),"")</f>
        <v/>
      </c>
      <c r="H36" s="34"/>
      <c r="I36" s="20" t="str">
        <f>IFERROR(IF(H30="","",IF(MOD(ROW(),2)+7=1,INDEX(Setembro!$C$4:$C$300,MATCH(H36,Setembro!$A$4:$A$300,0)),INDEX(Setembro!$C$4:$C$300,_xlfn.AGGREGATE(15,6,ROW(Setembro!$A$4:$A$300)-ROW(Setembro!$A$3)/(Setembro!$A$4:$A$300=MAX(H30:H36)),MOD(ROW(),2)+7)))),"")</f>
        <v/>
      </c>
      <c r="J36" s="16" t="str">
        <f>IFERROR(IF(H30="","",IF(MOD(ROW(),2)+7=1,INDEX(Setembro!$F$4:$F$300,MATCH(H36,Setembro!$A$4:$A$300,0)),INDEX(Setembro!$F$4:$F$300,_xlfn.AGGREGATE(15,6,ROW(Setembro!$A$4:$A$300)-ROW(Setembro!$A$3)/(Setembro!$A$4:$A$300=MAX(H30:H36)),MOD(ROW(),2)+7)))),"")</f>
        <v/>
      </c>
      <c r="K36" s="34"/>
      <c r="L36" s="20" t="str">
        <f>IFERROR(IF(K30="","",IF(MOD(ROW(),2)+7=1,INDEX(Setembro!$C$4:$C$300,MATCH(K36,Setembro!$A$4:$A$300,0)),INDEX(Setembro!$C$4:$C$300,_xlfn.AGGREGATE(15,6,ROW(Setembro!$A$4:$A$300)-ROW(Setembro!$A$3)/(Setembro!$A$4:$A$300=MAX(K30:K36)),MOD(ROW(),2)+7)))),"")</f>
        <v/>
      </c>
      <c r="M36" s="16" t="str">
        <f>IFERROR(IF(K30="","",IF(MOD(ROW(),2)+7=1,INDEX(Setembro!$F$4:$F$300,MATCH(K36,Setembro!$A$4:$A$300,0)),INDEX(Setembro!$F$4:$F$300,_xlfn.AGGREGATE(15,6,ROW(Setembro!$A$4:$A$300)-ROW(Setembro!$A$3)/(Setembro!$A$4:$A$300=MAX(K30:K36)),MOD(ROW(),2)+7)))),"")</f>
        <v/>
      </c>
      <c r="N36" s="34"/>
      <c r="O36" s="20" t="str">
        <f>IFERROR(IF(N30="","",IF(MOD(ROW(),2)+7=1,INDEX(Setembro!$C$4:$C$300,MATCH(N36,Setembro!$A$4:$A$300,0)),INDEX(Setembro!$C$4:$C$300,_xlfn.AGGREGATE(15,6,ROW(Setembro!$A$4:$A$300)-ROW(Setembro!$A$3)/(Setembro!$A$4:$A$300=MAX(N30:N36)),MOD(ROW(),2)+7)))),"")</f>
        <v/>
      </c>
      <c r="P36" s="16" t="str">
        <f>IFERROR(IF(N30="","",IF(MOD(ROW(),2)+7=1,INDEX(Setembro!$F$4:$F$300,MATCH(N36,Setembro!$A$4:$A$300,0)),INDEX(Setembro!$F$4:$F$300,_xlfn.AGGREGATE(15,6,ROW(Setembro!$A$4:$A$300)-ROW(Setembro!$A$3)/(Setembro!$A$4:$A$300=MAX(N30:N36)),MOD(ROW(),2)+7)))),"")</f>
        <v/>
      </c>
      <c r="Q36" s="34"/>
      <c r="R36" s="20" t="str">
        <f>IFERROR(IF(Q30="","",IF(MOD(ROW(),2)+7=1,INDEX(Setembro!$C$4:$C$300,MATCH(Q36,Setembro!$A$4:$A$300,0)),INDEX(Setembro!$C$4:$C$300,_xlfn.AGGREGATE(15,6,ROW(Setembro!$A$4:$A$300)-ROW(Setembro!$A$3)/(Setembro!$A$4:$A$300=MAX(Q30:Q36)),MOD(ROW(),2)+7)))),"")</f>
        <v/>
      </c>
      <c r="S36" s="16" t="str">
        <f>IFERROR(IF(Q30="","",IF(MOD(ROW(),2)+7=1,INDEX(Setembro!$F$4:$F$300,MATCH(Q36,Setembro!$A$4:$A$300,0)),INDEX(Setembro!$F$4:$F$300,_xlfn.AGGREGATE(15,6,ROW(Setembro!$A$4:$A$300)-ROW(Setembro!$A$3)/(Setembro!$A$4:$A$300=MAX(Q30:Q36)),MOD(ROW(),2)+7)))),"")</f>
        <v/>
      </c>
      <c r="T36" s="34"/>
      <c r="U36" s="46" t="str">
        <f>IFERROR(IF(T30="","",IF(MOD(ROW(),2)+7=1,INDEX(Setembro!$C$4:$C$300,MATCH(T36,Setembro!$A$4:$A$300,0)),INDEX(Setembro!$C$4:$C$300,_xlfn.AGGREGATE(15,6,ROW(Setembro!$A$4:$A$300)-ROW(Setembro!$A$3)/(Setembro!$A$4:$A$300=MAX(T30:T36)),MOD(ROW(),2)+7)))),"")</f>
        <v/>
      </c>
      <c r="V36" s="16" t="str">
        <f>IFERROR(IF(T30="","",IF(MOD(ROW(),2)+7=1,INDEX(Setembro!$F$4:$F$300,MATCH(T36,Setembro!$A$4:$A$300,0)),INDEX(Setembro!$F$4:$F$300,_xlfn.AGGREGATE(15,6,ROW(Setembro!$A$4:$A$300)-ROW(Setembro!$A$3)/(Setembro!$A$4:$A$300=MAX(T30:T36)),MOD(ROW(),2)+7)))),"")</f>
        <v/>
      </c>
    </row>
    <row r="37" spans="2:22" x14ac:dyDescent="0.3">
      <c r="B37" s="50"/>
      <c r="C37" s="21" t="str">
        <f>IFERROR(IF(B30="","",IF(MOD(ROW(),2)+7=1,INDEX(Setembro!$C$4:$C$300,MATCH(B37,Setembro!$A$4:$A$300,0)),INDEX(Setembro!$C$4:$C$300,_xlfn.AGGREGATE(15,6,ROW(Setembro!$A$4:$A$300)-ROW(Setembro!$A$3)/(Setembro!$A$4:$A$300=MAX(B30:B37)),MOD(ROW(),2)+7)))),"")</f>
        <v/>
      </c>
      <c r="D37" s="16" t="str">
        <f>IFERROR(IF(B30="","",IF(MOD(ROW(),2)+7=1,INDEX(Setembro!$F$4:$F$300,MATCH(B37,Setembro!$A$4:$A$300,0)),INDEX(Setembro!$F$4:$F$300,_xlfn.AGGREGATE(15,6,ROW(Setembro!$A$4:$A$300)-ROW(Setembro!$A$3)/(Setembro!$A$4:$A$300=MAX(B30:B37)),MOD(ROW(),2)+7)))),"")</f>
        <v/>
      </c>
      <c r="E37" s="35"/>
      <c r="F37" s="44" t="str">
        <f>IFERROR(IF(E30="","",IF(MOD(ROW(),2)+7=1,INDEX(Setembro!$C$4:$C$300,MATCH(E37,Setembro!$A$4:$A$300,0)),INDEX(Setembro!$C$4:$C$300,_xlfn.AGGREGATE(15,6,ROW(Setembro!$A$4:$A$300)-ROW(Setembro!$A$3)/(Setembro!$A$4:$A$300=MAX(E30:E37)),MOD(ROW(),2)+7)))),"")</f>
        <v/>
      </c>
      <c r="G37" s="16" t="str">
        <f>IFERROR(IF(E30="","",IF(MOD(ROW(),2)+7=1,INDEX(Setembro!$F$4:$F$300,MATCH(E37,Setembro!$A$4:$A$300,0)),INDEX(Setembro!$F$4:$F$300,_xlfn.AGGREGATE(15,6,ROW(Setembro!$A$4:$A$300)-ROW(Setembro!$A$3)/(Setembro!$A$4:$A$300=MAX(E30:E37)),MOD(ROW(),2)+7)))),"")</f>
        <v/>
      </c>
      <c r="H37" s="35"/>
      <c r="I37" s="44" t="str">
        <f>IFERROR(IF(H30="","",IF(MOD(ROW(),2)+7=1,INDEX(Setembro!$C$4:$C$300,MATCH(H37,Setembro!$A$4:$A$300,0)),INDEX(Setembro!$C$4:$C$300,_xlfn.AGGREGATE(15,6,ROW(Setembro!$A$4:$A$300)-ROW(Setembro!$A$3)/(Setembro!$A$4:$A$300=MAX(H30:H37)),MOD(ROW(),2)+7)))),"")</f>
        <v/>
      </c>
      <c r="J37" s="16" t="str">
        <f>IFERROR(IF(H30="","",IF(MOD(ROW(),2)+7=1,INDEX(Setembro!$F$4:$F$300,MATCH(H37,Setembro!$A$4:$A$300,0)),INDEX(Setembro!$F$4:$F$300,_xlfn.AGGREGATE(15,6,ROW(Setembro!$A$4:$A$300)-ROW(Setembro!$A$3)/(Setembro!$A$4:$A$300=MAX(H30:H37)),MOD(ROW(),2)+7)))),"")</f>
        <v/>
      </c>
      <c r="K37" s="35"/>
      <c r="L37" s="44" t="str">
        <f>IFERROR(IF(K30="","",IF(MOD(ROW(),2)+7=1,INDEX(Setembro!$C$4:$C$300,MATCH(K37,Setembro!$A$4:$A$300,0)),INDEX(Setembro!$C$4:$C$300,_xlfn.AGGREGATE(15,6,ROW(Setembro!$A$4:$A$300)-ROW(Setembro!$A$3)/(Setembro!$A$4:$A$300=MAX(K30:K37)),MOD(ROW(),2)+7)))),"")</f>
        <v/>
      </c>
      <c r="M37" s="16" t="str">
        <f>IFERROR(IF(K30="","",IF(MOD(ROW(),2)+7=1,INDEX(Setembro!$F$4:$F$300,MATCH(K37,Setembro!$A$4:$A$300,0)),INDEX(Setembro!$F$4:$F$300,_xlfn.AGGREGATE(15,6,ROW(Setembro!$A$4:$A$300)-ROW(Setembro!$A$3)/(Setembro!$A$4:$A$300=MAX(K30:K37)),MOD(ROW(),2)+7)))),"")</f>
        <v/>
      </c>
      <c r="N37" s="35"/>
      <c r="O37" s="44" t="str">
        <f>IFERROR(IF(N30="","",IF(MOD(ROW(),2)+7=1,INDEX(Setembro!$C$4:$C$300,MATCH(N37,Setembro!$A$4:$A$300,0)),INDEX(Setembro!$C$4:$C$300,_xlfn.AGGREGATE(15,6,ROW(Setembro!$A$4:$A$300)-ROW(Setembro!$A$3)/(Setembro!$A$4:$A$300=MAX(N30:N37)),MOD(ROW(),2)+7)))),"")</f>
        <v/>
      </c>
      <c r="P37" s="16" t="str">
        <f>IFERROR(IF(N30="","",IF(MOD(ROW(),2)+7=1,INDEX(Setembro!$F$4:$F$300,MATCH(N37,Setembro!$A$4:$A$300,0)),INDEX(Setembro!$F$4:$F$300,_xlfn.AGGREGATE(15,6,ROW(Setembro!$A$4:$A$300)-ROW(Setembro!$A$3)/(Setembro!$A$4:$A$300=MAX(N30:N37)),MOD(ROW(),2)+7)))),"")</f>
        <v/>
      </c>
      <c r="Q37" s="35"/>
      <c r="R37" s="44" t="str">
        <f>IFERROR(IF(Q30="","",IF(MOD(ROW(),2)+7=1,INDEX(Setembro!$C$4:$C$300,MATCH(Q37,Setembro!$A$4:$A$300,0)),INDEX(Setembro!$C$4:$C$300,_xlfn.AGGREGATE(15,6,ROW(Setembro!$A$4:$A$300)-ROW(Setembro!$A$3)/(Setembro!$A$4:$A$300=MAX(Q30:Q37)),MOD(ROW(),2)+7)))),"")</f>
        <v/>
      </c>
      <c r="S37" s="16" t="str">
        <f>IFERROR(IF(Q30="","",IF(MOD(ROW(),2)+7=1,INDEX(Setembro!$F$4:$F$300,MATCH(Q37,Setembro!$A$4:$A$300,0)),INDEX(Setembro!$F$4:$F$300,_xlfn.AGGREGATE(15,6,ROW(Setembro!$A$4:$A$300)-ROW(Setembro!$A$3)/(Setembro!$A$4:$A$300=MAX(Q30:Q37)),MOD(ROW(),2)+7)))),"")</f>
        <v/>
      </c>
      <c r="T37" s="35"/>
      <c r="U37" s="51" t="str">
        <f>IFERROR(IF(T30="","",IF(MOD(ROW(),2)+7=1,INDEX(Setembro!$C$4:$C$300,MATCH(T37,Setembro!$A$4:$A$300,0)),INDEX(Setembro!$C$4:$C$300,_xlfn.AGGREGATE(15,6,ROW(Setembro!$A$4:$A$300)-ROW(Setembro!$A$3)/(Setembro!$A$4:$A$300=MAX(T30:T37)),MOD(ROW(),2)+7)))),"")</f>
        <v/>
      </c>
      <c r="V37" s="16" t="str">
        <f>IFERROR(IF(T30="","",IF(MOD(ROW(),2)+7=1,INDEX(Setembro!$F$4:$F$300,MATCH(T37,Setembro!$A$4:$A$300,0)),INDEX(Setembro!$F$4:$F$300,_xlfn.AGGREGATE(15,6,ROW(Setembro!$A$4:$A$300)-ROW(Setembro!$A$3)/(Setembro!$A$4:$A$300=MAX(T30:T37)),MOD(ROW(),2)+7)))),"")</f>
        <v/>
      </c>
    </row>
    <row r="38" spans="2:22" x14ac:dyDescent="0.3">
      <c r="B38" s="49">
        <f>Setembro!H11</f>
        <v>44465</v>
      </c>
      <c r="C38" s="20" t="str">
        <f>IFERROR(IF(B38="","",IF(MOD(ROW(),2)+1=1,INDEX(Setembro!$C$4:$C$300,MATCH(B38,Setembro!$A$4:$A$300,0)),INDEX(Setembro!$C$4:$C$300,_xlfn.AGGREGATE(15,6,ROW(Setembro!$A$4:$A$300)-ROW(Setembro!$A$3)/(Setembro!$A$4:$A$300=MAX(B38)),MOD(ROW(),2)+1)))),"")</f>
        <v>Plural</v>
      </c>
      <c r="D38" s="16" t="str">
        <f>IFERROR(IF(B38="","",IF(MOD(ROW(),2)+1=1,INDEX(Setembro!$F$4:$F$300,MATCH(B38,Setembro!$A$4:$A$300,0)),INDEX(Setembro!$F$4:$F$300,_xlfn.AGGREGATE(15,6,ROW(Setembro!$A$4:$A$300)-ROW(Setembro!$A$3)/(Setembro!$A$4:$A$300=MAX(B38)),MOD(ROW(),2)+1)))),"")</f>
        <v>Estudando</v>
      </c>
      <c r="E38" s="36">
        <f>Setembro!I11</f>
        <v>44466</v>
      </c>
      <c r="F38" s="20" t="str">
        <f>IFERROR(IF(E38="","",IF(MOD(ROW(),2)+1=1,INDEX(Setembro!$C$4:$C$300,MATCH(E38,Setembro!$A$4:$A$300,0)),INDEX(Setembro!$C$4:$C$300,_xlfn.AGGREGATE(15,6,ROW(Setembro!$A$4:$A$300)-ROW(Setembro!$A$3)/(Setembro!$A$4:$A$300=MAX(E38)),MOD(ROW(),2)+1)))),"")</f>
        <v/>
      </c>
      <c r="G38" s="16" t="str">
        <f>IFERROR(IF(E38="","",IF(MOD(ROW(),2)+1=1,INDEX(Setembro!$F$4:$F$300,MATCH(E38,Setembro!$A$4:$A$300,0)),INDEX(Setembro!$F$4:$F$300,_xlfn.AGGREGATE(15,6,ROW(Setembro!$A$4:$A$300)-ROW(Setembro!$A$3)/(Setembro!$A$4:$A$300=MAX(E38)),MOD(ROW(),2)+1)))),"")</f>
        <v/>
      </c>
      <c r="H38" s="36">
        <f>Setembro!J11</f>
        <v>44467</v>
      </c>
      <c r="I38" s="20" t="str">
        <f>IFERROR(IF(H38="","",IF(MOD(ROW(),2)+1=1,INDEX(Setembro!$C$4:$C$300,MATCH(H38,Setembro!$A$4:$A$300,0)),INDEX(Setembro!$C$4:$C$300,_xlfn.AGGREGATE(15,6,ROW(Setembro!$A$4:$A$300)-ROW(Setembro!$A$3)/(Setembro!$A$4:$A$300=MAX(H38)),MOD(ROW(),2)+1)))),"")</f>
        <v/>
      </c>
      <c r="J38" s="16" t="str">
        <f>IFERROR(IF(H38="","",IF(MOD(ROW(),2)+1=1,INDEX(Setembro!$F$4:$F$300,MATCH(H38,Setembro!$A$4:$A$300,0)),INDEX(Setembro!$F$4:$F$300,_xlfn.AGGREGATE(15,6,ROW(Setembro!$A$4:$A$300)-ROW(Setembro!$A$3)/(Setembro!$A$4:$A$300=MAX(H38)),MOD(ROW(),2)+1)))),"")</f>
        <v/>
      </c>
      <c r="K38" s="36">
        <f>Setembro!K11</f>
        <v>44468</v>
      </c>
      <c r="L38" s="20" t="str">
        <f>IFERROR(IF(K38="","",IF(MOD(ROW(),2)+1=1,INDEX(Setembro!$C$4:$C$300,MATCH(K38,Setembro!$A$4:$A$300,0)),INDEX(Setembro!$C$4:$C$300,_xlfn.AGGREGATE(15,6,ROW(Setembro!$A$4:$A$300)-ROW(Setembro!$A$3)/(Setembro!$A$4:$A$300=MAX(K38)),MOD(ROW(),2)+1)))),"")</f>
        <v/>
      </c>
      <c r="M38" s="16" t="str">
        <f>IFERROR(IF(K38="","",IF(MOD(ROW(),2)+1=1,INDEX(Setembro!$F$4:$F$300,MATCH(K38,Setembro!$A$4:$A$300,0)),INDEX(Setembro!$F$4:$F$300,_xlfn.AGGREGATE(15,6,ROW(Setembro!$A$4:$A$300)-ROW(Setembro!$A$3)/(Setembro!$A$4:$A$300=MAX(K38)),MOD(ROW(),2)+1)))),"")</f>
        <v/>
      </c>
      <c r="N38" s="36">
        <f>Setembro!L11</f>
        <v>44469</v>
      </c>
      <c r="O38" s="20" t="str">
        <f>IFERROR(IF(N38="","",IF(MOD(ROW(),2)+1=1,INDEX(Setembro!$C$4:$C$300,MATCH(N38,Setembro!$A$4:$A$300,0)),INDEX(Setembro!$C$4:$C$300,_xlfn.AGGREGATE(15,6,ROW(Setembro!$A$4:$A$300)-ROW(Setembro!$A$3)/(Setembro!$A$4:$A$300=MAX(N38)),MOD(ROW(),2)+1)))),"")</f>
        <v/>
      </c>
      <c r="P38" s="16" t="str">
        <f>IFERROR(IF(N38="","",IF(MOD(ROW(),2)+1=1,INDEX(Setembro!$F$4:$F$300,MATCH(N38,Setembro!$A$4:$A$300,0)),INDEX(Setembro!$F$4:$F$300,_xlfn.AGGREGATE(15,6,ROW(Setembro!$A$4:$A$300)-ROW(Setembro!$A$3)/(Setembro!$A$4:$A$300=MAX(N38)),MOD(ROW(),2)+1)))),"")</f>
        <v/>
      </c>
      <c r="Q38" s="36" t="str">
        <f>Setembro!M11</f>
        <v/>
      </c>
      <c r="R38" s="20" t="str">
        <f>IFERROR(IF(Q38="","",IF(MOD(ROW(),2)+1=1,INDEX(Setembro!$C$4:$C$300,MATCH(Q38,Setembro!$A$4:$A$300,0)),INDEX(Setembro!$C$4:$C$300,_xlfn.AGGREGATE(15,6,ROW(Setembro!$A$4:$A$300)-ROW(Setembro!$A$3)/(Setembro!$A$4:$A$300=MAX(Q38)),MOD(ROW(),2)+1)))),"")</f>
        <v/>
      </c>
      <c r="S38" s="16" t="str">
        <f>IFERROR(IF(Q38="","",IF(MOD(ROW(),2)+1=1,INDEX(Setembro!$F$4:$F$300,MATCH(Q38,Setembro!$A$4:$A$300,0)),INDEX(Setembro!$F$4:$F$300,_xlfn.AGGREGATE(15,6,ROW(Setembro!$A$4:$A$300)-ROW(Setembro!$A$3)/(Setembro!$A$4:$A$300=MAX(Q38)),MOD(ROW(),2)+1)))),"")</f>
        <v/>
      </c>
      <c r="T38" s="36" t="str">
        <f>Setembro!N11</f>
        <v/>
      </c>
      <c r="U38" s="46" t="str">
        <f>IFERROR(IF(T38="","",IF(MOD(ROW(),2)+1=1,INDEX(Setembro!$C$4:$C$300,MATCH(T38,Setembro!$A$4:$A$300,0)),INDEX(Setembro!$C$4:$C$300,_xlfn.AGGREGATE(15,6,ROW(Setembro!$A$4:$A$300)-ROW(Setembro!$A$3)/(Setembro!$A$4:$A$300=MAX(T38)),MOD(ROW(),2)+1)))),"")</f>
        <v/>
      </c>
      <c r="V38" s="16" t="str">
        <f>IFERROR(IF(T38="","",IF(MOD(ROW(),2)+1=1,INDEX(Setembro!$F$4:$F$300,MATCH(T38,Setembro!$A$4:$A$300,0)),INDEX(Setembro!$F$4:$F$300,_xlfn.AGGREGATE(15,6,ROW(Setembro!$A$4:$A$300)-ROW(Setembro!$A$3)/(Setembro!$A$4:$A$300=MAX(T38)),MOD(ROW(),2)+1)))),"")</f>
        <v/>
      </c>
    </row>
    <row r="39" spans="2:22" x14ac:dyDescent="0.3">
      <c r="B39" s="45"/>
      <c r="C39" s="20" t="str">
        <f>IFERROR(IF(B38="","",IF(MOD(ROW(),2)+1=1,INDEX(Setembro!$C$4:$C$300,MATCH(B39,Setembro!$A$4:$A$300,0)),INDEX(Setembro!$C$4:$C$300,_xlfn.AGGREGATE(15,6,ROW(Setembro!$A$4:$A$300)-ROW(Setembro!$A$3)/(Setembro!$A$4:$A$300=MAX(B38:B39)),MOD(ROW(),2)+1)))),"")</f>
        <v/>
      </c>
      <c r="D39" s="16" t="str">
        <f>IFERROR(IF(B38="","",IF(MOD(ROW(),2)+1=1,INDEX(Setembro!$F$4:$F$300,MATCH(B39,Setembro!$A$4:$A$300,0)),INDEX(Setembro!$F$4:$F$300,_xlfn.AGGREGATE(15,6,ROW(Setembro!$A$4:$A$300)-ROW(Setembro!$A$3)/(Setembro!$A$4:$A$300=MAX(B38:B39)),MOD(ROW(),2)+1)))),"")</f>
        <v/>
      </c>
      <c r="E39" s="26"/>
      <c r="F39" s="20" t="str">
        <f>IFERROR(IF(E38="","",IF(MOD(ROW(),2)+1=1,INDEX(Setembro!$C$4:$C$300,MATCH(E39,Setembro!$A$4:$A$300,0)),INDEX(Setembro!$C$4:$C$300,_xlfn.AGGREGATE(15,6,ROW(Setembro!$A$4:$A$300)-ROW(Setembro!$A$3)/(Setembro!$A$4:$A$300=MAX(E38:E39)),MOD(ROW(),2)+1)))),"")</f>
        <v/>
      </c>
      <c r="G39" s="16" t="str">
        <f>IFERROR(IF(E38="","",IF(MOD(ROW(),2)+1=1,INDEX(Setembro!$F$4:$F$300,MATCH(E39,Setembro!$A$4:$A$300,0)),INDEX(Setembro!$F$4:$F$300,_xlfn.AGGREGATE(15,6,ROW(Setembro!$A$4:$A$300)-ROW(Setembro!$A$3)/(Setembro!$A$4:$A$300=MAX(E38:E39)),MOD(ROW(),2)+1)))),"")</f>
        <v/>
      </c>
      <c r="H39" s="26"/>
      <c r="I39" s="20" t="str">
        <f>IFERROR(IF(H38="","",IF(MOD(ROW(),2)+1=1,INDEX(Setembro!$C$4:$C$300,MATCH(H39,Setembro!$A$4:$A$300,0)),INDEX(Setembro!$C$4:$C$300,_xlfn.AGGREGATE(15,6,ROW(Setembro!$A$4:$A$300)-ROW(Setembro!$A$3)/(Setembro!$A$4:$A$300=MAX(H38:H39)),MOD(ROW(),2)+1)))),"")</f>
        <v/>
      </c>
      <c r="J39" s="16" t="str">
        <f>IFERROR(IF(H38="","",IF(MOD(ROW(),2)+1=1,INDEX(Setembro!$F$4:$F$300,MATCH(H39,Setembro!$A$4:$A$300,0)),INDEX(Setembro!$F$4:$F$300,_xlfn.AGGREGATE(15,6,ROW(Setembro!$A$4:$A$300)-ROW(Setembro!$A$3)/(Setembro!$A$4:$A$300=MAX(H38:H39)),MOD(ROW(),2)+1)))),"")</f>
        <v/>
      </c>
      <c r="K39" s="26"/>
      <c r="L39" s="20" t="str">
        <f>IFERROR(IF(K38="","",IF(MOD(ROW(),2)+1=1,INDEX(Setembro!$C$4:$C$300,MATCH(K39,Setembro!$A$4:$A$300,0)),INDEX(Setembro!$C$4:$C$300,_xlfn.AGGREGATE(15,6,ROW(Setembro!$A$4:$A$300)-ROW(Setembro!$A$3)/(Setembro!$A$4:$A$300=MAX(K38:K39)),MOD(ROW(),2)+1)))),"")</f>
        <v/>
      </c>
      <c r="M39" s="16" t="str">
        <f>IFERROR(IF(K38="","",IF(MOD(ROW(),2)+1=1,INDEX(Setembro!$F$4:$F$300,MATCH(K39,Setembro!$A$4:$A$300,0)),INDEX(Setembro!$F$4:$F$300,_xlfn.AGGREGATE(15,6,ROW(Setembro!$A$4:$A$300)-ROW(Setembro!$A$3)/(Setembro!$A$4:$A$300=MAX(K38:K39)),MOD(ROW(),2)+1)))),"")</f>
        <v/>
      </c>
      <c r="N39" s="26"/>
      <c r="O39" s="20" t="str">
        <f>IFERROR(IF(N38="","",IF(MOD(ROW(),2)+1=1,INDEX(Setembro!$C$4:$C$300,MATCH(N39,Setembro!$A$4:$A$300,0)),INDEX(Setembro!$C$4:$C$300,_xlfn.AGGREGATE(15,6,ROW(Setembro!$A$4:$A$300)-ROW(Setembro!$A$3)/(Setembro!$A$4:$A$300=MAX(N38:N39)),MOD(ROW(),2)+1)))),"")</f>
        <v/>
      </c>
      <c r="P39" s="16" t="str">
        <f>IFERROR(IF(N38="","",IF(MOD(ROW(),2)+1=1,INDEX(Setembro!$F$4:$F$300,MATCH(N39,Setembro!$A$4:$A$300,0)),INDEX(Setembro!$F$4:$F$300,_xlfn.AGGREGATE(15,6,ROW(Setembro!$A$4:$A$300)-ROW(Setembro!$A$3)/(Setembro!$A$4:$A$300=MAX(N38:N39)),MOD(ROW(),2)+1)))),"")</f>
        <v/>
      </c>
      <c r="Q39" s="26"/>
      <c r="R39" s="20" t="str">
        <f>IFERROR(IF(Q38="","",IF(MOD(ROW(),2)+1=1,INDEX(Setembro!$C$4:$C$300,MATCH(Q39,Setembro!$A$4:$A$300,0)),INDEX(Setembro!$C$4:$C$300,_xlfn.AGGREGATE(15,6,ROW(Setembro!$A$4:$A$300)-ROW(Setembro!$A$3)/(Setembro!$A$4:$A$300=MAX(Q38:Q39)),MOD(ROW(),2)+1)))),"")</f>
        <v/>
      </c>
      <c r="S39" s="16" t="str">
        <f>IFERROR(IF(Q38="","",IF(MOD(ROW(),2)+1=1,INDEX(Setembro!$F$4:$F$300,MATCH(Q39,Setembro!$A$4:$A$300,0)),INDEX(Setembro!$F$4:$F$300,_xlfn.AGGREGATE(15,6,ROW(Setembro!$A$4:$A$300)-ROW(Setembro!$A$3)/(Setembro!$A$4:$A$300=MAX(Q38:Q39)),MOD(ROW(),2)+1)))),"")</f>
        <v/>
      </c>
      <c r="T39" s="26"/>
      <c r="U39" s="46" t="str">
        <f>IFERROR(IF(T38="","",IF(MOD(ROW(),2)+1=1,INDEX(Setembro!$C$4:$C$300,MATCH(T39,Setembro!$A$4:$A$300,0)),INDEX(Setembro!$C$4:$C$300,_xlfn.AGGREGATE(15,6,ROW(Setembro!$A$4:$A$300)-ROW(Setembro!$A$3)/(Setembro!$A$4:$A$300=MAX(T38:T39)),MOD(ROW(),2)+1)))),"")</f>
        <v/>
      </c>
      <c r="V39" s="16" t="str">
        <f>IFERROR(IF(T38="","",IF(MOD(ROW(),2)+1=1,INDEX(Setembro!$F$4:$F$300,MATCH(T39,Setembro!$A$4:$A$300,0)),INDEX(Setembro!$F$4:$F$300,_xlfn.AGGREGATE(15,6,ROW(Setembro!$A$4:$A$300)-ROW(Setembro!$A$3)/(Setembro!$A$4:$A$300=MAX(T38:T39)),MOD(ROW(),2)+1)))),"")</f>
        <v/>
      </c>
    </row>
    <row r="40" spans="2:22" x14ac:dyDescent="0.3">
      <c r="B40" s="45"/>
      <c r="C40" s="20" t="str">
        <f>IFERROR(IF(B38="","",IF(MOD(ROW(),2)+3=1,INDEX(Setembro!$C$4:$C$300,MATCH(B40,Setembro!$A$4:$A$300,0)),INDEX(Setembro!$C$4:$C$300,_xlfn.AGGREGATE(15,6,ROW(Setembro!$A$4:$A$300)-ROW(Setembro!$A$3)/(Setembro!$A$4:$A$300=MAX(B38:B40)),MOD(ROW(),2)+3)))),"")</f>
        <v/>
      </c>
      <c r="D40" s="16" t="str">
        <f>IFERROR(IF(B38="","",IF(MOD(ROW(),2)+3=1,INDEX(Setembro!$F$4:$F$300,MATCH(B40,Setembro!$A$4:$A$300,0)),INDEX(Setembro!$F$4:$F$300,_xlfn.AGGREGATE(15,6,ROW(Setembro!$A$4:$A$300)-ROW(Setembro!$A$3)/(Setembro!$A$4:$A$300=MAX(B38:B40)),MOD(ROW(),2)+3)))),"")</f>
        <v/>
      </c>
      <c r="E40" s="26"/>
      <c r="F40" s="20" t="str">
        <f>IFERROR(IF(E38="","",IF(MOD(ROW(),2)+3=1,INDEX(Setembro!$C$4:$C$300,MATCH(E40,Setembro!$A$4:$A$300,0)),INDEX(Setembro!$C$4:$C$300,_xlfn.AGGREGATE(15,6,ROW(Setembro!$A$4:$A$300)-ROW(Setembro!$A$3)/(Setembro!$A$4:$A$300=MAX(E38:E40)),MOD(ROW(),2)+3)))),"")</f>
        <v/>
      </c>
      <c r="G40" s="16" t="str">
        <f>IFERROR(IF(E38="","",IF(MOD(ROW(),2)+3=1,INDEX(Setembro!$F$4:$F$300,MATCH(E40,Setembro!$A$4:$A$300,0)),INDEX(Setembro!$F$4:$F$300,_xlfn.AGGREGATE(15,6,ROW(Setembro!$A$4:$A$300)-ROW(Setembro!$A$3)/(Setembro!$A$4:$A$300=MAX(E38:E40)),MOD(ROW(),2)+3)))),"")</f>
        <v/>
      </c>
      <c r="H40" s="26"/>
      <c r="I40" s="20" t="str">
        <f>IFERROR(IF(H38="","",IF(MOD(ROW(),2)+3=1,INDEX(Setembro!$C$4:$C$300,MATCH(H40,Setembro!$A$4:$A$300,0)),INDEX(Setembro!$C$4:$C$300,_xlfn.AGGREGATE(15,6,ROW(Setembro!$A$4:$A$300)-ROW(Setembro!$A$3)/(Setembro!$A$4:$A$300=MAX(H38:H40)),MOD(ROW(),2)+3)))),"")</f>
        <v/>
      </c>
      <c r="J40" s="16" t="str">
        <f>IFERROR(IF(H38="","",IF(MOD(ROW(),2)+3=1,INDEX(Setembro!$F$4:$F$300,MATCH(H40,Setembro!$A$4:$A$300,0)),INDEX(Setembro!$F$4:$F$300,_xlfn.AGGREGATE(15,6,ROW(Setembro!$A$4:$A$300)-ROW(Setembro!$A$3)/(Setembro!$A$4:$A$300=MAX(H38:H40)),MOD(ROW(),2)+3)))),"")</f>
        <v/>
      </c>
      <c r="K40" s="26"/>
      <c r="L40" s="20" t="str">
        <f>IFERROR(IF(K38="","",IF(MOD(ROW(),2)+3=1,INDEX(Setembro!$C$4:$C$300,MATCH(K40,Setembro!$A$4:$A$300,0)),INDEX(Setembro!$C$4:$C$300,_xlfn.AGGREGATE(15,6,ROW(Setembro!$A$4:$A$300)-ROW(Setembro!$A$3)/(Setembro!$A$4:$A$300=MAX(K38:K40)),MOD(ROW(),2)+3)))),"")</f>
        <v/>
      </c>
      <c r="M40" s="16" t="str">
        <f>IFERROR(IF(K38="","",IF(MOD(ROW(),2)+3=1,INDEX(Setembro!$F$4:$F$300,MATCH(K40,Setembro!$A$4:$A$300,0)),INDEX(Setembro!$F$4:$F$300,_xlfn.AGGREGATE(15,6,ROW(Setembro!$A$4:$A$300)-ROW(Setembro!$A$3)/(Setembro!$A$4:$A$300=MAX(K38:K40)),MOD(ROW(),2)+3)))),"")</f>
        <v/>
      </c>
      <c r="N40" s="26"/>
      <c r="O40" s="20" t="str">
        <f>IFERROR(IF(N38="","",IF(MOD(ROW(),2)+3=1,INDEX(Setembro!$C$4:$C$300,MATCH(N40,Setembro!$A$4:$A$300,0)),INDEX(Setembro!$C$4:$C$300,_xlfn.AGGREGATE(15,6,ROW(Setembro!$A$4:$A$300)-ROW(Setembro!$A$3)/(Setembro!$A$4:$A$300=MAX(N38:N40)),MOD(ROW(),2)+3)))),"")</f>
        <v/>
      </c>
      <c r="P40" s="16" t="str">
        <f>IFERROR(IF(N38="","",IF(MOD(ROW(),2)+3=1,INDEX(Setembro!$F$4:$F$300,MATCH(N40,Setembro!$A$4:$A$300,0)),INDEX(Setembro!$F$4:$F$300,_xlfn.AGGREGATE(15,6,ROW(Setembro!$A$4:$A$300)-ROW(Setembro!$A$3)/(Setembro!$A$4:$A$300=MAX(N38:N40)),MOD(ROW(),2)+3)))),"")</f>
        <v/>
      </c>
      <c r="Q40" s="26"/>
      <c r="R40" s="20" t="str">
        <f>IFERROR(IF(Q38="","",IF(MOD(ROW(),2)+3=1,INDEX(Setembro!$C$4:$C$300,MATCH(Q40,Setembro!$A$4:$A$300,0)),INDEX(Setembro!$C$4:$C$300,_xlfn.AGGREGATE(15,6,ROW(Setembro!$A$4:$A$300)-ROW(Setembro!$A$3)/(Setembro!$A$4:$A$300=MAX(Q38:Q40)),MOD(ROW(),2)+3)))),"")</f>
        <v/>
      </c>
      <c r="S40" s="16" t="str">
        <f>IFERROR(IF(Q38="","",IF(MOD(ROW(),2)+3=1,INDEX(Setembro!$F$4:$F$300,MATCH(Q40,Setembro!$A$4:$A$300,0)),INDEX(Setembro!$F$4:$F$300,_xlfn.AGGREGATE(15,6,ROW(Setembro!$A$4:$A$300)-ROW(Setembro!$A$3)/(Setembro!$A$4:$A$300=MAX(Q38:Q40)),MOD(ROW(),2)+3)))),"")</f>
        <v/>
      </c>
      <c r="T40" s="26"/>
      <c r="U40" s="46" t="str">
        <f>IFERROR(IF(T38="","",IF(MOD(ROW(),2)+3=1,INDEX(Setembro!$C$4:$C$300,MATCH(T40,Setembro!$A$4:$A$300,0)),INDEX(Setembro!$C$4:$C$300,_xlfn.AGGREGATE(15,6,ROW(Setembro!$A$4:$A$300)-ROW(Setembro!$A$3)/(Setembro!$A$4:$A$300=MAX(T38:T40)),MOD(ROW(),2)+3)))),"")</f>
        <v/>
      </c>
      <c r="V40" s="16" t="str">
        <f>IFERROR(IF(T38="","",IF(MOD(ROW(),2)+3=1,INDEX(Setembro!$F$4:$F$300,MATCH(T40,Setembro!$A$4:$A$300,0)),INDEX(Setembro!$F$4:$F$300,_xlfn.AGGREGATE(15,6,ROW(Setembro!$A$4:$A$300)-ROW(Setembro!$A$3)/(Setembro!$A$4:$A$300=MAX(T38:T40)),MOD(ROW(),2)+3)))),"")</f>
        <v/>
      </c>
    </row>
    <row r="41" spans="2:22" x14ac:dyDescent="0.3">
      <c r="B41" s="45"/>
      <c r="C41" s="20" t="str">
        <f>IFERROR(IF(B38="","",IF(MOD(ROW(),2)+3=1,INDEX(Setembro!$C$4:$C$300,MATCH(B41,Setembro!$A$4:$A$300,0)),INDEX(Setembro!$C$4:$C$300,_xlfn.AGGREGATE(15,6,ROW(Setembro!$A$4:$A$300)-ROW(Setembro!$A$3)/(Setembro!$A$4:$A$300=MAX(B38:B41)),MOD(ROW(),2)+3)))),"")</f>
        <v/>
      </c>
      <c r="D41" s="16" t="str">
        <f>IFERROR(IF(B38="","",IF(MOD(ROW(),2)+3=1,INDEX(Setembro!$F$4:$F$300,MATCH(B41,Setembro!$A$4:$A$300,0)),INDEX(Setembro!$F$4:$F$300,_xlfn.AGGREGATE(15,6,ROW(Setembro!$A$4:$A$300)-ROW(Setembro!$A$3)/(Setembro!$A$4:$A$300=MAX(B38:B41)),MOD(ROW(),2)+3)))),"")</f>
        <v/>
      </c>
      <c r="E41" s="26"/>
      <c r="F41" s="20" t="str">
        <f>IFERROR(IF(E38="","",IF(MOD(ROW(),2)+3=1,INDEX(Setembro!$C$4:$C$300,MATCH(E41,Setembro!$A$4:$A$300,0)),INDEX(Setembro!$C$4:$C$300,_xlfn.AGGREGATE(15,6,ROW(Setembro!$A$4:$A$300)-ROW(Setembro!$A$3)/(Setembro!$A$4:$A$300=MAX(E38:E41)),MOD(ROW(),2)+3)))),"")</f>
        <v/>
      </c>
      <c r="G41" s="16" t="str">
        <f>IFERROR(IF(E38="","",IF(MOD(ROW(),2)+3=1,INDEX(Setembro!$F$4:$F$300,MATCH(E41,Setembro!$A$4:$A$300,0)),INDEX(Setembro!$F$4:$F$300,_xlfn.AGGREGATE(15,6,ROW(Setembro!$A$4:$A$300)-ROW(Setembro!$A$3)/(Setembro!$A$4:$A$300=MAX(E38:E41)),MOD(ROW(),2)+3)))),"")</f>
        <v/>
      </c>
      <c r="H41" s="26"/>
      <c r="I41" s="20" t="str">
        <f>IFERROR(IF(H38="","",IF(MOD(ROW(),2)+3=1,INDEX(Setembro!$C$4:$C$300,MATCH(H41,Setembro!$A$4:$A$300,0)),INDEX(Setembro!$C$4:$C$300,_xlfn.AGGREGATE(15,6,ROW(Setembro!$A$4:$A$300)-ROW(Setembro!$A$3)/(Setembro!$A$4:$A$300=MAX(H38:H41)),MOD(ROW(),2)+3)))),"")</f>
        <v/>
      </c>
      <c r="J41" s="16" t="str">
        <f>IFERROR(IF(H38="","",IF(MOD(ROW(),2)+3=1,INDEX(Setembro!$F$4:$F$300,MATCH(H41,Setembro!$A$4:$A$300,0)),INDEX(Setembro!$F$4:$F$300,_xlfn.AGGREGATE(15,6,ROW(Setembro!$A$4:$A$300)-ROW(Setembro!$A$3)/(Setembro!$A$4:$A$300=MAX(H38:H41)),MOD(ROW(),2)+3)))),"")</f>
        <v/>
      </c>
      <c r="K41" s="26"/>
      <c r="L41" s="20" t="str">
        <f>IFERROR(IF(K38="","",IF(MOD(ROW(),2)+3=1,INDEX(Setembro!$C$4:$C$300,MATCH(K41,Setembro!$A$4:$A$300,0)),INDEX(Setembro!$C$4:$C$300,_xlfn.AGGREGATE(15,6,ROW(Setembro!$A$4:$A$300)-ROW(Setembro!$A$3)/(Setembro!$A$4:$A$300=MAX(K38:K41)),MOD(ROW(),2)+3)))),"")</f>
        <v/>
      </c>
      <c r="M41" s="16" t="str">
        <f>IFERROR(IF(K38="","",IF(MOD(ROW(),2)+3=1,INDEX(Setembro!$F$4:$F$300,MATCH(K41,Setembro!$A$4:$A$300,0)),INDEX(Setembro!$F$4:$F$300,_xlfn.AGGREGATE(15,6,ROW(Setembro!$A$4:$A$300)-ROW(Setembro!$A$3)/(Setembro!$A$4:$A$300=MAX(K38:K41)),MOD(ROW(),2)+3)))),"")</f>
        <v/>
      </c>
      <c r="N41" s="26"/>
      <c r="O41" s="20" t="str">
        <f>IFERROR(IF(N38="","",IF(MOD(ROW(),2)+3=1,INDEX(Setembro!$C$4:$C$300,MATCH(N41,Setembro!$A$4:$A$300,0)),INDEX(Setembro!$C$4:$C$300,_xlfn.AGGREGATE(15,6,ROW(Setembro!$A$4:$A$300)-ROW(Setembro!$A$3)/(Setembro!$A$4:$A$300=MAX(N38:N41)),MOD(ROW(),2)+3)))),"")</f>
        <v/>
      </c>
      <c r="P41" s="16" t="str">
        <f>IFERROR(IF(N38="","",IF(MOD(ROW(),2)+3=1,INDEX(Setembro!$F$4:$F$300,MATCH(N41,Setembro!$A$4:$A$300,0)),INDEX(Setembro!$F$4:$F$300,_xlfn.AGGREGATE(15,6,ROW(Setembro!$A$4:$A$300)-ROW(Setembro!$A$3)/(Setembro!$A$4:$A$300=MAX(N38:N41)),MOD(ROW(),2)+3)))),"")</f>
        <v/>
      </c>
      <c r="Q41" s="26"/>
      <c r="R41" s="20" t="str">
        <f>IFERROR(IF(Q38="","",IF(MOD(ROW(),2)+3=1,INDEX(Setembro!$C$4:$C$300,MATCH(Q41,Setembro!$A$4:$A$300,0)),INDEX(Setembro!$C$4:$C$300,_xlfn.AGGREGATE(15,6,ROW(Setembro!$A$4:$A$300)-ROW(Setembro!$A$3)/(Setembro!$A$4:$A$300=MAX(Q38:Q41)),MOD(ROW(),2)+3)))),"")</f>
        <v/>
      </c>
      <c r="S41" s="16" t="str">
        <f>IFERROR(IF(Q38="","",IF(MOD(ROW(),2)+3=1,INDEX(Setembro!$F$4:$F$300,MATCH(Q41,Setembro!$A$4:$A$300,0)),INDEX(Setembro!$F$4:$F$300,_xlfn.AGGREGATE(15,6,ROW(Setembro!$A$4:$A$300)-ROW(Setembro!$A$3)/(Setembro!$A$4:$A$300=MAX(Q38:Q41)),MOD(ROW(),2)+3)))),"")</f>
        <v/>
      </c>
      <c r="T41" s="26"/>
      <c r="U41" s="46" t="str">
        <f>IFERROR(IF(T38="","",IF(MOD(ROW(),2)+3=1,INDEX(Setembro!$C$4:$C$300,MATCH(T41,Setembro!$A$4:$A$300,0)),INDEX(Setembro!$C$4:$C$300,_xlfn.AGGREGATE(15,6,ROW(Setembro!$A$4:$A$300)-ROW(Setembro!$A$3)/(Setembro!$A$4:$A$300=MAX(T38:T41)),MOD(ROW(),2)+3)))),"")</f>
        <v/>
      </c>
      <c r="V41" s="16" t="str">
        <f>IFERROR(IF(T38="","",IF(MOD(ROW(),2)+3=1,INDEX(Setembro!$F$4:$F$300,MATCH(T41,Setembro!$A$4:$A$300,0)),INDEX(Setembro!$F$4:$F$300,_xlfn.AGGREGATE(15,6,ROW(Setembro!$A$4:$A$300)-ROW(Setembro!$A$3)/(Setembro!$A$4:$A$300=MAX(T38:T41)),MOD(ROW(),2)+3)))),"")</f>
        <v/>
      </c>
    </row>
    <row r="42" spans="2:22" x14ac:dyDescent="0.3">
      <c r="B42" s="47"/>
      <c r="C42" s="20" t="str">
        <f>IFERROR(IF(B38="","",IF(MOD(ROW(),2)+5=1,INDEX(Setembro!$C$4:$C$300,MATCH(B42,Setembro!$A$4:$A$300,0)),INDEX(Setembro!$C$4:$C$300,_xlfn.AGGREGATE(15,6,ROW(Setembro!$A$4:$A$300)-ROW(Setembro!$A$3)/(Setembro!$A$4:$A$300=MAX(B38:B42)),MOD(ROW(),2)+5)))),"")</f>
        <v/>
      </c>
      <c r="D42" s="16" t="str">
        <f>IFERROR(IF(B38="","",IF(MOD(ROW(),2)+5=1,INDEX(Setembro!$F$4:$F$300,MATCH(B42,Setembro!$A$4:$A$300,0)),INDEX(Setembro!$F$4:$F$300,_xlfn.AGGREGATE(15,6,ROW(Setembro!$A$4:$A$300)-ROW(Setembro!$A$3)/(Setembro!$A$4:$A$300=MAX(B38:B42)),MOD(ROW(),2)+5)))),"")</f>
        <v/>
      </c>
      <c r="E42" s="34"/>
      <c r="F42" s="20" t="str">
        <f>IFERROR(IF(E38="","",IF(MOD(ROW(),2)+5=1,INDEX(Setembro!$C$4:$C$300,MATCH(E42,Setembro!$A$4:$A$300,0)),INDEX(Setembro!$C$4:$C$300,_xlfn.AGGREGATE(15,6,ROW(Setembro!$A$4:$A$300)-ROW(Setembro!$A$3)/(Setembro!$A$4:$A$300=MAX(E38:E42)),MOD(ROW(),2)+5)))),"")</f>
        <v/>
      </c>
      <c r="G42" s="16" t="str">
        <f>IFERROR(IF(E38="","",IF(MOD(ROW(),2)+5=1,INDEX(Setembro!$F$4:$F$300,MATCH(E42,Setembro!$A$4:$A$300,0)),INDEX(Setembro!$F$4:$F$300,_xlfn.AGGREGATE(15,6,ROW(Setembro!$A$4:$A$300)-ROW(Setembro!$A$3)/(Setembro!$A$4:$A$300=MAX(E38:E42)),MOD(ROW(),2)+5)))),"")</f>
        <v/>
      </c>
      <c r="H42" s="34"/>
      <c r="I42" s="20" t="str">
        <f>IFERROR(IF(H38="","",IF(MOD(ROW(),2)+5=1,INDEX(Setembro!$C$4:$C$300,MATCH(H42,Setembro!$A$4:$A$300,0)),INDEX(Setembro!$C$4:$C$300,_xlfn.AGGREGATE(15,6,ROW(Setembro!$A$4:$A$300)-ROW(Setembro!$A$3)/(Setembro!$A$4:$A$300=MAX(H38:H42)),MOD(ROW(),2)+5)))),"")</f>
        <v/>
      </c>
      <c r="J42" s="16" t="str">
        <f>IFERROR(IF(H38="","",IF(MOD(ROW(),2)+5=1,INDEX(Setembro!$F$4:$F$300,MATCH(H42,Setembro!$A$4:$A$300,0)),INDEX(Setembro!$F$4:$F$300,_xlfn.AGGREGATE(15,6,ROW(Setembro!$A$4:$A$300)-ROW(Setembro!$A$3)/(Setembro!$A$4:$A$300=MAX(H38:H42)),MOD(ROW(),2)+5)))),"")</f>
        <v/>
      </c>
      <c r="K42" s="34"/>
      <c r="L42" s="20" t="str">
        <f>IFERROR(IF(K38="","",IF(MOD(ROW(),2)+5=1,INDEX(Setembro!$C$4:$C$300,MATCH(K42,Setembro!$A$4:$A$300,0)),INDEX(Setembro!$C$4:$C$300,_xlfn.AGGREGATE(15,6,ROW(Setembro!$A$4:$A$300)-ROW(Setembro!$A$3)/(Setembro!$A$4:$A$300=MAX(K38:K42)),MOD(ROW(),2)+5)))),"")</f>
        <v/>
      </c>
      <c r="M42" s="16" t="str">
        <f>IFERROR(IF(K38="","",IF(MOD(ROW(),2)+5=1,INDEX(Setembro!$F$4:$F$300,MATCH(K42,Setembro!$A$4:$A$300,0)),INDEX(Setembro!$F$4:$F$300,_xlfn.AGGREGATE(15,6,ROW(Setembro!$A$4:$A$300)-ROW(Setembro!$A$3)/(Setembro!$A$4:$A$300=MAX(K38:K42)),MOD(ROW(),2)+5)))),"")</f>
        <v/>
      </c>
      <c r="N42" s="34"/>
      <c r="O42" s="20" t="str">
        <f>IFERROR(IF(N38="","",IF(MOD(ROW(),2)+5=1,INDEX(Setembro!$C$4:$C$300,MATCH(N42,Setembro!$A$4:$A$300,0)),INDEX(Setembro!$C$4:$C$300,_xlfn.AGGREGATE(15,6,ROW(Setembro!$A$4:$A$300)-ROW(Setembro!$A$3)/(Setembro!$A$4:$A$300=MAX(N38:N42)),MOD(ROW(),2)+5)))),"")</f>
        <v/>
      </c>
      <c r="P42" s="16" t="str">
        <f>IFERROR(IF(N38="","",IF(MOD(ROW(),2)+5=1,INDEX(Setembro!$F$4:$F$300,MATCH(N42,Setembro!$A$4:$A$300,0)),INDEX(Setembro!$F$4:$F$300,_xlfn.AGGREGATE(15,6,ROW(Setembro!$A$4:$A$300)-ROW(Setembro!$A$3)/(Setembro!$A$4:$A$300=MAX(N38:N42)),MOD(ROW(),2)+5)))),"")</f>
        <v/>
      </c>
      <c r="Q42" s="34"/>
      <c r="R42" s="20" t="str">
        <f>IFERROR(IF(Q38="","",IF(MOD(ROW(),2)+5=1,INDEX(Setembro!$C$4:$C$300,MATCH(Q42,Setembro!$A$4:$A$300,0)),INDEX(Setembro!$C$4:$C$300,_xlfn.AGGREGATE(15,6,ROW(Setembro!$A$4:$A$300)-ROW(Setembro!$A$3)/(Setembro!$A$4:$A$300=MAX(Q38:Q42)),MOD(ROW(),2)+5)))),"")</f>
        <v/>
      </c>
      <c r="S42" s="16" t="str">
        <f>IFERROR(IF(Q38="","",IF(MOD(ROW(),2)+5=1,INDEX(Setembro!$F$4:$F$300,MATCH(Q42,Setembro!$A$4:$A$300,0)),INDEX(Setembro!$F$4:$F$300,_xlfn.AGGREGATE(15,6,ROW(Setembro!$A$4:$A$300)-ROW(Setembro!$A$3)/(Setembro!$A$4:$A$300=MAX(Q38:Q42)),MOD(ROW(),2)+5)))),"")</f>
        <v/>
      </c>
      <c r="T42" s="34"/>
      <c r="U42" s="46" t="str">
        <f>IFERROR(IF(T38="","",IF(MOD(ROW(),2)+5=1,INDEX(Setembro!$C$4:$C$300,MATCH(T42,Setembro!$A$4:$A$300,0)),INDEX(Setembro!$C$4:$C$300,_xlfn.AGGREGATE(15,6,ROW(Setembro!$A$4:$A$300)-ROW(Setembro!$A$3)/(Setembro!$A$4:$A$300=MAX(T38:T42)),MOD(ROW(),2)+5)))),"")</f>
        <v/>
      </c>
      <c r="V42" s="16" t="str">
        <f>IFERROR(IF(T38="","",IF(MOD(ROW(),2)+5=1,INDEX(Setembro!$F$4:$F$300,MATCH(T42,Setembro!$A$4:$A$300,0)),INDEX(Setembro!$F$4:$F$300,_xlfn.AGGREGATE(15,6,ROW(Setembro!$A$4:$A$300)-ROW(Setembro!$A$3)/(Setembro!$A$4:$A$300=MAX(T38:T42)),MOD(ROW(),2)+5)))),"")</f>
        <v/>
      </c>
    </row>
    <row r="43" spans="2:22" x14ac:dyDescent="0.3">
      <c r="B43" s="47"/>
      <c r="C43" s="20" t="str">
        <f>IFERROR(IF(B38="","",IF(MOD(ROW(),2)+5=1,INDEX(Setembro!$C$4:$C$300,MATCH(B43,Setembro!$A$4:$A$300,0)),INDEX(Setembro!$C$4:$C$300,_xlfn.AGGREGATE(15,6,ROW(Setembro!$A$4:$A$300)-ROW(Setembro!$A$3)/(Setembro!$A$4:$A$300=MAX(B38:B43)),MOD(ROW(),2)+5)))),"")</f>
        <v/>
      </c>
      <c r="D43" s="16" t="str">
        <f>IFERROR(IF(B38="","",IF(MOD(ROW(),2)+5=1,INDEX(Setembro!$F$4:$F$300,MATCH(B43,Setembro!$A$4:$A$300,0)),INDEX(Setembro!$F$4:$F$300,_xlfn.AGGREGATE(15,6,ROW(Setembro!$A$4:$A$300)-ROW(Setembro!$A$3)/(Setembro!$A$4:$A$300=MAX(B38:B43)),MOD(ROW(),2)+5)))),"")</f>
        <v/>
      </c>
      <c r="E43" s="34"/>
      <c r="F43" s="20" t="str">
        <f>IFERROR(IF(E38="","",IF(MOD(ROW(),2)+5=1,INDEX(Setembro!$C$4:$C$300,MATCH(E43,Setembro!$A$4:$A$300,0)),INDEX(Setembro!$C$4:$C$300,_xlfn.AGGREGATE(15,6,ROW(Setembro!$A$4:$A$300)-ROW(Setembro!$A$3)/(Setembro!$A$4:$A$300=MAX(E38:E43)),MOD(ROW(),2)+5)))),"")</f>
        <v/>
      </c>
      <c r="G43" s="16" t="str">
        <f>IFERROR(IF(E38="","",IF(MOD(ROW(),2)+5=1,INDEX(Setembro!$F$4:$F$300,MATCH(E43,Setembro!$A$4:$A$300,0)),INDEX(Setembro!$F$4:$F$300,_xlfn.AGGREGATE(15,6,ROW(Setembro!$A$4:$A$300)-ROW(Setembro!$A$3)/(Setembro!$A$4:$A$300=MAX(E38:E43)),MOD(ROW(),2)+5)))),"")</f>
        <v/>
      </c>
      <c r="H43" s="34"/>
      <c r="I43" s="20" t="str">
        <f>IFERROR(IF(H38="","",IF(MOD(ROW(),2)+5=1,INDEX(Setembro!$C$4:$C$300,MATCH(H43,Setembro!$A$4:$A$300,0)),INDEX(Setembro!$C$4:$C$300,_xlfn.AGGREGATE(15,6,ROW(Setembro!$A$4:$A$300)-ROW(Setembro!$A$3)/(Setembro!$A$4:$A$300=MAX(H38:H43)),MOD(ROW(),2)+5)))),"")</f>
        <v/>
      </c>
      <c r="J43" s="16" t="str">
        <f>IFERROR(IF(H38="","",IF(MOD(ROW(),2)+5=1,INDEX(Setembro!$F$4:$F$300,MATCH(H43,Setembro!$A$4:$A$300,0)),INDEX(Setembro!$F$4:$F$300,_xlfn.AGGREGATE(15,6,ROW(Setembro!$A$4:$A$300)-ROW(Setembro!$A$3)/(Setembro!$A$4:$A$300=MAX(H38:H43)),MOD(ROW(),2)+5)))),"")</f>
        <v/>
      </c>
      <c r="K43" s="34"/>
      <c r="L43" s="20" t="str">
        <f>IFERROR(IF(K38="","",IF(MOD(ROW(),2)+5=1,INDEX(Setembro!$C$4:$C$300,MATCH(K43,Setembro!$A$4:$A$300,0)),INDEX(Setembro!$C$4:$C$300,_xlfn.AGGREGATE(15,6,ROW(Setembro!$A$4:$A$300)-ROW(Setembro!$A$3)/(Setembro!$A$4:$A$300=MAX(K38:K43)),MOD(ROW(),2)+5)))),"")</f>
        <v/>
      </c>
      <c r="M43" s="16" t="str">
        <f>IFERROR(IF(K38="","",IF(MOD(ROW(),2)+5=1,INDEX(Setembro!$F$4:$F$300,MATCH(K43,Setembro!$A$4:$A$300,0)),INDEX(Setembro!$F$4:$F$300,_xlfn.AGGREGATE(15,6,ROW(Setembro!$A$4:$A$300)-ROW(Setembro!$A$3)/(Setembro!$A$4:$A$300=MAX(K38:K43)),MOD(ROW(),2)+5)))),"")</f>
        <v/>
      </c>
      <c r="N43" s="34"/>
      <c r="O43" s="20" t="str">
        <f>IFERROR(IF(N38="","",IF(MOD(ROW(),2)+5=1,INDEX(Setembro!$C$4:$C$300,MATCH(N43,Setembro!$A$4:$A$300,0)),INDEX(Setembro!$C$4:$C$300,_xlfn.AGGREGATE(15,6,ROW(Setembro!$A$4:$A$300)-ROW(Setembro!$A$3)/(Setembro!$A$4:$A$300=MAX(N38:N43)),MOD(ROW(),2)+5)))),"")</f>
        <v/>
      </c>
      <c r="P43" s="16" t="str">
        <f>IFERROR(IF(N38="","",IF(MOD(ROW(),2)+5=1,INDEX(Setembro!$F$4:$F$300,MATCH(N43,Setembro!$A$4:$A$300,0)),INDEX(Setembro!$F$4:$F$300,_xlfn.AGGREGATE(15,6,ROW(Setembro!$A$4:$A$300)-ROW(Setembro!$A$3)/(Setembro!$A$4:$A$300=MAX(N38:N43)),MOD(ROW(),2)+5)))),"")</f>
        <v/>
      </c>
      <c r="Q43" s="34"/>
      <c r="R43" s="20" t="str">
        <f>IFERROR(IF(Q38="","",IF(MOD(ROW(),2)+5=1,INDEX(Setembro!$C$4:$C$300,MATCH(Q43,Setembro!$A$4:$A$300,0)),INDEX(Setembro!$C$4:$C$300,_xlfn.AGGREGATE(15,6,ROW(Setembro!$A$4:$A$300)-ROW(Setembro!$A$3)/(Setembro!$A$4:$A$300=MAX(Q38:Q43)),MOD(ROW(),2)+5)))),"")</f>
        <v/>
      </c>
      <c r="S43" s="16" t="str">
        <f>IFERROR(IF(Q38="","",IF(MOD(ROW(),2)+5=1,INDEX(Setembro!$F$4:$F$300,MATCH(Q43,Setembro!$A$4:$A$300,0)),INDEX(Setembro!$F$4:$F$300,_xlfn.AGGREGATE(15,6,ROW(Setembro!$A$4:$A$300)-ROW(Setembro!$A$3)/(Setembro!$A$4:$A$300=MAX(Q38:Q43)),MOD(ROW(),2)+5)))),"")</f>
        <v/>
      </c>
      <c r="T43" s="34"/>
      <c r="U43" s="46" t="str">
        <f>IFERROR(IF(T38="","",IF(MOD(ROW(),2)+5=1,INDEX(Setembro!$C$4:$C$300,MATCH(T43,Setembro!$A$4:$A$300,0)),INDEX(Setembro!$C$4:$C$300,_xlfn.AGGREGATE(15,6,ROW(Setembro!$A$4:$A$300)-ROW(Setembro!$A$3)/(Setembro!$A$4:$A$300=MAX(T38:T43)),MOD(ROW(),2)+5)))),"")</f>
        <v/>
      </c>
      <c r="V43" s="16" t="str">
        <f>IFERROR(IF(T38="","",IF(MOD(ROW(),2)+5=1,INDEX(Setembro!$F$4:$F$300,MATCH(T43,Setembro!$A$4:$A$300,0)),INDEX(Setembro!$F$4:$F$300,_xlfn.AGGREGATE(15,6,ROW(Setembro!$A$4:$A$300)-ROW(Setembro!$A$3)/(Setembro!$A$4:$A$300=MAX(T38:T43)),MOD(ROW(),2)+5)))),"")</f>
        <v/>
      </c>
    </row>
    <row r="44" spans="2:22" x14ac:dyDescent="0.3">
      <c r="B44" s="47"/>
      <c r="C44" s="20" t="str">
        <f>IFERROR(IF(B38="","",IF(MOD(ROW(),2)+7=1,INDEX(Setembro!$C$4:$C$300,MATCH(B44,Setembro!$A$4:$A$300,0)),INDEX(Setembro!$C$4:$C$300,_xlfn.AGGREGATE(15,6,ROW(Setembro!$A$4:$A$300)-ROW(Setembro!$A$3)/(Setembro!$A$4:$A$300=MAX(B38:B44)),MOD(ROW(),2)+7)))),"")</f>
        <v/>
      </c>
      <c r="D44" s="16" t="str">
        <f>IFERROR(IF(B38="","",IF(MOD(ROW(),2)+7=1,INDEX(Setembro!$F$4:$F$300,MATCH(B44,Setembro!$A$4:$A$300,0)),INDEX(Setembro!$F$4:$F$300,_xlfn.AGGREGATE(15,6,ROW(Setembro!$A$4:$A$300)-ROW(Setembro!$A$3)/(Setembro!$A$4:$A$300=MAX(B38:B44)),MOD(ROW(),2)+7)))),"")</f>
        <v/>
      </c>
      <c r="E44" s="34"/>
      <c r="F44" s="20" t="str">
        <f>IFERROR(IF(E38="","",IF(MOD(ROW(),2)+7=1,INDEX(Setembro!$C$4:$C$300,MATCH(E44,Setembro!$A$4:$A$300,0)),INDEX(Setembro!$C$4:$C$300,_xlfn.AGGREGATE(15,6,ROW(Setembro!$A$4:$A$300)-ROW(Setembro!$A$3)/(Setembro!$A$4:$A$300=MAX(E38:E44)),MOD(ROW(),2)+7)))),"")</f>
        <v/>
      </c>
      <c r="G44" s="16" t="str">
        <f>IFERROR(IF(E38="","",IF(MOD(ROW(),2)+7=1,INDEX(Setembro!$F$4:$F$300,MATCH(E44,Setembro!$A$4:$A$300,0)),INDEX(Setembro!$F$4:$F$300,_xlfn.AGGREGATE(15,6,ROW(Setembro!$A$4:$A$300)-ROW(Setembro!$A$3)/(Setembro!$A$4:$A$300=MAX(E38:E44)),MOD(ROW(),2)+7)))),"")</f>
        <v/>
      </c>
      <c r="H44" s="34"/>
      <c r="I44" s="20" t="str">
        <f>IFERROR(IF(H38="","",IF(MOD(ROW(),2)+7=1,INDEX(Setembro!$C$4:$C$300,MATCH(H44,Setembro!$A$4:$A$300,0)),INDEX(Setembro!$C$4:$C$300,_xlfn.AGGREGATE(15,6,ROW(Setembro!$A$4:$A$300)-ROW(Setembro!$A$3)/(Setembro!$A$4:$A$300=MAX(H38:H44)),MOD(ROW(),2)+7)))),"")</f>
        <v/>
      </c>
      <c r="J44" s="16" t="str">
        <f>IFERROR(IF(H38="","",IF(MOD(ROW(),2)+7=1,INDEX(Setembro!$F$4:$F$300,MATCH(H44,Setembro!$A$4:$A$300,0)),INDEX(Setembro!$F$4:$F$300,_xlfn.AGGREGATE(15,6,ROW(Setembro!$A$4:$A$300)-ROW(Setembro!$A$3)/(Setembro!$A$4:$A$300=MAX(H38:H44)),MOD(ROW(),2)+7)))),"")</f>
        <v/>
      </c>
      <c r="K44" s="34"/>
      <c r="L44" s="20" t="str">
        <f>IFERROR(IF(K38="","",IF(MOD(ROW(),2)+7=1,INDEX(Setembro!$C$4:$C$300,MATCH(K44,Setembro!$A$4:$A$300,0)),INDEX(Setembro!$C$4:$C$300,_xlfn.AGGREGATE(15,6,ROW(Setembro!$A$4:$A$300)-ROW(Setembro!$A$3)/(Setembro!$A$4:$A$300=MAX(K38:K44)),MOD(ROW(),2)+7)))),"")</f>
        <v/>
      </c>
      <c r="M44" s="16" t="str">
        <f>IFERROR(IF(K38="","",IF(MOD(ROW(),2)+7=1,INDEX(Setembro!$F$4:$F$300,MATCH(K44,Setembro!$A$4:$A$300,0)),INDEX(Setembro!$F$4:$F$300,_xlfn.AGGREGATE(15,6,ROW(Setembro!$A$4:$A$300)-ROW(Setembro!$A$3)/(Setembro!$A$4:$A$300=MAX(K38:K44)),MOD(ROW(),2)+7)))),"")</f>
        <v/>
      </c>
      <c r="N44" s="34"/>
      <c r="O44" s="20" t="str">
        <f>IFERROR(IF(N38="","",IF(MOD(ROW(),2)+7=1,INDEX(Setembro!$C$4:$C$300,MATCH(N44,Setembro!$A$4:$A$300,0)),INDEX(Setembro!$C$4:$C$300,_xlfn.AGGREGATE(15,6,ROW(Setembro!$A$4:$A$300)-ROW(Setembro!$A$3)/(Setembro!$A$4:$A$300=MAX(N38:N44)),MOD(ROW(),2)+7)))),"")</f>
        <v/>
      </c>
      <c r="P44" s="16" t="str">
        <f>IFERROR(IF(N38="","",IF(MOD(ROW(),2)+7=1,INDEX(Setembro!$F$4:$F$300,MATCH(N44,Setembro!$A$4:$A$300,0)),INDEX(Setembro!$F$4:$F$300,_xlfn.AGGREGATE(15,6,ROW(Setembro!$A$4:$A$300)-ROW(Setembro!$A$3)/(Setembro!$A$4:$A$300=MAX(N38:N44)),MOD(ROW(),2)+7)))),"")</f>
        <v/>
      </c>
      <c r="Q44" s="34"/>
      <c r="R44" s="20" t="str">
        <f>IFERROR(IF(Q38="","",IF(MOD(ROW(),2)+7=1,INDEX(Setembro!$C$4:$C$300,MATCH(Q44,Setembro!$A$4:$A$300,0)),INDEX(Setembro!$C$4:$C$300,_xlfn.AGGREGATE(15,6,ROW(Setembro!$A$4:$A$300)-ROW(Setembro!$A$3)/(Setembro!$A$4:$A$300=MAX(Q38:Q44)),MOD(ROW(),2)+7)))),"")</f>
        <v/>
      </c>
      <c r="S44" s="16" t="str">
        <f>IFERROR(IF(Q38="","",IF(MOD(ROW(),2)+7=1,INDEX(Setembro!$F$4:$F$300,MATCH(Q44,Setembro!$A$4:$A$300,0)),INDEX(Setembro!$F$4:$F$300,_xlfn.AGGREGATE(15,6,ROW(Setembro!$A$4:$A$300)-ROW(Setembro!$A$3)/(Setembro!$A$4:$A$300=MAX(Q38:Q44)),MOD(ROW(),2)+7)))),"")</f>
        <v/>
      </c>
      <c r="T44" s="34"/>
      <c r="U44" s="46" t="str">
        <f>IFERROR(IF(T38="","",IF(MOD(ROW(),2)+7=1,INDEX(Setembro!$C$4:$C$300,MATCH(T44,Setembro!$A$4:$A$300,0)),INDEX(Setembro!$C$4:$C$300,_xlfn.AGGREGATE(15,6,ROW(Setembro!$A$4:$A$300)-ROW(Setembro!$A$3)/(Setembro!$A$4:$A$300=MAX(T38:T44)),MOD(ROW(),2)+7)))),"")</f>
        <v/>
      </c>
      <c r="V44" s="16" t="str">
        <f>IFERROR(IF(T38="","",IF(MOD(ROW(),2)+7=1,INDEX(Setembro!$F$4:$F$300,MATCH(T44,Setembro!$A$4:$A$300,0)),INDEX(Setembro!$F$4:$F$300,_xlfn.AGGREGATE(15,6,ROW(Setembro!$A$4:$A$300)-ROW(Setembro!$A$3)/(Setembro!$A$4:$A$300=MAX(T38:T44)),MOD(ROW(),2)+7)))),"")</f>
        <v/>
      </c>
    </row>
    <row r="45" spans="2:22" x14ac:dyDescent="0.3">
      <c r="B45" s="50"/>
      <c r="C45" s="21" t="str">
        <f>IFERROR(IF(B38="","",IF(MOD(ROW(),2)+7=1,INDEX(Setembro!$C$4:$C$300,MATCH(B45,Setembro!$A$4:$A$300,0)),INDEX(Setembro!$C$4:$C$300,_xlfn.AGGREGATE(15,6,ROW(Setembro!$A$4:$A$300)-ROW(Setembro!$A$3)/(Setembro!$A$4:$A$300=MAX(B38:B45)),MOD(ROW(),2)+7)))),"")</f>
        <v/>
      </c>
      <c r="D45" s="16" t="str">
        <f>IFERROR(IF(B38="","",IF(MOD(ROW(),2)+7=1,INDEX(Setembro!$F$4:$F$300,MATCH(B45,Setembro!$A$4:$A$300,0)),INDEX(Setembro!$F$4:$F$300,_xlfn.AGGREGATE(15,6,ROW(Setembro!$A$4:$A$300)-ROW(Setembro!$A$3)/(Setembro!$A$4:$A$300=MAX(B38:B45)),MOD(ROW(),2)+7)))),"")</f>
        <v/>
      </c>
      <c r="E45" s="35"/>
      <c r="F45" s="44" t="str">
        <f>IFERROR(IF(E38="","",IF(MOD(ROW(),2)+7=1,INDEX(Setembro!$C$4:$C$300,MATCH(E45,Setembro!$A$4:$A$300,0)),INDEX(Setembro!$C$4:$C$300,_xlfn.AGGREGATE(15,6,ROW(Setembro!$A$4:$A$300)-ROW(Setembro!$A$3)/(Setembro!$A$4:$A$300=MAX(E38:E45)),MOD(ROW(),2)+7)))),"")</f>
        <v/>
      </c>
      <c r="G45" s="16" t="str">
        <f>IFERROR(IF(E38="","",IF(MOD(ROW(),2)+7=1,INDEX(Setembro!$F$4:$F$300,MATCH(E45,Setembro!$A$4:$A$300,0)),INDEX(Setembro!$F$4:$F$300,_xlfn.AGGREGATE(15,6,ROW(Setembro!$A$4:$A$300)-ROW(Setembro!$A$3)/(Setembro!$A$4:$A$300=MAX(E38:E45)),MOD(ROW(),2)+7)))),"")</f>
        <v/>
      </c>
      <c r="H45" s="35"/>
      <c r="I45" s="44" t="str">
        <f>IFERROR(IF(H38="","",IF(MOD(ROW(),2)+7=1,INDEX(Setembro!$C$4:$C$300,MATCH(H45,Setembro!$A$4:$A$300,0)),INDEX(Setembro!$C$4:$C$300,_xlfn.AGGREGATE(15,6,ROW(Setembro!$A$4:$A$300)-ROW(Setembro!$A$3)/(Setembro!$A$4:$A$300=MAX(H38:H45)),MOD(ROW(),2)+7)))),"")</f>
        <v/>
      </c>
      <c r="J45" s="16" t="str">
        <f>IFERROR(IF(H38="","",IF(MOD(ROW(),2)+7=1,INDEX(Setembro!$F$4:$F$300,MATCH(H45,Setembro!$A$4:$A$300,0)),INDEX(Setembro!$F$4:$F$300,_xlfn.AGGREGATE(15,6,ROW(Setembro!$A$4:$A$300)-ROW(Setembro!$A$3)/(Setembro!$A$4:$A$300=MAX(H38:H45)),MOD(ROW(),2)+7)))),"")</f>
        <v/>
      </c>
      <c r="K45" s="35"/>
      <c r="L45" s="44" t="str">
        <f>IFERROR(IF(K38="","",IF(MOD(ROW(),2)+7=1,INDEX(Setembro!$C$4:$C$300,MATCH(K45,Setembro!$A$4:$A$300,0)),INDEX(Setembro!$C$4:$C$300,_xlfn.AGGREGATE(15,6,ROW(Setembro!$A$4:$A$300)-ROW(Setembro!$A$3)/(Setembro!$A$4:$A$300=MAX(K38:K45)),MOD(ROW(),2)+7)))),"")</f>
        <v/>
      </c>
      <c r="M45" s="16" t="str">
        <f>IFERROR(IF(K38="","",IF(MOD(ROW(),2)+7=1,INDEX(Setembro!$F$4:$F$300,MATCH(K45,Setembro!$A$4:$A$300,0)),INDEX(Setembro!$F$4:$F$300,_xlfn.AGGREGATE(15,6,ROW(Setembro!$A$4:$A$300)-ROW(Setembro!$A$3)/(Setembro!$A$4:$A$300=MAX(K38:K45)),MOD(ROW(),2)+7)))),"")</f>
        <v/>
      </c>
      <c r="N45" s="35"/>
      <c r="O45" s="44" t="str">
        <f>IFERROR(IF(N38="","",IF(MOD(ROW(),2)+7=1,INDEX(Setembro!$C$4:$C$300,MATCH(N45,Setembro!$A$4:$A$300,0)),INDEX(Setembro!$C$4:$C$300,_xlfn.AGGREGATE(15,6,ROW(Setembro!$A$4:$A$300)-ROW(Setembro!$A$3)/(Setembro!$A$4:$A$300=MAX(N38:N45)),MOD(ROW(),2)+7)))),"")</f>
        <v/>
      </c>
      <c r="P45" s="16" t="str">
        <f>IFERROR(IF(N38="","",IF(MOD(ROW(),2)+7=1,INDEX(Setembro!$F$4:$F$300,MATCH(N45,Setembro!$A$4:$A$300,0)),INDEX(Setembro!$F$4:$F$300,_xlfn.AGGREGATE(15,6,ROW(Setembro!$A$4:$A$300)-ROW(Setembro!$A$3)/(Setembro!$A$4:$A$300=MAX(N38:N45)),MOD(ROW(),2)+7)))),"")</f>
        <v/>
      </c>
      <c r="Q45" s="35"/>
      <c r="R45" s="44" t="str">
        <f>IFERROR(IF(Q38="","",IF(MOD(ROW(),2)+7=1,INDEX(Setembro!$C$4:$C$300,MATCH(Q45,Setembro!$A$4:$A$300,0)),INDEX(Setembro!$C$4:$C$300,_xlfn.AGGREGATE(15,6,ROW(Setembro!$A$4:$A$300)-ROW(Setembro!$A$3)/(Setembro!$A$4:$A$300=MAX(Q38:Q45)),MOD(ROW(),2)+7)))),"")</f>
        <v/>
      </c>
      <c r="S45" s="16" t="str">
        <f>IFERROR(IF(Q38="","",IF(MOD(ROW(),2)+7=1,INDEX(Setembro!$F$4:$F$300,MATCH(Q45,Setembro!$A$4:$A$300,0)),INDEX(Setembro!$F$4:$F$300,_xlfn.AGGREGATE(15,6,ROW(Setembro!$A$4:$A$300)-ROW(Setembro!$A$3)/(Setembro!$A$4:$A$300=MAX(Q38:Q45)),MOD(ROW(),2)+7)))),"")</f>
        <v/>
      </c>
      <c r="T45" s="35"/>
      <c r="U45" s="51" t="str">
        <f>IFERROR(IF(T38="","",IF(MOD(ROW(),2)+7=1,INDEX(Setembro!$C$4:$C$300,MATCH(T45,Setembro!$A$4:$A$300,0)),INDEX(Setembro!$C$4:$C$300,_xlfn.AGGREGATE(15,6,ROW(Setembro!$A$4:$A$300)-ROW(Setembro!$A$3)/(Setembro!$A$4:$A$300=MAX(T38:T45)),MOD(ROW(),2)+7)))),"")</f>
        <v/>
      </c>
      <c r="V45" s="16" t="str">
        <f>IFERROR(IF(T38="","",IF(MOD(ROW(),2)+7=1,INDEX(Setembro!$F$4:$F$300,MATCH(T45,Setembro!$A$4:$A$300,0)),INDEX(Setembro!$F$4:$F$300,_xlfn.AGGREGATE(15,6,ROW(Setembro!$A$4:$A$300)-ROW(Setembro!$A$3)/(Setembro!$A$4:$A$300=MAX(T38:T45)),MOD(ROW(),2)+7)))),"")</f>
        <v/>
      </c>
    </row>
    <row r="46" spans="2:22" x14ac:dyDescent="0.3">
      <c r="B46" s="49" t="str">
        <f>Setembro!H12</f>
        <v/>
      </c>
      <c r="C46" s="20" t="str">
        <f>IFERROR(IF(B46="","",IF(MOD(ROW(),2)+1=1,INDEX(Setembro!$C$4:$C$300,MATCH(B46,Setembro!$A$4:$A$300,0)),INDEX(Setembro!$C$4:$C$300,_xlfn.AGGREGATE(15,6,ROW(Setembro!$A$4:$A$300)-ROW(Setembro!$A$3)/(Setembro!$A$4:$A$300=MAX(B46)),MOD(ROW(),2)+1)))),"")</f>
        <v/>
      </c>
      <c r="D46" s="16" t="str">
        <f>IFERROR(IF(B46="","",IF(MOD(ROW(),2)+1=1,INDEX(Setembro!$F$4:$F$300,MATCH(B46,Setembro!$A$4:$A$300,0)),INDEX(Setembro!$F$4:$F$300,_xlfn.AGGREGATE(15,6,ROW(Setembro!$A$4:$A$300)-ROW(Setembro!$A$3)/(Setembro!$A$4:$A$300=MAX(B46)),MOD(ROW(),2)+1)))),"")</f>
        <v/>
      </c>
      <c r="E46" s="36" t="str">
        <f>Setembro!I12</f>
        <v/>
      </c>
      <c r="F46" s="20" t="str">
        <f>IFERROR(IF(E46="","",IF(MOD(ROW(),2)+1=1,INDEX(Setembro!$C$4:$C$300,MATCH(E46,Setembro!$A$4:$A$300,0)),INDEX(Setembro!$C$4:$C$300,_xlfn.AGGREGATE(15,6,ROW(Setembro!$A$4:$A$300)-ROW(Setembro!$A$3)/(Setembro!$A$4:$A$300=MAX(E46)),MOD(ROW(),2)+1)))),"")</f>
        <v/>
      </c>
      <c r="G46" s="16" t="str">
        <f>IFERROR(IF(E46="","",IF(MOD(ROW(),2)+1=1,INDEX(Setembro!$F$4:$F$300,MATCH(E46,Setembro!$A$4:$A$300,0)),INDEX(Setembro!$F$4:$F$300,_xlfn.AGGREGATE(15,6,ROW(Setembro!$A$4:$A$300)-ROW(Setembro!$A$3)/(Setembro!$A$4:$A$300=MAX(E46)),MOD(ROW(),2)+1)))),"")</f>
        <v/>
      </c>
      <c r="H46" s="36" t="str">
        <f>Setembro!J12</f>
        <v/>
      </c>
      <c r="I46" s="20" t="str">
        <f>IFERROR(IF(H46="","",IF(MOD(ROW(),2)+1=1,INDEX(Setembro!$C$4:$C$300,MATCH(H46,Setembro!$A$4:$A$300,0)),INDEX(Setembro!$C$4:$C$300,_xlfn.AGGREGATE(15,6,ROW(Setembro!$A$4:$A$300)-ROW(Setembro!$A$3)/(Setembro!$A$4:$A$300=MAX(H46)),MOD(ROW(),2)+1)))),"")</f>
        <v/>
      </c>
      <c r="J46" s="16" t="str">
        <f>IFERROR(IF(H46="","",IF(MOD(ROW(),2)+1=1,INDEX(Setembro!$F$4:$F$300,MATCH(H46,Setembro!$A$4:$A$300,0)),INDEX(Setembro!$F$4:$F$300,_xlfn.AGGREGATE(15,6,ROW(Setembro!$A$4:$A$300)-ROW(Setembro!$A$3)/(Setembro!$A$4:$A$300=MAX(H46)),MOD(ROW(),2)+1)))),"")</f>
        <v/>
      </c>
      <c r="K46" s="36" t="str">
        <f>Setembro!K12</f>
        <v/>
      </c>
      <c r="L46" s="20" t="str">
        <f>IFERROR(IF(K46="","",IF(MOD(ROW(),2)+1=1,INDEX(Setembro!$C$4:$C$300,MATCH(K46,Setembro!$A$4:$A$300,0)),INDEX(Setembro!$C$4:$C$300,_xlfn.AGGREGATE(15,6,ROW(Setembro!$A$4:$A$300)-ROW(Setembro!$A$3)/(Setembro!$A$4:$A$300=MAX(K46)),MOD(ROW(),2)+1)))),"")</f>
        <v/>
      </c>
      <c r="M46" s="16" t="str">
        <f>IFERROR(IF(K46="","",IF(MOD(ROW(),2)+1=1,INDEX(Setembro!$F$4:$F$300,MATCH(K46,Setembro!$A$4:$A$300,0)),INDEX(Setembro!$F$4:$F$300,_xlfn.AGGREGATE(15,6,ROW(Setembro!$A$4:$A$300)-ROW(Setembro!$A$3)/(Setembro!$A$4:$A$300=MAX(K46)),MOD(ROW(),2)+1)))),"")</f>
        <v/>
      </c>
      <c r="N46" s="36" t="str">
        <f>Setembro!L12</f>
        <v/>
      </c>
      <c r="O46" s="20" t="str">
        <f>IFERROR(IF(N46="","",IF(MOD(ROW(),2)+1=1,INDEX(Setembro!$C$4:$C$300,MATCH(N46,Setembro!$A$4:$A$300,0)),INDEX(Setembro!$C$4:$C$300,_xlfn.AGGREGATE(15,6,ROW(Setembro!$A$4:$A$300)-ROW(Setembro!$A$3)/(Setembro!$A$4:$A$300=MAX(N46)),MOD(ROW(),2)+1)))),"")</f>
        <v/>
      </c>
      <c r="P46" s="16" t="str">
        <f>IFERROR(IF(N46="","",IF(MOD(ROW(),2)+1=1,INDEX(Setembro!$F$4:$F$300,MATCH(N46,Setembro!$A$4:$A$300,0)),INDEX(Setembro!$F$4:$F$300,_xlfn.AGGREGATE(15,6,ROW(Setembro!$A$4:$A$300)-ROW(Setembro!$A$3)/(Setembro!$A$4:$A$300=MAX(N46)),MOD(ROW(),2)+1)))),"")</f>
        <v/>
      </c>
      <c r="Q46" s="36" t="str">
        <f>Setembro!M12</f>
        <v/>
      </c>
      <c r="R46" s="20" t="str">
        <f>IFERROR(IF(Q46="","",IF(MOD(ROW(),2)+1=1,INDEX(Setembro!$C$4:$C$300,MATCH(Q46,Setembro!$A$4:$A$300,0)),INDEX(Setembro!$C$4:$C$300,_xlfn.AGGREGATE(15,6,ROW(Setembro!$A$4:$A$300)-ROW(Setembro!$A$3)/(Setembro!$A$4:$A$300=MAX(Q46)),MOD(ROW(),2)+1)))),"")</f>
        <v/>
      </c>
      <c r="S46" s="16" t="str">
        <f>IFERROR(IF(Q46="","",IF(MOD(ROW(),2)+1=1,INDEX(Setembro!$F$4:$F$300,MATCH(Q46,Setembro!$A$4:$A$300,0)),INDEX(Setembro!$F$4:$F$300,_xlfn.AGGREGATE(15,6,ROW(Setembro!$A$4:$A$300)-ROW(Setembro!$A$3)/(Setembro!$A$4:$A$300=MAX(Q46)),MOD(ROW(),2)+1)))),"")</f>
        <v/>
      </c>
      <c r="T46" s="36" t="str">
        <f>Setembro!N12</f>
        <v/>
      </c>
      <c r="U46" s="46" t="str">
        <f>IFERROR(IF(T46="","",IF(MOD(ROW(),2)+1=1,INDEX(Setembro!$C$4:$C$300,MATCH(T46,Setembro!$A$4:$A$300,0)),INDEX(Setembro!$C$4:$C$300,_xlfn.AGGREGATE(15,6,ROW(Setembro!$A$4:$A$300)-ROW(Setembro!$A$3)/(Setembro!$A$4:$A$300=MAX(T46)),MOD(ROW(),2)+1)))),"")</f>
        <v/>
      </c>
      <c r="V46" s="16" t="str">
        <f>IFERROR(IF(T46="","",IF(MOD(ROW(),2)+1=1,INDEX(Setembro!$F$4:$F$300,MATCH(T46,Setembro!$A$4:$A$300,0)),INDEX(Setembro!$F$4:$F$300,_xlfn.AGGREGATE(15,6,ROW(Setembro!$A$4:$A$300)-ROW(Setembro!$A$3)/(Setembro!$A$4:$A$300=MAX(T46)),MOD(ROW(),2)+1)))),"")</f>
        <v/>
      </c>
    </row>
    <row r="47" spans="2:22" x14ac:dyDescent="0.3">
      <c r="B47" s="45"/>
      <c r="C47" s="20" t="str">
        <f>IFERROR(IF(B46="","",IF(MOD(ROW(),2)+1=1,INDEX(Setembro!$C$4:$C$300,MATCH(B47,Setembro!$A$4:$A$300,0)),INDEX(Setembro!$C$4:$C$300,_xlfn.AGGREGATE(15,6,ROW(Setembro!$A$4:$A$300)-ROW(Setembro!$A$3)/(Setembro!$A$4:$A$300=MAX(B46:B47)),MOD(ROW(),2)+1)))),"")</f>
        <v/>
      </c>
      <c r="D47" s="16" t="str">
        <f>IFERROR(IF(B46="","",IF(MOD(ROW(),2)+1=1,INDEX(Setembro!$F$4:$F$300,MATCH(B47,Setembro!$A$4:$A$300,0)),INDEX(Setembro!$F$4:$F$300,_xlfn.AGGREGATE(15,6,ROW(Setembro!$A$4:$A$300)-ROW(Setembro!$A$3)/(Setembro!$A$4:$A$300=MAX(B46:B47)),MOD(ROW(),2)+1)))),"")</f>
        <v/>
      </c>
      <c r="E47" s="26"/>
      <c r="F47" s="20" t="str">
        <f>IFERROR(IF(E46="","",IF(MOD(ROW(),2)+1=1,INDEX(Setembro!$C$4:$C$300,MATCH(E47,Setembro!$A$4:$A$300,0)),INDEX(Setembro!$C$4:$C$300,_xlfn.AGGREGATE(15,6,ROW(Setembro!$A$4:$A$300)-ROW(Setembro!$A$3)/(Setembro!$A$4:$A$300=MAX(E46:E47)),MOD(ROW(),2)+1)))),"")</f>
        <v/>
      </c>
      <c r="G47" s="16" t="str">
        <f>IFERROR(IF(E46="","",IF(MOD(ROW(),2)+1=1,INDEX(Setembro!$F$4:$F$300,MATCH(E47,Setembro!$A$4:$A$300,0)),INDEX(Setembro!$F$4:$F$300,_xlfn.AGGREGATE(15,6,ROW(Setembro!$A$4:$A$300)-ROW(Setembro!$A$3)/(Setembro!$A$4:$A$300=MAX(E46:E47)),MOD(ROW(),2)+1)))),"")</f>
        <v/>
      </c>
      <c r="H47" s="26"/>
      <c r="I47" s="20" t="str">
        <f>IFERROR(IF(H46="","",IF(MOD(ROW(),2)+1=1,INDEX(Setembro!$C$4:$C$300,MATCH(H47,Setembro!$A$4:$A$300,0)),INDEX(Setembro!$C$4:$C$300,_xlfn.AGGREGATE(15,6,ROW(Setembro!$A$4:$A$300)-ROW(Setembro!$A$3)/(Setembro!$A$4:$A$300=MAX(H46:H47)),MOD(ROW(),2)+1)))),"")</f>
        <v/>
      </c>
      <c r="J47" s="16" t="str">
        <f>IFERROR(IF(H46="","",IF(MOD(ROW(),2)+1=1,INDEX(Setembro!$F$4:$F$300,MATCH(H47,Setembro!$A$4:$A$300,0)),INDEX(Setembro!$F$4:$F$300,_xlfn.AGGREGATE(15,6,ROW(Setembro!$A$4:$A$300)-ROW(Setembro!$A$3)/(Setembro!$A$4:$A$300=MAX(H46:H47)),MOD(ROW(),2)+1)))),"")</f>
        <v/>
      </c>
      <c r="K47" s="26"/>
      <c r="L47" s="20" t="str">
        <f>IFERROR(IF(K46="","",IF(MOD(ROW(),2)+1=1,INDEX(Setembro!$C$4:$C$300,MATCH(K47,Setembro!$A$4:$A$300,0)),INDEX(Setembro!$C$4:$C$300,_xlfn.AGGREGATE(15,6,ROW(Setembro!$A$4:$A$300)-ROW(Setembro!$A$3)/(Setembro!$A$4:$A$300=MAX(K46:K47)),MOD(ROW(),2)+1)))),"")</f>
        <v/>
      </c>
      <c r="M47" s="16" t="str">
        <f>IFERROR(IF(K46="","",IF(MOD(ROW(),2)+1=1,INDEX(Setembro!$F$4:$F$300,MATCH(K47,Setembro!$A$4:$A$300,0)),INDEX(Setembro!$F$4:$F$300,_xlfn.AGGREGATE(15,6,ROW(Setembro!$A$4:$A$300)-ROW(Setembro!$A$3)/(Setembro!$A$4:$A$300=MAX(K46:K47)),MOD(ROW(),2)+1)))),"")</f>
        <v/>
      </c>
      <c r="N47" s="26"/>
      <c r="O47" s="20" t="str">
        <f>IFERROR(IF(N46="","",IF(MOD(ROW(),2)+1=1,INDEX(Setembro!$C$4:$C$300,MATCH(N47,Setembro!$A$4:$A$300,0)),INDEX(Setembro!$C$4:$C$300,_xlfn.AGGREGATE(15,6,ROW(Setembro!$A$4:$A$300)-ROW(Setembro!$A$3)/(Setembro!$A$4:$A$300=MAX(N46:N47)),MOD(ROW(),2)+1)))),"")</f>
        <v/>
      </c>
      <c r="P47" s="16" t="str">
        <f>IFERROR(IF(N46="","",IF(MOD(ROW(),2)+1=1,INDEX(Setembro!$F$4:$F$300,MATCH(N47,Setembro!$A$4:$A$300,0)),INDEX(Setembro!$F$4:$F$300,_xlfn.AGGREGATE(15,6,ROW(Setembro!$A$4:$A$300)-ROW(Setembro!$A$3)/(Setembro!$A$4:$A$300=MAX(N46:N47)),MOD(ROW(),2)+1)))),"")</f>
        <v/>
      </c>
      <c r="Q47" s="26"/>
      <c r="R47" s="20" t="str">
        <f>IFERROR(IF(Q46="","",IF(MOD(ROW(),2)+1=1,INDEX(Setembro!$C$4:$C$300,MATCH(Q47,Setembro!$A$4:$A$300,0)),INDEX(Setembro!$C$4:$C$300,_xlfn.AGGREGATE(15,6,ROW(Setembro!$A$4:$A$300)-ROW(Setembro!$A$3)/(Setembro!$A$4:$A$300=MAX(Q46:Q47)),MOD(ROW(),2)+1)))),"")</f>
        <v/>
      </c>
      <c r="S47" s="16" t="str">
        <f>IFERROR(IF(Q46="","",IF(MOD(ROW(),2)+1=1,INDEX(Setembro!$F$4:$F$300,MATCH(Q47,Setembro!$A$4:$A$300,0)),INDEX(Setembro!$F$4:$F$300,_xlfn.AGGREGATE(15,6,ROW(Setembro!$A$4:$A$300)-ROW(Setembro!$A$3)/(Setembro!$A$4:$A$300=MAX(Q46:Q47)),MOD(ROW(),2)+1)))),"")</f>
        <v/>
      </c>
      <c r="T47" s="26"/>
      <c r="U47" s="46" t="str">
        <f>IFERROR(IF(T46="","",IF(MOD(ROW(),2)+1=1,INDEX(Setembro!$C$4:$C$300,MATCH(T47,Setembro!$A$4:$A$300,0)),INDEX(Setembro!$C$4:$C$300,_xlfn.AGGREGATE(15,6,ROW(Setembro!$A$4:$A$300)-ROW(Setembro!$A$3)/(Setembro!$A$4:$A$300=MAX(T46:T47)),MOD(ROW(),2)+1)))),"")</f>
        <v/>
      </c>
      <c r="V47" s="16" t="str">
        <f>IFERROR(IF(T46="","",IF(MOD(ROW(),2)+1=1,INDEX(Setembro!$F$4:$F$300,MATCH(T47,Setembro!$A$4:$A$300,0)),INDEX(Setembro!$F$4:$F$300,_xlfn.AGGREGATE(15,6,ROW(Setembro!$A$4:$A$300)-ROW(Setembro!$A$3)/(Setembro!$A$4:$A$300=MAX(T46:T47)),MOD(ROW(),2)+1)))),"")</f>
        <v/>
      </c>
    </row>
    <row r="48" spans="2:22" x14ac:dyDescent="0.3">
      <c r="B48" s="45"/>
      <c r="C48" s="20" t="str">
        <f>IFERROR(IF(B46="","",IF(MOD(ROW(),2)+3=1,INDEX(Setembro!$C$4:$C$300,MATCH(B48,Setembro!$A$4:$A$300,0)),INDEX(Setembro!$C$4:$C$300,_xlfn.AGGREGATE(15,6,ROW(Setembro!$A$4:$A$300)-ROW(Setembro!$A$3)/(Setembro!$A$4:$A$300=MAX(B46:B48)),MOD(ROW(),2)+3)))),"")</f>
        <v/>
      </c>
      <c r="D48" s="16" t="str">
        <f>IFERROR(IF(B46="","",IF(MOD(ROW(),2)+3=1,INDEX(Setembro!$F$4:$F$300,MATCH(B48,Setembro!$A$4:$A$300,0)),INDEX(Setembro!$F$4:$F$300,_xlfn.AGGREGATE(15,6,ROW(Setembro!$A$4:$A$300)-ROW(Setembro!$A$3)/(Setembro!$A$4:$A$300=MAX(B46:B48)),MOD(ROW(),2)+3)))),"")</f>
        <v/>
      </c>
      <c r="E48" s="26"/>
      <c r="F48" s="20" t="str">
        <f>IFERROR(IF(E46="","",IF(MOD(ROW(),2)+3=1,INDEX(Setembro!$C$4:$C$300,MATCH(E48,Setembro!$A$4:$A$300,0)),INDEX(Setembro!$C$4:$C$300,_xlfn.AGGREGATE(15,6,ROW(Setembro!$A$4:$A$300)-ROW(Setembro!$A$3)/(Setembro!$A$4:$A$300=MAX(E46:E48)),MOD(ROW(),2)+3)))),"")</f>
        <v/>
      </c>
      <c r="G48" s="16" t="str">
        <f>IFERROR(IF(E46="","",IF(MOD(ROW(),2)+3=1,INDEX(Setembro!$F$4:$F$300,MATCH(E48,Setembro!$A$4:$A$300,0)),INDEX(Setembro!$F$4:$F$300,_xlfn.AGGREGATE(15,6,ROW(Setembro!$A$4:$A$300)-ROW(Setembro!$A$3)/(Setembro!$A$4:$A$300=MAX(E46:E48)),MOD(ROW(),2)+3)))),"")</f>
        <v/>
      </c>
      <c r="H48" s="26"/>
      <c r="I48" s="20" t="str">
        <f>IFERROR(IF(H46="","",IF(MOD(ROW(),2)+3=1,INDEX(Setembro!$C$4:$C$300,MATCH(H48,Setembro!$A$4:$A$300,0)),INDEX(Setembro!$C$4:$C$300,_xlfn.AGGREGATE(15,6,ROW(Setembro!$A$4:$A$300)-ROW(Setembro!$A$3)/(Setembro!$A$4:$A$300=MAX(H46:H48)),MOD(ROW(),2)+3)))),"")</f>
        <v/>
      </c>
      <c r="J48" s="16" t="str">
        <f>IFERROR(IF(H46="","",IF(MOD(ROW(),2)+3=1,INDEX(Setembro!$F$4:$F$300,MATCH(H48,Setembro!$A$4:$A$300,0)),INDEX(Setembro!$F$4:$F$300,_xlfn.AGGREGATE(15,6,ROW(Setembro!$A$4:$A$300)-ROW(Setembro!$A$3)/(Setembro!$A$4:$A$300=MAX(H46:H48)),MOD(ROW(),2)+3)))),"")</f>
        <v/>
      </c>
      <c r="K48" s="26"/>
      <c r="L48" s="20" t="str">
        <f>IFERROR(IF(K46="","",IF(MOD(ROW(),2)+3=1,INDEX(Setembro!$C$4:$C$300,MATCH(K48,Setembro!$A$4:$A$300,0)),INDEX(Setembro!$C$4:$C$300,_xlfn.AGGREGATE(15,6,ROW(Setembro!$A$4:$A$300)-ROW(Setembro!$A$3)/(Setembro!$A$4:$A$300=MAX(K46:K48)),MOD(ROW(),2)+3)))),"")</f>
        <v/>
      </c>
      <c r="M48" s="16" t="str">
        <f>IFERROR(IF(K46="","",IF(MOD(ROW(),2)+3=1,INDEX(Setembro!$F$4:$F$300,MATCH(K48,Setembro!$A$4:$A$300,0)),INDEX(Setembro!$F$4:$F$300,_xlfn.AGGREGATE(15,6,ROW(Setembro!$A$4:$A$300)-ROW(Setembro!$A$3)/(Setembro!$A$4:$A$300=MAX(K46:K48)),MOD(ROW(),2)+3)))),"")</f>
        <v/>
      </c>
      <c r="N48" s="26"/>
      <c r="O48" s="20" t="str">
        <f>IFERROR(IF(N46="","",IF(MOD(ROW(),2)+3=1,INDEX(Setembro!$C$4:$C$300,MATCH(N48,Setembro!$A$4:$A$300,0)),INDEX(Setembro!$C$4:$C$300,_xlfn.AGGREGATE(15,6,ROW(Setembro!$A$4:$A$300)-ROW(Setembro!$A$3)/(Setembro!$A$4:$A$300=MAX(N46:N48)),MOD(ROW(),2)+3)))),"")</f>
        <v/>
      </c>
      <c r="P48" s="16" t="str">
        <f>IFERROR(IF(N46="","",IF(MOD(ROW(),2)+3=1,INDEX(Setembro!$F$4:$F$300,MATCH(N48,Setembro!$A$4:$A$300,0)),INDEX(Setembro!$F$4:$F$300,_xlfn.AGGREGATE(15,6,ROW(Setembro!$A$4:$A$300)-ROW(Setembro!$A$3)/(Setembro!$A$4:$A$300=MAX(N46:N48)),MOD(ROW(),2)+3)))),"")</f>
        <v/>
      </c>
      <c r="Q48" s="26"/>
      <c r="R48" s="20" t="str">
        <f>IFERROR(IF(Q46="","",IF(MOD(ROW(),2)+3=1,INDEX(Setembro!$C$4:$C$300,MATCH(Q48,Setembro!$A$4:$A$300,0)),INDEX(Setembro!$C$4:$C$300,_xlfn.AGGREGATE(15,6,ROW(Setembro!$A$4:$A$300)-ROW(Setembro!$A$3)/(Setembro!$A$4:$A$300=MAX(Q46:Q48)),MOD(ROW(),2)+3)))),"")</f>
        <v/>
      </c>
      <c r="S48" s="16" t="str">
        <f>IFERROR(IF(Q46="","",IF(MOD(ROW(),2)+3=1,INDEX(Setembro!$F$4:$F$300,MATCH(Q48,Setembro!$A$4:$A$300,0)),INDEX(Setembro!$F$4:$F$300,_xlfn.AGGREGATE(15,6,ROW(Setembro!$A$4:$A$300)-ROW(Setembro!$A$3)/(Setembro!$A$4:$A$300=MAX(Q46:Q48)),MOD(ROW(),2)+3)))),"")</f>
        <v/>
      </c>
      <c r="T48" s="26"/>
      <c r="U48" s="46" t="str">
        <f>IFERROR(IF(T46="","",IF(MOD(ROW(),2)+3=1,INDEX(Setembro!$C$4:$C$300,MATCH(T48,Setembro!$A$4:$A$300,0)),INDEX(Setembro!$C$4:$C$300,_xlfn.AGGREGATE(15,6,ROW(Setembro!$A$4:$A$300)-ROW(Setembro!$A$3)/(Setembro!$A$4:$A$300=MAX(T46:T48)),MOD(ROW(),2)+3)))),"")</f>
        <v/>
      </c>
      <c r="V48" s="16" t="str">
        <f>IFERROR(IF(T46="","",IF(MOD(ROW(),2)+3=1,INDEX(Setembro!$F$4:$F$300,MATCH(T48,Setembro!$A$4:$A$300,0)),INDEX(Setembro!$F$4:$F$300,_xlfn.AGGREGATE(15,6,ROW(Setembro!$A$4:$A$300)-ROW(Setembro!$A$3)/(Setembro!$A$4:$A$300=MAX(T46:T48)),MOD(ROW(),2)+3)))),"")</f>
        <v/>
      </c>
    </row>
    <row r="49" spans="2:22" x14ac:dyDescent="0.3">
      <c r="B49" s="45"/>
      <c r="C49" s="20" t="str">
        <f>IFERROR(IF(B46="","",IF(MOD(ROW(),2)+3=1,INDEX(Setembro!$C$4:$C$300,MATCH(B49,Setembro!$A$4:$A$300,0)),INDEX(Setembro!$C$4:$C$300,_xlfn.AGGREGATE(15,6,ROW(Setembro!$A$4:$A$300)-ROW(Setembro!$A$3)/(Setembro!$A$4:$A$300=MAX(B46:B49)),MOD(ROW(),2)+3)))),"")</f>
        <v/>
      </c>
      <c r="D49" s="16" t="str">
        <f>IFERROR(IF(B46="","",IF(MOD(ROW(),2)+3=1,INDEX(Setembro!$F$4:$F$300,MATCH(B49,Setembro!$A$4:$A$300,0)),INDEX(Setembro!$F$4:$F$300,_xlfn.AGGREGATE(15,6,ROW(Setembro!$A$4:$A$300)-ROW(Setembro!$A$3)/(Setembro!$A$4:$A$300=MAX(B46:B49)),MOD(ROW(),2)+3)))),"")</f>
        <v/>
      </c>
      <c r="E49" s="26"/>
      <c r="F49" s="20" t="str">
        <f>IFERROR(IF(E46="","",IF(MOD(ROW(),2)+3=1,INDEX(Setembro!$C$4:$C$300,MATCH(E49,Setembro!$A$4:$A$300,0)),INDEX(Setembro!$C$4:$C$300,_xlfn.AGGREGATE(15,6,ROW(Setembro!$A$4:$A$300)-ROW(Setembro!$A$3)/(Setembro!$A$4:$A$300=MAX(E46:E49)),MOD(ROW(),2)+3)))),"")</f>
        <v/>
      </c>
      <c r="G49" s="16" t="str">
        <f>IFERROR(IF(E46="","",IF(MOD(ROW(),2)+3=1,INDEX(Setembro!$F$4:$F$300,MATCH(E49,Setembro!$A$4:$A$300,0)),INDEX(Setembro!$F$4:$F$300,_xlfn.AGGREGATE(15,6,ROW(Setembro!$A$4:$A$300)-ROW(Setembro!$A$3)/(Setembro!$A$4:$A$300=MAX(E46:E49)),MOD(ROW(),2)+3)))),"")</f>
        <v/>
      </c>
      <c r="H49" s="26"/>
      <c r="I49" s="20" t="str">
        <f>IFERROR(IF(H46="","",IF(MOD(ROW(),2)+3=1,INDEX(Setembro!$C$4:$C$300,MATCH(H49,Setembro!$A$4:$A$300,0)),INDEX(Setembro!$C$4:$C$300,_xlfn.AGGREGATE(15,6,ROW(Setembro!$A$4:$A$300)-ROW(Setembro!$A$3)/(Setembro!$A$4:$A$300=MAX(H46:H49)),MOD(ROW(),2)+3)))),"")</f>
        <v/>
      </c>
      <c r="J49" s="16" t="str">
        <f>IFERROR(IF(H46="","",IF(MOD(ROW(),2)+3=1,INDEX(Setembro!$F$4:$F$300,MATCH(H49,Setembro!$A$4:$A$300,0)),INDEX(Setembro!$F$4:$F$300,_xlfn.AGGREGATE(15,6,ROW(Setembro!$A$4:$A$300)-ROW(Setembro!$A$3)/(Setembro!$A$4:$A$300=MAX(H46:H49)),MOD(ROW(),2)+3)))),"")</f>
        <v/>
      </c>
      <c r="K49" s="26"/>
      <c r="L49" s="20" t="str">
        <f>IFERROR(IF(K46="","",IF(MOD(ROW(),2)+3=1,INDEX(Setembro!$C$4:$C$300,MATCH(K49,Setembro!$A$4:$A$300,0)),INDEX(Setembro!$C$4:$C$300,_xlfn.AGGREGATE(15,6,ROW(Setembro!$A$4:$A$300)-ROW(Setembro!$A$3)/(Setembro!$A$4:$A$300=MAX(K46:K49)),MOD(ROW(),2)+3)))),"")</f>
        <v/>
      </c>
      <c r="M49" s="16" t="str">
        <f>IFERROR(IF(K46="","",IF(MOD(ROW(),2)+3=1,INDEX(Setembro!$F$4:$F$300,MATCH(K49,Setembro!$A$4:$A$300,0)),INDEX(Setembro!$F$4:$F$300,_xlfn.AGGREGATE(15,6,ROW(Setembro!$A$4:$A$300)-ROW(Setembro!$A$3)/(Setembro!$A$4:$A$300=MAX(K46:K49)),MOD(ROW(),2)+3)))),"")</f>
        <v/>
      </c>
      <c r="N49" s="26"/>
      <c r="O49" s="20" t="str">
        <f>IFERROR(IF(N46="","",IF(MOD(ROW(),2)+3=1,INDEX(Setembro!$C$4:$C$300,MATCH(N49,Setembro!$A$4:$A$300,0)),INDEX(Setembro!$C$4:$C$300,_xlfn.AGGREGATE(15,6,ROW(Setembro!$A$4:$A$300)-ROW(Setembro!$A$3)/(Setembro!$A$4:$A$300=MAX(N46:N49)),MOD(ROW(),2)+3)))),"")</f>
        <v/>
      </c>
      <c r="P49" s="16" t="str">
        <f>IFERROR(IF(N46="","",IF(MOD(ROW(),2)+3=1,INDEX(Setembro!$F$4:$F$300,MATCH(N49,Setembro!$A$4:$A$300,0)),INDEX(Setembro!$F$4:$F$300,_xlfn.AGGREGATE(15,6,ROW(Setembro!$A$4:$A$300)-ROW(Setembro!$A$3)/(Setembro!$A$4:$A$300=MAX(N46:N49)),MOD(ROW(),2)+3)))),"")</f>
        <v/>
      </c>
      <c r="Q49" s="26"/>
      <c r="R49" s="20" t="str">
        <f>IFERROR(IF(Q46="","",IF(MOD(ROW(),2)+3=1,INDEX(Setembro!$C$4:$C$300,MATCH(Q49,Setembro!$A$4:$A$300,0)),INDEX(Setembro!$C$4:$C$300,_xlfn.AGGREGATE(15,6,ROW(Setembro!$A$4:$A$300)-ROW(Setembro!$A$3)/(Setembro!$A$4:$A$300=MAX(Q46:Q49)),MOD(ROW(),2)+3)))),"")</f>
        <v/>
      </c>
      <c r="S49" s="16" t="str">
        <f>IFERROR(IF(Q46="","",IF(MOD(ROW(),2)+3=1,INDEX(Setembro!$F$4:$F$300,MATCH(Q49,Setembro!$A$4:$A$300,0)),INDEX(Setembro!$F$4:$F$300,_xlfn.AGGREGATE(15,6,ROW(Setembro!$A$4:$A$300)-ROW(Setembro!$A$3)/(Setembro!$A$4:$A$300=MAX(Q46:Q49)),MOD(ROW(),2)+3)))),"")</f>
        <v/>
      </c>
      <c r="T49" s="26"/>
      <c r="U49" s="46" t="str">
        <f>IFERROR(IF(T46="","",IF(MOD(ROW(),2)+3=1,INDEX(Setembro!$C$4:$C$300,MATCH(T49,Setembro!$A$4:$A$300,0)),INDEX(Setembro!$C$4:$C$300,_xlfn.AGGREGATE(15,6,ROW(Setembro!$A$4:$A$300)-ROW(Setembro!$A$3)/(Setembro!$A$4:$A$300=MAX(T46:T49)),MOD(ROW(),2)+3)))),"")</f>
        <v/>
      </c>
      <c r="V49" s="16" t="str">
        <f>IFERROR(IF(T46="","",IF(MOD(ROW(),2)+3=1,INDEX(Setembro!$F$4:$F$300,MATCH(T49,Setembro!$A$4:$A$300,0)),INDEX(Setembro!$F$4:$F$300,_xlfn.AGGREGATE(15,6,ROW(Setembro!$A$4:$A$300)-ROW(Setembro!$A$3)/(Setembro!$A$4:$A$300=MAX(T46:T49)),MOD(ROW(),2)+3)))),"")</f>
        <v/>
      </c>
    </row>
    <row r="50" spans="2:22" x14ac:dyDescent="0.3">
      <c r="B50" s="47"/>
      <c r="C50" s="20" t="str">
        <f>IFERROR(IF(B46="","",IF(MOD(ROW(),2)+5=1,INDEX(Setembro!$C$4:$C$300,MATCH(B50,Setembro!$A$4:$A$300,0)),INDEX(Setembro!$C$4:$C$300,_xlfn.AGGREGATE(15,6,ROW(Setembro!$A$4:$A$300)-ROW(Setembro!$A$3)/(Setembro!$A$4:$A$300=MAX(B46:B50)),MOD(ROW(),2)+5)))),"")</f>
        <v/>
      </c>
      <c r="D50" s="16" t="str">
        <f>IFERROR(IF(B46="","",IF(MOD(ROW(),2)+5=1,INDEX(Setembro!$F$4:$F$300,MATCH(B50,Setembro!$A$4:$A$300,0)),INDEX(Setembro!$F$4:$F$300,_xlfn.AGGREGATE(15,6,ROW(Setembro!$A$4:$A$300)-ROW(Setembro!$A$3)/(Setembro!$A$4:$A$300=MAX(B46:B50)),MOD(ROW(),2)+5)))),"")</f>
        <v/>
      </c>
      <c r="E50" s="34"/>
      <c r="F50" s="20" t="str">
        <f>IFERROR(IF(E46="","",IF(MOD(ROW(),2)+5=1,INDEX(Setembro!$C$4:$C$300,MATCH(E50,Setembro!$A$4:$A$300,0)),INDEX(Setembro!$C$4:$C$300,_xlfn.AGGREGATE(15,6,ROW(Setembro!$A$4:$A$300)-ROW(Setembro!$A$3)/(Setembro!$A$4:$A$300=MAX(E46:E50)),MOD(ROW(),2)+5)))),"")</f>
        <v/>
      </c>
      <c r="G50" s="16" t="str">
        <f>IFERROR(IF(E46="","",IF(MOD(ROW(),2)+5=1,INDEX(Setembro!$F$4:$F$300,MATCH(E50,Setembro!$A$4:$A$300,0)),INDEX(Setembro!$F$4:$F$300,_xlfn.AGGREGATE(15,6,ROW(Setembro!$A$4:$A$300)-ROW(Setembro!$A$3)/(Setembro!$A$4:$A$300=MAX(E46:E50)),MOD(ROW(),2)+5)))),"")</f>
        <v/>
      </c>
      <c r="H50" s="34"/>
      <c r="I50" s="20" t="str">
        <f>IFERROR(IF(H46="","",IF(MOD(ROW(),2)+5=1,INDEX(Setembro!$C$4:$C$300,MATCH(H50,Setembro!$A$4:$A$300,0)),INDEX(Setembro!$C$4:$C$300,_xlfn.AGGREGATE(15,6,ROW(Setembro!$A$4:$A$300)-ROW(Setembro!$A$3)/(Setembro!$A$4:$A$300=MAX(H46:H50)),MOD(ROW(),2)+5)))),"")</f>
        <v/>
      </c>
      <c r="J50" s="16" t="str">
        <f>IFERROR(IF(H46="","",IF(MOD(ROW(),2)+5=1,INDEX(Setembro!$F$4:$F$300,MATCH(H50,Setembro!$A$4:$A$300,0)),INDEX(Setembro!$F$4:$F$300,_xlfn.AGGREGATE(15,6,ROW(Setembro!$A$4:$A$300)-ROW(Setembro!$A$3)/(Setembro!$A$4:$A$300=MAX(H46:H50)),MOD(ROW(),2)+5)))),"")</f>
        <v/>
      </c>
      <c r="K50" s="34"/>
      <c r="L50" s="20" t="str">
        <f>IFERROR(IF(K46="","",IF(MOD(ROW(),2)+5=1,INDEX(Setembro!$C$4:$C$300,MATCH(K50,Setembro!$A$4:$A$300,0)),INDEX(Setembro!$C$4:$C$300,_xlfn.AGGREGATE(15,6,ROW(Setembro!$A$4:$A$300)-ROW(Setembro!$A$3)/(Setembro!$A$4:$A$300=MAX(K46:K50)),MOD(ROW(),2)+5)))),"")</f>
        <v/>
      </c>
      <c r="M50" s="16" t="str">
        <f>IFERROR(IF(K46="","",IF(MOD(ROW(),2)+5=1,INDEX(Setembro!$F$4:$F$300,MATCH(K50,Setembro!$A$4:$A$300,0)),INDEX(Setembro!$F$4:$F$300,_xlfn.AGGREGATE(15,6,ROW(Setembro!$A$4:$A$300)-ROW(Setembro!$A$3)/(Setembro!$A$4:$A$300=MAX(K46:K50)),MOD(ROW(),2)+5)))),"")</f>
        <v/>
      </c>
      <c r="N50" s="34"/>
      <c r="O50" s="20" t="str">
        <f>IFERROR(IF(N46="","",IF(MOD(ROW(),2)+5=1,INDEX(Setembro!$C$4:$C$300,MATCH(N50,Setembro!$A$4:$A$300,0)),INDEX(Setembro!$C$4:$C$300,_xlfn.AGGREGATE(15,6,ROW(Setembro!$A$4:$A$300)-ROW(Setembro!$A$3)/(Setembro!$A$4:$A$300=MAX(N46:N50)),MOD(ROW(),2)+5)))),"")</f>
        <v/>
      </c>
      <c r="P50" s="16" t="str">
        <f>IFERROR(IF(N46="","",IF(MOD(ROW(),2)+5=1,INDEX(Setembro!$F$4:$F$300,MATCH(N50,Setembro!$A$4:$A$300,0)),INDEX(Setembro!$F$4:$F$300,_xlfn.AGGREGATE(15,6,ROW(Setembro!$A$4:$A$300)-ROW(Setembro!$A$3)/(Setembro!$A$4:$A$300=MAX(N46:N50)),MOD(ROW(),2)+5)))),"")</f>
        <v/>
      </c>
      <c r="Q50" s="34"/>
      <c r="R50" s="20" t="str">
        <f>IFERROR(IF(Q46="","",IF(MOD(ROW(),2)+5=1,INDEX(Setembro!$C$4:$C$300,MATCH(Q50,Setembro!$A$4:$A$300,0)),INDEX(Setembro!$C$4:$C$300,_xlfn.AGGREGATE(15,6,ROW(Setembro!$A$4:$A$300)-ROW(Setembro!$A$3)/(Setembro!$A$4:$A$300=MAX(Q46:Q50)),MOD(ROW(),2)+5)))),"")</f>
        <v/>
      </c>
      <c r="S50" s="16" t="str">
        <f>IFERROR(IF(Q46="","",IF(MOD(ROW(),2)+5=1,INDEX(Setembro!$F$4:$F$300,MATCH(Q50,Setembro!$A$4:$A$300,0)),INDEX(Setembro!$F$4:$F$300,_xlfn.AGGREGATE(15,6,ROW(Setembro!$A$4:$A$300)-ROW(Setembro!$A$3)/(Setembro!$A$4:$A$300=MAX(Q46:Q50)),MOD(ROW(),2)+5)))),"")</f>
        <v/>
      </c>
      <c r="T50" s="34"/>
      <c r="U50" s="46" t="str">
        <f>IFERROR(IF(T46="","",IF(MOD(ROW(),2)+5=1,INDEX(Setembro!$C$4:$C$300,MATCH(T50,Setembro!$A$4:$A$300,0)),INDEX(Setembro!$C$4:$C$300,_xlfn.AGGREGATE(15,6,ROW(Setembro!$A$4:$A$300)-ROW(Setembro!$A$3)/(Setembro!$A$4:$A$300=MAX(T46:T50)),MOD(ROW(),2)+5)))),"")</f>
        <v/>
      </c>
      <c r="V50" s="16" t="str">
        <f>IFERROR(IF(T46="","",IF(MOD(ROW(),2)+5=1,INDEX(Setembro!$F$4:$F$300,MATCH(T50,Setembro!$A$4:$A$300,0)),INDEX(Setembro!$F$4:$F$300,_xlfn.AGGREGATE(15,6,ROW(Setembro!$A$4:$A$300)-ROW(Setembro!$A$3)/(Setembro!$A$4:$A$300=MAX(T46:T50)),MOD(ROW(),2)+5)))),"")</f>
        <v/>
      </c>
    </row>
    <row r="51" spans="2:22" x14ac:dyDescent="0.3">
      <c r="B51" s="47"/>
      <c r="C51" s="20" t="str">
        <f>IFERROR(IF(B46="","",IF(MOD(ROW(),2)+5=1,INDEX(Setembro!$C$4:$C$300,MATCH(B51,Setembro!$A$4:$A$300,0)),INDEX(Setembro!$C$4:$C$300,_xlfn.AGGREGATE(15,6,ROW(Setembro!$A$4:$A$300)-ROW(Setembro!$A$3)/(Setembro!$A$4:$A$300=MAX(B46:B51)),MOD(ROW(),2)+5)))),"")</f>
        <v/>
      </c>
      <c r="D51" s="16" t="str">
        <f>IFERROR(IF(B46="","",IF(MOD(ROW(),2)+5=1,INDEX(Setembro!$F$4:$F$300,MATCH(B51,Setembro!$A$4:$A$300,0)),INDEX(Setembro!$F$4:$F$300,_xlfn.AGGREGATE(15,6,ROW(Setembro!$A$4:$A$300)-ROW(Setembro!$A$3)/(Setembro!$A$4:$A$300=MAX(B46:B51)),MOD(ROW(),2)+5)))),"")</f>
        <v/>
      </c>
      <c r="E51" s="34"/>
      <c r="F51" s="20" t="str">
        <f>IFERROR(IF(E46="","",IF(MOD(ROW(),2)+5=1,INDEX(Setembro!$C$4:$C$300,MATCH(E51,Setembro!$A$4:$A$300,0)),INDEX(Setembro!$C$4:$C$300,_xlfn.AGGREGATE(15,6,ROW(Setembro!$A$4:$A$300)-ROW(Setembro!$A$3)/(Setembro!$A$4:$A$300=MAX(E46:E51)),MOD(ROW(),2)+5)))),"")</f>
        <v/>
      </c>
      <c r="G51" s="16" t="str">
        <f>IFERROR(IF(E46="","",IF(MOD(ROW(),2)+5=1,INDEX(Setembro!$F$4:$F$300,MATCH(E51,Setembro!$A$4:$A$300,0)),INDEX(Setembro!$F$4:$F$300,_xlfn.AGGREGATE(15,6,ROW(Setembro!$A$4:$A$300)-ROW(Setembro!$A$3)/(Setembro!$A$4:$A$300=MAX(E46:E51)),MOD(ROW(),2)+5)))),"")</f>
        <v/>
      </c>
      <c r="H51" s="34"/>
      <c r="I51" s="20" t="str">
        <f>IFERROR(IF(H46="","",IF(MOD(ROW(),2)+5=1,INDEX(Setembro!$C$4:$C$300,MATCH(H51,Setembro!$A$4:$A$300,0)),INDEX(Setembro!$C$4:$C$300,_xlfn.AGGREGATE(15,6,ROW(Setembro!$A$4:$A$300)-ROW(Setembro!$A$3)/(Setembro!$A$4:$A$300=MAX(H46:H51)),MOD(ROW(),2)+5)))),"")</f>
        <v/>
      </c>
      <c r="J51" s="16" t="str">
        <f>IFERROR(IF(H46="","",IF(MOD(ROW(),2)+5=1,INDEX(Setembro!$F$4:$F$300,MATCH(H51,Setembro!$A$4:$A$300,0)),INDEX(Setembro!$F$4:$F$300,_xlfn.AGGREGATE(15,6,ROW(Setembro!$A$4:$A$300)-ROW(Setembro!$A$3)/(Setembro!$A$4:$A$300=MAX(H46:H51)),MOD(ROW(),2)+5)))),"")</f>
        <v/>
      </c>
      <c r="K51" s="34"/>
      <c r="L51" s="20" t="str">
        <f>IFERROR(IF(K46="","",IF(MOD(ROW(),2)+5=1,INDEX(Setembro!$C$4:$C$300,MATCH(K51,Setembro!$A$4:$A$300,0)),INDEX(Setembro!$C$4:$C$300,_xlfn.AGGREGATE(15,6,ROW(Setembro!$A$4:$A$300)-ROW(Setembro!$A$3)/(Setembro!$A$4:$A$300=MAX(K46:K51)),MOD(ROW(),2)+5)))),"")</f>
        <v/>
      </c>
      <c r="M51" s="16" t="str">
        <f>IFERROR(IF(K46="","",IF(MOD(ROW(),2)+5=1,INDEX(Setembro!$F$4:$F$300,MATCH(K51,Setembro!$A$4:$A$300,0)),INDEX(Setembro!$F$4:$F$300,_xlfn.AGGREGATE(15,6,ROW(Setembro!$A$4:$A$300)-ROW(Setembro!$A$3)/(Setembro!$A$4:$A$300=MAX(K46:K51)),MOD(ROW(),2)+5)))),"")</f>
        <v/>
      </c>
      <c r="N51" s="34"/>
      <c r="O51" s="20" t="str">
        <f>IFERROR(IF(N46="","",IF(MOD(ROW(),2)+5=1,INDEX(Setembro!$C$4:$C$300,MATCH(N51,Setembro!$A$4:$A$300,0)),INDEX(Setembro!$C$4:$C$300,_xlfn.AGGREGATE(15,6,ROW(Setembro!$A$4:$A$300)-ROW(Setembro!$A$3)/(Setembro!$A$4:$A$300=MAX(N46:N51)),MOD(ROW(),2)+5)))),"")</f>
        <v/>
      </c>
      <c r="P51" s="16" t="str">
        <f>IFERROR(IF(N46="","",IF(MOD(ROW(),2)+5=1,INDEX(Setembro!$F$4:$F$300,MATCH(N51,Setembro!$A$4:$A$300,0)),INDEX(Setembro!$F$4:$F$300,_xlfn.AGGREGATE(15,6,ROW(Setembro!$A$4:$A$300)-ROW(Setembro!$A$3)/(Setembro!$A$4:$A$300=MAX(N46:N51)),MOD(ROW(),2)+5)))),"")</f>
        <v/>
      </c>
      <c r="Q51" s="34"/>
      <c r="R51" s="20" t="str">
        <f>IFERROR(IF(Q46="","",IF(MOD(ROW(),2)+5=1,INDEX(Setembro!$C$4:$C$300,MATCH(Q51,Setembro!$A$4:$A$300,0)),INDEX(Setembro!$C$4:$C$300,_xlfn.AGGREGATE(15,6,ROW(Setembro!$A$4:$A$300)-ROW(Setembro!$A$3)/(Setembro!$A$4:$A$300=MAX(Q46:Q51)),MOD(ROW(),2)+5)))),"")</f>
        <v/>
      </c>
      <c r="S51" s="16" t="str">
        <f>IFERROR(IF(Q46="","",IF(MOD(ROW(),2)+5=1,INDEX(Setembro!$F$4:$F$300,MATCH(Q51,Setembro!$A$4:$A$300,0)),INDEX(Setembro!$F$4:$F$300,_xlfn.AGGREGATE(15,6,ROW(Setembro!$A$4:$A$300)-ROW(Setembro!$A$3)/(Setembro!$A$4:$A$300=MAX(Q46:Q51)),MOD(ROW(),2)+5)))),"")</f>
        <v/>
      </c>
      <c r="T51" s="34"/>
      <c r="U51" s="46" t="str">
        <f>IFERROR(IF(T46="","",IF(MOD(ROW(),2)+5=1,INDEX(Setembro!$C$4:$C$300,MATCH(T51,Setembro!$A$4:$A$300,0)),INDEX(Setembro!$C$4:$C$300,_xlfn.AGGREGATE(15,6,ROW(Setembro!$A$4:$A$300)-ROW(Setembro!$A$3)/(Setembro!$A$4:$A$300=MAX(T46:T51)),MOD(ROW(),2)+5)))),"")</f>
        <v/>
      </c>
      <c r="V51" s="16" t="str">
        <f>IFERROR(IF(T46="","",IF(MOD(ROW(),2)+5=1,INDEX(Setembro!$F$4:$F$300,MATCH(T51,Setembro!$A$4:$A$300,0)),INDEX(Setembro!$F$4:$F$300,_xlfn.AGGREGATE(15,6,ROW(Setembro!$A$4:$A$300)-ROW(Setembro!$A$3)/(Setembro!$A$4:$A$300=MAX(T46:T51)),MOD(ROW(),2)+5)))),"")</f>
        <v/>
      </c>
    </row>
    <row r="52" spans="2:22" x14ac:dyDescent="0.3">
      <c r="B52" s="47"/>
      <c r="C52" s="20" t="str">
        <f>IFERROR(IF(B46="","",IF(MOD(ROW(),2)+7=1,INDEX(Setembro!$C$4:$C$300,MATCH(B52,Setembro!$A$4:$A$300,0)),INDEX(Setembro!$C$4:$C$300,_xlfn.AGGREGATE(15,6,ROW(Setembro!$A$4:$A$300)-ROW(Setembro!$A$3)/(Setembro!$A$4:$A$300=MAX(B46:B52)),MOD(ROW(),2)+7)))),"")</f>
        <v/>
      </c>
      <c r="D52" s="16" t="str">
        <f>IFERROR(IF(B46="","",IF(MOD(ROW(),2)+7=1,INDEX(Setembro!$F$4:$F$300,MATCH(B52,Setembro!$A$4:$A$300,0)),INDEX(Setembro!$F$4:$F$300,_xlfn.AGGREGATE(15,6,ROW(Setembro!$A$4:$A$300)-ROW(Setembro!$A$3)/(Setembro!$A$4:$A$300=MAX(B46:B52)),MOD(ROW(),2)+7)))),"")</f>
        <v/>
      </c>
      <c r="E52" s="34"/>
      <c r="F52" s="20" t="str">
        <f>IFERROR(IF(E46="","",IF(MOD(ROW(),2)+7=1,INDEX(Setembro!$C$4:$C$300,MATCH(E52,Setembro!$A$4:$A$300,0)),INDEX(Setembro!$C$4:$C$300,_xlfn.AGGREGATE(15,6,ROW(Setembro!$A$4:$A$300)-ROW(Setembro!$A$3)/(Setembro!$A$4:$A$300=MAX(E46:E52)),MOD(ROW(),2)+7)))),"")</f>
        <v/>
      </c>
      <c r="G52" s="16" t="str">
        <f>IFERROR(IF(E46="","",IF(MOD(ROW(),2)+7=1,INDEX(Setembro!$F$4:$F$300,MATCH(E52,Setembro!$A$4:$A$300,0)),INDEX(Setembro!$F$4:$F$300,_xlfn.AGGREGATE(15,6,ROW(Setembro!$A$4:$A$300)-ROW(Setembro!$A$3)/(Setembro!$A$4:$A$300=MAX(E46:E52)),MOD(ROW(),2)+7)))),"")</f>
        <v/>
      </c>
      <c r="H52" s="34"/>
      <c r="I52" s="20" t="str">
        <f>IFERROR(IF(H46="","",IF(MOD(ROW(),2)+7=1,INDEX(Setembro!$C$4:$C$300,MATCH(H52,Setembro!$A$4:$A$300,0)),INDEX(Setembro!$C$4:$C$300,_xlfn.AGGREGATE(15,6,ROW(Setembro!$A$4:$A$300)-ROW(Setembro!$A$3)/(Setembro!$A$4:$A$300=MAX(H46:H52)),MOD(ROW(),2)+7)))),"")</f>
        <v/>
      </c>
      <c r="J52" s="16" t="str">
        <f>IFERROR(IF(H46="","",IF(MOD(ROW(),2)+7=1,INDEX(Setembro!$F$4:$F$300,MATCH(H52,Setembro!$A$4:$A$300,0)),INDEX(Setembro!$F$4:$F$300,_xlfn.AGGREGATE(15,6,ROW(Setembro!$A$4:$A$300)-ROW(Setembro!$A$3)/(Setembro!$A$4:$A$300=MAX(H46:H52)),MOD(ROW(),2)+7)))),"")</f>
        <v/>
      </c>
      <c r="K52" s="34"/>
      <c r="L52" s="20" t="str">
        <f>IFERROR(IF(K46="","",IF(MOD(ROW(),2)+7=1,INDEX(Setembro!$C$4:$C$300,MATCH(K52,Setembro!$A$4:$A$300,0)),INDEX(Setembro!$C$4:$C$300,_xlfn.AGGREGATE(15,6,ROW(Setembro!$A$4:$A$300)-ROW(Setembro!$A$3)/(Setembro!$A$4:$A$300=MAX(K46:K52)),MOD(ROW(),2)+7)))),"")</f>
        <v/>
      </c>
      <c r="M52" s="16" t="str">
        <f>IFERROR(IF(K46="","",IF(MOD(ROW(),2)+7=1,INDEX(Setembro!$F$4:$F$300,MATCH(K52,Setembro!$A$4:$A$300,0)),INDEX(Setembro!$F$4:$F$300,_xlfn.AGGREGATE(15,6,ROW(Setembro!$A$4:$A$300)-ROW(Setembro!$A$3)/(Setembro!$A$4:$A$300=MAX(K46:K52)),MOD(ROW(),2)+7)))),"")</f>
        <v/>
      </c>
      <c r="N52" s="34"/>
      <c r="O52" s="20" t="str">
        <f>IFERROR(IF(N46="","",IF(MOD(ROW(),2)+7=1,INDEX(Setembro!$C$4:$C$300,MATCH(N52,Setembro!$A$4:$A$300,0)),INDEX(Setembro!$C$4:$C$300,_xlfn.AGGREGATE(15,6,ROW(Setembro!$A$4:$A$300)-ROW(Setembro!$A$3)/(Setembro!$A$4:$A$300=MAX(N46:N52)),MOD(ROW(),2)+7)))),"")</f>
        <v/>
      </c>
      <c r="P52" s="16" t="str">
        <f>IFERROR(IF(N46="","",IF(MOD(ROW(),2)+7=1,INDEX(Setembro!$F$4:$F$300,MATCH(N52,Setembro!$A$4:$A$300,0)),INDEX(Setembro!$F$4:$F$300,_xlfn.AGGREGATE(15,6,ROW(Setembro!$A$4:$A$300)-ROW(Setembro!$A$3)/(Setembro!$A$4:$A$300=MAX(N46:N52)),MOD(ROW(),2)+7)))),"")</f>
        <v/>
      </c>
      <c r="Q52" s="34"/>
      <c r="R52" s="20" t="str">
        <f>IFERROR(IF(Q46="","",IF(MOD(ROW(),2)+7=1,INDEX(Setembro!$C$4:$C$300,MATCH(Q52,Setembro!$A$4:$A$300,0)),INDEX(Setembro!$C$4:$C$300,_xlfn.AGGREGATE(15,6,ROW(Setembro!$A$4:$A$300)-ROW(Setembro!$A$3)/(Setembro!$A$4:$A$300=MAX(Q46:Q52)),MOD(ROW(),2)+7)))),"")</f>
        <v/>
      </c>
      <c r="S52" s="16" t="str">
        <f>IFERROR(IF(Q46="","",IF(MOD(ROW(),2)+7=1,INDEX(Setembro!$F$4:$F$300,MATCH(Q52,Setembro!$A$4:$A$300,0)),INDEX(Setembro!$F$4:$F$300,_xlfn.AGGREGATE(15,6,ROW(Setembro!$A$4:$A$300)-ROW(Setembro!$A$3)/(Setembro!$A$4:$A$300=MAX(Q46:Q52)),MOD(ROW(),2)+7)))),"")</f>
        <v/>
      </c>
      <c r="T52" s="34"/>
      <c r="U52" s="46" t="str">
        <f>IFERROR(IF(T46="","",IF(MOD(ROW(),2)+7=1,INDEX(Setembro!$C$4:$C$300,MATCH(T52,Setembro!$A$4:$A$300,0)),INDEX(Setembro!$C$4:$C$300,_xlfn.AGGREGATE(15,6,ROW(Setembro!$A$4:$A$300)-ROW(Setembro!$A$3)/(Setembro!$A$4:$A$300=MAX(T46:T52)),MOD(ROW(),2)+7)))),"")</f>
        <v/>
      </c>
      <c r="V52" s="16" t="str">
        <f>IFERROR(IF(T46="","",IF(MOD(ROW(),2)+7=1,INDEX(Setembro!$F$4:$F$300,MATCH(T52,Setembro!$A$4:$A$300,0)),INDEX(Setembro!$F$4:$F$300,_xlfn.AGGREGATE(15,6,ROW(Setembro!$A$4:$A$300)-ROW(Setembro!$A$3)/(Setembro!$A$4:$A$300=MAX(T46:T52)),MOD(ROW(),2)+7)))),"")</f>
        <v/>
      </c>
    </row>
    <row r="53" spans="2:22" ht="16.2" thickBot="1" x14ac:dyDescent="0.35">
      <c r="B53" s="52"/>
      <c r="C53" s="53" t="str">
        <f>IFERROR(IF(B46="","",IF(MOD(ROW(),2)+7=1,INDEX(Setembro!$C$4:$C$300,MATCH(B53,Setembro!$A$4:$A$300,0)),INDEX(Setembro!$C$4:$C$300,_xlfn.AGGREGATE(15,6,ROW(Setembro!$A$4:$A$300)-ROW(Setembro!$A$3)/(Setembro!$A$4:$A$300=MAX(B46:B53)),MOD(ROW(),2)+7)))),"")</f>
        <v/>
      </c>
      <c r="D53" s="16" t="str">
        <f>IFERROR(IF(B46="","",IF(MOD(ROW(),2)+7=1,INDEX(Setembro!$F$4:$F$300,MATCH(B53,Setembro!$A$4:$A$300,0)),INDEX(Setembro!$F$4:$F$300,_xlfn.AGGREGATE(15,6,ROW(Setembro!$A$4:$A$300)-ROW(Setembro!$A$3)/(Setembro!$A$4:$A$300=MAX(B46:B53)),MOD(ROW(),2)+7)))),"")</f>
        <v/>
      </c>
      <c r="E53" s="55"/>
      <c r="F53" s="53" t="str">
        <f>IFERROR(IF(E46="","",IF(MOD(ROW(),2)+7=1,INDEX(Setembro!$C$4:$C$300,MATCH(E53,Setembro!$A$4:$A$300,0)),INDEX(Setembro!$C$4:$C$300,_xlfn.AGGREGATE(15,6,ROW(Setembro!$A$4:$A$300)-ROW(Setembro!$A$3)/(Setembro!$A$4:$A$300=MAX(E46:E53)),MOD(ROW(),2)+7)))),"")</f>
        <v/>
      </c>
      <c r="G53" s="16" t="str">
        <f>IFERROR(IF(E46="","",IF(MOD(ROW(),2)+7=1,INDEX(Setembro!$F$4:$F$300,MATCH(E53,Setembro!$A$4:$A$300,0)),INDEX(Setembro!$F$4:$F$300,_xlfn.AGGREGATE(15,6,ROW(Setembro!$A$4:$A$300)-ROW(Setembro!$A$3)/(Setembro!$A$4:$A$300=MAX(E46:E53)),MOD(ROW(),2)+7)))),"")</f>
        <v/>
      </c>
      <c r="H53" s="55"/>
      <c r="I53" s="53" t="str">
        <f>IFERROR(IF(H46="","",IF(MOD(ROW(),2)+7=1,INDEX(Setembro!$C$4:$C$300,MATCH(H53,Setembro!$A$4:$A$300,0)),INDEX(Setembro!$C$4:$C$300,_xlfn.AGGREGATE(15,6,ROW(Setembro!$A$4:$A$300)-ROW(Setembro!$A$3)/(Setembro!$A$4:$A$300=MAX(H46:H53)),MOD(ROW(),2)+7)))),"")</f>
        <v/>
      </c>
      <c r="J53" s="16" t="str">
        <f>IFERROR(IF(H46="","",IF(MOD(ROW(),2)+7=1,INDEX(Setembro!$F$4:$F$300,MATCH(H53,Setembro!$A$4:$A$300,0)),INDEX(Setembro!$F$4:$F$300,_xlfn.AGGREGATE(15,6,ROW(Setembro!$A$4:$A$300)-ROW(Setembro!$A$3)/(Setembro!$A$4:$A$300=MAX(H46:H53)),MOD(ROW(),2)+7)))),"")</f>
        <v/>
      </c>
      <c r="K53" s="55"/>
      <c r="L53" s="53" t="str">
        <f>IFERROR(IF(K46="","",IF(MOD(ROW(),2)+7=1,INDEX(Setembro!$C$4:$C$300,MATCH(K53,Setembro!$A$4:$A$300,0)),INDEX(Setembro!$C$4:$C$300,_xlfn.AGGREGATE(15,6,ROW(Setembro!$A$4:$A$300)-ROW(Setembro!$A$3)/(Setembro!$A$4:$A$300=MAX(K46:K53)),MOD(ROW(),2)+7)))),"")</f>
        <v/>
      </c>
      <c r="M53" s="16" t="str">
        <f>IFERROR(IF(K46="","",IF(MOD(ROW(),2)+7=1,INDEX(Setembro!$F$4:$F$300,MATCH(K53,Setembro!$A$4:$A$300,0)),INDEX(Setembro!$F$4:$F$300,_xlfn.AGGREGATE(15,6,ROW(Setembro!$A$4:$A$300)-ROW(Setembro!$A$3)/(Setembro!$A$4:$A$300=MAX(K46:K53)),MOD(ROW(),2)+7)))),"")</f>
        <v/>
      </c>
      <c r="N53" s="55"/>
      <c r="O53" s="53" t="str">
        <f>IFERROR(IF(N46="","",IF(MOD(ROW(),2)+7=1,INDEX(Setembro!$C$4:$C$300,MATCH(N53,Setembro!$A$4:$A$300,0)),INDEX(Setembro!$C$4:$C$300,_xlfn.AGGREGATE(15,6,ROW(Setembro!$A$4:$A$300)-ROW(Setembro!$A$3)/(Setembro!$A$4:$A$300=MAX(N46:N53)),MOD(ROW(),2)+7)))),"")</f>
        <v/>
      </c>
      <c r="P53" s="16" t="str">
        <f>IFERROR(IF(N46="","",IF(MOD(ROW(),2)+7=1,INDEX(Setembro!$F$4:$F$300,MATCH(N53,Setembro!$A$4:$A$300,0)),INDEX(Setembro!$F$4:$F$300,_xlfn.AGGREGATE(15,6,ROW(Setembro!$A$4:$A$300)-ROW(Setembro!$A$3)/(Setembro!$A$4:$A$300=MAX(N46:N53)),MOD(ROW(),2)+7)))),"")</f>
        <v/>
      </c>
      <c r="Q53" s="55"/>
      <c r="R53" s="53" t="str">
        <f>IFERROR(IF(Q46="","",IF(MOD(ROW(),2)+7=1,INDEX(Setembro!$C$4:$C$300,MATCH(Q53,Setembro!$A$4:$A$300,0)),INDEX(Setembro!$C$4:$C$300,_xlfn.AGGREGATE(15,6,ROW(Setembro!$A$4:$A$300)-ROW(Setembro!$A$3)/(Setembro!$A$4:$A$300=MAX(Q46:Q53)),MOD(ROW(),2)+7)))),"")</f>
        <v/>
      </c>
      <c r="S53" s="16" t="str">
        <f>IFERROR(IF(Q46="","",IF(MOD(ROW(),2)+7=1,INDEX(Setembro!$F$4:$F$300,MATCH(Q53,Setembro!$A$4:$A$300,0)),INDEX(Setembro!$F$4:$F$300,_xlfn.AGGREGATE(15,6,ROW(Setembro!$A$4:$A$300)-ROW(Setembro!$A$3)/(Setembro!$A$4:$A$300=MAX(Q46:Q53)),MOD(ROW(),2)+7)))),"")</f>
        <v/>
      </c>
      <c r="T53" s="55"/>
      <c r="U53" s="56" t="str">
        <f>IFERROR(IF(T46="","",IF(MOD(ROW(),2)+7=1,INDEX(Setembro!$C$4:$C$300,MATCH(T53,Setembro!$A$4:$A$300,0)),INDEX(Setembro!$C$4:$C$300,_xlfn.AGGREGATE(15,6,ROW(Setembro!$A$4:$A$300)-ROW(Setembro!$A$3)/(Setembro!$A$4:$A$300=MAX(T46:T53)),MOD(ROW(),2)+7)))),"")</f>
        <v/>
      </c>
      <c r="V53" s="16" t="str">
        <f>IFERROR(IF(T46="","",IF(MOD(ROW(),2)+7=1,INDEX(Setembro!$F$4:$F$300,MATCH(T53,Setembro!$A$4:$A$300,0)),INDEX(Setembro!$F$4:$F$300,_xlfn.AGGREGATE(15,6,ROW(Setembro!$A$4:$A$300)-ROW(Setembro!$A$3)/(Setembro!$A$4:$A$300=MAX(T46:T53)),MOD(ROW(),2)+7)))),"")</f>
        <v/>
      </c>
    </row>
    <row r="54" spans="2:22" x14ac:dyDescent="0.3">
      <c r="U54" s="8"/>
    </row>
  </sheetData>
  <mergeCells count="3">
    <mergeCell ref="K2:L2"/>
    <mergeCell ref="O2:Q2"/>
    <mergeCell ref="B3:U4"/>
  </mergeCells>
  <conditionalFormatting sqref="C6:C53">
    <cfRule type="cellIs" dxfId="127" priority="25" operator="equal">
      <formula>$D6=""</formula>
    </cfRule>
    <cfRule type="expression" dxfId="126" priority="26">
      <formula>$D6="A Estudar"</formula>
    </cfRule>
    <cfRule type="expression" dxfId="125" priority="27">
      <formula>$D6="Estudando"</formula>
    </cfRule>
    <cfRule type="expression" dxfId="124" priority="28">
      <formula>$D6="Estudado"</formula>
    </cfRule>
  </conditionalFormatting>
  <conditionalFormatting sqref="F6:F53">
    <cfRule type="cellIs" dxfId="123" priority="21" operator="equal">
      <formula>$F6=""</formula>
    </cfRule>
    <cfRule type="expression" dxfId="122" priority="22">
      <formula>$G6="A Estudar"</formula>
    </cfRule>
    <cfRule type="expression" dxfId="121" priority="23">
      <formula>$G6="Estudando"</formula>
    </cfRule>
    <cfRule type="expression" dxfId="120" priority="24">
      <formula>$G6="Estudado"</formula>
    </cfRule>
  </conditionalFormatting>
  <conditionalFormatting sqref="I6:I53">
    <cfRule type="cellIs" dxfId="119" priority="17" operator="equal">
      <formula>$I6=""</formula>
    </cfRule>
    <cfRule type="expression" dxfId="118" priority="18">
      <formula>$J6="A Estudar"</formula>
    </cfRule>
    <cfRule type="expression" dxfId="117" priority="19">
      <formula>$J6="Estudando"</formula>
    </cfRule>
    <cfRule type="expression" dxfId="116" priority="20">
      <formula>$J6="Estudado"</formula>
    </cfRule>
  </conditionalFormatting>
  <conditionalFormatting sqref="L6:L53">
    <cfRule type="cellIs" dxfId="115" priority="13" operator="equal">
      <formula>$L6=""</formula>
    </cfRule>
    <cfRule type="expression" dxfId="114" priority="14">
      <formula>$M6="A Estudar"</formula>
    </cfRule>
    <cfRule type="expression" dxfId="113" priority="15">
      <formula>$M6="Estudando"</formula>
    </cfRule>
    <cfRule type="expression" dxfId="112" priority="16">
      <formula>$M6="Estudado"</formula>
    </cfRule>
  </conditionalFormatting>
  <conditionalFormatting sqref="O6:O53">
    <cfRule type="cellIs" dxfId="111" priority="9" operator="equal">
      <formula>$O6=""</formula>
    </cfRule>
    <cfRule type="expression" dxfId="110" priority="10">
      <formula>$P6="A Estudar"</formula>
    </cfRule>
    <cfRule type="expression" dxfId="109" priority="11">
      <formula>$P6="Estudando"</formula>
    </cfRule>
    <cfRule type="expression" dxfId="108" priority="12">
      <formula>$P6="Estudado"</formula>
    </cfRule>
  </conditionalFormatting>
  <conditionalFormatting sqref="R6:R53">
    <cfRule type="cellIs" dxfId="107" priority="5" operator="equal">
      <formula>$R6=""</formula>
    </cfRule>
    <cfRule type="expression" dxfId="106" priority="6">
      <formula>$S6="A Estudar"</formula>
    </cfRule>
    <cfRule type="expression" dxfId="105" priority="7">
      <formula>$S6="Estudando"</formula>
    </cfRule>
    <cfRule type="expression" dxfId="104" priority="8">
      <formula>$S6="Estudado"</formula>
    </cfRule>
  </conditionalFormatting>
  <conditionalFormatting sqref="U6:U53">
    <cfRule type="cellIs" dxfId="103" priority="1" operator="equal">
      <formula>$U6=""</formula>
    </cfRule>
    <cfRule type="expression" dxfId="102" priority="2">
      <formula>$V6="A Estudar"</formula>
    </cfRule>
    <cfRule type="expression" dxfId="101" priority="3">
      <formula>$V6="Estudando"</formula>
    </cfRule>
    <cfRule type="expression" dxfId="100" priority="4">
      <formula>$V6="Estudado"</formula>
    </cfRule>
  </conditionalFormatting>
  <conditionalFormatting sqref="U54">
    <cfRule type="expression" dxfId="99" priority="353">
      <formula>$U54=""</formula>
    </cfRule>
    <cfRule type="expression" dxfId="98" priority="354">
      <formula>$V54="A Estudar"</formula>
    </cfRule>
    <cfRule type="expression" dxfId="97" priority="355">
      <formula>$V54="Estudando"</formula>
    </cfRule>
    <cfRule type="expression" dxfId="96" priority="356">
      <formula>$V54="Estudado"</formula>
    </cfRule>
  </conditionalFormatting>
  <pageMargins left="0.75" right="0.25" top="0.75" bottom="0.75" header="0.3" footer="0.3"/>
  <pageSetup paperSize="9" scale="62" orientation="landscape"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Plan10">
    <pageSetUpPr fitToPage="1"/>
  </sheetPr>
  <dimension ref="B2:V54"/>
  <sheetViews>
    <sheetView showGridLines="0" zoomScale="90" zoomScaleNormal="90" workbookViewId="0">
      <selection activeCell="F2" sqref="F2"/>
    </sheetView>
  </sheetViews>
  <sheetFormatPr defaultColWidth="9.109375" defaultRowHeight="15.6" x14ac:dyDescent="0.3"/>
  <cols>
    <col min="1" max="1" width="1.88671875" style="1" customWidth="1"/>
    <col min="2" max="2" width="3.44140625" style="27" customWidth="1"/>
    <col min="3" max="3" width="25.6640625" style="1" customWidth="1"/>
    <col min="4" max="4" width="11.5546875" style="1" hidden="1" customWidth="1"/>
    <col min="5" max="5" width="3.44140625" style="27" customWidth="1"/>
    <col min="6" max="6" width="25.6640625" style="1" customWidth="1"/>
    <col min="7" max="7" width="15.33203125" style="1" hidden="1" customWidth="1"/>
    <col min="8" max="8" width="3.44140625" style="27" customWidth="1"/>
    <col min="9" max="9" width="25.6640625" style="1" customWidth="1"/>
    <col min="10" max="10" width="18.109375" style="1" hidden="1" customWidth="1"/>
    <col min="11" max="11" width="3.44140625" style="27" customWidth="1"/>
    <col min="12" max="12" width="25.6640625" style="1" customWidth="1"/>
    <col min="13" max="13" width="18.109375" style="1" hidden="1" customWidth="1"/>
    <col min="14" max="14" width="3.44140625" style="27" customWidth="1"/>
    <col min="15" max="15" width="25.6640625" style="1" customWidth="1"/>
    <col min="16" max="16" width="20.109375" style="1" hidden="1" customWidth="1"/>
    <col min="17" max="17" width="3.6640625" style="27" customWidth="1"/>
    <col min="18" max="18" width="25.6640625" style="1" customWidth="1"/>
    <col min="19" max="19" width="14.44140625" style="1" hidden="1" customWidth="1"/>
    <col min="20" max="20" width="3.44140625" style="27" customWidth="1"/>
    <col min="21" max="21" width="25.6640625" style="1" customWidth="1"/>
    <col min="22" max="22" width="14.109375" style="1" hidden="1" customWidth="1"/>
    <col min="23" max="16384" width="9.109375" style="1"/>
  </cols>
  <sheetData>
    <row r="2" spans="2:22" ht="16.2" thickBot="1" x14ac:dyDescent="0.35">
      <c r="F2"/>
      <c r="G2"/>
      <c r="I2" s="9"/>
      <c r="J2" s="9"/>
      <c r="K2" s="208"/>
      <c r="L2" s="208"/>
      <c r="M2" s="10"/>
      <c r="O2" s="207"/>
      <c r="P2" s="207"/>
      <c r="Q2" s="207"/>
      <c r="R2" s="10"/>
      <c r="S2" s="10"/>
    </row>
    <row r="3" spans="2:22" ht="15.75" customHeight="1" x14ac:dyDescent="0.3">
      <c r="B3" s="215" t="str">
        <f>CONCATENATE("Outubro","/",Outubro!K3)</f>
        <v>Outubro/2021</v>
      </c>
      <c r="C3" s="216"/>
      <c r="D3" s="216"/>
      <c r="E3" s="216"/>
      <c r="F3" s="216"/>
      <c r="G3" s="216"/>
      <c r="H3" s="216"/>
      <c r="I3" s="216"/>
      <c r="J3" s="216"/>
      <c r="K3" s="216"/>
      <c r="L3" s="216"/>
      <c r="M3" s="216"/>
      <c r="N3" s="216"/>
      <c r="O3" s="216"/>
      <c r="P3" s="216"/>
      <c r="Q3" s="216"/>
      <c r="R3" s="216"/>
      <c r="S3" s="216"/>
      <c r="T3" s="216"/>
      <c r="U3" s="217"/>
    </row>
    <row r="4" spans="2:22" ht="15" thickBot="1" x14ac:dyDescent="0.35">
      <c r="B4" s="218"/>
      <c r="C4" s="213"/>
      <c r="D4" s="213"/>
      <c r="E4" s="213"/>
      <c r="F4" s="213"/>
      <c r="G4" s="213"/>
      <c r="H4" s="213"/>
      <c r="I4" s="213"/>
      <c r="J4" s="213"/>
      <c r="K4" s="213"/>
      <c r="L4" s="213"/>
      <c r="M4" s="213"/>
      <c r="N4" s="213"/>
      <c r="O4" s="213"/>
      <c r="P4" s="213"/>
      <c r="Q4" s="213"/>
      <c r="R4" s="213"/>
      <c r="S4" s="213"/>
      <c r="T4" s="213"/>
      <c r="U4" s="219"/>
    </row>
    <row r="5" spans="2:22" ht="16.2" thickBot="1" x14ac:dyDescent="0.35">
      <c r="B5" s="95"/>
      <c r="C5" s="86" t="s">
        <v>7</v>
      </c>
      <c r="D5" s="87"/>
      <c r="E5" s="88"/>
      <c r="F5" s="86" t="s">
        <v>8</v>
      </c>
      <c r="G5" s="87"/>
      <c r="H5" s="88"/>
      <c r="I5" s="86" t="s">
        <v>9</v>
      </c>
      <c r="J5" s="87"/>
      <c r="K5" s="88"/>
      <c r="L5" s="86" t="s">
        <v>10</v>
      </c>
      <c r="M5" s="87"/>
      <c r="N5" s="88"/>
      <c r="O5" s="86" t="s">
        <v>11</v>
      </c>
      <c r="P5" s="87"/>
      <c r="Q5" s="88"/>
      <c r="R5" s="86" t="s">
        <v>12</v>
      </c>
      <c r="S5" s="87"/>
      <c r="T5" s="88"/>
      <c r="U5" s="96" t="s">
        <v>13</v>
      </c>
    </row>
    <row r="6" spans="2:22" ht="15" customHeight="1" x14ac:dyDescent="0.3">
      <c r="B6" s="45" t="str">
        <f>Outubro!H7</f>
        <v/>
      </c>
      <c r="C6" s="20" t="str">
        <f>IFERROR(IF(B6="","",IF(MOD(ROW(),2)+1=1,INDEX(Outubro!$C$4:$C$300,MATCH(B6,Outubro!$A$4:$A$300,0)),INDEX(Outubro!$C$4:$C$300,_xlfn.AGGREGATE(15,6,ROW(Outubro!$A$4:$A$300)-ROW(Outubro!$A$3)/(Outubro!$A$4:$A$300=MAX(B6)),MOD(ROW(),2)+1)))),"")</f>
        <v/>
      </c>
      <c r="D6" s="16" t="str">
        <f>IFERROR(IF(B6="","",IF(MOD(ROW(),2)+1=1,INDEX(Outubro!$F$4:$F$300,MATCH(B6,Outubro!$A$4:$A$300,0)),INDEX(Outubro!$F$4:$F$300,_xlfn.AGGREGATE(15,6,ROW(Outubro!$A$4:$A$300)-ROW(Outubro!$A$3)/(Outubro!$A$4:$A$300=MAX(B6)),MOD(ROW(),2)+1)))),"")</f>
        <v/>
      </c>
      <c r="E6" s="26" t="str">
        <f>Outubro!I7</f>
        <v/>
      </c>
      <c r="F6" s="20" t="str">
        <f>IFERROR(IF(E6="","",IF(MOD(ROW(),2)+1=1,INDEX(Outubro!$C$4:$C$300,MATCH(E6,Outubro!$A$4:$A$300,0)),INDEX(Outubro!$C$4:$C$300,_xlfn.AGGREGATE(15,6,ROW(Outubro!$A$4:$A$300)-ROW(Outubro!$A$3)/(Outubro!$A$4:$A$300=MAX(E6)),MOD(ROW(),2)+1)))),"")</f>
        <v/>
      </c>
      <c r="G6" s="16" t="str">
        <f>IFERROR(IF(E6="","",IF(MOD(ROW(),2)+1=1,INDEX(Outubro!$F$4:$F$300,MATCH(E6,Outubro!$A$4:$A$300,0)),INDEX(Outubro!$F$4:$F$300,_xlfn.AGGREGATE(15,6,ROW(Outubro!$A$4:$A$300)-ROW(Outubro!$A$3)/(Outubro!$A$4:$A$300=MAX(E6)),MOD(ROW(),2)+1)))),"")</f>
        <v/>
      </c>
      <c r="H6" s="26" t="str">
        <f>Outubro!J7</f>
        <v/>
      </c>
      <c r="I6" s="20" t="str">
        <f>IFERROR(IF(H6="","",IF(MOD(ROW(),2)+1=1,INDEX(Outubro!$C$4:$C$300,MATCH(H6,Outubro!$A$4:$A$300,0)),INDEX(Outubro!$C$4:$C$300,_xlfn.AGGREGATE(15,6,ROW(Outubro!$A$4:$A$300)-ROW(Outubro!$A$3)/(Outubro!$A$4:$A$300=MAX(H6)),MOD(ROW(),2)+1)))),"")</f>
        <v/>
      </c>
      <c r="J6" s="16" t="str">
        <f>IFERROR(IF(H6="","",IF(MOD(ROW(),2)+1=1,INDEX(Outubro!$F$4:$F$300,MATCH(H6,Outubro!$A$4:$A$300,0)),INDEX(Outubro!$F$4:$F$300,_xlfn.AGGREGATE(15,6,ROW(Outubro!$A$4:$A$300)-ROW(Outubro!$A$3)/(Outubro!$A$4:$A$300=MAX(H6)),MOD(ROW(),2)+1)))),"")</f>
        <v/>
      </c>
      <c r="K6" s="26" t="str">
        <f>Outubro!K7</f>
        <v/>
      </c>
      <c r="L6" s="20" t="str">
        <f>IFERROR(IF(K6="","",IF(MOD(ROW(),2)+1=1,INDEX(Outubro!$C$4:$C$300,MATCH(K6,Outubro!$A$4:$A$300,0)),INDEX(Outubro!$C$4:$C$300,_xlfn.AGGREGATE(15,6,ROW(Outubro!$A$4:$A$300)-ROW(Outubro!$A$3)/(Outubro!$A$4:$A$300=MAX(K6)),MOD(ROW(),2)+1)))),"")</f>
        <v/>
      </c>
      <c r="M6" s="16" t="str">
        <f>IFERROR(IF(K6="","",IF(MOD(ROW(),2)+1=1,INDEX(Outubro!$F$4:$F$300,MATCH(K6,Outubro!$A$4:$A$300,0)),INDEX(Outubro!$F$4:$F$300,_xlfn.AGGREGATE(15,6,ROW(Outubro!$A$4:$A$300)-ROW(Outubro!$A$3)/(Outubro!$A$4:$A$300=MAX(K6)),MOD(ROW(),2)+1)))),"")</f>
        <v/>
      </c>
      <c r="N6" s="26" t="str">
        <f>Outubro!L7</f>
        <v/>
      </c>
      <c r="O6" s="20" t="str">
        <f>IFERROR(IF(N6="","",IF(MOD(ROW(),2)+1=1,INDEX(Outubro!$C$4:$C$300,MATCH(N6,Outubro!$A$4:$A$300,0)),INDEX(Outubro!$C$4:$C$300,_xlfn.AGGREGATE(15,6,ROW(Outubro!$A$4:$A$300)-ROW(Outubro!$A$3)/(Outubro!$A$4:$A$300=MAX(N6)),MOD(ROW(),2)+1)))),"")</f>
        <v/>
      </c>
      <c r="P6" s="16" t="str">
        <f>IFERROR(IF(N6="","",IF(MOD(ROW(),2)+1=1,INDEX(Outubro!$F$4:$F$300,MATCH(N6,Outubro!$A$4:$A$300,0)),INDEX(Outubro!$F$4:$F$300,_xlfn.AGGREGATE(15,6,ROW(Outubro!$A$4:$A$300)-ROW(Outubro!$A$3)/(Outubro!$A$4:$A$300=MAX(N6)),MOD(ROW(),2)+1)))),"")</f>
        <v/>
      </c>
      <c r="Q6" s="26">
        <f>Outubro!M7</f>
        <v>44470</v>
      </c>
      <c r="R6" s="20" t="str">
        <f>IFERROR(IF(Q6="","",IF(MOD(ROW(),2)+1=1,INDEX(Outubro!$C$4:$C$300,MATCH(Q6,Outubro!$A$4:$A$300,0)),INDEX(Outubro!$C$4:$C$300,_xlfn.AGGREGATE(15,6,ROW(Outubro!$A$4:$A$300)-ROW(Outubro!$A$3)/(Outubro!$A$4:$A$300=MAX(Q6)),MOD(ROW(),2)+1)))),"")</f>
        <v>Tabela Periódica</v>
      </c>
      <c r="S6" s="16" t="str">
        <f>IFERROR(IF(Q6="","",IF(MOD(ROW(),2)+1=1,INDEX(Outubro!$F$4:$F$200,MATCH(Q6,Outubro!$A$4:$A$200,0)),INDEX(Outubro!$F$4:$F$200,_xlfn.AGGREGATE(15,6,ROW(Outubro!$A$4:$A$200)-ROW(Outubro!$A$3)/(Outubro!$A$4:$A$200=MAX(Q6)),MOD(ROW(),2)+1)))),"")</f>
        <v>Estudado</v>
      </c>
      <c r="T6" s="26">
        <f>Outubro!N7</f>
        <v>44471</v>
      </c>
      <c r="U6" s="46" t="str">
        <f>IFERROR(IF(T6="","",IF(MOD(ROW(),2)+1=1,INDEX(Outubro!$C$4:$C$300,MATCH(T6,Outubro!$A$4:$A$300,0)),INDEX(Outubro!$C$4:$C$300,_xlfn.AGGREGATE(15,6,ROW(Outubro!$A$4:$A$300)-ROW(Outubro!$A$3)/(Outubro!$A$4:$A$300=MAX(T6)),MOD(ROW(),2)+1)))),"")</f>
        <v/>
      </c>
      <c r="V6" s="16" t="str">
        <f>IFERROR(IF(T6="","",IF(MOD(ROW(),2)+1=1,INDEX(Outubro!$F$4:$F$300,MATCH(T6,Outubro!$A$4:$A$300,0)),INDEX(Outubro!$F$4:$F$300,_xlfn.AGGREGATE(15,6,ROW(Outubro!$A$4:$A$300)-ROW(Outubro!$A$3)/(Outubro!$A$4:$A$300=MAX(T6)),MOD(ROW(),2)+1)))),"")</f>
        <v/>
      </c>
    </row>
    <row r="7" spans="2:22" ht="15" customHeight="1" x14ac:dyDescent="0.3">
      <c r="B7" s="47"/>
      <c r="C7" s="20" t="str">
        <f>IFERROR(IF(B6="","",IF(MOD(ROW(),2)+1=1,INDEX(Outubro!$C$4:$C$300,MATCH(B7,Outubro!$A$4:$A$300,0)),INDEX(Outubro!$C$4:$C$300,_xlfn.AGGREGATE(15,6,ROW(Outubro!$A$4:$A$300)-ROW(Outubro!$A$3)/(Outubro!$A$4:$A$300=MAX(B6:B7)),MOD(ROW(),2)+1)))),"")</f>
        <v/>
      </c>
      <c r="D7" s="16" t="str">
        <f>IFERROR(IF(B6="","",IF(MOD(ROW(),2)+1=1,INDEX(Outubro!$F$4:$F$300,MATCH(B7,Outubro!$A$4:$A$300,0)),INDEX(Outubro!$F$4:$F$300,_xlfn.AGGREGATE(15,6,ROW(Outubro!$A$4:$A$300)-ROW(Outubro!$A$3)/(Outubro!$A$4:$A$300=MAX(B6:B7)),MOD(ROW(),2)+1)))),"")</f>
        <v/>
      </c>
      <c r="E7" s="34"/>
      <c r="F7" s="20" t="str">
        <f>IFERROR(IF(E6="","",IF(MOD(ROW(),2)+1=1,INDEX(Outubro!$C$4:$C$300,MATCH(E7,Outubro!$A$4:$A$300,0)),INDEX(Outubro!$C$4:$C$300,_xlfn.AGGREGATE(15,6,ROW(Outubro!$A$4:$A$300)-ROW(Outubro!$A$3)/(Outubro!$A$4:$A$300=MAX(E6:E7)),MOD(ROW(),2)+1)))),"")</f>
        <v/>
      </c>
      <c r="G7" s="16" t="str">
        <f>IFERROR(IF(E6="","",IF(MOD(ROW(),2)+1=1,INDEX(Outubro!$F$4:$F$300,MATCH(E7,Outubro!$A$4:$A$300,0)),INDEX(Outubro!$F$4:$F$300,_xlfn.AGGREGATE(15,6,ROW(Outubro!$A$4:$A$300)-ROW(Outubro!$A$3)/(Outubro!$A$4:$A$300=MAX(E6:E7)),MOD(ROW(),2)+1)))),"")</f>
        <v/>
      </c>
      <c r="H7" s="34"/>
      <c r="I7" s="20" t="str">
        <f>IFERROR(IF(H6="","",IF(MOD(ROW(),2)+1=1,INDEX(Outubro!$C$4:$C$300,MATCH(H7,Outubro!$A$4:$A$300,0)),INDEX(Outubro!$C$4:$C$300,_xlfn.AGGREGATE(15,6,ROW(Outubro!$A$4:$A$300)-ROW(Outubro!$A$3)/(Outubro!$A$4:$A$300=MAX(H6:H7)),MOD(ROW(),2)+1)))),"")</f>
        <v/>
      </c>
      <c r="J7" s="16" t="str">
        <f>IFERROR(IF(H6="","",IF(MOD(ROW(),2)+1=1,INDEX(Outubro!$F$4:$F$300,MATCH(H7,Outubro!$A$4:$A$300,0)),INDEX(Outubro!$F$4:$F$300,_xlfn.AGGREGATE(15,6,ROW(Outubro!$A$4:$A$300)-ROW(Outubro!$A$3)/(Outubro!$A$4:$A$300=MAX(H6:H7)),MOD(ROW(),2)+1)))),"")</f>
        <v/>
      </c>
      <c r="K7" s="26"/>
      <c r="L7" s="20" t="str">
        <f>IFERROR(IF(K6="","",IF(MOD(ROW(),2)+1=1,INDEX(Outubro!$C$4:$C$300,MATCH(K7,Outubro!$A$4:$A$300,0)),INDEX(Outubro!$C$4:$C$300,_xlfn.AGGREGATE(15,6,ROW(Outubro!$A$4:$A$300)-ROW(Outubro!$A$3)/(Outubro!$A$4:$A$300=MAX(K6:K7)),MOD(ROW(),2)+1)))),"")</f>
        <v/>
      </c>
      <c r="M7" s="16" t="str">
        <f>IFERROR(IF(K6="","",IF(MOD(ROW(),2)+1=1,INDEX(Outubro!$F$4:$F$300,MATCH(K7,Outubro!$A$4:$A$300,0)),INDEX(Outubro!$F$4:$F$300,_xlfn.AGGREGATE(15,6,ROW(Outubro!$A$4:$A$300)-ROW(Outubro!$A$3)/(Outubro!$A$4:$A$300=MAX(K6:K7)),MOD(ROW(),2)+1)))),"")</f>
        <v/>
      </c>
      <c r="N7" s="26"/>
      <c r="O7" s="20" t="str">
        <f>IFERROR(IF(N6="","",IF(MOD(ROW(),2)+1=1,INDEX(Outubro!$C$4:$C$300,MATCH(N7,Outubro!$A$4:$A$300,0)),INDEX(Outubro!$C$4:$C$300,_xlfn.AGGREGATE(15,6,ROW(Outubro!$A$4:$A$300)-ROW(Outubro!$A$3)/(Outubro!$A$4:$A$300=MAX(N6:N7)),MOD(ROW(),2)+1)))),"")</f>
        <v/>
      </c>
      <c r="P7" s="16" t="str">
        <f>IFERROR(IF(N6="","",IF(MOD(ROW(),2)+1=1,INDEX(Outubro!$F$4:$F$300,MATCH(N7,Outubro!$A$4:$A$300,0)),INDEX(Outubro!$F$4:$F$300,_xlfn.AGGREGATE(15,6,ROW(Outubro!$A$4:$A$300)-ROW(Outubro!$A$3)/(Outubro!$A$4:$A$300=MAX(N6:N7)),MOD(ROW(),2)+1)))),"")</f>
        <v/>
      </c>
      <c r="Q7" s="26"/>
      <c r="R7" s="20" t="str">
        <f>IFERROR(IF(Q6="","",IF(MOD(ROW(),2)+1=1,INDEX(Outubro!$C$4:$C$300,MATCH(Q7,Outubro!$A$4:$A$300,0)),INDEX(Outubro!$C$4:$C$300,_xlfn.AGGREGATE(15,6,ROW(Outubro!$A$4:$A$300)-ROW(Outubro!$A$3)/(Outubro!$A$4:$A$300=MAX(Q6:Q7)),MOD(ROW(),2)+1)))),"")</f>
        <v>Numeros inteiros</v>
      </c>
      <c r="S7" s="16" t="str">
        <f>IFERROR(IF(Q6="","",IF(MOD(ROW(),2)+1=1,INDEX(Outubro!$F$4:$F$200,MATCH(Q7,Outubro!$A$4:$A$200,0)),INDEX(Outubro!$F$4:$F$200,_xlfn.AGGREGATE(15,6,ROW(Outubro!$A$4:$A$200)-ROW(Outubro!$A$3)/(Outubro!$A$4:$A$200=MAX(Q6:Q7)),MOD(ROW(),2)+1)))),"")</f>
        <v>Estudado</v>
      </c>
      <c r="T7" s="26"/>
      <c r="U7" s="46" t="str">
        <f>IFERROR(IF(T6="","",IF(MOD(ROW(),2)+1=1,INDEX(Outubro!$C$4:$C$300,MATCH(T7,Outubro!$A$4:$A$300,0)),INDEX(Outubro!$C$4:$C$300,_xlfn.AGGREGATE(15,6,ROW(Outubro!$A$4:$A$300)-ROW(Outubro!$A$3)/(Outubro!$A$4:$A$300=MAX(T6:T7)),MOD(ROW(),2)+1)))),"")</f>
        <v/>
      </c>
      <c r="V7" s="16" t="str">
        <f>IFERROR(IF(T6="","",IF(MOD(ROW(),2)+1=1,INDEX(Outubro!$F$4:$F$300,MATCH(T7,Outubro!$A$4:$A$300,0)),INDEX(Outubro!$F$4:$F$300,_xlfn.AGGREGATE(15,6,ROW(Outubro!$A$4:$A$300)-ROW(Outubro!$A$3)/(Outubro!$A$4:$A$300=MAX(T6:T7)),MOD(ROW(),2)+1)))),"")</f>
        <v/>
      </c>
    </row>
    <row r="8" spans="2:22" ht="15" customHeight="1" x14ac:dyDescent="0.3">
      <c r="B8" s="47"/>
      <c r="C8" s="20" t="str">
        <f>IFERROR(IF(B6="","",IF(MOD(ROW(),2)+3=1,INDEX(Outubro!$C$4:$C$2300,MATCH(B8,Outubro!$A$4:$A$300,0)),INDEX(Outubro!$C$4:$C$300,_xlfn.AGGREGATE(15,6,ROW(Outubro!$A$4:$A$300)-ROW(Outubro!$A$3)/(Outubro!$A$4:$A$300=MAX(B6:B8)),MOD(ROW(),2)+3)))),"")</f>
        <v/>
      </c>
      <c r="D8" s="16" t="str">
        <f>IFERROR(IF(B6="","",IF(MOD(ROW(),2)+3=1,INDEX(Outubro!$F$4:$F$300,MATCH(B8,Outubro!$A$4:$A$300,0)),INDEX(Outubro!$F$4:$F$300,_xlfn.AGGREGATE(15,6,ROW(Outubro!$A$4:$A$300)-ROW(Outubro!$A$3)/(Outubro!$A$4:$A$300=MAX(B6:B8)),MOD(ROW(),2)+3)))),"")</f>
        <v/>
      </c>
      <c r="E8" s="34"/>
      <c r="F8" s="20" t="str">
        <f>IFERROR(IF(E6="","",IF(MOD(ROW(),2)+3=1,INDEX(Outubro!$C$4:$C$2300,MATCH(E8,Outubro!$A$4:$A$300,0)),INDEX(Outubro!$C$4:$C$300,_xlfn.AGGREGATE(15,6,ROW(Outubro!$A$4:$A$300)-ROW(Outubro!$A$3)/(Outubro!$A$4:$A$300=MAX(E6:E8)),MOD(ROW(),2)+3)))),"")</f>
        <v/>
      </c>
      <c r="G8" s="16" t="str">
        <f>IFERROR(IF(E6="","",IF(MOD(ROW(),2)+3=1,INDEX(Outubro!$F$4:$F$300,MATCH(E8,Outubro!$A$4:$A$300,0)),INDEX(Outubro!$F$4:$F$300,_xlfn.AGGREGATE(15,6,ROW(Outubro!$A$4:$A$300)-ROW(Outubro!$A$3)/(Outubro!$A$4:$A$300=MAX(E6:E8)),MOD(ROW(),2)+3)))),"")</f>
        <v/>
      </c>
      <c r="H8" s="34"/>
      <c r="I8" s="20" t="str">
        <f>IFERROR(IF(H6="","",IF(MOD(ROW(),2)+3=1,INDEX(Outubro!$C$4:$C$2300,MATCH(H8,Outubro!$A$4:$A$300,0)),INDEX(Outubro!$C$4:$C$300,_xlfn.AGGREGATE(15,6,ROW(Outubro!$A$4:$A$300)-ROW(Outubro!$A$3)/(Outubro!$A$4:$A$300=MAX(H6:H8)),MOD(ROW(),2)+3)))),"")</f>
        <v/>
      </c>
      <c r="J8" s="16" t="str">
        <f>IFERROR(IF(H6="","",IF(MOD(ROW(),2)+3=1,INDEX(Outubro!$F$4:$F$300,MATCH(H8,Outubro!$A$4:$A$300,0)),INDEX(Outubro!$F$4:$F$300,_xlfn.AGGREGATE(15,6,ROW(Outubro!$A$4:$A$300)-ROW(Outubro!$A$3)/(Outubro!$A$4:$A$300=MAX(H6:H8)),MOD(ROW(),2)+3)))),"")</f>
        <v/>
      </c>
      <c r="K8" s="26"/>
      <c r="L8" s="20" t="str">
        <f>IFERROR(IF(K6="","",IF(MOD(ROW(),2)+3=1,INDEX(Outubro!$C$4:$C$2300,MATCH(K8,Outubro!$A$4:$A$300,0)),INDEX(Outubro!$C$4:$C$300,_xlfn.AGGREGATE(15,6,ROW(Outubro!$A$4:$A$300)-ROW(Outubro!$A$3)/(Outubro!$A$4:$A$300=MAX(K6:K8)),MOD(ROW(),2)+3)))),"")</f>
        <v/>
      </c>
      <c r="M8" s="16" t="str">
        <f>IFERROR(IF(K6="","",IF(MOD(ROW(),2)+3=1,INDEX(Outubro!$F$4:$F$300,MATCH(K8,Outubro!$A$4:$A$300,0)),INDEX(Outubro!$F$4:$F$300,_xlfn.AGGREGATE(15,6,ROW(Outubro!$A$4:$A$300)-ROW(Outubro!$A$3)/(Outubro!$A$4:$A$300=MAX(K6:K8)),MOD(ROW(),2)+3)))),"")</f>
        <v/>
      </c>
      <c r="N8" s="26"/>
      <c r="O8" s="20" t="str">
        <f>IFERROR(IF(N6="","",IF(MOD(ROW(),2)+3=1,INDEX(Outubro!$C$4:$C$2300,MATCH(N8,Outubro!$A$4:$A$300,0)),INDEX(Outubro!$C$4:$C$300,_xlfn.AGGREGATE(15,6,ROW(Outubro!$A$4:$A$300)-ROW(Outubro!$A$3)/(Outubro!$A$4:$A$300=MAX(N6:N8)),MOD(ROW(),2)+3)))),"")</f>
        <v/>
      </c>
      <c r="P8" s="16" t="str">
        <f>IFERROR(IF(N6="","",IF(MOD(ROW(),2)+3=1,INDEX(Outubro!$F$4:$F$300,MATCH(N8,Outubro!$A$4:$A$300,0)),INDEX(Outubro!$F$4:$F$300,_xlfn.AGGREGATE(15,6,ROW(Outubro!$A$4:$A$300)-ROW(Outubro!$A$3)/(Outubro!$A$4:$A$300=MAX(N6:N8)),MOD(ROW(),2)+3)))),"")</f>
        <v/>
      </c>
      <c r="Q8" s="26"/>
      <c r="R8" s="20" t="str">
        <f>IFERROR(IF(Q6="","",IF(MOD(ROW(),2)+3=1,INDEX(Outubro!$C$4:$C$2300,MATCH(Q8,Outubro!$A$4:$A$300,0)),INDEX(Outubro!$C$4:$C$300,_xlfn.AGGREGATE(15,6,ROW(Outubro!$A$4:$A$300)-ROW(Outubro!$A$3)/(Outubro!$A$4:$A$300=MAX(Q6:Q8)),MOD(ROW(),2)+3)))),"")</f>
        <v>Frações</v>
      </c>
      <c r="S8" s="16" t="str">
        <f>IFERROR(IF(Q6="","",IF(MOD(ROW(),2)+3=1,INDEX(Outubro!$F$4:$F$200,MATCH(Q8,Outubro!$A$4:$A$200,0)),INDEX(Outubro!$F$4:$F$200,_xlfn.AGGREGATE(15,6,ROW(Outubro!$A$4:$A$200)-ROW(Outubro!$A$3)/(Outubro!$A$4:$A$200=MAX(Q6:Q8)),MOD(ROW(),2)+3)))),"")</f>
        <v>Estudado</v>
      </c>
      <c r="T8" s="26"/>
      <c r="U8" s="46" t="str">
        <f>IFERROR(IF(T6="","",IF(MOD(ROW(),2)+3=1,INDEX(Outubro!$C$4:$C$2300,MATCH(T8,Outubro!$A$4:$A$300,0)),INDEX(Outubro!$C$4:$C$300,_xlfn.AGGREGATE(15,6,ROW(Outubro!$A$4:$A$300)-ROW(Outubro!$A$3)/(Outubro!$A$4:$A$300=MAX(T6:T8)),MOD(ROW(),2)+3)))),"")</f>
        <v/>
      </c>
      <c r="V8" s="16" t="str">
        <f>IFERROR(IF(T6="","",IF(MOD(ROW(),2)+3=1,INDEX(Outubro!$F$4:$F$300,MATCH(T8,Outubro!$A$4:$A$300,0)),INDEX(Outubro!$F$4:$F$300,_xlfn.AGGREGATE(15,6,ROW(Outubro!$A$4:$A$300)-ROW(Outubro!$A$3)/(Outubro!$A$4:$A$300=MAX(T6:T8)),MOD(ROW(),2)+3)))),"")</f>
        <v/>
      </c>
    </row>
    <row r="9" spans="2:22" ht="15" customHeight="1" x14ac:dyDescent="0.3">
      <c r="B9" s="47"/>
      <c r="C9" s="20" t="str">
        <f>IFERROR(IF(B6="","",IF(MOD(ROW(),2)+3=1,INDEX(Outubro!$C$4:$C$300,MATCH(B9,Outubro!$A$4:$A$300,0)),INDEX(Outubro!$C$4:$C$300,_xlfn.AGGREGATE(15,6,ROW(Outubro!$A$4:$A$300)-ROW(Outubro!$A$3)/(Outubro!$A$4:$A$300=MAX(B6:B9)),MOD(ROW(),2)+3)))),"")</f>
        <v/>
      </c>
      <c r="D9" s="16" t="str">
        <f>IFERROR(IF(B6="","",IF(MOD(ROW(),2)+3=1,INDEX(Outubro!$F$4:$F$300,MATCH(B9,Outubro!$A$4:$A$300,0)),INDEX(Outubro!$F$4:$F$300,_xlfn.AGGREGATE(15,6,ROW(Outubro!$A$4:$A$300)-ROW(Outubro!$A$3)/(Outubro!$A$4:$A$300=MAX(B6:B9)),MOD(ROW(),2)+3)))),"")</f>
        <v/>
      </c>
      <c r="E9" s="34"/>
      <c r="F9" s="20" t="str">
        <f>IFERROR(IF(E6="","",IF(MOD(ROW(),2)+3=1,INDEX(Outubro!$C$4:$C$300,MATCH(E9,Outubro!$A$4:$A$300,0)),INDEX(Outubro!$C$4:$C$300,_xlfn.AGGREGATE(15,6,ROW(Outubro!$A$4:$A$300)-ROW(Outubro!$A$3)/(Outubro!$A$4:$A$300=MAX(E6:E9)),MOD(ROW(),2)+3)))),"")</f>
        <v/>
      </c>
      <c r="G9" s="16" t="str">
        <f>IFERROR(IF(E6="","",IF(MOD(ROW(),2)+3=1,INDEX(Outubro!$F$4:$F$300,MATCH(E9,Outubro!$A$4:$A$300,0)),INDEX(Outubro!$F$4:$F$300,_xlfn.AGGREGATE(15,6,ROW(Outubro!$A$4:$A$300)-ROW(Outubro!$A$3)/(Outubro!$A$4:$A$300=MAX(E6:E9)),MOD(ROW(),2)+3)))),"")</f>
        <v/>
      </c>
      <c r="H9" s="34"/>
      <c r="I9" s="20" t="str">
        <f>IFERROR(IF(H6="","",IF(MOD(ROW(),2)+3=1,INDEX(Outubro!$C$4:$C$300,MATCH(H9,Outubro!$A$4:$A$300,0)),INDEX(Outubro!$C$4:$C$300,_xlfn.AGGREGATE(15,6,ROW(Outubro!$A$4:$A$300)-ROW(Outubro!$A$3)/(Outubro!$A$4:$A$300=MAX(H6:H9)),MOD(ROW(),2)+3)))),"")</f>
        <v/>
      </c>
      <c r="J9" s="16" t="str">
        <f>IFERROR(IF(H6="","",IF(MOD(ROW(),2)+3=1,INDEX(Outubro!$F$4:$F$300,MATCH(H9,Outubro!$A$4:$A$300,0)),INDEX(Outubro!$F$4:$F$300,_xlfn.AGGREGATE(15,6,ROW(Outubro!$A$4:$A$300)-ROW(Outubro!$A$3)/(Outubro!$A$4:$A$300=MAX(H6:H9)),MOD(ROW(),2)+3)))),"")</f>
        <v/>
      </c>
      <c r="K9" s="26"/>
      <c r="L9" s="20" t="str">
        <f>IFERROR(IF(K6="","",IF(MOD(ROW(),2)+3=1,INDEX(Outubro!$C$4:$C$300,MATCH(K9,Outubro!$A$4:$A$300,0)),INDEX(Outubro!$C$4:$C$300,_xlfn.AGGREGATE(15,6,ROW(Outubro!$A$4:$A$300)-ROW(Outubro!$A$3)/(Outubro!$A$4:$A$300=MAX(K6:K9)),MOD(ROW(),2)+3)))),"")</f>
        <v/>
      </c>
      <c r="M9" s="16" t="str">
        <f>IFERROR(IF(K6="","",IF(MOD(ROW(),2)+3=1,INDEX(Outubro!$F$4:$F$300,MATCH(K9,Outubro!$A$4:$A$300,0)),INDEX(Outubro!$F$4:$F$300,_xlfn.AGGREGATE(15,6,ROW(Outubro!$A$4:$A$300)-ROW(Outubro!$A$3)/(Outubro!$A$4:$A$300=MAX(K6:K9)),MOD(ROW(),2)+3)))),"")</f>
        <v/>
      </c>
      <c r="N9" s="26"/>
      <c r="O9" s="20" t="str">
        <f>IFERROR(IF(N6="","",IF(MOD(ROW(),2)+3=1,INDEX(Outubro!$C$4:$C$300,MATCH(N9,Outubro!$A$4:$A$300,0)),INDEX(Outubro!$C$4:$C$300,_xlfn.AGGREGATE(15,6,ROW(Outubro!$A$4:$A$300)-ROW(Outubro!$A$3)/(Outubro!$A$4:$A$300=MAX(N6:N9)),MOD(ROW(),2)+3)))),"")</f>
        <v/>
      </c>
      <c r="P9" s="16" t="str">
        <f>IFERROR(IF(N6="","",IF(MOD(ROW(),2)+3=1,INDEX(Outubro!$F$4:$F$300,MATCH(N9,Outubro!$A$4:$A$300,0)),INDEX(Outubro!$F$4:$F$300,_xlfn.AGGREGATE(15,6,ROW(Outubro!$A$4:$A$300)-ROW(Outubro!$A$3)/(Outubro!$A$4:$A$300=MAX(N6:N9)),MOD(ROW(),2)+3)))),"")</f>
        <v/>
      </c>
      <c r="Q9" s="26"/>
      <c r="R9" s="20" t="str">
        <f>IFERROR(IF(Q6="","",IF(MOD(ROW(),2)+3=1,INDEX(Outubro!$C$4:$C$300,MATCH(Q9,Outubro!$A$4:$A$300,0)),INDEX(Outubro!$C$4:$C$300,_xlfn.AGGREGATE(15,6,ROW(Outubro!$A$4:$A$300)-ROW(Outubro!$A$3)/(Outubro!$A$4:$A$300=MAX(Q6:Q9)),MOD(ROW(),2)+3)))),"")</f>
        <v>Redação</v>
      </c>
      <c r="S9" s="16" t="str">
        <f>IFERROR(IF(Q6="","",IF(MOD(ROW(),2)+3=1,INDEX(Outubro!$F$4:$F$200,MATCH(Q9,Outubro!$A$4:$A$200,0)),INDEX(Outubro!$F$4:$F$200,_xlfn.AGGREGATE(15,6,ROW(Outubro!$A$4:$A$200)-ROW(Outubro!$A$3)/(Outubro!$A$4:$A$200=MAX(Q6:Q9)),MOD(ROW(),2)+3)))),"")</f>
        <v>Estudado</v>
      </c>
      <c r="T9" s="26"/>
      <c r="U9" s="46" t="str">
        <f>IFERROR(IF(T6="","",IF(MOD(ROW(),2)+3=1,INDEX(Outubro!$C$4:$C$300,MATCH(T9,Outubro!$A$4:$A$300,0)),INDEX(Outubro!$C$4:$C$300,_xlfn.AGGREGATE(15,6,ROW(Outubro!$A$4:$A$300)-ROW(Outubro!$A$3)/(Outubro!$A$4:$A$300=MAX(T6:T9)),MOD(ROW(),2)+3)))),"")</f>
        <v/>
      </c>
      <c r="V9" s="16" t="str">
        <f>IFERROR(IF(T6="","",IF(MOD(ROW(),2)+3=1,INDEX(Outubro!$F$4:$F$300,MATCH(T9,Outubro!$A$4:$A$300,0)),INDEX(Outubro!$F$4:$F$300,_xlfn.AGGREGATE(15,6,ROW(Outubro!$A$4:$A$300)-ROW(Outubro!$A$3)/(Outubro!$A$4:$A$300=MAX(T6:T9)),MOD(ROW(),2)+3)))),"")</f>
        <v/>
      </c>
    </row>
    <row r="10" spans="2:22" ht="15" customHeight="1" x14ac:dyDescent="0.3">
      <c r="B10" s="47"/>
      <c r="C10" s="20" t="str">
        <f>IFERROR(IF(B6="","",IF(MOD(ROW(),2)+5=1,INDEX(Outubro!$C$4:$C$300,MATCH(B10,Outubro!$A$4:$A$300,0)),INDEX(Outubro!$C$4:$C$300,_xlfn.AGGREGATE(15,6,ROW(Outubro!$A$4:$A$300)-ROW(Outubro!$A$3)/(Outubro!$A$4:$A$300=MAX(B6:B10)),MOD(ROW(),2)+5)))),"")</f>
        <v/>
      </c>
      <c r="D10" s="16" t="str">
        <f>IFERROR(IF(B6="","",IF(MOD(ROW(),2)+5=1,INDEX(Outubro!$F$4:$F$300,MATCH(B10,Outubro!$A$4:$A$300,0)),INDEX(Outubro!$F$4:$F$300,_xlfn.AGGREGATE(15,6,ROW(Outubro!$A$4:$A$300)-ROW(Outubro!$A$3)/(Outubro!$A$4:$A$300=MAX(B6:B10)),MOD(ROW(),2)+5)))),"")</f>
        <v/>
      </c>
      <c r="E10" s="34"/>
      <c r="F10" s="20" t="str">
        <f>IFERROR(IF(E6="","",IF(MOD(ROW(),2)+5=1,INDEX(Outubro!$C$4:$C$300,MATCH(E10,Outubro!$A$4:$A$300,0)),INDEX(Outubro!$C$4:$C$300,_xlfn.AGGREGATE(15,6,ROW(Outubro!$A$4:$A$300)-ROW(Outubro!$A$3)/(Outubro!$A$4:$A$300=MAX(E6:E10)),MOD(ROW(),2)+5)))),"")</f>
        <v/>
      </c>
      <c r="G10" s="16" t="str">
        <f>IFERROR(IF(E6="","",IF(MOD(ROW(),2)+5=1,INDEX(Outubro!$F$4:$F$300,MATCH(E10,Outubro!$A$4:$A$300,0)),INDEX(Outubro!$F$4:$F$300,_xlfn.AGGREGATE(15,6,ROW(Outubro!$A$4:$A$300)-ROW(Outubro!$A$3)/(Outubro!$A$4:$A$300=MAX(E6:E10)),MOD(ROW(),2)+5)))),"")</f>
        <v/>
      </c>
      <c r="H10" s="34"/>
      <c r="I10" s="20" t="str">
        <f>IFERROR(IF(H6="","",IF(MOD(ROW(),2)+5=1,INDEX(Outubro!$C$4:$C$300,MATCH(H10,Outubro!$A$4:$A$300,0)),INDEX(Outubro!$C$4:$C$300,_xlfn.AGGREGATE(15,6,ROW(Outubro!$A$4:$A$300)-ROW(Outubro!$A$3)/(Outubro!$A$4:$A$300=MAX(H6:H10)),MOD(ROW(),2)+5)))),"")</f>
        <v/>
      </c>
      <c r="J10" s="16" t="str">
        <f>IFERROR(IF(H6="","",IF(MOD(ROW(),2)+5=1,INDEX(Outubro!$F$4:$F$300,MATCH(H10,Outubro!$A$4:$A$300,0)),INDEX(Outubro!$F$4:$F$300,_xlfn.AGGREGATE(15,6,ROW(Outubro!$A$4:$A$300)-ROW(Outubro!$A$3)/(Outubro!$A$4:$A$300=MAX(H6:H10)),MOD(ROW(),2)+5)))),"")</f>
        <v/>
      </c>
      <c r="K10" s="34"/>
      <c r="L10" s="20" t="str">
        <f>IFERROR(IF(K6="","",IF(MOD(ROW(),2)+5=1,INDEX(Outubro!$C$4:$C$300,MATCH(K10,Outubro!$A$4:$A$300,0)),INDEX(Outubro!$C$4:$C$300,_xlfn.AGGREGATE(15,6,ROW(Outubro!$A$4:$A$300)-ROW(Outubro!$A$3)/(Outubro!$A$4:$A$300=MAX(K6:K10)),MOD(ROW(),2)+5)))),"")</f>
        <v/>
      </c>
      <c r="M10" s="16" t="str">
        <f>IFERROR(IF(K6="","",IF(MOD(ROW(),2)+5=1,INDEX(Outubro!$F$4:$F$300,MATCH(K10,Outubro!$A$4:$A$300,0)),INDEX(Outubro!$F$4:$F$300,_xlfn.AGGREGATE(15,6,ROW(Outubro!$A$4:$A$300)-ROW(Outubro!$A$3)/(Outubro!$A$4:$A$300=MAX(K6:K10)),MOD(ROW(),2)+5)))),"")</f>
        <v/>
      </c>
      <c r="N10" s="34"/>
      <c r="O10" s="20" t="str">
        <f>IFERROR(IF(N6="","",IF(MOD(ROW(),2)+5=1,INDEX(Outubro!$C$4:$C$300,MATCH(N10,Outubro!$A$4:$A$300,0)),INDEX(Outubro!$C$4:$C$300,_xlfn.AGGREGATE(15,6,ROW(Outubro!$A$4:$A$300)-ROW(Outubro!$A$3)/(Outubro!$A$4:$A$300=MAX(N6:N10)),MOD(ROW(),2)+5)))),"")</f>
        <v/>
      </c>
      <c r="P10" s="16" t="str">
        <f>IFERROR(IF(N6="","",IF(MOD(ROW(),2)+5=1,INDEX(Outubro!$F$4:$F$300,MATCH(N10,Outubro!$A$4:$A$300,0)),INDEX(Outubro!$F$4:$F$300,_xlfn.AGGREGATE(15,6,ROW(Outubro!$A$4:$A$300)-ROW(Outubro!$A$3)/(Outubro!$A$4:$A$300=MAX(N6:N10)),MOD(ROW(),2)+5)))),"")</f>
        <v/>
      </c>
      <c r="Q10" s="34"/>
      <c r="R10" s="20" t="str">
        <f>IFERROR(IF(Q6="","",IF(MOD(ROW(),2)+5=1,INDEX(Outubro!$C$4:$C$300,MATCH(Q10,Outubro!$A$4:$A$300,0)),INDEX(Outubro!$C$4:$C$300,_xlfn.AGGREGATE(15,6,ROW(Outubro!$A$4:$A$300)-ROW(Outubro!$A$3)/(Outubro!$A$4:$A$300=MAX(Q6:Q10)),MOD(ROW(),2)+5)))),"")</f>
        <v>Plural</v>
      </c>
      <c r="S10" s="16" t="str">
        <f>IFERROR(IF(Q6="","",IF(MOD(ROW(),2)+5=1,INDEX(Outubro!$F$4:$F$200,MATCH(Q10,Outubro!$A$4:$A$200,0)),INDEX(Outubro!$F$4:$F$200,_xlfn.AGGREGATE(15,6,ROW(Outubro!$A$4:$A$200)-ROW(Outubro!$A$3)/(Outubro!$A$4:$A$200=MAX(Q6:Q10)),MOD(ROW(),2)+5)))),"")</f>
        <v>Estudado</v>
      </c>
      <c r="T10" s="34"/>
      <c r="U10" s="46" t="str">
        <f>IFERROR(IF(T6="","",IF(MOD(ROW(),2)+5=1,INDEX(Outubro!$C$4:$C$300,MATCH(T10,Outubro!$A$4:$A$300,0)),INDEX(Outubro!$C$4:$C$300,_xlfn.AGGREGATE(15,6,ROW(Outubro!$A$4:$A$300)-ROW(Outubro!$A$3)/(Outubro!$A$4:$A$300=MAX(T6:T10)),MOD(ROW(),2)+5)))),"")</f>
        <v/>
      </c>
      <c r="V10" s="16" t="str">
        <f>IFERROR(IF(T6="","",IF(MOD(ROW(),2)+5=1,INDEX(Outubro!$F$4:$F$300,MATCH(T10,Outubro!$A$4:$A$300,0)),INDEX(Outubro!$F$4:$F$300,_xlfn.AGGREGATE(15,6,ROW(Outubro!$A$4:$A$300)-ROW(Outubro!$A$3)/(Outubro!$A$4:$A$300=MAX(T6:T10)),MOD(ROW(),2)+5)))),"")</f>
        <v/>
      </c>
    </row>
    <row r="11" spans="2:22" ht="15" customHeight="1" x14ac:dyDescent="0.3">
      <c r="B11" s="47"/>
      <c r="C11" s="20" t="str">
        <f>IFERROR(IF(B6="","",IF(MOD(ROW(),2)+5=1,INDEX(Outubro!$C$4:$C$300,MATCH(B11,Outubro!$A$4:$A$300,0)),INDEX(Outubro!$C$4:$C$300,_xlfn.AGGREGATE(15,6,ROW(Outubro!$A$4:$A$300)-ROW(Outubro!$A$3)/(Outubro!$A$4:$A$300=MAX(B6:B11)),MOD(ROW(),2)+5)))),"")</f>
        <v/>
      </c>
      <c r="D11" s="16" t="str">
        <f>IFERROR(IF(B6="","",IF(MOD(ROW(),2)+5=1,INDEX(Outubro!$F$4:$F$300,MATCH(B11,Outubro!$A$4:$A$300,0)),INDEX(Outubro!$F$4:$F$300,_xlfn.AGGREGATE(15,6,ROW(Outubro!$A$4:$A$300)-ROW(Outubro!$A$3)/(Outubro!$A$4:$A$300=MAX(B6:B11)),MOD(ROW(),2)+5)))),"")</f>
        <v/>
      </c>
      <c r="E11" s="34"/>
      <c r="F11" s="20" t="str">
        <f>IFERROR(IF(E6="","",IF(MOD(ROW(),2)+5=1,INDEX(Outubro!$C$4:$C$300,MATCH(E11,Outubro!$A$4:$A$300,0)),INDEX(Outubro!$C$4:$C$300,_xlfn.AGGREGATE(15,6,ROW(Outubro!$A$4:$A$300)-ROW(Outubro!$A$3)/(Outubro!$A$4:$A$300=MAX(E6:E11)),MOD(ROW(),2)+5)))),"")</f>
        <v/>
      </c>
      <c r="G11" s="16" t="str">
        <f>IFERROR(IF(E6="","",IF(MOD(ROW(),2)+5=1,INDEX(Outubro!$F$4:$F$300,MATCH(E11,Outubro!$A$4:$A$300,0)),INDEX(Outubro!$F$4:$F$300,_xlfn.AGGREGATE(15,6,ROW(Outubro!$A$4:$A$300)-ROW(Outubro!$A$3)/(Outubro!$A$4:$A$300=MAX(E6:E11)),MOD(ROW(),2)+5)))),"")</f>
        <v/>
      </c>
      <c r="H11" s="34"/>
      <c r="I11" s="20" t="str">
        <f>IFERROR(IF(H6="","",IF(MOD(ROW(),2)+5=1,INDEX(Outubro!$C$4:$C$300,MATCH(H11,Outubro!$A$4:$A$300,0)),INDEX(Outubro!$C$4:$C$300,_xlfn.AGGREGATE(15,6,ROW(Outubro!$A$4:$A$300)-ROW(Outubro!$A$3)/(Outubro!$A$4:$A$300=MAX(H6:H11)),MOD(ROW(),2)+5)))),"")</f>
        <v/>
      </c>
      <c r="J11" s="16" t="str">
        <f>IFERROR(IF(H6="","",IF(MOD(ROW(),2)+5=1,INDEX(Outubro!$F$4:$F$300,MATCH(H11,Outubro!$A$4:$A$300,0)),INDEX(Outubro!$F$4:$F$300,_xlfn.AGGREGATE(15,6,ROW(Outubro!$A$4:$A$300)-ROW(Outubro!$A$3)/(Outubro!$A$4:$A$300=MAX(H6:H11)),MOD(ROW(),2)+5)))),"")</f>
        <v/>
      </c>
      <c r="K11" s="34"/>
      <c r="L11" s="20" t="str">
        <f>IFERROR(IF(K6="","",IF(MOD(ROW(),2)+5=1,INDEX(Outubro!$C$4:$C$300,MATCH(K11,Outubro!$A$4:$A$300,0)),INDEX(Outubro!$C$4:$C$300,_xlfn.AGGREGATE(15,6,ROW(Outubro!$A$4:$A$300)-ROW(Outubro!$A$3)/(Outubro!$A$4:$A$300=MAX(K6:K11)),MOD(ROW(),2)+5)))),"")</f>
        <v/>
      </c>
      <c r="M11" s="16" t="str">
        <f>IFERROR(IF(K6="","",IF(MOD(ROW(),2)+5=1,INDEX(Outubro!$F$4:$F$300,MATCH(K11,Outubro!$A$4:$A$300,0)),INDEX(Outubro!$F$4:$F$300,_xlfn.AGGREGATE(15,6,ROW(Outubro!$A$4:$A$300)-ROW(Outubro!$A$3)/(Outubro!$A$4:$A$300=MAX(K6:K11)),MOD(ROW(),2)+5)))),"")</f>
        <v/>
      </c>
      <c r="N11" s="34"/>
      <c r="O11" s="20" t="str">
        <f>IFERROR(IF(N6="","",IF(MOD(ROW(),2)+5=1,INDEX(Outubro!$C$4:$C$300,MATCH(N11,Outubro!$A$4:$A$300,0)),INDEX(Outubro!$C$4:$C$300,_xlfn.AGGREGATE(15,6,ROW(Outubro!$A$4:$A$300)-ROW(Outubro!$A$3)/(Outubro!$A$4:$A$300=MAX(N6:N11)),MOD(ROW(),2)+5)))),"")</f>
        <v/>
      </c>
      <c r="P11" s="16" t="str">
        <f>IFERROR(IF(N6="","",IF(MOD(ROW(),2)+5=1,INDEX(Outubro!$F$4:$F$300,MATCH(N11,Outubro!$A$4:$A$300,0)),INDEX(Outubro!$F$4:$F$300,_xlfn.AGGREGATE(15,6,ROW(Outubro!$A$4:$A$300)-ROW(Outubro!$A$3)/(Outubro!$A$4:$A$300=MAX(N6:N11)),MOD(ROW(),2)+5)))),"")</f>
        <v/>
      </c>
      <c r="Q11" s="34"/>
      <c r="R11" s="20" t="str">
        <f>IFERROR(IF(Q6="","",IF(MOD(ROW(),2)+5=1,INDEX(Outubro!$C$4:$C$300,MATCH(Q11,Outubro!$A$4:$A$300,0)),INDEX(Outubro!$C$4:$C$300,_xlfn.AGGREGATE(15,6,ROW(Outubro!$A$4:$A$300)-ROW(Outubro!$A$3)/(Outubro!$A$4:$A$300=MAX(Q6:Q11)),MOD(ROW(),2)+5)))),"")</f>
        <v>Numerais</v>
      </c>
      <c r="S11" s="16" t="str">
        <f>IFERROR(IF(Q6="","",IF(MOD(ROW(),2)+5=1,INDEX(Outubro!$F$4:$F$200,MATCH(Q11,Outubro!$A$4:$A$200,0)),INDEX(Outubro!$F$4:$F$200,_xlfn.AGGREGATE(15,6,ROW(Outubro!$A$4:$A$200)-ROW(Outubro!$A$3)/(Outubro!$A$4:$A$200=MAX(Q6:Q11)),MOD(ROW(),2)+5)))),"")</f>
        <v>Estudado</v>
      </c>
      <c r="T11" s="34"/>
      <c r="U11" s="46" t="str">
        <f>IFERROR(IF(T6="","",IF(MOD(ROW(),2)+5=1,INDEX(Outubro!$C$4:$C$300,MATCH(T11,Outubro!$A$4:$A$300,0)),INDEX(Outubro!$C$4:$C$300,_xlfn.AGGREGATE(15,6,ROW(Outubro!$A$4:$A$300)-ROW(Outubro!$A$3)/(Outubro!$A$4:$A$300=MAX(T6:T11)),MOD(ROW(),2)+5)))),"")</f>
        <v/>
      </c>
      <c r="V11" s="16" t="str">
        <f>IFERROR(IF(T6="","",IF(MOD(ROW(),2)+5=1,INDEX(Outubro!$F$4:$F$300,MATCH(T11,Outubro!$A$4:$A$300,0)),INDEX(Outubro!$F$4:$F$300,_xlfn.AGGREGATE(15,6,ROW(Outubro!$A$4:$A$300)-ROW(Outubro!$A$3)/(Outubro!$A$4:$A$300=MAX(T6:T11)),MOD(ROW(),2)+5)))),"")</f>
        <v/>
      </c>
    </row>
    <row r="12" spans="2:22" ht="15" customHeight="1" x14ac:dyDescent="0.3">
      <c r="B12" s="45"/>
      <c r="C12" s="20" t="str">
        <f>IFERROR(IF(B6="","",IF(MOD(ROW(),2)+7=1,INDEX(Outubro!$C$4:$C$300,MATCH(B12,Outubro!$A$4:$A$300,0)),INDEX(Outubro!$C$4:$C$300,_xlfn.AGGREGATE(15,6,ROW(Outubro!$A$4:$A$300)-ROW(Outubro!$A$3)/(Outubro!$A$4:$A$300=MAX(B6:B12)),MOD(ROW(),2)+7)))),"")</f>
        <v/>
      </c>
      <c r="D12" s="16" t="str">
        <f>IFERROR(IF(B6="","",IF(MOD(ROW(),2)+7=1,INDEX(Outubro!$F$4:$F$300,MATCH(B12,Outubro!$A$4:$A$300,0)),INDEX(Outubro!$F$4:$F$300,_xlfn.AGGREGATE(15,6,ROW(Outubro!$A$4:$A$300)-ROW(Outubro!$A$3)/(Outubro!$A$4:$A$300=MAX(B6:B12)),MOD(ROW(),2)+7)))),"")</f>
        <v/>
      </c>
      <c r="E12" s="34"/>
      <c r="F12" s="20" t="str">
        <f>IFERROR(IF(E6="","",IF(MOD(ROW(),2)+7=1,INDEX(Outubro!$C$4:$C$300,MATCH(E12,Outubro!$A$4:$A$300,0)),INDEX(Outubro!$C$4:$C$300,_xlfn.AGGREGATE(15,6,ROW(Outubro!$A$4:$A$300)-ROW(Outubro!$A$3)/(Outubro!$A$4:$A$300=MAX(E6:E12)),MOD(ROW(),2)+7)))),"")</f>
        <v/>
      </c>
      <c r="G12" s="16" t="str">
        <f>IFERROR(IF(E6="","",IF(MOD(ROW(),2)+7=1,INDEX(Outubro!$F$4:$F$300,MATCH(E12,Outubro!$A$4:$A$300,0)),INDEX(Outubro!$F$4:$F$300,_xlfn.AGGREGATE(15,6,ROW(Outubro!$A$4:$A$300)-ROW(Outubro!$A$3)/(Outubro!$A$4:$A$300=MAX(E6:E12)),MOD(ROW(),2)+7)))),"")</f>
        <v/>
      </c>
      <c r="H12" s="34"/>
      <c r="I12" s="20" t="str">
        <f>IFERROR(IF(H6="","",IF(MOD(ROW(),2)+7=1,INDEX(Outubro!$C$4:$C$300,MATCH(H12,Outubro!$A$4:$A$300,0)),INDEX(Outubro!$C$4:$C$300,_xlfn.AGGREGATE(15,6,ROW(Outubro!$A$4:$A$300)-ROW(Outubro!$A$3)/(Outubro!$A$4:$A$300=MAX(H6:H12)),MOD(ROW(),2)+7)))),"")</f>
        <v/>
      </c>
      <c r="J12" s="16" t="str">
        <f>IFERROR(IF(H6="","",IF(MOD(ROW(),2)+7=1,INDEX(Outubro!$F$4:$F$300,MATCH(H12,Outubro!$A$4:$A$300,0)),INDEX(Outubro!$F$4:$F$300,_xlfn.AGGREGATE(15,6,ROW(Outubro!$A$4:$A$300)-ROW(Outubro!$A$3)/(Outubro!$A$4:$A$300=MAX(H6:H12)),MOD(ROW(),2)+7)))),"")</f>
        <v/>
      </c>
      <c r="K12" s="34"/>
      <c r="L12" s="20" t="str">
        <f>IFERROR(IF(K6="","",IF(MOD(ROW(),2)+7=1,INDEX(Outubro!$C$4:$C$300,MATCH(K12,Outubro!$A$4:$A$300,0)),INDEX(Outubro!$C$4:$C$300,_xlfn.AGGREGATE(15,6,ROW(Outubro!$A$4:$A$300)-ROW(Outubro!$A$3)/(Outubro!$A$4:$A$300=MAX(K6:K12)),MOD(ROW(),2)+7)))),"")</f>
        <v/>
      </c>
      <c r="M12" s="16" t="str">
        <f>IFERROR(IF(K6="","",IF(MOD(ROW(),2)+7=1,INDEX(Outubro!$F$4:$F$300,MATCH(K12,Outubro!$A$4:$A$300,0)),INDEX(Outubro!$F$4:$F$300,_xlfn.AGGREGATE(15,6,ROW(Outubro!$A$4:$A$300)-ROW(Outubro!$A$3)/(Outubro!$A$4:$A$300=MAX(K6:K12)),MOD(ROW(),2)+7)))),"")</f>
        <v/>
      </c>
      <c r="N12" s="34"/>
      <c r="O12" s="20" t="str">
        <f>IFERROR(IF(N6="","",IF(MOD(ROW(),2)+7=1,INDEX(Outubro!$C$4:$C$300,MATCH(N12,Outubro!$A$4:$A$300,0)),INDEX(Outubro!$C$4:$C$300,_xlfn.AGGREGATE(15,6,ROW(Outubro!$A$4:$A$300)-ROW(Outubro!$A$3)/(Outubro!$A$4:$A$300=MAX(N6:N12)),MOD(ROW(),2)+7)))),"")</f>
        <v/>
      </c>
      <c r="P12" s="16" t="str">
        <f>IFERROR(IF(N6="","",IF(MOD(ROW(),2)+7=1,INDEX(Outubro!$F$4:$F$300,MATCH(N12,Outubro!$A$4:$A$300,0)),INDEX(Outubro!$F$4:$F$300,_xlfn.AGGREGATE(15,6,ROW(Outubro!$A$4:$A$300)-ROW(Outubro!$A$3)/(Outubro!$A$4:$A$300=MAX(N6:N12)),MOD(ROW(),2)+7)))),"")</f>
        <v/>
      </c>
      <c r="Q12" s="34"/>
      <c r="R12" s="20" t="str">
        <f>IFERROR(IF(Q6="","",IF(MOD(ROW(),2)+7=1,INDEX(Outubro!$C$4:$C$300,MATCH(Q12,Outubro!$A$4:$A$300,0)),INDEX(Outubro!$C$4:$C$300,_xlfn.AGGREGATE(15,6,ROW(Outubro!$A$4:$A$300)-ROW(Outubro!$A$3)/(Outubro!$A$4:$A$300=MAX(Q6:Q12)),MOD(ROW(),2)+7)))),"")</f>
        <v>Ligações de hidrogenio</v>
      </c>
      <c r="S12" s="16" t="str">
        <f>IFERROR(IF(Q6="","",IF(MOD(ROW(),2)+7=1,INDEX(Outubro!$F$4:$F$200,MATCH(Q12,Outubro!$A$4:$A$200,0)),INDEX(Outubro!$F$4:$F$200,_xlfn.AGGREGATE(15,6,ROW(Outubro!$A$4:$A$200)-ROW(Outubro!$A$3)/(Outubro!$A$4:$A$200=MAX(Q6:Q12)),MOD(ROW(),2)+7)))),"")</f>
        <v>Estudado</v>
      </c>
      <c r="T12" s="34"/>
      <c r="U12" s="46" t="str">
        <f>IFERROR(IF(T6="","",IF(MOD(ROW(),2)+7=1,INDEX(Outubro!$C$4:$C$300,MATCH(T12,Outubro!$A$4:$A$300,0)),INDEX(Outubro!$C$4:$C$300,_xlfn.AGGREGATE(15,6,ROW(Outubro!$A$4:$A$300)-ROW(Outubro!$A$3)/(Outubro!$A$4:$A$300=MAX(T6:T12)),MOD(ROW(),2)+7)))),"")</f>
        <v/>
      </c>
      <c r="V12" s="16" t="str">
        <f>IFERROR(IF(T6="","",IF(MOD(ROW(),2)+7=1,INDEX(Outubro!$F$4:$F$300,MATCH(T12,Outubro!$A$4:$A$300,0)),INDEX(Outubro!$F$4:$F$300,_xlfn.AGGREGATE(15,6,ROW(Outubro!$A$4:$A$300)-ROW(Outubro!$A$3)/(Outubro!$A$4:$A$300=MAX(T6:T12)),MOD(ROW(),2)+7)))),"")</f>
        <v/>
      </c>
    </row>
    <row r="13" spans="2:22" ht="15" customHeight="1" x14ac:dyDescent="0.3">
      <c r="B13" s="48"/>
      <c r="C13" s="21" t="str">
        <f>IFERROR(IF(B6="","",IF(MOD(ROW(),2)+7=1,INDEX(Outubro!$C$4:$C$300,MATCH(B13,Outubro!$A$4:$A$300,0)),INDEX(Outubro!$C$4:$C$300,_xlfn.AGGREGATE(15,6,ROW(Outubro!$A$4:$A$300)-ROW(Outubro!$A$3)/(Outubro!$A$4:$A$300=MAX(B6:B13)),MOD(ROW(),2)+7)))),"")</f>
        <v/>
      </c>
      <c r="D13" s="16" t="str">
        <f>IFERROR(IF(B6="","",IF(MOD(ROW(),2)+7=1,INDEX(Outubro!$F$4:$F$300,MATCH(B13,Outubro!$A$4:$A$300,0)),INDEX(Outubro!$F$4:$F$300,_xlfn.AGGREGATE(15,6,ROW(Outubro!$A$4:$A$300)-ROW(Outubro!$A$3)/(Outubro!$A$4:$A$300=MAX(B6:B13)),MOD(ROW(),2)+7)))),"")</f>
        <v/>
      </c>
      <c r="E13" s="35"/>
      <c r="F13" s="44" t="str">
        <f>IFERROR(IF(E6="","",IF(MOD(ROW(),2)+7=1,INDEX(Outubro!$C$4:$C$300,MATCH(E13,Outubro!$A$4:$A$300,0)),INDEX(Outubro!$C$4:$C$300,_xlfn.AGGREGATE(15,6,ROW(Outubro!$A$4:$A$300)-ROW(Outubro!$A$3)/(Outubro!$A$4:$A$300=MAX(E6:E13)),MOD(ROW(),2)+7)))),"")</f>
        <v/>
      </c>
      <c r="G13" s="16" t="str">
        <f>IFERROR(IF(E6="","",IF(MOD(ROW(),2)+7=1,INDEX(Outubro!$F$4:$F$300,MATCH(E13,Outubro!$A$4:$A$300,0)),INDEX(Outubro!$F$4:$F$300,_xlfn.AGGREGATE(15,6,ROW(Outubro!$A$4:$A$300)-ROW(Outubro!$A$3)/(Outubro!$A$4:$A$300=MAX(E6:E13)),MOD(ROW(),2)+7)))),"")</f>
        <v/>
      </c>
      <c r="H13" s="35"/>
      <c r="I13" s="44" t="str">
        <f>IFERROR(IF(H6="","",IF(MOD(ROW(),2)+7=1,INDEX(Outubro!$C$4:$C$300,MATCH(H13,Outubro!$A$4:$A$300,0)),INDEX(Outubro!$C$4:$C$300,_xlfn.AGGREGATE(15,6,ROW(Outubro!$A$4:$A$300)-ROW(Outubro!$A$3)/(Outubro!$A$4:$A$300=MAX(H6:H13)),MOD(ROW(),2)+7)))),"")</f>
        <v/>
      </c>
      <c r="J13" s="16" t="str">
        <f>IFERROR(IF(H6="","",IF(MOD(ROW(),2)+7=1,INDEX(Outubro!$F$4:$F$300,MATCH(H13,Outubro!$A$4:$A$300,0)),INDEX(Outubro!$F$4:$F$300,_xlfn.AGGREGATE(15,6,ROW(Outubro!$A$4:$A$300)-ROW(Outubro!$A$3)/(Outubro!$A$4:$A$300=MAX(H6:H13)),MOD(ROW(),2)+7)))),"")</f>
        <v/>
      </c>
      <c r="K13" s="35"/>
      <c r="L13" s="44" t="str">
        <f>IFERROR(IF(K6="","",IF(MOD(ROW(),2)+7=1,INDEX(Outubro!$C$4:$C$300,MATCH(K13,Outubro!$A$4:$A$300,0)),INDEX(Outubro!$C$4:$C$300,_xlfn.AGGREGATE(15,6,ROW(Outubro!$A$4:$A$300)-ROW(Outubro!$A$3)/(Outubro!$A$4:$A$300=MAX(K6:K13)),MOD(ROW(),2)+7)))),"")</f>
        <v/>
      </c>
      <c r="M13" s="16" t="str">
        <f>IFERROR(IF(K6="","",IF(MOD(ROW(),2)+7=1,INDEX(Outubro!$F$4:$F$300,MATCH(K13,Outubro!$A$4:$A$300,0)),INDEX(Outubro!$F$4:$F$300,_xlfn.AGGREGATE(15,6,ROW(Outubro!$A$4:$A$300)-ROW(Outubro!$A$3)/(Outubro!$A$4:$A$300=MAX(K6:K13)),MOD(ROW(),2)+7)))),"")</f>
        <v/>
      </c>
      <c r="N13" s="35"/>
      <c r="O13" s="44" t="str">
        <f>IFERROR(IF(N6="","",IF(MOD(ROW(),2)+7=1,INDEX(Outubro!$C$4:$C$300,MATCH(N13,Outubro!$A$4:$A$300,0)),INDEX(Outubro!$C$4:$C$300,_xlfn.AGGREGATE(15,6,ROW(Outubro!$A$4:$A$300)-ROW(Outubro!$A$3)/(Outubro!$A$4:$A$300=MAX(N6:N13)),MOD(ROW(),2)+7)))),"")</f>
        <v/>
      </c>
      <c r="P13" s="16" t="str">
        <f>IFERROR(IF(N6="","",IF(MOD(ROW(),2)+7=1,INDEX(Outubro!$F$4:$F$300,MATCH(N13,Outubro!$A$4:$A$300,0)),INDEX(Outubro!$F$4:$F$300,_xlfn.AGGREGATE(15,6,ROW(Outubro!$A$4:$A$300)-ROW(Outubro!$A$3)/(Outubro!$A$4:$A$300=MAX(N6:N13)),MOD(ROW(),2)+7)))),"")</f>
        <v/>
      </c>
      <c r="Q13" s="35"/>
      <c r="R13" s="44" t="str">
        <f>IFERROR(IF(Q6="","",IF(MOD(ROW(),2)+7=1,INDEX(Outubro!$C$4:$C$300,MATCH(Q13,Outubro!$A$4:$A$300,0)),INDEX(Outubro!$C$4:$C$300,_xlfn.AGGREGATE(15,6,ROW(Outubro!$A$4:$A$300)-ROW(Outubro!$A$3)/(Outubro!$A$4:$A$300=MAX(Q6:Q13)),MOD(ROW(),2)+7)))),"")</f>
        <v>Produto</v>
      </c>
      <c r="S13" s="16" t="str">
        <f>IFERROR(IF(Q6="","",IF(MOD(ROW(),2)+7=1,INDEX(Outubro!$F$4:$F$200,MATCH(Q13,Outubro!$A$4:$A$200,0)),INDEX(Outubro!$F$4:$F$200,_xlfn.AGGREGATE(15,6,ROW(Outubro!$A$4:$A$200)-ROW(Outubro!$A$3)/(Outubro!$A$4:$A$200=MAX(Q6:Q13)),MOD(ROW(),2)+7)))),"")</f>
        <v>Estudado</v>
      </c>
      <c r="T13" s="35"/>
      <c r="U13" s="51" t="str">
        <f>IFERROR(IF(T6="","",IF(MOD(ROW(),2)+7=1,INDEX(Outubro!$C$4:$C$300,MATCH(T13,Outubro!$A$4:$A$300,0)),INDEX(Outubro!$C$4:$C$300,_xlfn.AGGREGATE(15,6,ROW(Outubro!$A$4:$A$300)-ROW(Outubro!$A$3)/(Outubro!$A$4:$A$300=MAX(T6:T13)),MOD(ROW(),2)+7)))),"")</f>
        <v/>
      </c>
      <c r="V13" s="16" t="str">
        <f>IFERROR(IF(T6="","",IF(MOD(ROW(),2)+7=1,INDEX(Outubro!$F$4:$F$300,MATCH(T13,Outubro!$A$4:$A$300,0)),INDEX(Outubro!$F$4:$F$300,_xlfn.AGGREGATE(15,6,ROW(Outubro!$A$4:$A$300)-ROW(Outubro!$A$3)/(Outubro!$A$4:$A$300=MAX(T6:T13)),MOD(ROW(),2)+7)))),"")</f>
        <v/>
      </c>
    </row>
    <row r="14" spans="2:22" x14ac:dyDescent="0.3">
      <c r="B14" s="49">
        <f>Outubro!H8</f>
        <v>44472</v>
      </c>
      <c r="C14" s="20" t="str">
        <f>IFERROR(IF(B14="","",IF(MOD(ROW(),2)+1=1,INDEX(Outubro!$C$4:$C$300,MATCH(B14,Outubro!$A$4:$A$300,0)),INDEX(Outubro!$C$4:$C$300,_xlfn.AGGREGATE(15,6,ROW(Outubro!$A$4:$A$300)-ROW(Outubro!$A$3)/(Outubro!$A$4:$A$300=MAX(B14)),MOD(ROW(),2)+1)))),"")</f>
        <v/>
      </c>
      <c r="D14" s="16" t="str">
        <f>IFERROR(IF(B14="","",IF(MOD(ROW(),2)+1=1,INDEX(Outubro!$F$4:$F$300,MATCH(B14,Outubro!$A$4:$A$300,0)),INDEX(Outubro!$F$4:$F$300,_xlfn.AGGREGATE(15,6,ROW(Outubro!$A$4:$A$300)-ROW(Outubro!$A$3)/(Outubro!$A$4:$A$300=MAX(B14)),MOD(ROW(),2)+1)))),"")</f>
        <v/>
      </c>
      <c r="E14" s="36">
        <f>Outubro!I8</f>
        <v>44473</v>
      </c>
      <c r="F14" s="20" t="str">
        <f>IFERROR(IF(E14="","",IF(MOD(ROW(),2)+1=1,INDEX(Outubro!$C$4:$C$300,MATCH(E14,Outubro!$A$4:$A$300,0)),INDEX(Outubro!$C$4:$C$300,_xlfn.AGGREGATE(15,6,ROW(Outubro!$A$4:$A$300)-ROW(Outubro!$A$3)/(Outubro!$A$4:$A$300=MAX(E14)),MOD(ROW(),2)+1)))),"")</f>
        <v/>
      </c>
      <c r="G14" s="16" t="str">
        <f>IFERROR(IF(E14="","",IF(MOD(ROW(),2)+1=1,INDEX(Outubro!$F$4:$F$300,MATCH(E14,Outubro!$A$4:$A$300,0)),INDEX(Outubro!$F$4:$F$300,_xlfn.AGGREGATE(15,6,ROW(Outubro!$A$4:$A$300)-ROW(Outubro!$A$3)/(Outubro!$A$4:$A$300=MAX(E14)),MOD(ROW(),2)+1)))),"")</f>
        <v/>
      </c>
      <c r="H14" s="36">
        <f>Outubro!J8</f>
        <v>44474</v>
      </c>
      <c r="I14" s="20" t="str">
        <f>IFERROR(IF(H14="","",IF(MOD(ROW(),2)+1=1,INDEX(Outubro!$C$4:$C$300,MATCH(H14,Outubro!$A$4:$A$300,0)),INDEX(Outubro!$C$4:$C$300,_xlfn.AGGREGATE(15,6,ROW(Outubro!$A$4:$A$300)-ROW(Outubro!$A$3)/(Outubro!$A$4:$A$300=MAX(H14)),MOD(ROW(),2)+1)))),"")</f>
        <v/>
      </c>
      <c r="J14" s="16" t="str">
        <f>IFERROR(IF(H14="","",IF(MOD(ROW(),2)+1=1,INDEX(Outubro!$F$4:$F$300,MATCH(H14,Outubro!$A$4:$A$300,0)),INDEX(Outubro!$F$4:$F$300,_xlfn.AGGREGATE(15,6,ROW(Outubro!$A$4:$A$300)-ROW(Outubro!$A$3)/(Outubro!$A$4:$A$300=MAX(H14)),MOD(ROW(),2)+1)))),"")</f>
        <v/>
      </c>
      <c r="K14" s="36">
        <f>Outubro!K8</f>
        <v>44475</v>
      </c>
      <c r="L14" s="20" t="str">
        <f>IFERROR(IF(K14="","",IF(MOD(ROW(),2)+1=1,INDEX(Outubro!$C$4:$C$300,MATCH(K14,Outubro!$A$4:$A$300,0)),INDEX(Outubro!$C$4:$C$300,_xlfn.AGGREGATE(15,6,ROW(Outubro!$A$4:$A$300)-ROW(Outubro!$A$3)/(Outubro!$A$4:$A$300=MAX(K14)),MOD(ROW(),2)+1)))),"")</f>
        <v/>
      </c>
      <c r="M14" s="16" t="str">
        <f>IFERROR(IF(K14="","",IF(MOD(ROW(),2)+1=1,INDEX(Outubro!$F$4:$F$300,MATCH(K14,Outubro!$A$4:$A$300,0)),INDEX(Outubro!$F$4:$F$300,_xlfn.AGGREGATE(15,6,ROW(Outubro!$A$4:$A$300)-ROW(Outubro!$A$3)/(Outubro!$A$4:$A$300=MAX(K14)),MOD(ROW(),2)+1)))),"")</f>
        <v/>
      </c>
      <c r="N14" s="36">
        <f>Outubro!L8</f>
        <v>44476</v>
      </c>
      <c r="O14" s="20" t="str">
        <f>IFERROR(IF(N14="","",IF(MOD(ROW(),2)+1=1,INDEX(Outubro!$C$4:$C$300,MATCH(N14,Outubro!$A$4:$A$300,0)),INDEX(Outubro!$C$4:$C$300,_xlfn.AGGREGATE(15,6,ROW(Outubro!$A$4:$A$300)-ROW(Outubro!$A$3)/(Outubro!$A$4:$A$300=MAX(N14)),MOD(ROW(),2)+1)))),"")</f>
        <v/>
      </c>
      <c r="P14" s="16" t="str">
        <f>IFERROR(IF(N14="","",IF(MOD(ROW(),2)+1=1,INDEX(Outubro!$F$4:$F$300,MATCH(N14,Outubro!$A$4:$A$300,0)),INDEX(Outubro!$F$4:$F$300,_xlfn.AGGREGATE(15,6,ROW(Outubro!$A$4:$A$300)-ROW(Outubro!$A$3)/(Outubro!$A$4:$A$300=MAX(N14)),MOD(ROW(),2)+1)))),"")</f>
        <v/>
      </c>
      <c r="Q14" s="36">
        <f>Outubro!M8</f>
        <v>44477</v>
      </c>
      <c r="R14" s="20" t="str">
        <f>IFERROR(IF(Q14="","",IF(MOD(ROW(),2)+1=1,INDEX(Outubro!$C$4:$C$300,MATCH(Q14,Outubro!$A$4:$A$300,0)),INDEX(Outubro!$C$4:$C$300,_xlfn.AGGREGATE(15,6,ROW(Outubro!$A$4:$A$300)-ROW(Outubro!$A$3)/(Outubro!$A$4:$A$300=MAX(Q14)),MOD(ROW(),2)+1)))),"")</f>
        <v/>
      </c>
      <c r="S14" s="16" t="str">
        <f>IFERROR(IF(Q14="","",IF(MOD(ROW(),2)+1=1,INDEX(Outubro!$F$4:$F$300,MATCH(Q14,Outubro!$A$4:$A$300,0)),INDEX(Outubro!$F$4:$F$300,_xlfn.AGGREGATE(15,6,ROW(Outubro!$A$4:$A$300)-ROW(Outubro!$A$3)/(Outubro!$A$4:$A$300=MAX(Q14)),MOD(ROW(),2)+1)))),"")</f>
        <v/>
      </c>
      <c r="T14" s="36">
        <f>Outubro!N8</f>
        <v>44478</v>
      </c>
      <c r="U14" s="46" t="str">
        <f>IFERROR(IF(T14="","",IF(MOD(ROW(),2)+1=1,INDEX(Outubro!$C$4:$C$300,MATCH(T14,Outubro!$A$4:$A$300,0)),INDEX(Outubro!$C$4:$C$300,_xlfn.AGGREGATE(15,6,ROW(Outubro!$A$4:$A$300)-ROW(Outubro!$A$3)/(Outubro!$A$4:$A$300=MAX(T14)),MOD(ROW(),2)+1)))),"")</f>
        <v>Funções 2 grau</v>
      </c>
      <c r="V14" s="16" t="str">
        <f>IFERROR(IF(T14="","",IF(MOD(ROW(),2)+1=1,INDEX(Outubro!$F$4:$F$300,MATCH(T14,Outubro!$A$4:$A$300,0)),INDEX(Outubro!$F$4:$F$300,_xlfn.AGGREGATE(15,6,ROW(Outubro!$A$4:$A$300)-ROW(Outubro!$A$3)/(Outubro!$A$4:$A$300=MAX(T14)),MOD(ROW(),2)+1)))),"")</f>
        <v>Estudando</v>
      </c>
    </row>
    <row r="15" spans="2:22" x14ac:dyDescent="0.3">
      <c r="B15" s="45"/>
      <c r="C15" s="20" t="str">
        <f>IFERROR(IF(B14="","",IF(MOD(ROW(),2)+1=1,INDEX(Outubro!$C$4:$C$300,MATCH(B15,Outubro!$A$4:$A$300,0)),INDEX(Outubro!$C$4:$C$300,_xlfn.AGGREGATE(15,6,ROW(Outubro!$A$4:$A$300)-ROW(Outubro!$A$3)/(Outubro!$A$4:$A$300=MAX(B14:B15)),MOD(ROW(),2)+1)))),"")</f>
        <v/>
      </c>
      <c r="D15" s="16" t="str">
        <f>IFERROR(IF(B14="","",IF(MOD(ROW(),2)+1=1,INDEX(Outubro!$F$4:$F$300,MATCH(B15,Outubro!$A$4:$A$300,0)),INDEX(Outubro!$F$4:$F$300,_xlfn.AGGREGATE(15,6,ROW(Outubro!$A$4:$A$300)-ROW(Outubro!$A$3)/(Outubro!$A$4:$A$300=MAX(B14:B15)),MOD(ROW(),2)+1)))),"")</f>
        <v/>
      </c>
      <c r="E15" s="26"/>
      <c r="F15" s="20" t="str">
        <f>IFERROR(IF(E14="","",IF(MOD(ROW(),2)+1=1,INDEX(Outubro!$C$4:$C$300,MATCH(E15,Outubro!$A$4:$A$300,0)),INDEX(Outubro!$C$4:$C$300,_xlfn.AGGREGATE(15,6,ROW(Outubro!$A$4:$A$300)-ROW(Outubro!$A$3)/(Outubro!$A$4:$A$300=MAX(E14:E15)),MOD(ROW(),2)+1)))),"")</f>
        <v/>
      </c>
      <c r="G15" s="16" t="str">
        <f>IFERROR(IF(E14="","",IF(MOD(ROW(),2)+1=1,INDEX(Outubro!$F$4:$F$300,MATCH(E15,Outubro!$A$4:$A$300,0)),INDEX(Outubro!$F$4:$F$300,_xlfn.AGGREGATE(15,6,ROW(Outubro!$A$4:$A$300)-ROW(Outubro!$A$3)/(Outubro!$A$4:$A$300=MAX(E14:E15)),MOD(ROW(),2)+1)))),"")</f>
        <v/>
      </c>
      <c r="H15" s="26"/>
      <c r="I15" s="20" t="str">
        <f>IFERROR(IF(H14="","",IF(MOD(ROW(),2)+1=1,INDEX(Outubro!$C$4:$C$300,MATCH(H15,Outubro!$A$4:$A$300,0)),INDEX(Outubro!$C$4:$C$300,_xlfn.AGGREGATE(15,6,ROW(Outubro!$A$4:$A$300)-ROW(Outubro!$A$3)/(Outubro!$A$4:$A$300=MAX(H14:H15)),MOD(ROW(),2)+1)))),"")</f>
        <v/>
      </c>
      <c r="J15" s="16" t="str">
        <f>IFERROR(IF(H14="","",IF(MOD(ROW(),2)+1=1,INDEX(Outubro!$F$4:$F$300,MATCH(H15,Outubro!$A$4:$A$300,0)),INDEX(Outubro!$F$4:$F$300,_xlfn.AGGREGATE(15,6,ROW(Outubro!$A$4:$A$300)-ROW(Outubro!$A$3)/(Outubro!$A$4:$A$300=MAX(H14:H15)),MOD(ROW(),2)+1)))),"")</f>
        <v/>
      </c>
      <c r="K15" s="26"/>
      <c r="L15" s="20" t="str">
        <f>IFERROR(IF(K14="","",IF(MOD(ROW(),2)+1=1,INDEX(Outubro!$C$4:$C$300,MATCH(K15,Outubro!$A$4:$A$300,0)),INDEX(Outubro!$C$4:$C$300,_xlfn.AGGREGATE(15,6,ROW(Outubro!$A$4:$A$300)-ROW(Outubro!$A$3)/(Outubro!$A$4:$A$300=MAX(K14:K15)),MOD(ROW(),2)+1)))),"")</f>
        <v/>
      </c>
      <c r="M15" s="16" t="str">
        <f>IFERROR(IF(K14="","",IF(MOD(ROW(),2)+1=1,INDEX(Outubro!$F$4:$F$300,MATCH(K15,Outubro!$A$4:$A$300,0)),INDEX(Outubro!$F$4:$F$300,_xlfn.AGGREGATE(15,6,ROW(Outubro!$A$4:$A$300)-ROW(Outubro!$A$3)/(Outubro!$A$4:$A$300=MAX(K14:K15)),MOD(ROW(),2)+1)))),"")</f>
        <v/>
      </c>
      <c r="N15" s="26"/>
      <c r="O15" s="20" t="str">
        <f>IFERROR(IF(N14="","",IF(MOD(ROW(),2)+1=1,INDEX(Outubro!$C$4:$C$300,MATCH(N15,Outubro!$A$4:$A$300,0)),INDEX(Outubro!$C$4:$C$300,_xlfn.AGGREGATE(15,6,ROW(Outubro!$A$4:$A$300)-ROW(Outubro!$A$3)/(Outubro!$A$4:$A$300=MAX(N14:N15)),MOD(ROW(),2)+1)))),"")</f>
        <v/>
      </c>
      <c r="P15" s="16" t="str">
        <f>IFERROR(IF(N14="","",IF(MOD(ROW(),2)+1=1,INDEX(Outubro!$F$4:$F$300,MATCH(N15,Outubro!$A$4:$A$300,0)),INDEX(Outubro!$F$4:$F$300,_xlfn.AGGREGATE(15,6,ROW(Outubro!$A$4:$A$300)-ROW(Outubro!$A$3)/(Outubro!$A$4:$A$300=MAX(N14:N15)),MOD(ROW(),2)+1)))),"")</f>
        <v/>
      </c>
      <c r="Q15" s="26"/>
      <c r="R15" s="20" t="str">
        <f>IFERROR(IF(Q14="","",IF(MOD(ROW(),2)+1=1,INDEX(Outubro!$C$4:$C$300,MATCH(Q15,Outubro!$A$4:$A$300,0)),INDEX(Outubro!$C$4:$C$300,_xlfn.AGGREGATE(15,6,ROW(Outubro!$A$4:$A$300)-ROW(Outubro!$A$3)/(Outubro!$A$4:$A$300=MAX(Q14:Q15)),MOD(ROW(),2)+1)))),"")</f>
        <v/>
      </c>
      <c r="S15" s="16" t="str">
        <f>IFERROR(IF(Q14="","",IF(MOD(ROW(),2)+1=1,INDEX(Outubro!$F$4:$F$300,MATCH(Q15,Outubro!$A$4:$A$300,0)),INDEX(Outubro!$F$4:$F$300,_xlfn.AGGREGATE(15,6,ROW(Outubro!$A$4:$A$300)-ROW(Outubro!$A$3)/(Outubro!$A$4:$A$300=MAX(Q14:Q15)),MOD(ROW(),2)+1)))),"")</f>
        <v/>
      </c>
      <c r="T15" s="26"/>
      <c r="U15" s="46" t="str">
        <f>IFERROR(IF(T14="","",IF(MOD(ROW(),2)+1=1,INDEX(Outubro!$C$4:$C$300,MATCH(T15,Outubro!$A$4:$A$300,0)),INDEX(Outubro!$C$4:$C$300,_xlfn.AGGREGATE(15,6,ROW(Outubro!$A$4:$A$300)-ROW(Outubro!$A$3)/(Outubro!$A$4:$A$300=MAX(T14:T15)),MOD(ROW(),2)+1)))),"")</f>
        <v/>
      </c>
      <c r="V15" s="16" t="str">
        <f>IFERROR(IF(T14="","",IF(MOD(ROW(),2)+1=1,INDEX(Outubro!$F$4:$F$300,MATCH(T15,Outubro!$A$4:$A$300,0)),INDEX(Outubro!$F$4:$F$300,_xlfn.AGGREGATE(15,6,ROW(Outubro!$A$4:$A$300)-ROW(Outubro!$A$3)/(Outubro!$A$4:$A$300=MAX(T14:T15)),MOD(ROW(),2)+1)))),"")</f>
        <v/>
      </c>
    </row>
    <row r="16" spans="2:22" x14ac:dyDescent="0.3">
      <c r="B16" s="45"/>
      <c r="C16" s="20" t="str">
        <f>IFERROR(IF(B14="","",IF(MOD(ROW(),2)+3=1,INDEX(Outubro!$C$4:$C$2300,MATCH(B16,Outubro!$A$4:$A$300,0)),INDEX(Outubro!$C$4:$C$300,_xlfn.AGGREGATE(15,6,ROW(Outubro!$A$4:$A$300)-ROW(Outubro!$A$3)/(Outubro!$A$4:$A$300=MAX(B14:B16)),MOD(ROW(),2)+3)))),"")</f>
        <v/>
      </c>
      <c r="D16" s="16" t="str">
        <f>IFERROR(IF(B14="","",IF(MOD(ROW(),2)+3=1,INDEX(Outubro!$F$4:$F$300,MATCH(B16,Outubro!$A$4:$A$300,0)),INDEX(Outubro!$F$4:$F$300,_xlfn.AGGREGATE(15,6,ROW(Outubro!$A$4:$A$300)-ROW(Outubro!$A$3)/(Outubro!$A$4:$A$300=MAX(B14:B16)),MOD(ROW(),2)+3)))),"")</f>
        <v/>
      </c>
      <c r="E16" s="26"/>
      <c r="F16" s="20" t="str">
        <f>IFERROR(IF(E14="","",IF(MOD(ROW(),2)+3=1,INDEX(Outubro!$C$4:$C$2300,MATCH(E16,Outubro!$A$4:$A$300,0)),INDEX(Outubro!$C$4:$C$300,_xlfn.AGGREGATE(15,6,ROW(Outubro!$A$4:$A$300)-ROW(Outubro!$A$3)/(Outubro!$A$4:$A$300=MAX(E14:E16)),MOD(ROW(),2)+3)))),"")</f>
        <v/>
      </c>
      <c r="G16" s="16" t="str">
        <f>IFERROR(IF(E14="","",IF(MOD(ROW(),2)+3=1,INDEX(Outubro!$F$4:$F$300,MATCH(E16,Outubro!$A$4:$A$300,0)),INDEX(Outubro!$F$4:$F$300,_xlfn.AGGREGATE(15,6,ROW(Outubro!$A$4:$A$300)-ROW(Outubro!$A$3)/(Outubro!$A$4:$A$300=MAX(E14:E16)),MOD(ROW(),2)+3)))),"")</f>
        <v/>
      </c>
      <c r="H16" s="26"/>
      <c r="I16" s="20" t="str">
        <f>IFERROR(IF(H14="","",IF(MOD(ROW(),2)+3=1,INDEX(Outubro!$C$4:$C$2300,MATCH(H16,Outubro!$A$4:$A$300,0)),INDEX(Outubro!$C$4:$C$300,_xlfn.AGGREGATE(15,6,ROW(Outubro!$A$4:$A$300)-ROW(Outubro!$A$3)/(Outubro!$A$4:$A$300=MAX(H14:H16)),MOD(ROW(),2)+3)))),"")</f>
        <v/>
      </c>
      <c r="J16" s="16" t="str">
        <f>IFERROR(IF(H14="","",IF(MOD(ROW(),2)+3=1,INDEX(Outubro!$F$4:$F$300,MATCH(H16,Outubro!$A$4:$A$300,0)),INDEX(Outubro!$F$4:$F$300,_xlfn.AGGREGATE(15,6,ROW(Outubro!$A$4:$A$300)-ROW(Outubro!$A$3)/(Outubro!$A$4:$A$300=MAX(H14:H16)),MOD(ROW(),2)+3)))),"")</f>
        <v/>
      </c>
      <c r="K16" s="26"/>
      <c r="L16" s="20" t="str">
        <f>IFERROR(IF(K14="","",IF(MOD(ROW(),2)+3=1,INDEX(Outubro!$C$4:$C$2300,MATCH(K16,Outubro!$A$4:$A$300,0)),INDEX(Outubro!$C$4:$C$300,_xlfn.AGGREGATE(15,6,ROW(Outubro!$A$4:$A$300)-ROW(Outubro!$A$3)/(Outubro!$A$4:$A$300=MAX(K14:K16)),MOD(ROW(),2)+3)))),"")</f>
        <v/>
      </c>
      <c r="M16" s="16" t="str">
        <f>IFERROR(IF(K14="","",IF(MOD(ROW(),2)+3=1,INDEX(Outubro!$F$4:$F$300,MATCH(K16,Outubro!$A$4:$A$300,0)),INDEX(Outubro!$F$4:$F$300,_xlfn.AGGREGATE(15,6,ROW(Outubro!$A$4:$A$300)-ROW(Outubro!$A$3)/(Outubro!$A$4:$A$300=MAX(K14:K16)),MOD(ROW(),2)+3)))),"")</f>
        <v/>
      </c>
      <c r="N16" s="26"/>
      <c r="O16" s="20" t="str">
        <f>IFERROR(IF(N14="","",IF(MOD(ROW(),2)+3=1,INDEX(Outubro!$C$4:$C$2300,MATCH(N16,Outubro!$A$4:$A$300,0)),INDEX(Outubro!$C$4:$C$300,_xlfn.AGGREGATE(15,6,ROW(Outubro!$A$4:$A$300)-ROW(Outubro!$A$3)/(Outubro!$A$4:$A$300=MAX(N14:N16)),MOD(ROW(),2)+3)))),"")</f>
        <v/>
      </c>
      <c r="P16" s="16" t="str">
        <f>IFERROR(IF(N14="","",IF(MOD(ROW(),2)+3=1,INDEX(Outubro!$F$4:$F$300,MATCH(N16,Outubro!$A$4:$A$300,0)),INDEX(Outubro!$F$4:$F$300,_xlfn.AGGREGATE(15,6,ROW(Outubro!$A$4:$A$300)-ROW(Outubro!$A$3)/(Outubro!$A$4:$A$300=MAX(N14:N16)),MOD(ROW(),2)+3)))),"")</f>
        <v/>
      </c>
      <c r="Q16" s="26"/>
      <c r="R16" s="20" t="str">
        <f>IFERROR(IF(Q14="","",IF(MOD(ROW(),2)+3=1,INDEX(Outubro!$C$4:$C$2300,MATCH(Q16,Outubro!$A$4:$A$300,0)),INDEX(Outubro!$C$4:$C$300,_xlfn.AGGREGATE(15,6,ROW(Outubro!$A$4:$A$300)-ROW(Outubro!$A$3)/(Outubro!$A$4:$A$300=MAX(Q14:Q16)),MOD(ROW(),2)+3)))),"")</f>
        <v/>
      </c>
      <c r="S16" s="16" t="str">
        <f>IFERROR(IF(Q14="","",IF(MOD(ROW(),2)+3=1,INDEX(Outubro!$F$4:$F$300,MATCH(Q16,Outubro!$A$4:$A$300,0)),INDEX(Outubro!$F$4:$F$300,_xlfn.AGGREGATE(15,6,ROW(Outubro!$A$4:$A$300)-ROW(Outubro!$A$3)/(Outubro!$A$4:$A$300=MAX(Q14:Q16)),MOD(ROW(),2)+3)))),"")</f>
        <v/>
      </c>
      <c r="T16" s="26"/>
      <c r="U16" s="46" t="str">
        <f>IFERROR(IF(T14="","",IF(MOD(ROW(),2)+3=1,INDEX(Outubro!$C$4:$C$2300,MATCH(T16,Outubro!$A$4:$A$300,0)),INDEX(Outubro!$C$4:$C$300,_xlfn.AGGREGATE(15,6,ROW(Outubro!$A$4:$A$300)-ROW(Outubro!$A$3)/(Outubro!$A$4:$A$300=MAX(T14:T16)),MOD(ROW(),2)+3)))),"")</f>
        <v/>
      </c>
      <c r="V16" s="16" t="str">
        <f>IFERROR(IF(T14="","",IF(MOD(ROW(),2)+3=1,INDEX(Outubro!$F$4:$F$300,MATCH(T16,Outubro!$A$4:$A$300,0)),INDEX(Outubro!$F$4:$F$300,_xlfn.AGGREGATE(15,6,ROW(Outubro!$A$4:$A$300)-ROW(Outubro!$A$3)/(Outubro!$A$4:$A$300=MAX(T14:T16)),MOD(ROW(),2)+3)))),"")</f>
        <v/>
      </c>
    </row>
    <row r="17" spans="2:22" x14ac:dyDescent="0.3">
      <c r="B17" s="45"/>
      <c r="C17" s="20" t="str">
        <f>IFERROR(IF(B14="","",IF(MOD(ROW(),2)+3=1,INDEX(Outubro!$C$4:$C$300,MATCH(B17,Outubro!$A$4:$A$300,0)),INDEX(Outubro!$C$4:$C$300,_xlfn.AGGREGATE(15,6,ROW(Outubro!$A$4:$A$300)-ROW(Outubro!$A$3)/(Outubro!$A$4:$A$300=MAX(B14:B17)),MOD(ROW(),2)+3)))),"")</f>
        <v/>
      </c>
      <c r="D17" s="16" t="str">
        <f>IFERROR(IF(B14="","",IF(MOD(ROW(),2)+3=1,INDEX(Outubro!$F$4:$F$300,MATCH(B17,Outubro!$A$4:$A$300,0)),INDEX(Outubro!$F$4:$F$300,_xlfn.AGGREGATE(15,6,ROW(Outubro!$A$4:$A$300)-ROW(Outubro!$A$3)/(Outubro!$A$4:$A$300=MAX(B14:B17)),MOD(ROW(),2)+3)))),"")</f>
        <v/>
      </c>
      <c r="E17" s="26"/>
      <c r="F17" s="20" t="str">
        <f>IFERROR(IF(E14="","",IF(MOD(ROW(),2)+3=1,INDEX(Outubro!$C$4:$C$300,MATCH(E17,Outubro!$A$4:$A$300,0)),INDEX(Outubro!$C$4:$C$300,_xlfn.AGGREGATE(15,6,ROW(Outubro!$A$4:$A$300)-ROW(Outubro!$A$3)/(Outubro!$A$4:$A$300=MAX(E14:E17)),MOD(ROW(),2)+3)))),"")</f>
        <v/>
      </c>
      <c r="G17" s="16" t="str">
        <f>IFERROR(IF(E14="","",IF(MOD(ROW(),2)+3=1,INDEX(Outubro!$F$4:$F$300,MATCH(E17,Outubro!$A$4:$A$300,0)),INDEX(Outubro!$F$4:$F$300,_xlfn.AGGREGATE(15,6,ROW(Outubro!$A$4:$A$300)-ROW(Outubro!$A$3)/(Outubro!$A$4:$A$300=MAX(E14:E17)),MOD(ROW(),2)+3)))),"")</f>
        <v/>
      </c>
      <c r="H17" s="26"/>
      <c r="I17" s="20" t="str">
        <f>IFERROR(IF(H14="","",IF(MOD(ROW(),2)+3=1,INDEX(Outubro!$C$4:$C$300,MATCH(H17,Outubro!$A$4:$A$300,0)),INDEX(Outubro!$C$4:$C$300,_xlfn.AGGREGATE(15,6,ROW(Outubro!$A$4:$A$300)-ROW(Outubro!$A$3)/(Outubro!$A$4:$A$300=MAX(H14:H17)),MOD(ROW(),2)+3)))),"")</f>
        <v/>
      </c>
      <c r="J17" s="16" t="str">
        <f>IFERROR(IF(H14="","",IF(MOD(ROW(),2)+3=1,INDEX(Outubro!$F$4:$F$300,MATCH(H17,Outubro!$A$4:$A$300,0)),INDEX(Outubro!$F$4:$F$300,_xlfn.AGGREGATE(15,6,ROW(Outubro!$A$4:$A$300)-ROW(Outubro!$A$3)/(Outubro!$A$4:$A$300=MAX(H14:H17)),MOD(ROW(),2)+3)))),"")</f>
        <v/>
      </c>
      <c r="K17" s="26"/>
      <c r="L17" s="20" t="str">
        <f>IFERROR(IF(K14="","",IF(MOD(ROW(),2)+3=1,INDEX(Outubro!$C$4:$C$300,MATCH(K17,Outubro!$A$4:$A$300,0)),INDEX(Outubro!$C$4:$C$300,_xlfn.AGGREGATE(15,6,ROW(Outubro!$A$4:$A$300)-ROW(Outubro!$A$3)/(Outubro!$A$4:$A$300=MAX(K14:K17)),MOD(ROW(),2)+3)))),"")</f>
        <v/>
      </c>
      <c r="M17" s="16" t="str">
        <f>IFERROR(IF(K14="","",IF(MOD(ROW(),2)+3=1,INDEX(Outubro!$F$4:$F$300,MATCH(K17,Outubro!$A$4:$A$300,0)),INDEX(Outubro!$F$4:$F$300,_xlfn.AGGREGATE(15,6,ROW(Outubro!$A$4:$A$300)-ROW(Outubro!$A$3)/(Outubro!$A$4:$A$300=MAX(K14:K17)),MOD(ROW(),2)+3)))),"")</f>
        <v/>
      </c>
      <c r="N17" s="26"/>
      <c r="O17" s="20" t="str">
        <f>IFERROR(IF(N14="","",IF(MOD(ROW(),2)+3=1,INDEX(Outubro!$C$4:$C$300,MATCH(N17,Outubro!$A$4:$A$300,0)),INDEX(Outubro!$C$4:$C$300,_xlfn.AGGREGATE(15,6,ROW(Outubro!$A$4:$A$300)-ROW(Outubro!$A$3)/(Outubro!$A$4:$A$300=MAX(N14:N17)),MOD(ROW(),2)+3)))),"")</f>
        <v/>
      </c>
      <c r="P17" s="16" t="str">
        <f>IFERROR(IF(N14="","",IF(MOD(ROW(),2)+3=1,INDEX(Outubro!$F$4:$F$300,MATCH(N17,Outubro!$A$4:$A$300,0)),INDEX(Outubro!$F$4:$F$300,_xlfn.AGGREGATE(15,6,ROW(Outubro!$A$4:$A$300)-ROW(Outubro!$A$3)/(Outubro!$A$4:$A$300=MAX(N14:N17)),MOD(ROW(),2)+3)))),"")</f>
        <v/>
      </c>
      <c r="Q17" s="26"/>
      <c r="R17" s="20" t="str">
        <f>IFERROR(IF(Q14="","",IF(MOD(ROW(),2)+3=1,INDEX(Outubro!$C$4:$C$300,MATCH(Q17,Outubro!$A$4:$A$300,0)),INDEX(Outubro!$C$4:$C$300,_xlfn.AGGREGATE(15,6,ROW(Outubro!$A$4:$A$300)-ROW(Outubro!$A$3)/(Outubro!$A$4:$A$300=MAX(Q14:Q17)),MOD(ROW(),2)+3)))),"")</f>
        <v/>
      </c>
      <c r="S17" s="16" t="str">
        <f>IFERROR(IF(Q14="","",IF(MOD(ROW(),2)+3=1,INDEX(Outubro!$F$4:$F$300,MATCH(Q17,Outubro!$A$4:$A$300,0)),INDEX(Outubro!$F$4:$F$300,_xlfn.AGGREGATE(15,6,ROW(Outubro!$A$4:$A$300)-ROW(Outubro!$A$3)/(Outubro!$A$4:$A$300=MAX(Q14:Q17)),MOD(ROW(),2)+3)))),"")</f>
        <v/>
      </c>
      <c r="T17" s="26"/>
      <c r="U17" s="46" t="str">
        <f>IFERROR(IF(T14="","",IF(MOD(ROW(),2)+3=1,INDEX(Outubro!$C$4:$C$300,MATCH(T17,Outubro!$A$4:$A$300,0)),INDEX(Outubro!$C$4:$C$300,_xlfn.AGGREGATE(15,6,ROW(Outubro!$A$4:$A$300)-ROW(Outubro!$A$3)/(Outubro!$A$4:$A$300=MAX(T14:T17)),MOD(ROW(),2)+3)))),"")</f>
        <v/>
      </c>
      <c r="V17" s="16" t="str">
        <f>IFERROR(IF(T14="","",IF(MOD(ROW(),2)+3=1,INDEX(Outubro!$F$4:$F$300,MATCH(T17,Outubro!$A$4:$A$300,0)),INDEX(Outubro!$F$4:$F$300,_xlfn.AGGREGATE(15,6,ROW(Outubro!$A$4:$A$300)-ROW(Outubro!$A$3)/(Outubro!$A$4:$A$300=MAX(T14:T17)),MOD(ROW(),2)+3)))),"")</f>
        <v/>
      </c>
    </row>
    <row r="18" spans="2:22" x14ac:dyDescent="0.3">
      <c r="B18" s="47"/>
      <c r="C18" s="20" t="str">
        <f>IFERROR(IF(B14="","",IF(MOD(ROW(),2)+5=1,INDEX(Outubro!$C$4:$C$300,MATCH(B18,Outubro!$A$4:$A$300,0)),INDEX(Outubro!$C$4:$C$300,_xlfn.AGGREGATE(15,6,ROW(Outubro!$A$4:$A$300)-ROW(Outubro!$A$3)/(Outubro!$A$4:$A$300=MAX(B14:B18)),MOD(ROW(),2)+5)))),"")</f>
        <v/>
      </c>
      <c r="D18" s="16" t="str">
        <f>IFERROR(IF(B14="","",IF(MOD(ROW(),2)+5=1,INDEX(Outubro!$F$4:$F$300,MATCH(B18,Outubro!$A$4:$A$300,0)),INDEX(Outubro!$F$4:$F$300,_xlfn.AGGREGATE(15,6,ROW(Outubro!$A$4:$A$300)-ROW(Outubro!$A$3)/(Outubro!$A$4:$A$300=MAX(B14:B18)),MOD(ROW(),2)+5)))),"")</f>
        <v/>
      </c>
      <c r="E18" s="34"/>
      <c r="F18" s="20" t="str">
        <f>IFERROR(IF(E14="","",IF(MOD(ROW(),2)+5=1,INDEX(Outubro!$C$4:$C$300,MATCH(E18,Outubro!$A$4:$A$300,0)),INDEX(Outubro!$C$4:$C$300,_xlfn.AGGREGATE(15,6,ROW(Outubro!$A$4:$A$300)-ROW(Outubro!$A$3)/(Outubro!$A$4:$A$300=MAX(E14:E18)),MOD(ROW(),2)+5)))),"")</f>
        <v/>
      </c>
      <c r="G18" s="16" t="str">
        <f>IFERROR(IF(E14="","",IF(MOD(ROW(),2)+5=1,INDEX(Outubro!$F$4:$F$300,MATCH(E18,Outubro!$A$4:$A$300,0)),INDEX(Outubro!$F$4:$F$300,_xlfn.AGGREGATE(15,6,ROW(Outubro!$A$4:$A$300)-ROW(Outubro!$A$3)/(Outubro!$A$4:$A$300=MAX(E14:E18)),MOD(ROW(),2)+5)))),"")</f>
        <v/>
      </c>
      <c r="H18" s="34"/>
      <c r="I18" s="20" t="str">
        <f>IFERROR(IF(H14="","",IF(MOD(ROW(),2)+5=1,INDEX(Outubro!$C$4:$C$300,MATCH(H18,Outubro!$A$4:$A$300,0)),INDEX(Outubro!$C$4:$C$300,_xlfn.AGGREGATE(15,6,ROW(Outubro!$A$4:$A$300)-ROW(Outubro!$A$3)/(Outubro!$A$4:$A$300=MAX(H14:H18)),MOD(ROW(),2)+5)))),"")</f>
        <v/>
      </c>
      <c r="J18" s="16" t="str">
        <f>IFERROR(IF(H14="","",IF(MOD(ROW(),2)+5=1,INDEX(Outubro!$F$4:$F$300,MATCH(H18,Outubro!$A$4:$A$300,0)),INDEX(Outubro!$F$4:$F$300,_xlfn.AGGREGATE(15,6,ROW(Outubro!$A$4:$A$300)-ROW(Outubro!$A$3)/(Outubro!$A$4:$A$300=MAX(H14:H18)),MOD(ROW(),2)+5)))),"")</f>
        <v/>
      </c>
      <c r="K18" s="34"/>
      <c r="L18" s="20" t="str">
        <f>IFERROR(IF(K14="","",IF(MOD(ROW(),2)+5=1,INDEX(Outubro!$C$4:$C$300,MATCH(K18,Outubro!$A$4:$A$300,0)),INDEX(Outubro!$C$4:$C$300,_xlfn.AGGREGATE(15,6,ROW(Outubro!$A$4:$A$300)-ROW(Outubro!$A$3)/(Outubro!$A$4:$A$300=MAX(K14:K18)),MOD(ROW(),2)+5)))),"")</f>
        <v/>
      </c>
      <c r="M18" s="16" t="str">
        <f>IFERROR(IF(K14="","",IF(MOD(ROW(),2)+5=1,INDEX(Outubro!$F$4:$F$300,MATCH(K18,Outubro!$A$4:$A$300,0)),INDEX(Outubro!$F$4:$F$300,_xlfn.AGGREGATE(15,6,ROW(Outubro!$A$4:$A$300)-ROW(Outubro!$A$3)/(Outubro!$A$4:$A$300=MAX(K14:K18)),MOD(ROW(),2)+5)))),"")</f>
        <v/>
      </c>
      <c r="N18" s="34"/>
      <c r="O18" s="20" t="str">
        <f>IFERROR(IF(N14="","",IF(MOD(ROW(),2)+5=1,INDEX(Outubro!$C$4:$C$300,MATCH(N18,Outubro!$A$4:$A$300,0)),INDEX(Outubro!$C$4:$C$300,_xlfn.AGGREGATE(15,6,ROW(Outubro!$A$4:$A$300)-ROW(Outubro!$A$3)/(Outubro!$A$4:$A$300=MAX(N14:N18)),MOD(ROW(),2)+5)))),"")</f>
        <v/>
      </c>
      <c r="P18" s="16" t="str">
        <f>IFERROR(IF(N14="","",IF(MOD(ROW(),2)+5=1,INDEX(Outubro!$F$4:$F$300,MATCH(N18,Outubro!$A$4:$A$300,0)),INDEX(Outubro!$F$4:$F$300,_xlfn.AGGREGATE(15,6,ROW(Outubro!$A$4:$A$300)-ROW(Outubro!$A$3)/(Outubro!$A$4:$A$300=MAX(N14:N18)),MOD(ROW(),2)+5)))),"")</f>
        <v/>
      </c>
      <c r="Q18" s="34"/>
      <c r="R18" s="20" t="str">
        <f>IFERROR(IF(Q14="","",IF(MOD(ROW(),2)+5=1,INDEX(Outubro!$C$4:$C$300,MATCH(Q18,Outubro!$A$4:$A$300,0)),INDEX(Outubro!$C$4:$C$300,_xlfn.AGGREGATE(15,6,ROW(Outubro!$A$4:$A$300)-ROW(Outubro!$A$3)/(Outubro!$A$4:$A$300=MAX(Q14:Q18)),MOD(ROW(),2)+5)))),"")</f>
        <v/>
      </c>
      <c r="S18" s="16" t="str">
        <f>IFERROR(IF(Q14="","",IF(MOD(ROW(),2)+5=1,INDEX(Outubro!$F$4:$F$300,MATCH(Q18,Outubro!$A$4:$A$300,0)),INDEX(Outubro!$F$4:$F$300,_xlfn.AGGREGATE(15,6,ROW(Outubro!$A$4:$A$300)-ROW(Outubro!$A$3)/(Outubro!$A$4:$A$300=MAX(Q14:Q18)),MOD(ROW(),2)+5)))),"")</f>
        <v/>
      </c>
      <c r="T18" s="34"/>
      <c r="U18" s="46" t="str">
        <f>IFERROR(IF(T14="","",IF(MOD(ROW(),2)+5=1,INDEX(Outubro!$C$4:$C$300,MATCH(T18,Outubro!$A$4:$A$300,0)),INDEX(Outubro!$C$4:$C$300,_xlfn.AGGREGATE(15,6,ROW(Outubro!$A$4:$A$300)-ROW(Outubro!$A$3)/(Outubro!$A$4:$A$300=MAX(T14:T18)),MOD(ROW(),2)+5)))),"")</f>
        <v/>
      </c>
      <c r="V18" s="16" t="str">
        <f>IFERROR(IF(T14="","",IF(MOD(ROW(),2)+5=1,INDEX(Outubro!$F$4:$F$300,MATCH(T18,Outubro!$A$4:$A$300,0)),INDEX(Outubro!$F$4:$F$300,_xlfn.AGGREGATE(15,6,ROW(Outubro!$A$4:$A$300)-ROW(Outubro!$A$3)/(Outubro!$A$4:$A$300=MAX(T14:T18)),MOD(ROW(),2)+5)))),"")</f>
        <v/>
      </c>
    </row>
    <row r="19" spans="2:22" x14ac:dyDescent="0.3">
      <c r="B19" s="47"/>
      <c r="C19" s="20" t="str">
        <f>IFERROR(IF(B14="","",IF(MOD(ROW(),2)+5=1,INDEX(Outubro!$C$4:$C$300,MATCH(B19,Outubro!$A$4:$A$300,0)),INDEX(Outubro!$C$4:$C$300,_xlfn.AGGREGATE(15,6,ROW(Outubro!$A$4:$A$300)-ROW(Outubro!$A$3)/(Outubro!$A$4:$A$300=MAX(B14:B19)),MOD(ROW(),2)+5)))),"")</f>
        <v/>
      </c>
      <c r="D19" s="16" t="str">
        <f>IFERROR(IF(B14="","",IF(MOD(ROW(),2)+5=1,INDEX(Outubro!$F$4:$F$300,MATCH(B19,Outubro!$A$4:$A$300,0)),INDEX(Outubro!$F$4:$F$300,_xlfn.AGGREGATE(15,6,ROW(Outubro!$A$4:$A$300)-ROW(Outubro!$A$3)/(Outubro!$A$4:$A$300=MAX(B14:B19)),MOD(ROW(),2)+5)))),"")</f>
        <v/>
      </c>
      <c r="E19" s="34"/>
      <c r="F19" s="20" t="str">
        <f>IFERROR(IF(E14="","",IF(MOD(ROW(),2)+5=1,INDEX(Outubro!$C$4:$C$300,MATCH(E19,Outubro!$A$4:$A$300,0)),INDEX(Outubro!$C$4:$C$300,_xlfn.AGGREGATE(15,6,ROW(Outubro!$A$4:$A$300)-ROW(Outubro!$A$3)/(Outubro!$A$4:$A$300=MAX(E14:E19)),MOD(ROW(),2)+5)))),"")</f>
        <v/>
      </c>
      <c r="G19" s="16" t="str">
        <f>IFERROR(IF(E14="","",IF(MOD(ROW(),2)+5=1,INDEX(Outubro!$F$4:$F$300,MATCH(E19,Outubro!$A$4:$A$300,0)),INDEX(Outubro!$F$4:$F$300,_xlfn.AGGREGATE(15,6,ROW(Outubro!$A$4:$A$300)-ROW(Outubro!$A$3)/(Outubro!$A$4:$A$300=MAX(E14:E19)),MOD(ROW(),2)+5)))),"")</f>
        <v/>
      </c>
      <c r="H19" s="34"/>
      <c r="I19" s="20" t="str">
        <f>IFERROR(IF(H14="","",IF(MOD(ROW(),2)+5=1,INDEX(Outubro!$C$4:$C$300,MATCH(H19,Outubro!$A$4:$A$300,0)),INDEX(Outubro!$C$4:$C$300,_xlfn.AGGREGATE(15,6,ROW(Outubro!$A$4:$A$300)-ROW(Outubro!$A$3)/(Outubro!$A$4:$A$300=MAX(H14:H19)),MOD(ROW(),2)+5)))),"")</f>
        <v/>
      </c>
      <c r="J19" s="16" t="str">
        <f>IFERROR(IF(H14="","",IF(MOD(ROW(),2)+5=1,INDEX(Outubro!$F$4:$F$300,MATCH(H19,Outubro!$A$4:$A$300,0)),INDEX(Outubro!$F$4:$F$300,_xlfn.AGGREGATE(15,6,ROW(Outubro!$A$4:$A$300)-ROW(Outubro!$A$3)/(Outubro!$A$4:$A$300=MAX(H14:H19)),MOD(ROW(),2)+5)))),"")</f>
        <v/>
      </c>
      <c r="K19" s="34"/>
      <c r="L19" s="20" t="str">
        <f>IFERROR(IF(K14="","",IF(MOD(ROW(),2)+5=1,INDEX(Outubro!$C$4:$C$300,MATCH(K19,Outubro!$A$4:$A$300,0)),INDEX(Outubro!$C$4:$C$300,_xlfn.AGGREGATE(15,6,ROW(Outubro!$A$4:$A$300)-ROW(Outubro!$A$3)/(Outubro!$A$4:$A$300=MAX(K14:K19)),MOD(ROW(),2)+5)))),"")</f>
        <v/>
      </c>
      <c r="M19" s="16" t="str">
        <f>IFERROR(IF(K14="","",IF(MOD(ROW(),2)+5=1,INDEX(Outubro!$F$4:$F$300,MATCH(K19,Outubro!$A$4:$A$300,0)),INDEX(Outubro!$F$4:$F$300,_xlfn.AGGREGATE(15,6,ROW(Outubro!$A$4:$A$300)-ROW(Outubro!$A$3)/(Outubro!$A$4:$A$300=MAX(K14:K19)),MOD(ROW(),2)+5)))),"")</f>
        <v/>
      </c>
      <c r="N19" s="34"/>
      <c r="O19" s="20" t="str">
        <f>IFERROR(IF(N14="","",IF(MOD(ROW(),2)+5=1,INDEX(Outubro!$C$4:$C$300,MATCH(N19,Outubro!$A$4:$A$300,0)),INDEX(Outubro!$C$4:$C$300,_xlfn.AGGREGATE(15,6,ROW(Outubro!$A$4:$A$300)-ROW(Outubro!$A$3)/(Outubro!$A$4:$A$300=MAX(N14:N19)),MOD(ROW(),2)+5)))),"")</f>
        <v/>
      </c>
      <c r="P19" s="16" t="str">
        <f>IFERROR(IF(N14="","",IF(MOD(ROW(),2)+5=1,INDEX(Outubro!$F$4:$F$300,MATCH(N19,Outubro!$A$4:$A$300,0)),INDEX(Outubro!$F$4:$F$300,_xlfn.AGGREGATE(15,6,ROW(Outubro!$A$4:$A$300)-ROW(Outubro!$A$3)/(Outubro!$A$4:$A$300=MAX(N14:N19)),MOD(ROW(),2)+5)))),"")</f>
        <v/>
      </c>
      <c r="Q19" s="34"/>
      <c r="R19" s="20" t="str">
        <f>IFERROR(IF(Q14="","",IF(MOD(ROW(),2)+5=1,INDEX(Outubro!$C$4:$C$300,MATCH(Q19,Outubro!$A$4:$A$300,0)),INDEX(Outubro!$C$4:$C$300,_xlfn.AGGREGATE(15,6,ROW(Outubro!$A$4:$A$300)-ROW(Outubro!$A$3)/(Outubro!$A$4:$A$300=MAX(Q14:Q19)),MOD(ROW(),2)+5)))),"")</f>
        <v/>
      </c>
      <c r="S19" s="16" t="str">
        <f>IFERROR(IF(Q14="","",IF(MOD(ROW(),2)+5=1,INDEX(Outubro!$F$4:$F$300,MATCH(Q19,Outubro!$A$4:$A$300,0)),INDEX(Outubro!$F$4:$F$300,_xlfn.AGGREGATE(15,6,ROW(Outubro!$A$4:$A$300)-ROW(Outubro!$A$3)/(Outubro!$A$4:$A$300=MAX(Q14:Q19)),MOD(ROW(),2)+5)))),"")</f>
        <v/>
      </c>
      <c r="T19" s="34"/>
      <c r="U19" s="46" t="str">
        <f>IFERROR(IF(T14="","",IF(MOD(ROW(),2)+5=1,INDEX(Outubro!$C$4:$C$300,MATCH(T19,Outubro!$A$4:$A$300,0)),INDEX(Outubro!$C$4:$C$300,_xlfn.AGGREGATE(15,6,ROW(Outubro!$A$4:$A$300)-ROW(Outubro!$A$3)/(Outubro!$A$4:$A$300=MAX(T14:T19)),MOD(ROW(),2)+5)))),"")</f>
        <v/>
      </c>
      <c r="V19" s="16" t="str">
        <f>IFERROR(IF(T14="","",IF(MOD(ROW(),2)+5=1,INDEX(Outubro!$F$4:$F$300,MATCH(T19,Outubro!$A$4:$A$300,0)),INDEX(Outubro!$F$4:$F$300,_xlfn.AGGREGATE(15,6,ROW(Outubro!$A$4:$A$300)-ROW(Outubro!$A$3)/(Outubro!$A$4:$A$300=MAX(T14:T19)),MOD(ROW(),2)+5)))),"")</f>
        <v/>
      </c>
    </row>
    <row r="20" spans="2:22" x14ac:dyDescent="0.3">
      <c r="B20" s="47"/>
      <c r="C20" s="20" t="str">
        <f>IFERROR(IF(B14="","",IF(MOD(ROW(),2)+7=1,INDEX(Outubro!$C$4:$C$300,MATCH(B20,Outubro!$A$4:$A$300,0)),INDEX(Outubro!$C$4:$C$300,_xlfn.AGGREGATE(15,6,ROW(Outubro!$A$4:$A$300)-ROW(Outubro!$A$3)/(Outubro!$A$4:$A$300=MAX(B14:B20)),MOD(ROW(),2)+7)))),"")</f>
        <v/>
      </c>
      <c r="D20" s="16" t="str">
        <f>IFERROR(IF(B14="","",IF(MOD(ROW(),2)+7=1,INDEX(Outubro!$F$4:$F$300,MATCH(B20,Outubro!$A$4:$A$300,0)),INDEX(Outubro!$F$4:$F$300,_xlfn.AGGREGATE(15,6,ROW(Outubro!$A$4:$A$300)-ROW(Outubro!$A$3)/(Outubro!$A$4:$A$300=MAX(B14:B20)),MOD(ROW(),2)+7)))),"")</f>
        <v/>
      </c>
      <c r="E20" s="34"/>
      <c r="F20" s="20" t="str">
        <f>IFERROR(IF(E14="","",IF(MOD(ROW(),2)+7=1,INDEX(Outubro!$C$4:$C$300,MATCH(E20,Outubro!$A$4:$A$300,0)),INDEX(Outubro!$C$4:$C$300,_xlfn.AGGREGATE(15,6,ROW(Outubro!$A$4:$A$300)-ROW(Outubro!$A$3)/(Outubro!$A$4:$A$300=MAX(E14:E20)),MOD(ROW(),2)+7)))),"")</f>
        <v/>
      </c>
      <c r="G20" s="16" t="str">
        <f>IFERROR(IF(E14="","",IF(MOD(ROW(),2)+7=1,INDEX(Outubro!$F$4:$F$300,MATCH(E20,Outubro!$A$4:$A$300,0)),INDEX(Outubro!$F$4:$F$300,_xlfn.AGGREGATE(15,6,ROW(Outubro!$A$4:$A$300)-ROW(Outubro!$A$3)/(Outubro!$A$4:$A$300=MAX(E14:E20)),MOD(ROW(),2)+7)))),"")</f>
        <v/>
      </c>
      <c r="H20" s="34"/>
      <c r="I20" s="20" t="str">
        <f>IFERROR(IF(H14="","",IF(MOD(ROW(),2)+7=1,INDEX(Outubro!$C$4:$C$300,MATCH(H20,Outubro!$A$4:$A$300,0)),INDEX(Outubro!$C$4:$C$300,_xlfn.AGGREGATE(15,6,ROW(Outubro!$A$4:$A$300)-ROW(Outubro!$A$3)/(Outubro!$A$4:$A$300=MAX(H14:H20)),MOD(ROW(),2)+7)))),"")</f>
        <v/>
      </c>
      <c r="J20" s="16" t="str">
        <f>IFERROR(IF(H14="","",IF(MOD(ROW(),2)+7=1,INDEX(Outubro!$F$4:$F$300,MATCH(H20,Outubro!$A$4:$A$300,0)),INDEX(Outubro!$F$4:$F$300,_xlfn.AGGREGATE(15,6,ROW(Outubro!$A$4:$A$300)-ROW(Outubro!$A$3)/(Outubro!$A$4:$A$300=MAX(H14:H20)),MOD(ROW(),2)+7)))),"")</f>
        <v/>
      </c>
      <c r="K20" s="34"/>
      <c r="L20" s="20" t="str">
        <f>IFERROR(IF(K14="","",IF(MOD(ROW(),2)+7=1,INDEX(Outubro!$C$4:$C$300,MATCH(K20,Outubro!$A$4:$A$300,0)),INDEX(Outubro!$C$4:$C$300,_xlfn.AGGREGATE(15,6,ROW(Outubro!$A$4:$A$300)-ROW(Outubro!$A$3)/(Outubro!$A$4:$A$300=MAX(K14:K20)),MOD(ROW(),2)+7)))),"")</f>
        <v/>
      </c>
      <c r="M20" s="16" t="str">
        <f>IFERROR(IF(K14="","",IF(MOD(ROW(),2)+7=1,INDEX(Outubro!$F$4:$F$300,MATCH(K20,Outubro!$A$4:$A$300,0)),INDEX(Outubro!$F$4:$F$300,_xlfn.AGGREGATE(15,6,ROW(Outubro!$A$4:$A$300)-ROW(Outubro!$A$3)/(Outubro!$A$4:$A$300=MAX(K14:K20)),MOD(ROW(),2)+7)))),"")</f>
        <v/>
      </c>
      <c r="N20" s="34"/>
      <c r="O20" s="20" t="str">
        <f>IFERROR(IF(N14="","",IF(MOD(ROW(),2)+7=1,INDEX(Outubro!$C$4:$C$300,MATCH(N20,Outubro!$A$4:$A$300,0)),INDEX(Outubro!$C$4:$C$300,_xlfn.AGGREGATE(15,6,ROW(Outubro!$A$4:$A$300)-ROW(Outubro!$A$3)/(Outubro!$A$4:$A$300=MAX(N14:N20)),MOD(ROW(),2)+7)))),"")</f>
        <v/>
      </c>
      <c r="P20" s="16" t="str">
        <f>IFERROR(IF(N14="","",IF(MOD(ROW(),2)+7=1,INDEX(Outubro!$F$4:$F$300,MATCH(N20,Outubro!$A$4:$A$300,0)),INDEX(Outubro!$F$4:$F$300,_xlfn.AGGREGATE(15,6,ROW(Outubro!$A$4:$A$300)-ROW(Outubro!$A$3)/(Outubro!$A$4:$A$300=MAX(N14:N20)),MOD(ROW(),2)+7)))),"")</f>
        <v/>
      </c>
      <c r="Q20" s="34"/>
      <c r="R20" s="20" t="str">
        <f>IFERROR(IF(Q14="","",IF(MOD(ROW(),2)+7=1,INDEX(Outubro!$C$4:$C$300,MATCH(Q20,Outubro!$A$4:$A$300,0)),INDEX(Outubro!$C$4:$C$300,_xlfn.AGGREGATE(15,6,ROW(Outubro!$A$4:$A$300)-ROW(Outubro!$A$3)/(Outubro!$A$4:$A$300=MAX(Q14:Q20)),MOD(ROW(),2)+7)))),"")</f>
        <v/>
      </c>
      <c r="S20" s="16" t="str">
        <f>IFERROR(IF(Q14="","",IF(MOD(ROW(),2)+7=1,INDEX(Outubro!$F$4:$F$300,MATCH(Q20,Outubro!$A$4:$A$300,0)),INDEX(Outubro!$F$4:$F$300,_xlfn.AGGREGATE(15,6,ROW(Outubro!$A$4:$A$300)-ROW(Outubro!$A$3)/(Outubro!$A$4:$A$300=MAX(Q14:Q20)),MOD(ROW(),2)+7)))),"")</f>
        <v/>
      </c>
      <c r="T20" s="34"/>
      <c r="U20" s="46" t="str">
        <f>IFERROR(IF(T14="","",IF(MOD(ROW(),2)+7=1,INDEX(Outubro!$C$4:$C$300,MATCH(T20,Outubro!$A$4:$A$300,0)),INDEX(Outubro!$C$4:$C$300,_xlfn.AGGREGATE(15,6,ROW(Outubro!$A$4:$A$300)-ROW(Outubro!$A$3)/(Outubro!$A$4:$A$300=MAX(T14:T20)),MOD(ROW(),2)+7)))),"")</f>
        <v/>
      </c>
      <c r="V20" s="16" t="str">
        <f>IFERROR(IF(T14="","",IF(MOD(ROW(),2)+7=1,INDEX(Outubro!$F$4:$F$300,MATCH(T20,Outubro!$A$4:$A$300,0)),INDEX(Outubro!$F$4:$F$300,_xlfn.AGGREGATE(15,6,ROW(Outubro!$A$4:$A$300)-ROW(Outubro!$A$3)/(Outubro!$A$4:$A$300=MAX(T14:T20)),MOD(ROW(),2)+7)))),"")</f>
        <v/>
      </c>
    </row>
    <row r="21" spans="2:22" x14ac:dyDescent="0.3">
      <c r="B21" s="47"/>
      <c r="C21" s="21" t="str">
        <f>IFERROR(IF(B14="","",IF(MOD(ROW(),2)+7=1,INDEX(Outubro!$C$4:$C$300,MATCH(B21,Outubro!$A$4:$A$300,0)),INDEX(Outubro!$C$4:$C$300,_xlfn.AGGREGATE(15,6,ROW(Outubro!$A$4:$A$300)-ROW(Outubro!$A$3)/(Outubro!$A$4:$A$300=MAX(B14:B21)),MOD(ROW(),2)+7)))),"")</f>
        <v/>
      </c>
      <c r="D21" s="16" t="str">
        <f>IFERROR(IF(B14="","",IF(MOD(ROW(),2)+7=1,INDEX(Outubro!$F$4:$F$300,MATCH(B21,Outubro!$A$4:$A$300,0)),INDEX(Outubro!$F$4:$F$300,_xlfn.AGGREGATE(15,6,ROW(Outubro!$A$4:$A$300)-ROW(Outubro!$A$3)/(Outubro!$A$4:$A$300=MAX(B14:B21)),MOD(ROW(),2)+7)))),"")</f>
        <v/>
      </c>
      <c r="E21" s="34"/>
      <c r="F21" s="44" t="str">
        <f>IFERROR(IF(E14="","",IF(MOD(ROW(),2)+7=1,INDEX(Outubro!$C$4:$C$300,MATCH(E21,Outubro!$A$4:$A$300,0)),INDEX(Outubro!$C$4:$C$300,_xlfn.AGGREGATE(15,6,ROW(Outubro!$A$4:$A$300)-ROW(Outubro!$A$3)/(Outubro!$A$4:$A$300=MAX(E14:E21)),MOD(ROW(),2)+7)))),"")</f>
        <v/>
      </c>
      <c r="G21" s="16" t="str">
        <f>IFERROR(IF(E14="","",IF(MOD(ROW(),2)+7=1,INDEX(Outubro!$F$4:$F$300,MATCH(E21,Outubro!$A$4:$A$300,0)),INDEX(Outubro!$F$4:$F$300,_xlfn.AGGREGATE(15,6,ROW(Outubro!$A$4:$A$300)-ROW(Outubro!$A$3)/(Outubro!$A$4:$A$300=MAX(E14:E21)),MOD(ROW(),2)+7)))),"")</f>
        <v/>
      </c>
      <c r="H21" s="34"/>
      <c r="I21" s="44" t="str">
        <f>IFERROR(IF(H14="","",IF(MOD(ROW(),2)+7=1,INDEX(Outubro!$C$4:$C$300,MATCH(H21,Outubro!$A$4:$A$300,0)),INDEX(Outubro!$C$4:$C$300,_xlfn.AGGREGATE(15,6,ROW(Outubro!$A$4:$A$300)-ROW(Outubro!$A$3)/(Outubro!$A$4:$A$300=MAX(H14:H21)),MOD(ROW(),2)+7)))),"")</f>
        <v/>
      </c>
      <c r="J21" s="16" t="str">
        <f>IFERROR(IF(H14="","",IF(MOD(ROW(),2)+7=1,INDEX(Outubro!$F$4:$F$300,MATCH(H21,Outubro!$A$4:$A$300,0)),INDEX(Outubro!$F$4:$F$300,_xlfn.AGGREGATE(15,6,ROW(Outubro!$A$4:$A$300)-ROW(Outubro!$A$3)/(Outubro!$A$4:$A$300=MAX(H14:H21)),MOD(ROW(),2)+7)))),"")</f>
        <v/>
      </c>
      <c r="K21" s="34"/>
      <c r="L21" s="44" t="str">
        <f>IFERROR(IF(K14="","",IF(MOD(ROW(),2)+7=1,INDEX(Outubro!$C$4:$C$300,MATCH(K21,Outubro!$A$4:$A$300,0)),INDEX(Outubro!$C$4:$C$300,_xlfn.AGGREGATE(15,6,ROW(Outubro!$A$4:$A$300)-ROW(Outubro!$A$3)/(Outubro!$A$4:$A$300=MAX(K14:K21)),MOD(ROW(),2)+7)))),"")</f>
        <v/>
      </c>
      <c r="M21" s="16" t="str">
        <f>IFERROR(IF(K14="","",IF(MOD(ROW(),2)+7=1,INDEX(Outubro!$F$4:$F$300,MATCH(K21,Outubro!$A$4:$A$300,0)),INDEX(Outubro!$F$4:$F$300,_xlfn.AGGREGATE(15,6,ROW(Outubro!$A$4:$A$300)-ROW(Outubro!$A$3)/(Outubro!$A$4:$A$300=MAX(K14:K21)),MOD(ROW(),2)+7)))),"")</f>
        <v/>
      </c>
      <c r="N21" s="34"/>
      <c r="O21" s="44" t="str">
        <f>IFERROR(IF(N14="","",IF(MOD(ROW(),2)+7=1,INDEX(Outubro!$C$4:$C$300,MATCH(N21,Outubro!$A$4:$A$300,0)),INDEX(Outubro!$C$4:$C$300,_xlfn.AGGREGATE(15,6,ROW(Outubro!$A$4:$A$300)-ROW(Outubro!$A$3)/(Outubro!$A$4:$A$300=MAX(N14:N21)),MOD(ROW(),2)+7)))),"")</f>
        <v/>
      </c>
      <c r="P21" s="16" t="str">
        <f>IFERROR(IF(N14="","",IF(MOD(ROW(),2)+7=1,INDEX(Outubro!$F$4:$F$300,MATCH(N21,Outubro!$A$4:$A$300,0)),INDEX(Outubro!$F$4:$F$300,_xlfn.AGGREGATE(15,6,ROW(Outubro!$A$4:$A$300)-ROW(Outubro!$A$3)/(Outubro!$A$4:$A$300=MAX(N14:N21)),MOD(ROW(),2)+7)))),"")</f>
        <v/>
      </c>
      <c r="Q21" s="34"/>
      <c r="R21" s="44" t="str">
        <f>IFERROR(IF(Q14="","",IF(MOD(ROW(),2)+7=1,INDEX(Outubro!$C$4:$C$300,MATCH(Q21,Outubro!$A$4:$A$300,0)),INDEX(Outubro!$C$4:$C$300,_xlfn.AGGREGATE(15,6,ROW(Outubro!$A$4:$A$300)-ROW(Outubro!$A$3)/(Outubro!$A$4:$A$300=MAX(Q14:Q21)),MOD(ROW(),2)+7)))),"")</f>
        <v/>
      </c>
      <c r="S21" s="16" t="str">
        <f>IFERROR(IF(Q14="","",IF(MOD(ROW(),2)+7=1,INDEX(Outubro!$F$4:$F$300,MATCH(Q21,Outubro!$A$4:$A$300,0)),INDEX(Outubro!$F$4:$F$300,_xlfn.AGGREGATE(15,6,ROW(Outubro!$A$4:$A$300)-ROW(Outubro!$A$3)/(Outubro!$A$4:$A$300=MAX(Q14:Q21)),MOD(ROW(),2)+7)))),"")</f>
        <v/>
      </c>
      <c r="T21" s="34"/>
      <c r="U21" s="51" t="str">
        <f>IFERROR(IF(T14="","",IF(MOD(ROW(),2)+7=1,INDEX(Outubro!$C$4:$C$300,MATCH(T21,Outubro!$A$4:$A$300,0)),INDEX(Outubro!$C$4:$C$300,_xlfn.AGGREGATE(15,6,ROW(Outubro!$A$4:$A$300)-ROW(Outubro!$A$3)/(Outubro!$A$4:$A$300=MAX(T14:T21)),MOD(ROW(),2)+7)))),"")</f>
        <v/>
      </c>
      <c r="V21" s="16" t="str">
        <f>IFERROR(IF(T14="","",IF(MOD(ROW(),2)+7=1,INDEX(Outubro!$F$4:$F$300,MATCH(T21,Outubro!$A$4:$A$300,0)),INDEX(Outubro!$F$4:$F$300,_xlfn.AGGREGATE(15,6,ROW(Outubro!$A$4:$A$300)-ROW(Outubro!$A$3)/(Outubro!$A$4:$A$300=MAX(T14:T21)),MOD(ROW(),2)+7)))),"")</f>
        <v/>
      </c>
    </row>
    <row r="22" spans="2:22" x14ac:dyDescent="0.3">
      <c r="B22" s="49">
        <f>Outubro!H9</f>
        <v>44479</v>
      </c>
      <c r="C22" s="20" t="str">
        <f>IFERROR(IF(B22="","",IF(MOD(ROW(),2)+1=1,INDEX(Outubro!$C$4:$C$300,MATCH(B22,Outubro!$A$4:$A$300,0)),INDEX(Outubro!$C$4:$C$300,_xlfn.AGGREGATE(15,6,ROW(Outubro!$A$4:$A$300)-ROW(Outubro!$A$3)/(Outubro!$A$4:$A$300=MAX(B22)),MOD(ROW(),2)+1)))),"")</f>
        <v>Literatura internacional</v>
      </c>
      <c r="D22" s="16" t="str">
        <f>IFERROR(IF(B22="","",IF(MOD(ROW(),2)+1=1,INDEX(Outubro!$F$4:$F$300,MATCH(B22,Outubro!$A$4:$A$300,0)),INDEX(Outubro!$F$4:$F$300,_xlfn.AGGREGATE(15,6,ROW(Outubro!$A$4:$A$300)-ROW(Outubro!$A$3)/(Outubro!$A$4:$A$300=MAX(B22)),MOD(ROW(),2)+1)))),"")</f>
        <v>Estudado</v>
      </c>
      <c r="E22" s="36">
        <f>Outubro!I9</f>
        <v>44480</v>
      </c>
      <c r="F22" s="20" t="str">
        <f>IFERROR(IF(E22="","",IF(MOD(ROW(),2)+1=1,INDEX(Outubro!$C$4:$C$300,MATCH(E22,Outubro!$A$4:$A$300,0)),INDEX(Outubro!$C$4:$C$300,_xlfn.AGGREGATE(15,6,ROW(Outubro!$A$4:$A$300)-ROW(Outubro!$A$3)/(Outubro!$A$4:$A$300=MAX(E22)),MOD(ROW(),2)+1)))),"")</f>
        <v>Crase</v>
      </c>
      <c r="G22" s="16" t="str">
        <f>IFERROR(IF(E22="","",IF(MOD(ROW(),2)+1=1,INDEX(Outubro!$F$4:$F$300,MATCH(E22,Outubro!$A$4:$A$300,0)),INDEX(Outubro!$F$4:$F$300,_xlfn.AGGREGATE(15,6,ROW(Outubro!$A$4:$A$300)-ROW(Outubro!$A$3)/(Outubro!$A$4:$A$300=MAX(E22)),MOD(ROW(),2)+1)))),"")</f>
        <v>A estudar</v>
      </c>
      <c r="H22" s="36">
        <f>Outubro!J9</f>
        <v>44481</v>
      </c>
      <c r="I22" s="20" t="str">
        <f>IFERROR(IF(H22="","",IF(MOD(ROW(),2)+1=1,INDEX(Outubro!$C$4:$C$300,MATCH(H22,Outubro!$A$4:$A$300,0)),INDEX(Outubro!$C$4:$C$300,_xlfn.AGGREGATE(15,6,ROW(Outubro!$A$4:$A$300)-ROW(Outubro!$A$3)/(Outubro!$A$4:$A$300=MAX(H22)),MOD(ROW(),2)+1)))),"")</f>
        <v>Números inteiros</v>
      </c>
      <c r="J22" s="16" t="str">
        <f>IFERROR(IF(H22="","",IF(MOD(ROW(),2)+1=1,INDEX(Outubro!$F$4:$F$300,MATCH(H22,Outubro!$A$4:$A$300,0)),INDEX(Outubro!$F$4:$F$300,_xlfn.AGGREGATE(15,6,ROW(Outubro!$A$4:$A$300)-ROW(Outubro!$A$3)/(Outubro!$A$4:$A$300=MAX(H22)),MOD(ROW(),2)+1)))),"")</f>
        <v>A estudar</v>
      </c>
      <c r="K22" s="36">
        <f>Outubro!K9</f>
        <v>44482</v>
      </c>
      <c r="L22" s="20" t="str">
        <f>IFERROR(IF(K22="","",IF(MOD(ROW(),2)+1=1,INDEX(Outubro!$C$4:$C$300,MATCH(K22,Outubro!$A$4:$A$300,0)),INDEX(Outubro!$C$4:$C$300,_xlfn.AGGREGATE(15,6,ROW(Outubro!$A$4:$A$300)-ROW(Outubro!$A$3)/(Outubro!$A$4:$A$300=MAX(K22)),MOD(ROW(),2)+1)))),"")</f>
        <v>Reações Quimicas</v>
      </c>
      <c r="M22" s="16" t="str">
        <f>IFERROR(IF(K22="","",IF(MOD(ROW(),2)+1=1,INDEX(Outubro!$F$4:$F$300,MATCH(K22,Outubro!$A$4:$A$300,0)),INDEX(Outubro!$F$4:$F$300,_xlfn.AGGREGATE(15,6,ROW(Outubro!$A$4:$A$300)-ROW(Outubro!$A$3)/(Outubro!$A$4:$A$300=MAX(K22)),MOD(ROW(),2)+1)))),"")</f>
        <v>A estudar</v>
      </c>
      <c r="N22" s="36">
        <f>Outubro!L9</f>
        <v>44483</v>
      </c>
      <c r="O22" s="20" t="str">
        <f>IFERROR(IF(N22="","",IF(MOD(ROW(),2)+1=1,INDEX(Outubro!$C$4:$C$300,MATCH(N22,Outubro!$A$4:$A$300,0)),INDEX(Outubro!$C$4:$C$300,_xlfn.AGGREGATE(15,6,ROW(Outubro!$A$4:$A$300)-ROW(Outubro!$A$3)/(Outubro!$A$4:$A$300=MAX(N22)),MOD(ROW(),2)+1)))),"")</f>
        <v>Báskara</v>
      </c>
      <c r="P22" s="16" t="str">
        <f>IFERROR(IF(N22="","",IF(MOD(ROW(),2)+1=1,INDEX(Outubro!$F$4:$F$300,MATCH(N22,Outubro!$A$4:$A$300,0)),INDEX(Outubro!$F$4:$F$300,_xlfn.AGGREGATE(15,6,ROW(Outubro!$A$4:$A$300)-ROW(Outubro!$A$3)/(Outubro!$A$4:$A$300=MAX(N22)),MOD(ROW(),2)+1)))),"")</f>
        <v>A estudar</v>
      </c>
      <c r="Q22" s="36">
        <f>Outubro!M9</f>
        <v>44484</v>
      </c>
      <c r="R22" s="20" t="str">
        <f>IFERROR(IF(Q22="","",IF(MOD(ROW(),2)+1=1,INDEX(Outubro!$C$4:$C$300,MATCH(Q22,Outubro!$A$4:$A$300,0)),INDEX(Outubro!$C$4:$C$300,_xlfn.AGGREGATE(15,6,ROW(Outubro!$A$4:$A$300)-ROW(Outubro!$A$3)/(Outubro!$A$4:$A$300=MAX(Q22)),MOD(ROW(),2)+1)))),"")</f>
        <v>Hifen</v>
      </c>
      <c r="S22" s="16" t="str">
        <f>IFERROR(IF(Q22="","",IF(MOD(ROW(),2)+1=1,INDEX(Outubro!$F$4:$F$300,MATCH(Q22,Outubro!$A$4:$A$300,0)),INDEX(Outubro!$F$4:$F$300,_xlfn.AGGREGATE(15,6,ROW(Outubro!$A$4:$A$300)-ROW(Outubro!$A$3)/(Outubro!$A$4:$A$300=MAX(Q22)),MOD(ROW(),2)+1)))),"")</f>
        <v>A estudar</v>
      </c>
      <c r="T22" s="36">
        <f>Outubro!N9</f>
        <v>44485</v>
      </c>
      <c r="U22" s="46" t="str">
        <f>IFERROR(IF(T22="","",IF(MOD(ROW(),2)+1=1,INDEX(Outubro!$C$4:$C$300,MATCH(T22,Outubro!$A$4:$A$300,0)),INDEX(Outubro!$C$4:$C$300,_xlfn.AGGREGATE(15,6,ROW(Outubro!$A$4:$A$300)-ROW(Outubro!$A$3)/(Outubro!$A$4:$A$300=MAX(T22)),MOD(ROW(),2)+1)))),"")</f>
        <v>Velocidade Média</v>
      </c>
      <c r="V22" s="16" t="str">
        <f>IFERROR(IF(T22="","",IF(MOD(ROW(),2)+1=1,INDEX(Outubro!$F$4:$F$300,MATCH(T22,Outubro!$A$4:$A$300,0)),INDEX(Outubro!$F$4:$F$300,_xlfn.AGGREGATE(15,6,ROW(Outubro!$A$4:$A$300)-ROW(Outubro!$A$3)/(Outubro!$A$4:$A$300=MAX(T22)),MOD(ROW(),2)+1)))),"")</f>
        <v>A estudar</v>
      </c>
    </row>
    <row r="23" spans="2:22" x14ac:dyDescent="0.3">
      <c r="B23" s="45"/>
      <c r="C23" s="20" t="str">
        <f>IFERROR(IF(B22="","",IF(MOD(ROW(),2)+1=1,INDEX(Outubro!$C$4:$C$300,MATCH(B23,Outubro!$A$4:$A$300,0)),INDEX(Outubro!$C$4:$C$300,_xlfn.AGGREGATE(15,6,ROW(Outubro!$A$4:$A$300)-ROW(Outubro!$A$3)/(Outubro!$A$4:$A$300=MAX(B22:B23)),MOD(ROW(),2)+1)))),"")</f>
        <v/>
      </c>
      <c r="D23" s="16" t="str">
        <f>IFERROR(IF(B22="","",IF(MOD(ROW(),2)+1=1,INDEX(Outubro!$F$4:$F$300,MATCH(B23,Outubro!$A$4:$A$300,0)),INDEX(Outubro!$F$4:$F$300,_xlfn.AGGREGATE(15,6,ROW(Outubro!$A$4:$A$300)-ROW(Outubro!$A$3)/(Outubro!$A$4:$A$300=MAX(B22:B23)),MOD(ROW(),2)+1)))),"")</f>
        <v/>
      </c>
      <c r="E23" s="26"/>
      <c r="F23" s="20" t="str">
        <f>IFERROR(IF(E22="","",IF(MOD(ROW(),2)+1=1,INDEX(Outubro!$C$4:$C$300,MATCH(E23,Outubro!$A$4:$A$300,0)),INDEX(Outubro!$C$4:$C$300,_xlfn.AGGREGATE(15,6,ROW(Outubro!$A$4:$A$300)-ROW(Outubro!$A$3)/(Outubro!$A$4:$A$300=MAX(E22:E23)),MOD(ROW(),2)+1)))),"")</f>
        <v/>
      </c>
      <c r="G23" s="16" t="str">
        <f>IFERROR(IF(E22="","",IF(MOD(ROW(),2)+1=1,INDEX(Outubro!$F$4:$F$300,MATCH(E23,Outubro!$A$4:$A$300,0)),INDEX(Outubro!$F$4:$F$300,_xlfn.AGGREGATE(15,6,ROW(Outubro!$A$4:$A$300)-ROW(Outubro!$A$3)/(Outubro!$A$4:$A$300=MAX(E22:E23)),MOD(ROW(),2)+1)))),"")</f>
        <v/>
      </c>
      <c r="H23" s="26"/>
      <c r="I23" s="20" t="str">
        <f>IFERROR(IF(H22="","",IF(MOD(ROW(),2)+1=1,INDEX(Outubro!$C$4:$C$300,MATCH(H23,Outubro!$A$4:$A$300,0)),INDEX(Outubro!$C$4:$C$300,_xlfn.AGGREGATE(15,6,ROW(Outubro!$A$4:$A$300)-ROW(Outubro!$A$3)/(Outubro!$A$4:$A$300=MAX(H22:H23)),MOD(ROW(),2)+1)))),"")</f>
        <v/>
      </c>
      <c r="J23" s="16" t="str">
        <f>IFERROR(IF(H22="","",IF(MOD(ROW(),2)+1=1,INDEX(Outubro!$F$4:$F$300,MATCH(H23,Outubro!$A$4:$A$300,0)),INDEX(Outubro!$F$4:$F$300,_xlfn.AGGREGATE(15,6,ROW(Outubro!$A$4:$A$300)-ROW(Outubro!$A$3)/(Outubro!$A$4:$A$300=MAX(H22:H23)),MOD(ROW(),2)+1)))),"")</f>
        <v/>
      </c>
      <c r="K23" s="26"/>
      <c r="L23" s="20" t="str">
        <f>IFERROR(IF(K22="","",IF(MOD(ROW(),2)+1=1,INDEX(Outubro!$C$4:$C$300,MATCH(K23,Outubro!$A$4:$A$300,0)),INDEX(Outubro!$C$4:$C$300,_xlfn.AGGREGATE(15,6,ROW(Outubro!$A$4:$A$300)-ROW(Outubro!$A$3)/(Outubro!$A$4:$A$300=MAX(K22:K23)),MOD(ROW(),2)+1)))),"")</f>
        <v/>
      </c>
      <c r="M23" s="16" t="str">
        <f>IFERROR(IF(K22="","",IF(MOD(ROW(),2)+1=1,INDEX(Outubro!$F$4:$F$300,MATCH(K23,Outubro!$A$4:$A$300,0)),INDEX(Outubro!$F$4:$F$300,_xlfn.AGGREGATE(15,6,ROW(Outubro!$A$4:$A$300)-ROW(Outubro!$A$3)/(Outubro!$A$4:$A$300=MAX(K22:K23)),MOD(ROW(),2)+1)))),"")</f>
        <v/>
      </c>
      <c r="N23" s="26"/>
      <c r="O23" s="20" t="str">
        <f>IFERROR(IF(N22="","",IF(MOD(ROW(),2)+1=1,INDEX(Outubro!$C$4:$C$300,MATCH(N23,Outubro!$A$4:$A$300,0)),INDEX(Outubro!$C$4:$C$300,_xlfn.AGGREGATE(15,6,ROW(Outubro!$A$4:$A$300)-ROW(Outubro!$A$3)/(Outubro!$A$4:$A$300=MAX(N22:N23)),MOD(ROW(),2)+1)))),"")</f>
        <v/>
      </c>
      <c r="P23" s="16" t="str">
        <f>IFERROR(IF(N22="","",IF(MOD(ROW(),2)+1=1,INDEX(Outubro!$F$4:$F$300,MATCH(N23,Outubro!$A$4:$A$300,0)),INDEX(Outubro!$F$4:$F$300,_xlfn.AGGREGATE(15,6,ROW(Outubro!$A$4:$A$300)-ROW(Outubro!$A$3)/(Outubro!$A$4:$A$300=MAX(N22:N23)),MOD(ROW(),2)+1)))),"")</f>
        <v/>
      </c>
      <c r="Q23" s="26"/>
      <c r="R23" s="20" t="str">
        <f>IFERROR(IF(Q22="","",IF(MOD(ROW(),2)+1=1,INDEX(Outubro!$C$4:$C$300,MATCH(Q23,Outubro!$A$4:$A$300,0)),INDEX(Outubro!$C$4:$C$300,_xlfn.AGGREGATE(15,6,ROW(Outubro!$A$4:$A$300)-ROW(Outubro!$A$3)/(Outubro!$A$4:$A$300=MAX(Q22:Q23)),MOD(ROW(),2)+1)))),"")</f>
        <v/>
      </c>
      <c r="S23" s="16" t="str">
        <f>IFERROR(IF(Q22="","",IF(MOD(ROW(),2)+1=1,INDEX(Outubro!$F$4:$F$300,MATCH(Q23,Outubro!$A$4:$A$300,0)),INDEX(Outubro!$F$4:$F$300,_xlfn.AGGREGATE(15,6,ROW(Outubro!$A$4:$A$300)-ROW(Outubro!$A$3)/(Outubro!$A$4:$A$300=MAX(Q22:Q23)),MOD(ROW(),2)+1)))),"")</f>
        <v/>
      </c>
      <c r="T23" s="26"/>
      <c r="U23" s="46" t="str">
        <f>IFERROR(IF(T22="","",IF(MOD(ROW(),2)+1=1,INDEX(Outubro!$C$4:$C$300,MATCH(T23,Outubro!$A$4:$A$300,0)),INDEX(Outubro!$C$4:$C$300,_xlfn.AGGREGATE(15,6,ROW(Outubro!$A$4:$A$300)-ROW(Outubro!$A$3)/(Outubro!$A$4:$A$300=MAX(T22:T23)),MOD(ROW(),2)+1)))),"")</f>
        <v/>
      </c>
      <c r="V23" s="16" t="str">
        <f>IFERROR(IF(T22="","",IF(MOD(ROW(),2)+1=1,INDEX(Outubro!$F$4:$F$300,MATCH(T23,Outubro!$A$4:$A$300,0)),INDEX(Outubro!$F$4:$F$300,_xlfn.AGGREGATE(15,6,ROW(Outubro!$A$4:$A$300)-ROW(Outubro!$A$3)/(Outubro!$A$4:$A$300=MAX(T22:T23)),MOD(ROW(),2)+1)))),"")</f>
        <v/>
      </c>
    </row>
    <row r="24" spans="2:22" x14ac:dyDescent="0.3">
      <c r="B24" s="45"/>
      <c r="C24" s="20" t="str">
        <f>IFERROR(IF(B22="","",IF(MOD(ROW(),2)+3=1,INDEX(Outubro!$C$4:$C$2300,MATCH(B24,Outubro!$A$4:$A$300,0)),INDEX(Outubro!$C$4:$C$300,_xlfn.AGGREGATE(15,6,ROW(Outubro!$A$4:$A$300)-ROW(Outubro!$A$3)/(Outubro!$A$4:$A$300=MAX(B22:B24)),MOD(ROW(),2)+3)))),"")</f>
        <v/>
      </c>
      <c r="D24" s="16" t="str">
        <f>IFERROR(IF(B22="","",IF(MOD(ROW(),2)+3=1,INDEX(Outubro!$F$4:$F$300,MATCH(B24,Outubro!$A$4:$A$300,0)),INDEX(Outubro!$F$4:$F$300,_xlfn.AGGREGATE(15,6,ROW(Outubro!$A$4:$A$300)-ROW(Outubro!$A$3)/(Outubro!$A$4:$A$300=MAX(B22:B24)),MOD(ROW(),2)+3)))),"")</f>
        <v/>
      </c>
      <c r="E24" s="26"/>
      <c r="F24" s="20" t="str">
        <f>IFERROR(IF(E22="","",IF(MOD(ROW(),2)+3=1,INDEX(Outubro!$C$4:$C$2300,MATCH(E24,Outubro!$A$4:$A$300,0)),INDEX(Outubro!$C$4:$C$300,_xlfn.AGGREGATE(15,6,ROW(Outubro!$A$4:$A$300)-ROW(Outubro!$A$3)/(Outubro!$A$4:$A$300=MAX(E22:E24)),MOD(ROW(),2)+3)))),"")</f>
        <v/>
      </c>
      <c r="G24" s="16" t="str">
        <f>IFERROR(IF(E22="","",IF(MOD(ROW(),2)+3=1,INDEX(Outubro!$F$4:$F$300,MATCH(E24,Outubro!$A$4:$A$300,0)),INDEX(Outubro!$F$4:$F$300,_xlfn.AGGREGATE(15,6,ROW(Outubro!$A$4:$A$300)-ROW(Outubro!$A$3)/(Outubro!$A$4:$A$300=MAX(E22:E24)),MOD(ROW(),2)+3)))),"")</f>
        <v/>
      </c>
      <c r="H24" s="26"/>
      <c r="I24" s="20" t="str">
        <f>IFERROR(IF(H22="","",IF(MOD(ROW(),2)+3=1,INDEX(Outubro!$C$4:$C$2300,MATCH(H24,Outubro!$A$4:$A$300,0)),INDEX(Outubro!$C$4:$C$300,_xlfn.AGGREGATE(15,6,ROW(Outubro!$A$4:$A$300)-ROW(Outubro!$A$3)/(Outubro!$A$4:$A$300=MAX(H22:H24)),MOD(ROW(),2)+3)))),"")</f>
        <v/>
      </c>
      <c r="J24" s="16" t="str">
        <f>IFERROR(IF(H22="","",IF(MOD(ROW(),2)+3=1,INDEX(Outubro!$F$4:$F$300,MATCH(H24,Outubro!$A$4:$A$300,0)),INDEX(Outubro!$F$4:$F$300,_xlfn.AGGREGATE(15,6,ROW(Outubro!$A$4:$A$300)-ROW(Outubro!$A$3)/(Outubro!$A$4:$A$300=MAX(H22:H24)),MOD(ROW(),2)+3)))),"")</f>
        <v/>
      </c>
      <c r="K24" s="26"/>
      <c r="L24" s="20" t="str">
        <f>IFERROR(IF(K22="","",IF(MOD(ROW(),2)+3=1,INDEX(Outubro!$C$4:$C$2300,MATCH(K24,Outubro!$A$4:$A$300,0)),INDEX(Outubro!$C$4:$C$300,_xlfn.AGGREGATE(15,6,ROW(Outubro!$A$4:$A$300)-ROW(Outubro!$A$3)/(Outubro!$A$4:$A$300=MAX(K22:K24)),MOD(ROW(),2)+3)))),"")</f>
        <v/>
      </c>
      <c r="M24" s="16" t="str">
        <f>IFERROR(IF(K22="","",IF(MOD(ROW(),2)+3=1,INDEX(Outubro!$F$4:$F$300,MATCH(K24,Outubro!$A$4:$A$300,0)),INDEX(Outubro!$F$4:$F$300,_xlfn.AGGREGATE(15,6,ROW(Outubro!$A$4:$A$300)-ROW(Outubro!$A$3)/(Outubro!$A$4:$A$300=MAX(K22:K24)),MOD(ROW(),2)+3)))),"")</f>
        <v/>
      </c>
      <c r="N24" s="26"/>
      <c r="O24" s="20" t="str">
        <f>IFERROR(IF(N22="","",IF(MOD(ROW(),2)+3=1,INDEX(Outubro!$C$4:$C$2300,MATCH(N24,Outubro!$A$4:$A$300,0)),INDEX(Outubro!$C$4:$C$300,_xlfn.AGGREGATE(15,6,ROW(Outubro!$A$4:$A$300)-ROW(Outubro!$A$3)/(Outubro!$A$4:$A$300=MAX(N22:N24)),MOD(ROW(),2)+3)))),"")</f>
        <v/>
      </c>
      <c r="P24" s="16" t="str">
        <f>IFERROR(IF(N22="","",IF(MOD(ROW(),2)+3=1,INDEX(Outubro!$F$4:$F$300,MATCH(N24,Outubro!$A$4:$A$300,0)),INDEX(Outubro!$F$4:$F$300,_xlfn.AGGREGATE(15,6,ROW(Outubro!$A$4:$A$300)-ROW(Outubro!$A$3)/(Outubro!$A$4:$A$300=MAX(N22:N24)),MOD(ROW(),2)+3)))),"")</f>
        <v/>
      </c>
      <c r="Q24" s="26"/>
      <c r="R24" s="20" t="str">
        <f>IFERROR(IF(Q22="","",IF(MOD(ROW(),2)+3=1,INDEX(Outubro!$C$4:$C$2300,MATCH(Q24,Outubro!$A$4:$A$300,0)),INDEX(Outubro!$C$4:$C$300,_xlfn.AGGREGATE(15,6,ROW(Outubro!$A$4:$A$300)-ROW(Outubro!$A$3)/(Outubro!$A$4:$A$300=MAX(Q22:Q24)),MOD(ROW(),2)+3)))),"")</f>
        <v/>
      </c>
      <c r="S24" s="16" t="str">
        <f>IFERROR(IF(Q22="","",IF(MOD(ROW(),2)+3=1,INDEX(Outubro!$F$4:$F$300,MATCH(Q24,Outubro!$A$4:$A$300,0)),INDEX(Outubro!$F$4:$F$300,_xlfn.AGGREGATE(15,6,ROW(Outubro!$A$4:$A$300)-ROW(Outubro!$A$3)/(Outubro!$A$4:$A$300=MAX(Q22:Q24)),MOD(ROW(),2)+3)))),"")</f>
        <v/>
      </c>
      <c r="T24" s="26"/>
      <c r="U24" s="46" t="str">
        <f>IFERROR(IF(T22="","",IF(MOD(ROW(),2)+3=1,INDEX(Outubro!$C$4:$C$2300,MATCH(T24,Outubro!$A$4:$A$300,0)),INDEX(Outubro!$C$4:$C$300,_xlfn.AGGREGATE(15,6,ROW(Outubro!$A$4:$A$300)-ROW(Outubro!$A$3)/(Outubro!$A$4:$A$300=MAX(T22:T24)),MOD(ROW(),2)+3)))),"")</f>
        <v/>
      </c>
      <c r="V24" s="16" t="str">
        <f>IFERROR(IF(T22="","",IF(MOD(ROW(),2)+3=1,INDEX(Outubro!$F$4:$F$300,MATCH(T24,Outubro!$A$4:$A$300,0)),INDEX(Outubro!$F$4:$F$300,_xlfn.AGGREGATE(15,6,ROW(Outubro!$A$4:$A$300)-ROW(Outubro!$A$3)/(Outubro!$A$4:$A$300=MAX(T22:T24)),MOD(ROW(),2)+3)))),"")</f>
        <v/>
      </c>
    </row>
    <row r="25" spans="2:22" x14ac:dyDescent="0.3">
      <c r="B25" s="45"/>
      <c r="C25" s="20" t="str">
        <f>IFERROR(IF(B22="","",IF(MOD(ROW(),2)+3=1,INDEX(Outubro!$C$4:$C$300,MATCH(B25,Outubro!$A$4:$A$300,0)),INDEX(Outubro!$C$4:$C$300,_xlfn.AGGREGATE(15,6,ROW(Outubro!$A$4:$A$300)-ROW(Outubro!$A$3)/(Outubro!$A$4:$A$300=MAX(B22:B25)),MOD(ROW(),2)+3)))),"")</f>
        <v/>
      </c>
      <c r="D25" s="16" t="str">
        <f>IFERROR(IF(B22="","",IF(MOD(ROW(),2)+3=1,INDEX(Outubro!$F$4:$F$300,MATCH(B25,Outubro!$A$4:$A$300,0)),INDEX(Outubro!$F$4:$F$300,_xlfn.AGGREGATE(15,6,ROW(Outubro!$A$4:$A$300)-ROW(Outubro!$A$3)/(Outubro!$A$4:$A$300=MAX(B22:B25)),MOD(ROW(),2)+3)))),"")</f>
        <v/>
      </c>
      <c r="E25" s="26"/>
      <c r="F25" s="20" t="str">
        <f>IFERROR(IF(E22="","",IF(MOD(ROW(),2)+3=1,INDEX(Outubro!$C$4:$C$300,MATCH(E25,Outubro!$A$4:$A$300,0)),INDEX(Outubro!$C$4:$C$300,_xlfn.AGGREGATE(15,6,ROW(Outubro!$A$4:$A$300)-ROW(Outubro!$A$3)/(Outubro!$A$4:$A$300=MAX(E22:E25)),MOD(ROW(),2)+3)))),"")</f>
        <v/>
      </c>
      <c r="G25" s="16" t="str">
        <f>IFERROR(IF(E22="","",IF(MOD(ROW(),2)+3=1,INDEX(Outubro!$F$4:$F$300,MATCH(E25,Outubro!$A$4:$A$300,0)),INDEX(Outubro!$F$4:$F$300,_xlfn.AGGREGATE(15,6,ROW(Outubro!$A$4:$A$300)-ROW(Outubro!$A$3)/(Outubro!$A$4:$A$300=MAX(E22:E25)),MOD(ROW(),2)+3)))),"")</f>
        <v/>
      </c>
      <c r="H25" s="26"/>
      <c r="I25" s="20" t="str">
        <f>IFERROR(IF(H22="","",IF(MOD(ROW(),2)+3=1,INDEX(Outubro!$C$4:$C$300,MATCH(H25,Outubro!$A$4:$A$300,0)),INDEX(Outubro!$C$4:$C$300,_xlfn.AGGREGATE(15,6,ROW(Outubro!$A$4:$A$300)-ROW(Outubro!$A$3)/(Outubro!$A$4:$A$300=MAX(H22:H25)),MOD(ROW(),2)+3)))),"")</f>
        <v/>
      </c>
      <c r="J25" s="16" t="str">
        <f>IFERROR(IF(H22="","",IF(MOD(ROW(),2)+3=1,INDEX(Outubro!$F$4:$F$300,MATCH(H25,Outubro!$A$4:$A$300,0)),INDEX(Outubro!$F$4:$F$300,_xlfn.AGGREGATE(15,6,ROW(Outubro!$A$4:$A$300)-ROW(Outubro!$A$3)/(Outubro!$A$4:$A$300=MAX(H22:H25)),MOD(ROW(),2)+3)))),"")</f>
        <v/>
      </c>
      <c r="K25" s="26"/>
      <c r="L25" s="20" t="str">
        <f>IFERROR(IF(K22="","",IF(MOD(ROW(),2)+3=1,INDEX(Outubro!$C$4:$C$300,MATCH(K25,Outubro!$A$4:$A$300,0)),INDEX(Outubro!$C$4:$C$300,_xlfn.AGGREGATE(15,6,ROW(Outubro!$A$4:$A$300)-ROW(Outubro!$A$3)/(Outubro!$A$4:$A$300=MAX(K22:K25)),MOD(ROW(),2)+3)))),"")</f>
        <v/>
      </c>
      <c r="M25" s="16" t="str">
        <f>IFERROR(IF(K22="","",IF(MOD(ROW(),2)+3=1,INDEX(Outubro!$F$4:$F$300,MATCH(K25,Outubro!$A$4:$A$300,0)),INDEX(Outubro!$F$4:$F$300,_xlfn.AGGREGATE(15,6,ROW(Outubro!$A$4:$A$300)-ROW(Outubro!$A$3)/(Outubro!$A$4:$A$300=MAX(K22:K25)),MOD(ROW(),2)+3)))),"")</f>
        <v/>
      </c>
      <c r="N25" s="26"/>
      <c r="O25" s="20" t="str">
        <f>IFERROR(IF(N22="","",IF(MOD(ROW(),2)+3=1,INDEX(Outubro!$C$4:$C$300,MATCH(N25,Outubro!$A$4:$A$300,0)),INDEX(Outubro!$C$4:$C$300,_xlfn.AGGREGATE(15,6,ROW(Outubro!$A$4:$A$300)-ROW(Outubro!$A$3)/(Outubro!$A$4:$A$300=MAX(N22:N25)),MOD(ROW(),2)+3)))),"")</f>
        <v/>
      </c>
      <c r="P25" s="16" t="str">
        <f>IFERROR(IF(N22="","",IF(MOD(ROW(),2)+3=1,INDEX(Outubro!$F$4:$F$300,MATCH(N25,Outubro!$A$4:$A$300,0)),INDEX(Outubro!$F$4:$F$300,_xlfn.AGGREGATE(15,6,ROW(Outubro!$A$4:$A$300)-ROW(Outubro!$A$3)/(Outubro!$A$4:$A$300=MAX(N22:N25)),MOD(ROW(),2)+3)))),"")</f>
        <v/>
      </c>
      <c r="Q25" s="26"/>
      <c r="R25" s="20" t="str">
        <f>IFERROR(IF(Q22="","",IF(MOD(ROW(),2)+3=1,INDEX(Outubro!$C$4:$C$300,MATCH(Q25,Outubro!$A$4:$A$300,0)),INDEX(Outubro!$C$4:$C$300,_xlfn.AGGREGATE(15,6,ROW(Outubro!$A$4:$A$300)-ROW(Outubro!$A$3)/(Outubro!$A$4:$A$300=MAX(Q22:Q25)),MOD(ROW(),2)+3)))),"")</f>
        <v/>
      </c>
      <c r="S25" s="16" t="str">
        <f>IFERROR(IF(Q22="","",IF(MOD(ROW(),2)+3=1,INDEX(Outubro!$F$4:$F$300,MATCH(Q25,Outubro!$A$4:$A$300,0)),INDEX(Outubro!$F$4:$F$300,_xlfn.AGGREGATE(15,6,ROW(Outubro!$A$4:$A$300)-ROW(Outubro!$A$3)/(Outubro!$A$4:$A$300=MAX(Q22:Q25)),MOD(ROW(),2)+3)))),"")</f>
        <v/>
      </c>
      <c r="T25" s="26"/>
      <c r="U25" s="46" t="str">
        <f>IFERROR(IF(T22="","",IF(MOD(ROW(),2)+3=1,INDEX(Outubro!$C$4:$C$300,MATCH(T25,Outubro!$A$4:$A$300,0)),INDEX(Outubro!$C$4:$C$300,_xlfn.AGGREGATE(15,6,ROW(Outubro!$A$4:$A$300)-ROW(Outubro!$A$3)/(Outubro!$A$4:$A$300=MAX(T22:T25)),MOD(ROW(),2)+3)))),"")</f>
        <v/>
      </c>
      <c r="V25" s="16" t="str">
        <f>IFERROR(IF(T22="","",IF(MOD(ROW(),2)+3=1,INDEX(Outubro!$F$4:$F$300,MATCH(T25,Outubro!$A$4:$A$300,0)),INDEX(Outubro!$F$4:$F$300,_xlfn.AGGREGATE(15,6,ROW(Outubro!$A$4:$A$300)-ROW(Outubro!$A$3)/(Outubro!$A$4:$A$300=MAX(T22:T25)),MOD(ROW(),2)+3)))),"")</f>
        <v/>
      </c>
    </row>
    <row r="26" spans="2:22" x14ac:dyDescent="0.3">
      <c r="B26" s="47"/>
      <c r="C26" s="20" t="str">
        <f>IFERROR(IF(B22="","",IF(MOD(ROW(),2)+5=1,INDEX(Outubro!$C$4:$C$300,MATCH(B26,Outubro!$A$4:$A$300,0)),INDEX(Outubro!$C$4:$C$300,_xlfn.AGGREGATE(15,6,ROW(Outubro!$A$4:$A$300)-ROW(Outubro!$A$3)/(Outubro!$A$4:$A$300=MAX(B22:B26)),MOD(ROW(),2)+5)))),"")</f>
        <v/>
      </c>
      <c r="D26" s="16" t="str">
        <f>IFERROR(IF(B22="","",IF(MOD(ROW(),2)+5=1,INDEX(Outubro!$F$4:$F$300,MATCH(B26,Outubro!$A$4:$A$300,0)),INDEX(Outubro!$F$4:$F$300,_xlfn.AGGREGATE(15,6,ROW(Outubro!$A$4:$A$300)-ROW(Outubro!$A$3)/(Outubro!$A$4:$A$300=MAX(B22:B26)),MOD(ROW(),2)+5)))),"")</f>
        <v/>
      </c>
      <c r="E26" s="34"/>
      <c r="F26" s="20" t="str">
        <f>IFERROR(IF(E22="","",IF(MOD(ROW(),2)+5=1,INDEX(Outubro!$C$4:$C$300,MATCH(E26,Outubro!$A$4:$A$300,0)),INDEX(Outubro!$C$4:$C$300,_xlfn.AGGREGATE(15,6,ROW(Outubro!$A$4:$A$300)-ROW(Outubro!$A$3)/(Outubro!$A$4:$A$300=MAX(E22:E26)),MOD(ROW(),2)+5)))),"")</f>
        <v/>
      </c>
      <c r="G26" s="16" t="str">
        <f>IFERROR(IF(E22="","",IF(MOD(ROW(),2)+5=1,INDEX(Outubro!$F$4:$F$300,MATCH(E26,Outubro!$A$4:$A$300,0)),INDEX(Outubro!$F$4:$F$300,_xlfn.AGGREGATE(15,6,ROW(Outubro!$A$4:$A$300)-ROW(Outubro!$A$3)/(Outubro!$A$4:$A$300=MAX(E22:E26)),MOD(ROW(),2)+5)))),"")</f>
        <v/>
      </c>
      <c r="H26" s="34"/>
      <c r="I26" s="20" t="str">
        <f>IFERROR(IF(H22="","",IF(MOD(ROW(),2)+5=1,INDEX(Outubro!$C$4:$C$300,MATCH(H26,Outubro!$A$4:$A$300,0)),INDEX(Outubro!$C$4:$C$300,_xlfn.AGGREGATE(15,6,ROW(Outubro!$A$4:$A$300)-ROW(Outubro!$A$3)/(Outubro!$A$4:$A$300=MAX(H22:H26)),MOD(ROW(),2)+5)))),"")</f>
        <v/>
      </c>
      <c r="J26" s="16" t="str">
        <f>IFERROR(IF(H22="","",IF(MOD(ROW(),2)+5=1,INDEX(Outubro!$F$4:$F$300,MATCH(H26,Outubro!$A$4:$A$300,0)),INDEX(Outubro!$F$4:$F$300,_xlfn.AGGREGATE(15,6,ROW(Outubro!$A$4:$A$300)-ROW(Outubro!$A$3)/(Outubro!$A$4:$A$300=MAX(H22:H26)),MOD(ROW(),2)+5)))),"")</f>
        <v/>
      </c>
      <c r="K26" s="34"/>
      <c r="L26" s="20" t="str">
        <f>IFERROR(IF(K22="","",IF(MOD(ROW(),2)+5=1,INDEX(Outubro!$C$4:$C$300,MATCH(K26,Outubro!$A$4:$A$300,0)),INDEX(Outubro!$C$4:$C$300,_xlfn.AGGREGATE(15,6,ROW(Outubro!$A$4:$A$300)-ROW(Outubro!$A$3)/(Outubro!$A$4:$A$300=MAX(K22:K26)),MOD(ROW(),2)+5)))),"")</f>
        <v/>
      </c>
      <c r="M26" s="16" t="str">
        <f>IFERROR(IF(K22="","",IF(MOD(ROW(),2)+5=1,INDEX(Outubro!$F$4:$F$300,MATCH(K26,Outubro!$A$4:$A$300,0)),INDEX(Outubro!$F$4:$F$300,_xlfn.AGGREGATE(15,6,ROW(Outubro!$A$4:$A$300)-ROW(Outubro!$A$3)/(Outubro!$A$4:$A$300=MAX(K22:K26)),MOD(ROW(),2)+5)))),"")</f>
        <v/>
      </c>
      <c r="N26" s="34"/>
      <c r="O26" s="20" t="str">
        <f>IFERROR(IF(N22="","",IF(MOD(ROW(),2)+5=1,INDEX(Outubro!$C$4:$C$300,MATCH(N26,Outubro!$A$4:$A$300,0)),INDEX(Outubro!$C$4:$C$300,_xlfn.AGGREGATE(15,6,ROW(Outubro!$A$4:$A$300)-ROW(Outubro!$A$3)/(Outubro!$A$4:$A$300=MAX(N22:N26)),MOD(ROW(),2)+5)))),"")</f>
        <v/>
      </c>
      <c r="P26" s="16" t="str">
        <f>IFERROR(IF(N22="","",IF(MOD(ROW(),2)+5=1,INDEX(Outubro!$F$4:$F$300,MATCH(N26,Outubro!$A$4:$A$300,0)),INDEX(Outubro!$F$4:$F$300,_xlfn.AGGREGATE(15,6,ROW(Outubro!$A$4:$A$300)-ROW(Outubro!$A$3)/(Outubro!$A$4:$A$300=MAX(N22:N26)),MOD(ROW(),2)+5)))),"")</f>
        <v/>
      </c>
      <c r="Q26" s="34"/>
      <c r="R26" s="20" t="str">
        <f>IFERROR(IF(Q22="","",IF(MOD(ROW(),2)+5=1,INDEX(Outubro!$C$4:$C$300,MATCH(Q26,Outubro!$A$4:$A$300,0)),INDEX(Outubro!$C$4:$C$300,_xlfn.AGGREGATE(15,6,ROW(Outubro!$A$4:$A$300)-ROW(Outubro!$A$3)/(Outubro!$A$4:$A$300=MAX(Q22:Q26)),MOD(ROW(),2)+5)))),"")</f>
        <v/>
      </c>
      <c r="S26" s="16" t="str">
        <f>IFERROR(IF(Q22="","",IF(MOD(ROW(),2)+5=1,INDEX(Outubro!$F$4:$F$300,MATCH(Q26,Outubro!$A$4:$A$300,0)),INDEX(Outubro!$F$4:$F$300,_xlfn.AGGREGATE(15,6,ROW(Outubro!$A$4:$A$300)-ROW(Outubro!$A$3)/(Outubro!$A$4:$A$300=MAX(Q22:Q26)),MOD(ROW(),2)+5)))),"")</f>
        <v/>
      </c>
      <c r="T26" s="34"/>
      <c r="U26" s="46" t="str">
        <f>IFERROR(IF(T22="","",IF(MOD(ROW(),2)+5=1,INDEX(Outubro!$C$4:$C$300,MATCH(T26,Outubro!$A$4:$A$300,0)),INDEX(Outubro!$C$4:$C$300,_xlfn.AGGREGATE(15,6,ROW(Outubro!$A$4:$A$300)-ROW(Outubro!$A$3)/(Outubro!$A$4:$A$300=MAX(T22:T26)),MOD(ROW(),2)+5)))),"")</f>
        <v/>
      </c>
      <c r="V26" s="16" t="str">
        <f>IFERROR(IF(T22="","",IF(MOD(ROW(),2)+5=1,INDEX(Outubro!$F$4:$F$300,MATCH(T26,Outubro!$A$4:$A$300,0)),INDEX(Outubro!$F$4:$F$300,_xlfn.AGGREGATE(15,6,ROW(Outubro!$A$4:$A$300)-ROW(Outubro!$A$3)/(Outubro!$A$4:$A$300=MAX(T22:T26)),MOD(ROW(),2)+5)))),"")</f>
        <v/>
      </c>
    </row>
    <row r="27" spans="2:22" x14ac:dyDescent="0.3">
      <c r="B27" s="47"/>
      <c r="C27" s="20" t="str">
        <f>IFERROR(IF(B22="","",IF(MOD(ROW(),2)+5=1,INDEX(Outubro!$C$4:$C$300,MATCH(B27,Outubro!$A$4:$A$300,0)),INDEX(Outubro!$C$4:$C$300,_xlfn.AGGREGATE(15,6,ROW(Outubro!$A$4:$A$300)-ROW(Outubro!$A$3)/(Outubro!$A$4:$A$300=MAX(B22:B27)),MOD(ROW(),2)+5)))),"")</f>
        <v/>
      </c>
      <c r="D27" s="16" t="str">
        <f>IFERROR(IF(B22="","",IF(MOD(ROW(),2)+5=1,INDEX(Outubro!$F$4:$F$300,MATCH(B27,Outubro!$A$4:$A$300,0)),INDEX(Outubro!$F$4:$F$300,_xlfn.AGGREGATE(15,6,ROW(Outubro!$A$4:$A$300)-ROW(Outubro!$A$3)/(Outubro!$A$4:$A$300=MAX(B22:B27)),MOD(ROW(),2)+5)))),"")</f>
        <v/>
      </c>
      <c r="E27" s="34"/>
      <c r="F27" s="20" t="str">
        <f>IFERROR(IF(E22="","",IF(MOD(ROW(),2)+5=1,INDEX(Outubro!$C$4:$C$300,MATCH(E27,Outubro!$A$4:$A$300,0)),INDEX(Outubro!$C$4:$C$300,_xlfn.AGGREGATE(15,6,ROW(Outubro!$A$4:$A$300)-ROW(Outubro!$A$3)/(Outubro!$A$4:$A$300=MAX(E22:E27)),MOD(ROW(),2)+5)))),"")</f>
        <v/>
      </c>
      <c r="G27" s="16" t="str">
        <f>IFERROR(IF(E22="","",IF(MOD(ROW(),2)+5=1,INDEX(Outubro!$F$4:$F$300,MATCH(E27,Outubro!$A$4:$A$300,0)),INDEX(Outubro!$F$4:$F$300,_xlfn.AGGREGATE(15,6,ROW(Outubro!$A$4:$A$300)-ROW(Outubro!$A$3)/(Outubro!$A$4:$A$300=MAX(E22:E27)),MOD(ROW(),2)+5)))),"")</f>
        <v/>
      </c>
      <c r="H27" s="34"/>
      <c r="I27" s="20" t="str">
        <f>IFERROR(IF(H22="","",IF(MOD(ROW(),2)+5=1,INDEX(Outubro!$C$4:$C$300,MATCH(H27,Outubro!$A$4:$A$300,0)),INDEX(Outubro!$C$4:$C$300,_xlfn.AGGREGATE(15,6,ROW(Outubro!$A$4:$A$300)-ROW(Outubro!$A$3)/(Outubro!$A$4:$A$300=MAX(H22:H27)),MOD(ROW(),2)+5)))),"")</f>
        <v/>
      </c>
      <c r="J27" s="16" t="str">
        <f>IFERROR(IF(H22="","",IF(MOD(ROW(),2)+5=1,INDEX(Outubro!$F$4:$F$300,MATCH(H27,Outubro!$A$4:$A$300,0)),INDEX(Outubro!$F$4:$F$300,_xlfn.AGGREGATE(15,6,ROW(Outubro!$A$4:$A$300)-ROW(Outubro!$A$3)/(Outubro!$A$4:$A$300=MAX(H22:H27)),MOD(ROW(),2)+5)))),"")</f>
        <v/>
      </c>
      <c r="K27" s="34"/>
      <c r="L27" s="20" t="str">
        <f>IFERROR(IF(K22="","",IF(MOD(ROW(),2)+5=1,INDEX(Outubro!$C$4:$C$300,MATCH(K27,Outubro!$A$4:$A$300,0)),INDEX(Outubro!$C$4:$C$300,_xlfn.AGGREGATE(15,6,ROW(Outubro!$A$4:$A$300)-ROW(Outubro!$A$3)/(Outubro!$A$4:$A$300=MAX(K22:K27)),MOD(ROW(),2)+5)))),"")</f>
        <v/>
      </c>
      <c r="M27" s="16" t="str">
        <f>IFERROR(IF(K22="","",IF(MOD(ROW(),2)+5=1,INDEX(Outubro!$F$4:$F$300,MATCH(K27,Outubro!$A$4:$A$300,0)),INDEX(Outubro!$F$4:$F$300,_xlfn.AGGREGATE(15,6,ROW(Outubro!$A$4:$A$300)-ROW(Outubro!$A$3)/(Outubro!$A$4:$A$300=MAX(K22:K27)),MOD(ROW(),2)+5)))),"")</f>
        <v/>
      </c>
      <c r="N27" s="34"/>
      <c r="O27" s="20" t="str">
        <f>IFERROR(IF(N22="","",IF(MOD(ROW(),2)+5=1,INDEX(Outubro!$C$4:$C$300,MATCH(N27,Outubro!$A$4:$A$300,0)),INDEX(Outubro!$C$4:$C$300,_xlfn.AGGREGATE(15,6,ROW(Outubro!$A$4:$A$300)-ROW(Outubro!$A$3)/(Outubro!$A$4:$A$300=MAX(N22:N27)),MOD(ROW(),2)+5)))),"")</f>
        <v/>
      </c>
      <c r="P27" s="16" t="str">
        <f>IFERROR(IF(N22="","",IF(MOD(ROW(),2)+5=1,INDEX(Outubro!$F$4:$F$300,MATCH(N27,Outubro!$A$4:$A$300,0)),INDEX(Outubro!$F$4:$F$300,_xlfn.AGGREGATE(15,6,ROW(Outubro!$A$4:$A$300)-ROW(Outubro!$A$3)/(Outubro!$A$4:$A$300=MAX(N22:N27)),MOD(ROW(),2)+5)))),"")</f>
        <v/>
      </c>
      <c r="Q27" s="34"/>
      <c r="R27" s="20" t="str">
        <f>IFERROR(IF(Q22="","",IF(MOD(ROW(),2)+5=1,INDEX(Outubro!$C$4:$C$300,MATCH(Q27,Outubro!$A$4:$A$300,0)),INDEX(Outubro!$C$4:$C$300,_xlfn.AGGREGATE(15,6,ROW(Outubro!$A$4:$A$300)-ROW(Outubro!$A$3)/(Outubro!$A$4:$A$300=MAX(Q22:Q27)),MOD(ROW(),2)+5)))),"")</f>
        <v/>
      </c>
      <c r="S27" s="16" t="str">
        <f>IFERROR(IF(Q22="","",IF(MOD(ROW(),2)+5=1,INDEX(Outubro!$F$4:$F$300,MATCH(Q27,Outubro!$A$4:$A$300,0)),INDEX(Outubro!$F$4:$F$300,_xlfn.AGGREGATE(15,6,ROW(Outubro!$A$4:$A$300)-ROW(Outubro!$A$3)/(Outubro!$A$4:$A$300=MAX(Q22:Q27)),MOD(ROW(),2)+5)))),"")</f>
        <v/>
      </c>
      <c r="T27" s="34"/>
      <c r="U27" s="46" t="str">
        <f>IFERROR(IF(T22="","",IF(MOD(ROW(),2)+5=1,INDEX(Outubro!$C$4:$C$300,MATCH(T27,Outubro!$A$4:$A$300,0)),INDEX(Outubro!$C$4:$C$300,_xlfn.AGGREGATE(15,6,ROW(Outubro!$A$4:$A$300)-ROW(Outubro!$A$3)/(Outubro!$A$4:$A$300=MAX(T22:T27)),MOD(ROW(),2)+5)))),"")</f>
        <v/>
      </c>
      <c r="V27" s="16" t="str">
        <f>IFERROR(IF(T22="","",IF(MOD(ROW(),2)+5=1,INDEX(Outubro!$F$4:$F$300,MATCH(T27,Outubro!$A$4:$A$300,0)),INDEX(Outubro!$F$4:$F$300,_xlfn.AGGREGATE(15,6,ROW(Outubro!$A$4:$A$300)-ROW(Outubro!$A$3)/(Outubro!$A$4:$A$300=MAX(T22:T27)),MOD(ROW(),2)+5)))),"")</f>
        <v/>
      </c>
    </row>
    <row r="28" spans="2:22" x14ac:dyDescent="0.3">
      <c r="B28" s="47"/>
      <c r="C28" s="20" t="str">
        <f>IFERROR(IF(B22="","",IF(MOD(ROW(),2)+7=1,INDEX(Outubro!$C$4:$C$300,MATCH(B28,Outubro!$A$4:$A$300,0)),INDEX(Outubro!$C$4:$C$300,_xlfn.AGGREGATE(15,6,ROW(Outubro!$A$4:$A$300)-ROW(Outubro!$A$3)/(Outubro!$A$4:$A$300=MAX(B22:B28)),MOD(ROW(),2)+7)))),"")</f>
        <v/>
      </c>
      <c r="D28" s="16" t="str">
        <f>IFERROR(IF(B22="","",IF(MOD(ROW(),2)+7=1,INDEX(Outubro!$F$4:$F$300,MATCH(B28,Outubro!$A$4:$A$300,0)),INDEX(Outubro!$F$4:$F$300,_xlfn.AGGREGATE(15,6,ROW(Outubro!$A$4:$A$300)-ROW(Outubro!$A$3)/(Outubro!$A$4:$A$300=MAX(B22:B28)),MOD(ROW(),2)+7)))),"")</f>
        <v/>
      </c>
      <c r="E28" s="34"/>
      <c r="F28" s="20" t="str">
        <f>IFERROR(IF(E22="","",IF(MOD(ROW(),2)+7=1,INDEX(Outubro!$C$4:$C$300,MATCH(E28,Outubro!$A$4:$A$300,0)),INDEX(Outubro!$C$4:$C$300,_xlfn.AGGREGATE(15,6,ROW(Outubro!$A$4:$A$300)-ROW(Outubro!$A$3)/(Outubro!$A$4:$A$300=MAX(E22:E28)),MOD(ROW(),2)+7)))),"")</f>
        <v/>
      </c>
      <c r="G28" s="16" t="str">
        <f>IFERROR(IF(E22="","",IF(MOD(ROW(),2)+7=1,INDEX(Outubro!$F$4:$F$300,MATCH(E28,Outubro!$A$4:$A$300,0)),INDEX(Outubro!$F$4:$F$300,_xlfn.AGGREGATE(15,6,ROW(Outubro!$A$4:$A$300)-ROW(Outubro!$A$3)/(Outubro!$A$4:$A$300=MAX(E22:E28)),MOD(ROW(),2)+7)))),"")</f>
        <v/>
      </c>
      <c r="H28" s="34"/>
      <c r="I28" s="20" t="str">
        <f>IFERROR(IF(H22="","",IF(MOD(ROW(),2)+7=1,INDEX(Outubro!$C$4:$C$300,MATCH(H28,Outubro!$A$4:$A$300,0)),INDEX(Outubro!$C$4:$C$300,_xlfn.AGGREGATE(15,6,ROW(Outubro!$A$4:$A$300)-ROW(Outubro!$A$3)/(Outubro!$A$4:$A$300=MAX(H22:H28)),MOD(ROW(),2)+7)))),"")</f>
        <v/>
      </c>
      <c r="J28" s="16" t="str">
        <f>IFERROR(IF(H22="","",IF(MOD(ROW(),2)+7=1,INDEX(Outubro!$F$4:$F$300,MATCH(H28,Outubro!$A$4:$A$300,0)),INDEX(Outubro!$F$4:$F$300,_xlfn.AGGREGATE(15,6,ROW(Outubro!$A$4:$A$300)-ROW(Outubro!$A$3)/(Outubro!$A$4:$A$300=MAX(H22:H28)),MOD(ROW(),2)+7)))),"")</f>
        <v/>
      </c>
      <c r="K28" s="34"/>
      <c r="L28" s="20" t="str">
        <f>IFERROR(IF(K22="","",IF(MOD(ROW(),2)+7=1,INDEX(Outubro!$C$4:$C$300,MATCH(K28,Outubro!$A$4:$A$300,0)),INDEX(Outubro!$C$4:$C$300,_xlfn.AGGREGATE(15,6,ROW(Outubro!$A$4:$A$300)-ROW(Outubro!$A$3)/(Outubro!$A$4:$A$300=MAX(K22:K28)),MOD(ROW(),2)+7)))),"")</f>
        <v/>
      </c>
      <c r="M28" s="16" t="str">
        <f>IFERROR(IF(K22="","",IF(MOD(ROW(),2)+7=1,INDEX(Outubro!$F$4:$F$300,MATCH(K28,Outubro!$A$4:$A$300,0)),INDEX(Outubro!$F$4:$F$300,_xlfn.AGGREGATE(15,6,ROW(Outubro!$A$4:$A$300)-ROW(Outubro!$A$3)/(Outubro!$A$4:$A$300=MAX(K22:K28)),MOD(ROW(),2)+7)))),"")</f>
        <v/>
      </c>
      <c r="N28" s="34"/>
      <c r="O28" s="20" t="str">
        <f>IFERROR(IF(N22="","",IF(MOD(ROW(),2)+7=1,INDEX(Outubro!$C$4:$C$300,MATCH(N28,Outubro!$A$4:$A$300,0)),INDEX(Outubro!$C$4:$C$300,_xlfn.AGGREGATE(15,6,ROW(Outubro!$A$4:$A$300)-ROW(Outubro!$A$3)/(Outubro!$A$4:$A$300=MAX(N22:N28)),MOD(ROW(),2)+7)))),"")</f>
        <v/>
      </c>
      <c r="P28" s="16" t="str">
        <f>IFERROR(IF(N22="","",IF(MOD(ROW(),2)+7=1,INDEX(Outubro!$F$4:$F$300,MATCH(N28,Outubro!$A$4:$A$300,0)),INDEX(Outubro!$F$4:$F$300,_xlfn.AGGREGATE(15,6,ROW(Outubro!$A$4:$A$300)-ROW(Outubro!$A$3)/(Outubro!$A$4:$A$300=MAX(N22:N28)),MOD(ROW(),2)+7)))),"")</f>
        <v/>
      </c>
      <c r="Q28" s="34"/>
      <c r="R28" s="20" t="str">
        <f>IFERROR(IF(Q22="","",IF(MOD(ROW(),2)+7=1,INDEX(Outubro!$C$4:$C$300,MATCH(Q28,Outubro!$A$4:$A$300,0)),INDEX(Outubro!$C$4:$C$300,_xlfn.AGGREGATE(15,6,ROW(Outubro!$A$4:$A$300)-ROW(Outubro!$A$3)/(Outubro!$A$4:$A$300=MAX(Q22:Q28)),MOD(ROW(),2)+7)))),"")</f>
        <v/>
      </c>
      <c r="S28" s="16" t="str">
        <f>IFERROR(IF(Q22="","",IF(MOD(ROW(),2)+7=1,INDEX(Outubro!$F$4:$F$300,MATCH(Q28,Outubro!$A$4:$A$300,0)),INDEX(Outubro!$F$4:$F$300,_xlfn.AGGREGATE(15,6,ROW(Outubro!$A$4:$A$300)-ROW(Outubro!$A$3)/(Outubro!$A$4:$A$300=MAX(Q22:Q28)),MOD(ROW(),2)+7)))),"")</f>
        <v/>
      </c>
      <c r="T28" s="34"/>
      <c r="U28" s="46" t="str">
        <f>IFERROR(IF(T22="","",IF(MOD(ROW(),2)+7=1,INDEX(Outubro!$C$4:$C$300,MATCH(T28,Outubro!$A$4:$A$300,0)),INDEX(Outubro!$C$4:$C$300,_xlfn.AGGREGATE(15,6,ROW(Outubro!$A$4:$A$300)-ROW(Outubro!$A$3)/(Outubro!$A$4:$A$300=MAX(T22:T28)),MOD(ROW(),2)+7)))),"")</f>
        <v/>
      </c>
      <c r="V28" s="16" t="str">
        <f>IFERROR(IF(T22="","",IF(MOD(ROW(),2)+7=1,INDEX(Outubro!$F$4:$F$300,MATCH(T28,Outubro!$A$4:$A$300,0)),INDEX(Outubro!$F$4:$F$300,_xlfn.AGGREGATE(15,6,ROW(Outubro!$A$4:$A$300)-ROW(Outubro!$A$3)/(Outubro!$A$4:$A$300=MAX(T22:T28)),MOD(ROW(),2)+7)))),"")</f>
        <v/>
      </c>
    </row>
    <row r="29" spans="2:22" x14ac:dyDescent="0.3">
      <c r="B29" s="50"/>
      <c r="C29" s="21" t="str">
        <f>IFERROR(IF(B22="","",IF(MOD(ROW(),2)+7=1,INDEX(Outubro!$C$4:$C$300,MATCH(B29,Outubro!$A$4:$A$300,0)),INDEX(Outubro!$C$4:$C$300,_xlfn.AGGREGATE(15,6,ROW(Outubro!$A$4:$A$300)-ROW(Outubro!$A$3)/(Outubro!$A$4:$A$300=MAX(B22:B29)),MOD(ROW(),2)+7)))),"")</f>
        <v/>
      </c>
      <c r="D29" s="16" t="str">
        <f>IFERROR(IF(B22="","",IF(MOD(ROW(),2)+7=1,INDEX(Outubro!$F$4:$F$300,MATCH(B29,Outubro!$A$4:$A$300,0)),INDEX(Outubro!$F$4:$F$300,_xlfn.AGGREGATE(15,6,ROW(Outubro!$A$4:$A$300)-ROW(Outubro!$A$3)/(Outubro!$A$4:$A$300=MAX(B22:B29)),MOD(ROW(),2)+7)))),"")</f>
        <v/>
      </c>
      <c r="E29" s="35"/>
      <c r="F29" s="44" t="str">
        <f>IFERROR(IF(E22="","",IF(MOD(ROW(),2)+7=1,INDEX(Outubro!$C$4:$C$300,MATCH(E29,Outubro!$A$4:$A$300,0)),INDEX(Outubro!$C$4:$C$300,_xlfn.AGGREGATE(15,6,ROW(Outubro!$A$4:$A$300)-ROW(Outubro!$A$3)/(Outubro!$A$4:$A$300=MAX(E22:E29)),MOD(ROW(),2)+7)))),"")</f>
        <v/>
      </c>
      <c r="G29" s="16" t="str">
        <f>IFERROR(IF(E22="","",IF(MOD(ROW(),2)+7=1,INDEX(Outubro!$F$4:$F$300,MATCH(E29,Outubro!$A$4:$A$300,0)),INDEX(Outubro!$F$4:$F$300,_xlfn.AGGREGATE(15,6,ROW(Outubro!$A$4:$A$300)-ROW(Outubro!$A$3)/(Outubro!$A$4:$A$300=MAX(E22:E29)),MOD(ROW(),2)+7)))),"")</f>
        <v/>
      </c>
      <c r="H29" s="35"/>
      <c r="I29" s="44" t="str">
        <f>IFERROR(IF(H22="","",IF(MOD(ROW(),2)+7=1,INDEX(Outubro!$C$4:$C$300,MATCH(H29,Outubro!$A$4:$A$300,0)),INDEX(Outubro!$C$4:$C$300,_xlfn.AGGREGATE(15,6,ROW(Outubro!$A$4:$A$300)-ROW(Outubro!$A$3)/(Outubro!$A$4:$A$300=MAX(H22:H29)),MOD(ROW(),2)+7)))),"")</f>
        <v/>
      </c>
      <c r="J29" s="16" t="str">
        <f>IFERROR(IF(H22="","",IF(MOD(ROW(),2)+7=1,INDEX(Outubro!$F$4:$F$300,MATCH(H29,Outubro!$A$4:$A$300,0)),INDEX(Outubro!$F$4:$F$300,_xlfn.AGGREGATE(15,6,ROW(Outubro!$A$4:$A$300)-ROW(Outubro!$A$3)/(Outubro!$A$4:$A$300=MAX(H22:H29)),MOD(ROW(),2)+7)))),"")</f>
        <v/>
      </c>
      <c r="K29" s="35"/>
      <c r="L29" s="44" t="str">
        <f>IFERROR(IF(K22="","",IF(MOD(ROW(),2)+7=1,INDEX(Outubro!$C$4:$C$300,MATCH(K29,Outubro!$A$4:$A$300,0)),INDEX(Outubro!$C$4:$C$300,_xlfn.AGGREGATE(15,6,ROW(Outubro!$A$4:$A$300)-ROW(Outubro!$A$3)/(Outubro!$A$4:$A$300=MAX(K22:K29)),MOD(ROW(),2)+7)))),"")</f>
        <v/>
      </c>
      <c r="M29" s="16" t="str">
        <f>IFERROR(IF(K22="","",IF(MOD(ROW(),2)+7=1,INDEX(Outubro!$F$4:$F$300,MATCH(K29,Outubro!$A$4:$A$300,0)),INDEX(Outubro!$F$4:$F$300,_xlfn.AGGREGATE(15,6,ROW(Outubro!$A$4:$A$300)-ROW(Outubro!$A$3)/(Outubro!$A$4:$A$300=MAX(K22:K29)),MOD(ROW(),2)+7)))),"")</f>
        <v/>
      </c>
      <c r="N29" s="35"/>
      <c r="O29" s="44" t="str">
        <f>IFERROR(IF(N22="","",IF(MOD(ROW(),2)+7=1,INDEX(Outubro!$C$4:$C$300,MATCH(N29,Outubro!$A$4:$A$300,0)),INDEX(Outubro!$C$4:$C$300,_xlfn.AGGREGATE(15,6,ROW(Outubro!$A$4:$A$300)-ROW(Outubro!$A$3)/(Outubro!$A$4:$A$300=MAX(N22:N29)),MOD(ROW(),2)+7)))),"")</f>
        <v/>
      </c>
      <c r="P29" s="16" t="str">
        <f>IFERROR(IF(N22="","",IF(MOD(ROW(),2)+7=1,INDEX(Outubro!$F$4:$F$300,MATCH(N29,Outubro!$A$4:$A$300,0)),INDEX(Outubro!$F$4:$F$300,_xlfn.AGGREGATE(15,6,ROW(Outubro!$A$4:$A$300)-ROW(Outubro!$A$3)/(Outubro!$A$4:$A$300=MAX(N22:N29)),MOD(ROW(),2)+7)))),"")</f>
        <v/>
      </c>
      <c r="Q29" s="35"/>
      <c r="R29" s="44" t="str">
        <f>IFERROR(IF(Q22="","",IF(MOD(ROW(),2)+7=1,INDEX(Outubro!$C$4:$C$300,MATCH(Q29,Outubro!$A$4:$A$300,0)),INDEX(Outubro!$C$4:$C$300,_xlfn.AGGREGATE(15,6,ROW(Outubro!$A$4:$A$300)-ROW(Outubro!$A$3)/(Outubro!$A$4:$A$300=MAX(Q22:Q29)),MOD(ROW(),2)+7)))),"")</f>
        <v/>
      </c>
      <c r="S29" s="16" t="str">
        <f>IFERROR(IF(Q22="","",IF(MOD(ROW(),2)+7=1,INDEX(Outubro!$F$4:$F$300,MATCH(Q29,Outubro!$A$4:$A$300,0)),INDEX(Outubro!$F$4:$F$300,_xlfn.AGGREGATE(15,6,ROW(Outubro!$A$4:$A$300)-ROW(Outubro!$A$3)/(Outubro!$A$4:$A$300=MAX(Q22:Q29)),MOD(ROW(),2)+7)))),"")</f>
        <v/>
      </c>
      <c r="T29" s="35"/>
      <c r="U29" s="51" t="str">
        <f>IFERROR(IF(T22="","",IF(MOD(ROW(),2)+7=1,INDEX(Outubro!$C$4:$C$300,MATCH(T29,Outubro!$A$4:$A$300,0)),INDEX(Outubro!$C$4:$C$300,_xlfn.AGGREGATE(15,6,ROW(Outubro!$A$4:$A$300)-ROW(Outubro!$A$3)/(Outubro!$A$4:$A$300=MAX(T22:T29)),MOD(ROW(),2)+7)))),"")</f>
        <v/>
      </c>
      <c r="V29" s="16" t="str">
        <f>IFERROR(IF(T22="","",IF(MOD(ROW(),2)+7=1,INDEX(Outubro!$F$4:$F$300,MATCH(T29,Outubro!$A$4:$A$300,0)),INDEX(Outubro!$F$4:$F$300,_xlfn.AGGREGATE(15,6,ROW(Outubro!$A$4:$A$300)-ROW(Outubro!$A$3)/(Outubro!$A$4:$A$300=MAX(T22:T29)),MOD(ROW(),2)+7)))),"")</f>
        <v/>
      </c>
    </row>
    <row r="30" spans="2:22" x14ac:dyDescent="0.3">
      <c r="B30" s="49">
        <f>Outubro!H10</f>
        <v>44486</v>
      </c>
      <c r="C30" s="20" t="str">
        <f>IFERROR(IF(B30="","",IF(MOD(ROW(),2)+1=1,INDEX(Outubro!$C$4:$C$300,MATCH(B30,Outubro!$A$4:$A$300,0)),INDEX(Outubro!$C$4:$C$300,_xlfn.AGGREGATE(15,6,ROW(Outubro!$A$4:$A$300)-ROW(Outubro!$A$3)/(Outubro!$A$4:$A$300=MAX(B30)),MOD(ROW(),2)+1)))),"")</f>
        <v>Quimica organica</v>
      </c>
      <c r="D30" s="16" t="str">
        <f>IFERROR(IF(B30="","",IF(MOD(ROW(),2)+1=1,INDEX(Outubro!$F$4:$F$300,MATCH(B30,Outubro!$A$4:$A$300,0)),INDEX(Outubro!$F$4:$F$300,_xlfn.AGGREGATE(15,6,ROW(Outubro!$A$4:$A$300)-ROW(Outubro!$A$3)/(Outubro!$A$4:$A$300=MAX(B30)),MOD(ROW(),2)+1)))),"")</f>
        <v>A estudar</v>
      </c>
      <c r="E30" s="36">
        <f>Outubro!I10</f>
        <v>44487</v>
      </c>
      <c r="F30" s="20" t="str">
        <f>IFERROR(IF(E30="","",IF(MOD(ROW(),2)+1=1,INDEX(Outubro!$C$4:$C$300,MATCH(E30,Outubro!$A$4:$A$300,0)),INDEX(Outubro!$C$4:$C$300,_xlfn.AGGREGATE(15,6,ROW(Outubro!$A$4:$A$300)-ROW(Outubro!$A$3)/(Outubro!$A$4:$A$300=MAX(E30)),MOD(ROW(),2)+1)))),"")</f>
        <v>Vogais</v>
      </c>
      <c r="G30" s="16" t="str">
        <f>IFERROR(IF(E30="","",IF(MOD(ROW(),2)+1=1,INDEX(Outubro!$F$4:$F$300,MATCH(E30,Outubro!$A$4:$A$300,0)),INDEX(Outubro!$F$4:$F$300,_xlfn.AGGREGATE(15,6,ROW(Outubro!$A$4:$A$300)-ROW(Outubro!$A$3)/(Outubro!$A$4:$A$300=MAX(E30)),MOD(ROW(),2)+1)))),"")</f>
        <v>A estudar</v>
      </c>
      <c r="H30" s="36">
        <f>Outubro!J10</f>
        <v>44488</v>
      </c>
      <c r="I30" s="20" t="str">
        <f>IFERROR(IF(H30="","",IF(MOD(ROW(),2)+1=1,INDEX(Outubro!$C$4:$C$300,MATCH(H30,Outubro!$A$4:$A$300,0)),INDEX(Outubro!$C$4:$C$300,_xlfn.AGGREGATE(15,6,ROW(Outubro!$A$4:$A$300)-ROW(Outubro!$A$3)/(Outubro!$A$4:$A$300=MAX(H30)),MOD(ROW(),2)+1)))),"")</f>
        <v>Função</v>
      </c>
      <c r="J30" s="16" t="str">
        <f>IFERROR(IF(H30="","",IF(MOD(ROW(),2)+1=1,INDEX(Outubro!$F$4:$F$300,MATCH(H30,Outubro!$A$4:$A$300,0)),INDEX(Outubro!$F$4:$F$300,_xlfn.AGGREGATE(15,6,ROW(Outubro!$A$4:$A$300)-ROW(Outubro!$A$3)/(Outubro!$A$4:$A$300=MAX(H30)),MOD(ROW(),2)+1)))),"")</f>
        <v>Estudando</v>
      </c>
      <c r="K30" s="36">
        <f>Outubro!K10</f>
        <v>44489</v>
      </c>
      <c r="L30" s="20" t="str">
        <f>IFERROR(IF(K30="","",IF(MOD(ROW(),2)+1=1,INDEX(Outubro!$C$4:$C$300,MATCH(K30,Outubro!$A$4:$A$300,0)),INDEX(Outubro!$C$4:$C$300,_xlfn.AGGREGATE(15,6,ROW(Outubro!$A$4:$A$300)-ROW(Outubro!$A$3)/(Outubro!$A$4:$A$300=MAX(K30)),MOD(ROW(),2)+1)))),"")</f>
        <v>Gramática</v>
      </c>
      <c r="M30" s="16" t="str">
        <f>IFERROR(IF(K30="","",IF(MOD(ROW(),2)+1=1,INDEX(Outubro!$F$4:$F$300,MATCH(K30,Outubro!$A$4:$A$300,0)),INDEX(Outubro!$F$4:$F$300,_xlfn.AGGREGATE(15,6,ROW(Outubro!$A$4:$A$300)-ROW(Outubro!$A$3)/(Outubro!$A$4:$A$300=MAX(K30)),MOD(ROW(),2)+1)))),"")</f>
        <v>A estudar</v>
      </c>
      <c r="N30" s="36">
        <f>Outubro!L10</f>
        <v>44490</v>
      </c>
      <c r="O30" s="20" t="str">
        <f>IFERROR(IF(N30="","",IF(MOD(ROW(),2)+1=1,INDEX(Outubro!$C$4:$C$300,MATCH(N30,Outubro!$A$4:$A$300,0)),INDEX(Outubro!$C$4:$C$300,_xlfn.AGGREGATE(15,6,ROW(Outubro!$A$4:$A$300)-ROW(Outubro!$A$3)/(Outubro!$A$4:$A$300=MAX(N30)),MOD(ROW(),2)+1)))),"")</f>
        <v>VM</v>
      </c>
      <c r="P30" s="16" t="str">
        <f>IFERROR(IF(N30="","",IF(MOD(ROW(),2)+1=1,INDEX(Outubro!$F$4:$F$300,MATCH(N30,Outubro!$A$4:$A$300,0)),INDEX(Outubro!$F$4:$F$300,_xlfn.AGGREGATE(15,6,ROW(Outubro!$A$4:$A$300)-ROW(Outubro!$A$3)/(Outubro!$A$4:$A$300=MAX(N30)),MOD(ROW(),2)+1)))),"")</f>
        <v>A estudar</v>
      </c>
      <c r="Q30" s="36">
        <f>Outubro!M10</f>
        <v>44491</v>
      </c>
      <c r="R30" s="20" t="str">
        <f>IFERROR(IF(Q30="","",IF(MOD(ROW(),2)+1=1,INDEX(Outubro!$C$4:$C$300,MATCH(Q30,Outubro!$A$4:$A$300,0)),INDEX(Outubro!$C$4:$C$300,_xlfn.AGGREGATE(15,6,ROW(Outubro!$A$4:$A$300)-ROW(Outubro!$A$3)/(Outubro!$A$4:$A$300=MAX(Q30)),MOD(ROW(),2)+1)))),"")</f>
        <v>Tabela Periódica</v>
      </c>
      <c r="S30" s="16" t="str">
        <f>IFERROR(IF(Q30="","",IF(MOD(ROW(),2)+1=1,INDEX(Outubro!$F$4:$F$300,MATCH(Q30,Outubro!$A$4:$A$300,0)),INDEX(Outubro!$F$4:$F$300,_xlfn.AGGREGATE(15,6,ROW(Outubro!$A$4:$A$300)-ROW(Outubro!$A$3)/(Outubro!$A$4:$A$300=MAX(Q30)),MOD(ROW(),2)+1)))),"")</f>
        <v>A estudar</v>
      </c>
      <c r="T30" s="36">
        <f>Outubro!N10</f>
        <v>44492</v>
      </c>
      <c r="U30" s="46" t="str">
        <f>IFERROR(IF(T30="","",IF(MOD(ROW(),2)+1=1,INDEX(Outubro!$C$4:$C$300,MATCH(T30,Outubro!$A$4:$A$300,0)),INDEX(Outubro!$C$4:$C$300,_xlfn.AGGREGATE(15,6,ROW(Outubro!$A$4:$A$300)-ROW(Outubro!$A$3)/(Outubro!$A$4:$A$300=MAX(T30)),MOD(ROW(),2)+1)))),"")</f>
        <v>Numeros inteiros</v>
      </c>
      <c r="V30" s="16" t="str">
        <f>IFERROR(IF(T30="","",IF(MOD(ROW(),2)+1=1,INDEX(Outubro!$F$4:$F$300,MATCH(T30,Outubro!$A$4:$A$300,0)),INDEX(Outubro!$F$4:$F$300,_xlfn.AGGREGATE(15,6,ROW(Outubro!$A$4:$A$300)-ROW(Outubro!$A$3)/(Outubro!$A$4:$A$300=MAX(T30)),MOD(ROW(),2)+1)))),"")</f>
        <v>A estudar</v>
      </c>
    </row>
    <row r="31" spans="2:22" x14ac:dyDescent="0.3">
      <c r="B31" s="45"/>
      <c r="C31" s="20" t="str">
        <f>IFERROR(IF(B30="","",IF(MOD(ROW(),2)+1=1,INDEX(Outubro!$C$4:$C$300,MATCH(B31,Outubro!$A$4:$A$300,0)),INDEX(Outubro!$C$4:$C$300,_xlfn.AGGREGATE(15,6,ROW(Outubro!$A$4:$A$300)-ROW(Outubro!$A$3)/(Outubro!$A$4:$A$300=MAX(B30:B31)),MOD(ROW(),2)+1)))),"")</f>
        <v/>
      </c>
      <c r="D31" s="16" t="str">
        <f>IFERROR(IF(B30="","",IF(MOD(ROW(),2)+1=1,INDEX(Outubro!$F$4:$F$300,MATCH(B31,Outubro!$A$4:$A$300,0)),INDEX(Outubro!$F$4:$F$300,_xlfn.AGGREGATE(15,6,ROW(Outubro!$A$4:$A$300)-ROW(Outubro!$A$3)/(Outubro!$A$4:$A$300=MAX(B30:B31)),MOD(ROW(),2)+1)))),"")</f>
        <v/>
      </c>
      <c r="E31" s="26"/>
      <c r="F31" s="20" t="str">
        <f>IFERROR(IF(E30="","",IF(MOD(ROW(),2)+1=1,INDEX(Outubro!$C$4:$C$300,MATCH(E31,Outubro!$A$4:$A$300,0)),INDEX(Outubro!$C$4:$C$300,_xlfn.AGGREGATE(15,6,ROW(Outubro!$A$4:$A$300)-ROW(Outubro!$A$3)/(Outubro!$A$4:$A$300=MAX(E30:E31)),MOD(ROW(),2)+1)))),"")</f>
        <v/>
      </c>
      <c r="G31" s="16" t="str">
        <f>IFERROR(IF(E30="","",IF(MOD(ROW(),2)+1=1,INDEX(Outubro!$F$4:$F$300,MATCH(E31,Outubro!$A$4:$A$300,0)),INDEX(Outubro!$F$4:$F$300,_xlfn.AGGREGATE(15,6,ROW(Outubro!$A$4:$A$300)-ROW(Outubro!$A$3)/(Outubro!$A$4:$A$300=MAX(E30:E31)),MOD(ROW(),2)+1)))),"")</f>
        <v/>
      </c>
      <c r="H31" s="26"/>
      <c r="I31" s="20" t="str">
        <f>IFERROR(IF(H30="","",IF(MOD(ROW(),2)+1=1,INDEX(Outubro!$C$4:$C$300,MATCH(H31,Outubro!$A$4:$A$300,0)),INDEX(Outubro!$C$4:$C$300,_xlfn.AGGREGATE(15,6,ROW(Outubro!$A$4:$A$300)-ROW(Outubro!$A$3)/(Outubro!$A$4:$A$300=MAX(H30:H31)),MOD(ROW(),2)+1)))),"")</f>
        <v/>
      </c>
      <c r="J31" s="16" t="str">
        <f>IFERROR(IF(H30="","",IF(MOD(ROW(),2)+1=1,INDEX(Outubro!$F$4:$F$300,MATCH(H31,Outubro!$A$4:$A$300,0)),INDEX(Outubro!$F$4:$F$300,_xlfn.AGGREGATE(15,6,ROW(Outubro!$A$4:$A$300)-ROW(Outubro!$A$3)/(Outubro!$A$4:$A$300=MAX(H30:H31)),MOD(ROW(),2)+1)))),"")</f>
        <v/>
      </c>
      <c r="K31" s="26"/>
      <c r="L31" s="20" t="str">
        <f>IFERROR(IF(K30="","",IF(MOD(ROW(),2)+1=1,INDEX(Outubro!$C$4:$C$300,MATCH(K31,Outubro!$A$4:$A$300,0)),INDEX(Outubro!$C$4:$C$300,_xlfn.AGGREGATE(15,6,ROW(Outubro!$A$4:$A$300)-ROW(Outubro!$A$3)/(Outubro!$A$4:$A$300=MAX(K30:K31)),MOD(ROW(),2)+1)))),"")</f>
        <v/>
      </c>
      <c r="M31" s="16" t="str">
        <f>IFERROR(IF(K30="","",IF(MOD(ROW(),2)+1=1,INDEX(Outubro!$F$4:$F$300,MATCH(K31,Outubro!$A$4:$A$300,0)),INDEX(Outubro!$F$4:$F$300,_xlfn.AGGREGATE(15,6,ROW(Outubro!$A$4:$A$300)-ROW(Outubro!$A$3)/(Outubro!$A$4:$A$300=MAX(K30:K31)),MOD(ROW(),2)+1)))),"")</f>
        <v/>
      </c>
      <c r="N31" s="26"/>
      <c r="O31" s="20" t="str">
        <f>IFERROR(IF(N30="","",IF(MOD(ROW(),2)+1=1,INDEX(Outubro!$C$4:$C$300,MATCH(N31,Outubro!$A$4:$A$300,0)),INDEX(Outubro!$C$4:$C$300,_xlfn.AGGREGATE(15,6,ROW(Outubro!$A$4:$A$300)-ROW(Outubro!$A$3)/(Outubro!$A$4:$A$300=MAX(N30:N31)),MOD(ROW(),2)+1)))),"")</f>
        <v/>
      </c>
      <c r="P31" s="16" t="str">
        <f>IFERROR(IF(N30="","",IF(MOD(ROW(),2)+1=1,INDEX(Outubro!$F$4:$F$300,MATCH(N31,Outubro!$A$4:$A$300,0)),INDEX(Outubro!$F$4:$F$300,_xlfn.AGGREGATE(15,6,ROW(Outubro!$A$4:$A$300)-ROW(Outubro!$A$3)/(Outubro!$A$4:$A$300=MAX(N30:N31)),MOD(ROW(),2)+1)))),"")</f>
        <v/>
      </c>
      <c r="Q31" s="26"/>
      <c r="R31" s="20" t="str">
        <f>IFERROR(IF(Q30="","",IF(MOD(ROW(),2)+1=1,INDEX(Outubro!$C$4:$C$300,MATCH(Q31,Outubro!$A$4:$A$300,0)),INDEX(Outubro!$C$4:$C$300,_xlfn.AGGREGATE(15,6,ROW(Outubro!$A$4:$A$300)-ROW(Outubro!$A$3)/(Outubro!$A$4:$A$300=MAX(Q30:Q31)),MOD(ROW(),2)+1)))),"")</f>
        <v/>
      </c>
      <c r="S31" s="16" t="str">
        <f>IFERROR(IF(Q30="","",IF(MOD(ROW(),2)+1=1,INDEX(Outubro!$F$4:$F$300,MATCH(Q31,Outubro!$A$4:$A$300,0)),INDEX(Outubro!$F$4:$F$300,_xlfn.AGGREGATE(15,6,ROW(Outubro!$A$4:$A$300)-ROW(Outubro!$A$3)/(Outubro!$A$4:$A$300=MAX(Q30:Q31)),MOD(ROW(),2)+1)))),"")</f>
        <v/>
      </c>
      <c r="T31" s="26"/>
      <c r="U31" s="46" t="str">
        <f>IFERROR(IF(T30="","",IF(MOD(ROW(),2)+1=1,INDEX(Outubro!$C$4:$C$300,MATCH(T31,Outubro!$A$4:$A$300,0)),INDEX(Outubro!$C$4:$C$300,_xlfn.AGGREGATE(15,6,ROW(Outubro!$A$4:$A$300)-ROW(Outubro!$A$3)/(Outubro!$A$4:$A$300=MAX(T30:T31)),MOD(ROW(),2)+1)))),"")</f>
        <v/>
      </c>
      <c r="V31" s="16" t="str">
        <f>IFERROR(IF(T30="","",IF(MOD(ROW(),2)+1=1,INDEX(Outubro!$F$4:$F$300,MATCH(T31,Outubro!$A$4:$A$300,0)),INDEX(Outubro!$F$4:$F$300,_xlfn.AGGREGATE(15,6,ROW(Outubro!$A$4:$A$300)-ROW(Outubro!$A$3)/(Outubro!$A$4:$A$300=MAX(T30:T31)),MOD(ROW(),2)+1)))),"")</f>
        <v/>
      </c>
    </row>
    <row r="32" spans="2:22" x14ac:dyDescent="0.3">
      <c r="B32" s="45"/>
      <c r="C32" s="20" t="str">
        <f>IFERROR(IF(B30="","",IF(MOD(ROW(),2)+3=1,INDEX(Outubro!$C$4:$C$2300,MATCH(B32,Outubro!$A$4:$A$300,0)),INDEX(Outubro!$C$4:$C$300,_xlfn.AGGREGATE(15,6,ROW(Outubro!$A$4:$A$300)-ROW(Outubro!$A$3)/(Outubro!$A$4:$A$300=MAX(B30:B32)),MOD(ROW(),2)+3)))),"")</f>
        <v/>
      </c>
      <c r="D32" s="16" t="str">
        <f>IFERROR(IF(B30="","",IF(MOD(ROW(),2)+3=1,INDEX(Outubro!$F$4:$F$300,MATCH(B32,Outubro!$A$4:$A$300,0)),INDEX(Outubro!$F$4:$F$300,_xlfn.AGGREGATE(15,6,ROW(Outubro!$A$4:$A$300)-ROW(Outubro!$A$3)/(Outubro!$A$4:$A$300=MAX(B30:B32)),MOD(ROW(),2)+3)))),"")</f>
        <v/>
      </c>
      <c r="E32" s="26"/>
      <c r="F32" s="20" t="str">
        <f>IFERROR(IF(E30="","",IF(MOD(ROW(),2)+3=1,INDEX(Outubro!$C$4:$C$2300,MATCH(E32,Outubro!$A$4:$A$300,0)),INDEX(Outubro!$C$4:$C$300,_xlfn.AGGREGATE(15,6,ROW(Outubro!$A$4:$A$300)-ROW(Outubro!$A$3)/(Outubro!$A$4:$A$300=MAX(E30:E32)),MOD(ROW(),2)+3)))),"")</f>
        <v/>
      </c>
      <c r="G32" s="16" t="str">
        <f>IFERROR(IF(E30="","",IF(MOD(ROW(),2)+3=1,INDEX(Outubro!$F$4:$F$300,MATCH(E32,Outubro!$A$4:$A$300,0)),INDEX(Outubro!$F$4:$F$300,_xlfn.AGGREGATE(15,6,ROW(Outubro!$A$4:$A$300)-ROW(Outubro!$A$3)/(Outubro!$A$4:$A$300=MAX(E30:E32)),MOD(ROW(),2)+3)))),"")</f>
        <v/>
      </c>
      <c r="H32" s="26"/>
      <c r="I32" s="20" t="str">
        <f>IFERROR(IF(H30="","",IF(MOD(ROW(),2)+3=1,INDEX(Outubro!$C$4:$C$2300,MATCH(H32,Outubro!$A$4:$A$300,0)),INDEX(Outubro!$C$4:$C$300,_xlfn.AGGREGATE(15,6,ROW(Outubro!$A$4:$A$300)-ROW(Outubro!$A$3)/(Outubro!$A$4:$A$300=MAX(H30:H32)),MOD(ROW(),2)+3)))),"")</f>
        <v/>
      </c>
      <c r="J32" s="16" t="str">
        <f>IFERROR(IF(H30="","",IF(MOD(ROW(),2)+3=1,INDEX(Outubro!$F$4:$F$300,MATCH(H32,Outubro!$A$4:$A$300,0)),INDEX(Outubro!$F$4:$F$300,_xlfn.AGGREGATE(15,6,ROW(Outubro!$A$4:$A$300)-ROW(Outubro!$A$3)/(Outubro!$A$4:$A$300=MAX(H30:H32)),MOD(ROW(),2)+3)))),"")</f>
        <v/>
      </c>
      <c r="K32" s="26"/>
      <c r="L32" s="20" t="str">
        <f>IFERROR(IF(K30="","",IF(MOD(ROW(),2)+3=1,INDEX(Outubro!$C$4:$C$2300,MATCH(K32,Outubro!$A$4:$A$300,0)),INDEX(Outubro!$C$4:$C$300,_xlfn.AGGREGATE(15,6,ROW(Outubro!$A$4:$A$300)-ROW(Outubro!$A$3)/(Outubro!$A$4:$A$300=MAX(K30:K32)),MOD(ROW(),2)+3)))),"")</f>
        <v/>
      </c>
      <c r="M32" s="16" t="str">
        <f>IFERROR(IF(K30="","",IF(MOD(ROW(),2)+3=1,INDEX(Outubro!$F$4:$F$300,MATCH(K32,Outubro!$A$4:$A$300,0)),INDEX(Outubro!$F$4:$F$300,_xlfn.AGGREGATE(15,6,ROW(Outubro!$A$4:$A$300)-ROW(Outubro!$A$3)/(Outubro!$A$4:$A$300=MAX(K30:K32)),MOD(ROW(),2)+3)))),"")</f>
        <v/>
      </c>
      <c r="N32" s="26"/>
      <c r="O32" s="20" t="str">
        <f>IFERROR(IF(N30="","",IF(MOD(ROW(),2)+3=1,INDEX(Outubro!$C$4:$C$2300,MATCH(N32,Outubro!$A$4:$A$300,0)),INDEX(Outubro!$C$4:$C$300,_xlfn.AGGREGATE(15,6,ROW(Outubro!$A$4:$A$300)-ROW(Outubro!$A$3)/(Outubro!$A$4:$A$300=MAX(N30:N32)),MOD(ROW(),2)+3)))),"")</f>
        <v/>
      </c>
      <c r="P32" s="16" t="str">
        <f>IFERROR(IF(N30="","",IF(MOD(ROW(),2)+3=1,INDEX(Outubro!$F$4:$F$300,MATCH(N32,Outubro!$A$4:$A$300,0)),INDEX(Outubro!$F$4:$F$300,_xlfn.AGGREGATE(15,6,ROW(Outubro!$A$4:$A$300)-ROW(Outubro!$A$3)/(Outubro!$A$4:$A$300=MAX(N30:N32)),MOD(ROW(),2)+3)))),"")</f>
        <v/>
      </c>
      <c r="Q32" s="26"/>
      <c r="R32" s="20" t="str">
        <f>IFERROR(IF(Q30="","",IF(MOD(ROW(),2)+3=1,INDEX(Outubro!$C$4:$C$2300,MATCH(Q32,Outubro!$A$4:$A$300,0)),INDEX(Outubro!$C$4:$C$300,_xlfn.AGGREGATE(15,6,ROW(Outubro!$A$4:$A$300)-ROW(Outubro!$A$3)/(Outubro!$A$4:$A$300=MAX(Q30:Q32)),MOD(ROW(),2)+3)))),"")</f>
        <v/>
      </c>
      <c r="S32" s="16" t="str">
        <f>IFERROR(IF(Q30="","",IF(MOD(ROW(),2)+3=1,INDEX(Outubro!$F$4:$F$300,MATCH(Q32,Outubro!$A$4:$A$300,0)),INDEX(Outubro!$F$4:$F$300,_xlfn.AGGREGATE(15,6,ROW(Outubro!$A$4:$A$300)-ROW(Outubro!$A$3)/(Outubro!$A$4:$A$300=MAX(Q30:Q32)),MOD(ROW(),2)+3)))),"")</f>
        <v/>
      </c>
      <c r="T32" s="26"/>
      <c r="U32" s="46" t="str">
        <f>IFERROR(IF(T30="","",IF(MOD(ROW(),2)+3=1,INDEX(Outubro!$C$4:$C$2300,MATCH(T32,Outubro!$A$4:$A$300,0)),INDEX(Outubro!$C$4:$C$300,_xlfn.AGGREGATE(15,6,ROW(Outubro!$A$4:$A$300)-ROW(Outubro!$A$3)/(Outubro!$A$4:$A$300=MAX(T30:T32)),MOD(ROW(),2)+3)))),"")</f>
        <v/>
      </c>
      <c r="V32" s="16" t="str">
        <f>IFERROR(IF(T30="","",IF(MOD(ROW(),2)+3=1,INDEX(Outubro!$F$4:$F$300,MATCH(T32,Outubro!$A$4:$A$300,0)),INDEX(Outubro!$F$4:$F$300,_xlfn.AGGREGATE(15,6,ROW(Outubro!$A$4:$A$300)-ROW(Outubro!$A$3)/(Outubro!$A$4:$A$300=MAX(T30:T32)),MOD(ROW(),2)+3)))),"")</f>
        <v/>
      </c>
    </row>
    <row r="33" spans="2:22" x14ac:dyDescent="0.3">
      <c r="B33" s="45"/>
      <c r="C33" s="20" t="str">
        <f>IFERROR(IF(B30="","",IF(MOD(ROW(),2)+3=1,INDEX(Outubro!$C$4:$C$300,MATCH(B33,Outubro!$A$4:$A$300,0)),INDEX(Outubro!$C$4:$C$300,_xlfn.AGGREGATE(15,6,ROW(Outubro!$A$4:$A$300)-ROW(Outubro!$A$3)/(Outubro!$A$4:$A$300=MAX(B30:B33)),MOD(ROW(),2)+3)))),"")</f>
        <v/>
      </c>
      <c r="D33" s="16" t="str">
        <f>IFERROR(IF(B30="","",IF(MOD(ROW(),2)+3=1,INDEX(Outubro!$F$4:$F$300,MATCH(B33,Outubro!$A$4:$A$300,0)),INDEX(Outubro!$F$4:$F$300,_xlfn.AGGREGATE(15,6,ROW(Outubro!$A$4:$A$300)-ROW(Outubro!$A$3)/(Outubro!$A$4:$A$300=MAX(B30:B33)),MOD(ROW(),2)+3)))),"")</f>
        <v/>
      </c>
      <c r="E33" s="26"/>
      <c r="F33" s="20" t="str">
        <f>IFERROR(IF(E30="","",IF(MOD(ROW(),2)+3=1,INDEX(Outubro!$C$4:$C$300,MATCH(E33,Outubro!$A$4:$A$300,0)),INDEX(Outubro!$C$4:$C$300,_xlfn.AGGREGATE(15,6,ROW(Outubro!$A$4:$A$300)-ROW(Outubro!$A$3)/(Outubro!$A$4:$A$300=MAX(E30:E33)),MOD(ROW(),2)+3)))),"")</f>
        <v/>
      </c>
      <c r="G33" s="16" t="str">
        <f>IFERROR(IF(E30="","",IF(MOD(ROW(),2)+3=1,INDEX(Outubro!$F$4:$F$300,MATCH(E33,Outubro!$A$4:$A$300,0)),INDEX(Outubro!$F$4:$F$300,_xlfn.AGGREGATE(15,6,ROW(Outubro!$A$4:$A$300)-ROW(Outubro!$A$3)/(Outubro!$A$4:$A$300=MAX(E30:E33)),MOD(ROW(),2)+3)))),"")</f>
        <v/>
      </c>
      <c r="H33" s="26"/>
      <c r="I33" s="20" t="str">
        <f>IFERROR(IF(H30="","",IF(MOD(ROW(),2)+3=1,INDEX(Outubro!$C$4:$C$300,MATCH(H33,Outubro!$A$4:$A$300,0)),INDEX(Outubro!$C$4:$C$300,_xlfn.AGGREGATE(15,6,ROW(Outubro!$A$4:$A$300)-ROW(Outubro!$A$3)/(Outubro!$A$4:$A$300=MAX(H30:H33)),MOD(ROW(),2)+3)))),"")</f>
        <v/>
      </c>
      <c r="J33" s="16" t="str">
        <f>IFERROR(IF(H30="","",IF(MOD(ROW(),2)+3=1,INDEX(Outubro!$F$4:$F$300,MATCH(H33,Outubro!$A$4:$A$300,0)),INDEX(Outubro!$F$4:$F$300,_xlfn.AGGREGATE(15,6,ROW(Outubro!$A$4:$A$300)-ROW(Outubro!$A$3)/(Outubro!$A$4:$A$300=MAX(H30:H33)),MOD(ROW(),2)+3)))),"")</f>
        <v/>
      </c>
      <c r="K33" s="26"/>
      <c r="L33" s="20" t="str">
        <f>IFERROR(IF(K30="","",IF(MOD(ROW(),2)+3=1,INDEX(Outubro!$C$4:$C$300,MATCH(K33,Outubro!$A$4:$A$300,0)),INDEX(Outubro!$C$4:$C$300,_xlfn.AGGREGATE(15,6,ROW(Outubro!$A$4:$A$300)-ROW(Outubro!$A$3)/(Outubro!$A$4:$A$300=MAX(K30:K33)),MOD(ROW(),2)+3)))),"")</f>
        <v/>
      </c>
      <c r="M33" s="16" t="str">
        <f>IFERROR(IF(K30="","",IF(MOD(ROW(),2)+3=1,INDEX(Outubro!$F$4:$F$300,MATCH(K33,Outubro!$A$4:$A$300,0)),INDEX(Outubro!$F$4:$F$300,_xlfn.AGGREGATE(15,6,ROW(Outubro!$A$4:$A$300)-ROW(Outubro!$A$3)/(Outubro!$A$4:$A$300=MAX(K30:K33)),MOD(ROW(),2)+3)))),"")</f>
        <v/>
      </c>
      <c r="N33" s="26"/>
      <c r="O33" s="20" t="str">
        <f>IFERROR(IF(N30="","",IF(MOD(ROW(),2)+3=1,INDEX(Outubro!$C$4:$C$300,MATCH(N33,Outubro!$A$4:$A$300,0)),INDEX(Outubro!$C$4:$C$300,_xlfn.AGGREGATE(15,6,ROW(Outubro!$A$4:$A$300)-ROW(Outubro!$A$3)/(Outubro!$A$4:$A$300=MAX(N30:N33)),MOD(ROW(),2)+3)))),"")</f>
        <v/>
      </c>
      <c r="P33" s="16" t="str">
        <f>IFERROR(IF(N30="","",IF(MOD(ROW(),2)+3=1,INDEX(Outubro!$F$4:$F$300,MATCH(N33,Outubro!$A$4:$A$300,0)),INDEX(Outubro!$F$4:$F$300,_xlfn.AGGREGATE(15,6,ROW(Outubro!$A$4:$A$300)-ROW(Outubro!$A$3)/(Outubro!$A$4:$A$300=MAX(N30:N33)),MOD(ROW(),2)+3)))),"")</f>
        <v/>
      </c>
      <c r="Q33" s="26"/>
      <c r="R33" s="20" t="str">
        <f>IFERROR(IF(Q30="","",IF(MOD(ROW(),2)+3=1,INDEX(Outubro!$C$4:$C$300,MATCH(Q33,Outubro!$A$4:$A$300,0)),INDEX(Outubro!$C$4:$C$300,_xlfn.AGGREGATE(15,6,ROW(Outubro!$A$4:$A$300)-ROW(Outubro!$A$3)/(Outubro!$A$4:$A$300=MAX(Q30:Q33)),MOD(ROW(),2)+3)))),"")</f>
        <v/>
      </c>
      <c r="S33" s="16" t="str">
        <f>IFERROR(IF(Q30="","",IF(MOD(ROW(),2)+3=1,INDEX(Outubro!$F$4:$F$300,MATCH(Q33,Outubro!$A$4:$A$300,0)),INDEX(Outubro!$F$4:$F$300,_xlfn.AGGREGATE(15,6,ROW(Outubro!$A$4:$A$300)-ROW(Outubro!$A$3)/(Outubro!$A$4:$A$300=MAX(Q30:Q33)),MOD(ROW(),2)+3)))),"")</f>
        <v/>
      </c>
      <c r="T33" s="26"/>
      <c r="U33" s="46" t="str">
        <f>IFERROR(IF(T30="","",IF(MOD(ROW(),2)+3=1,INDEX(Outubro!$C$4:$C$300,MATCH(T33,Outubro!$A$4:$A$300,0)),INDEX(Outubro!$C$4:$C$300,_xlfn.AGGREGATE(15,6,ROW(Outubro!$A$4:$A$300)-ROW(Outubro!$A$3)/(Outubro!$A$4:$A$300=MAX(T30:T33)),MOD(ROW(),2)+3)))),"")</f>
        <v/>
      </c>
      <c r="V33" s="16" t="str">
        <f>IFERROR(IF(T30="","",IF(MOD(ROW(),2)+3=1,INDEX(Outubro!$F$4:$F$300,MATCH(T33,Outubro!$A$4:$A$300,0)),INDEX(Outubro!$F$4:$F$300,_xlfn.AGGREGATE(15,6,ROW(Outubro!$A$4:$A$300)-ROW(Outubro!$A$3)/(Outubro!$A$4:$A$300=MAX(T30:T33)),MOD(ROW(),2)+3)))),"")</f>
        <v/>
      </c>
    </row>
    <row r="34" spans="2:22" x14ac:dyDescent="0.3">
      <c r="B34" s="47"/>
      <c r="C34" s="20" t="str">
        <f>IFERROR(IF(B30="","",IF(MOD(ROW(),2)+5=1,INDEX(Outubro!$C$4:$C$300,MATCH(B34,Outubro!$A$4:$A$300,0)),INDEX(Outubro!$C$4:$C$300,_xlfn.AGGREGATE(15,6,ROW(Outubro!$A$4:$A$300)-ROW(Outubro!$A$3)/(Outubro!$A$4:$A$300=MAX(B30:B34)),MOD(ROW(),2)+5)))),"")</f>
        <v/>
      </c>
      <c r="D34" s="16" t="str">
        <f>IFERROR(IF(B30="","",IF(MOD(ROW(),2)+5=1,INDEX(Outubro!$F$4:$F$300,MATCH(B34,Outubro!$A$4:$A$300,0)),INDEX(Outubro!$F$4:$F$300,_xlfn.AGGREGATE(15,6,ROW(Outubro!$A$4:$A$300)-ROW(Outubro!$A$3)/(Outubro!$A$4:$A$300=MAX(B30:B34)),MOD(ROW(),2)+5)))),"")</f>
        <v/>
      </c>
      <c r="E34" s="34"/>
      <c r="F34" s="20" t="str">
        <f>IFERROR(IF(E30="","",IF(MOD(ROW(),2)+5=1,INDEX(Outubro!$C$4:$C$300,MATCH(E34,Outubro!$A$4:$A$300,0)),INDEX(Outubro!$C$4:$C$300,_xlfn.AGGREGATE(15,6,ROW(Outubro!$A$4:$A$300)-ROW(Outubro!$A$3)/(Outubro!$A$4:$A$300=MAX(E30:E34)),MOD(ROW(),2)+5)))),"")</f>
        <v/>
      </c>
      <c r="G34" s="16" t="str">
        <f>IFERROR(IF(E30="","",IF(MOD(ROW(),2)+5=1,INDEX(Outubro!$F$4:$F$300,MATCH(E34,Outubro!$A$4:$A$300,0)),INDEX(Outubro!$F$4:$F$300,_xlfn.AGGREGATE(15,6,ROW(Outubro!$A$4:$A$300)-ROW(Outubro!$A$3)/(Outubro!$A$4:$A$300=MAX(E30:E34)),MOD(ROW(),2)+5)))),"")</f>
        <v/>
      </c>
      <c r="H34" s="34"/>
      <c r="I34" s="20" t="str">
        <f>IFERROR(IF(H30="","",IF(MOD(ROW(),2)+5=1,INDEX(Outubro!$C$4:$C$300,MATCH(H34,Outubro!$A$4:$A$300,0)),INDEX(Outubro!$C$4:$C$300,_xlfn.AGGREGATE(15,6,ROW(Outubro!$A$4:$A$300)-ROW(Outubro!$A$3)/(Outubro!$A$4:$A$300=MAX(H30:H34)),MOD(ROW(),2)+5)))),"")</f>
        <v/>
      </c>
      <c r="J34" s="16" t="str">
        <f>IFERROR(IF(H30="","",IF(MOD(ROW(),2)+5=1,INDEX(Outubro!$F$4:$F$300,MATCH(H34,Outubro!$A$4:$A$300,0)),INDEX(Outubro!$F$4:$F$300,_xlfn.AGGREGATE(15,6,ROW(Outubro!$A$4:$A$300)-ROW(Outubro!$A$3)/(Outubro!$A$4:$A$300=MAX(H30:H34)),MOD(ROW(),2)+5)))),"")</f>
        <v/>
      </c>
      <c r="K34" s="34"/>
      <c r="L34" s="20" t="str">
        <f>IFERROR(IF(K30="","",IF(MOD(ROW(),2)+5=1,INDEX(Outubro!$C$4:$C$300,MATCH(K34,Outubro!$A$4:$A$300,0)),INDEX(Outubro!$C$4:$C$300,_xlfn.AGGREGATE(15,6,ROW(Outubro!$A$4:$A$300)-ROW(Outubro!$A$3)/(Outubro!$A$4:$A$300=MAX(K30:K34)),MOD(ROW(),2)+5)))),"")</f>
        <v/>
      </c>
      <c r="M34" s="16" t="str">
        <f>IFERROR(IF(K30="","",IF(MOD(ROW(),2)+5=1,INDEX(Outubro!$F$4:$F$300,MATCH(K34,Outubro!$A$4:$A$300,0)),INDEX(Outubro!$F$4:$F$300,_xlfn.AGGREGATE(15,6,ROW(Outubro!$A$4:$A$300)-ROW(Outubro!$A$3)/(Outubro!$A$4:$A$300=MAX(K30:K34)),MOD(ROW(),2)+5)))),"")</f>
        <v/>
      </c>
      <c r="N34" s="34"/>
      <c r="O34" s="20" t="str">
        <f>IFERROR(IF(N30="","",IF(MOD(ROW(),2)+5=1,INDEX(Outubro!$C$4:$C$300,MATCH(N34,Outubro!$A$4:$A$300,0)),INDEX(Outubro!$C$4:$C$300,_xlfn.AGGREGATE(15,6,ROW(Outubro!$A$4:$A$300)-ROW(Outubro!$A$3)/(Outubro!$A$4:$A$300=MAX(N30:N34)),MOD(ROW(),2)+5)))),"")</f>
        <v/>
      </c>
      <c r="P34" s="16" t="str">
        <f>IFERROR(IF(N30="","",IF(MOD(ROW(),2)+5=1,INDEX(Outubro!$F$4:$F$300,MATCH(N34,Outubro!$A$4:$A$300,0)),INDEX(Outubro!$F$4:$F$300,_xlfn.AGGREGATE(15,6,ROW(Outubro!$A$4:$A$300)-ROW(Outubro!$A$3)/(Outubro!$A$4:$A$300=MAX(N30:N34)),MOD(ROW(),2)+5)))),"")</f>
        <v/>
      </c>
      <c r="Q34" s="34"/>
      <c r="R34" s="20" t="str">
        <f>IFERROR(IF(Q30="","",IF(MOD(ROW(),2)+5=1,INDEX(Outubro!$C$4:$C$300,MATCH(Q34,Outubro!$A$4:$A$300,0)),INDEX(Outubro!$C$4:$C$300,_xlfn.AGGREGATE(15,6,ROW(Outubro!$A$4:$A$300)-ROW(Outubro!$A$3)/(Outubro!$A$4:$A$300=MAX(Q30:Q34)),MOD(ROW(),2)+5)))),"")</f>
        <v/>
      </c>
      <c r="S34" s="16" t="str">
        <f>IFERROR(IF(Q30="","",IF(MOD(ROW(),2)+5=1,INDEX(Outubro!$F$4:$F$300,MATCH(Q34,Outubro!$A$4:$A$300,0)),INDEX(Outubro!$F$4:$F$300,_xlfn.AGGREGATE(15,6,ROW(Outubro!$A$4:$A$300)-ROW(Outubro!$A$3)/(Outubro!$A$4:$A$300=MAX(Q30:Q34)),MOD(ROW(),2)+5)))),"")</f>
        <v/>
      </c>
      <c r="T34" s="34"/>
      <c r="U34" s="46" t="str">
        <f>IFERROR(IF(T30="","",IF(MOD(ROW(),2)+5=1,INDEX(Outubro!$C$4:$C$300,MATCH(T34,Outubro!$A$4:$A$300,0)),INDEX(Outubro!$C$4:$C$300,_xlfn.AGGREGATE(15,6,ROW(Outubro!$A$4:$A$300)-ROW(Outubro!$A$3)/(Outubro!$A$4:$A$300=MAX(T30:T34)),MOD(ROW(),2)+5)))),"")</f>
        <v/>
      </c>
      <c r="V34" s="16" t="str">
        <f>IFERROR(IF(T30="","",IF(MOD(ROW(),2)+5=1,INDEX(Outubro!$F$4:$F$300,MATCH(T34,Outubro!$A$4:$A$300,0)),INDEX(Outubro!$F$4:$F$300,_xlfn.AGGREGATE(15,6,ROW(Outubro!$A$4:$A$300)-ROW(Outubro!$A$3)/(Outubro!$A$4:$A$300=MAX(T30:T34)),MOD(ROW(),2)+5)))),"")</f>
        <v/>
      </c>
    </row>
    <row r="35" spans="2:22" x14ac:dyDescent="0.3">
      <c r="B35" s="47"/>
      <c r="C35" s="20" t="str">
        <f>IFERROR(IF(B30="","",IF(MOD(ROW(),2)+5=1,INDEX(Outubro!$C$4:$C$300,MATCH(B35,Outubro!$A$4:$A$300,0)),INDEX(Outubro!$C$4:$C$300,_xlfn.AGGREGATE(15,6,ROW(Outubro!$A$4:$A$300)-ROW(Outubro!$A$3)/(Outubro!$A$4:$A$300=MAX(B30:B35)),MOD(ROW(),2)+5)))),"")</f>
        <v/>
      </c>
      <c r="D35" s="16" t="str">
        <f>IFERROR(IF(B30="","",IF(MOD(ROW(),2)+5=1,INDEX(Outubro!$F$4:$F$300,MATCH(B35,Outubro!$A$4:$A$300,0)),INDEX(Outubro!$F$4:$F$300,_xlfn.AGGREGATE(15,6,ROW(Outubro!$A$4:$A$300)-ROW(Outubro!$A$3)/(Outubro!$A$4:$A$300=MAX(B30:B35)),MOD(ROW(),2)+5)))),"")</f>
        <v/>
      </c>
      <c r="E35" s="34"/>
      <c r="F35" s="20" t="str">
        <f>IFERROR(IF(E30="","",IF(MOD(ROW(),2)+5=1,INDEX(Outubro!$C$4:$C$300,MATCH(E35,Outubro!$A$4:$A$300,0)),INDEX(Outubro!$C$4:$C$300,_xlfn.AGGREGATE(15,6,ROW(Outubro!$A$4:$A$300)-ROW(Outubro!$A$3)/(Outubro!$A$4:$A$300=MAX(E30:E35)),MOD(ROW(),2)+5)))),"")</f>
        <v/>
      </c>
      <c r="G35" s="16" t="str">
        <f>IFERROR(IF(E30="","",IF(MOD(ROW(),2)+5=1,INDEX(Outubro!$F$4:$F$300,MATCH(E35,Outubro!$A$4:$A$300,0)),INDEX(Outubro!$F$4:$F$300,_xlfn.AGGREGATE(15,6,ROW(Outubro!$A$4:$A$300)-ROW(Outubro!$A$3)/(Outubro!$A$4:$A$300=MAX(E30:E35)),MOD(ROW(),2)+5)))),"")</f>
        <v/>
      </c>
      <c r="H35" s="34"/>
      <c r="I35" s="20" t="str">
        <f>IFERROR(IF(H30="","",IF(MOD(ROW(),2)+5=1,INDEX(Outubro!$C$4:$C$300,MATCH(H35,Outubro!$A$4:$A$300,0)),INDEX(Outubro!$C$4:$C$300,_xlfn.AGGREGATE(15,6,ROW(Outubro!$A$4:$A$300)-ROW(Outubro!$A$3)/(Outubro!$A$4:$A$300=MAX(H30:H35)),MOD(ROW(),2)+5)))),"")</f>
        <v/>
      </c>
      <c r="J35" s="16" t="str">
        <f>IFERROR(IF(H30="","",IF(MOD(ROW(),2)+5=1,INDEX(Outubro!$F$4:$F$300,MATCH(H35,Outubro!$A$4:$A$300,0)),INDEX(Outubro!$F$4:$F$300,_xlfn.AGGREGATE(15,6,ROW(Outubro!$A$4:$A$300)-ROW(Outubro!$A$3)/(Outubro!$A$4:$A$300=MAX(H30:H35)),MOD(ROW(),2)+5)))),"")</f>
        <v/>
      </c>
      <c r="K35" s="34"/>
      <c r="L35" s="20" t="str">
        <f>IFERROR(IF(K30="","",IF(MOD(ROW(),2)+5=1,INDEX(Outubro!$C$4:$C$300,MATCH(K35,Outubro!$A$4:$A$300,0)),INDEX(Outubro!$C$4:$C$300,_xlfn.AGGREGATE(15,6,ROW(Outubro!$A$4:$A$300)-ROW(Outubro!$A$3)/(Outubro!$A$4:$A$300=MAX(K30:K35)),MOD(ROW(),2)+5)))),"")</f>
        <v/>
      </c>
      <c r="M35" s="16" t="str">
        <f>IFERROR(IF(K30="","",IF(MOD(ROW(),2)+5=1,INDEX(Outubro!$F$4:$F$300,MATCH(K35,Outubro!$A$4:$A$300,0)),INDEX(Outubro!$F$4:$F$300,_xlfn.AGGREGATE(15,6,ROW(Outubro!$A$4:$A$300)-ROW(Outubro!$A$3)/(Outubro!$A$4:$A$300=MAX(K30:K35)),MOD(ROW(),2)+5)))),"")</f>
        <v/>
      </c>
      <c r="N35" s="34"/>
      <c r="O35" s="20" t="str">
        <f>IFERROR(IF(N30="","",IF(MOD(ROW(),2)+5=1,INDEX(Outubro!$C$4:$C$300,MATCH(N35,Outubro!$A$4:$A$300,0)),INDEX(Outubro!$C$4:$C$300,_xlfn.AGGREGATE(15,6,ROW(Outubro!$A$4:$A$300)-ROW(Outubro!$A$3)/(Outubro!$A$4:$A$300=MAX(N30:N35)),MOD(ROW(),2)+5)))),"")</f>
        <v/>
      </c>
      <c r="P35" s="16" t="str">
        <f>IFERROR(IF(N30="","",IF(MOD(ROW(),2)+5=1,INDEX(Outubro!$F$4:$F$300,MATCH(N35,Outubro!$A$4:$A$300,0)),INDEX(Outubro!$F$4:$F$300,_xlfn.AGGREGATE(15,6,ROW(Outubro!$A$4:$A$300)-ROW(Outubro!$A$3)/(Outubro!$A$4:$A$300=MAX(N30:N35)),MOD(ROW(),2)+5)))),"")</f>
        <v/>
      </c>
      <c r="Q35" s="34"/>
      <c r="R35" s="20" t="str">
        <f>IFERROR(IF(Q30="","",IF(MOD(ROW(),2)+5=1,INDEX(Outubro!$C$4:$C$300,MATCH(Q35,Outubro!$A$4:$A$300,0)),INDEX(Outubro!$C$4:$C$300,_xlfn.AGGREGATE(15,6,ROW(Outubro!$A$4:$A$300)-ROW(Outubro!$A$3)/(Outubro!$A$4:$A$300=MAX(Q30:Q35)),MOD(ROW(),2)+5)))),"")</f>
        <v/>
      </c>
      <c r="S35" s="16" t="str">
        <f>IFERROR(IF(Q30="","",IF(MOD(ROW(),2)+5=1,INDEX(Outubro!$F$4:$F$300,MATCH(Q35,Outubro!$A$4:$A$300,0)),INDEX(Outubro!$F$4:$F$300,_xlfn.AGGREGATE(15,6,ROW(Outubro!$A$4:$A$300)-ROW(Outubro!$A$3)/(Outubro!$A$4:$A$300=MAX(Q30:Q35)),MOD(ROW(),2)+5)))),"")</f>
        <v/>
      </c>
      <c r="T35" s="34"/>
      <c r="U35" s="46" t="str">
        <f>IFERROR(IF(T30="","",IF(MOD(ROW(),2)+5=1,INDEX(Outubro!$C$4:$C$300,MATCH(T35,Outubro!$A$4:$A$300,0)),INDEX(Outubro!$C$4:$C$300,_xlfn.AGGREGATE(15,6,ROW(Outubro!$A$4:$A$300)-ROW(Outubro!$A$3)/(Outubro!$A$4:$A$300=MAX(T30:T35)),MOD(ROW(),2)+5)))),"")</f>
        <v/>
      </c>
      <c r="V35" s="16" t="str">
        <f>IFERROR(IF(T30="","",IF(MOD(ROW(),2)+5=1,INDEX(Outubro!$F$4:$F$300,MATCH(T35,Outubro!$A$4:$A$300,0)),INDEX(Outubro!$F$4:$F$300,_xlfn.AGGREGATE(15,6,ROW(Outubro!$A$4:$A$300)-ROW(Outubro!$A$3)/(Outubro!$A$4:$A$300=MAX(T30:T35)),MOD(ROW(),2)+5)))),"")</f>
        <v/>
      </c>
    </row>
    <row r="36" spans="2:22" x14ac:dyDescent="0.3">
      <c r="B36" s="47"/>
      <c r="C36" s="20" t="str">
        <f>IFERROR(IF(B30="","",IF(MOD(ROW(),2)+7=1,INDEX(Outubro!$C$4:$C$300,MATCH(B36,Outubro!$A$4:$A$300,0)),INDEX(Outubro!$C$4:$C$300,_xlfn.AGGREGATE(15,6,ROW(Outubro!$A$4:$A$300)-ROW(Outubro!$A$3)/(Outubro!$A$4:$A$300=MAX(B30:B36)),MOD(ROW(),2)+7)))),"")</f>
        <v/>
      </c>
      <c r="D36" s="16" t="str">
        <f>IFERROR(IF(B30="","",IF(MOD(ROW(),2)+7=1,INDEX(Outubro!$F$4:$F$300,MATCH(B36,Outubro!$A$4:$A$300,0)),INDEX(Outubro!$F$4:$F$300,_xlfn.AGGREGATE(15,6,ROW(Outubro!$A$4:$A$300)-ROW(Outubro!$A$3)/(Outubro!$A$4:$A$300=MAX(B30:B36)),MOD(ROW(),2)+7)))),"")</f>
        <v/>
      </c>
      <c r="E36" s="34"/>
      <c r="F36" s="20" t="str">
        <f>IFERROR(IF(E30="","",IF(MOD(ROW(),2)+7=1,INDEX(Outubro!$C$4:$C$300,MATCH(E36,Outubro!$A$4:$A$300,0)),INDEX(Outubro!$C$4:$C$300,_xlfn.AGGREGATE(15,6,ROW(Outubro!$A$4:$A$300)-ROW(Outubro!$A$3)/(Outubro!$A$4:$A$300=MAX(E30:E36)),MOD(ROW(),2)+7)))),"")</f>
        <v/>
      </c>
      <c r="G36" s="16" t="str">
        <f>IFERROR(IF(E30="","",IF(MOD(ROW(),2)+7=1,INDEX(Outubro!$F$4:$F$300,MATCH(E36,Outubro!$A$4:$A$300,0)),INDEX(Outubro!$F$4:$F$300,_xlfn.AGGREGATE(15,6,ROW(Outubro!$A$4:$A$300)-ROW(Outubro!$A$3)/(Outubro!$A$4:$A$300=MAX(E30:E36)),MOD(ROW(),2)+7)))),"")</f>
        <v/>
      </c>
      <c r="H36" s="34"/>
      <c r="I36" s="20" t="str">
        <f>IFERROR(IF(H30="","",IF(MOD(ROW(),2)+7=1,INDEX(Outubro!$C$4:$C$300,MATCH(H36,Outubro!$A$4:$A$300,0)),INDEX(Outubro!$C$4:$C$300,_xlfn.AGGREGATE(15,6,ROW(Outubro!$A$4:$A$300)-ROW(Outubro!$A$3)/(Outubro!$A$4:$A$300=MAX(H30:H36)),MOD(ROW(),2)+7)))),"")</f>
        <v/>
      </c>
      <c r="J36" s="16" t="str">
        <f>IFERROR(IF(H30="","",IF(MOD(ROW(),2)+7=1,INDEX(Outubro!$F$4:$F$300,MATCH(H36,Outubro!$A$4:$A$300,0)),INDEX(Outubro!$F$4:$F$300,_xlfn.AGGREGATE(15,6,ROW(Outubro!$A$4:$A$300)-ROW(Outubro!$A$3)/(Outubro!$A$4:$A$300=MAX(H30:H36)),MOD(ROW(),2)+7)))),"")</f>
        <v/>
      </c>
      <c r="K36" s="34"/>
      <c r="L36" s="20" t="str">
        <f>IFERROR(IF(K30="","",IF(MOD(ROW(),2)+7=1,INDEX(Outubro!$C$4:$C$300,MATCH(K36,Outubro!$A$4:$A$300,0)),INDEX(Outubro!$C$4:$C$300,_xlfn.AGGREGATE(15,6,ROW(Outubro!$A$4:$A$300)-ROW(Outubro!$A$3)/(Outubro!$A$4:$A$300=MAX(K30:K36)),MOD(ROW(),2)+7)))),"")</f>
        <v/>
      </c>
      <c r="M36" s="16" t="str">
        <f>IFERROR(IF(K30="","",IF(MOD(ROW(),2)+7=1,INDEX(Outubro!$F$4:$F$300,MATCH(K36,Outubro!$A$4:$A$300,0)),INDEX(Outubro!$F$4:$F$300,_xlfn.AGGREGATE(15,6,ROW(Outubro!$A$4:$A$300)-ROW(Outubro!$A$3)/(Outubro!$A$4:$A$300=MAX(K30:K36)),MOD(ROW(),2)+7)))),"")</f>
        <v/>
      </c>
      <c r="N36" s="34"/>
      <c r="O36" s="20" t="str">
        <f>IFERROR(IF(N30="","",IF(MOD(ROW(),2)+7=1,INDEX(Outubro!$C$4:$C$300,MATCH(N36,Outubro!$A$4:$A$300,0)),INDEX(Outubro!$C$4:$C$300,_xlfn.AGGREGATE(15,6,ROW(Outubro!$A$4:$A$300)-ROW(Outubro!$A$3)/(Outubro!$A$4:$A$300=MAX(N30:N36)),MOD(ROW(),2)+7)))),"")</f>
        <v/>
      </c>
      <c r="P36" s="16" t="str">
        <f>IFERROR(IF(N30="","",IF(MOD(ROW(),2)+7=1,INDEX(Outubro!$F$4:$F$300,MATCH(N36,Outubro!$A$4:$A$300,0)),INDEX(Outubro!$F$4:$F$300,_xlfn.AGGREGATE(15,6,ROW(Outubro!$A$4:$A$300)-ROW(Outubro!$A$3)/(Outubro!$A$4:$A$300=MAX(N30:N36)),MOD(ROW(),2)+7)))),"")</f>
        <v/>
      </c>
      <c r="Q36" s="34"/>
      <c r="R36" s="20" t="str">
        <f>IFERROR(IF(Q30="","",IF(MOD(ROW(),2)+7=1,INDEX(Outubro!$C$4:$C$300,MATCH(Q36,Outubro!$A$4:$A$300,0)),INDEX(Outubro!$C$4:$C$300,_xlfn.AGGREGATE(15,6,ROW(Outubro!$A$4:$A$300)-ROW(Outubro!$A$3)/(Outubro!$A$4:$A$300=MAX(Q30:Q36)),MOD(ROW(),2)+7)))),"")</f>
        <v/>
      </c>
      <c r="S36" s="16" t="str">
        <f>IFERROR(IF(Q30="","",IF(MOD(ROW(),2)+7=1,INDEX(Outubro!$F$4:$F$300,MATCH(Q36,Outubro!$A$4:$A$300,0)),INDEX(Outubro!$F$4:$F$300,_xlfn.AGGREGATE(15,6,ROW(Outubro!$A$4:$A$300)-ROW(Outubro!$A$3)/(Outubro!$A$4:$A$300=MAX(Q30:Q36)),MOD(ROW(),2)+7)))),"")</f>
        <v/>
      </c>
      <c r="T36" s="34"/>
      <c r="U36" s="46" t="str">
        <f>IFERROR(IF(T30="","",IF(MOD(ROW(),2)+7=1,INDEX(Outubro!$C$4:$C$300,MATCH(T36,Outubro!$A$4:$A$300,0)),INDEX(Outubro!$C$4:$C$300,_xlfn.AGGREGATE(15,6,ROW(Outubro!$A$4:$A$300)-ROW(Outubro!$A$3)/(Outubro!$A$4:$A$300=MAX(T30:T36)),MOD(ROW(),2)+7)))),"")</f>
        <v/>
      </c>
      <c r="V36" s="16" t="str">
        <f>IFERROR(IF(T30="","",IF(MOD(ROW(),2)+7=1,INDEX(Outubro!$F$4:$F$300,MATCH(T36,Outubro!$A$4:$A$300,0)),INDEX(Outubro!$F$4:$F$300,_xlfn.AGGREGATE(15,6,ROW(Outubro!$A$4:$A$300)-ROW(Outubro!$A$3)/(Outubro!$A$4:$A$300=MAX(T30:T36)),MOD(ROW(),2)+7)))),"")</f>
        <v/>
      </c>
    </row>
    <row r="37" spans="2:22" x14ac:dyDescent="0.3">
      <c r="B37" s="50"/>
      <c r="C37" s="21" t="str">
        <f>IFERROR(IF(B30="","",IF(MOD(ROW(),2)+7=1,INDEX(Outubro!$C$4:$C$300,MATCH(B37,Outubro!$A$4:$A$300,0)),INDEX(Outubro!$C$4:$C$300,_xlfn.AGGREGATE(15,6,ROW(Outubro!$A$4:$A$300)-ROW(Outubro!$A$3)/(Outubro!$A$4:$A$300=MAX(B30:B37)),MOD(ROW(),2)+7)))),"")</f>
        <v/>
      </c>
      <c r="D37" s="16" t="str">
        <f>IFERROR(IF(B30="","",IF(MOD(ROW(),2)+7=1,INDEX(Outubro!$F$4:$F$300,MATCH(B37,Outubro!$A$4:$A$300,0)),INDEX(Outubro!$F$4:$F$300,_xlfn.AGGREGATE(15,6,ROW(Outubro!$A$4:$A$300)-ROW(Outubro!$A$3)/(Outubro!$A$4:$A$300=MAX(B30:B37)),MOD(ROW(),2)+7)))),"")</f>
        <v/>
      </c>
      <c r="E37" s="35"/>
      <c r="F37" s="44" t="str">
        <f>IFERROR(IF(E30="","",IF(MOD(ROW(),2)+7=1,INDEX(Outubro!$C$4:$C$300,MATCH(E37,Outubro!$A$4:$A$300,0)),INDEX(Outubro!$C$4:$C$300,_xlfn.AGGREGATE(15,6,ROW(Outubro!$A$4:$A$300)-ROW(Outubro!$A$3)/(Outubro!$A$4:$A$300=MAX(E30:E37)),MOD(ROW(),2)+7)))),"")</f>
        <v/>
      </c>
      <c r="G37" s="16" t="str">
        <f>IFERROR(IF(E30="","",IF(MOD(ROW(),2)+7=1,INDEX(Outubro!$F$4:$F$300,MATCH(E37,Outubro!$A$4:$A$300,0)),INDEX(Outubro!$F$4:$F$300,_xlfn.AGGREGATE(15,6,ROW(Outubro!$A$4:$A$300)-ROW(Outubro!$A$3)/(Outubro!$A$4:$A$300=MAX(E30:E37)),MOD(ROW(),2)+7)))),"")</f>
        <v/>
      </c>
      <c r="H37" s="35"/>
      <c r="I37" s="44" t="str">
        <f>IFERROR(IF(H30="","",IF(MOD(ROW(),2)+7=1,INDEX(Outubro!$C$4:$C$300,MATCH(H37,Outubro!$A$4:$A$300,0)),INDEX(Outubro!$C$4:$C$300,_xlfn.AGGREGATE(15,6,ROW(Outubro!$A$4:$A$300)-ROW(Outubro!$A$3)/(Outubro!$A$4:$A$300=MAX(H30:H37)),MOD(ROW(),2)+7)))),"")</f>
        <v/>
      </c>
      <c r="J37" s="16" t="str">
        <f>IFERROR(IF(H30="","",IF(MOD(ROW(),2)+7=1,INDEX(Outubro!$F$4:$F$300,MATCH(H37,Outubro!$A$4:$A$300,0)),INDEX(Outubro!$F$4:$F$300,_xlfn.AGGREGATE(15,6,ROW(Outubro!$A$4:$A$300)-ROW(Outubro!$A$3)/(Outubro!$A$4:$A$300=MAX(H30:H37)),MOD(ROW(),2)+7)))),"")</f>
        <v/>
      </c>
      <c r="K37" s="35"/>
      <c r="L37" s="44" t="str">
        <f>IFERROR(IF(K30="","",IF(MOD(ROW(),2)+7=1,INDEX(Outubro!$C$4:$C$300,MATCH(K37,Outubro!$A$4:$A$300,0)),INDEX(Outubro!$C$4:$C$300,_xlfn.AGGREGATE(15,6,ROW(Outubro!$A$4:$A$300)-ROW(Outubro!$A$3)/(Outubro!$A$4:$A$300=MAX(K30:K37)),MOD(ROW(),2)+7)))),"")</f>
        <v/>
      </c>
      <c r="M37" s="16" t="str">
        <f>IFERROR(IF(K30="","",IF(MOD(ROW(),2)+7=1,INDEX(Outubro!$F$4:$F$300,MATCH(K37,Outubro!$A$4:$A$300,0)),INDEX(Outubro!$F$4:$F$300,_xlfn.AGGREGATE(15,6,ROW(Outubro!$A$4:$A$300)-ROW(Outubro!$A$3)/(Outubro!$A$4:$A$300=MAX(K30:K37)),MOD(ROW(),2)+7)))),"")</f>
        <v/>
      </c>
      <c r="N37" s="35"/>
      <c r="O37" s="44" t="str">
        <f>IFERROR(IF(N30="","",IF(MOD(ROW(),2)+7=1,INDEX(Outubro!$C$4:$C$300,MATCH(N37,Outubro!$A$4:$A$300,0)),INDEX(Outubro!$C$4:$C$300,_xlfn.AGGREGATE(15,6,ROW(Outubro!$A$4:$A$300)-ROW(Outubro!$A$3)/(Outubro!$A$4:$A$300=MAX(N30:N37)),MOD(ROW(),2)+7)))),"")</f>
        <v/>
      </c>
      <c r="P37" s="16" t="str">
        <f>IFERROR(IF(N30="","",IF(MOD(ROW(),2)+7=1,INDEX(Outubro!$F$4:$F$300,MATCH(N37,Outubro!$A$4:$A$300,0)),INDEX(Outubro!$F$4:$F$300,_xlfn.AGGREGATE(15,6,ROW(Outubro!$A$4:$A$300)-ROW(Outubro!$A$3)/(Outubro!$A$4:$A$300=MAX(N30:N37)),MOD(ROW(),2)+7)))),"")</f>
        <v/>
      </c>
      <c r="Q37" s="35"/>
      <c r="R37" s="44" t="str">
        <f>IFERROR(IF(Q30="","",IF(MOD(ROW(),2)+7=1,INDEX(Outubro!$C$4:$C$300,MATCH(Q37,Outubro!$A$4:$A$300,0)),INDEX(Outubro!$C$4:$C$300,_xlfn.AGGREGATE(15,6,ROW(Outubro!$A$4:$A$300)-ROW(Outubro!$A$3)/(Outubro!$A$4:$A$300=MAX(Q30:Q37)),MOD(ROW(),2)+7)))),"")</f>
        <v/>
      </c>
      <c r="S37" s="16" t="str">
        <f>IFERROR(IF(Q30="","",IF(MOD(ROW(),2)+7=1,INDEX(Outubro!$F$4:$F$300,MATCH(Q37,Outubro!$A$4:$A$300,0)),INDEX(Outubro!$F$4:$F$300,_xlfn.AGGREGATE(15,6,ROW(Outubro!$A$4:$A$300)-ROW(Outubro!$A$3)/(Outubro!$A$4:$A$300=MAX(Q30:Q37)),MOD(ROW(),2)+7)))),"")</f>
        <v/>
      </c>
      <c r="T37" s="35"/>
      <c r="U37" s="51" t="str">
        <f>IFERROR(IF(T30="","",IF(MOD(ROW(),2)+7=1,INDEX(Outubro!$C$4:$C$300,MATCH(T37,Outubro!$A$4:$A$300,0)),INDEX(Outubro!$C$4:$C$300,_xlfn.AGGREGATE(15,6,ROW(Outubro!$A$4:$A$300)-ROW(Outubro!$A$3)/(Outubro!$A$4:$A$300=MAX(T30:T37)),MOD(ROW(),2)+7)))),"")</f>
        <v/>
      </c>
      <c r="V37" s="16" t="str">
        <f>IFERROR(IF(T30="","",IF(MOD(ROW(),2)+7=1,INDEX(Outubro!$F$4:$F$300,MATCH(T37,Outubro!$A$4:$A$300,0)),INDEX(Outubro!$F$4:$F$300,_xlfn.AGGREGATE(15,6,ROW(Outubro!$A$4:$A$300)-ROW(Outubro!$A$3)/(Outubro!$A$4:$A$300=MAX(T30:T37)),MOD(ROW(),2)+7)))),"")</f>
        <v/>
      </c>
    </row>
    <row r="38" spans="2:22" x14ac:dyDescent="0.3">
      <c r="B38" s="49">
        <f>Outubro!H11</f>
        <v>44493</v>
      </c>
      <c r="C38" s="20" t="str">
        <f>IFERROR(IF(B38="","",IF(MOD(ROW(),2)+1=1,INDEX(Outubro!$C$4:$C$300,MATCH(B38,Outubro!$A$4:$A$300,0)),INDEX(Outubro!$C$4:$C$300,_xlfn.AGGREGATE(15,6,ROW(Outubro!$A$4:$A$300)-ROW(Outubro!$A$3)/(Outubro!$A$4:$A$300=MAX(B38)),MOD(ROW(),2)+1)))),"")</f>
        <v>Frações</v>
      </c>
      <c r="D38" s="16" t="str">
        <f>IFERROR(IF(B38="","",IF(MOD(ROW(),2)+1=1,INDEX(Outubro!$F$4:$F$300,MATCH(B38,Outubro!$A$4:$A$300,0)),INDEX(Outubro!$F$4:$F$300,_xlfn.AGGREGATE(15,6,ROW(Outubro!$A$4:$A$300)-ROW(Outubro!$A$3)/(Outubro!$A$4:$A$300=MAX(B38)),MOD(ROW(),2)+1)))),"")</f>
        <v>Estudado</v>
      </c>
      <c r="E38" s="36">
        <f>Outubro!I11</f>
        <v>44494</v>
      </c>
      <c r="F38" s="20" t="str">
        <f>IFERROR(IF(E38="","",IF(MOD(ROW(),2)+1=1,INDEX(Outubro!$C$4:$C$300,MATCH(E38,Outubro!$A$4:$A$300,0)),INDEX(Outubro!$C$4:$C$300,_xlfn.AGGREGATE(15,6,ROW(Outubro!$A$4:$A$300)-ROW(Outubro!$A$3)/(Outubro!$A$4:$A$300=MAX(E38)),MOD(ROW(),2)+1)))),"")</f>
        <v>Redação</v>
      </c>
      <c r="G38" s="16" t="str">
        <f>IFERROR(IF(E38="","",IF(MOD(ROW(),2)+1=1,INDEX(Outubro!$F$4:$F$300,MATCH(E38,Outubro!$A$4:$A$300,0)),INDEX(Outubro!$F$4:$F$300,_xlfn.AGGREGATE(15,6,ROW(Outubro!$A$4:$A$300)-ROW(Outubro!$A$3)/(Outubro!$A$4:$A$300=MAX(E38)),MOD(ROW(),2)+1)))),"")</f>
        <v>Estudado</v>
      </c>
      <c r="H38" s="36">
        <f>Outubro!J11</f>
        <v>44495</v>
      </c>
      <c r="I38" s="20" t="str">
        <f>IFERROR(IF(H38="","",IF(MOD(ROW(),2)+1=1,INDEX(Outubro!$C$4:$C$300,MATCH(H38,Outubro!$A$4:$A$300,0)),INDEX(Outubro!$C$4:$C$300,_xlfn.AGGREGATE(15,6,ROW(Outubro!$A$4:$A$300)-ROW(Outubro!$A$3)/(Outubro!$A$4:$A$300=MAX(H38)),MOD(ROW(),2)+1)))),"")</f>
        <v>Plural</v>
      </c>
      <c r="J38" s="16" t="str">
        <f>IFERROR(IF(H38="","",IF(MOD(ROW(),2)+1=1,INDEX(Outubro!$F$4:$F$300,MATCH(H38,Outubro!$A$4:$A$300,0)),INDEX(Outubro!$F$4:$F$300,_xlfn.AGGREGATE(15,6,ROW(Outubro!$A$4:$A$300)-ROW(Outubro!$A$3)/(Outubro!$A$4:$A$300=MAX(H38)),MOD(ROW(),2)+1)))),"")</f>
        <v>Estudando</v>
      </c>
      <c r="K38" s="36">
        <f>Outubro!K11</f>
        <v>44496</v>
      </c>
      <c r="L38" s="20" t="str">
        <f>IFERROR(IF(K38="","",IF(MOD(ROW(),2)+1=1,INDEX(Outubro!$C$4:$C$300,MATCH(K38,Outubro!$A$4:$A$300,0)),INDEX(Outubro!$C$4:$C$300,_xlfn.AGGREGATE(15,6,ROW(Outubro!$A$4:$A$300)-ROW(Outubro!$A$3)/(Outubro!$A$4:$A$300=MAX(K38)),MOD(ROW(),2)+1)))),"")</f>
        <v/>
      </c>
      <c r="M38" s="16" t="str">
        <f>IFERROR(IF(K38="","",IF(MOD(ROW(),2)+1=1,INDEX(Outubro!$F$4:$F$300,MATCH(K38,Outubro!$A$4:$A$300,0)),INDEX(Outubro!$F$4:$F$300,_xlfn.AGGREGATE(15,6,ROW(Outubro!$A$4:$A$300)-ROW(Outubro!$A$3)/(Outubro!$A$4:$A$300=MAX(K38)),MOD(ROW(),2)+1)))),"")</f>
        <v/>
      </c>
      <c r="N38" s="36">
        <f>Outubro!L11</f>
        <v>44497</v>
      </c>
      <c r="O38" s="20" t="str">
        <f>IFERROR(IF(N38="","",IF(MOD(ROW(),2)+1=1,INDEX(Outubro!$C$4:$C$300,MATCH(N38,Outubro!$A$4:$A$300,0)),INDEX(Outubro!$C$4:$C$300,_xlfn.AGGREGATE(15,6,ROW(Outubro!$A$4:$A$300)-ROW(Outubro!$A$3)/(Outubro!$A$4:$A$300=MAX(N38)),MOD(ROW(),2)+1)))),"")</f>
        <v/>
      </c>
      <c r="P38" s="16" t="str">
        <f>IFERROR(IF(N38="","",IF(MOD(ROW(),2)+1=1,INDEX(Outubro!$F$4:$F$300,MATCH(N38,Outubro!$A$4:$A$300,0)),INDEX(Outubro!$F$4:$F$300,_xlfn.AGGREGATE(15,6,ROW(Outubro!$A$4:$A$300)-ROW(Outubro!$A$3)/(Outubro!$A$4:$A$300=MAX(N38)),MOD(ROW(),2)+1)))),"")</f>
        <v/>
      </c>
      <c r="Q38" s="36">
        <f>Outubro!M11</f>
        <v>44498</v>
      </c>
      <c r="R38" s="20" t="str">
        <f>IFERROR(IF(Q38="","",IF(MOD(ROW(),2)+1=1,INDEX(Outubro!$C$4:$C$300,MATCH(Q38,Outubro!$A$4:$A$300,0)),INDEX(Outubro!$C$4:$C$300,_xlfn.AGGREGATE(15,6,ROW(Outubro!$A$4:$A$300)-ROW(Outubro!$A$3)/(Outubro!$A$4:$A$300=MAX(Q38)),MOD(ROW(),2)+1)))),"")</f>
        <v/>
      </c>
      <c r="S38" s="16" t="str">
        <f>IFERROR(IF(Q38="","",IF(MOD(ROW(),2)+1=1,INDEX(Outubro!$F$4:$F$300,MATCH(Q38,Outubro!$A$4:$A$300,0)),INDEX(Outubro!$F$4:$F$300,_xlfn.AGGREGATE(15,6,ROW(Outubro!$A$4:$A$300)-ROW(Outubro!$A$3)/(Outubro!$A$4:$A$300=MAX(Q38)),MOD(ROW(),2)+1)))),"")</f>
        <v/>
      </c>
      <c r="T38" s="36">
        <f>Outubro!N11</f>
        <v>44499</v>
      </c>
      <c r="U38" s="46" t="str">
        <f>IFERROR(IF(T38="","",IF(MOD(ROW(),2)+1=1,INDEX(Outubro!$C$4:$C$300,MATCH(T38,Outubro!$A$4:$A$300,0)),INDEX(Outubro!$C$4:$C$300,_xlfn.AGGREGATE(15,6,ROW(Outubro!$A$4:$A$300)-ROW(Outubro!$A$3)/(Outubro!$A$4:$A$300=MAX(T38)),MOD(ROW(),2)+1)))),"")</f>
        <v/>
      </c>
      <c r="V38" s="16" t="str">
        <f>IFERROR(IF(T38="","",IF(MOD(ROW(),2)+1=1,INDEX(Outubro!$F$4:$F$300,MATCH(T38,Outubro!$A$4:$A$300,0)),INDEX(Outubro!$F$4:$F$300,_xlfn.AGGREGATE(15,6,ROW(Outubro!$A$4:$A$300)-ROW(Outubro!$A$3)/(Outubro!$A$4:$A$300=MAX(T38)),MOD(ROW(),2)+1)))),"")</f>
        <v/>
      </c>
    </row>
    <row r="39" spans="2:22" x14ac:dyDescent="0.3">
      <c r="B39" s="45"/>
      <c r="C39" s="20" t="str">
        <f>IFERROR(IF(B38="","",IF(MOD(ROW(),2)+1=1,INDEX(Outubro!$C$4:$C$300,MATCH(B39,Outubro!$A$4:$A$300,0)),INDEX(Outubro!$C$4:$C$300,_xlfn.AGGREGATE(15,6,ROW(Outubro!$A$4:$A$300)-ROW(Outubro!$A$3)/(Outubro!$A$4:$A$300=MAX(B38:B39)),MOD(ROW(),2)+1)))),"")</f>
        <v/>
      </c>
      <c r="D39" s="16" t="str">
        <f>IFERROR(IF(B38="","",IF(MOD(ROW(),2)+1=1,INDEX(Outubro!$F$4:$F$300,MATCH(B39,Outubro!$A$4:$A$300,0)),INDEX(Outubro!$F$4:$F$300,_xlfn.AGGREGATE(15,6,ROW(Outubro!$A$4:$A$300)-ROW(Outubro!$A$3)/(Outubro!$A$4:$A$300=MAX(B38:B39)),MOD(ROW(),2)+1)))),"")</f>
        <v/>
      </c>
      <c r="E39" s="26"/>
      <c r="F39" s="20" t="str">
        <f>IFERROR(IF(E38="","",IF(MOD(ROW(),2)+1=1,INDEX(Outubro!$C$4:$C$300,MATCH(E39,Outubro!$A$4:$A$300,0)),INDEX(Outubro!$C$4:$C$300,_xlfn.AGGREGATE(15,6,ROW(Outubro!$A$4:$A$300)-ROW(Outubro!$A$3)/(Outubro!$A$4:$A$300=MAX(E38:E39)),MOD(ROW(),2)+1)))),"")</f>
        <v/>
      </c>
      <c r="G39" s="16" t="str">
        <f>IFERROR(IF(E38="","",IF(MOD(ROW(),2)+1=1,INDEX(Outubro!$F$4:$F$300,MATCH(E39,Outubro!$A$4:$A$300,0)),INDEX(Outubro!$F$4:$F$300,_xlfn.AGGREGATE(15,6,ROW(Outubro!$A$4:$A$300)-ROW(Outubro!$A$3)/(Outubro!$A$4:$A$300=MAX(E38:E39)),MOD(ROW(),2)+1)))),"")</f>
        <v/>
      </c>
      <c r="H39" s="26"/>
      <c r="I39" s="20" t="str">
        <f>IFERROR(IF(H38="","",IF(MOD(ROW(),2)+1=1,INDEX(Outubro!$C$4:$C$300,MATCH(H39,Outubro!$A$4:$A$300,0)),INDEX(Outubro!$C$4:$C$300,_xlfn.AGGREGATE(15,6,ROW(Outubro!$A$4:$A$300)-ROW(Outubro!$A$3)/(Outubro!$A$4:$A$300=MAX(H38:H39)),MOD(ROW(),2)+1)))),"")</f>
        <v/>
      </c>
      <c r="J39" s="16" t="str">
        <f>IFERROR(IF(H38="","",IF(MOD(ROW(),2)+1=1,INDEX(Outubro!$F$4:$F$300,MATCH(H39,Outubro!$A$4:$A$300,0)),INDEX(Outubro!$F$4:$F$300,_xlfn.AGGREGATE(15,6,ROW(Outubro!$A$4:$A$300)-ROW(Outubro!$A$3)/(Outubro!$A$4:$A$300=MAX(H38:H39)),MOD(ROW(),2)+1)))),"")</f>
        <v/>
      </c>
      <c r="K39" s="26"/>
      <c r="L39" s="20" t="str">
        <f>IFERROR(IF(K38="","",IF(MOD(ROW(),2)+1=1,INDEX(Outubro!$C$4:$C$300,MATCH(K39,Outubro!$A$4:$A$300,0)),INDEX(Outubro!$C$4:$C$300,_xlfn.AGGREGATE(15,6,ROW(Outubro!$A$4:$A$300)-ROW(Outubro!$A$3)/(Outubro!$A$4:$A$300=MAX(K38:K39)),MOD(ROW(),2)+1)))),"")</f>
        <v/>
      </c>
      <c r="M39" s="16" t="str">
        <f>IFERROR(IF(K38="","",IF(MOD(ROW(),2)+1=1,INDEX(Outubro!$F$4:$F$300,MATCH(K39,Outubro!$A$4:$A$300,0)),INDEX(Outubro!$F$4:$F$300,_xlfn.AGGREGATE(15,6,ROW(Outubro!$A$4:$A$300)-ROW(Outubro!$A$3)/(Outubro!$A$4:$A$300=MAX(K38:K39)),MOD(ROW(),2)+1)))),"")</f>
        <v/>
      </c>
      <c r="N39" s="26"/>
      <c r="O39" s="20" t="str">
        <f>IFERROR(IF(N38="","",IF(MOD(ROW(),2)+1=1,INDEX(Outubro!$C$4:$C$300,MATCH(N39,Outubro!$A$4:$A$300,0)),INDEX(Outubro!$C$4:$C$300,_xlfn.AGGREGATE(15,6,ROW(Outubro!$A$4:$A$300)-ROW(Outubro!$A$3)/(Outubro!$A$4:$A$300=MAX(N38:N39)),MOD(ROW(),2)+1)))),"")</f>
        <v/>
      </c>
      <c r="P39" s="16" t="str">
        <f>IFERROR(IF(N38="","",IF(MOD(ROW(),2)+1=1,INDEX(Outubro!$F$4:$F$300,MATCH(N39,Outubro!$A$4:$A$300,0)),INDEX(Outubro!$F$4:$F$300,_xlfn.AGGREGATE(15,6,ROW(Outubro!$A$4:$A$300)-ROW(Outubro!$A$3)/(Outubro!$A$4:$A$300=MAX(N38:N39)),MOD(ROW(),2)+1)))),"")</f>
        <v/>
      </c>
      <c r="Q39" s="26"/>
      <c r="R39" s="20" t="str">
        <f>IFERROR(IF(Q38="","",IF(MOD(ROW(),2)+1=1,INDEX(Outubro!$C$4:$C$300,MATCH(Q39,Outubro!$A$4:$A$300,0)),INDEX(Outubro!$C$4:$C$300,_xlfn.AGGREGATE(15,6,ROW(Outubro!$A$4:$A$300)-ROW(Outubro!$A$3)/(Outubro!$A$4:$A$300=MAX(Q38:Q39)),MOD(ROW(),2)+1)))),"")</f>
        <v/>
      </c>
      <c r="S39" s="16" t="str">
        <f>IFERROR(IF(Q38="","",IF(MOD(ROW(),2)+1=1,INDEX(Outubro!$F$4:$F$300,MATCH(Q39,Outubro!$A$4:$A$300,0)),INDEX(Outubro!$F$4:$F$300,_xlfn.AGGREGATE(15,6,ROW(Outubro!$A$4:$A$300)-ROW(Outubro!$A$3)/(Outubro!$A$4:$A$300=MAX(Q38:Q39)),MOD(ROW(),2)+1)))),"")</f>
        <v/>
      </c>
      <c r="T39" s="26"/>
      <c r="U39" s="46" t="str">
        <f>IFERROR(IF(T38="","",IF(MOD(ROW(),2)+1=1,INDEX(Outubro!$C$4:$C$300,MATCH(T39,Outubro!$A$4:$A$300,0)),INDEX(Outubro!$C$4:$C$300,_xlfn.AGGREGATE(15,6,ROW(Outubro!$A$4:$A$300)-ROW(Outubro!$A$3)/(Outubro!$A$4:$A$300=MAX(T38:T39)),MOD(ROW(),2)+1)))),"")</f>
        <v/>
      </c>
      <c r="V39" s="16" t="str">
        <f>IFERROR(IF(T38="","",IF(MOD(ROW(),2)+1=1,INDEX(Outubro!$F$4:$F$300,MATCH(T39,Outubro!$A$4:$A$300,0)),INDEX(Outubro!$F$4:$F$300,_xlfn.AGGREGATE(15,6,ROW(Outubro!$A$4:$A$300)-ROW(Outubro!$A$3)/(Outubro!$A$4:$A$300=MAX(T38:T39)),MOD(ROW(),2)+1)))),"")</f>
        <v/>
      </c>
    </row>
    <row r="40" spans="2:22" x14ac:dyDescent="0.3">
      <c r="B40" s="45"/>
      <c r="C40" s="20" t="str">
        <f>IFERROR(IF(B38="","",IF(MOD(ROW(),2)+3=1,INDEX(Outubro!$C$4:$C$2300,MATCH(B40,Outubro!$A$4:$A$300,0)),INDEX(Outubro!$C$4:$C$300,_xlfn.AGGREGATE(15,6,ROW(Outubro!$A$4:$A$300)-ROW(Outubro!$A$3)/(Outubro!$A$4:$A$300=MAX(B38:B40)),MOD(ROW(),2)+3)))),"")</f>
        <v/>
      </c>
      <c r="D40" s="16" t="str">
        <f>IFERROR(IF(B38="","",IF(MOD(ROW(),2)+3=1,INDEX(Outubro!$F$4:$F$300,MATCH(B40,Outubro!$A$4:$A$300,0)),INDEX(Outubro!$F$4:$F$300,_xlfn.AGGREGATE(15,6,ROW(Outubro!$A$4:$A$300)-ROW(Outubro!$A$3)/(Outubro!$A$4:$A$300=MAX(B38:B40)),MOD(ROW(),2)+3)))),"")</f>
        <v/>
      </c>
      <c r="E40" s="26"/>
      <c r="F40" s="20" t="str">
        <f>IFERROR(IF(E38="","",IF(MOD(ROW(),2)+3=1,INDEX(Outubro!$C$4:$C$2300,MATCH(E40,Outubro!$A$4:$A$300,0)),INDEX(Outubro!$C$4:$C$300,_xlfn.AGGREGATE(15,6,ROW(Outubro!$A$4:$A$300)-ROW(Outubro!$A$3)/(Outubro!$A$4:$A$300=MAX(E38:E40)),MOD(ROW(),2)+3)))),"")</f>
        <v/>
      </c>
      <c r="G40" s="16" t="str">
        <f>IFERROR(IF(E38="","",IF(MOD(ROW(),2)+3=1,INDEX(Outubro!$F$4:$F$300,MATCH(E40,Outubro!$A$4:$A$300,0)),INDEX(Outubro!$F$4:$F$300,_xlfn.AGGREGATE(15,6,ROW(Outubro!$A$4:$A$300)-ROW(Outubro!$A$3)/(Outubro!$A$4:$A$300=MAX(E38:E40)),MOD(ROW(),2)+3)))),"")</f>
        <v/>
      </c>
      <c r="H40" s="26"/>
      <c r="I40" s="20" t="str">
        <f>IFERROR(IF(H38="","",IF(MOD(ROW(),2)+3=1,INDEX(Outubro!$C$4:$C$2300,MATCH(H40,Outubro!$A$4:$A$300,0)),INDEX(Outubro!$C$4:$C$300,_xlfn.AGGREGATE(15,6,ROW(Outubro!$A$4:$A$300)-ROW(Outubro!$A$3)/(Outubro!$A$4:$A$300=MAX(H38:H40)),MOD(ROW(),2)+3)))),"")</f>
        <v/>
      </c>
      <c r="J40" s="16" t="str">
        <f>IFERROR(IF(H38="","",IF(MOD(ROW(),2)+3=1,INDEX(Outubro!$F$4:$F$300,MATCH(H40,Outubro!$A$4:$A$300,0)),INDEX(Outubro!$F$4:$F$300,_xlfn.AGGREGATE(15,6,ROW(Outubro!$A$4:$A$300)-ROW(Outubro!$A$3)/(Outubro!$A$4:$A$300=MAX(H38:H40)),MOD(ROW(),2)+3)))),"")</f>
        <v/>
      </c>
      <c r="K40" s="26"/>
      <c r="L40" s="20" t="str">
        <f>IFERROR(IF(K38="","",IF(MOD(ROW(),2)+3=1,INDEX(Outubro!$C$4:$C$2300,MATCH(K40,Outubro!$A$4:$A$300,0)),INDEX(Outubro!$C$4:$C$300,_xlfn.AGGREGATE(15,6,ROW(Outubro!$A$4:$A$300)-ROW(Outubro!$A$3)/(Outubro!$A$4:$A$300=MAX(K38:K40)),MOD(ROW(),2)+3)))),"")</f>
        <v/>
      </c>
      <c r="M40" s="16" t="str">
        <f>IFERROR(IF(K38="","",IF(MOD(ROW(),2)+3=1,INDEX(Outubro!$F$4:$F$300,MATCH(K40,Outubro!$A$4:$A$300,0)),INDEX(Outubro!$F$4:$F$300,_xlfn.AGGREGATE(15,6,ROW(Outubro!$A$4:$A$300)-ROW(Outubro!$A$3)/(Outubro!$A$4:$A$300=MAX(K38:K40)),MOD(ROW(),2)+3)))),"")</f>
        <v/>
      </c>
      <c r="N40" s="26"/>
      <c r="O40" s="20" t="str">
        <f>IFERROR(IF(N38="","",IF(MOD(ROW(),2)+3=1,INDEX(Outubro!$C$4:$C$2300,MATCH(N40,Outubro!$A$4:$A$300,0)),INDEX(Outubro!$C$4:$C$300,_xlfn.AGGREGATE(15,6,ROW(Outubro!$A$4:$A$300)-ROW(Outubro!$A$3)/(Outubro!$A$4:$A$300=MAX(N38:N40)),MOD(ROW(),2)+3)))),"")</f>
        <v/>
      </c>
      <c r="P40" s="16" t="str">
        <f>IFERROR(IF(N38="","",IF(MOD(ROW(),2)+3=1,INDEX(Outubro!$F$4:$F$300,MATCH(N40,Outubro!$A$4:$A$300,0)),INDEX(Outubro!$F$4:$F$300,_xlfn.AGGREGATE(15,6,ROW(Outubro!$A$4:$A$300)-ROW(Outubro!$A$3)/(Outubro!$A$4:$A$300=MAX(N38:N40)),MOD(ROW(),2)+3)))),"")</f>
        <v/>
      </c>
      <c r="Q40" s="26"/>
      <c r="R40" s="20" t="str">
        <f>IFERROR(IF(Q38="","",IF(MOD(ROW(),2)+3=1,INDEX(Outubro!$C$4:$C$2300,MATCH(Q40,Outubro!$A$4:$A$300,0)),INDEX(Outubro!$C$4:$C$300,_xlfn.AGGREGATE(15,6,ROW(Outubro!$A$4:$A$300)-ROW(Outubro!$A$3)/(Outubro!$A$4:$A$300=MAX(Q38:Q40)),MOD(ROW(),2)+3)))),"")</f>
        <v/>
      </c>
      <c r="S40" s="16" t="str">
        <f>IFERROR(IF(Q38="","",IF(MOD(ROW(),2)+3=1,INDEX(Outubro!$F$4:$F$300,MATCH(Q40,Outubro!$A$4:$A$300,0)),INDEX(Outubro!$F$4:$F$300,_xlfn.AGGREGATE(15,6,ROW(Outubro!$A$4:$A$300)-ROW(Outubro!$A$3)/(Outubro!$A$4:$A$300=MAX(Q38:Q40)),MOD(ROW(),2)+3)))),"")</f>
        <v/>
      </c>
      <c r="T40" s="26"/>
      <c r="U40" s="46" t="str">
        <f>IFERROR(IF(T38="","",IF(MOD(ROW(),2)+3=1,INDEX(Outubro!$C$4:$C$2300,MATCH(T40,Outubro!$A$4:$A$300,0)),INDEX(Outubro!$C$4:$C$300,_xlfn.AGGREGATE(15,6,ROW(Outubro!$A$4:$A$300)-ROW(Outubro!$A$3)/(Outubro!$A$4:$A$300=MAX(T38:T40)),MOD(ROW(),2)+3)))),"")</f>
        <v/>
      </c>
      <c r="V40" s="16" t="str">
        <f>IFERROR(IF(T38="","",IF(MOD(ROW(),2)+3=1,INDEX(Outubro!$F$4:$F$300,MATCH(T40,Outubro!$A$4:$A$300,0)),INDEX(Outubro!$F$4:$F$300,_xlfn.AGGREGATE(15,6,ROW(Outubro!$A$4:$A$300)-ROW(Outubro!$A$3)/(Outubro!$A$4:$A$300=MAX(T38:T40)),MOD(ROW(),2)+3)))),"")</f>
        <v/>
      </c>
    </row>
    <row r="41" spans="2:22" x14ac:dyDescent="0.3">
      <c r="B41" s="45"/>
      <c r="C41" s="20" t="str">
        <f>IFERROR(IF(B38="","",IF(MOD(ROW(),2)+3=1,INDEX(Outubro!$C$4:$C$300,MATCH(B41,Outubro!$A$4:$A$300,0)),INDEX(Outubro!$C$4:$C$300,_xlfn.AGGREGATE(15,6,ROW(Outubro!$A$4:$A$300)-ROW(Outubro!$A$3)/(Outubro!$A$4:$A$300=MAX(B38:B41)),MOD(ROW(),2)+3)))),"")</f>
        <v/>
      </c>
      <c r="D41" s="16" t="str">
        <f>IFERROR(IF(B38="","",IF(MOD(ROW(),2)+3=1,INDEX(Outubro!$F$4:$F$300,MATCH(B41,Outubro!$A$4:$A$300,0)),INDEX(Outubro!$F$4:$F$300,_xlfn.AGGREGATE(15,6,ROW(Outubro!$A$4:$A$300)-ROW(Outubro!$A$3)/(Outubro!$A$4:$A$300=MAX(B38:B41)),MOD(ROW(),2)+3)))),"")</f>
        <v/>
      </c>
      <c r="E41" s="26"/>
      <c r="F41" s="20" t="str">
        <f>IFERROR(IF(E38="","",IF(MOD(ROW(),2)+3=1,INDEX(Outubro!$C$4:$C$300,MATCH(E41,Outubro!$A$4:$A$300,0)),INDEX(Outubro!$C$4:$C$300,_xlfn.AGGREGATE(15,6,ROW(Outubro!$A$4:$A$300)-ROW(Outubro!$A$3)/(Outubro!$A$4:$A$300=MAX(E38:E41)),MOD(ROW(),2)+3)))),"")</f>
        <v/>
      </c>
      <c r="G41" s="16" t="str">
        <f>IFERROR(IF(E38="","",IF(MOD(ROW(),2)+3=1,INDEX(Outubro!$F$4:$F$300,MATCH(E41,Outubro!$A$4:$A$300,0)),INDEX(Outubro!$F$4:$F$300,_xlfn.AGGREGATE(15,6,ROW(Outubro!$A$4:$A$300)-ROW(Outubro!$A$3)/(Outubro!$A$4:$A$300=MAX(E38:E41)),MOD(ROW(),2)+3)))),"")</f>
        <v/>
      </c>
      <c r="H41" s="26"/>
      <c r="I41" s="20" t="str">
        <f>IFERROR(IF(H38="","",IF(MOD(ROW(),2)+3=1,INDEX(Outubro!$C$4:$C$300,MATCH(H41,Outubro!$A$4:$A$300,0)),INDEX(Outubro!$C$4:$C$300,_xlfn.AGGREGATE(15,6,ROW(Outubro!$A$4:$A$300)-ROW(Outubro!$A$3)/(Outubro!$A$4:$A$300=MAX(H38:H41)),MOD(ROW(),2)+3)))),"")</f>
        <v/>
      </c>
      <c r="J41" s="16" t="str">
        <f>IFERROR(IF(H38="","",IF(MOD(ROW(),2)+3=1,INDEX(Outubro!$F$4:$F$300,MATCH(H41,Outubro!$A$4:$A$300,0)),INDEX(Outubro!$F$4:$F$300,_xlfn.AGGREGATE(15,6,ROW(Outubro!$A$4:$A$300)-ROW(Outubro!$A$3)/(Outubro!$A$4:$A$300=MAX(H38:H41)),MOD(ROW(),2)+3)))),"")</f>
        <v/>
      </c>
      <c r="K41" s="26"/>
      <c r="L41" s="20" t="str">
        <f>IFERROR(IF(K38="","",IF(MOD(ROW(),2)+3=1,INDEX(Outubro!$C$4:$C$300,MATCH(K41,Outubro!$A$4:$A$300,0)),INDEX(Outubro!$C$4:$C$300,_xlfn.AGGREGATE(15,6,ROW(Outubro!$A$4:$A$300)-ROW(Outubro!$A$3)/(Outubro!$A$4:$A$300=MAX(K38:K41)),MOD(ROW(),2)+3)))),"")</f>
        <v/>
      </c>
      <c r="M41" s="16" t="str">
        <f>IFERROR(IF(K38="","",IF(MOD(ROW(),2)+3=1,INDEX(Outubro!$F$4:$F$300,MATCH(K41,Outubro!$A$4:$A$300,0)),INDEX(Outubro!$F$4:$F$300,_xlfn.AGGREGATE(15,6,ROW(Outubro!$A$4:$A$300)-ROW(Outubro!$A$3)/(Outubro!$A$4:$A$300=MAX(K38:K41)),MOD(ROW(),2)+3)))),"")</f>
        <v/>
      </c>
      <c r="N41" s="26"/>
      <c r="O41" s="20" t="str">
        <f>IFERROR(IF(N38="","",IF(MOD(ROW(),2)+3=1,INDEX(Outubro!$C$4:$C$300,MATCH(N41,Outubro!$A$4:$A$300,0)),INDEX(Outubro!$C$4:$C$300,_xlfn.AGGREGATE(15,6,ROW(Outubro!$A$4:$A$300)-ROW(Outubro!$A$3)/(Outubro!$A$4:$A$300=MAX(N38:N41)),MOD(ROW(),2)+3)))),"")</f>
        <v/>
      </c>
      <c r="P41" s="16" t="str">
        <f>IFERROR(IF(N38="","",IF(MOD(ROW(),2)+3=1,INDEX(Outubro!$F$4:$F$300,MATCH(N41,Outubro!$A$4:$A$300,0)),INDEX(Outubro!$F$4:$F$300,_xlfn.AGGREGATE(15,6,ROW(Outubro!$A$4:$A$300)-ROW(Outubro!$A$3)/(Outubro!$A$4:$A$300=MAX(N38:N41)),MOD(ROW(),2)+3)))),"")</f>
        <v/>
      </c>
      <c r="Q41" s="26"/>
      <c r="R41" s="20" t="str">
        <f>IFERROR(IF(Q38="","",IF(MOD(ROW(),2)+3=1,INDEX(Outubro!$C$4:$C$300,MATCH(Q41,Outubro!$A$4:$A$300,0)),INDEX(Outubro!$C$4:$C$300,_xlfn.AGGREGATE(15,6,ROW(Outubro!$A$4:$A$300)-ROW(Outubro!$A$3)/(Outubro!$A$4:$A$300=MAX(Q38:Q41)),MOD(ROW(),2)+3)))),"")</f>
        <v/>
      </c>
      <c r="S41" s="16" t="str">
        <f>IFERROR(IF(Q38="","",IF(MOD(ROW(),2)+3=1,INDEX(Outubro!$F$4:$F$300,MATCH(Q41,Outubro!$A$4:$A$300,0)),INDEX(Outubro!$F$4:$F$300,_xlfn.AGGREGATE(15,6,ROW(Outubro!$A$4:$A$300)-ROW(Outubro!$A$3)/(Outubro!$A$4:$A$300=MAX(Q38:Q41)),MOD(ROW(),2)+3)))),"")</f>
        <v/>
      </c>
      <c r="T41" s="26"/>
      <c r="U41" s="46" t="str">
        <f>IFERROR(IF(T38="","",IF(MOD(ROW(),2)+3=1,INDEX(Outubro!$C$4:$C$300,MATCH(T41,Outubro!$A$4:$A$300,0)),INDEX(Outubro!$C$4:$C$300,_xlfn.AGGREGATE(15,6,ROW(Outubro!$A$4:$A$300)-ROW(Outubro!$A$3)/(Outubro!$A$4:$A$300=MAX(T38:T41)),MOD(ROW(),2)+3)))),"")</f>
        <v/>
      </c>
      <c r="V41" s="16" t="str">
        <f>IFERROR(IF(T38="","",IF(MOD(ROW(),2)+3=1,INDEX(Outubro!$F$4:$F$300,MATCH(T41,Outubro!$A$4:$A$300,0)),INDEX(Outubro!$F$4:$F$300,_xlfn.AGGREGATE(15,6,ROW(Outubro!$A$4:$A$300)-ROW(Outubro!$A$3)/(Outubro!$A$4:$A$300=MAX(T38:T41)),MOD(ROW(),2)+3)))),"")</f>
        <v/>
      </c>
    </row>
    <row r="42" spans="2:22" x14ac:dyDescent="0.3">
      <c r="B42" s="47"/>
      <c r="C42" s="20" t="str">
        <f>IFERROR(IF(B38="","",IF(MOD(ROW(),2)+5=1,INDEX(Outubro!$C$4:$C$300,MATCH(B42,Outubro!$A$4:$A$300,0)),INDEX(Outubro!$C$4:$C$300,_xlfn.AGGREGATE(15,6,ROW(Outubro!$A$4:$A$300)-ROW(Outubro!$A$3)/(Outubro!$A$4:$A$300=MAX(B38:B42)),MOD(ROW(),2)+5)))),"")</f>
        <v/>
      </c>
      <c r="D42" s="16" t="str">
        <f>IFERROR(IF(B38="","",IF(MOD(ROW(),2)+5=1,INDEX(Outubro!$F$4:$F$300,MATCH(B42,Outubro!$A$4:$A$300,0)),INDEX(Outubro!$F$4:$F$300,_xlfn.AGGREGATE(15,6,ROW(Outubro!$A$4:$A$300)-ROW(Outubro!$A$3)/(Outubro!$A$4:$A$300=MAX(B38:B42)),MOD(ROW(),2)+5)))),"")</f>
        <v/>
      </c>
      <c r="E42" s="34"/>
      <c r="F42" s="20" t="str">
        <f>IFERROR(IF(E38="","",IF(MOD(ROW(),2)+5=1,INDEX(Outubro!$C$4:$C$300,MATCH(E42,Outubro!$A$4:$A$300,0)),INDEX(Outubro!$C$4:$C$300,_xlfn.AGGREGATE(15,6,ROW(Outubro!$A$4:$A$300)-ROW(Outubro!$A$3)/(Outubro!$A$4:$A$300=MAX(E38:E42)),MOD(ROW(),2)+5)))),"")</f>
        <v/>
      </c>
      <c r="G42" s="16" t="str">
        <f>IFERROR(IF(E38="","",IF(MOD(ROW(),2)+5=1,INDEX(Outubro!$F$4:$F$300,MATCH(E42,Outubro!$A$4:$A$300,0)),INDEX(Outubro!$F$4:$F$300,_xlfn.AGGREGATE(15,6,ROW(Outubro!$A$4:$A$300)-ROW(Outubro!$A$3)/(Outubro!$A$4:$A$300=MAX(E38:E42)),MOD(ROW(),2)+5)))),"")</f>
        <v/>
      </c>
      <c r="H42" s="34"/>
      <c r="I42" s="20" t="str">
        <f>IFERROR(IF(H38="","",IF(MOD(ROW(),2)+5=1,INDEX(Outubro!$C$4:$C$300,MATCH(H42,Outubro!$A$4:$A$300,0)),INDEX(Outubro!$C$4:$C$300,_xlfn.AGGREGATE(15,6,ROW(Outubro!$A$4:$A$300)-ROW(Outubro!$A$3)/(Outubro!$A$4:$A$300=MAX(H38:H42)),MOD(ROW(),2)+5)))),"")</f>
        <v/>
      </c>
      <c r="J42" s="16" t="str">
        <f>IFERROR(IF(H38="","",IF(MOD(ROW(),2)+5=1,INDEX(Outubro!$F$4:$F$300,MATCH(H42,Outubro!$A$4:$A$300,0)),INDEX(Outubro!$F$4:$F$300,_xlfn.AGGREGATE(15,6,ROW(Outubro!$A$4:$A$300)-ROW(Outubro!$A$3)/(Outubro!$A$4:$A$300=MAX(H38:H42)),MOD(ROW(),2)+5)))),"")</f>
        <v/>
      </c>
      <c r="K42" s="34"/>
      <c r="L42" s="20" t="str">
        <f>IFERROR(IF(K38="","",IF(MOD(ROW(),2)+5=1,INDEX(Outubro!$C$4:$C$300,MATCH(K42,Outubro!$A$4:$A$300,0)),INDEX(Outubro!$C$4:$C$300,_xlfn.AGGREGATE(15,6,ROW(Outubro!$A$4:$A$300)-ROW(Outubro!$A$3)/(Outubro!$A$4:$A$300=MAX(K38:K42)),MOD(ROW(),2)+5)))),"")</f>
        <v/>
      </c>
      <c r="M42" s="16" t="str">
        <f>IFERROR(IF(K38="","",IF(MOD(ROW(),2)+5=1,INDEX(Outubro!$F$4:$F$300,MATCH(K42,Outubro!$A$4:$A$300,0)),INDEX(Outubro!$F$4:$F$300,_xlfn.AGGREGATE(15,6,ROW(Outubro!$A$4:$A$300)-ROW(Outubro!$A$3)/(Outubro!$A$4:$A$300=MAX(K38:K42)),MOD(ROW(),2)+5)))),"")</f>
        <v/>
      </c>
      <c r="N42" s="34"/>
      <c r="O42" s="20" t="str">
        <f>IFERROR(IF(N38="","",IF(MOD(ROW(),2)+5=1,INDEX(Outubro!$C$4:$C$300,MATCH(N42,Outubro!$A$4:$A$300,0)),INDEX(Outubro!$C$4:$C$300,_xlfn.AGGREGATE(15,6,ROW(Outubro!$A$4:$A$300)-ROW(Outubro!$A$3)/(Outubro!$A$4:$A$300=MAX(N38:N42)),MOD(ROW(),2)+5)))),"")</f>
        <v/>
      </c>
      <c r="P42" s="16" t="str">
        <f>IFERROR(IF(N38="","",IF(MOD(ROW(),2)+5=1,INDEX(Outubro!$F$4:$F$300,MATCH(N42,Outubro!$A$4:$A$300,0)),INDEX(Outubro!$F$4:$F$300,_xlfn.AGGREGATE(15,6,ROW(Outubro!$A$4:$A$300)-ROW(Outubro!$A$3)/(Outubro!$A$4:$A$300=MAX(N38:N42)),MOD(ROW(),2)+5)))),"")</f>
        <v/>
      </c>
      <c r="Q42" s="34"/>
      <c r="R42" s="20" t="str">
        <f>IFERROR(IF(Q38="","",IF(MOD(ROW(),2)+5=1,INDEX(Outubro!$C$4:$C$300,MATCH(Q42,Outubro!$A$4:$A$300,0)),INDEX(Outubro!$C$4:$C$300,_xlfn.AGGREGATE(15,6,ROW(Outubro!$A$4:$A$300)-ROW(Outubro!$A$3)/(Outubro!$A$4:$A$300=MAX(Q38:Q42)),MOD(ROW(),2)+5)))),"")</f>
        <v/>
      </c>
      <c r="S42" s="16" t="str">
        <f>IFERROR(IF(Q38="","",IF(MOD(ROW(),2)+5=1,INDEX(Outubro!$F$4:$F$300,MATCH(Q42,Outubro!$A$4:$A$300,0)),INDEX(Outubro!$F$4:$F$300,_xlfn.AGGREGATE(15,6,ROW(Outubro!$A$4:$A$300)-ROW(Outubro!$A$3)/(Outubro!$A$4:$A$300=MAX(Q38:Q42)),MOD(ROW(),2)+5)))),"")</f>
        <v/>
      </c>
      <c r="T42" s="34"/>
      <c r="U42" s="46" t="str">
        <f>IFERROR(IF(T38="","",IF(MOD(ROW(),2)+5=1,INDEX(Outubro!$C$4:$C$300,MATCH(T42,Outubro!$A$4:$A$300,0)),INDEX(Outubro!$C$4:$C$300,_xlfn.AGGREGATE(15,6,ROW(Outubro!$A$4:$A$300)-ROW(Outubro!$A$3)/(Outubro!$A$4:$A$300=MAX(T38:T42)),MOD(ROW(),2)+5)))),"")</f>
        <v/>
      </c>
      <c r="V42" s="16" t="str">
        <f>IFERROR(IF(T38="","",IF(MOD(ROW(),2)+5=1,INDEX(Outubro!$F$4:$F$300,MATCH(T42,Outubro!$A$4:$A$300,0)),INDEX(Outubro!$F$4:$F$300,_xlfn.AGGREGATE(15,6,ROW(Outubro!$A$4:$A$300)-ROW(Outubro!$A$3)/(Outubro!$A$4:$A$300=MAX(T38:T42)),MOD(ROW(),2)+5)))),"")</f>
        <v/>
      </c>
    </row>
    <row r="43" spans="2:22" x14ac:dyDescent="0.3">
      <c r="B43" s="47"/>
      <c r="C43" s="20" t="str">
        <f>IFERROR(IF(B38="","",IF(MOD(ROW(),2)+5=1,INDEX(Outubro!$C$4:$C$300,MATCH(B43,Outubro!$A$4:$A$300,0)),INDEX(Outubro!$C$4:$C$300,_xlfn.AGGREGATE(15,6,ROW(Outubro!$A$4:$A$300)-ROW(Outubro!$A$3)/(Outubro!$A$4:$A$300=MAX(B38:B43)),MOD(ROW(),2)+5)))),"")</f>
        <v/>
      </c>
      <c r="D43" s="16" t="str">
        <f>IFERROR(IF(B38="","",IF(MOD(ROW(),2)+5=1,INDEX(Outubro!$F$4:$F$300,MATCH(B43,Outubro!$A$4:$A$300,0)),INDEX(Outubro!$F$4:$F$300,_xlfn.AGGREGATE(15,6,ROW(Outubro!$A$4:$A$300)-ROW(Outubro!$A$3)/(Outubro!$A$4:$A$300=MAX(B38:B43)),MOD(ROW(),2)+5)))),"")</f>
        <v/>
      </c>
      <c r="E43" s="34"/>
      <c r="F43" s="20" t="str">
        <f>IFERROR(IF(E38="","",IF(MOD(ROW(),2)+5=1,INDEX(Outubro!$C$4:$C$300,MATCH(E43,Outubro!$A$4:$A$300,0)),INDEX(Outubro!$C$4:$C$300,_xlfn.AGGREGATE(15,6,ROW(Outubro!$A$4:$A$300)-ROW(Outubro!$A$3)/(Outubro!$A$4:$A$300=MAX(E38:E43)),MOD(ROW(),2)+5)))),"")</f>
        <v/>
      </c>
      <c r="G43" s="16" t="str">
        <f>IFERROR(IF(E38="","",IF(MOD(ROW(),2)+5=1,INDEX(Outubro!$F$4:$F$300,MATCH(E43,Outubro!$A$4:$A$300,0)),INDEX(Outubro!$F$4:$F$300,_xlfn.AGGREGATE(15,6,ROW(Outubro!$A$4:$A$300)-ROW(Outubro!$A$3)/(Outubro!$A$4:$A$300=MAX(E38:E43)),MOD(ROW(),2)+5)))),"")</f>
        <v/>
      </c>
      <c r="H43" s="34"/>
      <c r="I43" s="20" t="str">
        <f>IFERROR(IF(H38="","",IF(MOD(ROW(),2)+5=1,INDEX(Outubro!$C$4:$C$300,MATCH(H43,Outubro!$A$4:$A$300,0)),INDEX(Outubro!$C$4:$C$300,_xlfn.AGGREGATE(15,6,ROW(Outubro!$A$4:$A$300)-ROW(Outubro!$A$3)/(Outubro!$A$4:$A$300=MAX(H38:H43)),MOD(ROW(),2)+5)))),"")</f>
        <v/>
      </c>
      <c r="J43" s="16" t="str">
        <f>IFERROR(IF(H38="","",IF(MOD(ROW(),2)+5=1,INDEX(Outubro!$F$4:$F$300,MATCH(H43,Outubro!$A$4:$A$300,0)),INDEX(Outubro!$F$4:$F$300,_xlfn.AGGREGATE(15,6,ROW(Outubro!$A$4:$A$300)-ROW(Outubro!$A$3)/(Outubro!$A$4:$A$300=MAX(H38:H43)),MOD(ROW(),2)+5)))),"")</f>
        <v/>
      </c>
      <c r="K43" s="34"/>
      <c r="L43" s="20" t="str">
        <f>IFERROR(IF(K38="","",IF(MOD(ROW(),2)+5=1,INDEX(Outubro!$C$4:$C$300,MATCH(K43,Outubro!$A$4:$A$300,0)),INDEX(Outubro!$C$4:$C$300,_xlfn.AGGREGATE(15,6,ROW(Outubro!$A$4:$A$300)-ROW(Outubro!$A$3)/(Outubro!$A$4:$A$300=MAX(K38:K43)),MOD(ROW(),2)+5)))),"")</f>
        <v/>
      </c>
      <c r="M43" s="16" t="str">
        <f>IFERROR(IF(K38="","",IF(MOD(ROW(),2)+5=1,INDEX(Outubro!$F$4:$F$300,MATCH(K43,Outubro!$A$4:$A$300,0)),INDEX(Outubro!$F$4:$F$300,_xlfn.AGGREGATE(15,6,ROW(Outubro!$A$4:$A$300)-ROW(Outubro!$A$3)/(Outubro!$A$4:$A$300=MAX(K38:K43)),MOD(ROW(),2)+5)))),"")</f>
        <v/>
      </c>
      <c r="N43" s="34"/>
      <c r="O43" s="20" t="str">
        <f>IFERROR(IF(N38="","",IF(MOD(ROW(),2)+5=1,INDEX(Outubro!$C$4:$C$300,MATCH(N43,Outubro!$A$4:$A$300,0)),INDEX(Outubro!$C$4:$C$300,_xlfn.AGGREGATE(15,6,ROW(Outubro!$A$4:$A$300)-ROW(Outubro!$A$3)/(Outubro!$A$4:$A$300=MAX(N38:N43)),MOD(ROW(),2)+5)))),"")</f>
        <v/>
      </c>
      <c r="P43" s="16" t="str">
        <f>IFERROR(IF(N38="","",IF(MOD(ROW(),2)+5=1,INDEX(Outubro!$F$4:$F$300,MATCH(N43,Outubro!$A$4:$A$300,0)),INDEX(Outubro!$F$4:$F$300,_xlfn.AGGREGATE(15,6,ROW(Outubro!$A$4:$A$300)-ROW(Outubro!$A$3)/(Outubro!$A$4:$A$300=MAX(N38:N43)),MOD(ROW(),2)+5)))),"")</f>
        <v/>
      </c>
      <c r="Q43" s="34"/>
      <c r="R43" s="20" t="str">
        <f>IFERROR(IF(Q38="","",IF(MOD(ROW(),2)+5=1,INDEX(Outubro!$C$4:$C$300,MATCH(Q43,Outubro!$A$4:$A$300,0)),INDEX(Outubro!$C$4:$C$300,_xlfn.AGGREGATE(15,6,ROW(Outubro!$A$4:$A$300)-ROW(Outubro!$A$3)/(Outubro!$A$4:$A$300=MAX(Q38:Q43)),MOD(ROW(),2)+5)))),"")</f>
        <v/>
      </c>
      <c r="S43" s="16" t="str">
        <f>IFERROR(IF(Q38="","",IF(MOD(ROW(),2)+5=1,INDEX(Outubro!$F$4:$F$300,MATCH(Q43,Outubro!$A$4:$A$300,0)),INDEX(Outubro!$F$4:$F$300,_xlfn.AGGREGATE(15,6,ROW(Outubro!$A$4:$A$300)-ROW(Outubro!$A$3)/(Outubro!$A$4:$A$300=MAX(Q38:Q43)),MOD(ROW(),2)+5)))),"")</f>
        <v/>
      </c>
      <c r="T43" s="34"/>
      <c r="U43" s="46" t="str">
        <f>IFERROR(IF(T38="","",IF(MOD(ROW(),2)+5=1,INDEX(Outubro!$C$4:$C$300,MATCH(T43,Outubro!$A$4:$A$300,0)),INDEX(Outubro!$C$4:$C$300,_xlfn.AGGREGATE(15,6,ROW(Outubro!$A$4:$A$300)-ROW(Outubro!$A$3)/(Outubro!$A$4:$A$300=MAX(T38:T43)),MOD(ROW(),2)+5)))),"")</f>
        <v/>
      </c>
      <c r="V43" s="16" t="str">
        <f>IFERROR(IF(T38="","",IF(MOD(ROW(),2)+5=1,INDEX(Outubro!$F$4:$F$300,MATCH(T43,Outubro!$A$4:$A$300,0)),INDEX(Outubro!$F$4:$F$300,_xlfn.AGGREGATE(15,6,ROW(Outubro!$A$4:$A$300)-ROW(Outubro!$A$3)/(Outubro!$A$4:$A$300=MAX(T38:T43)),MOD(ROW(),2)+5)))),"")</f>
        <v/>
      </c>
    </row>
    <row r="44" spans="2:22" x14ac:dyDescent="0.3">
      <c r="B44" s="47"/>
      <c r="C44" s="20" t="str">
        <f>IFERROR(IF(B38="","",IF(MOD(ROW(),2)+7=1,INDEX(Outubro!$C$4:$C$300,MATCH(B44,Outubro!$A$4:$A$300,0)),INDEX(Outubro!$C$4:$C$300,_xlfn.AGGREGATE(15,6,ROW(Outubro!$A$4:$A$300)-ROW(Outubro!$A$3)/(Outubro!$A$4:$A$300=MAX(B38:B44)),MOD(ROW(),2)+7)))),"")</f>
        <v/>
      </c>
      <c r="D44" s="16" t="str">
        <f>IFERROR(IF(B38="","",IF(MOD(ROW(),2)+7=1,INDEX(Outubro!$F$4:$F$300,MATCH(B44,Outubro!$A$4:$A$300,0)),INDEX(Outubro!$F$4:$F$300,_xlfn.AGGREGATE(15,6,ROW(Outubro!$A$4:$A$300)-ROW(Outubro!$A$3)/(Outubro!$A$4:$A$300=MAX(B38:B44)),MOD(ROW(),2)+7)))),"")</f>
        <v/>
      </c>
      <c r="E44" s="34"/>
      <c r="F44" s="20" t="str">
        <f>IFERROR(IF(E38="","",IF(MOD(ROW(),2)+7=1,INDEX(Outubro!$C$4:$C$300,MATCH(E44,Outubro!$A$4:$A$300,0)),INDEX(Outubro!$C$4:$C$300,_xlfn.AGGREGATE(15,6,ROW(Outubro!$A$4:$A$300)-ROW(Outubro!$A$3)/(Outubro!$A$4:$A$300=MAX(E38:E44)),MOD(ROW(),2)+7)))),"")</f>
        <v/>
      </c>
      <c r="G44" s="16" t="str">
        <f>IFERROR(IF(E38="","",IF(MOD(ROW(),2)+7=1,INDEX(Outubro!$F$4:$F$300,MATCH(E44,Outubro!$A$4:$A$300,0)),INDEX(Outubro!$F$4:$F$300,_xlfn.AGGREGATE(15,6,ROW(Outubro!$A$4:$A$300)-ROW(Outubro!$A$3)/(Outubro!$A$4:$A$300=MAX(E38:E44)),MOD(ROW(),2)+7)))),"")</f>
        <v/>
      </c>
      <c r="H44" s="34"/>
      <c r="I44" s="20" t="str">
        <f>IFERROR(IF(H38="","",IF(MOD(ROW(),2)+7=1,INDEX(Outubro!$C$4:$C$300,MATCH(H44,Outubro!$A$4:$A$300,0)),INDEX(Outubro!$C$4:$C$300,_xlfn.AGGREGATE(15,6,ROW(Outubro!$A$4:$A$300)-ROW(Outubro!$A$3)/(Outubro!$A$4:$A$300=MAX(H38:H44)),MOD(ROW(),2)+7)))),"")</f>
        <v/>
      </c>
      <c r="J44" s="16" t="str">
        <f>IFERROR(IF(H38="","",IF(MOD(ROW(),2)+7=1,INDEX(Outubro!$F$4:$F$300,MATCH(H44,Outubro!$A$4:$A$300,0)),INDEX(Outubro!$F$4:$F$300,_xlfn.AGGREGATE(15,6,ROW(Outubro!$A$4:$A$300)-ROW(Outubro!$A$3)/(Outubro!$A$4:$A$300=MAX(H38:H44)),MOD(ROW(),2)+7)))),"")</f>
        <v/>
      </c>
      <c r="K44" s="34"/>
      <c r="L44" s="20" t="str">
        <f>IFERROR(IF(K38="","",IF(MOD(ROW(),2)+7=1,INDEX(Outubro!$C$4:$C$300,MATCH(K44,Outubro!$A$4:$A$300,0)),INDEX(Outubro!$C$4:$C$300,_xlfn.AGGREGATE(15,6,ROW(Outubro!$A$4:$A$300)-ROW(Outubro!$A$3)/(Outubro!$A$4:$A$300=MAX(K38:K44)),MOD(ROW(),2)+7)))),"")</f>
        <v/>
      </c>
      <c r="M44" s="16" t="str">
        <f>IFERROR(IF(K38="","",IF(MOD(ROW(),2)+7=1,INDEX(Outubro!$F$4:$F$300,MATCH(K44,Outubro!$A$4:$A$300,0)),INDEX(Outubro!$F$4:$F$300,_xlfn.AGGREGATE(15,6,ROW(Outubro!$A$4:$A$300)-ROW(Outubro!$A$3)/(Outubro!$A$4:$A$300=MAX(K38:K44)),MOD(ROW(),2)+7)))),"")</f>
        <v/>
      </c>
      <c r="N44" s="34"/>
      <c r="O44" s="20" t="str">
        <f>IFERROR(IF(N38="","",IF(MOD(ROW(),2)+7=1,INDEX(Outubro!$C$4:$C$300,MATCH(N44,Outubro!$A$4:$A$300,0)),INDEX(Outubro!$C$4:$C$300,_xlfn.AGGREGATE(15,6,ROW(Outubro!$A$4:$A$300)-ROW(Outubro!$A$3)/(Outubro!$A$4:$A$300=MAX(N38:N44)),MOD(ROW(),2)+7)))),"")</f>
        <v/>
      </c>
      <c r="P44" s="16" t="str">
        <f>IFERROR(IF(N38="","",IF(MOD(ROW(),2)+7=1,INDEX(Outubro!$F$4:$F$300,MATCH(N44,Outubro!$A$4:$A$300,0)),INDEX(Outubro!$F$4:$F$300,_xlfn.AGGREGATE(15,6,ROW(Outubro!$A$4:$A$300)-ROW(Outubro!$A$3)/(Outubro!$A$4:$A$300=MAX(N38:N44)),MOD(ROW(),2)+7)))),"")</f>
        <v/>
      </c>
      <c r="Q44" s="34"/>
      <c r="R44" s="20" t="str">
        <f>IFERROR(IF(Q38="","",IF(MOD(ROW(),2)+7=1,INDEX(Outubro!$C$4:$C$300,MATCH(Q44,Outubro!$A$4:$A$300,0)),INDEX(Outubro!$C$4:$C$300,_xlfn.AGGREGATE(15,6,ROW(Outubro!$A$4:$A$300)-ROW(Outubro!$A$3)/(Outubro!$A$4:$A$300=MAX(Q38:Q44)),MOD(ROW(),2)+7)))),"")</f>
        <v/>
      </c>
      <c r="S44" s="16" t="str">
        <f>IFERROR(IF(Q38="","",IF(MOD(ROW(),2)+7=1,INDEX(Outubro!$F$4:$F$300,MATCH(Q44,Outubro!$A$4:$A$300,0)),INDEX(Outubro!$F$4:$F$300,_xlfn.AGGREGATE(15,6,ROW(Outubro!$A$4:$A$300)-ROW(Outubro!$A$3)/(Outubro!$A$4:$A$300=MAX(Q38:Q44)),MOD(ROW(),2)+7)))),"")</f>
        <v/>
      </c>
      <c r="T44" s="34"/>
      <c r="U44" s="46" t="str">
        <f>IFERROR(IF(T38="","",IF(MOD(ROW(),2)+7=1,INDEX(Outubro!$C$4:$C$300,MATCH(T44,Outubro!$A$4:$A$300,0)),INDEX(Outubro!$C$4:$C$300,_xlfn.AGGREGATE(15,6,ROW(Outubro!$A$4:$A$300)-ROW(Outubro!$A$3)/(Outubro!$A$4:$A$300=MAX(T38:T44)),MOD(ROW(),2)+7)))),"")</f>
        <v/>
      </c>
      <c r="V44" s="16" t="str">
        <f>IFERROR(IF(T38="","",IF(MOD(ROW(),2)+7=1,INDEX(Outubro!$F$4:$F$300,MATCH(T44,Outubro!$A$4:$A$300,0)),INDEX(Outubro!$F$4:$F$300,_xlfn.AGGREGATE(15,6,ROW(Outubro!$A$4:$A$300)-ROW(Outubro!$A$3)/(Outubro!$A$4:$A$300=MAX(T38:T44)),MOD(ROW(),2)+7)))),"")</f>
        <v/>
      </c>
    </row>
    <row r="45" spans="2:22" x14ac:dyDescent="0.3">
      <c r="B45" s="50"/>
      <c r="C45" s="21" t="str">
        <f>IFERROR(IF(B38="","",IF(MOD(ROW(),2)+7=1,INDEX(Outubro!$C$4:$C$300,MATCH(B45,Outubro!$A$4:$A$300,0)),INDEX(Outubro!$C$4:$C$300,_xlfn.AGGREGATE(15,6,ROW(Outubro!$A$4:$A$300)-ROW(Outubro!$A$3)/(Outubro!$A$4:$A$300=MAX(B38:B45)),MOD(ROW(),2)+7)))),"")</f>
        <v/>
      </c>
      <c r="D45" s="16" t="str">
        <f>IFERROR(IF(B38="","",IF(MOD(ROW(),2)+7=1,INDEX(Outubro!$F$4:$F$300,MATCH(B45,Outubro!$A$4:$A$300,0)),INDEX(Outubro!$F$4:$F$300,_xlfn.AGGREGATE(15,6,ROW(Outubro!$A$4:$A$300)-ROW(Outubro!$A$3)/(Outubro!$A$4:$A$300=MAX(B38:B45)),MOD(ROW(),2)+7)))),"")</f>
        <v/>
      </c>
      <c r="E45" s="35"/>
      <c r="F45" s="44" t="str">
        <f>IFERROR(IF(E38="","",IF(MOD(ROW(),2)+7=1,INDEX(Outubro!$C$4:$C$300,MATCH(E45,Outubro!$A$4:$A$300,0)),INDEX(Outubro!$C$4:$C$300,_xlfn.AGGREGATE(15,6,ROW(Outubro!$A$4:$A$300)-ROW(Outubro!$A$3)/(Outubro!$A$4:$A$300=MAX(E38:E45)),MOD(ROW(),2)+7)))),"")</f>
        <v/>
      </c>
      <c r="G45" s="16" t="str">
        <f>IFERROR(IF(E38="","",IF(MOD(ROW(),2)+7=1,INDEX(Outubro!$F$4:$F$300,MATCH(E45,Outubro!$A$4:$A$300,0)),INDEX(Outubro!$F$4:$F$300,_xlfn.AGGREGATE(15,6,ROW(Outubro!$A$4:$A$300)-ROW(Outubro!$A$3)/(Outubro!$A$4:$A$300=MAX(E38:E45)),MOD(ROW(),2)+7)))),"")</f>
        <v/>
      </c>
      <c r="H45" s="35"/>
      <c r="I45" s="44" t="str">
        <f>IFERROR(IF(H38="","",IF(MOD(ROW(),2)+7=1,INDEX(Outubro!$C$4:$C$300,MATCH(H45,Outubro!$A$4:$A$300,0)),INDEX(Outubro!$C$4:$C$300,_xlfn.AGGREGATE(15,6,ROW(Outubro!$A$4:$A$300)-ROW(Outubro!$A$3)/(Outubro!$A$4:$A$300=MAX(H38:H45)),MOD(ROW(),2)+7)))),"")</f>
        <v/>
      </c>
      <c r="J45" s="16" t="str">
        <f>IFERROR(IF(H38="","",IF(MOD(ROW(),2)+7=1,INDEX(Outubro!$F$4:$F$300,MATCH(H45,Outubro!$A$4:$A$300,0)),INDEX(Outubro!$F$4:$F$300,_xlfn.AGGREGATE(15,6,ROW(Outubro!$A$4:$A$300)-ROW(Outubro!$A$3)/(Outubro!$A$4:$A$300=MAX(H38:H45)),MOD(ROW(),2)+7)))),"")</f>
        <v/>
      </c>
      <c r="K45" s="35"/>
      <c r="L45" s="44" t="str">
        <f>IFERROR(IF(K38="","",IF(MOD(ROW(),2)+7=1,INDEX(Outubro!$C$4:$C$300,MATCH(K45,Outubro!$A$4:$A$300,0)),INDEX(Outubro!$C$4:$C$300,_xlfn.AGGREGATE(15,6,ROW(Outubro!$A$4:$A$300)-ROW(Outubro!$A$3)/(Outubro!$A$4:$A$300=MAX(K38:K45)),MOD(ROW(),2)+7)))),"")</f>
        <v/>
      </c>
      <c r="M45" s="16" t="str">
        <f>IFERROR(IF(K38="","",IF(MOD(ROW(),2)+7=1,INDEX(Outubro!$F$4:$F$300,MATCH(K45,Outubro!$A$4:$A$300,0)),INDEX(Outubro!$F$4:$F$300,_xlfn.AGGREGATE(15,6,ROW(Outubro!$A$4:$A$300)-ROW(Outubro!$A$3)/(Outubro!$A$4:$A$300=MAX(K38:K45)),MOD(ROW(),2)+7)))),"")</f>
        <v/>
      </c>
      <c r="N45" s="35"/>
      <c r="O45" s="44" t="str">
        <f>IFERROR(IF(N38="","",IF(MOD(ROW(),2)+7=1,INDEX(Outubro!$C$4:$C$300,MATCH(N45,Outubro!$A$4:$A$300,0)),INDEX(Outubro!$C$4:$C$300,_xlfn.AGGREGATE(15,6,ROW(Outubro!$A$4:$A$300)-ROW(Outubro!$A$3)/(Outubro!$A$4:$A$300=MAX(N38:N45)),MOD(ROW(),2)+7)))),"")</f>
        <v/>
      </c>
      <c r="P45" s="16" t="str">
        <f>IFERROR(IF(N38="","",IF(MOD(ROW(),2)+7=1,INDEX(Outubro!$F$4:$F$300,MATCH(N45,Outubro!$A$4:$A$300,0)),INDEX(Outubro!$F$4:$F$300,_xlfn.AGGREGATE(15,6,ROW(Outubro!$A$4:$A$300)-ROW(Outubro!$A$3)/(Outubro!$A$4:$A$300=MAX(N38:N45)),MOD(ROW(),2)+7)))),"")</f>
        <v/>
      </c>
      <c r="Q45" s="35"/>
      <c r="R45" s="44" t="str">
        <f>IFERROR(IF(Q38="","",IF(MOD(ROW(),2)+7=1,INDEX(Outubro!$C$4:$C$300,MATCH(Q45,Outubro!$A$4:$A$300,0)),INDEX(Outubro!$C$4:$C$300,_xlfn.AGGREGATE(15,6,ROW(Outubro!$A$4:$A$300)-ROW(Outubro!$A$3)/(Outubro!$A$4:$A$300=MAX(Q38:Q45)),MOD(ROW(),2)+7)))),"")</f>
        <v/>
      </c>
      <c r="S45" s="16" t="str">
        <f>IFERROR(IF(Q38="","",IF(MOD(ROW(),2)+7=1,INDEX(Outubro!$F$4:$F$300,MATCH(Q45,Outubro!$A$4:$A$300,0)),INDEX(Outubro!$F$4:$F$300,_xlfn.AGGREGATE(15,6,ROW(Outubro!$A$4:$A$300)-ROW(Outubro!$A$3)/(Outubro!$A$4:$A$300=MAX(Q38:Q45)),MOD(ROW(),2)+7)))),"")</f>
        <v/>
      </c>
      <c r="T45" s="35"/>
      <c r="U45" s="51" t="str">
        <f>IFERROR(IF(T38="","",IF(MOD(ROW(),2)+7=1,INDEX(Outubro!$C$4:$C$300,MATCH(T45,Outubro!$A$4:$A$300,0)),INDEX(Outubro!$C$4:$C$300,_xlfn.AGGREGATE(15,6,ROW(Outubro!$A$4:$A$300)-ROW(Outubro!$A$3)/(Outubro!$A$4:$A$300=MAX(T38:T45)),MOD(ROW(),2)+7)))),"")</f>
        <v/>
      </c>
      <c r="V45" s="16" t="str">
        <f>IFERROR(IF(T38="","",IF(MOD(ROW(),2)+7=1,INDEX(Outubro!$F$4:$F$300,MATCH(T45,Outubro!$A$4:$A$300,0)),INDEX(Outubro!$F$4:$F$300,_xlfn.AGGREGATE(15,6,ROW(Outubro!$A$4:$A$300)-ROW(Outubro!$A$3)/(Outubro!$A$4:$A$300=MAX(T38:T45)),MOD(ROW(),2)+7)))),"")</f>
        <v/>
      </c>
    </row>
    <row r="46" spans="2:22" x14ac:dyDescent="0.3">
      <c r="B46" s="49">
        <f>Outubro!H12</f>
        <v>44500</v>
      </c>
      <c r="C46" s="20" t="str">
        <f>IFERROR(IF(B46="","",IF(MOD(ROW(),2)+1=1,INDEX(Outubro!$C$4:$C$300,MATCH(B46,Outubro!$A$4:$A$300,0)),INDEX(Outubro!$C$4:$C$300,_xlfn.AGGREGATE(15,6,ROW(Outubro!$A$4:$A$300)-ROW(Outubro!$A$3)/(Outubro!$A$4:$A$300=MAX(B46)),MOD(ROW(),2)+1)))),"")</f>
        <v/>
      </c>
      <c r="D46" s="16" t="str">
        <f>IFERROR(IF(B46="","",IF(MOD(ROW(),2)+1=1,INDEX(Outubro!$F$4:$F$300,MATCH(B46,Outubro!$A$4:$A$300,0)),INDEX(Outubro!$F$4:$F$300,_xlfn.AGGREGATE(15,6,ROW(Outubro!$A$4:$A$300)-ROW(Outubro!$A$3)/(Outubro!$A$4:$A$300=MAX(B46)),MOD(ROW(),2)+1)))),"")</f>
        <v/>
      </c>
      <c r="E46" s="36" t="str">
        <f>Outubro!I12</f>
        <v/>
      </c>
      <c r="F46" s="20" t="str">
        <f>IFERROR(IF(E46="","",IF(MOD(ROW(),2)+1=1,INDEX(Outubro!$C$4:$C$300,MATCH(E46,Outubro!$A$4:$A$300,0)),INDEX(Outubro!$C$4:$C$300,_xlfn.AGGREGATE(15,6,ROW(Outubro!$A$4:$A$300)-ROW(Outubro!$A$3)/(Outubro!$A$4:$A$300=MAX(E46)),MOD(ROW(),2)+1)))),"")</f>
        <v/>
      </c>
      <c r="G46" s="16" t="str">
        <f>IFERROR(IF(E46="","",IF(MOD(ROW(),2)+1=1,INDEX(Outubro!$F$4:$F$300,MATCH(E46,Outubro!$A$4:$A$300,0)),INDEX(Outubro!$F$4:$F$300,_xlfn.AGGREGATE(15,6,ROW(Outubro!$A$4:$A$300)-ROW(Outubro!$A$3)/(Outubro!$A$4:$A$300=MAX(E46)),MOD(ROW(),2)+1)))),"")</f>
        <v/>
      </c>
      <c r="H46" s="36" t="str">
        <f>Outubro!J12</f>
        <v/>
      </c>
      <c r="I46" s="20" t="str">
        <f>IFERROR(IF(H46="","",IF(MOD(ROW(),2)+1=1,INDEX(Outubro!$C$4:$C$300,MATCH(H46,Outubro!$A$4:$A$300,0)),INDEX(Outubro!$C$4:$C$300,_xlfn.AGGREGATE(15,6,ROW(Outubro!$A$4:$A$300)-ROW(Outubro!$A$3)/(Outubro!$A$4:$A$300=MAX(H46)),MOD(ROW(),2)+1)))),"")</f>
        <v/>
      </c>
      <c r="J46" s="16" t="str">
        <f>IFERROR(IF(H46="","",IF(MOD(ROW(),2)+1=1,INDEX(Outubro!$F$4:$F$300,MATCH(H46,Outubro!$A$4:$A$300,0)),INDEX(Outubro!$F$4:$F$300,_xlfn.AGGREGATE(15,6,ROW(Outubro!$A$4:$A$300)-ROW(Outubro!$A$3)/(Outubro!$A$4:$A$300=MAX(H46)),MOD(ROW(),2)+1)))),"")</f>
        <v/>
      </c>
      <c r="K46" s="36" t="str">
        <f>Outubro!K12</f>
        <v/>
      </c>
      <c r="L46" s="20" t="str">
        <f>IFERROR(IF(K46="","",IF(MOD(ROW(),2)+1=1,INDEX(Outubro!$C$4:$C$300,MATCH(K46,Outubro!$A$4:$A$300,0)),INDEX(Outubro!$C$4:$C$300,_xlfn.AGGREGATE(15,6,ROW(Outubro!$A$4:$A$300)-ROW(Outubro!$A$3)/(Outubro!$A$4:$A$300=MAX(K46)),MOD(ROW(),2)+1)))),"")</f>
        <v/>
      </c>
      <c r="M46" s="16" t="str">
        <f>IFERROR(IF(K46="","",IF(MOD(ROW(),2)+1=1,INDEX(Outubro!$F$4:$F$300,MATCH(K46,Outubro!$A$4:$A$300,0)),INDEX(Outubro!$F$4:$F$300,_xlfn.AGGREGATE(15,6,ROW(Outubro!$A$4:$A$300)-ROW(Outubro!$A$3)/(Outubro!$A$4:$A$300=MAX(K46)),MOD(ROW(),2)+1)))),"")</f>
        <v/>
      </c>
      <c r="N46" s="36" t="str">
        <f>Outubro!L12</f>
        <v/>
      </c>
      <c r="O46" s="20" t="str">
        <f>IFERROR(IF(N46="","",IF(MOD(ROW(),2)+1=1,INDEX(Outubro!$C$4:$C$300,MATCH(N46,Outubro!$A$4:$A$300,0)),INDEX(Outubro!$C$4:$C$300,_xlfn.AGGREGATE(15,6,ROW(Outubro!$A$4:$A$300)-ROW(Outubro!$A$3)/(Outubro!$A$4:$A$300=MAX(N46)),MOD(ROW(),2)+1)))),"")</f>
        <v/>
      </c>
      <c r="P46" s="16" t="str">
        <f>IFERROR(IF(N46="","",IF(MOD(ROW(),2)+1=1,INDEX(Outubro!$F$4:$F$300,MATCH(N46,Outubro!$A$4:$A$300,0)),INDEX(Outubro!$F$4:$F$300,_xlfn.AGGREGATE(15,6,ROW(Outubro!$A$4:$A$300)-ROW(Outubro!$A$3)/(Outubro!$A$4:$A$300=MAX(N46)),MOD(ROW(),2)+1)))),"")</f>
        <v/>
      </c>
      <c r="Q46" s="36" t="str">
        <f>Outubro!M12</f>
        <v/>
      </c>
      <c r="R46" s="20" t="str">
        <f>IFERROR(IF(Q46="","",IF(MOD(ROW(),2)+1=1,INDEX(Outubro!$C$4:$C$300,MATCH(Q46,Outubro!$A$4:$A$300,0)),INDEX(Outubro!$C$4:$C$300,_xlfn.AGGREGATE(15,6,ROW(Outubro!$A$4:$A$300)-ROW(Outubro!$A$3)/(Outubro!$A$4:$A$300=MAX(Q46)),MOD(ROW(),2)+1)))),"")</f>
        <v/>
      </c>
      <c r="S46" s="16" t="str">
        <f>IFERROR(IF(Q46="","",IF(MOD(ROW(),2)+1=1,INDEX(Outubro!$F$4:$F$300,MATCH(Q46,Outubro!$A$4:$A$300,0)),INDEX(Outubro!$F$4:$F$300,_xlfn.AGGREGATE(15,6,ROW(Outubro!$A$4:$A$300)-ROW(Outubro!$A$3)/(Outubro!$A$4:$A$300=MAX(Q46)),MOD(ROW(),2)+1)))),"")</f>
        <v/>
      </c>
      <c r="T46" s="36" t="str">
        <f>Outubro!N12</f>
        <v/>
      </c>
      <c r="U46" s="46" t="str">
        <f>IFERROR(IF(T46="","",IF(MOD(ROW(),2)+1=1,INDEX(Outubro!$C$4:$C$300,MATCH(T46,Outubro!$A$4:$A$300,0)),INDEX(Outubro!$C$4:$C$300,_xlfn.AGGREGATE(15,6,ROW(Outubro!$A$4:$A$300)-ROW(Outubro!$A$3)/(Outubro!$A$4:$A$300=MAX(T46)),MOD(ROW(),2)+1)))),"")</f>
        <v/>
      </c>
      <c r="V46" s="16" t="str">
        <f>IFERROR(IF(T46="","",IF(MOD(ROW(),2)+1=1,INDEX(Outubro!$F$4:$F$300,MATCH(T46,Outubro!$A$4:$A$300,0)),INDEX(Outubro!$F$4:$F$300,_xlfn.AGGREGATE(15,6,ROW(Outubro!$A$4:$A$300)-ROW(Outubro!$A$3)/(Outubro!$A$4:$A$300=MAX(T46)),MOD(ROW(),2)+1)))),"")</f>
        <v/>
      </c>
    </row>
    <row r="47" spans="2:22" x14ac:dyDescent="0.3">
      <c r="B47" s="45"/>
      <c r="C47" s="20" t="str">
        <f>IFERROR(IF(B46="","",IF(MOD(ROW(),2)+1=1,INDEX(Outubro!$C$4:$C$300,MATCH(B47,Outubro!$A$4:$A$300,0)),INDEX(Outubro!$C$4:$C$300,_xlfn.AGGREGATE(15,6,ROW(Outubro!$A$4:$A$300)-ROW(Outubro!$A$3)/(Outubro!$A$4:$A$300=MAX(B46:B47)),MOD(ROW(),2)+1)))),"")</f>
        <v/>
      </c>
      <c r="D47" s="16" t="str">
        <f>IFERROR(IF(B46="","",IF(MOD(ROW(),2)+1=1,INDEX(Outubro!$F$4:$F$300,MATCH(B47,Outubro!$A$4:$A$300,0)),INDEX(Outubro!$F$4:$F$300,_xlfn.AGGREGATE(15,6,ROW(Outubro!$A$4:$A$300)-ROW(Outubro!$A$3)/(Outubro!$A$4:$A$300=MAX(B46:B47)),MOD(ROW(),2)+1)))),"")</f>
        <v/>
      </c>
      <c r="E47" s="26"/>
      <c r="F47" s="20" t="str">
        <f>IFERROR(IF(E46="","",IF(MOD(ROW(),2)+1=1,INDEX(Outubro!$C$4:$C$300,MATCH(E47,Outubro!$A$4:$A$300,0)),INDEX(Outubro!$C$4:$C$300,_xlfn.AGGREGATE(15,6,ROW(Outubro!$A$4:$A$300)-ROW(Outubro!$A$3)/(Outubro!$A$4:$A$300=MAX(E46:E47)),MOD(ROW(),2)+1)))),"")</f>
        <v/>
      </c>
      <c r="G47" s="16" t="str">
        <f>IFERROR(IF(E46="","",IF(MOD(ROW(),2)+1=1,INDEX(Outubro!$F$4:$F$300,MATCH(E47,Outubro!$A$4:$A$300,0)),INDEX(Outubro!$F$4:$F$300,_xlfn.AGGREGATE(15,6,ROW(Outubro!$A$4:$A$300)-ROW(Outubro!$A$3)/(Outubro!$A$4:$A$300=MAX(E46:E47)),MOD(ROW(),2)+1)))),"")</f>
        <v/>
      </c>
      <c r="H47" s="26"/>
      <c r="I47" s="20" t="str">
        <f>IFERROR(IF(H46="","",IF(MOD(ROW(),2)+1=1,INDEX(Outubro!$C$4:$C$300,MATCH(H47,Outubro!$A$4:$A$300,0)),INDEX(Outubro!$C$4:$C$300,_xlfn.AGGREGATE(15,6,ROW(Outubro!$A$4:$A$300)-ROW(Outubro!$A$3)/(Outubro!$A$4:$A$300=MAX(H46:H47)),MOD(ROW(),2)+1)))),"")</f>
        <v/>
      </c>
      <c r="J47" s="16" t="str">
        <f>IFERROR(IF(H46="","",IF(MOD(ROW(),2)+1=1,INDEX(Outubro!$F$4:$F$300,MATCH(H47,Outubro!$A$4:$A$300,0)),INDEX(Outubro!$F$4:$F$300,_xlfn.AGGREGATE(15,6,ROW(Outubro!$A$4:$A$300)-ROW(Outubro!$A$3)/(Outubro!$A$4:$A$300=MAX(H46:H47)),MOD(ROW(),2)+1)))),"")</f>
        <v/>
      </c>
      <c r="K47" s="26"/>
      <c r="L47" s="20" t="str">
        <f>IFERROR(IF(K46="","",IF(MOD(ROW(),2)+1=1,INDEX(Outubro!$C$4:$C$300,MATCH(K47,Outubro!$A$4:$A$300,0)),INDEX(Outubro!$C$4:$C$300,_xlfn.AGGREGATE(15,6,ROW(Outubro!$A$4:$A$300)-ROW(Outubro!$A$3)/(Outubro!$A$4:$A$300=MAX(K46:K47)),MOD(ROW(),2)+1)))),"")</f>
        <v/>
      </c>
      <c r="M47" s="16" t="str">
        <f>IFERROR(IF(K46="","",IF(MOD(ROW(),2)+1=1,INDEX(Outubro!$F$4:$F$300,MATCH(K47,Outubro!$A$4:$A$300,0)),INDEX(Outubro!$F$4:$F$300,_xlfn.AGGREGATE(15,6,ROW(Outubro!$A$4:$A$300)-ROW(Outubro!$A$3)/(Outubro!$A$4:$A$300=MAX(K46:K47)),MOD(ROW(),2)+1)))),"")</f>
        <v/>
      </c>
      <c r="N47" s="26"/>
      <c r="O47" s="20" t="str">
        <f>IFERROR(IF(N46="","",IF(MOD(ROW(),2)+1=1,INDEX(Outubro!$C$4:$C$300,MATCH(N47,Outubro!$A$4:$A$300,0)),INDEX(Outubro!$C$4:$C$300,_xlfn.AGGREGATE(15,6,ROW(Outubro!$A$4:$A$300)-ROW(Outubro!$A$3)/(Outubro!$A$4:$A$300=MAX(N46:N47)),MOD(ROW(),2)+1)))),"")</f>
        <v/>
      </c>
      <c r="P47" s="16" t="str">
        <f>IFERROR(IF(N46="","",IF(MOD(ROW(),2)+1=1,INDEX(Outubro!$F$4:$F$300,MATCH(N47,Outubro!$A$4:$A$300,0)),INDEX(Outubro!$F$4:$F$300,_xlfn.AGGREGATE(15,6,ROW(Outubro!$A$4:$A$300)-ROW(Outubro!$A$3)/(Outubro!$A$4:$A$300=MAX(N46:N47)),MOD(ROW(),2)+1)))),"")</f>
        <v/>
      </c>
      <c r="Q47" s="26"/>
      <c r="R47" s="20" t="str">
        <f>IFERROR(IF(Q46="","",IF(MOD(ROW(),2)+1=1,INDEX(Outubro!$C$4:$C$300,MATCH(Q47,Outubro!$A$4:$A$300,0)),INDEX(Outubro!$C$4:$C$300,_xlfn.AGGREGATE(15,6,ROW(Outubro!$A$4:$A$300)-ROW(Outubro!$A$3)/(Outubro!$A$4:$A$300=MAX(Q46:Q47)),MOD(ROW(),2)+1)))),"")</f>
        <v/>
      </c>
      <c r="S47" s="16" t="str">
        <f>IFERROR(IF(Q46="","",IF(MOD(ROW(),2)+1=1,INDEX(Outubro!$F$4:$F$300,MATCH(Q47,Outubro!$A$4:$A$300,0)),INDEX(Outubro!$F$4:$F$300,_xlfn.AGGREGATE(15,6,ROW(Outubro!$A$4:$A$300)-ROW(Outubro!$A$3)/(Outubro!$A$4:$A$300=MAX(Q46:Q47)),MOD(ROW(),2)+1)))),"")</f>
        <v/>
      </c>
      <c r="T47" s="26"/>
      <c r="U47" s="46" t="str">
        <f>IFERROR(IF(T46="","",IF(MOD(ROW(),2)+1=1,INDEX(Outubro!$C$4:$C$300,MATCH(T47,Outubro!$A$4:$A$300,0)),INDEX(Outubro!$C$4:$C$300,_xlfn.AGGREGATE(15,6,ROW(Outubro!$A$4:$A$300)-ROW(Outubro!$A$3)/(Outubro!$A$4:$A$300=MAX(T46:T47)),MOD(ROW(),2)+1)))),"")</f>
        <v/>
      </c>
      <c r="V47" s="16" t="str">
        <f>IFERROR(IF(T46="","",IF(MOD(ROW(),2)+1=1,INDEX(Outubro!$F$4:$F$300,MATCH(T47,Outubro!$A$4:$A$300,0)),INDEX(Outubro!$F$4:$F$300,_xlfn.AGGREGATE(15,6,ROW(Outubro!$A$4:$A$300)-ROW(Outubro!$A$3)/(Outubro!$A$4:$A$300=MAX(T46:T47)),MOD(ROW(),2)+1)))),"")</f>
        <v/>
      </c>
    </row>
    <row r="48" spans="2:22" x14ac:dyDescent="0.3">
      <c r="B48" s="45"/>
      <c r="C48" s="20" t="str">
        <f>IFERROR(IF(B46="","",IF(MOD(ROW(),2)+3=1,INDEX(Outubro!$C$4:$C$2300,MATCH(B48,Outubro!$A$4:$A$300,0)),INDEX(Outubro!$C$4:$C$300,_xlfn.AGGREGATE(15,6,ROW(Outubro!$A$4:$A$300)-ROW(Outubro!$A$3)/(Outubro!$A$4:$A$300=MAX(B46:B48)),MOD(ROW(),2)+3)))),"")</f>
        <v/>
      </c>
      <c r="D48" s="16" t="str">
        <f>IFERROR(IF(B46="","",IF(MOD(ROW(),2)+3=1,INDEX(Outubro!$F$4:$F$300,MATCH(B48,Outubro!$A$4:$A$300,0)),INDEX(Outubro!$F$4:$F$300,_xlfn.AGGREGATE(15,6,ROW(Outubro!$A$4:$A$300)-ROW(Outubro!$A$3)/(Outubro!$A$4:$A$300=MAX(B46:B48)),MOD(ROW(),2)+3)))),"")</f>
        <v/>
      </c>
      <c r="E48" s="26"/>
      <c r="F48" s="20" t="str">
        <f>IFERROR(IF(E46="","",IF(MOD(ROW(),2)+3=1,INDEX(Outubro!$C$4:$C$2300,MATCH(E48,Outubro!$A$4:$A$300,0)),INDEX(Outubro!$C$4:$C$300,_xlfn.AGGREGATE(15,6,ROW(Outubro!$A$4:$A$300)-ROW(Outubro!$A$3)/(Outubro!$A$4:$A$300=MAX(E46:E48)),MOD(ROW(),2)+3)))),"")</f>
        <v/>
      </c>
      <c r="G48" s="16" t="str">
        <f>IFERROR(IF(E46="","",IF(MOD(ROW(),2)+3=1,INDEX(Outubro!$F$4:$F$300,MATCH(E48,Outubro!$A$4:$A$300,0)),INDEX(Outubro!$F$4:$F$300,_xlfn.AGGREGATE(15,6,ROW(Outubro!$A$4:$A$300)-ROW(Outubro!$A$3)/(Outubro!$A$4:$A$300=MAX(E46:E48)),MOD(ROW(),2)+3)))),"")</f>
        <v/>
      </c>
      <c r="H48" s="26"/>
      <c r="I48" s="20" t="str">
        <f>IFERROR(IF(H46="","",IF(MOD(ROW(),2)+3=1,INDEX(Outubro!$C$4:$C$2300,MATCH(H48,Outubro!$A$4:$A$300,0)),INDEX(Outubro!$C$4:$C$300,_xlfn.AGGREGATE(15,6,ROW(Outubro!$A$4:$A$300)-ROW(Outubro!$A$3)/(Outubro!$A$4:$A$300=MAX(H46:H48)),MOD(ROW(),2)+3)))),"")</f>
        <v/>
      </c>
      <c r="J48" s="16" t="str">
        <f>IFERROR(IF(H46="","",IF(MOD(ROW(),2)+3=1,INDEX(Outubro!$F$4:$F$300,MATCH(H48,Outubro!$A$4:$A$300,0)),INDEX(Outubro!$F$4:$F$300,_xlfn.AGGREGATE(15,6,ROW(Outubro!$A$4:$A$300)-ROW(Outubro!$A$3)/(Outubro!$A$4:$A$300=MAX(H46:H48)),MOD(ROW(),2)+3)))),"")</f>
        <v/>
      </c>
      <c r="K48" s="26"/>
      <c r="L48" s="20" t="str">
        <f>IFERROR(IF(K46="","",IF(MOD(ROW(),2)+3=1,INDEX(Outubro!$C$4:$C$2300,MATCH(K48,Outubro!$A$4:$A$300,0)),INDEX(Outubro!$C$4:$C$300,_xlfn.AGGREGATE(15,6,ROW(Outubro!$A$4:$A$300)-ROW(Outubro!$A$3)/(Outubro!$A$4:$A$300=MAX(K46:K48)),MOD(ROW(),2)+3)))),"")</f>
        <v/>
      </c>
      <c r="M48" s="16" t="str">
        <f>IFERROR(IF(K46="","",IF(MOD(ROW(),2)+3=1,INDEX(Outubro!$F$4:$F$300,MATCH(K48,Outubro!$A$4:$A$300,0)),INDEX(Outubro!$F$4:$F$300,_xlfn.AGGREGATE(15,6,ROW(Outubro!$A$4:$A$300)-ROW(Outubro!$A$3)/(Outubro!$A$4:$A$300=MAX(K46:K48)),MOD(ROW(),2)+3)))),"")</f>
        <v/>
      </c>
      <c r="N48" s="26"/>
      <c r="O48" s="20" t="str">
        <f>IFERROR(IF(N46="","",IF(MOD(ROW(),2)+3=1,INDEX(Outubro!$C$4:$C$2300,MATCH(N48,Outubro!$A$4:$A$300,0)),INDEX(Outubro!$C$4:$C$300,_xlfn.AGGREGATE(15,6,ROW(Outubro!$A$4:$A$300)-ROW(Outubro!$A$3)/(Outubro!$A$4:$A$300=MAX(N46:N48)),MOD(ROW(),2)+3)))),"")</f>
        <v/>
      </c>
      <c r="P48" s="16" t="str">
        <f>IFERROR(IF(N46="","",IF(MOD(ROW(),2)+3=1,INDEX(Outubro!$F$4:$F$300,MATCH(N48,Outubro!$A$4:$A$300,0)),INDEX(Outubro!$F$4:$F$300,_xlfn.AGGREGATE(15,6,ROW(Outubro!$A$4:$A$300)-ROW(Outubro!$A$3)/(Outubro!$A$4:$A$300=MAX(N46:N48)),MOD(ROW(),2)+3)))),"")</f>
        <v/>
      </c>
      <c r="Q48" s="26"/>
      <c r="R48" s="20" t="str">
        <f>IFERROR(IF(Q46="","",IF(MOD(ROW(),2)+3=1,INDEX(Outubro!$C$4:$C$2300,MATCH(Q48,Outubro!$A$4:$A$300,0)),INDEX(Outubro!$C$4:$C$300,_xlfn.AGGREGATE(15,6,ROW(Outubro!$A$4:$A$300)-ROW(Outubro!$A$3)/(Outubro!$A$4:$A$300=MAX(Q46:Q48)),MOD(ROW(),2)+3)))),"")</f>
        <v/>
      </c>
      <c r="S48" s="16" t="str">
        <f>IFERROR(IF(Q46="","",IF(MOD(ROW(),2)+3=1,INDEX(Outubro!$F$4:$F$300,MATCH(Q48,Outubro!$A$4:$A$300,0)),INDEX(Outubro!$F$4:$F$300,_xlfn.AGGREGATE(15,6,ROW(Outubro!$A$4:$A$300)-ROW(Outubro!$A$3)/(Outubro!$A$4:$A$300=MAX(Q46:Q48)),MOD(ROW(),2)+3)))),"")</f>
        <v/>
      </c>
      <c r="T48" s="26"/>
      <c r="U48" s="46" t="str">
        <f>IFERROR(IF(T46="","",IF(MOD(ROW(),2)+3=1,INDEX(Outubro!$C$4:$C$2300,MATCH(T48,Outubro!$A$4:$A$300,0)),INDEX(Outubro!$C$4:$C$300,_xlfn.AGGREGATE(15,6,ROW(Outubro!$A$4:$A$300)-ROW(Outubro!$A$3)/(Outubro!$A$4:$A$300=MAX(T46:T48)),MOD(ROW(),2)+3)))),"")</f>
        <v/>
      </c>
      <c r="V48" s="16" t="str">
        <f>IFERROR(IF(T46="","",IF(MOD(ROW(),2)+3=1,INDEX(Outubro!$F$4:$F$300,MATCH(T48,Outubro!$A$4:$A$300,0)),INDEX(Outubro!$F$4:$F$300,_xlfn.AGGREGATE(15,6,ROW(Outubro!$A$4:$A$300)-ROW(Outubro!$A$3)/(Outubro!$A$4:$A$300=MAX(T46:T48)),MOD(ROW(),2)+3)))),"")</f>
        <v/>
      </c>
    </row>
    <row r="49" spans="2:22" x14ac:dyDescent="0.3">
      <c r="B49" s="45"/>
      <c r="C49" s="20" t="str">
        <f>IFERROR(IF(B46="","",IF(MOD(ROW(),2)+3=1,INDEX(Outubro!$C$4:$C$300,MATCH(B49,Outubro!$A$4:$A$300,0)),INDEX(Outubro!$C$4:$C$300,_xlfn.AGGREGATE(15,6,ROW(Outubro!$A$4:$A$300)-ROW(Outubro!$A$3)/(Outubro!$A$4:$A$300=MAX(B46:B49)),MOD(ROW(),2)+3)))),"")</f>
        <v/>
      </c>
      <c r="D49" s="16" t="str">
        <f>IFERROR(IF(B46="","",IF(MOD(ROW(),2)+3=1,INDEX(Outubro!$F$4:$F$300,MATCH(B49,Outubro!$A$4:$A$300,0)),INDEX(Outubro!$F$4:$F$300,_xlfn.AGGREGATE(15,6,ROW(Outubro!$A$4:$A$300)-ROW(Outubro!$A$3)/(Outubro!$A$4:$A$300=MAX(B46:B49)),MOD(ROW(),2)+3)))),"")</f>
        <v/>
      </c>
      <c r="E49" s="26"/>
      <c r="F49" s="20" t="str">
        <f>IFERROR(IF(E46="","",IF(MOD(ROW(),2)+3=1,INDEX(Outubro!$C$4:$C$300,MATCH(E49,Outubro!$A$4:$A$300,0)),INDEX(Outubro!$C$4:$C$300,_xlfn.AGGREGATE(15,6,ROW(Outubro!$A$4:$A$300)-ROW(Outubro!$A$3)/(Outubro!$A$4:$A$300=MAX(E46:E49)),MOD(ROW(),2)+3)))),"")</f>
        <v/>
      </c>
      <c r="G49" s="16" t="str">
        <f>IFERROR(IF(E46="","",IF(MOD(ROW(),2)+3=1,INDEX(Outubro!$F$4:$F$300,MATCH(E49,Outubro!$A$4:$A$300,0)),INDEX(Outubro!$F$4:$F$300,_xlfn.AGGREGATE(15,6,ROW(Outubro!$A$4:$A$300)-ROW(Outubro!$A$3)/(Outubro!$A$4:$A$300=MAX(E46:E49)),MOD(ROW(),2)+3)))),"")</f>
        <v/>
      </c>
      <c r="H49" s="26"/>
      <c r="I49" s="20" t="str">
        <f>IFERROR(IF(H46="","",IF(MOD(ROW(),2)+3=1,INDEX(Outubro!$C$4:$C$300,MATCH(H49,Outubro!$A$4:$A$300,0)),INDEX(Outubro!$C$4:$C$300,_xlfn.AGGREGATE(15,6,ROW(Outubro!$A$4:$A$300)-ROW(Outubro!$A$3)/(Outubro!$A$4:$A$300=MAX(H46:H49)),MOD(ROW(),2)+3)))),"")</f>
        <v/>
      </c>
      <c r="J49" s="16" t="str">
        <f>IFERROR(IF(H46="","",IF(MOD(ROW(),2)+3=1,INDEX(Outubro!$F$4:$F$300,MATCH(H49,Outubro!$A$4:$A$300,0)),INDEX(Outubro!$F$4:$F$300,_xlfn.AGGREGATE(15,6,ROW(Outubro!$A$4:$A$300)-ROW(Outubro!$A$3)/(Outubro!$A$4:$A$300=MAX(H46:H49)),MOD(ROW(),2)+3)))),"")</f>
        <v/>
      </c>
      <c r="K49" s="26"/>
      <c r="L49" s="20" t="str">
        <f>IFERROR(IF(K46="","",IF(MOD(ROW(),2)+3=1,INDEX(Outubro!$C$4:$C$300,MATCH(K49,Outubro!$A$4:$A$300,0)),INDEX(Outubro!$C$4:$C$300,_xlfn.AGGREGATE(15,6,ROW(Outubro!$A$4:$A$300)-ROW(Outubro!$A$3)/(Outubro!$A$4:$A$300=MAX(K46:K49)),MOD(ROW(),2)+3)))),"")</f>
        <v/>
      </c>
      <c r="M49" s="16" t="str">
        <f>IFERROR(IF(K46="","",IF(MOD(ROW(),2)+3=1,INDEX(Outubro!$F$4:$F$300,MATCH(K49,Outubro!$A$4:$A$300,0)),INDEX(Outubro!$F$4:$F$300,_xlfn.AGGREGATE(15,6,ROW(Outubro!$A$4:$A$300)-ROW(Outubro!$A$3)/(Outubro!$A$4:$A$300=MAX(K46:K49)),MOD(ROW(),2)+3)))),"")</f>
        <v/>
      </c>
      <c r="N49" s="26"/>
      <c r="O49" s="20" t="str">
        <f>IFERROR(IF(N46="","",IF(MOD(ROW(),2)+3=1,INDEX(Outubro!$C$4:$C$300,MATCH(N49,Outubro!$A$4:$A$300,0)),INDEX(Outubro!$C$4:$C$300,_xlfn.AGGREGATE(15,6,ROW(Outubro!$A$4:$A$300)-ROW(Outubro!$A$3)/(Outubro!$A$4:$A$300=MAX(N46:N49)),MOD(ROW(),2)+3)))),"")</f>
        <v/>
      </c>
      <c r="P49" s="16" t="str">
        <f>IFERROR(IF(N46="","",IF(MOD(ROW(),2)+3=1,INDEX(Outubro!$F$4:$F$300,MATCH(N49,Outubro!$A$4:$A$300,0)),INDEX(Outubro!$F$4:$F$300,_xlfn.AGGREGATE(15,6,ROW(Outubro!$A$4:$A$300)-ROW(Outubro!$A$3)/(Outubro!$A$4:$A$300=MAX(N46:N49)),MOD(ROW(),2)+3)))),"")</f>
        <v/>
      </c>
      <c r="Q49" s="26"/>
      <c r="R49" s="20" t="str">
        <f>IFERROR(IF(Q46="","",IF(MOD(ROW(),2)+3=1,INDEX(Outubro!$C$4:$C$300,MATCH(Q49,Outubro!$A$4:$A$300,0)),INDEX(Outubro!$C$4:$C$300,_xlfn.AGGREGATE(15,6,ROW(Outubro!$A$4:$A$300)-ROW(Outubro!$A$3)/(Outubro!$A$4:$A$300=MAX(Q46:Q49)),MOD(ROW(),2)+3)))),"")</f>
        <v/>
      </c>
      <c r="S49" s="16" t="str">
        <f>IFERROR(IF(Q46="","",IF(MOD(ROW(),2)+3=1,INDEX(Outubro!$F$4:$F$300,MATCH(Q49,Outubro!$A$4:$A$300,0)),INDEX(Outubro!$F$4:$F$300,_xlfn.AGGREGATE(15,6,ROW(Outubro!$A$4:$A$300)-ROW(Outubro!$A$3)/(Outubro!$A$4:$A$300=MAX(Q46:Q49)),MOD(ROW(),2)+3)))),"")</f>
        <v/>
      </c>
      <c r="T49" s="26"/>
      <c r="U49" s="46" t="str">
        <f>IFERROR(IF(T46="","",IF(MOD(ROW(),2)+3=1,INDEX(Outubro!$C$4:$C$300,MATCH(T49,Outubro!$A$4:$A$300,0)),INDEX(Outubro!$C$4:$C$300,_xlfn.AGGREGATE(15,6,ROW(Outubro!$A$4:$A$300)-ROW(Outubro!$A$3)/(Outubro!$A$4:$A$300=MAX(T46:T49)),MOD(ROW(),2)+3)))),"")</f>
        <v/>
      </c>
      <c r="V49" s="16" t="str">
        <f>IFERROR(IF(T46="","",IF(MOD(ROW(),2)+3=1,INDEX(Outubro!$F$4:$F$300,MATCH(T49,Outubro!$A$4:$A$300,0)),INDEX(Outubro!$F$4:$F$300,_xlfn.AGGREGATE(15,6,ROW(Outubro!$A$4:$A$300)-ROW(Outubro!$A$3)/(Outubro!$A$4:$A$300=MAX(T46:T49)),MOD(ROW(),2)+3)))),"")</f>
        <v/>
      </c>
    </row>
    <row r="50" spans="2:22" x14ac:dyDescent="0.3">
      <c r="B50" s="47"/>
      <c r="C50" s="20" t="str">
        <f>IFERROR(IF(B46="","",IF(MOD(ROW(),2)+5=1,INDEX(Outubro!$C$4:$C$300,MATCH(B50,Outubro!$A$4:$A$300,0)),INDEX(Outubro!$C$4:$C$300,_xlfn.AGGREGATE(15,6,ROW(Outubro!$A$4:$A$300)-ROW(Outubro!$A$3)/(Outubro!$A$4:$A$300=MAX(B46:B50)),MOD(ROW(),2)+5)))),"")</f>
        <v/>
      </c>
      <c r="D50" s="16" t="str">
        <f>IFERROR(IF(B46="","",IF(MOD(ROW(),2)+5=1,INDEX(Outubro!$F$4:$F$300,MATCH(B50,Outubro!$A$4:$A$300,0)),INDEX(Outubro!$F$4:$F$300,_xlfn.AGGREGATE(15,6,ROW(Outubro!$A$4:$A$300)-ROW(Outubro!$A$3)/(Outubro!$A$4:$A$300=MAX(B46:B50)),MOD(ROW(),2)+5)))),"")</f>
        <v/>
      </c>
      <c r="E50" s="34"/>
      <c r="F50" s="20" t="str">
        <f>IFERROR(IF(E46="","",IF(MOD(ROW(),2)+5=1,INDEX(Outubro!$C$4:$C$300,MATCH(E50,Outubro!$A$4:$A$300,0)),INDEX(Outubro!$C$4:$C$300,_xlfn.AGGREGATE(15,6,ROW(Outubro!$A$4:$A$300)-ROW(Outubro!$A$3)/(Outubro!$A$4:$A$300=MAX(E46:E50)),MOD(ROW(),2)+5)))),"")</f>
        <v/>
      </c>
      <c r="G50" s="16" t="str">
        <f>IFERROR(IF(E46="","",IF(MOD(ROW(),2)+5=1,INDEX(Outubro!$F$4:$F$300,MATCH(E50,Outubro!$A$4:$A$300,0)),INDEX(Outubro!$F$4:$F$300,_xlfn.AGGREGATE(15,6,ROW(Outubro!$A$4:$A$300)-ROW(Outubro!$A$3)/(Outubro!$A$4:$A$300=MAX(E46:E50)),MOD(ROW(),2)+5)))),"")</f>
        <v/>
      </c>
      <c r="H50" s="34"/>
      <c r="I50" s="20" t="str">
        <f>IFERROR(IF(H46="","",IF(MOD(ROW(),2)+5=1,INDEX(Outubro!$C$4:$C$300,MATCH(H50,Outubro!$A$4:$A$300,0)),INDEX(Outubro!$C$4:$C$300,_xlfn.AGGREGATE(15,6,ROW(Outubro!$A$4:$A$300)-ROW(Outubro!$A$3)/(Outubro!$A$4:$A$300=MAX(H46:H50)),MOD(ROW(),2)+5)))),"")</f>
        <v/>
      </c>
      <c r="J50" s="16" t="str">
        <f>IFERROR(IF(H46="","",IF(MOD(ROW(),2)+5=1,INDEX(Outubro!$F$4:$F$300,MATCH(H50,Outubro!$A$4:$A$300,0)),INDEX(Outubro!$F$4:$F$300,_xlfn.AGGREGATE(15,6,ROW(Outubro!$A$4:$A$300)-ROW(Outubro!$A$3)/(Outubro!$A$4:$A$300=MAX(H46:H50)),MOD(ROW(),2)+5)))),"")</f>
        <v/>
      </c>
      <c r="K50" s="34"/>
      <c r="L50" s="20" t="str">
        <f>IFERROR(IF(K46="","",IF(MOD(ROW(),2)+5=1,INDEX(Outubro!$C$4:$C$300,MATCH(K50,Outubro!$A$4:$A$300,0)),INDEX(Outubro!$C$4:$C$300,_xlfn.AGGREGATE(15,6,ROW(Outubro!$A$4:$A$300)-ROW(Outubro!$A$3)/(Outubro!$A$4:$A$300=MAX(K46:K50)),MOD(ROW(),2)+5)))),"")</f>
        <v/>
      </c>
      <c r="M50" s="16" t="str">
        <f>IFERROR(IF(K46="","",IF(MOD(ROW(),2)+5=1,INDEX(Outubro!$F$4:$F$300,MATCH(K50,Outubro!$A$4:$A$300,0)),INDEX(Outubro!$F$4:$F$300,_xlfn.AGGREGATE(15,6,ROW(Outubro!$A$4:$A$300)-ROW(Outubro!$A$3)/(Outubro!$A$4:$A$300=MAX(K46:K50)),MOD(ROW(),2)+5)))),"")</f>
        <v/>
      </c>
      <c r="N50" s="34"/>
      <c r="O50" s="20" t="str">
        <f>IFERROR(IF(N46="","",IF(MOD(ROW(),2)+5=1,INDEX(Outubro!$C$4:$C$300,MATCH(N50,Outubro!$A$4:$A$300,0)),INDEX(Outubro!$C$4:$C$300,_xlfn.AGGREGATE(15,6,ROW(Outubro!$A$4:$A$300)-ROW(Outubro!$A$3)/(Outubro!$A$4:$A$300=MAX(N46:N50)),MOD(ROW(),2)+5)))),"")</f>
        <v/>
      </c>
      <c r="P50" s="16" t="str">
        <f>IFERROR(IF(N46="","",IF(MOD(ROW(),2)+5=1,INDEX(Outubro!$F$4:$F$300,MATCH(N50,Outubro!$A$4:$A$300,0)),INDEX(Outubro!$F$4:$F$300,_xlfn.AGGREGATE(15,6,ROW(Outubro!$A$4:$A$300)-ROW(Outubro!$A$3)/(Outubro!$A$4:$A$300=MAX(N46:N50)),MOD(ROW(),2)+5)))),"")</f>
        <v/>
      </c>
      <c r="Q50" s="34"/>
      <c r="R50" s="20" t="str">
        <f>IFERROR(IF(Q46="","",IF(MOD(ROW(),2)+5=1,INDEX(Outubro!$C$4:$C$300,MATCH(Q50,Outubro!$A$4:$A$300,0)),INDEX(Outubro!$C$4:$C$300,_xlfn.AGGREGATE(15,6,ROW(Outubro!$A$4:$A$300)-ROW(Outubro!$A$3)/(Outubro!$A$4:$A$300=MAX(Q46:Q50)),MOD(ROW(),2)+5)))),"")</f>
        <v/>
      </c>
      <c r="S50" s="16" t="str">
        <f>IFERROR(IF(Q46="","",IF(MOD(ROW(),2)+5=1,INDEX(Outubro!$F$4:$F$300,MATCH(Q50,Outubro!$A$4:$A$300,0)),INDEX(Outubro!$F$4:$F$300,_xlfn.AGGREGATE(15,6,ROW(Outubro!$A$4:$A$300)-ROW(Outubro!$A$3)/(Outubro!$A$4:$A$300=MAX(Q46:Q50)),MOD(ROW(),2)+5)))),"")</f>
        <v/>
      </c>
      <c r="T50" s="34"/>
      <c r="U50" s="46" t="str">
        <f>IFERROR(IF(T46="","",IF(MOD(ROW(),2)+5=1,INDEX(Outubro!$C$4:$C$300,MATCH(T50,Outubro!$A$4:$A$300,0)),INDEX(Outubro!$C$4:$C$300,_xlfn.AGGREGATE(15,6,ROW(Outubro!$A$4:$A$300)-ROW(Outubro!$A$3)/(Outubro!$A$4:$A$300=MAX(T46:T50)),MOD(ROW(),2)+5)))),"")</f>
        <v/>
      </c>
      <c r="V50" s="16" t="str">
        <f>IFERROR(IF(T46="","",IF(MOD(ROW(),2)+5=1,INDEX(Outubro!$F$4:$F$300,MATCH(T50,Outubro!$A$4:$A$300,0)),INDEX(Outubro!$F$4:$F$300,_xlfn.AGGREGATE(15,6,ROW(Outubro!$A$4:$A$300)-ROW(Outubro!$A$3)/(Outubro!$A$4:$A$300=MAX(T46:T50)),MOD(ROW(),2)+5)))),"")</f>
        <v/>
      </c>
    </row>
    <row r="51" spans="2:22" x14ac:dyDescent="0.3">
      <c r="B51" s="47"/>
      <c r="C51" s="20" t="str">
        <f>IFERROR(IF(B46="","",IF(MOD(ROW(),2)+5=1,INDEX(Outubro!$C$4:$C$300,MATCH(B51,Outubro!$A$4:$A$300,0)),INDEX(Outubro!$C$4:$C$300,_xlfn.AGGREGATE(15,6,ROW(Outubro!$A$4:$A$300)-ROW(Outubro!$A$3)/(Outubro!$A$4:$A$300=MAX(B46:B51)),MOD(ROW(),2)+5)))),"")</f>
        <v/>
      </c>
      <c r="D51" s="16" t="str">
        <f>IFERROR(IF(B46="","",IF(MOD(ROW(),2)+5=1,INDEX(Outubro!$F$4:$F$300,MATCH(B51,Outubro!$A$4:$A$300,0)),INDEX(Outubro!$F$4:$F$300,_xlfn.AGGREGATE(15,6,ROW(Outubro!$A$4:$A$300)-ROW(Outubro!$A$3)/(Outubro!$A$4:$A$300=MAX(B46:B51)),MOD(ROW(),2)+5)))),"")</f>
        <v/>
      </c>
      <c r="E51" s="34"/>
      <c r="F51" s="20" t="str">
        <f>IFERROR(IF(E46="","",IF(MOD(ROW(),2)+5=1,INDEX(Outubro!$C$4:$C$300,MATCH(E51,Outubro!$A$4:$A$300,0)),INDEX(Outubro!$C$4:$C$300,_xlfn.AGGREGATE(15,6,ROW(Outubro!$A$4:$A$300)-ROW(Outubro!$A$3)/(Outubro!$A$4:$A$300=MAX(E46:E51)),MOD(ROW(),2)+5)))),"")</f>
        <v/>
      </c>
      <c r="G51" s="16" t="str">
        <f>IFERROR(IF(E46="","",IF(MOD(ROW(),2)+5=1,INDEX(Outubro!$F$4:$F$300,MATCH(E51,Outubro!$A$4:$A$300,0)),INDEX(Outubro!$F$4:$F$300,_xlfn.AGGREGATE(15,6,ROW(Outubro!$A$4:$A$300)-ROW(Outubro!$A$3)/(Outubro!$A$4:$A$300=MAX(E46:E51)),MOD(ROW(),2)+5)))),"")</f>
        <v/>
      </c>
      <c r="H51" s="34"/>
      <c r="I51" s="20" t="str">
        <f>IFERROR(IF(H46="","",IF(MOD(ROW(),2)+5=1,INDEX(Outubro!$C$4:$C$300,MATCH(H51,Outubro!$A$4:$A$300,0)),INDEX(Outubro!$C$4:$C$300,_xlfn.AGGREGATE(15,6,ROW(Outubro!$A$4:$A$300)-ROW(Outubro!$A$3)/(Outubro!$A$4:$A$300=MAX(H46:H51)),MOD(ROW(),2)+5)))),"")</f>
        <v/>
      </c>
      <c r="J51" s="16" t="str">
        <f>IFERROR(IF(H46="","",IF(MOD(ROW(),2)+5=1,INDEX(Outubro!$F$4:$F$300,MATCH(H51,Outubro!$A$4:$A$300,0)),INDEX(Outubro!$F$4:$F$300,_xlfn.AGGREGATE(15,6,ROW(Outubro!$A$4:$A$300)-ROW(Outubro!$A$3)/(Outubro!$A$4:$A$300=MAX(H46:H51)),MOD(ROW(),2)+5)))),"")</f>
        <v/>
      </c>
      <c r="K51" s="34"/>
      <c r="L51" s="20" t="str">
        <f>IFERROR(IF(K46="","",IF(MOD(ROW(),2)+5=1,INDEX(Outubro!$C$4:$C$300,MATCH(K51,Outubro!$A$4:$A$300,0)),INDEX(Outubro!$C$4:$C$300,_xlfn.AGGREGATE(15,6,ROW(Outubro!$A$4:$A$300)-ROW(Outubro!$A$3)/(Outubro!$A$4:$A$300=MAX(K46:K51)),MOD(ROW(),2)+5)))),"")</f>
        <v/>
      </c>
      <c r="M51" s="16" t="str">
        <f>IFERROR(IF(K46="","",IF(MOD(ROW(),2)+5=1,INDEX(Outubro!$F$4:$F$300,MATCH(K51,Outubro!$A$4:$A$300,0)),INDEX(Outubro!$F$4:$F$300,_xlfn.AGGREGATE(15,6,ROW(Outubro!$A$4:$A$300)-ROW(Outubro!$A$3)/(Outubro!$A$4:$A$300=MAX(K46:K51)),MOD(ROW(),2)+5)))),"")</f>
        <v/>
      </c>
      <c r="N51" s="34"/>
      <c r="O51" s="20" t="str">
        <f>IFERROR(IF(N46="","",IF(MOD(ROW(),2)+5=1,INDEX(Outubro!$C$4:$C$300,MATCH(N51,Outubro!$A$4:$A$300,0)),INDEX(Outubro!$C$4:$C$300,_xlfn.AGGREGATE(15,6,ROW(Outubro!$A$4:$A$300)-ROW(Outubro!$A$3)/(Outubro!$A$4:$A$300=MAX(N46:N51)),MOD(ROW(),2)+5)))),"")</f>
        <v/>
      </c>
      <c r="P51" s="16" t="str">
        <f>IFERROR(IF(N46="","",IF(MOD(ROW(),2)+5=1,INDEX(Outubro!$F$4:$F$300,MATCH(N51,Outubro!$A$4:$A$300,0)),INDEX(Outubro!$F$4:$F$300,_xlfn.AGGREGATE(15,6,ROW(Outubro!$A$4:$A$300)-ROW(Outubro!$A$3)/(Outubro!$A$4:$A$300=MAX(N46:N51)),MOD(ROW(),2)+5)))),"")</f>
        <v/>
      </c>
      <c r="Q51" s="34"/>
      <c r="R51" s="20" t="str">
        <f>IFERROR(IF(Q46="","",IF(MOD(ROW(),2)+5=1,INDEX(Outubro!$C$4:$C$300,MATCH(Q51,Outubro!$A$4:$A$300,0)),INDEX(Outubro!$C$4:$C$300,_xlfn.AGGREGATE(15,6,ROW(Outubro!$A$4:$A$300)-ROW(Outubro!$A$3)/(Outubro!$A$4:$A$300=MAX(Q46:Q51)),MOD(ROW(),2)+5)))),"")</f>
        <v/>
      </c>
      <c r="S51" s="16" t="str">
        <f>IFERROR(IF(Q46="","",IF(MOD(ROW(),2)+5=1,INDEX(Outubro!$F$4:$F$300,MATCH(Q51,Outubro!$A$4:$A$300,0)),INDEX(Outubro!$F$4:$F$300,_xlfn.AGGREGATE(15,6,ROW(Outubro!$A$4:$A$300)-ROW(Outubro!$A$3)/(Outubro!$A$4:$A$300=MAX(Q46:Q51)),MOD(ROW(),2)+5)))),"")</f>
        <v/>
      </c>
      <c r="T51" s="34"/>
      <c r="U51" s="46" t="str">
        <f>IFERROR(IF(T46="","",IF(MOD(ROW(),2)+5=1,INDEX(Outubro!$C$4:$C$300,MATCH(T51,Outubro!$A$4:$A$300,0)),INDEX(Outubro!$C$4:$C$300,_xlfn.AGGREGATE(15,6,ROW(Outubro!$A$4:$A$300)-ROW(Outubro!$A$3)/(Outubro!$A$4:$A$300=MAX(T46:T51)),MOD(ROW(),2)+5)))),"")</f>
        <v/>
      </c>
      <c r="V51" s="16" t="str">
        <f>IFERROR(IF(T46="","",IF(MOD(ROW(),2)+5=1,INDEX(Outubro!$F$4:$F$300,MATCH(T51,Outubro!$A$4:$A$300,0)),INDEX(Outubro!$F$4:$F$300,_xlfn.AGGREGATE(15,6,ROW(Outubro!$A$4:$A$300)-ROW(Outubro!$A$3)/(Outubro!$A$4:$A$300=MAX(T46:T51)),MOD(ROW(),2)+5)))),"")</f>
        <v/>
      </c>
    </row>
    <row r="52" spans="2:22" x14ac:dyDescent="0.3">
      <c r="B52" s="47"/>
      <c r="C52" s="20" t="str">
        <f>IFERROR(IF(B46="","",IF(MOD(ROW(),2)+7=1,INDEX(Outubro!$C$4:$C$300,MATCH(B52,Outubro!$A$4:$A$300,0)),INDEX(Outubro!$C$4:$C$300,_xlfn.AGGREGATE(15,6,ROW(Outubro!$A$4:$A$300)-ROW(Outubro!$A$3)/(Outubro!$A$4:$A$300=MAX(B46:B52)),MOD(ROW(),2)+7)))),"")</f>
        <v/>
      </c>
      <c r="D52" s="16" t="str">
        <f>IFERROR(IF(B46="","",IF(MOD(ROW(),2)+7=1,INDEX(Outubro!$F$4:$F$300,MATCH(B52,Outubro!$A$4:$A$300,0)),INDEX(Outubro!$F$4:$F$300,_xlfn.AGGREGATE(15,6,ROW(Outubro!$A$4:$A$300)-ROW(Outubro!$A$3)/(Outubro!$A$4:$A$300=MAX(B46:B52)),MOD(ROW(),2)+7)))),"")</f>
        <v/>
      </c>
      <c r="E52" s="34"/>
      <c r="F52" s="20" t="str">
        <f>IFERROR(IF(E46="","",IF(MOD(ROW(),2)+7=1,INDEX(Outubro!$C$4:$C$300,MATCH(E52,Outubro!$A$4:$A$300,0)),INDEX(Outubro!$C$4:$C$300,_xlfn.AGGREGATE(15,6,ROW(Outubro!$A$4:$A$300)-ROW(Outubro!$A$3)/(Outubro!$A$4:$A$300=MAX(E46:E52)),MOD(ROW(),2)+7)))),"")</f>
        <v/>
      </c>
      <c r="G52" s="16" t="str">
        <f>IFERROR(IF(E46="","",IF(MOD(ROW(),2)+7=1,INDEX(Outubro!$F$4:$F$300,MATCH(E52,Outubro!$A$4:$A$300,0)),INDEX(Outubro!$F$4:$F$300,_xlfn.AGGREGATE(15,6,ROW(Outubro!$A$4:$A$300)-ROW(Outubro!$A$3)/(Outubro!$A$4:$A$300=MAX(E46:E52)),MOD(ROW(),2)+7)))),"")</f>
        <v/>
      </c>
      <c r="H52" s="34"/>
      <c r="I52" s="20" t="str">
        <f>IFERROR(IF(H46="","",IF(MOD(ROW(),2)+7=1,INDEX(Outubro!$C$4:$C$300,MATCH(H52,Outubro!$A$4:$A$300,0)),INDEX(Outubro!$C$4:$C$300,_xlfn.AGGREGATE(15,6,ROW(Outubro!$A$4:$A$300)-ROW(Outubro!$A$3)/(Outubro!$A$4:$A$300=MAX(H46:H52)),MOD(ROW(),2)+7)))),"")</f>
        <v/>
      </c>
      <c r="J52" s="16" t="str">
        <f>IFERROR(IF(H46="","",IF(MOD(ROW(),2)+7=1,INDEX(Outubro!$F$4:$F$300,MATCH(H52,Outubro!$A$4:$A$300,0)),INDEX(Outubro!$F$4:$F$300,_xlfn.AGGREGATE(15,6,ROW(Outubro!$A$4:$A$300)-ROW(Outubro!$A$3)/(Outubro!$A$4:$A$300=MAX(H46:H52)),MOD(ROW(),2)+7)))),"")</f>
        <v/>
      </c>
      <c r="K52" s="34"/>
      <c r="L52" s="20" t="str">
        <f>IFERROR(IF(K46="","",IF(MOD(ROW(),2)+7=1,INDEX(Outubro!$C$4:$C$300,MATCH(K52,Outubro!$A$4:$A$300,0)),INDEX(Outubro!$C$4:$C$300,_xlfn.AGGREGATE(15,6,ROW(Outubro!$A$4:$A$300)-ROW(Outubro!$A$3)/(Outubro!$A$4:$A$300=MAX(K46:K52)),MOD(ROW(),2)+7)))),"")</f>
        <v/>
      </c>
      <c r="M52" s="16" t="str">
        <f>IFERROR(IF(K46="","",IF(MOD(ROW(),2)+7=1,INDEX(Outubro!$F$4:$F$300,MATCH(K52,Outubro!$A$4:$A$300,0)),INDEX(Outubro!$F$4:$F$300,_xlfn.AGGREGATE(15,6,ROW(Outubro!$A$4:$A$300)-ROW(Outubro!$A$3)/(Outubro!$A$4:$A$300=MAX(K46:K52)),MOD(ROW(),2)+7)))),"")</f>
        <v/>
      </c>
      <c r="N52" s="34"/>
      <c r="O52" s="20" t="str">
        <f>IFERROR(IF(N46="","",IF(MOD(ROW(),2)+7=1,INDEX(Outubro!$C$4:$C$300,MATCH(N52,Outubro!$A$4:$A$300,0)),INDEX(Outubro!$C$4:$C$300,_xlfn.AGGREGATE(15,6,ROW(Outubro!$A$4:$A$300)-ROW(Outubro!$A$3)/(Outubro!$A$4:$A$300=MAX(N46:N52)),MOD(ROW(),2)+7)))),"")</f>
        <v/>
      </c>
      <c r="P52" s="16" t="str">
        <f>IFERROR(IF(N46="","",IF(MOD(ROW(),2)+7=1,INDEX(Outubro!$F$4:$F$300,MATCH(N52,Outubro!$A$4:$A$300,0)),INDEX(Outubro!$F$4:$F$300,_xlfn.AGGREGATE(15,6,ROW(Outubro!$A$4:$A$300)-ROW(Outubro!$A$3)/(Outubro!$A$4:$A$300=MAX(N46:N52)),MOD(ROW(),2)+7)))),"")</f>
        <v/>
      </c>
      <c r="Q52" s="34"/>
      <c r="R52" s="20" t="str">
        <f>IFERROR(IF(Q46="","",IF(MOD(ROW(),2)+7=1,INDEX(Outubro!$C$4:$C$300,MATCH(Q52,Outubro!$A$4:$A$300,0)),INDEX(Outubro!$C$4:$C$300,_xlfn.AGGREGATE(15,6,ROW(Outubro!$A$4:$A$300)-ROW(Outubro!$A$3)/(Outubro!$A$4:$A$300=MAX(Q46:Q52)),MOD(ROW(),2)+7)))),"")</f>
        <v/>
      </c>
      <c r="S52" s="16" t="str">
        <f>IFERROR(IF(Q46="","",IF(MOD(ROW(),2)+7=1,INDEX(Outubro!$F$4:$F$300,MATCH(Q52,Outubro!$A$4:$A$300,0)),INDEX(Outubro!$F$4:$F$300,_xlfn.AGGREGATE(15,6,ROW(Outubro!$A$4:$A$300)-ROW(Outubro!$A$3)/(Outubro!$A$4:$A$300=MAX(Q46:Q52)),MOD(ROW(),2)+7)))),"")</f>
        <v/>
      </c>
      <c r="T52" s="34"/>
      <c r="U52" s="46" t="str">
        <f>IFERROR(IF(T46="","",IF(MOD(ROW(),2)+7=1,INDEX(Outubro!$C$4:$C$300,MATCH(T52,Outubro!$A$4:$A$300,0)),INDEX(Outubro!$C$4:$C$300,_xlfn.AGGREGATE(15,6,ROW(Outubro!$A$4:$A$300)-ROW(Outubro!$A$3)/(Outubro!$A$4:$A$300=MAX(T46:T52)),MOD(ROW(),2)+7)))),"")</f>
        <v/>
      </c>
      <c r="V52" s="16" t="str">
        <f>IFERROR(IF(T46="","",IF(MOD(ROW(),2)+7=1,INDEX(Outubro!$F$4:$F$300,MATCH(T52,Outubro!$A$4:$A$300,0)),INDEX(Outubro!$F$4:$F$300,_xlfn.AGGREGATE(15,6,ROW(Outubro!$A$4:$A$300)-ROW(Outubro!$A$3)/(Outubro!$A$4:$A$300=MAX(T46:T52)),MOD(ROW(),2)+7)))),"")</f>
        <v/>
      </c>
    </row>
    <row r="53" spans="2:22" ht="16.2" thickBot="1" x14ac:dyDescent="0.35">
      <c r="B53" s="52"/>
      <c r="C53" s="53" t="str">
        <f>IFERROR(IF(B46="","",IF(MOD(ROW(),2)+7=1,INDEX(Outubro!$C$4:$C$300,MATCH(B53,Outubro!$A$4:$A$300,0)),INDEX(Outubro!$C$4:$C$300,_xlfn.AGGREGATE(15,6,ROW(Outubro!$A$4:$A$300)-ROW(Outubro!$A$3)/(Outubro!$A$4:$A$300=MAX(B46:B53)),MOD(ROW(),2)+7)))),"")</f>
        <v/>
      </c>
      <c r="D53" s="16" t="str">
        <f>IFERROR(IF(B46="","",IF(MOD(ROW(),2)+7=1,INDEX(Outubro!$F$4:$F$300,MATCH(B53,Outubro!$A$4:$A$300,0)),INDEX(Outubro!$F$4:$F$300,_xlfn.AGGREGATE(15,6,ROW(Outubro!$A$4:$A$300)-ROW(Outubro!$A$3)/(Outubro!$A$4:$A$300=MAX(B46:B53)),MOD(ROW(),2)+7)))),"")</f>
        <v/>
      </c>
      <c r="E53" s="55"/>
      <c r="F53" s="53" t="str">
        <f>IFERROR(IF(E46="","",IF(MOD(ROW(),2)+7=1,INDEX(Outubro!$C$4:$C$300,MATCH(E53,Outubro!$A$4:$A$300,0)),INDEX(Outubro!$C$4:$C$300,_xlfn.AGGREGATE(15,6,ROW(Outubro!$A$4:$A$300)-ROW(Outubro!$A$3)/(Outubro!$A$4:$A$300=MAX(E46:E53)),MOD(ROW(),2)+7)))),"")</f>
        <v/>
      </c>
      <c r="G53" s="16" t="str">
        <f>IFERROR(IF(E46="","",IF(MOD(ROW(),2)+7=1,INDEX(Outubro!$F$4:$F$300,MATCH(E53,Outubro!$A$4:$A$300,0)),INDEX(Outubro!$F$4:$F$300,_xlfn.AGGREGATE(15,6,ROW(Outubro!$A$4:$A$300)-ROW(Outubro!$A$3)/(Outubro!$A$4:$A$300=MAX(E46:E53)),MOD(ROW(),2)+7)))),"")</f>
        <v/>
      </c>
      <c r="H53" s="55"/>
      <c r="I53" s="53" t="str">
        <f>IFERROR(IF(H46="","",IF(MOD(ROW(),2)+7=1,INDEX(Outubro!$C$4:$C$300,MATCH(H53,Outubro!$A$4:$A$300,0)),INDEX(Outubro!$C$4:$C$300,_xlfn.AGGREGATE(15,6,ROW(Outubro!$A$4:$A$300)-ROW(Outubro!$A$3)/(Outubro!$A$4:$A$300=MAX(H46:H53)),MOD(ROW(),2)+7)))),"")</f>
        <v/>
      </c>
      <c r="J53" s="16" t="str">
        <f>IFERROR(IF(H46="","",IF(MOD(ROW(),2)+7=1,INDEX(Outubro!$F$4:$F$300,MATCH(H53,Outubro!$A$4:$A$300,0)),INDEX(Outubro!$F$4:$F$300,_xlfn.AGGREGATE(15,6,ROW(Outubro!$A$4:$A$300)-ROW(Outubro!$A$3)/(Outubro!$A$4:$A$300=MAX(H46:H53)),MOD(ROW(),2)+7)))),"")</f>
        <v/>
      </c>
      <c r="K53" s="55"/>
      <c r="L53" s="53" t="str">
        <f>IFERROR(IF(K46="","",IF(MOD(ROW(),2)+7=1,INDEX(Outubro!$C$4:$C$300,MATCH(K53,Outubro!$A$4:$A$300,0)),INDEX(Outubro!$C$4:$C$300,_xlfn.AGGREGATE(15,6,ROW(Outubro!$A$4:$A$300)-ROW(Outubro!$A$3)/(Outubro!$A$4:$A$300=MAX(K46:K53)),MOD(ROW(),2)+7)))),"")</f>
        <v/>
      </c>
      <c r="M53" s="16" t="str">
        <f>IFERROR(IF(K46="","",IF(MOD(ROW(),2)+7=1,INDEX(Outubro!$F$4:$F$300,MATCH(K53,Outubro!$A$4:$A$300,0)),INDEX(Outubro!$F$4:$F$300,_xlfn.AGGREGATE(15,6,ROW(Outubro!$A$4:$A$300)-ROW(Outubro!$A$3)/(Outubro!$A$4:$A$300=MAX(K46:K53)),MOD(ROW(),2)+7)))),"")</f>
        <v/>
      </c>
      <c r="N53" s="55"/>
      <c r="O53" s="53" t="str">
        <f>IFERROR(IF(N46="","",IF(MOD(ROW(),2)+7=1,INDEX(Outubro!$C$4:$C$300,MATCH(N53,Outubro!$A$4:$A$300,0)),INDEX(Outubro!$C$4:$C$300,_xlfn.AGGREGATE(15,6,ROW(Outubro!$A$4:$A$300)-ROW(Outubro!$A$3)/(Outubro!$A$4:$A$300=MAX(N46:N53)),MOD(ROW(),2)+7)))),"")</f>
        <v/>
      </c>
      <c r="P53" s="16" t="str">
        <f>IFERROR(IF(N46="","",IF(MOD(ROW(),2)+7=1,INDEX(Outubro!$F$4:$F$300,MATCH(N53,Outubro!$A$4:$A$300,0)),INDEX(Outubro!$F$4:$F$300,_xlfn.AGGREGATE(15,6,ROW(Outubro!$A$4:$A$300)-ROW(Outubro!$A$3)/(Outubro!$A$4:$A$300=MAX(N46:N53)),MOD(ROW(),2)+7)))),"")</f>
        <v/>
      </c>
      <c r="Q53" s="55"/>
      <c r="R53" s="53" t="str">
        <f>IFERROR(IF(Q46="","",IF(MOD(ROW(),2)+7=1,INDEX(Outubro!$C$4:$C$300,MATCH(Q53,Outubro!$A$4:$A$300,0)),INDEX(Outubro!$C$4:$C$300,_xlfn.AGGREGATE(15,6,ROW(Outubro!$A$4:$A$300)-ROW(Outubro!$A$3)/(Outubro!$A$4:$A$300=MAX(Q46:Q53)),MOD(ROW(),2)+7)))),"")</f>
        <v/>
      </c>
      <c r="S53" s="16" t="str">
        <f>IFERROR(IF(Q46="","",IF(MOD(ROW(),2)+7=1,INDEX(Outubro!$F$4:$F$300,MATCH(Q53,Outubro!$A$4:$A$300,0)),INDEX(Outubro!$F$4:$F$300,_xlfn.AGGREGATE(15,6,ROW(Outubro!$A$4:$A$300)-ROW(Outubro!$A$3)/(Outubro!$A$4:$A$300=MAX(Q46:Q53)),MOD(ROW(),2)+7)))),"")</f>
        <v/>
      </c>
      <c r="T53" s="55"/>
      <c r="U53" s="56" t="str">
        <f>IFERROR(IF(T46="","",IF(MOD(ROW(),2)+7=1,INDEX(Outubro!$C$4:$C$300,MATCH(T53,Outubro!$A$4:$A$300,0)),INDEX(Outubro!$C$4:$C$300,_xlfn.AGGREGATE(15,6,ROW(Outubro!$A$4:$A$300)-ROW(Outubro!$A$3)/(Outubro!$A$4:$A$300=MAX(T46:T53)),MOD(ROW(),2)+7)))),"")</f>
        <v/>
      </c>
      <c r="V53" s="16" t="str">
        <f>IFERROR(IF(T46="","",IF(MOD(ROW(),2)+7=1,INDEX(Outubro!$F$4:$F$300,MATCH(T53,Outubro!$A$4:$A$300,0)),INDEX(Outubro!$F$4:$F$300,_xlfn.AGGREGATE(15,6,ROW(Outubro!$A$4:$A$300)-ROW(Outubro!$A$3)/(Outubro!$A$4:$A$300=MAX(T46:T53)),MOD(ROW(),2)+7)))),"")</f>
        <v/>
      </c>
    </row>
    <row r="54" spans="2:22" x14ac:dyDescent="0.3">
      <c r="U54" s="8"/>
    </row>
  </sheetData>
  <mergeCells count="3">
    <mergeCell ref="K2:L2"/>
    <mergeCell ref="O2:Q2"/>
    <mergeCell ref="B3:U4"/>
  </mergeCells>
  <conditionalFormatting sqref="C6:C53">
    <cfRule type="cellIs" dxfId="95" priority="25" operator="equal">
      <formula>$D6=""</formula>
    </cfRule>
    <cfRule type="expression" dxfId="94" priority="26">
      <formula>$D6="A Estudar"</formula>
    </cfRule>
    <cfRule type="expression" dxfId="93" priority="27">
      <formula>$D6="Estudando"</formula>
    </cfRule>
    <cfRule type="expression" dxfId="92" priority="28">
      <formula>$D6="Estudado"</formula>
    </cfRule>
  </conditionalFormatting>
  <conditionalFormatting sqref="F6:F53">
    <cfRule type="cellIs" dxfId="91" priority="21" operator="equal">
      <formula>$F6=""</formula>
    </cfRule>
    <cfRule type="expression" dxfId="90" priority="22">
      <formula>$G6="A Estudar"</formula>
    </cfRule>
    <cfRule type="expression" dxfId="89" priority="23">
      <formula>$G6="Estudando"</formula>
    </cfRule>
    <cfRule type="expression" dxfId="88" priority="24">
      <formula>$G6="Estudado"</formula>
    </cfRule>
  </conditionalFormatting>
  <conditionalFormatting sqref="I6:I53">
    <cfRule type="cellIs" dxfId="87" priority="17" operator="equal">
      <formula>$I6=""</formula>
    </cfRule>
    <cfRule type="expression" dxfId="86" priority="18">
      <formula>$J6="A Estudar"</formula>
    </cfRule>
    <cfRule type="expression" dxfId="85" priority="19">
      <formula>$J6="Estudando"</formula>
    </cfRule>
    <cfRule type="expression" dxfId="84" priority="20">
      <formula>$J6="Estudado"</formula>
    </cfRule>
  </conditionalFormatting>
  <conditionalFormatting sqref="L6:L53">
    <cfRule type="cellIs" dxfId="83" priority="13" operator="equal">
      <formula>$L6=""</formula>
    </cfRule>
    <cfRule type="expression" dxfId="82" priority="14">
      <formula>$M6="A Estudar"</formula>
    </cfRule>
    <cfRule type="expression" dxfId="81" priority="15">
      <formula>$M6="Estudando"</formula>
    </cfRule>
    <cfRule type="expression" dxfId="80" priority="16">
      <formula>$M6="Estudado"</formula>
    </cfRule>
  </conditionalFormatting>
  <conditionalFormatting sqref="O6:O53">
    <cfRule type="cellIs" dxfId="79" priority="9" operator="equal">
      <formula>$O6=""</formula>
    </cfRule>
    <cfRule type="expression" dxfId="78" priority="10">
      <formula>$P6="A Estudar"</formula>
    </cfRule>
    <cfRule type="expression" dxfId="77" priority="11">
      <formula>$P6="Estudando"</formula>
    </cfRule>
    <cfRule type="expression" dxfId="76" priority="12">
      <formula>$P6="Estudado"</formula>
    </cfRule>
  </conditionalFormatting>
  <conditionalFormatting sqref="R6:R53">
    <cfRule type="cellIs" dxfId="75" priority="5" operator="equal">
      <formula>$R6=""</formula>
    </cfRule>
    <cfRule type="expression" dxfId="74" priority="6">
      <formula>$S6="A Estudar"</formula>
    </cfRule>
    <cfRule type="expression" dxfId="73" priority="7">
      <formula>$S6="Estudando"</formula>
    </cfRule>
    <cfRule type="expression" dxfId="72" priority="8">
      <formula>$S6="Estudado"</formula>
    </cfRule>
  </conditionalFormatting>
  <conditionalFormatting sqref="U6:U53">
    <cfRule type="cellIs" dxfId="71" priority="1" operator="equal">
      <formula>$U6=""</formula>
    </cfRule>
    <cfRule type="expression" dxfId="70" priority="2">
      <formula>$V6="A Estudar"</formula>
    </cfRule>
    <cfRule type="expression" dxfId="69" priority="3">
      <formula>$V6="Estudando"</formula>
    </cfRule>
    <cfRule type="expression" dxfId="68" priority="4">
      <formula>$V6="Estudado"</formula>
    </cfRule>
  </conditionalFormatting>
  <conditionalFormatting sqref="U54">
    <cfRule type="expression" dxfId="67" priority="353">
      <formula>$U54=""</formula>
    </cfRule>
    <cfRule type="expression" dxfId="66" priority="354">
      <formula>$V54="A Estudar"</formula>
    </cfRule>
    <cfRule type="expression" dxfId="65" priority="355">
      <formula>$V54="Estudando"</formula>
    </cfRule>
    <cfRule type="expression" dxfId="64" priority="356">
      <formula>$V54="Estudado"</formula>
    </cfRule>
  </conditionalFormatting>
  <pageMargins left="0.75" right="0.25" top="0.75" bottom="0.75" header="0.3" footer="0.3"/>
  <pageSetup paperSize="9" scale="62" orientation="landscape"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Plan11">
    <pageSetUpPr fitToPage="1"/>
  </sheetPr>
  <dimension ref="B2:V54"/>
  <sheetViews>
    <sheetView showGridLines="0" zoomScale="90" zoomScaleNormal="90" workbookViewId="0">
      <selection activeCell="F1" sqref="F1"/>
    </sheetView>
  </sheetViews>
  <sheetFormatPr defaultColWidth="9.109375" defaultRowHeight="15.6" x14ac:dyDescent="0.3"/>
  <cols>
    <col min="1" max="1" width="1.88671875" style="1" customWidth="1"/>
    <col min="2" max="2" width="3.44140625" style="27" customWidth="1"/>
    <col min="3" max="3" width="25.6640625" style="1" customWidth="1"/>
    <col min="4" max="4" width="13" style="1" hidden="1" customWidth="1"/>
    <col min="5" max="5" width="3.44140625" style="27" customWidth="1"/>
    <col min="6" max="6" width="25.6640625" style="1" customWidth="1"/>
    <col min="7" max="7" width="13.44140625" style="1" hidden="1" customWidth="1"/>
    <col min="8" max="8" width="3.44140625" style="27" customWidth="1"/>
    <col min="9" max="9" width="25.6640625" style="1" customWidth="1"/>
    <col min="10" max="10" width="17.5546875" style="1" hidden="1" customWidth="1"/>
    <col min="11" max="11" width="3.44140625" style="27" customWidth="1"/>
    <col min="12" max="12" width="25.6640625" style="1" customWidth="1"/>
    <col min="13" max="13" width="16.109375" style="1" hidden="1" customWidth="1"/>
    <col min="14" max="14" width="3.44140625" style="27" customWidth="1"/>
    <col min="15" max="15" width="25.6640625" style="1" customWidth="1"/>
    <col min="16" max="16" width="14.109375" style="1" hidden="1" customWidth="1"/>
    <col min="17" max="17" width="3.6640625" style="27" customWidth="1"/>
    <col min="18" max="18" width="25.6640625" style="1" customWidth="1"/>
    <col min="19" max="19" width="19.88671875" style="1" hidden="1" customWidth="1"/>
    <col min="20" max="20" width="3.44140625" style="27" customWidth="1"/>
    <col min="21" max="21" width="25.6640625" style="1" customWidth="1"/>
    <col min="22" max="22" width="20" style="1" hidden="1" customWidth="1"/>
    <col min="23" max="16384" width="9.109375" style="1"/>
  </cols>
  <sheetData>
    <row r="2" spans="2:22" ht="16.2" thickBot="1" x14ac:dyDescent="0.35">
      <c r="F2"/>
      <c r="G2"/>
      <c r="I2" s="9"/>
      <c r="J2" s="9"/>
      <c r="K2" s="208"/>
      <c r="L2" s="208"/>
      <c r="M2" s="10"/>
      <c r="O2" s="207"/>
      <c r="P2" s="207"/>
      <c r="Q2" s="207"/>
      <c r="R2" s="10"/>
      <c r="S2" s="10"/>
    </row>
    <row r="3" spans="2:22" ht="15.75" customHeight="1" x14ac:dyDescent="0.3">
      <c r="B3" s="215" t="str">
        <f>CONCATENATE("Novembro","/",Novembro!K3)</f>
        <v>Novembro/2021</v>
      </c>
      <c r="C3" s="216"/>
      <c r="D3" s="216"/>
      <c r="E3" s="216"/>
      <c r="F3" s="216"/>
      <c r="G3" s="216"/>
      <c r="H3" s="216"/>
      <c r="I3" s="216"/>
      <c r="J3" s="216"/>
      <c r="K3" s="216"/>
      <c r="L3" s="216"/>
      <c r="M3" s="216"/>
      <c r="N3" s="216"/>
      <c r="O3" s="216"/>
      <c r="P3" s="216"/>
      <c r="Q3" s="216"/>
      <c r="R3" s="216"/>
      <c r="S3" s="216"/>
      <c r="T3" s="216"/>
      <c r="U3" s="217"/>
    </row>
    <row r="4" spans="2:22" ht="15" thickBot="1" x14ac:dyDescent="0.35">
      <c r="B4" s="218"/>
      <c r="C4" s="213"/>
      <c r="D4" s="213"/>
      <c r="E4" s="213"/>
      <c r="F4" s="213"/>
      <c r="G4" s="213"/>
      <c r="H4" s="213"/>
      <c r="I4" s="213"/>
      <c r="J4" s="213"/>
      <c r="K4" s="213"/>
      <c r="L4" s="213"/>
      <c r="M4" s="213"/>
      <c r="N4" s="213"/>
      <c r="O4" s="213"/>
      <c r="P4" s="213"/>
      <c r="Q4" s="213"/>
      <c r="R4" s="213"/>
      <c r="S4" s="213"/>
      <c r="T4" s="213"/>
      <c r="U4" s="219"/>
    </row>
    <row r="5" spans="2:22" ht="16.2" thickBot="1" x14ac:dyDescent="0.35">
      <c r="B5" s="95"/>
      <c r="C5" s="86" t="s">
        <v>7</v>
      </c>
      <c r="D5" s="87"/>
      <c r="E5" s="88"/>
      <c r="F5" s="86" t="s">
        <v>8</v>
      </c>
      <c r="G5" s="87"/>
      <c r="H5" s="88"/>
      <c r="I5" s="86" t="s">
        <v>9</v>
      </c>
      <c r="J5" s="87"/>
      <c r="K5" s="88"/>
      <c r="L5" s="86" t="s">
        <v>10</v>
      </c>
      <c r="M5" s="87"/>
      <c r="N5" s="88"/>
      <c r="O5" s="86" t="s">
        <v>11</v>
      </c>
      <c r="P5" s="87"/>
      <c r="Q5" s="88"/>
      <c r="R5" s="86" t="s">
        <v>12</v>
      </c>
      <c r="S5" s="87"/>
      <c r="T5" s="88"/>
      <c r="U5" s="96" t="s">
        <v>13</v>
      </c>
    </row>
    <row r="6" spans="2:22" ht="15" customHeight="1" x14ac:dyDescent="0.3">
      <c r="B6" s="45" t="str">
        <f>Novembro!H7</f>
        <v/>
      </c>
      <c r="C6" s="20" t="str">
        <f>IFERROR(IF(B6="","",IF(MOD(ROW(),2)+1=1,INDEX(Novembro!$C$4:$C$300,MATCH(B6,Novembro!$A$4:$A$300,0)),INDEX(Novembro!$C$4:$C$300,_xlfn.AGGREGATE(15,6,ROW(Novembro!$A$4:$A$300)-ROW(Novembro!$A$3)/(Novembro!$A$4:$A$300=MAX(B6)),MOD(ROW(),2)+1)))),"")</f>
        <v/>
      </c>
      <c r="D6" s="16" t="str">
        <f>IFERROR(IF(B6="","",IF(MOD(ROW(),2)+1=1,INDEX(Novembro!$F$4:$F$300,MATCH(B6,Novembro!$A$4:$A$300,0)),INDEX(Novembro!$F$4:$F$300,_xlfn.AGGREGATE(15,6,ROW(Novembro!$A$4:$A$300)-ROW(Novembro!$A$3)/(Novembro!$A$4:$A$300=MAX(B6)),MOD(ROW(),2)+1)))),"")</f>
        <v/>
      </c>
      <c r="E6" s="26">
        <f>Novembro!I7</f>
        <v>44501</v>
      </c>
      <c r="F6" s="20" t="str">
        <f>IFERROR(IF(E6="","",IF(MOD(ROW(),2)+1=1,INDEX(Novembro!$C$4:$C$300,MATCH(E6,Novembro!$A$4:$A$300,0)),INDEX(Novembro!$C$4:$C$300,_xlfn.AGGREGATE(15,6,ROW(Novembro!$A$4:$A$300)-ROW(Novembro!$A$3)/(Novembro!$A$4:$A$300=MAX(E6)),MOD(ROW(),2)+1)))),"")</f>
        <v>Tabela Periódica</v>
      </c>
      <c r="G6" s="16" t="str">
        <f>IFERROR(IF(E6="","",IF(MOD(ROW(),2)+1=1,INDEX(Novembro!$F$4:$F$300,MATCH(E6,Novembro!$A$4:$A$300,0)),INDEX(Novembro!$F$4:$F$300,_xlfn.AGGREGATE(15,6,ROW(Novembro!$A$4:$A$300)-ROW(Novembro!$A$3)/(Novembro!$A$4:$A$300=MAX(E6)),MOD(ROW(),2)+1)))),"")</f>
        <v>Estudado</v>
      </c>
      <c r="H6" s="26">
        <f>Novembro!J7</f>
        <v>44502</v>
      </c>
      <c r="I6" s="20" t="str">
        <f>IFERROR(IF(H6="","",IF(MOD(ROW(),2)+1=1,INDEX(Novembro!$C$4:$C$300,MATCH(H6,Novembro!$A$4:$A$300,0)),INDEX(Novembro!$C$4:$C$300,_xlfn.AGGREGATE(15,6,ROW(Novembro!$A$4:$A$300)-ROW(Novembro!$A$3)/(Novembro!$A$4:$A$300=MAX(H6)),MOD(ROW(),2)+1)))),"")</f>
        <v/>
      </c>
      <c r="J6" s="16" t="str">
        <f>IFERROR(IF(H6="","",IF(MOD(ROW(),2)+1=1,INDEX(Novembro!$F$4:$F$300,MATCH(H6,Novembro!$A$4:$A$300,0)),INDEX(Novembro!$F$4:$F$300,_xlfn.AGGREGATE(15,6,ROW(Novembro!$A$4:$A$300)-ROW(Novembro!$A$3)/(Novembro!$A$4:$A$300=MAX(H6)),MOD(ROW(),2)+1)))),"")</f>
        <v/>
      </c>
      <c r="K6" s="26">
        <f>Novembro!K7</f>
        <v>44503</v>
      </c>
      <c r="L6" s="20" t="str">
        <f>IFERROR(IF(K6="","",IF(MOD(ROW(),2)+1=1,INDEX(Novembro!$C$4:$C$300,MATCH(K6,Novembro!$A$4:$A$300,0)),INDEX(Novembro!$C$4:$C$300,_xlfn.AGGREGATE(15,6,ROW(Novembro!$A$4:$A$300)-ROW(Novembro!$A$3)/(Novembro!$A$4:$A$300=MAX(K6)),MOD(ROW(),2)+1)))),"")</f>
        <v/>
      </c>
      <c r="M6" s="16" t="str">
        <f>IFERROR(IF(K6="","",IF(MOD(ROW(),2)+1=1,INDEX(Novembro!$F$4:$F$300,MATCH(K6,Novembro!$A$4:$A$300,0)),INDEX(Novembro!$F$4:$F$300,_xlfn.AGGREGATE(15,6,ROW(Novembro!$A$4:$A$300)-ROW(Novembro!$A$3)/(Novembro!$A$4:$A$300=MAX(K6)),MOD(ROW(),2)+1)))),"")</f>
        <v/>
      </c>
      <c r="N6" s="26">
        <f>Novembro!L7</f>
        <v>44504</v>
      </c>
      <c r="O6" s="20" t="str">
        <f>IFERROR(IF(N6="","",IF(MOD(ROW(),2)+1=1,INDEX(Novembro!$C$4:$C$300,MATCH(N6,Novembro!$A$4:$A$300,0)),INDEX(Novembro!$C$4:$C$300,_xlfn.AGGREGATE(15,6,ROW(Novembro!$A$4:$A$300)-ROW(Novembro!$A$3)/(Novembro!$A$4:$A$300=MAX(N6)),MOD(ROW(),2)+1)))),"")</f>
        <v/>
      </c>
      <c r="P6" s="16" t="str">
        <f>IFERROR(IF(N6="","",IF(MOD(ROW(),2)+1=1,INDEX(Novembro!$F$4:$F$300,MATCH(N6,Novembro!$A$4:$A$300,0)),INDEX(Novembro!$F$4:$F$300,_xlfn.AGGREGATE(15,6,ROW(Novembro!$A$4:$A$300)-ROW(Novembro!$A$3)/(Novembro!$A$4:$A$300=MAX(N6)),MOD(ROW(),2)+1)))),"")</f>
        <v/>
      </c>
      <c r="Q6" s="26">
        <f>Novembro!M7</f>
        <v>44505</v>
      </c>
      <c r="R6" s="20" t="str">
        <f>IFERROR(IF(Q6="","",IF(MOD(ROW(),2)+1=1,INDEX(Novembro!$C$4:$C$300,MATCH(Q6,Novembro!$A$4:$A$300,0)),INDEX(Novembro!$C$4:$C$300,_xlfn.AGGREGATE(15,6,ROW(Novembro!$A$4:$A$300)-ROW(Novembro!$A$3)/(Novembro!$A$4:$A$300=MAX(Q6)),MOD(ROW(),2)+1)))),"")</f>
        <v/>
      </c>
      <c r="S6" s="16" t="str">
        <f>IFERROR(IF(Q6="","",IF(MOD(ROW(),2)+1=1,INDEX(Novembro!$F$4:$F$300,MATCH(Q6,Novembro!$A$4:$A$300,0)),INDEX(Novembro!$F$4:$F$300,_xlfn.AGGREGATE(15,6,ROW(Novembro!$A$4:$A$300)-ROW(Novembro!$A$3)/(Novembro!$A$4:$A$300=MAX(Q6)),MOD(ROW(),2)+1)))),"")</f>
        <v/>
      </c>
      <c r="T6" s="26">
        <f>Novembro!N7</f>
        <v>44506</v>
      </c>
      <c r="U6" s="46" t="str">
        <f>IFERROR(IF(T6="","",IF(MOD(ROW(),2)+1=1,INDEX(Novembro!$C$4:$C$300,MATCH(T6,Novembro!$A$4:$A$300,0)),INDEX(Novembro!$C$4:$C$300,_xlfn.AGGREGATE(15,6,ROW(Novembro!$A$4:$A$300)-ROW(Novembro!$A$3)/(Novembro!$A$4:$A$300=MAX(T6)),MOD(ROW(),2)+1)))),"")</f>
        <v/>
      </c>
      <c r="V6" s="16" t="str">
        <f>IFERROR(IF(T6="","",IF(MOD(ROW(),2)+1=1,INDEX(Novembro!$F$4:$F$300,MATCH(T6,Novembro!$A$4:$A$300,0)),INDEX(Novembro!$F$4:$F$300,_xlfn.AGGREGATE(15,6,ROW(Novembro!$A$4:$A$300)-ROW(Novembro!$A$3)/(Novembro!$A$4:$A$300=MAX(T6)),MOD(ROW(),2)+1)))),"")</f>
        <v/>
      </c>
    </row>
    <row r="7" spans="2:22" ht="15" customHeight="1" x14ac:dyDescent="0.3">
      <c r="B7" s="47"/>
      <c r="C7" s="20" t="str">
        <f>IFERROR(IF(B6="","",IF(MOD(ROW(),2)+1=1,INDEX(Novembro!$C$4:$C$300,MATCH(B7,Novembro!$A$4:$A$300,0)),INDEX(Novembro!$C$4:$C$300,_xlfn.AGGREGATE(15,6,ROW(Novembro!$A$4:$A$300)-ROW(Novembro!$A$3)/(Novembro!$A$4:$A$300=MAX(B6:B7)),MOD(ROW(),2)+1)))),"")</f>
        <v/>
      </c>
      <c r="D7" s="16" t="str">
        <f>IFERROR(IF(B6="","",IF(MOD(ROW(),2)+1=1,INDEX(Novembro!$F$4:$F$300,MATCH(B7,Novembro!$A$4:$A$300,0)),INDEX(Novembro!$F$4:$F$300,_xlfn.AGGREGATE(15,6,ROW(Novembro!$A$4:$A$300)-ROW(Novembro!$A$3)/(Novembro!$A$4:$A$300=MAX(B6:B7)),MOD(ROW(),2)+1)))),"")</f>
        <v/>
      </c>
      <c r="E7" s="34"/>
      <c r="F7" s="20" t="str">
        <f>IFERROR(IF(E6="","",IF(MOD(ROW(),2)+1=1,INDEX(Novembro!$C$4:$C$300,MATCH(E7,Novembro!$A$4:$A$300,0)),INDEX(Novembro!$C$4:$C$300,_xlfn.AGGREGATE(15,6,ROW(Novembro!$A$4:$A$300)-ROW(Novembro!$A$3)/(Novembro!$A$4:$A$300=MAX(E6:E7)),MOD(ROW(),2)+1)))),"")</f>
        <v>Numeros inteiros</v>
      </c>
      <c r="G7" s="16" t="str">
        <f>IFERROR(IF(E6="","",IF(MOD(ROW(),2)+1=1,INDEX(Novembro!$F$4:$F$300,MATCH(E7,Novembro!$A$4:$A$300,0)),INDEX(Novembro!$F$4:$F$300,_xlfn.AGGREGATE(15,6,ROW(Novembro!$A$4:$A$300)-ROW(Novembro!$A$3)/(Novembro!$A$4:$A$300=MAX(E6:E7)),MOD(ROW(),2)+1)))),"")</f>
        <v>A estudar</v>
      </c>
      <c r="H7" s="34"/>
      <c r="I7" s="20" t="str">
        <f>IFERROR(IF(H6="","",IF(MOD(ROW(),2)+1=1,INDEX(Novembro!$C$4:$C$300,MATCH(H7,Novembro!$A$4:$A$300,0)),INDEX(Novembro!$C$4:$C$300,_xlfn.AGGREGATE(15,6,ROW(Novembro!$A$4:$A$300)-ROW(Novembro!$A$3)/(Novembro!$A$4:$A$300=MAX(H6:H7)),MOD(ROW(),2)+1)))),"")</f>
        <v/>
      </c>
      <c r="J7" s="16" t="str">
        <f>IFERROR(IF(H6="","",IF(MOD(ROW(),2)+1=1,INDEX(Novembro!$F$4:$F$300,MATCH(H7,Novembro!$A$4:$A$300,0)),INDEX(Novembro!$F$4:$F$300,_xlfn.AGGREGATE(15,6,ROW(Novembro!$A$4:$A$300)-ROW(Novembro!$A$3)/(Novembro!$A$4:$A$300=MAX(H6:H7)),MOD(ROW(),2)+1)))),"")</f>
        <v/>
      </c>
      <c r="K7" s="26"/>
      <c r="L7" s="20" t="str">
        <f>IFERROR(IF(K6="","",IF(MOD(ROW(),2)+1=1,INDEX(Novembro!$C$4:$C$300,MATCH(K7,Novembro!$A$4:$A$300,0)),INDEX(Novembro!$C$4:$C$300,_xlfn.AGGREGATE(15,6,ROW(Novembro!$A$4:$A$300)-ROW(Novembro!$A$3)/(Novembro!$A$4:$A$300=MAX(K6:K7)),MOD(ROW(),2)+1)))),"")</f>
        <v/>
      </c>
      <c r="M7" s="16" t="str">
        <f>IFERROR(IF(K6="","",IF(MOD(ROW(),2)+1=1,INDEX(Novembro!$F$4:$F$300,MATCH(K7,Novembro!$A$4:$A$300,0)),INDEX(Novembro!$F$4:$F$300,_xlfn.AGGREGATE(15,6,ROW(Novembro!$A$4:$A$300)-ROW(Novembro!$A$3)/(Novembro!$A$4:$A$300=MAX(K6:K7)),MOD(ROW(),2)+1)))),"")</f>
        <v/>
      </c>
      <c r="N7" s="26"/>
      <c r="O7" s="20" t="str">
        <f>IFERROR(IF(N6="","",IF(MOD(ROW(),2)+1=1,INDEX(Novembro!$C$4:$C$300,MATCH(N7,Novembro!$A$4:$A$300,0)),INDEX(Novembro!$C$4:$C$300,_xlfn.AGGREGATE(15,6,ROW(Novembro!$A$4:$A$300)-ROW(Novembro!$A$3)/(Novembro!$A$4:$A$300=MAX(N6:N7)),MOD(ROW(),2)+1)))),"")</f>
        <v/>
      </c>
      <c r="P7" s="16" t="str">
        <f>IFERROR(IF(N6="","",IF(MOD(ROW(),2)+1=1,INDEX(Novembro!$F$4:$F$300,MATCH(N7,Novembro!$A$4:$A$300,0)),INDEX(Novembro!$F$4:$F$300,_xlfn.AGGREGATE(15,6,ROW(Novembro!$A$4:$A$300)-ROW(Novembro!$A$3)/(Novembro!$A$4:$A$300=MAX(N6:N7)),MOD(ROW(),2)+1)))),"")</f>
        <v/>
      </c>
      <c r="Q7" s="26"/>
      <c r="R7" s="20" t="str">
        <f>IFERROR(IF(Q6="","",IF(MOD(ROW(),2)+1=1,INDEX(Novembro!$C$4:$C$300,MATCH(Q7,Novembro!$A$4:$A$300,0)),INDEX(Novembro!$C$4:$C$300,_xlfn.AGGREGATE(15,6,ROW(Novembro!$A$4:$A$300)-ROW(Novembro!$A$3)/(Novembro!$A$4:$A$300=MAX(Q6:Q7)),MOD(ROW(),2)+1)))),"")</f>
        <v/>
      </c>
      <c r="S7" s="16" t="str">
        <f>IFERROR(IF(Q6="","",IF(MOD(ROW(),2)+1=1,INDEX(Novembro!$F$4:$F$300,MATCH(Q7,Novembro!$A$4:$A$300,0)),INDEX(Novembro!$F$4:$F$300,_xlfn.AGGREGATE(15,6,ROW(Novembro!$A$4:$A$300)-ROW(Novembro!$A$3)/(Novembro!$A$4:$A$300=MAX(Q6:Q7)),MOD(ROW(),2)+1)))),"")</f>
        <v/>
      </c>
      <c r="T7" s="26"/>
      <c r="U7" s="46" t="str">
        <f>IFERROR(IF(T6="","",IF(MOD(ROW(),2)+1=1,INDEX(Novembro!$C$4:$C$300,MATCH(T7,Novembro!$A$4:$A$300,0)),INDEX(Novembro!$C$4:$C$300,_xlfn.AGGREGATE(15,6,ROW(Novembro!$A$4:$A$300)-ROW(Novembro!$A$3)/(Novembro!$A$4:$A$300=MAX(T6:T7)),MOD(ROW(),2)+1)))),"")</f>
        <v/>
      </c>
      <c r="V7" s="16" t="str">
        <f>IFERROR(IF(T6="","",IF(MOD(ROW(),2)+1=1,INDEX(Novembro!$F$4:$F$300,MATCH(T7,Novembro!$A$4:$A$300,0)),INDEX(Novembro!$F$4:$F$300,_xlfn.AGGREGATE(15,6,ROW(Novembro!$A$4:$A$300)-ROW(Novembro!$A$3)/(Novembro!$A$4:$A$300=MAX(T6:T7)),MOD(ROW(),2)+1)))),"")</f>
        <v/>
      </c>
    </row>
    <row r="8" spans="2:22" ht="15" customHeight="1" x14ac:dyDescent="0.3">
      <c r="B8" s="47"/>
      <c r="C8" s="20" t="str">
        <f>IFERROR(IF(B6="","",IF(MOD(ROW(),2)+3=1,INDEX(Novembro!$C$4:$C$300,MATCH(B8,Novembro!$A$4:$A$300,0)),INDEX(Novembro!$C$4:$C$300,_xlfn.AGGREGATE(15,6,ROW(Novembro!$A$4:$A$300)-ROW(Novembro!$A$3)/(Novembro!$A$4:$A$300=MAX(B6:B8)),MOD(ROW(),2)+3)))),"")</f>
        <v/>
      </c>
      <c r="D8" s="16" t="str">
        <f>IFERROR(IF(B6="","",IF(MOD(ROW(),2)+3=1,INDEX(Novembro!$F$4:$F$300,MATCH(B8,Novembro!$A$4:$A$300,0)),INDEX(Novembro!$F$4:$F$300,_xlfn.AGGREGATE(15,6,ROW(Novembro!$A$4:$A$300)-ROW(Novembro!$A$3)/(Novembro!$A$4:$A$300=MAX(B6:B8)),MOD(ROW(),2)+3)))),"")</f>
        <v/>
      </c>
      <c r="E8" s="34"/>
      <c r="F8" s="20" t="str">
        <f>IFERROR(IF(E6="","",IF(MOD(ROW(),2)+3=1,INDEX(Novembro!$C$4:$C$300,MATCH(E8,Novembro!$A$4:$A$300,0)),INDEX(Novembro!$C$4:$C$300,_xlfn.AGGREGATE(15,6,ROW(Novembro!$A$4:$A$300)-ROW(Novembro!$A$3)/(Novembro!$A$4:$A$300=MAX(E6:E8)),MOD(ROW(),2)+3)))),"")</f>
        <v>Frações</v>
      </c>
      <c r="G8" s="16" t="str">
        <f>IFERROR(IF(E6="","",IF(MOD(ROW(),2)+3=1,INDEX(Novembro!$F$4:$F$300,MATCH(E8,Novembro!$A$4:$A$300,0)),INDEX(Novembro!$F$4:$F$300,_xlfn.AGGREGATE(15,6,ROW(Novembro!$A$4:$A$300)-ROW(Novembro!$A$3)/(Novembro!$A$4:$A$300=MAX(E6:E8)),MOD(ROW(),2)+3)))),"")</f>
        <v>Estudando</v>
      </c>
      <c r="H8" s="34"/>
      <c r="I8" s="20" t="str">
        <f>IFERROR(IF(H6="","",IF(MOD(ROW(),2)+3=1,INDEX(Novembro!$C$4:$C$300,MATCH(H8,Novembro!$A$4:$A$300,0)),INDEX(Novembro!$C$4:$C$300,_xlfn.AGGREGATE(15,6,ROW(Novembro!$A$4:$A$300)-ROW(Novembro!$A$3)/(Novembro!$A$4:$A$300=MAX(H6:H8)),MOD(ROW(),2)+3)))),"")</f>
        <v/>
      </c>
      <c r="J8" s="16" t="str">
        <f>IFERROR(IF(H6="","",IF(MOD(ROW(),2)+3=1,INDEX(Novembro!$F$4:$F$300,MATCH(H8,Novembro!$A$4:$A$300,0)),INDEX(Novembro!$F$4:$F$300,_xlfn.AGGREGATE(15,6,ROW(Novembro!$A$4:$A$300)-ROW(Novembro!$A$3)/(Novembro!$A$4:$A$300=MAX(H6:H8)),MOD(ROW(),2)+3)))),"")</f>
        <v/>
      </c>
      <c r="K8" s="26"/>
      <c r="L8" s="20" t="str">
        <f>IFERROR(IF(K6="","",IF(MOD(ROW(),2)+3=1,INDEX(Novembro!$C$4:$C$300,MATCH(K8,Novembro!$A$4:$A$300,0)),INDEX(Novembro!$C$4:$C$300,_xlfn.AGGREGATE(15,6,ROW(Novembro!$A$4:$A$300)-ROW(Novembro!$A$3)/(Novembro!$A$4:$A$300=MAX(K6:K8)),MOD(ROW(),2)+3)))),"")</f>
        <v/>
      </c>
      <c r="M8" s="16" t="str">
        <f>IFERROR(IF(K6="","",IF(MOD(ROW(),2)+3=1,INDEX(Novembro!$F$4:$F$300,MATCH(K8,Novembro!$A$4:$A$300,0)),INDEX(Novembro!$F$4:$F$300,_xlfn.AGGREGATE(15,6,ROW(Novembro!$A$4:$A$300)-ROW(Novembro!$A$3)/(Novembro!$A$4:$A$300=MAX(K6:K8)),MOD(ROW(),2)+3)))),"")</f>
        <v/>
      </c>
      <c r="N8" s="26"/>
      <c r="O8" s="20" t="str">
        <f>IFERROR(IF(N6="","",IF(MOD(ROW(),2)+3=1,INDEX(Novembro!$C$4:$C$300,MATCH(N8,Novembro!$A$4:$A$300,0)),INDEX(Novembro!$C$4:$C$300,_xlfn.AGGREGATE(15,6,ROW(Novembro!$A$4:$A$300)-ROW(Novembro!$A$3)/(Novembro!$A$4:$A$300=MAX(N6:N8)),MOD(ROW(),2)+3)))),"")</f>
        <v/>
      </c>
      <c r="P8" s="16" t="str">
        <f>IFERROR(IF(N6="","",IF(MOD(ROW(),2)+3=1,INDEX(Novembro!$F$4:$F$300,MATCH(N8,Novembro!$A$4:$A$300,0)),INDEX(Novembro!$F$4:$F$300,_xlfn.AGGREGATE(15,6,ROW(Novembro!$A$4:$A$300)-ROW(Novembro!$A$3)/(Novembro!$A$4:$A$300=MAX(N6:N8)),MOD(ROW(),2)+3)))),"")</f>
        <v/>
      </c>
      <c r="Q8" s="26"/>
      <c r="R8" s="20" t="str">
        <f>IFERROR(IF(Q6="","",IF(MOD(ROW(),2)+3=1,INDEX(Novembro!$C$4:$C$300,MATCH(Q8,Novembro!$A$4:$A$300,0)),INDEX(Novembro!$C$4:$C$300,_xlfn.AGGREGATE(15,6,ROW(Novembro!$A$4:$A$300)-ROW(Novembro!$A$3)/(Novembro!$A$4:$A$300=MAX(Q6:Q8)),MOD(ROW(),2)+3)))),"")</f>
        <v/>
      </c>
      <c r="S8" s="16" t="str">
        <f>IFERROR(IF(Q6="","",IF(MOD(ROW(),2)+3=1,INDEX(Novembro!$F$4:$F$300,MATCH(Q8,Novembro!$A$4:$A$300,0)),INDEX(Novembro!$F$4:$F$300,_xlfn.AGGREGATE(15,6,ROW(Novembro!$A$4:$A$300)-ROW(Novembro!$A$3)/(Novembro!$A$4:$A$300=MAX(Q6:Q8)),MOD(ROW(),2)+3)))),"")</f>
        <v/>
      </c>
      <c r="T8" s="26"/>
      <c r="U8" s="46" t="str">
        <f>IFERROR(IF(T6="","",IF(MOD(ROW(),2)+3=1,INDEX(Novembro!$C$4:$C$300,MATCH(T8,Novembro!$A$4:$A$300,0)),INDEX(Novembro!$C$4:$C$300,_xlfn.AGGREGATE(15,6,ROW(Novembro!$A$4:$A$300)-ROW(Novembro!$A$3)/(Novembro!$A$4:$A$300=MAX(T6:T8)),MOD(ROW(),2)+3)))),"")</f>
        <v/>
      </c>
      <c r="V8" s="16" t="str">
        <f>IFERROR(IF(T6="","",IF(MOD(ROW(),2)+3=1,INDEX(Novembro!$F$4:$F$300,MATCH(T8,Novembro!$A$4:$A$300,0)),INDEX(Novembro!$F$4:$F$300,_xlfn.AGGREGATE(15,6,ROW(Novembro!$A$4:$A$300)-ROW(Novembro!$A$3)/(Novembro!$A$4:$A$300=MAX(T6:T8)),MOD(ROW(),2)+3)))),"")</f>
        <v/>
      </c>
    </row>
    <row r="9" spans="2:22" ht="15" customHeight="1" x14ac:dyDescent="0.3">
      <c r="B9" s="47"/>
      <c r="C9" s="20" t="str">
        <f>IFERROR(IF(B6="","",IF(MOD(ROW(),2)+3=1,INDEX(Novembro!$C$4:$C$300,MATCH(B9,Novembro!$A$4:$A$300,0)),INDEX(Novembro!$C$4:$C$300,_xlfn.AGGREGATE(15,6,ROW(Novembro!$A$4:$A$300)-ROW(Novembro!$A$3)/(Novembro!$A$4:$A$300=MAX(B6:B9)),MOD(ROW(),2)+3)))),"")</f>
        <v/>
      </c>
      <c r="D9" s="16" t="str">
        <f>IFERROR(IF(B6="","",IF(MOD(ROW(),2)+3=1,INDEX(Novembro!$F$4:$F$300,MATCH(B9,Novembro!$A$4:$A$300,0)),INDEX(Novembro!$F$4:$F$300,_xlfn.AGGREGATE(15,6,ROW(Novembro!$A$4:$A$300)-ROW(Novembro!$A$3)/(Novembro!$A$4:$A$300=MAX(B6:B9)),MOD(ROW(),2)+3)))),"")</f>
        <v/>
      </c>
      <c r="E9" s="34"/>
      <c r="F9" s="20" t="str">
        <f>IFERROR(IF(E6="","",IF(MOD(ROW(),2)+3=1,INDEX(Novembro!$C$4:$C$300,MATCH(E9,Novembro!$A$4:$A$300,0)),INDEX(Novembro!$C$4:$C$300,_xlfn.AGGREGATE(15,6,ROW(Novembro!$A$4:$A$300)-ROW(Novembro!$A$3)/(Novembro!$A$4:$A$300=MAX(E6:E9)),MOD(ROW(),2)+3)))),"")</f>
        <v>Redação</v>
      </c>
      <c r="G9" s="16" t="str">
        <f>IFERROR(IF(E6="","",IF(MOD(ROW(),2)+3=1,INDEX(Novembro!$F$4:$F$300,MATCH(E9,Novembro!$A$4:$A$300,0)),INDEX(Novembro!$F$4:$F$300,_xlfn.AGGREGATE(15,6,ROW(Novembro!$A$4:$A$300)-ROW(Novembro!$A$3)/(Novembro!$A$4:$A$300=MAX(E6:E9)),MOD(ROW(),2)+3)))),"")</f>
        <v>A estudar</v>
      </c>
      <c r="H9" s="34"/>
      <c r="I9" s="20" t="str">
        <f>IFERROR(IF(H6="","",IF(MOD(ROW(),2)+3=1,INDEX(Novembro!$C$4:$C$300,MATCH(H9,Novembro!$A$4:$A$300,0)),INDEX(Novembro!$C$4:$C$300,_xlfn.AGGREGATE(15,6,ROW(Novembro!$A$4:$A$300)-ROW(Novembro!$A$3)/(Novembro!$A$4:$A$300=MAX(H6:H9)),MOD(ROW(),2)+3)))),"")</f>
        <v/>
      </c>
      <c r="J9" s="16" t="str">
        <f>IFERROR(IF(H6="","",IF(MOD(ROW(),2)+3=1,INDEX(Novembro!$F$4:$F$300,MATCH(H9,Novembro!$A$4:$A$300,0)),INDEX(Novembro!$F$4:$F$300,_xlfn.AGGREGATE(15,6,ROW(Novembro!$A$4:$A$300)-ROW(Novembro!$A$3)/(Novembro!$A$4:$A$300=MAX(H6:H9)),MOD(ROW(),2)+3)))),"")</f>
        <v/>
      </c>
      <c r="K9" s="26"/>
      <c r="L9" s="20" t="str">
        <f>IFERROR(IF(K6="","",IF(MOD(ROW(),2)+3=1,INDEX(Novembro!$C$4:$C$300,MATCH(K9,Novembro!$A$4:$A$300,0)),INDEX(Novembro!$C$4:$C$300,_xlfn.AGGREGATE(15,6,ROW(Novembro!$A$4:$A$300)-ROW(Novembro!$A$3)/(Novembro!$A$4:$A$300=MAX(K6:K9)),MOD(ROW(),2)+3)))),"")</f>
        <v/>
      </c>
      <c r="M9" s="16" t="str">
        <f>IFERROR(IF(K6="","",IF(MOD(ROW(),2)+3=1,INDEX(Novembro!$F$4:$F$300,MATCH(K9,Novembro!$A$4:$A$300,0)),INDEX(Novembro!$F$4:$F$300,_xlfn.AGGREGATE(15,6,ROW(Novembro!$A$4:$A$300)-ROW(Novembro!$A$3)/(Novembro!$A$4:$A$300=MAX(K6:K9)),MOD(ROW(),2)+3)))),"")</f>
        <v/>
      </c>
      <c r="N9" s="26"/>
      <c r="O9" s="20" t="str">
        <f>IFERROR(IF(N6="","",IF(MOD(ROW(),2)+3=1,INDEX(Novembro!$C$4:$C$300,MATCH(N9,Novembro!$A$4:$A$300,0)),INDEX(Novembro!$C$4:$C$300,_xlfn.AGGREGATE(15,6,ROW(Novembro!$A$4:$A$300)-ROW(Novembro!$A$3)/(Novembro!$A$4:$A$300=MAX(N6:N9)),MOD(ROW(),2)+3)))),"")</f>
        <v/>
      </c>
      <c r="P9" s="16" t="str">
        <f>IFERROR(IF(N6="","",IF(MOD(ROW(),2)+3=1,INDEX(Novembro!$F$4:$F$300,MATCH(N9,Novembro!$A$4:$A$300,0)),INDEX(Novembro!$F$4:$F$300,_xlfn.AGGREGATE(15,6,ROW(Novembro!$A$4:$A$300)-ROW(Novembro!$A$3)/(Novembro!$A$4:$A$300=MAX(N6:N9)),MOD(ROW(),2)+3)))),"")</f>
        <v/>
      </c>
      <c r="Q9" s="26"/>
      <c r="R9" s="20" t="str">
        <f>IFERROR(IF(Q6="","",IF(MOD(ROW(),2)+3=1,INDEX(Novembro!$C$4:$C$300,MATCH(Q9,Novembro!$A$4:$A$300,0)),INDEX(Novembro!$C$4:$C$300,_xlfn.AGGREGATE(15,6,ROW(Novembro!$A$4:$A$300)-ROW(Novembro!$A$3)/(Novembro!$A$4:$A$300=MAX(Q6:Q9)),MOD(ROW(),2)+3)))),"")</f>
        <v/>
      </c>
      <c r="S9" s="16" t="str">
        <f>IFERROR(IF(Q6="","",IF(MOD(ROW(),2)+3=1,INDEX(Novembro!$F$4:$F$300,MATCH(Q9,Novembro!$A$4:$A$300,0)),INDEX(Novembro!$F$4:$F$300,_xlfn.AGGREGATE(15,6,ROW(Novembro!$A$4:$A$300)-ROW(Novembro!$A$3)/(Novembro!$A$4:$A$300=MAX(Q6:Q9)),MOD(ROW(),2)+3)))),"")</f>
        <v/>
      </c>
      <c r="T9" s="26"/>
      <c r="U9" s="46" t="str">
        <f>IFERROR(IF(T6="","",IF(MOD(ROW(),2)+3=1,INDEX(Novembro!$C$4:$C$300,MATCH(T9,Novembro!$A$4:$A$300,0)),INDEX(Novembro!$C$4:$C$300,_xlfn.AGGREGATE(15,6,ROW(Novembro!$A$4:$A$300)-ROW(Novembro!$A$3)/(Novembro!$A$4:$A$300=MAX(T6:T9)),MOD(ROW(),2)+3)))),"")</f>
        <v/>
      </c>
      <c r="V9" s="16" t="str">
        <f>IFERROR(IF(T6="","",IF(MOD(ROW(),2)+3=1,INDEX(Novembro!$F$4:$F$300,MATCH(T9,Novembro!$A$4:$A$300,0)),INDEX(Novembro!$F$4:$F$300,_xlfn.AGGREGATE(15,6,ROW(Novembro!$A$4:$A$300)-ROW(Novembro!$A$3)/(Novembro!$A$4:$A$300=MAX(T6:T9)),MOD(ROW(),2)+3)))),"")</f>
        <v/>
      </c>
    </row>
    <row r="10" spans="2:22" ht="15" customHeight="1" x14ac:dyDescent="0.3">
      <c r="B10" s="47"/>
      <c r="C10" s="20" t="str">
        <f>IFERROR(IF(B6="","",IF(MOD(ROW(),2)+5=1,INDEX(Novembro!$C$4:$C$300,MATCH(B10,Novembro!$A$4:$A$300,0)),INDEX(Novembro!$C$4:$C$300,_xlfn.AGGREGATE(15,6,ROW(Novembro!$A$4:$A$300)-ROW(Novembro!$A$3)/(Novembro!$A$4:$A$300=MAX(B6:B10)),MOD(ROW(),2)+5)))),"")</f>
        <v/>
      </c>
      <c r="D10" s="16" t="str">
        <f>IFERROR(IF(B6="","",IF(MOD(ROW(),2)+5=1,INDEX(Novembro!$F$4:$F$300,MATCH(B10,Novembro!$A$4:$A$300,0)),INDEX(Novembro!$F$4:$F$300,_xlfn.AGGREGATE(15,6,ROW(Novembro!$A$4:$A$300)-ROW(Novembro!$A$3)/(Novembro!$A$4:$A$300=MAX(B6:B10)),MOD(ROW(),2)+5)))),"")</f>
        <v/>
      </c>
      <c r="E10" s="34"/>
      <c r="F10" s="20" t="str">
        <f>IFERROR(IF(E6="","",IF(MOD(ROW(),2)+5=1,INDEX(Novembro!$C$4:$C$300,MATCH(E10,Novembro!$A$4:$A$300,0)),INDEX(Novembro!$C$4:$C$300,_xlfn.AGGREGATE(15,6,ROW(Novembro!$A$4:$A$300)-ROW(Novembro!$A$3)/(Novembro!$A$4:$A$300=MAX(E6:E10)),MOD(ROW(),2)+5)))),"")</f>
        <v>Plural</v>
      </c>
      <c r="G10" s="16" t="str">
        <f>IFERROR(IF(E6="","",IF(MOD(ROW(),2)+5=1,INDEX(Novembro!$F$4:$F$300,MATCH(E10,Novembro!$A$4:$A$300,0)),INDEX(Novembro!$F$4:$F$300,_xlfn.AGGREGATE(15,6,ROW(Novembro!$A$4:$A$300)-ROW(Novembro!$A$3)/(Novembro!$A$4:$A$300=MAX(E6:E10)),MOD(ROW(),2)+5)))),"")</f>
        <v>Estudando</v>
      </c>
      <c r="H10" s="34"/>
      <c r="I10" s="20" t="str">
        <f>IFERROR(IF(H6="","",IF(MOD(ROW(),2)+5=1,INDEX(Novembro!$C$4:$C$300,MATCH(H10,Novembro!$A$4:$A$300,0)),INDEX(Novembro!$C$4:$C$300,_xlfn.AGGREGATE(15,6,ROW(Novembro!$A$4:$A$300)-ROW(Novembro!$A$3)/(Novembro!$A$4:$A$300=MAX(H6:H10)),MOD(ROW(),2)+5)))),"")</f>
        <v/>
      </c>
      <c r="J10" s="16" t="str">
        <f>IFERROR(IF(H6="","",IF(MOD(ROW(),2)+5=1,INDEX(Novembro!$F$4:$F$300,MATCH(H10,Novembro!$A$4:$A$300,0)),INDEX(Novembro!$F$4:$F$300,_xlfn.AGGREGATE(15,6,ROW(Novembro!$A$4:$A$300)-ROW(Novembro!$A$3)/(Novembro!$A$4:$A$300=MAX(H6:H10)),MOD(ROW(),2)+5)))),"")</f>
        <v/>
      </c>
      <c r="K10" s="34"/>
      <c r="L10" s="20" t="str">
        <f>IFERROR(IF(K6="","",IF(MOD(ROW(),2)+5=1,INDEX(Novembro!$C$4:$C$300,MATCH(K10,Novembro!$A$4:$A$300,0)),INDEX(Novembro!$C$4:$C$300,_xlfn.AGGREGATE(15,6,ROW(Novembro!$A$4:$A$300)-ROW(Novembro!$A$3)/(Novembro!$A$4:$A$300=MAX(K6:K10)),MOD(ROW(),2)+5)))),"")</f>
        <v/>
      </c>
      <c r="M10" s="16" t="str">
        <f>IFERROR(IF(K6="","",IF(MOD(ROW(),2)+5=1,INDEX(Novembro!$F$4:$F$300,MATCH(K10,Novembro!$A$4:$A$300,0)),INDEX(Novembro!$F$4:$F$300,_xlfn.AGGREGATE(15,6,ROW(Novembro!$A$4:$A$300)-ROW(Novembro!$A$3)/(Novembro!$A$4:$A$300=MAX(K6:K10)),MOD(ROW(),2)+5)))),"")</f>
        <v/>
      </c>
      <c r="N10" s="34"/>
      <c r="O10" s="20" t="str">
        <f>IFERROR(IF(N6="","",IF(MOD(ROW(),2)+5=1,INDEX(Novembro!$C$4:$C$300,MATCH(N10,Novembro!$A$4:$A$300,0)),INDEX(Novembro!$C$4:$C$300,_xlfn.AGGREGATE(15,6,ROW(Novembro!$A$4:$A$300)-ROW(Novembro!$A$3)/(Novembro!$A$4:$A$300=MAX(N6:N10)),MOD(ROW(),2)+5)))),"")</f>
        <v/>
      </c>
      <c r="P10" s="16" t="str">
        <f>IFERROR(IF(N6="","",IF(MOD(ROW(),2)+5=1,INDEX(Novembro!$F$4:$F$300,MATCH(N10,Novembro!$A$4:$A$300,0)),INDEX(Novembro!$F$4:$F$300,_xlfn.AGGREGATE(15,6,ROW(Novembro!$A$4:$A$300)-ROW(Novembro!$A$3)/(Novembro!$A$4:$A$300=MAX(N6:N10)),MOD(ROW(),2)+5)))),"")</f>
        <v/>
      </c>
      <c r="Q10" s="34"/>
      <c r="R10" s="20" t="str">
        <f>IFERROR(IF(Q6="","",IF(MOD(ROW(),2)+5=1,INDEX(Novembro!$C$4:$C$300,MATCH(Q10,Novembro!$A$4:$A$300,0)),INDEX(Novembro!$C$4:$C$300,_xlfn.AGGREGATE(15,6,ROW(Novembro!$A$4:$A$300)-ROW(Novembro!$A$3)/(Novembro!$A$4:$A$300=MAX(Q6:Q10)),MOD(ROW(),2)+5)))),"")</f>
        <v/>
      </c>
      <c r="S10" s="16" t="str">
        <f>IFERROR(IF(Q6="","",IF(MOD(ROW(),2)+5=1,INDEX(Novembro!$F$4:$F$300,MATCH(Q10,Novembro!$A$4:$A$300,0)),INDEX(Novembro!$F$4:$F$300,_xlfn.AGGREGATE(15,6,ROW(Novembro!$A$4:$A$300)-ROW(Novembro!$A$3)/(Novembro!$A$4:$A$300=MAX(Q6:Q10)),MOD(ROW(),2)+5)))),"")</f>
        <v/>
      </c>
      <c r="T10" s="34"/>
      <c r="U10" s="46" t="str">
        <f>IFERROR(IF(T6="","",IF(MOD(ROW(),2)+5=1,INDEX(Novembro!$C$4:$C$300,MATCH(T10,Novembro!$A$4:$A$300,0)),INDEX(Novembro!$C$4:$C$300,_xlfn.AGGREGATE(15,6,ROW(Novembro!$A$4:$A$300)-ROW(Novembro!$A$3)/(Novembro!$A$4:$A$300=MAX(T6:T10)),MOD(ROW(),2)+5)))),"")</f>
        <v/>
      </c>
      <c r="V10" s="16" t="str">
        <f>IFERROR(IF(T6="","",IF(MOD(ROW(),2)+5=1,INDEX(Novembro!$F$4:$F$300,MATCH(T10,Novembro!$A$4:$A$300,0)),INDEX(Novembro!$F$4:$F$300,_xlfn.AGGREGATE(15,6,ROW(Novembro!$A$4:$A$300)-ROW(Novembro!$A$3)/(Novembro!$A$4:$A$300=MAX(T6:T10)),MOD(ROW(),2)+5)))),"")</f>
        <v/>
      </c>
    </row>
    <row r="11" spans="2:22" ht="15" customHeight="1" x14ac:dyDescent="0.3">
      <c r="B11" s="47"/>
      <c r="C11" s="20" t="str">
        <f>IFERROR(IF(B6="","",IF(MOD(ROW(),2)+5=1,INDEX(Novembro!$C$4:$C$300,MATCH(B11,Novembro!$A$4:$A$300,0)),INDEX(Novembro!$C$4:$C$300,_xlfn.AGGREGATE(15,6,ROW(Novembro!$A$4:$A$300)-ROW(Novembro!$A$3)/(Novembro!$A$4:$A$300=MAX(B6:B11)),MOD(ROW(),2)+5)))),"")</f>
        <v/>
      </c>
      <c r="D11" s="16" t="str">
        <f>IFERROR(IF(B6="","",IF(MOD(ROW(),2)+5=1,INDEX(Novembro!$F$4:$F$300,MATCH(B11,Novembro!$A$4:$A$300,0)),INDEX(Novembro!$F$4:$F$300,_xlfn.AGGREGATE(15,6,ROW(Novembro!$A$4:$A$300)-ROW(Novembro!$A$3)/(Novembro!$A$4:$A$300=MAX(B6:B11)),MOD(ROW(),2)+5)))),"")</f>
        <v/>
      </c>
      <c r="E11" s="34"/>
      <c r="F11" s="20" t="str">
        <f>IFERROR(IF(E6="","",IF(MOD(ROW(),2)+5=1,INDEX(Novembro!$C$4:$C$300,MATCH(E11,Novembro!$A$4:$A$300,0)),INDEX(Novembro!$C$4:$C$300,_xlfn.AGGREGATE(15,6,ROW(Novembro!$A$4:$A$300)-ROW(Novembro!$A$3)/(Novembro!$A$4:$A$300=MAX(E6:E11)),MOD(ROW(),2)+5)))),"")</f>
        <v>Numerais</v>
      </c>
      <c r="G11" s="16" t="str">
        <f>IFERROR(IF(E6="","",IF(MOD(ROW(),2)+5=1,INDEX(Novembro!$F$4:$F$300,MATCH(E11,Novembro!$A$4:$A$300,0)),INDEX(Novembro!$F$4:$F$300,_xlfn.AGGREGATE(15,6,ROW(Novembro!$A$4:$A$300)-ROW(Novembro!$A$3)/(Novembro!$A$4:$A$300=MAX(E6:E11)),MOD(ROW(),2)+5)))),"")</f>
        <v>Estudando</v>
      </c>
      <c r="H11" s="34"/>
      <c r="I11" s="20" t="str">
        <f>IFERROR(IF(H6="","",IF(MOD(ROW(),2)+5=1,INDEX(Novembro!$C$4:$C$300,MATCH(H11,Novembro!$A$4:$A$300,0)),INDEX(Novembro!$C$4:$C$300,_xlfn.AGGREGATE(15,6,ROW(Novembro!$A$4:$A$300)-ROW(Novembro!$A$3)/(Novembro!$A$4:$A$300=MAX(H6:H11)),MOD(ROW(),2)+5)))),"")</f>
        <v/>
      </c>
      <c r="J11" s="16" t="str">
        <f>IFERROR(IF(H6="","",IF(MOD(ROW(),2)+5=1,INDEX(Novembro!$F$4:$F$300,MATCH(H11,Novembro!$A$4:$A$300,0)),INDEX(Novembro!$F$4:$F$300,_xlfn.AGGREGATE(15,6,ROW(Novembro!$A$4:$A$300)-ROW(Novembro!$A$3)/(Novembro!$A$4:$A$300=MAX(H6:H11)),MOD(ROW(),2)+5)))),"")</f>
        <v/>
      </c>
      <c r="K11" s="34"/>
      <c r="L11" s="20" t="str">
        <f>IFERROR(IF(K6="","",IF(MOD(ROW(),2)+5=1,INDEX(Novembro!$C$4:$C$300,MATCH(K11,Novembro!$A$4:$A$300,0)),INDEX(Novembro!$C$4:$C$300,_xlfn.AGGREGATE(15,6,ROW(Novembro!$A$4:$A$300)-ROW(Novembro!$A$3)/(Novembro!$A$4:$A$300=MAX(K6:K11)),MOD(ROW(),2)+5)))),"")</f>
        <v/>
      </c>
      <c r="M11" s="16" t="str">
        <f>IFERROR(IF(K6="","",IF(MOD(ROW(),2)+5=1,INDEX(Novembro!$F$4:$F$300,MATCH(K11,Novembro!$A$4:$A$300,0)),INDEX(Novembro!$F$4:$F$300,_xlfn.AGGREGATE(15,6,ROW(Novembro!$A$4:$A$300)-ROW(Novembro!$A$3)/(Novembro!$A$4:$A$300=MAX(K6:K11)),MOD(ROW(),2)+5)))),"")</f>
        <v/>
      </c>
      <c r="N11" s="34"/>
      <c r="O11" s="20" t="str">
        <f>IFERROR(IF(N6="","",IF(MOD(ROW(),2)+5=1,INDEX(Novembro!$C$4:$C$300,MATCH(N11,Novembro!$A$4:$A$300,0)),INDEX(Novembro!$C$4:$C$300,_xlfn.AGGREGATE(15,6,ROW(Novembro!$A$4:$A$300)-ROW(Novembro!$A$3)/(Novembro!$A$4:$A$300=MAX(N6:N11)),MOD(ROW(),2)+5)))),"")</f>
        <v/>
      </c>
      <c r="P11" s="16" t="str">
        <f>IFERROR(IF(N6="","",IF(MOD(ROW(),2)+5=1,INDEX(Novembro!$F$4:$F$300,MATCH(N11,Novembro!$A$4:$A$300,0)),INDEX(Novembro!$F$4:$F$300,_xlfn.AGGREGATE(15,6,ROW(Novembro!$A$4:$A$300)-ROW(Novembro!$A$3)/(Novembro!$A$4:$A$300=MAX(N6:N11)),MOD(ROW(),2)+5)))),"")</f>
        <v/>
      </c>
      <c r="Q11" s="34"/>
      <c r="R11" s="20" t="str">
        <f>IFERROR(IF(Q6="","",IF(MOD(ROW(),2)+5=1,INDEX(Novembro!$C$4:$C$300,MATCH(Q11,Novembro!$A$4:$A$300,0)),INDEX(Novembro!$C$4:$C$300,_xlfn.AGGREGATE(15,6,ROW(Novembro!$A$4:$A$300)-ROW(Novembro!$A$3)/(Novembro!$A$4:$A$300=MAX(Q6:Q11)),MOD(ROW(),2)+5)))),"")</f>
        <v/>
      </c>
      <c r="S11" s="16" t="str">
        <f>IFERROR(IF(Q6="","",IF(MOD(ROW(),2)+5=1,INDEX(Novembro!$F$4:$F$300,MATCH(Q11,Novembro!$A$4:$A$300,0)),INDEX(Novembro!$F$4:$F$300,_xlfn.AGGREGATE(15,6,ROW(Novembro!$A$4:$A$300)-ROW(Novembro!$A$3)/(Novembro!$A$4:$A$300=MAX(Q6:Q11)),MOD(ROW(),2)+5)))),"")</f>
        <v/>
      </c>
      <c r="T11" s="34"/>
      <c r="U11" s="46" t="str">
        <f>IFERROR(IF(T6="","",IF(MOD(ROW(),2)+5=1,INDEX(Novembro!$C$4:$C$300,MATCH(T11,Novembro!$A$4:$A$300,0)),INDEX(Novembro!$C$4:$C$300,_xlfn.AGGREGATE(15,6,ROW(Novembro!$A$4:$A$300)-ROW(Novembro!$A$3)/(Novembro!$A$4:$A$300=MAX(T6:T11)),MOD(ROW(),2)+5)))),"")</f>
        <v/>
      </c>
      <c r="V11" s="16" t="str">
        <f>IFERROR(IF(T6="","",IF(MOD(ROW(),2)+5=1,INDEX(Novembro!$F$4:$F$300,MATCH(T11,Novembro!$A$4:$A$300,0)),INDEX(Novembro!$F$4:$F$300,_xlfn.AGGREGATE(15,6,ROW(Novembro!$A$4:$A$300)-ROW(Novembro!$A$3)/(Novembro!$A$4:$A$300=MAX(T6:T11)),MOD(ROW(),2)+5)))),"")</f>
        <v/>
      </c>
    </row>
    <row r="12" spans="2:22" ht="15" customHeight="1" x14ac:dyDescent="0.3">
      <c r="B12" s="45"/>
      <c r="C12" s="20" t="str">
        <f>IFERROR(IF(B6="","",IF(MOD(ROW(),2)+7=1,INDEX(Novembro!$C$4:$C$300,MATCH(B12,Novembro!$A$4:$A$300,0)),INDEX(Novembro!$C$4:$C$300,_xlfn.AGGREGATE(15,6,ROW(Novembro!$A$4:$A$300)-ROW(Novembro!$A$3)/(Novembro!$A$4:$A$300=MAX(B6:B12)),MOD(ROW(),2)+7)))),"")</f>
        <v/>
      </c>
      <c r="D12" s="16" t="str">
        <f>IFERROR(IF(B6="","",IF(MOD(ROW(),2)+7=1,INDEX(Novembro!$F$4:$F$300,MATCH(B12,Novembro!$A$4:$A$300,0)),INDEX(Novembro!$F$4:$F$300,_xlfn.AGGREGATE(15,6,ROW(Novembro!$A$4:$A$300)-ROW(Novembro!$A$3)/(Novembro!$A$4:$A$300=MAX(B6:B12)),MOD(ROW(),2)+7)))),"")</f>
        <v/>
      </c>
      <c r="E12" s="34"/>
      <c r="F12" s="20" t="str">
        <f>IFERROR(IF(E6="","",IF(MOD(ROW(),2)+7=1,INDEX(Novembro!$C$4:$C$300,MATCH(E12,Novembro!$A$4:$A$300,0)),INDEX(Novembro!$C$4:$C$300,_xlfn.AGGREGATE(15,6,ROW(Novembro!$A$4:$A$300)-ROW(Novembro!$A$3)/(Novembro!$A$4:$A$300=MAX(E6:E12)),MOD(ROW(),2)+7)))),"")</f>
        <v>Ligações de hidrogenio</v>
      </c>
      <c r="G12" s="16" t="str">
        <f>IFERROR(IF(E6="","",IF(MOD(ROW(),2)+7=1,INDEX(Novembro!$F$4:$F$300,MATCH(E12,Novembro!$A$4:$A$300,0)),INDEX(Novembro!$F$4:$F$300,_xlfn.AGGREGATE(15,6,ROW(Novembro!$A$4:$A$300)-ROW(Novembro!$A$3)/(Novembro!$A$4:$A$300=MAX(E6:E12)),MOD(ROW(),2)+7)))),"")</f>
        <v>Estudando</v>
      </c>
      <c r="H12" s="34"/>
      <c r="I12" s="20" t="str">
        <f>IFERROR(IF(H6="","",IF(MOD(ROW(),2)+7=1,INDEX(Novembro!$C$4:$C$300,MATCH(H12,Novembro!$A$4:$A$300,0)),INDEX(Novembro!$C$4:$C$300,_xlfn.AGGREGATE(15,6,ROW(Novembro!$A$4:$A$300)-ROW(Novembro!$A$3)/(Novembro!$A$4:$A$300=MAX(H6:H12)),MOD(ROW(),2)+7)))),"")</f>
        <v/>
      </c>
      <c r="J12" s="16" t="str">
        <f>IFERROR(IF(H6="","",IF(MOD(ROW(),2)+7=1,INDEX(Novembro!$F$4:$F$300,MATCH(H12,Novembro!$A$4:$A$300,0)),INDEX(Novembro!$F$4:$F$300,_xlfn.AGGREGATE(15,6,ROW(Novembro!$A$4:$A$300)-ROW(Novembro!$A$3)/(Novembro!$A$4:$A$300=MAX(H6:H12)),MOD(ROW(),2)+7)))),"")</f>
        <v/>
      </c>
      <c r="K12" s="34"/>
      <c r="L12" s="20" t="str">
        <f>IFERROR(IF(K6="","",IF(MOD(ROW(),2)+7=1,INDEX(Novembro!$C$4:$C$300,MATCH(K12,Novembro!$A$4:$A$300,0)),INDEX(Novembro!$C$4:$C$300,_xlfn.AGGREGATE(15,6,ROW(Novembro!$A$4:$A$300)-ROW(Novembro!$A$3)/(Novembro!$A$4:$A$300=MAX(K6:K12)),MOD(ROW(),2)+7)))),"")</f>
        <v/>
      </c>
      <c r="M12" s="16" t="str">
        <f>IFERROR(IF(K6="","",IF(MOD(ROW(),2)+7=1,INDEX(Novembro!$F$4:$F$300,MATCH(K12,Novembro!$A$4:$A$300,0)),INDEX(Novembro!$F$4:$F$300,_xlfn.AGGREGATE(15,6,ROW(Novembro!$A$4:$A$300)-ROW(Novembro!$A$3)/(Novembro!$A$4:$A$300=MAX(K6:K12)),MOD(ROW(),2)+7)))),"")</f>
        <v/>
      </c>
      <c r="N12" s="34"/>
      <c r="O12" s="20" t="str">
        <f>IFERROR(IF(N6="","",IF(MOD(ROW(),2)+7=1,INDEX(Novembro!$C$4:$C$300,MATCH(N12,Novembro!$A$4:$A$300,0)),INDEX(Novembro!$C$4:$C$300,_xlfn.AGGREGATE(15,6,ROW(Novembro!$A$4:$A$300)-ROW(Novembro!$A$3)/(Novembro!$A$4:$A$300=MAX(N6:N12)),MOD(ROW(),2)+7)))),"")</f>
        <v/>
      </c>
      <c r="P12" s="16" t="str">
        <f>IFERROR(IF(N6="","",IF(MOD(ROW(),2)+7=1,INDEX(Novembro!$F$4:$F$300,MATCH(N12,Novembro!$A$4:$A$300,0)),INDEX(Novembro!$F$4:$F$300,_xlfn.AGGREGATE(15,6,ROW(Novembro!$A$4:$A$300)-ROW(Novembro!$A$3)/(Novembro!$A$4:$A$300=MAX(N6:N12)),MOD(ROW(),2)+7)))),"")</f>
        <v/>
      </c>
      <c r="Q12" s="34"/>
      <c r="R12" s="20" t="str">
        <f>IFERROR(IF(Q6="","",IF(MOD(ROW(),2)+7=1,INDEX(Novembro!$C$4:$C$300,MATCH(Q12,Novembro!$A$4:$A$300,0)),INDEX(Novembro!$C$4:$C$300,_xlfn.AGGREGATE(15,6,ROW(Novembro!$A$4:$A$300)-ROW(Novembro!$A$3)/(Novembro!$A$4:$A$300=MAX(Q6:Q12)),MOD(ROW(),2)+7)))),"")</f>
        <v/>
      </c>
      <c r="S12" s="16" t="str">
        <f>IFERROR(IF(Q6="","",IF(MOD(ROW(),2)+7=1,INDEX(Novembro!$F$4:$F$300,MATCH(Q12,Novembro!$A$4:$A$300,0)),INDEX(Novembro!$F$4:$F$300,_xlfn.AGGREGATE(15,6,ROW(Novembro!$A$4:$A$300)-ROW(Novembro!$A$3)/(Novembro!$A$4:$A$300=MAX(Q6:Q12)),MOD(ROW(),2)+7)))),"")</f>
        <v/>
      </c>
      <c r="T12" s="34"/>
      <c r="U12" s="46" t="str">
        <f>IFERROR(IF(T6="","",IF(MOD(ROW(),2)+7=1,INDEX(Novembro!$C$4:$C$300,MATCH(T12,Novembro!$A$4:$A$300,0)),INDEX(Novembro!$C$4:$C$300,_xlfn.AGGREGATE(15,6,ROW(Novembro!$A$4:$A$300)-ROW(Novembro!$A$3)/(Novembro!$A$4:$A$300=MAX(T6:T12)),MOD(ROW(),2)+7)))),"")</f>
        <v/>
      </c>
      <c r="V12" s="16" t="str">
        <f>IFERROR(IF(T6="","",IF(MOD(ROW(),2)+7=1,INDEX(Novembro!$F$4:$F$300,MATCH(T12,Novembro!$A$4:$A$300,0)),INDEX(Novembro!$F$4:$F$300,_xlfn.AGGREGATE(15,6,ROW(Novembro!$A$4:$A$300)-ROW(Novembro!$A$3)/(Novembro!$A$4:$A$300=MAX(T6:T12)),MOD(ROW(),2)+7)))),"")</f>
        <v/>
      </c>
    </row>
    <row r="13" spans="2:22" ht="15" customHeight="1" x14ac:dyDescent="0.3">
      <c r="B13" s="48"/>
      <c r="C13" s="21" t="str">
        <f>IFERROR(IF(B6="","",IF(MOD(ROW(),2)+7=1,INDEX(Novembro!$C$4:$C$300,MATCH(B13,Novembro!$A$4:$A$300,0)),INDEX(Novembro!$C$4:$C$300,_xlfn.AGGREGATE(15,6,ROW(Novembro!$A$4:$A$300)-ROW(Novembro!$A$3)/(Novembro!$A$4:$A$300=MAX(B6:B13)),MOD(ROW(),2)+7)))),"")</f>
        <v/>
      </c>
      <c r="D13" s="16" t="str">
        <f>IFERROR(IF(B6="","",IF(MOD(ROW(),2)+7=1,INDEX(Novembro!$F$4:$F$300,MATCH(B13,Novembro!$A$4:$A$300,0)),INDEX(Novembro!$F$4:$F$300,_xlfn.AGGREGATE(15,6,ROW(Novembro!$A$4:$A$300)-ROW(Novembro!$A$3)/(Novembro!$A$4:$A$300=MAX(B6:B13)),MOD(ROW(),2)+7)))),"")</f>
        <v/>
      </c>
      <c r="E13" s="35"/>
      <c r="F13" s="44" t="str">
        <f>IFERROR(IF(E6="","",IF(MOD(ROW(),2)+7=1,INDEX(Novembro!$C$4:$C$300,MATCH(E13,Novembro!$A$4:$A$300,0)),INDEX(Novembro!$C$4:$C$300,_xlfn.AGGREGATE(15,6,ROW(Novembro!$A$4:$A$300)-ROW(Novembro!$A$3)/(Novembro!$A$4:$A$300=MAX(E6:E13)),MOD(ROW(),2)+7)))),"")</f>
        <v/>
      </c>
      <c r="G13" s="16" t="str">
        <f>IFERROR(IF(E6="","",IF(MOD(ROW(),2)+7=1,INDEX(Novembro!$F$4:$F$300,MATCH(E13,Novembro!$A$4:$A$300,0)),INDEX(Novembro!$F$4:$F$300,_xlfn.AGGREGATE(15,6,ROW(Novembro!$A$4:$A$300)-ROW(Novembro!$A$3)/(Novembro!$A$4:$A$300=MAX(E6:E13)),MOD(ROW(),2)+7)))),"")</f>
        <v/>
      </c>
      <c r="H13" s="35"/>
      <c r="I13" s="44" t="str">
        <f>IFERROR(IF(H6="","",IF(MOD(ROW(),2)+7=1,INDEX(Novembro!$C$4:$C$300,MATCH(H13,Novembro!$A$4:$A$300,0)),INDEX(Novembro!$C$4:$C$300,_xlfn.AGGREGATE(15,6,ROW(Novembro!$A$4:$A$300)-ROW(Novembro!$A$3)/(Novembro!$A$4:$A$300=MAX(H6:H13)),MOD(ROW(),2)+7)))),"")</f>
        <v/>
      </c>
      <c r="J13" s="16" t="str">
        <f>IFERROR(IF(H6="","",IF(MOD(ROW(),2)+7=1,INDEX(Novembro!$F$4:$F$300,MATCH(H13,Novembro!$A$4:$A$300,0)),INDEX(Novembro!$F$4:$F$300,_xlfn.AGGREGATE(15,6,ROW(Novembro!$A$4:$A$300)-ROW(Novembro!$A$3)/(Novembro!$A$4:$A$300=MAX(H6:H13)),MOD(ROW(),2)+7)))),"")</f>
        <v/>
      </c>
      <c r="K13" s="35"/>
      <c r="L13" s="44" t="str">
        <f>IFERROR(IF(K6="","",IF(MOD(ROW(),2)+7=1,INDEX(Novembro!$C$4:$C$300,MATCH(K13,Novembro!$A$4:$A$300,0)),INDEX(Novembro!$C$4:$C$300,_xlfn.AGGREGATE(15,6,ROW(Novembro!$A$4:$A$300)-ROW(Novembro!$A$3)/(Novembro!$A$4:$A$300=MAX(K6:K13)),MOD(ROW(),2)+7)))),"")</f>
        <v/>
      </c>
      <c r="M13" s="16" t="str">
        <f>IFERROR(IF(K6="","",IF(MOD(ROW(),2)+7=1,INDEX(Novembro!$F$4:$F$300,MATCH(K13,Novembro!$A$4:$A$300,0)),INDEX(Novembro!$F$4:$F$300,_xlfn.AGGREGATE(15,6,ROW(Novembro!$A$4:$A$300)-ROW(Novembro!$A$3)/(Novembro!$A$4:$A$300=MAX(K6:K13)),MOD(ROW(),2)+7)))),"")</f>
        <v/>
      </c>
      <c r="N13" s="35"/>
      <c r="O13" s="44" t="str">
        <f>IFERROR(IF(N6="","",IF(MOD(ROW(),2)+7=1,INDEX(Novembro!$C$4:$C$300,MATCH(N13,Novembro!$A$4:$A$300,0)),INDEX(Novembro!$C$4:$C$300,_xlfn.AGGREGATE(15,6,ROW(Novembro!$A$4:$A$300)-ROW(Novembro!$A$3)/(Novembro!$A$4:$A$300=MAX(N6:N13)),MOD(ROW(),2)+7)))),"")</f>
        <v/>
      </c>
      <c r="P13" s="16" t="str">
        <f>IFERROR(IF(N6="","",IF(MOD(ROW(),2)+7=1,INDEX(Novembro!$F$4:$F$300,MATCH(N13,Novembro!$A$4:$A$300,0)),INDEX(Novembro!$F$4:$F$300,_xlfn.AGGREGATE(15,6,ROW(Novembro!$A$4:$A$300)-ROW(Novembro!$A$3)/(Novembro!$A$4:$A$300=MAX(N6:N13)),MOD(ROW(),2)+7)))),"")</f>
        <v/>
      </c>
      <c r="Q13" s="35"/>
      <c r="R13" s="44" t="str">
        <f>IFERROR(IF(Q6="","",IF(MOD(ROW(),2)+7=1,INDEX(Novembro!$C$4:$C$300,MATCH(Q13,Novembro!$A$4:$A$300,0)),INDEX(Novembro!$C$4:$C$300,_xlfn.AGGREGATE(15,6,ROW(Novembro!$A$4:$A$300)-ROW(Novembro!$A$3)/(Novembro!$A$4:$A$300=MAX(Q6:Q13)),MOD(ROW(),2)+7)))),"")</f>
        <v/>
      </c>
      <c r="S13" s="16" t="str">
        <f>IFERROR(IF(Q6="","",IF(MOD(ROW(),2)+7=1,INDEX(Novembro!$F$4:$F$300,MATCH(Q13,Novembro!$A$4:$A$300,0)),INDEX(Novembro!$F$4:$F$300,_xlfn.AGGREGATE(15,6,ROW(Novembro!$A$4:$A$300)-ROW(Novembro!$A$3)/(Novembro!$A$4:$A$300=MAX(Q6:Q13)),MOD(ROW(),2)+7)))),"")</f>
        <v/>
      </c>
      <c r="T13" s="35"/>
      <c r="U13" s="51" t="str">
        <f>IFERROR(IF(T6="","",IF(MOD(ROW(),2)+7=1,INDEX(Novembro!$C$4:$C$300,MATCH(T13,Novembro!$A$4:$A$300,0)),INDEX(Novembro!$C$4:$C$300,_xlfn.AGGREGATE(15,6,ROW(Novembro!$A$4:$A$300)-ROW(Novembro!$A$3)/(Novembro!$A$4:$A$300=MAX(T6:T13)),MOD(ROW(),2)+7)))),"")</f>
        <v/>
      </c>
      <c r="V13" s="16" t="str">
        <f>IFERROR(IF(T6="","",IF(MOD(ROW(),2)+7=1,INDEX(Novembro!$F$4:$F$300,MATCH(T13,Novembro!$A$4:$A$300,0)),INDEX(Novembro!$F$4:$F$300,_xlfn.AGGREGATE(15,6,ROW(Novembro!$A$4:$A$300)-ROW(Novembro!$A$3)/(Novembro!$A$4:$A$300=MAX(T6:T13)),MOD(ROW(),2)+7)))),"")</f>
        <v/>
      </c>
    </row>
    <row r="14" spans="2:22" x14ac:dyDescent="0.3">
      <c r="B14" s="49">
        <f>Novembro!H8</f>
        <v>44507</v>
      </c>
      <c r="C14" s="20" t="str">
        <f>IFERROR(IF(B14="","",IF(MOD(ROW(),2)+1=1,INDEX(Novembro!$C$4:$C$300,MATCH(B14,Novembro!$A$4:$A$300,0)),INDEX(Novembro!$C$4:$C$300,_xlfn.AGGREGATE(15,6,ROW(Novembro!$A$4:$A$300)-ROW(Novembro!$A$3)/(Novembro!$A$4:$A$300=MAX(B14)),MOD(ROW(),2)+1)))),"")</f>
        <v/>
      </c>
      <c r="D14" s="16" t="str">
        <f>IFERROR(IF(B14="","",IF(MOD(ROW(),2)+1=1,INDEX(Novembro!$F$4:$F$300,MATCH(B14,Novembro!$A$4:$A$300,0)),INDEX(Novembro!$F$4:$F$300,_xlfn.AGGREGATE(15,6,ROW(Novembro!$A$4:$A$300)-ROW(Novembro!$A$3)/(Novembro!$A$4:$A$300=MAX(B14)),MOD(ROW(),2)+1)))),"")</f>
        <v/>
      </c>
      <c r="E14" s="36">
        <f>Novembro!I8</f>
        <v>44508</v>
      </c>
      <c r="F14" s="20" t="str">
        <f>IFERROR(IF(E14="","",IF(MOD(ROW(),2)+1=1,INDEX(Novembro!$C$4:$C$300,MATCH(E14,Novembro!$A$4:$A$300,0)),INDEX(Novembro!$C$4:$C$300,_xlfn.AGGREGATE(15,6,ROW(Novembro!$A$4:$A$300)-ROW(Novembro!$A$3)/(Novembro!$A$4:$A$300=MAX(E14)),MOD(ROW(),2)+1)))),"")</f>
        <v>Produto</v>
      </c>
      <c r="G14" s="16" t="str">
        <f>IFERROR(IF(E14="","",IF(MOD(ROW(),2)+1=1,INDEX(Novembro!$F$4:$F$300,MATCH(E14,Novembro!$A$4:$A$300,0)),INDEX(Novembro!$F$4:$F$300,_xlfn.AGGREGATE(15,6,ROW(Novembro!$A$4:$A$300)-ROW(Novembro!$A$3)/(Novembro!$A$4:$A$300=MAX(E14)),MOD(ROW(),2)+1)))),"")</f>
        <v>Estudado</v>
      </c>
      <c r="H14" s="36">
        <f>Novembro!J8</f>
        <v>44509</v>
      </c>
      <c r="I14" s="20" t="str">
        <f>IFERROR(IF(H14="","",IF(MOD(ROW(),2)+1=1,INDEX(Novembro!$C$4:$C$300,MATCH(H14,Novembro!$A$4:$A$300,0)),INDEX(Novembro!$C$4:$C$300,_xlfn.AGGREGATE(15,6,ROW(Novembro!$A$4:$A$300)-ROW(Novembro!$A$3)/(Novembro!$A$4:$A$300=MAX(H14)),MOD(ROW(),2)+1)))),"")</f>
        <v>Funções 2 grau</v>
      </c>
      <c r="J14" s="16" t="str">
        <f>IFERROR(IF(H14="","",IF(MOD(ROW(),2)+1=1,INDEX(Novembro!$F$4:$F$300,MATCH(H14,Novembro!$A$4:$A$300,0)),INDEX(Novembro!$F$4:$F$300,_xlfn.AGGREGATE(15,6,ROW(Novembro!$A$4:$A$300)-ROW(Novembro!$A$3)/(Novembro!$A$4:$A$300=MAX(H14)),MOD(ROW(),2)+1)))),"")</f>
        <v>Estudando</v>
      </c>
      <c r="K14" s="36">
        <f>Novembro!K8</f>
        <v>44510</v>
      </c>
      <c r="L14" s="20" t="str">
        <f>IFERROR(IF(K14="","",IF(MOD(ROW(),2)+1=1,INDEX(Novembro!$C$4:$C$300,MATCH(K14,Novembro!$A$4:$A$300,0)),INDEX(Novembro!$C$4:$C$300,_xlfn.AGGREGATE(15,6,ROW(Novembro!$A$4:$A$300)-ROW(Novembro!$A$3)/(Novembro!$A$4:$A$300=MAX(K14)),MOD(ROW(),2)+1)))),"")</f>
        <v>Literatura internacional</v>
      </c>
      <c r="M14" s="16" t="str">
        <f>IFERROR(IF(K14="","",IF(MOD(ROW(),2)+1=1,INDEX(Novembro!$F$4:$F$300,MATCH(K14,Novembro!$A$4:$A$300,0)),INDEX(Novembro!$F$4:$F$300,_xlfn.AGGREGATE(15,6,ROW(Novembro!$A$4:$A$300)-ROW(Novembro!$A$3)/(Novembro!$A$4:$A$300=MAX(K14)),MOD(ROW(),2)+1)))),"")</f>
        <v>Estudado</v>
      </c>
      <c r="N14" s="36">
        <f>Novembro!L8</f>
        <v>44511</v>
      </c>
      <c r="O14" s="20" t="str">
        <f>IFERROR(IF(N14="","",IF(MOD(ROW(),2)+1=1,INDEX(Novembro!$C$4:$C$300,MATCH(N14,Novembro!$A$4:$A$300,0)),INDEX(Novembro!$C$4:$C$300,_xlfn.AGGREGATE(15,6,ROW(Novembro!$A$4:$A$300)-ROW(Novembro!$A$3)/(Novembro!$A$4:$A$300=MAX(N14)),MOD(ROW(),2)+1)))),"")</f>
        <v>Crase</v>
      </c>
      <c r="P14" s="16" t="str">
        <f>IFERROR(IF(N14="","",IF(MOD(ROW(),2)+1=1,INDEX(Novembro!$F$4:$F$300,MATCH(N14,Novembro!$A$4:$A$300,0)),INDEX(Novembro!$F$4:$F$300,_xlfn.AGGREGATE(15,6,ROW(Novembro!$A$4:$A$300)-ROW(Novembro!$A$3)/(Novembro!$A$4:$A$300=MAX(N14)),MOD(ROW(),2)+1)))),"")</f>
        <v>A estudar</v>
      </c>
      <c r="Q14" s="36">
        <f>Novembro!M8</f>
        <v>44512</v>
      </c>
      <c r="R14" s="20" t="str">
        <f>IFERROR(IF(Q14="","",IF(MOD(ROW(),2)+1=1,INDEX(Novembro!$C$4:$C$300,MATCH(Q14,Novembro!$A$4:$A$300,0)),INDEX(Novembro!$C$4:$C$300,_xlfn.AGGREGATE(15,6,ROW(Novembro!$A$4:$A$300)-ROW(Novembro!$A$3)/(Novembro!$A$4:$A$300=MAX(Q14)),MOD(ROW(),2)+1)))),"")</f>
        <v>Números inteiros</v>
      </c>
      <c r="S14" s="16" t="str">
        <f>IFERROR(IF(Q14="","",IF(MOD(ROW(),2)+1=1,INDEX(Novembro!$F$4:$F$300,MATCH(Q14,Novembro!$A$4:$A$300,0)),INDEX(Novembro!$F$4:$F$300,_xlfn.AGGREGATE(15,6,ROW(Novembro!$A$4:$A$300)-ROW(Novembro!$A$3)/(Novembro!$A$4:$A$300=MAX(Q14)),MOD(ROW(),2)+1)))),"")</f>
        <v>A estudar</v>
      </c>
      <c r="T14" s="36">
        <f>Novembro!N8</f>
        <v>44513</v>
      </c>
      <c r="U14" s="46" t="str">
        <f>IFERROR(IF(T14="","",IF(MOD(ROW(),2)+1=1,INDEX(Novembro!$C$4:$C$300,MATCH(T14,Novembro!$A$4:$A$300,0)),INDEX(Novembro!$C$4:$C$300,_xlfn.AGGREGATE(15,6,ROW(Novembro!$A$4:$A$300)-ROW(Novembro!$A$3)/(Novembro!$A$4:$A$300=MAX(T14)),MOD(ROW(),2)+1)))),"")</f>
        <v>Reações Quimicas</v>
      </c>
      <c r="V14" s="16" t="str">
        <f>IFERROR(IF(T14="","",IF(MOD(ROW(),2)+1=1,INDEX(Novembro!$F$4:$F$300,MATCH(T14,Novembro!$A$4:$A$300,0)),INDEX(Novembro!$F$4:$F$300,_xlfn.AGGREGATE(15,6,ROW(Novembro!$A$4:$A$300)-ROW(Novembro!$A$3)/(Novembro!$A$4:$A$300=MAX(T14)),MOD(ROW(),2)+1)))),"")</f>
        <v>A estudar</v>
      </c>
    </row>
    <row r="15" spans="2:22" x14ac:dyDescent="0.3">
      <c r="B15" s="45"/>
      <c r="C15" s="20" t="str">
        <f>IFERROR(IF(B14="","",IF(MOD(ROW(),2)+1=1,INDEX(Novembro!$C$4:$C$300,MATCH(B15,Novembro!$A$4:$A$300,0)),INDEX(Novembro!$C$4:$C$300,_xlfn.AGGREGATE(15,6,ROW(Novembro!$A$4:$A$300)-ROW(Novembro!$A$3)/(Novembro!$A$4:$A$300=MAX(B14:B15)),MOD(ROW(),2)+1)))),"")</f>
        <v/>
      </c>
      <c r="D15" s="16" t="str">
        <f>IFERROR(IF(B14="","",IF(MOD(ROW(),2)+1=1,INDEX(Novembro!$F$4:$F$300,MATCH(B15,Novembro!$A$4:$A$300,0)),INDEX(Novembro!$F$4:$F$300,_xlfn.AGGREGATE(15,6,ROW(Novembro!$A$4:$A$300)-ROW(Novembro!$A$3)/(Novembro!$A$4:$A$300=MAX(B14:B15)),MOD(ROW(),2)+1)))),"")</f>
        <v/>
      </c>
      <c r="E15" s="26"/>
      <c r="F15" s="20" t="str">
        <f>IFERROR(IF(E14="","",IF(MOD(ROW(),2)+1=1,INDEX(Novembro!$C$4:$C$300,MATCH(E15,Novembro!$A$4:$A$300,0)),INDEX(Novembro!$C$4:$C$300,_xlfn.AGGREGATE(15,6,ROW(Novembro!$A$4:$A$300)-ROW(Novembro!$A$3)/(Novembro!$A$4:$A$300=MAX(E14:E15)),MOD(ROW(),2)+1)))),"")</f>
        <v/>
      </c>
      <c r="G15" s="16" t="str">
        <f>IFERROR(IF(E14="","",IF(MOD(ROW(),2)+1=1,INDEX(Novembro!$F$4:$F$300,MATCH(E15,Novembro!$A$4:$A$300,0)),INDEX(Novembro!$F$4:$F$300,_xlfn.AGGREGATE(15,6,ROW(Novembro!$A$4:$A$300)-ROW(Novembro!$A$3)/(Novembro!$A$4:$A$300=MAX(E14:E15)),MOD(ROW(),2)+1)))),"")</f>
        <v/>
      </c>
      <c r="H15" s="26"/>
      <c r="I15" s="20" t="str">
        <f>IFERROR(IF(H14="","",IF(MOD(ROW(),2)+1=1,INDEX(Novembro!$C$4:$C$300,MATCH(H15,Novembro!$A$4:$A$300,0)),INDEX(Novembro!$C$4:$C$300,_xlfn.AGGREGATE(15,6,ROW(Novembro!$A$4:$A$300)-ROW(Novembro!$A$3)/(Novembro!$A$4:$A$300=MAX(H14:H15)),MOD(ROW(),2)+1)))),"")</f>
        <v/>
      </c>
      <c r="J15" s="16" t="str">
        <f>IFERROR(IF(H14="","",IF(MOD(ROW(),2)+1=1,INDEX(Novembro!$F$4:$F$300,MATCH(H15,Novembro!$A$4:$A$300,0)),INDEX(Novembro!$F$4:$F$300,_xlfn.AGGREGATE(15,6,ROW(Novembro!$A$4:$A$300)-ROW(Novembro!$A$3)/(Novembro!$A$4:$A$300=MAX(H14:H15)),MOD(ROW(),2)+1)))),"")</f>
        <v/>
      </c>
      <c r="K15" s="26"/>
      <c r="L15" s="20" t="str">
        <f>IFERROR(IF(K14="","",IF(MOD(ROW(),2)+1=1,INDEX(Novembro!$C$4:$C$300,MATCH(K15,Novembro!$A$4:$A$300,0)),INDEX(Novembro!$C$4:$C$300,_xlfn.AGGREGATE(15,6,ROW(Novembro!$A$4:$A$300)-ROW(Novembro!$A$3)/(Novembro!$A$4:$A$300=MAX(K14:K15)),MOD(ROW(),2)+1)))),"")</f>
        <v/>
      </c>
      <c r="M15" s="16" t="str">
        <f>IFERROR(IF(K14="","",IF(MOD(ROW(),2)+1=1,INDEX(Novembro!$F$4:$F$300,MATCH(K15,Novembro!$A$4:$A$300,0)),INDEX(Novembro!$F$4:$F$300,_xlfn.AGGREGATE(15,6,ROW(Novembro!$A$4:$A$300)-ROW(Novembro!$A$3)/(Novembro!$A$4:$A$300=MAX(K14:K15)),MOD(ROW(),2)+1)))),"")</f>
        <v/>
      </c>
      <c r="N15" s="26"/>
      <c r="O15" s="20" t="str">
        <f>IFERROR(IF(N14="","",IF(MOD(ROW(),2)+1=1,INDEX(Novembro!$C$4:$C$300,MATCH(N15,Novembro!$A$4:$A$300,0)),INDEX(Novembro!$C$4:$C$300,_xlfn.AGGREGATE(15,6,ROW(Novembro!$A$4:$A$300)-ROW(Novembro!$A$3)/(Novembro!$A$4:$A$300=MAX(N14:N15)),MOD(ROW(),2)+1)))),"")</f>
        <v/>
      </c>
      <c r="P15" s="16" t="str">
        <f>IFERROR(IF(N14="","",IF(MOD(ROW(),2)+1=1,INDEX(Novembro!$F$4:$F$300,MATCH(N15,Novembro!$A$4:$A$300,0)),INDEX(Novembro!$F$4:$F$300,_xlfn.AGGREGATE(15,6,ROW(Novembro!$A$4:$A$300)-ROW(Novembro!$A$3)/(Novembro!$A$4:$A$300=MAX(N14:N15)),MOD(ROW(),2)+1)))),"")</f>
        <v/>
      </c>
      <c r="Q15" s="26"/>
      <c r="R15" s="20" t="str">
        <f>IFERROR(IF(Q14="","",IF(MOD(ROW(),2)+1=1,INDEX(Novembro!$C$4:$C$300,MATCH(Q15,Novembro!$A$4:$A$300,0)),INDEX(Novembro!$C$4:$C$300,_xlfn.AGGREGATE(15,6,ROW(Novembro!$A$4:$A$300)-ROW(Novembro!$A$3)/(Novembro!$A$4:$A$300=MAX(Q14:Q15)),MOD(ROW(),2)+1)))),"")</f>
        <v/>
      </c>
      <c r="S15" s="16" t="str">
        <f>IFERROR(IF(Q14="","",IF(MOD(ROW(),2)+1=1,INDEX(Novembro!$F$4:$F$300,MATCH(Q15,Novembro!$A$4:$A$300,0)),INDEX(Novembro!$F$4:$F$300,_xlfn.AGGREGATE(15,6,ROW(Novembro!$A$4:$A$300)-ROW(Novembro!$A$3)/(Novembro!$A$4:$A$300=MAX(Q14:Q15)),MOD(ROW(),2)+1)))),"")</f>
        <v/>
      </c>
      <c r="T15" s="26"/>
      <c r="U15" s="46" t="str">
        <f>IFERROR(IF(T14="","",IF(MOD(ROW(),2)+1=1,INDEX(Novembro!$C$4:$C$300,MATCH(T15,Novembro!$A$4:$A$300,0)),INDEX(Novembro!$C$4:$C$300,_xlfn.AGGREGATE(15,6,ROW(Novembro!$A$4:$A$300)-ROW(Novembro!$A$3)/(Novembro!$A$4:$A$300=MAX(T14:T15)),MOD(ROW(),2)+1)))),"")</f>
        <v/>
      </c>
      <c r="V15" s="16" t="str">
        <f>IFERROR(IF(T14="","",IF(MOD(ROW(),2)+1=1,INDEX(Novembro!$F$4:$F$300,MATCH(T15,Novembro!$A$4:$A$300,0)),INDEX(Novembro!$F$4:$F$300,_xlfn.AGGREGATE(15,6,ROW(Novembro!$A$4:$A$300)-ROW(Novembro!$A$3)/(Novembro!$A$4:$A$300=MAX(T14:T15)),MOD(ROW(),2)+1)))),"")</f>
        <v/>
      </c>
    </row>
    <row r="16" spans="2:22" x14ac:dyDescent="0.3">
      <c r="B16" s="45"/>
      <c r="C16" s="20" t="str">
        <f>IFERROR(IF(B14="","",IF(MOD(ROW(),2)+3=1,INDEX(Novembro!$C$4:$C$300,MATCH(B16,Novembro!$A$4:$A$300,0)),INDEX(Novembro!$C$4:$C$300,_xlfn.AGGREGATE(15,6,ROW(Novembro!$A$4:$A$300)-ROW(Novembro!$A$3)/(Novembro!$A$4:$A$300=MAX(B14:B16)),MOD(ROW(),2)+3)))),"")</f>
        <v/>
      </c>
      <c r="D16" s="16" t="str">
        <f>IFERROR(IF(B14="","",IF(MOD(ROW(),2)+3=1,INDEX(Novembro!$F$4:$F$300,MATCH(B16,Novembro!$A$4:$A$300,0)),INDEX(Novembro!$F$4:$F$300,_xlfn.AGGREGATE(15,6,ROW(Novembro!$A$4:$A$300)-ROW(Novembro!$A$3)/(Novembro!$A$4:$A$300=MAX(B14:B16)),MOD(ROW(),2)+3)))),"")</f>
        <v/>
      </c>
      <c r="E16" s="26"/>
      <c r="F16" s="20" t="str">
        <f>IFERROR(IF(E14="","",IF(MOD(ROW(),2)+3=1,INDEX(Novembro!$C$4:$C$300,MATCH(E16,Novembro!$A$4:$A$300,0)),INDEX(Novembro!$C$4:$C$300,_xlfn.AGGREGATE(15,6,ROW(Novembro!$A$4:$A$300)-ROW(Novembro!$A$3)/(Novembro!$A$4:$A$300=MAX(E14:E16)),MOD(ROW(),2)+3)))),"")</f>
        <v/>
      </c>
      <c r="G16" s="16" t="str">
        <f>IFERROR(IF(E14="","",IF(MOD(ROW(),2)+3=1,INDEX(Novembro!$F$4:$F$300,MATCH(E16,Novembro!$A$4:$A$300,0)),INDEX(Novembro!$F$4:$F$300,_xlfn.AGGREGATE(15,6,ROW(Novembro!$A$4:$A$300)-ROW(Novembro!$A$3)/(Novembro!$A$4:$A$300=MAX(E14:E16)),MOD(ROW(),2)+3)))),"")</f>
        <v/>
      </c>
      <c r="H16" s="26"/>
      <c r="I16" s="20" t="str">
        <f>IFERROR(IF(H14="","",IF(MOD(ROW(),2)+3=1,INDEX(Novembro!$C$4:$C$300,MATCH(H16,Novembro!$A$4:$A$300,0)),INDEX(Novembro!$C$4:$C$300,_xlfn.AGGREGATE(15,6,ROW(Novembro!$A$4:$A$300)-ROW(Novembro!$A$3)/(Novembro!$A$4:$A$300=MAX(H14:H16)),MOD(ROW(),2)+3)))),"")</f>
        <v/>
      </c>
      <c r="J16" s="16" t="str">
        <f>IFERROR(IF(H14="","",IF(MOD(ROW(),2)+3=1,INDEX(Novembro!$F$4:$F$300,MATCH(H16,Novembro!$A$4:$A$300,0)),INDEX(Novembro!$F$4:$F$300,_xlfn.AGGREGATE(15,6,ROW(Novembro!$A$4:$A$300)-ROW(Novembro!$A$3)/(Novembro!$A$4:$A$300=MAX(H14:H16)),MOD(ROW(),2)+3)))),"")</f>
        <v/>
      </c>
      <c r="K16" s="26"/>
      <c r="L16" s="20" t="str">
        <f>IFERROR(IF(K14="","",IF(MOD(ROW(),2)+3=1,INDEX(Novembro!$C$4:$C$300,MATCH(K16,Novembro!$A$4:$A$300,0)),INDEX(Novembro!$C$4:$C$300,_xlfn.AGGREGATE(15,6,ROW(Novembro!$A$4:$A$300)-ROW(Novembro!$A$3)/(Novembro!$A$4:$A$300=MAX(K14:K16)),MOD(ROW(),2)+3)))),"")</f>
        <v/>
      </c>
      <c r="M16" s="16" t="str">
        <f>IFERROR(IF(K14="","",IF(MOD(ROW(),2)+3=1,INDEX(Novembro!$F$4:$F$300,MATCH(K16,Novembro!$A$4:$A$300,0)),INDEX(Novembro!$F$4:$F$300,_xlfn.AGGREGATE(15,6,ROW(Novembro!$A$4:$A$300)-ROW(Novembro!$A$3)/(Novembro!$A$4:$A$300=MAX(K14:K16)),MOD(ROW(),2)+3)))),"")</f>
        <v/>
      </c>
      <c r="N16" s="26"/>
      <c r="O16" s="20" t="str">
        <f>IFERROR(IF(N14="","",IF(MOD(ROW(),2)+3=1,INDEX(Novembro!$C$4:$C$300,MATCH(N16,Novembro!$A$4:$A$300,0)),INDEX(Novembro!$C$4:$C$300,_xlfn.AGGREGATE(15,6,ROW(Novembro!$A$4:$A$300)-ROW(Novembro!$A$3)/(Novembro!$A$4:$A$300=MAX(N14:N16)),MOD(ROW(),2)+3)))),"")</f>
        <v/>
      </c>
      <c r="P16" s="16" t="str">
        <f>IFERROR(IF(N14="","",IF(MOD(ROW(),2)+3=1,INDEX(Novembro!$F$4:$F$300,MATCH(N16,Novembro!$A$4:$A$300,0)),INDEX(Novembro!$F$4:$F$300,_xlfn.AGGREGATE(15,6,ROW(Novembro!$A$4:$A$300)-ROW(Novembro!$A$3)/(Novembro!$A$4:$A$300=MAX(N14:N16)),MOD(ROW(),2)+3)))),"")</f>
        <v/>
      </c>
      <c r="Q16" s="26"/>
      <c r="R16" s="20" t="str">
        <f>IFERROR(IF(Q14="","",IF(MOD(ROW(),2)+3=1,INDEX(Novembro!$C$4:$C$300,MATCH(Q16,Novembro!$A$4:$A$300,0)),INDEX(Novembro!$C$4:$C$300,_xlfn.AGGREGATE(15,6,ROW(Novembro!$A$4:$A$300)-ROW(Novembro!$A$3)/(Novembro!$A$4:$A$300=MAX(Q14:Q16)),MOD(ROW(),2)+3)))),"")</f>
        <v/>
      </c>
      <c r="S16" s="16" t="str">
        <f>IFERROR(IF(Q14="","",IF(MOD(ROW(),2)+3=1,INDEX(Novembro!$F$4:$F$300,MATCH(Q16,Novembro!$A$4:$A$300,0)),INDEX(Novembro!$F$4:$F$300,_xlfn.AGGREGATE(15,6,ROW(Novembro!$A$4:$A$300)-ROW(Novembro!$A$3)/(Novembro!$A$4:$A$300=MAX(Q14:Q16)),MOD(ROW(),2)+3)))),"")</f>
        <v/>
      </c>
      <c r="T16" s="26"/>
      <c r="U16" s="46" t="str">
        <f>IFERROR(IF(T14="","",IF(MOD(ROW(),2)+3=1,INDEX(Novembro!$C$4:$C$300,MATCH(T16,Novembro!$A$4:$A$300,0)),INDEX(Novembro!$C$4:$C$300,_xlfn.AGGREGATE(15,6,ROW(Novembro!$A$4:$A$300)-ROW(Novembro!$A$3)/(Novembro!$A$4:$A$300=MAX(T14:T16)),MOD(ROW(),2)+3)))),"")</f>
        <v/>
      </c>
      <c r="V16" s="16" t="str">
        <f>IFERROR(IF(T14="","",IF(MOD(ROW(),2)+3=1,INDEX(Novembro!$F$4:$F$300,MATCH(T16,Novembro!$A$4:$A$300,0)),INDEX(Novembro!$F$4:$F$300,_xlfn.AGGREGATE(15,6,ROW(Novembro!$A$4:$A$300)-ROW(Novembro!$A$3)/(Novembro!$A$4:$A$300=MAX(T14:T16)),MOD(ROW(),2)+3)))),"")</f>
        <v/>
      </c>
    </row>
    <row r="17" spans="2:22" x14ac:dyDescent="0.3">
      <c r="B17" s="45"/>
      <c r="C17" s="20" t="str">
        <f>IFERROR(IF(B14="","",IF(MOD(ROW(),2)+3=1,INDEX(Novembro!$C$4:$C$300,MATCH(B17,Novembro!$A$4:$A$300,0)),INDEX(Novembro!$C$4:$C$300,_xlfn.AGGREGATE(15,6,ROW(Novembro!$A$4:$A$300)-ROW(Novembro!$A$3)/(Novembro!$A$4:$A$300=MAX(B14:B17)),MOD(ROW(),2)+3)))),"")</f>
        <v/>
      </c>
      <c r="D17" s="16" t="str">
        <f>IFERROR(IF(B14="","",IF(MOD(ROW(),2)+3=1,INDEX(Novembro!$F$4:$F$300,MATCH(B17,Novembro!$A$4:$A$300,0)),INDEX(Novembro!$F$4:$F$300,_xlfn.AGGREGATE(15,6,ROW(Novembro!$A$4:$A$300)-ROW(Novembro!$A$3)/(Novembro!$A$4:$A$300=MAX(B14:B17)),MOD(ROW(),2)+3)))),"")</f>
        <v/>
      </c>
      <c r="E17" s="26"/>
      <c r="F17" s="20" t="str">
        <f>IFERROR(IF(E14="","",IF(MOD(ROW(),2)+3=1,INDEX(Novembro!$C$4:$C$300,MATCH(E17,Novembro!$A$4:$A$300,0)),INDEX(Novembro!$C$4:$C$300,_xlfn.AGGREGATE(15,6,ROW(Novembro!$A$4:$A$300)-ROW(Novembro!$A$3)/(Novembro!$A$4:$A$300=MAX(E14:E17)),MOD(ROW(),2)+3)))),"")</f>
        <v/>
      </c>
      <c r="G17" s="16" t="str">
        <f>IFERROR(IF(E14="","",IF(MOD(ROW(),2)+3=1,INDEX(Novembro!$F$4:$F$300,MATCH(E17,Novembro!$A$4:$A$300,0)),INDEX(Novembro!$F$4:$F$300,_xlfn.AGGREGATE(15,6,ROW(Novembro!$A$4:$A$300)-ROW(Novembro!$A$3)/(Novembro!$A$4:$A$300=MAX(E14:E17)),MOD(ROW(),2)+3)))),"")</f>
        <v/>
      </c>
      <c r="H17" s="26"/>
      <c r="I17" s="20" t="str">
        <f>IFERROR(IF(H14="","",IF(MOD(ROW(),2)+3=1,INDEX(Novembro!$C$4:$C$300,MATCH(H17,Novembro!$A$4:$A$300,0)),INDEX(Novembro!$C$4:$C$300,_xlfn.AGGREGATE(15,6,ROW(Novembro!$A$4:$A$300)-ROW(Novembro!$A$3)/(Novembro!$A$4:$A$300=MAX(H14:H17)),MOD(ROW(),2)+3)))),"")</f>
        <v/>
      </c>
      <c r="J17" s="16" t="str">
        <f>IFERROR(IF(H14="","",IF(MOD(ROW(),2)+3=1,INDEX(Novembro!$F$4:$F$300,MATCH(H17,Novembro!$A$4:$A$300,0)),INDEX(Novembro!$F$4:$F$300,_xlfn.AGGREGATE(15,6,ROW(Novembro!$A$4:$A$300)-ROW(Novembro!$A$3)/(Novembro!$A$4:$A$300=MAX(H14:H17)),MOD(ROW(),2)+3)))),"")</f>
        <v/>
      </c>
      <c r="K17" s="26"/>
      <c r="L17" s="20" t="str">
        <f>IFERROR(IF(K14="","",IF(MOD(ROW(),2)+3=1,INDEX(Novembro!$C$4:$C$300,MATCH(K17,Novembro!$A$4:$A$300,0)),INDEX(Novembro!$C$4:$C$300,_xlfn.AGGREGATE(15,6,ROW(Novembro!$A$4:$A$300)-ROW(Novembro!$A$3)/(Novembro!$A$4:$A$300=MAX(K14:K17)),MOD(ROW(),2)+3)))),"")</f>
        <v/>
      </c>
      <c r="M17" s="16" t="str">
        <f>IFERROR(IF(K14="","",IF(MOD(ROW(),2)+3=1,INDEX(Novembro!$F$4:$F$300,MATCH(K17,Novembro!$A$4:$A$300,0)),INDEX(Novembro!$F$4:$F$300,_xlfn.AGGREGATE(15,6,ROW(Novembro!$A$4:$A$300)-ROW(Novembro!$A$3)/(Novembro!$A$4:$A$300=MAX(K14:K17)),MOD(ROW(),2)+3)))),"")</f>
        <v/>
      </c>
      <c r="N17" s="26"/>
      <c r="O17" s="20" t="str">
        <f>IFERROR(IF(N14="","",IF(MOD(ROW(),2)+3=1,INDEX(Novembro!$C$4:$C$300,MATCH(N17,Novembro!$A$4:$A$300,0)),INDEX(Novembro!$C$4:$C$300,_xlfn.AGGREGATE(15,6,ROW(Novembro!$A$4:$A$300)-ROW(Novembro!$A$3)/(Novembro!$A$4:$A$300=MAX(N14:N17)),MOD(ROW(),2)+3)))),"")</f>
        <v/>
      </c>
      <c r="P17" s="16" t="str">
        <f>IFERROR(IF(N14="","",IF(MOD(ROW(),2)+3=1,INDEX(Novembro!$F$4:$F$300,MATCH(N17,Novembro!$A$4:$A$300,0)),INDEX(Novembro!$F$4:$F$300,_xlfn.AGGREGATE(15,6,ROW(Novembro!$A$4:$A$300)-ROW(Novembro!$A$3)/(Novembro!$A$4:$A$300=MAX(N14:N17)),MOD(ROW(),2)+3)))),"")</f>
        <v/>
      </c>
      <c r="Q17" s="26"/>
      <c r="R17" s="20" t="str">
        <f>IFERROR(IF(Q14="","",IF(MOD(ROW(),2)+3=1,INDEX(Novembro!$C$4:$C$300,MATCH(Q17,Novembro!$A$4:$A$300,0)),INDEX(Novembro!$C$4:$C$300,_xlfn.AGGREGATE(15,6,ROW(Novembro!$A$4:$A$300)-ROW(Novembro!$A$3)/(Novembro!$A$4:$A$300=MAX(Q14:Q17)),MOD(ROW(),2)+3)))),"")</f>
        <v/>
      </c>
      <c r="S17" s="16" t="str">
        <f>IFERROR(IF(Q14="","",IF(MOD(ROW(),2)+3=1,INDEX(Novembro!$F$4:$F$300,MATCH(Q17,Novembro!$A$4:$A$300,0)),INDEX(Novembro!$F$4:$F$300,_xlfn.AGGREGATE(15,6,ROW(Novembro!$A$4:$A$300)-ROW(Novembro!$A$3)/(Novembro!$A$4:$A$300=MAX(Q14:Q17)),MOD(ROW(),2)+3)))),"")</f>
        <v/>
      </c>
      <c r="T17" s="26"/>
      <c r="U17" s="46" t="str">
        <f>IFERROR(IF(T14="","",IF(MOD(ROW(),2)+3=1,INDEX(Novembro!$C$4:$C$300,MATCH(T17,Novembro!$A$4:$A$300,0)),INDEX(Novembro!$C$4:$C$300,_xlfn.AGGREGATE(15,6,ROW(Novembro!$A$4:$A$300)-ROW(Novembro!$A$3)/(Novembro!$A$4:$A$300=MAX(T14:T17)),MOD(ROW(),2)+3)))),"")</f>
        <v/>
      </c>
      <c r="V17" s="16" t="str">
        <f>IFERROR(IF(T14="","",IF(MOD(ROW(),2)+3=1,INDEX(Novembro!$F$4:$F$300,MATCH(T17,Novembro!$A$4:$A$300,0)),INDEX(Novembro!$F$4:$F$300,_xlfn.AGGREGATE(15,6,ROW(Novembro!$A$4:$A$300)-ROW(Novembro!$A$3)/(Novembro!$A$4:$A$300=MAX(T14:T17)),MOD(ROW(),2)+3)))),"")</f>
        <v/>
      </c>
    </row>
    <row r="18" spans="2:22" x14ac:dyDescent="0.3">
      <c r="B18" s="47"/>
      <c r="C18" s="20" t="str">
        <f>IFERROR(IF(B14="","",IF(MOD(ROW(),2)+5=1,INDEX(Novembro!$C$4:$C$300,MATCH(B18,Novembro!$A$4:$A$300,0)),INDEX(Novembro!$C$4:$C$300,_xlfn.AGGREGATE(15,6,ROW(Novembro!$A$4:$A$300)-ROW(Novembro!$A$3)/(Novembro!$A$4:$A$300=MAX(B14:B18)),MOD(ROW(),2)+5)))),"")</f>
        <v/>
      </c>
      <c r="D18" s="16" t="str">
        <f>IFERROR(IF(B14="","",IF(MOD(ROW(),2)+5=1,INDEX(Novembro!$F$4:$F$300,MATCH(B18,Novembro!$A$4:$A$300,0)),INDEX(Novembro!$F$4:$F$300,_xlfn.AGGREGATE(15,6,ROW(Novembro!$A$4:$A$300)-ROW(Novembro!$A$3)/(Novembro!$A$4:$A$300=MAX(B14:B18)),MOD(ROW(),2)+5)))),"")</f>
        <v/>
      </c>
      <c r="E18" s="34"/>
      <c r="F18" s="20" t="str">
        <f>IFERROR(IF(E14="","",IF(MOD(ROW(),2)+5=1,INDEX(Novembro!$C$4:$C$300,MATCH(E18,Novembro!$A$4:$A$300,0)),INDEX(Novembro!$C$4:$C$300,_xlfn.AGGREGATE(15,6,ROW(Novembro!$A$4:$A$300)-ROW(Novembro!$A$3)/(Novembro!$A$4:$A$300=MAX(E14:E18)),MOD(ROW(),2)+5)))),"")</f>
        <v/>
      </c>
      <c r="G18" s="16" t="str">
        <f>IFERROR(IF(E14="","",IF(MOD(ROW(),2)+5=1,INDEX(Novembro!$F$4:$F$300,MATCH(E18,Novembro!$A$4:$A$300,0)),INDEX(Novembro!$F$4:$F$300,_xlfn.AGGREGATE(15,6,ROW(Novembro!$A$4:$A$300)-ROW(Novembro!$A$3)/(Novembro!$A$4:$A$300=MAX(E14:E18)),MOD(ROW(),2)+5)))),"")</f>
        <v/>
      </c>
      <c r="H18" s="34"/>
      <c r="I18" s="20" t="str">
        <f>IFERROR(IF(H14="","",IF(MOD(ROW(),2)+5=1,INDEX(Novembro!$C$4:$C$300,MATCH(H18,Novembro!$A$4:$A$300,0)),INDEX(Novembro!$C$4:$C$300,_xlfn.AGGREGATE(15,6,ROW(Novembro!$A$4:$A$300)-ROW(Novembro!$A$3)/(Novembro!$A$4:$A$300=MAX(H14:H18)),MOD(ROW(),2)+5)))),"")</f>
        <v/>
      </c>
      <c r="J18" s="16" t="str">
        <f>IFERROR(IF(H14="","",IF(MOD(ROW(),2)+5=1,INDEX(Novembro!$F$4:$F$300,MATCH(H18,Novembro!$A$4:$A$300,0)),INDEX(Novembro!$F$4:$F$300,_xlfn.AGGREGATE(15,6,ROW(Novembro!$A$4:$A$300)-ROW(Novembro!$A$3)/(Novembro!$A$4:$A$300=MAX(H14:H18)),MOD(ROW(),2)+5)))),"")</f>
        <v/>
      </c>
      <c r="K18" s="34"/>
      <c r="L18" s="20" t="str">
        <f>IFERROR(IF(K14="","",IF(MOD(ROW(),2)+5=1,INDEX(Novembro!$C$4:$C$300,MATCH(K18,Novembro!$A$4:$A$300,0)),INDEX(Novembro!$C$4:$C$300,_xlfn.AGGREGATE(15,6,ROW(Novembro!$A$4:$A$300)-ROW(Novembro!$A$3)/(Novembro!$A$4:$A$300=MAX(K14:K18)),MOD(ROW(),2)+5)))),"")</f>
        <v/>
      </c>
      <c r="M18" s="16" t="str">
        <f>IFERROR(IF(K14="","",IF(MOD(ROW(),2)+5=1,INDEX(Novembro!$F$4:$F$300,MATCH(K18,Novembro!$A$4:$A$300,0)),INDEX(Novembro!$F$4:$F$300,_xlfn.AGGREGATE(15,6,ROW(Novembro!$A$4:$A$300)-ROW(Novembro!$A$3)/(Novembro!$A$4:$A$300=MAX(K14:K18)),MOD(ROW(),2)+5)))),"")</f>
        <v/>
      </c>
      <c r="N18" s="34"/>
      <c r="O18" s="20" t="str">
        <f>IFERROR(IF(N14="","",IF(MOD(ROW(),2)+5=1,INDEX(Novembro!$C$4:$C$300,MATCH(N18,Novembro!$A$4:$A$300,0)),INDEX(Novembro!$C$4:$C$300,_xlfn.AGGREGATE(15,6,ROW(Novembro!$A$4:$A$300)-ROW(Novembro!$A$3)/(Novembro!$A$4:$A$300=MAX(N14:N18)),MOD(ROW(),2)+5)))),"")</f>
        <v/>
      </c>
      <c r="P18" s="16" t="str">
        <f>IFERROR(IF(N14="","",IF(MOD(ROW(),2)+5=1,INDEX(Novembro!$F$4:$F$300,MATCH(N18,Novembro!$A$4:$A$300,0)),INDEX(Novembro!$F$4:$F$300,_xlfn.AGGREGATE(15,6,ROW(Novembro!$A$4:$A$300)-ROW(Novembro!$A$3)/(Novembro!$A$4:$A$300=MAX(N14:N18)),MOD(ROW(),2)+5)))),"")</f>
        <v/>
      </c>
      <c r="Q18" s="34"/>
      <c r="R18" s="20" t="str">
        <f>IFERROR(IF(Q14="","",IF(MOD(ROW(),2)+5=1,INDEX(Novembro!$C$4:$C$300,MATCH(Q18,Novembro!$A$4:$A$300,0)),INDEX(Novembro!$C$4:$C$300,_xlfn.AGGREGATE(15,6,ROW(Novembro!$A$4:$A$300)-ROW(Novembro!$A$3)/(Novembro!$A$4:$A$300=MAX(Q14:Q18)),MOD(ROW(),2)+5)))),"")</f>
        <v/>
      </c>
      <c r="S18" s="16" t="str">
        <f>IFERROR(IF(Q14="","",IF(MOD(ROW(),2)+5=1,INDEX(Novembro!$F$4:$F$300,MATCH(Q18,Novembro!$A$4:$A$300,0)),INDEX(Novembro!$F$4:$F$300,_xlfn.AGGREGATE(15,6,ROW(Novembro!$A$4:$A$300)-ROW(Novembro!$A$3)/(Novembro!$A$4:$A$300=MAX(Q14:Q18)),MOD(ROW(),2)+5)))),"")</f>
        <v/>
      </c>
      <c r="T18" s="34"/>
      <c r="U18" s="46" t="str">
        <f>IFERROR(IF(T14="","",IF(MOD(ROW(),2)+5=1,INDEX(Novembro!$C$4:$C$300,MATCH(T18,Novembro!$A$4:$A$300,0)),INDEX(Novembro!$C$4:$C$300,_xlfn.AGGREGATE(15,6,ROW(Novembro!$A$4:$A$300)-ROW(Novembro!$A$3)/(Novembro!$A$4:$A$300=MAX(T14:T18)),MOD(ROW(),2)+5)))),"")</f>
        <v/>
      </c>
      <c r="V18" s="16" t="str">
        <f>IFERROR(IF(T14="","",IF(MOD(ROW(),2)+5=1,INDEX(Novembro!$F$4:$F$300,MATCH(T18,Novembro!$A$4:$A$300,0)),INDEX(Novembro!$F$4:$F$300,_xlfn.AGGREGATE(15,6,ROW(Novembro!$A$4:$A$300)-ROW(Novembro!$A$3)/(Novembro!$A$4:$A$300=MAX(T14:T18)),MOD(ROW(),2)+5)))),"")</f>
        <v/>
      </c>
    </row>
    <row r="19" spans="2:22" x14ac:dyDescent="0.3">
      <c r="B19" s="47"/>
      <c r="C19" s="20" t="str">
        <f>IFERROR(IF(B14="","",IF(MOD(ROW(),2)+5=1,INDEX(Novembro!$C$4:$C$300,MATCH(B19,Novembro!$A$4:$A$300,0)),INDEX(Novembro!$C$4:$C$300,_xlfn.AGGREGATE(15,6,ROW(Novembro!$A$4:$A$300)-ROW(Novembro!$A$3)/(Novembro!$A$4:$A$300=MAX(B14:B19)),MOD(ROW(),2)+5)))),"")</f>
        <v/>
      </c>
      <c r="D19" s="16" t="str">
        <f>IFERROR(IF(B14="","",IF(MOD(ROW(),2)+5=1,INDEX(Novembro!$F$4:$F$300,MATCH(B19,Novembro!$A$4:$A$300,0)),INDEX(Novembro!$F$4:$F$300,_xlfn.AGGREGATE(15,6,ROW(Novembro!$A$4:$A$300)-ROW(Novembro!$A$3)/(Novembro!$A$4:$A$300=MAX(B14:B19)),MOD(ROW(),2)+5)))),"")</f>
        <v/>
      </c>
      <c r="E19" s="34"/>
      <c r="F19" s="20" t="str">
        <f>IFERROR(IF(E14="","",IF(MOD(ROW(),2)+5=1,INDEX(Novembro!$C$4:$C$300,MATCH(E19,Novembro!$A$4:$A$300,0)),INDEX(Novembro!$C$4:$C$300,_xlfn.AGGREGATE(15,6,ROW(Novembro!$A$4:$A$300)-ROW(Novembro!$A$3)/(Novembro!$A$4:$A$300=MAX(E14:E19)),MOD(ROW(),2)+5)))),"")</f>
        <v/>
      </c>
      <c r="G19" s="16" t="str">
        <f>IFERROR(IF(E14="","",IF(MOD(ROW(),2)+5=1,INDEX(Novembro!$F$4:$F$300,MATCH(E19,Novembro!$A$4:$A$300,0)),INDEX(Novembro!$F$4:$F$300,_xlfn.AGGREGATE(15,6,ROW(Novembro!$A$4:$A$300)-ROW(Novembro!$A$3)/(Novembro!$A$4:$A$300=MAX(E14:E19)),MOD(ROW(),2)+5)))),"")</f>
        <v/>
      </c>
      <c r="H19" s="34"/>
      <c r="I19" s="20" t="str">
        <f>IFERROR(IF(H14="","",IF(MOD(ROW(),2)+5=1,INDEX(Novembro!$C$4:$C$300,MATCH(H19,Novembro!$A$4:$A$300,0)),INDEX(Novembro!$C$4:$C$300,_xlfn.AGGREGATE(15,6,ROW(Novembro!$A$4:$A$300)-ROW(Novembro!$A$3)/(Novembro!$A$4:$A$300=MAX(H14:H19)),MOD(ROW(),2)+5)))),"")</f>
        <v/>
      </c>
      <c r="J19" s="16" t="str">
        <f>IFERROR(IF(H14="","",IF(MOD(ROW(),2)+5=1,INDEX(Novembro!$F$4:$F$300,MATCH(H19,Novembro!$A$4:$A$300,0)),INDEX(Novembro!$F$4:$F$300,_xlfn.AGGREGATE(15,6,ROW(Novembro!$A$4:$A$300)-ROW(Novembro!$A$3)/(Novembro!$A$4:$A$300=MAX(H14:H19)),MOD(ROW(),2)+5)))),"")</f>
        <v/>
      </c>
      <c r="K19" s="34"/>
      <c r="L19" s="20" t="str">
        <f>IFERROR(IF(K14="","",IF(MOD(ROW(),2)+5=1,INDEX(Novembro!$C$4:$C$300,MATCH(K19,Novembro!$A$4:$A$300,0)),INDEX(Novembro!$C$4:$C$300,_xlfn.AGGREGATE(15,6,ROW(Novembro!$A$4:$A$300)-ROW(Novembro!$A$3)/(Novembro!$A$4:$A$300=MAX(K14:K19)),MOD(ROW(),2)+5)))),"")</f>
        <v/>
      </c>
      <c r="M19" s="16" t="str">
        <f>IFERROR(IF(K14="","",IF(MOD(ROW(),2)+5=1,INDEX(Novembro!$F$4:$F$300,MATCH(K19,Novembro!$A$4:$A$300,0)),INDEX(Novembro!$F$4:$F$300,_xlfn.AGGREGATE(15,6,ROW(Novembro!$A$4:$A$300)-ROW(Novembro!$A$3)/(Novembro!$A$4:$A$300=MAX(K14:K19)),MOD(ROW(),2)+5)))),"")</f>
        <v/>
      </c>
      <c r="N19" s="34"/>
      <c r="O19" s="20" t="str">
        <f>IFERROR(IF(N14="","",IF(MOD(ROW(),2)+5=1,INDEX(Novembro!$C$4:$C$300,MATCH(N19,Novembro!$A$4:$A$300,0)),INDEX(Novembro!$C$4:$C$300,_xlfn.AGGREGATE(15,6,ROW(Novembro!$A$4:$A$300)-ROW(Novembro!$A$3)/(Novembro!$A$4:$A$300=MAX(N14:N19)),MOD(ROW(),2)+5)))),"")</f>
        <v/>
      </c>
      <c r="P19" s="16" t="str">
        <f>IFERROR(IF(N14="","",IF(MOD(ROW(),2)+5=1,INDEX(Novembro!$F$4:$F$300,MATCH(N19,Novembro!$A$4:$A$300,0)),INDEX(Novembro!$F$4:$F$300,_xlfn.AGGREGATE(15,6,ROW(Novembro!$A$4:$A$300)-ROW(Novembro!$A$3)/(Novembro!$A$4:$A$300=MAX(N14:N19)),MOD(ROW(),2)+5)))),"")</f>
        <v/>
      </c>
      <c r="Q19" s="34"/>
      <c r="R19" s="20" t="str">
        <f>IFERROR(IF(Q14="","",IF(MOD(ROW(),2)+5=1,INDEX(Novembro!$C$4:$C$300,MATCH(Q19,Novembro!$A$4:$A$300,0)),INDEX(Novembro!$C$4:$C$300,_xlfn.AGGREGATE(15,6,ROW(Novembro!$A$4:$A$300)-ROW(Novembro!$A$3)/(Novembro!$A$4:$A$300=MAX(Q14:Q19)),MOD(ROW(),2)+5)))),"")</f>
        <v/>
      </c>
      <c r="S19" s="16" t="str">
        <f>IFERROR(IF(Q14="","",IF(MOD(ROW(),2)+5=1,INDEX(Novembro!$F$4:$F$300,MATCH(Q19,Novembro!$A$4:$A$300,0)),INDEX(Novembro!$F$4:$F$300,_xlfn.AGGREGATE(15,6,ROW(Novembro!$A$4:$A$300)-ROW(Novembro!$A$3)/(Novembro!$A$4:$A$300=MAX(Q14:Q19)),MOD(ROW(),2)+5)))),"")</f>
        <v/>
      </c>
      <c r="T19" s="34"/>
      <c r="U19" s="46" t="str">
        <f>IFERROR(IF(T14="","",IF(MOD(ROW(),2)+5=1,INDEX(Novembro!$C$4:$C$300,MATCH(T19,Novembro!$A$4:$A$300,0)),INDEX(Novembro!$C$4:$C$300,_xlfn.AGGREGATE(15,6,ROW(Novembro!$A$4:$A$300)-ROW(Novembro!$A$3)/(Novembro!$A$4:$A$300=MAX(T14:T19)),MOD(ROW(),2)+5)))),"")</f>
        <v/>
      </c>
      <c r="V19" s="16" t="str">
        <f>IFERROR(IF(T14="","",IF(MOD(ROW(),2)+5=1,INDEX(Novembro!$F$4:$F$300,MATCH(T19,Novembro!$A$4:$A$300,0)),INDEX(Novembro!$F$4:$F$300,_xlfn.AGGREGATE(15,6,ROW(Novembro!$A$4:$A$300)-ROW(Novembro!$A$3)/(Novembro!$A$4:$A$300=MAX(T14:T19)),MOD(ROW(),2)+5)))),"")</f>
        <v/>
      </c>
    </row>
    <row r="20" spans="2:22" x14ac:dyDescent="0.3">
      <c r="B20" s="47"/>
      <c r="C20" s="20" t="str">
        <f>IFERROR(IF(B14="","",IF(MOD(ROW(),2)+7=1,INDEX(Novembro!$C$4:$C$300,MATCH(B20,Novembro!$A$4:$A$300,0)),INDEX(Novembro!$C$4:$C$300,_xlfn.AGGREGATE(15,6,ROW(Novembro!$A$4:$A$300)-ROW(Novembro!$A$3)/(Novembro!$A$4:$A$300=MAX(B14:B20)),MOD(ROW(),2)+7)))),"")</f>
        <v/>
      </c>
      <c r="D20" s="16" t="str">
        <f>IFERROR(IF(B14="","",IF(MOD(ROW(),2)+7=1,INDEX(Novembro!$F$4:$F$300,MATCH(B20,Novembro!$A$4:$A$300,0)),INDEX(Novembro!$F$4:$F$300,_xlfn.AGGREGATE(15,6,ROW(Novembro!$A$4:$A$300)-ROW(Novembro!$A$3)/(Novembro!$A$4:$A$300=MAX(B14:B20)),MOD(ROW(),2)+7)))),"")</f>
        <v/>
      </c>
      <c r="E20" s="34"/>
      <c r="F20" s="20" t="str">
        <f>IFERROR(IF(E14="","",IF(MOD(ROW(),2)+7=1,INDEX(Novembro!$C$4:$C$300,MATCH(E20,Novembro!$A$4:$A$300,0)),INDEX(Novembro!$C$4:$C$300,_xlfn.AGGREGATE(15,6,ROW(Novembro!$A$4:$A$300)-ROW(Novembro!$A$3)/(Novembro!$A$4:$A$300=MAX(E14:E20)),MOD(ROW(),2)+7)))),"")</f>
        <v/>
      </c>
      <c r="G20" s="16" t="str">
        <f>IFERROR(IF(E14="","",IF(MOD(ROW(),2)+7=1,INDEX(Novembro!$F$4:$F$300,MATCH(E20,Novembro!$A$4:$A$300,0)),INDEX(Novembro!$F$4:$F$300,_xlfn.AGGREGATE(15,6,ROW(Novembro!$A$4:$A$300)-ROW(Novembro!$A$3)/(Novembro!$A$4:$A$300=MAX(E14:E20)),MOD(ROW(),2)+7)))),"")</f>
        <v/>
      </c>
      <c r="H20" s="34"/>
      <c r="I20" s="20" t="str">
        <f>IFERROR(IF(H14="","",IF(MOD(ROW(),2)+7=1,INDEX(Novembro!$C$4:$C$300,MATCH(H20,Novembro!$A$4:$A$300,0)),INDEX(Novembro!$C$4:$C$300,_xlfn.AGGREGATE(15,6,ROW(Novembro!$A$4:$A$300)-ROW(Novembro!$A$3)/(Novembro!$A$4:$A$300=MAX(H14:H20)),MOD(ROW(),2)+7)))),"")</f>
        <v/>
      </c>
      <c r="J20" s="16" t="str">
        <f>IFERROR(IF(H14="","",IF(MOD(ROW(),2)+7=1,INDEX(Novembro!$F$4:$F$300,MATCH(H20,Novembro!$A$4:$A$300,0)),INDEX(Novembro!$F$4:$F$300,_xlfn.AGGREGATE(15,6,ROW(Novembro!$A$4:$A$300)-ROW(Novembro!$A$3)/(Novembro!$A$4:$A$300=MAX(H14:H20)),MOD(ROW(),2)+7)))),"")</f>
        <v/>
      </c>
      <c r="K20" s="34"/>
      <c r="L20" s="20" t="str">
        <f>IFERROR(IF(K14="","",IF(MOD(ROW(),2)+7=1,INDEX(Novembro!$C$4:$C$300,MATCH(K20,Novembro!$A$4:$A$300,0)),INDEX(Novembro!$C$4:$C$300,_xlfn.AGGREGATE(15,6,ROW(Novembro!$A$4:$A$300)-ROW(Novembro!$A$3)/(Novembro!$A$4:$A$300=MAX(K14:K20)),MOD(ROW(),2)+7)))),"")</f>
        <v/>
      </c>
      <c r="M20" s="16" t="str">
        <f>IFERROR(IF(K14="","",IF(MOD(ROW(),2)+7=1,INDEX(Novembro!$F$4:$F$300,MATCH(K20,Novembro!$A$4:$A$300,0)),INDEX(Novembro!$F$4:$F$300,_xlfn.AGGREGATE(15,6,ROW(Novembro!$A$4:$A$300)-ROW(Novembro!$A$3)/(Novembro!$A$4:$A$300=MAX(K14:K20)),MOD(ROW(),2)+7)))),"")</f>
        <v/>
      </c>
      <c r="N20" s="34"/>
      <c r="O20" s="20" t="str">
        <f>IFERROR(IF(N14="","",IF(MOD(ROW(),2)+7=1,INDEX(Novembro!$C$4:$C$300,MATCH(N20,Novembro!$A$4:$A$300,0)),INDEX(Novembro!$C$4:$C$300,_xlfn.AGGREGATE(15,6,ROW(Novembro!$A$4:$A$300)-ROW(Novembro!$A$3)/(Novembro!$A$4:$A$300=MAX(N14:N20)),MOD(ROW(),2)+7)))),"")</f>
        <v/>
      </c>
      <c r="P20" s="16" t="str">
        <f>IFERROR(IF(N14="","",IF(MOD(ROW(),2)+7=1,INDEX(Novembro!$F$4:$F$300,MATCH(N20,Novembro!$A$4:$A$300,0)),INDEX(Novembro!$F$4:$F$300,_xlfn.AGGREGATE(15,6,ROW(Novembro!$A$4:$A$300)-ROW(Novembro!$A$3)/(Novembro!$A$4:$A$300=MAX(N14:N20)),MOD(ROW(),2)+7)))),"")</f>
        <v/>
      </c>
      <c r="Q20" s="34"/>
      <c r="R20" s="20" t="str">
        <f>IFERROR(IF(Q14="","",IF(MOD(ROW(),2)+7=1,INDEX(Novembro!$C$4:$C$300,MATCH(Q20,Novembro!$A$4:$A$300,0)),INDEX(Novembro!$C$4:$C$300,_xlfn.AGGREGATE(15,6,ROW(Novembro!$A$4:$A$300)-ROW(Novembro!$A$3)/(Novembro!$A$4:$A$300=MAX(Q14:Q20)),MOD(ROW(),2)+7)))),"")</f>
        <v/>
      </c>
      <c r="S20" s="16" t="str">
        <f>IFERROR(IF(Q14="","",IF(MOD(ROW(),2)+7=1,INDEX(Novembro!$F$4:$F$300,MATCH(Q20,Novembro!$A$4:$A$300,0)),INDEX(Novembro!$F$4:$F$300,_xlfn.AGGREGATE(15,6,ROW(Novembro!$A$4:$A$300)-ROW(Novembro!$A$3)/(Novembro!$A$4:$A$300=MAX(Q14:Q20)),MOD(ROW(),2)+7)))),"")</f>
        <v/>
      </c>
      <c r="T20" s="34"/>
      <c r="U20" s="46" t="str">
        <f>IFERROR(IF(T14="","",IF(MOD(ROW(),2)+7=1,INDEX(Novembro!$C$4:$C$300,MATCH(T20,Novembro!$A$4:$A$300,0)),INDEX(Novembro!$C$4:$C$300,_xlfn.AGGREGATE(15,6,ROW(Novembro!$A$4:$A$300)-ROW(Novembro!$A$3)/(Novembro!$A$4:$A$300=MAX(T14:T20)),MOD(ROW(),2)+7)))),"")</f>
        <v/>
      </c>
      <c r="V20" s="16" t="str">
        <f>IFERROR(IF(T14="","",IF(MOD(ROW(),2)+7=1,INDEX(Novembro!$F$4:$F$300,MATCH(T20,Novembro!$A$4:$A$300,0)),INDEX(Novembro!$F$4:$F$300,_xlfn.AGGREGATE(15,6,ROW(Novembro!$A$4:$A$300)-ROW(Novembro!$A$3)/(Novembro!$A$4:$A$300=MAX(T14:T20)),MOD(ROW(),2)+7)))),"")</f>
        <v/>
      </c>
    </row>
    <row r="21" spans="2:22" x14ac:dyDescent="0.3">
      <c r="B21" s="47"/>
      <c r="C21" s="21" t="str">
        <f>IFERROR(IF(B14="","",IF(MOD(ROW(),2)+7=1,INDEX(Novembro!$C$4:$C$300,MATCH(B21,Novembro!$A$4:$A$300,0)),INDEX(Novembro!$C$4:$C$300,_xlfn.AGGREGATE(15,6,ROW(Novembro!$A$4:$A$300)-ROW(Novembro!$A$3)/(Novembro!$A$4:$A$300=MAX(B14:B21)),MOD(ROW(),2)+7)))),"")</f>
        <v/>
      </c>
      <c r="D21" s="16" t="str">
        <f>IFERROR(IF(B14="","",IF(MOD(ROW(),2)+7=1,INDEX(Novembro!$F$4:$F$300,MATCH(B21,Novembro!$A$4:$A$300,0)),INDEX(Novembro!$F$4:$F$300,_xlfn.AGGREGATE(15,6,ROW(Novembro!$A$4:$A$300)-ROW(Novembro!$A$3)/(Novembro!$A$4:$A$300=MAX(B14:B21)),MOD(ROW(),2)+7)))),"")</f>
        <v/>
      </c>
      <c r="E21" s="34"/>
      <c r="F21" s="44" t="str">
        <f>IFERROR(IF(E14="","",IF(MOD(ROW(),2)+7=1,INDEX(Novembro!$C$4:$C$300,MATCH(E21,Novembro!$A$4:$A$300,0)),INDEX(Novembro!$C$4:$C$300,_xlfn.AGGREGATE(15,6,ROW(Novembro!$A$4:$A$300)-ROW(Novembro!$A$3)/(Novembro!$A$4:$A$300=MAX(E14:E21)),MOD(ROW(),2)+7)))),"")</f>
        <v/>
      </c>
      <c r="G21" s="16" t="str">
        <f>IFERROR(IF(E14="","",IF(MOD(ROW(),2)+7=1,INDEX(Novembro!$F$4:$F$300,MATCH(E21,Novembro!$A$4:$A$300,0)),INDEX(Novembro!$F$4:$F$300,_xlfn.AGGREGATE(15,6,ROW(Novembro!$A$4:$A$300)-ROW(Novembro!$A$3)/(Novembro!$A$4:$A$300=MAX(E14:E21)),MOD(ROW(),2)+7)))),"")</f>
        <v/>
      </c>
      <c r="H21" s="34"/>
      <c r="I21" s="44" t="str">
        <f>IFERROR(IF(H14="","",IF(MOD(ROW(),2)+7=1,INDEX(Novembro!$C$4:$C$300,MATCH(H21,Novembro!$A$4:$A$300,0)),INDEX(Novembro!$C$4:$C$300,_xlfn.AGGREGATE(15,6,ROW(Novembro!$A$4:$A$300)-ROW(Novembro!$A$3)/(Novembro!$A$4:$A$300=MAX(H14:H21)),MOD(ROW(),2)+7)))),"")</f>
        <v/>
      </c>
      <c r="J21" s="16" t="str">
        <f>IFERROR(IF(H14="","",IF(MOD(ROW(),2)+7=1,INDEX(Novembro!$F$4:$F$300,MATCH(H21,Novembro!$A$4:$A$300,0)),INDEX(Novembro!$F$4:$F$300,_xlfn.AGGREGATE(15,6,ROW(Novembro!$A$4:$A$300)-ROW(Novembro!$A$3)/(Novembro!$A$4:$A$300=MAX(H14:H21)),MOD(ROW(),2)+7)))),"")</f>
        <v/>
      </c>
      <c r="K21" s="34"/>
      <c r="L21" s="44" t="str">
        <f>IFERROR(IF(K14="","",IF(MOD(ROW(),2)+7=1,INDEX(Novembro!$C$4:$C$300,MATCH(K21,Novembro!$A$4:$A$300,0)),INDEX(Novembro!$C$4:$C$300,_xlfn.AGGREGATE(15,6,ROW(Novembro!$A$4:$A$300)-ROW(Novembro!$A$3)/(Novembro!$A$4:$A$300=MAX(K14:K21)),MOD(ROW(),2)+7)))),"")</f>
        <v/>
      </c>
      <c r="M21" s="16" t="str">
        <f>IFERROR(IF(K14="","",IF(MOD(ROW(),2)+7=1,INDEX(Novembro!$F$4:$F$300,MATCH(K21,Novembro!$A$4:$A$300,0)),INDEX(Novembro!$F$4:$F$300,_xlfn.AGGREGATE(15,6,ROW(Novembro!$A$4:$A$300)-ROW(Novembro!$A$3)/(Novembro!$A$4:$A$300=MAX(K14:K21)),MOD(ROW(),2)+7)))),"")</f>
        <v/>
      </c>
      <c r="N21" s="34"/>
      <c r="O21" s="44" t="str">
        <f>IFERROR(IF(N14="","",IF(MOD(ROW(),2)+7=1,INDEX(Novembro!$C$4:$C$300,MATCH(N21,Novembro!$A$4:$A$300,0)),INDEX(Novembro!$C$4:$C$300,_xlfn.AGGREGATE(15,6,ROW(Novembro!$A$4:$A$300)-ROW(Novembro!$A$3)/(Novembro!$A$4:$A$300=MAX(N14:N21)),MOD(ROW(),2)+7)))),"")</f>
        <v/>
      </c>
      <c r="P21" s="16" t="str">
        <f>IFERROR(IF(N14="","",IF(MOD(ROW(),2)+7=1,INDEX(Novembro!$F$4:$F$300,MATCH(N21,Novembro!$A$4:$A$300,0)),INDEX(Novembro!$F$4:$F$300,_xlfn.AGGREGATE(15,6,ROW(Novembro!$A$4:$A$300)-ROW(Novembro!$A$3)/(Novembro!$A$4:$A$300=MAX(N14:N21)),MOD(ROW(),2)+7)))),"")</f>
        <v/>
      </c>
      <c r="Q21" s="34"/>
      <c r="R21" s="44" t="str">
        <f>IFERROR(IF(Q14="","",IF(MOD(ROW(),2)+7=1,INDEX(Novembro!$C$4:$C$300,MATCH(Q21,Novembro!$A$4:$A$300,0)),INDEX(Novembro!$C$4:$C$300,_xlfn.AGGREGATE(15,6,ROW(Novembro!$A$4:$A$300)-ROW(Novembro!$A$3)/(Novembro!$A$4:$A$300=MAX(Q14:Q21)),MOD(ROW(),2)+7)))),"")</f>
        <v/>
      </c>
      <c r="S21" s="16" t="str">
        <f>IFERROR(IF(Q14="","",IF(MOD(ROW(),2)+7=1,INDEX(Novembro!$F$4:$F$300,MATCH(Q21,Novembro!$A$4:$A$300,0)),INDEX(Novembro!$F$4:$F$300,_xlfn.AGGREGATE(15,6,ROW(Novembro!$A$4:$A$300)-ROW(Novembro!$A$3)/(Novembro!$A$4:$A$300=MAX(Q14:Q21)),MOD(ROW(),2)+7)))),"")</f>
        <v/>
      </c>
      <c r="T21" s="34"/>
      <c r="U21" s="51" t="str">
        <f>IFERROR(IF(T14="","",IF(MOD(ROW(),2)+7=1,INDEX(Novembro!$C$4:$C$300,MATCH(T21,Novembro!$A$4:$A$300,0)),INDEX(Novembro!$C$4:$C$300,_xlfn.AGGREGATE(15,6,ROW(Novembro!$A$4:$A$300)-ROW(Novembro!$A$3)/(Novembro!$A$4:$A$300=MAX(T14:T21)),MOD(ROW(),2)+7)))),"")</f>
        <v/>
      </c>
      <c r="V21" s="16" t="str">
        <f>IFERROR(IF(T14="","",IF(MOD(ROW(),2)+7=1,INDEX(Novembro!$F$4:$F$300,MATCH(T21,Novembro!$A$4:$A$300,0)),INDEX(Novembro!$F$4:$F$300,_xlfn.AGGREGATE(15,6,ROW(Novembro!$A$4:$A$300)-ROW(Novembro!$A$3)/(Novembro!$A$4:$A$300=MAX(T14:T21)),MOD(ROW(),2)+7)))),"")</f>
        <v/>
      </c>
    </row>
    <row r="22" spans="2:22" x14ac:dyDescent="0.3">
      <c r="B22" s="49">
        <f>Novembro!H9</f>
        <v>44514</v>
      </c>
      <c r="C22" s="20" t="str">
        <f>IFERROR(IF(B22="","",IF(MOD(ROW(),2)+1=1,INDEX(Novembro!$C$4:$C$300,MATCH(B22,Novembro!$A$4:$A$300,0)),INDEX(Novembro!$C$4:$C$300,_xlfn.AGGREGATE(15,6,ROW(Novembro!$A$4:$A$300)-ROW(Novembro!$A$3)/(Novembro!$A$4:$A$300=MAX(B22)),MOD(ROW(),2)+1)))),"")</f>
        <v>Báskara</v>
      </c>
      <c r="D22" s="16" t="str">
        <f>IFERROR(IF(B22="","",IF(MOD(ROW(),2)+1=1,INDEX(Novembro!$F$4:$F$300,MATCH(B22,Novembro!$A$4:$A$300,0)),INDEX(Novembro!$F$4:$F$300,_xlfn.AGGREGATE(15,6,ROW(Novembro!$A$4:$A$300)-ROW(Novembro!$A$3)/(Novembro!$A$4:$A$300=MAX(B22)),MOD(ROW(),2)+1)))),"")</f>
        <v>Estudado</v>
      </c>
      <c r="E22" s="36">
        <f>Novembro!I9</f>
        <v>44515</v>
      </c>
      <c r="F22" s="20" t="str">
        <f>IFERROR(IF(E22="","",IF(MOD(ROW(),2)+1=1,INDEX(Novembro!$C$4:$C$300,MATCH(E22,Novembro!$A$4:$A$300,0)),INDEX(Novembro!$C$4:$C$300,_xlfn.AGGREGATE(15,6,ROW(Novembro!$A$4:$A$300)-ROW(Novembro!$A$3)/(Novembro!$A$4:$A$300=MAX(E22)),MOD(ROW(),2)+1)))),"")</f>
        <v>Hifen</v>
      </c>
      <c r="G22" s="16" t="str">
        <f>IFERROR(IF(E22="","",IF(MOD(ROW(),2)+1=1,INDEX(Novembro!$F$4:$F$300,MATCH(E22,Novembro!$A$4:$A$300,0)),INDEX(Novembro!$F$4:$F$300,_xlfn.AGGREGATE(15,6,ROW(Novembro!$A$4:$A$300)-ROW(Novembro!$A$3)/(Novembro!$A$4:$A$300=MAX(E22)),MOD(ROW(),2)+1)))),"")</f>
        <v>A estudar</v>
      </c>
      <c r="H22" s="36">
        <f>Novembro!J9</f>
        <v>44516</v>
      </c>
      <c r="I22" s="20" t="str">
        <f>IFERROR(IF(H22="","",IF(MOD(ROW(),2)+1=1,INDEX(Novembro!$C$4:$C$300,MATCH(H22,Novembro!$A$4:$A$300,0)),INDEX(Novembro!$C$4:$C$300,_xlfn.AGGREGATE(15,6,ROW(Novembro!$A$4:$A$300)-ROW(Novembro!$A$3)/(Novembro!$A$4:$A$300=MAX(H22)),MOD(ROW(),2)+1)))),"")</f>
        <v>Velocidade Média</v>
      </c>
      <c r="J22" s="16" t="str">
        <f>IFERROR(IF(H22="","",IF(MOD(ROW(),2)+1=1,INDEX(Novembro!$F$4:$F$300,MATCH(H22,Novembro!$A$4:$A$300,0)),INDEX(Novembro!$F$4:$F$300,_xlfn.AGGREGATE(15,6,ROW(Novembro!$A$4:$A$300)-ROW(Novembro!$A$3)/(Novembro!$A$4:$A$300=MAX(H22)),MOD(ROW(),2)+1)))),"")</f>
        <v>A estudar</v>
      </c>
      <c r="K22" s="36">
        <f>Novembro!K9</f>
        <v>44517</v>
      </c>
      <c r="L22" s="20" t="str">
        <f>IFERROR(IF(K22="","",IF(MOD(ROW(),2)+1=1,INDEX(Novembro!$C$4:$C$300,MATCH(K22,Novembro!$A$4:$A$300,0)),INDEX(Novembro!$C$4:$C$300,_xlfn.AGGREGATE(15,6,ROW(Novembro!$A$4:$A$300)-ROW(Novembro!$A$3)/(Novembro!$A$4:$A$300=MAX(K22)),MOD(ROW(),2)+1)))),"")</f>
        <v>Quimica organica</v>
      </c>
      <c r="M22" s="16" t="str">
        <f>IFERROR(IF(K22="","",IF(MOD(ROW(),2)+1=1,INDEX(Novembro!$F$4:$F$300,MATCH(K22,Novembro!$A$4:$A$300,0)),INDEX(Novembro!$F$4:$F$300,_xlfn.AGGREGATE(15,6,ROW(Novembro!$A$4:$A$300)-ROW(Novembro!$A$3)/(Novembro!$A$4:$A$300=MAX(K22)),MOD(ROW(),2)+1)))),"")</f>
        <v>A estudar</v>
      </c>
      <c r="N22" s="36">
        <f>Novembro!L9</f>
        <v>44518</v>
      </c>
      <c r="O22" s="20" t="str">
        <f>IFERROR(IF(N22="","",IF(MOD(ROW(),2)+1=1,INDEX(Novembro!$C$4:$C$300,MATCH(N22,Novembro!$A$4:$A$300,0)),INDEX(Novembro!$C$4:$C$300,_xlfn.AGGREGATE(15,6,ROW(Novembro!$A$4:$A$300)-ROW(Novembro!$A$3)/(Novembro!$A$4:$A$300=MAX(N22)),MOD(ROW(),2)+1)))),"")</f>
        <v>Vogais</v>
      </c>
      <c r="P22" s="16" t="str">
        <f>IFERROR(IF(N22="","",IF(MOD(ROW(),2)+1=1,INDEX(Novembro!$F$4:$F$300,MATCH(N22,Novembro!$A$4:$A$300,0)),INDEX(Novembro!$F$4:$F$300,_xlfn.AGGREGATE(15,6,ROW(Novembro!$A$4:$A$300)-ROW(Novembro!$A$3)/(Novembro!$A$4:$A$300=MAX(N22)),MOD(ROW(),2)+1)))),"")</f>
        <v>A estudar</v>
      </c>
      <c r="Q22" s="36">
        <f>Novembro!M9</f>
        <v>44519</v>
      </c>
      <c r="R22" s="20" t="str">
        <f>IFERROR(IF(Q22="","",IF(MOD(ROW(),2)+1=1,INDEX(Novembro!$C$4:$C$300,MATCH(Q22,Novembro!$A$4:$A$300,0)),INDEX(Novembro!$C$4:$C$300,_xlfn.AGGREGATE(15,6,ROW(Novembro!$A$4:$A$300)-ROW(Novembro!$A$3)/(Novembro!$A$4:$A$300=MAX(Q22)),MOD(ROW(),2)+1)))),"")</f>
        <v>Função</v>
      </c>
      <c r="S22" s="16" t="str">
        <f>IFERROR(IF(Q22="","",IF(MOD(ROW(),2)+1=1,INDEX(Novembro!$F$4:$F$300,MATCH(Q22,Novembro!$A$4:$A$300,0)),INDEX(Novembro!$F$4:$F$300,_xlfn.AGGREGATE(15,6,ROW(Novembro!$A$4:$A$300)-ROW(Novembro!$A$3)/(Novembro!$A$4:$A$300=MAX(Q22)),MOD(ROW(),2)+1)))),"")</f>
        <v>Estudando</v>
      </c>
      <c r="T22" s="36">
        <f>Novembro!N9</f>
        <v>44520</v>
      </c>
      <c r="U22" s="46" t="str">
        <f>IFERROR(IF(T22="","",IF(MOD(ROW(),2)+1=1,INDEX(Novembro!$C$4:$C$300,MATCH(T22,Novembro!$A$4:$A$300,0)),INDEX(Novembro!$C$4:$C$300,_xlfn.AGGREGATE(15,6,ROW(Novembro!$A$4:$A$300)-ROW(Novembro!$A$3)/(Novembro!$A$4:$A$300=MAX(T22)),MOD(ROW(),2)+1)))),"")</f>
        <v>Gramática</v>
      </c>
      <c r="V22" s="16" t="str">
        <f>IFERROR(IF(T22="","",IF(MOD(ROW(),2)+1=1,INDEX(Novembro!$F$4:$F$300,MATCH(T22,Novembro!$A$4:$A$300,0)),INDEX(Novembro!$F$4:$F$300,_xlfn.AGGREGATE(15,6,ROW(Novembro!$A$4:$A$300)-ROW(Novembro!$A$3)/(Novembro!$A$4:$A$300=MAX(T22)),MOD(ROW(),2)+1)))),"")</f>
        <v>A estudar</v>
      </c>
    </row>
    <row r="23" spans="2:22" x14ac:dyDescent="0.3">
      <c r="B23" s="45"/>
      <c r="C23" s="20" t="str">
        <f>IFERROR(IF(B22="","",IF(MOD(ROW(),2)+1=1,INDEX(Novembro!$C$4:$C$300,MATCH(B23,Novembro!$A$4:$A$300,0)),INDEX(Novembro!$C$4:$C$300,_xlfn.AGGREGATE(15,6,ROW(Novembro!$A$4:$A$300)-ROW(Novembro!$A$3)/(Novembro!$A$4:$A$300=MAX(B22:B23)),MOD(ROW(),2)+1)))),"")</f>
        <v/>
      </c>
      <c r="D23" s="16" t="str">
        <f>IFERROR(IF(B22="","",IF(MOD(ROW(),2)+1=1,INDEX(Novembro!$F$4:$F$300,MATCH(B23,Novembro!$A$4:$A$300,0)),INDEX(Novembro!$F$4:$F$300,_xlfn.AGGREGATE(15,6,ROW(Novembro!$A$4:$A$300)-ROW(Novembro!$A$3)/(Novembro!$A$4:$A$300=MAX(B22:B23)),MOD(ROW(),2)+1)))),"")</f>
        <v/>
      </c>
      <c r="E23" s="26"/>
      <c r="F23" s="20" t="str">
        <f>IFERROR(IF(E22="","",IF(MOD(ROW(),2)+1=1,INDEX(Novembro!$C$4:$C$300,MATCH(E23,Novembro!$A$4:$A$300,0)),INDEX(Novembro!$C$4:$C$300,_xlfn.AGGREGATE(15,6,ROW(Novembro!$A$4:$A$300)-ROW(Novembro!$A$3)/(Novembro!$A$4:$A$300=MAX(E22:E23)),MOD(ROW(),2)+1)))),"")</f>
        <v/>
      </c>
      <c r="G23" s="16" t="str">
        <f>IFERROR(IF(E22="","",IF(MOD(ROW(),2)+1=1,INDEX(Novembro!$F$4:$F$300,MATCH(E23,Novembro!$A$4:$A$300,0)),INDEX(Novembro!$F$4:$F$300,_xlfn.AGGREGATE(15,6,ROW(Novembro!$A$4:$A$300)-ROW(Novembro!$A$3)/(Novembro!$A$4:$A$300=MAX(E22:E23)),MOD(ROW(),2)+1)))),"")</f>
        <v/>
      </c>
      <c r="H23" s="26"/>
      <c r="I23" s="20" t="str">
        <f>IFERROR(IF(H22="","",IF(MOD(ROW(),2)+1=1,INDEX(Novembro!$C$4:$C$300,MATCH(H23,Novembro!$A$4:$A$300,0)),INDEX(Novembro!$C$4:$C$300,_xlfn.AGGREGATE(15,6,ROW(Novembro!$A$4:$A$300)-ROW(Novembro!$A$3)/(Novembro!$A$4:$A$300=MAX(H22:H23)),MOD(ROW(),2)+1)))),"")</f>
        <v/>
      </c>
      <c r="J23" s="16" t="str">
        <f>IFERROR(IF(H22="","",IF(MOD(ROW(),2)+1=1,INDEX(Novembro!$F$4:$F$300,MATCH(H23,Novembro!$A$4:$A$300,0)),INDEX(Novembro!$F$4:$F$300,_xlfn.AGGREGATE(15,6,ROW(Novembro!$A$4:$A$300)-ROW(Novembro!$A$3)/(Novembro!$A$4:$A$300=MAX(H22:H23)),MOD(ROW(),2)+1)))),"")</f>
        <v/>
      </c>
      <c r="K23" s="26"/>
      <c r="L23" s="20" t="str">
        <f>IFERROR(IF(K22="","",IF(MOD(ROW(),2)+1=1,INDEX(Novembro!$C$4:$C$300,MATCH(K23,Novembro!$A$4:$A$300,0)),INDEX(Novembro!$C$4:$C$300,_xlfn.AGGREGATE(15,6,ROW(Novembro!$A$4:$A$300)-ROW(Novembro!$A$3)/(Novembro!$A$4:$A$300=MAX(K22:K23)),MOD(ROW(),2)+1)))),"")</f>
        <v/>
      </c>
      <c r="M23" s="16" t="str">
        <f>IFERROR(IF(K22="","",IF(MOD(ROW(),2)+1=1,INDEX(Novembro!$F$4:$F$300,MATCH(K23,Novembro!$A$4:$A$300,0)),INDEX(Novembro!$F$4:$F$300,_xlfn.AGGREGATE(15,6,ROW(Novembro!$A$4:$A$300)-ROW(Novembro!$A$3)/(Novembro!$A$4:$A$300=MAX(K22:K23)),MOD(ROW(),2)+1)))),"")</f>
        <v/>
      </c>
      <c r="N23" s="26"/>
      <c r="O23" s="20" t="str">
        <f>IFERROR(IF(N22="","",IF(MOD(ROW(),2)+1=1,INDEX(Novembro!$C$4:$C$300,MATCH(N23,Novembro!$A$4:$A$300,0)),INDEX(Novembro!$C$4:$C$300,_xlfn.AGGREGATE(15,6,ROW(Novembro!$A$4:$A$300)-ROW(Novembro!$A$3)/(Novembro!$A$4:$A$300=MAX(N22:N23)),MOD(ROW(),2)+1)))),"")</f>
        <v/>
      </c>
      <c r="P23" s="16" t="str">
        <f>IFERROR(IF(N22="","",IF(MOD(ROW(),2)+1=1,INDEX(Novembro!$F$4:$F$300,MATCH(N23,Novembro!$A$4:$A$300,0)),INDEX(Novembro!$F$4:$F$300,_xlfn.AGGREGATE(15,6,ROW(Novembro!$A$4:$A$300)-ROW(Novembro!$A$3)/(Novembro!$A$4:$A$300=MAX(N22:N23)),MOD(ROW(),2)+1)))),"")</f>
        <v/>
      </c>
      <c r="Q23" s="26"/>
      <c r="R23" s="20" t="str">
        <f>IFERROR(IF(Q22="","",IF(MOD(ROW(),2)+1=1,INDEX(Novembro!$C$4:$C$300,MATCH(Q23,Novembro!$A$4:$A$300,0)),INDEX(Novembro!$C$4:$C$300,_xlfn.AGGREGATE(15,6,ROW(Novembro!$A$4:$A$300)-ROW(Novembro!$A$3)/(Novembro!$A$4:$A$300=MAX(Q22:Q23)),MOD(ROW(),2)+1)))),"")</f>
        <v/>
      </c>
      <c r="S23" s="16" t="str">
        <f>IFERROR(IF(Q22="","",IF(MOD(ROW(),2)+1=1,INDEX(Novembro!$F$4:$F$300,MATCH(Q23,Novembro!$A$4:$A$300,0)),INDEX(Novembro!$F$4:$F$300,_xlfn.AGGREGATE(15,6,ROW(Novembro!$A$4:$A$300)-ROW(Novembro!$A$3)/(Novembro!$A$4:$A$300=MAX(Q22:Q23)),MOD(ROW(),2)+1)))),"")</f>
        <v/>
      </c>
      <c r="T23" s="26"/>
      <c r="U23" s="46" t="str">
        <f>IFERROR(IF(T22="","",IF(MOD(ROW(),2)+1=1,INDEX(Novembro!$C$4:$C$300,MATCH(T23,Novembro!$A$4:$A$300,0)),INDEX(Novembro!$C$4:$C$300,_xlfn.AGGREGATE(15,6,ROW(Novembro!$A$4:$A$300)-ROW(Novembro!$A$3)/(Novembro!$A$4:$A$300=MAX(T22:T23)),MOD(ROW(),2)+1)))),"")</f>
        <v/>
      </c>
      <c r="V23" s="16" t="str">
        <f>IFERROR(IF(T22="","",IF(MOD(ROW(),2)+1=1,INDEX(Novembro!$F$4:$F$300,MATCH(T23,Novembro!$A$4:$A$300,0)),INDEX(Novembro!$F$4:$F$300,_xlfn.AGGREGATE(15,6,ROW(Novembro!$A$4:$A$300)-ROW(Novembro!$A$3)/(Novembro!$A$4:$A$300=MAX(T22:T23)),MOD(ROW(),2)+1)))),"")</f>
        <v/>
      </c>
    </row>
    <row r="24" spans="2:22" x14ac:dyDescent="0.3">
      <c r="B24" s="45"/>
      <c r="C24" s="20" t="str">
        <f>IFERROR(IF(B22="","",IF(MOD(ROW(),2)+3=1,INDEX(Novembro!$C$4:$C$300,MATCH(B24,Novembro!$A$4:$A$300,0)),INDEX(Novembro!$C$4:$C$300,_xlfn.AGGREGATE(15,6,ROW(Novembro!$A$4:$A$300)-ROW(Novembro!$A$3)/(Novembro!$A$4:$A$300=MAX(B22:B24)),MOD(ROW(),2)+3)))),"")</f>
        <v/>
      </c>
      <c r="D24" s="16" t="str">
        <f>IFERROR(IF(B22="","",IF(MOD(ROW(),2)+3=1,INDEX(Novembro!$F$4:$F$300,MATCH(B24,Novembro!$A$4:$A$300,0)),INDEX(Novembro!$F$4:$F$300,_xlfn.AGGREGATE(15,6,ROW(Novembro!$A$4:$A$300)-ROW(Novembro!$A$3)/(Novembro!$A$4:$A$300=MAX(B22:B24)),MOD(ROW(),2)+3)))),"")</f>
        <v/>
      </c>
      <c r="E24" s="26"/>
      <c r="F24" s="20" t="str">
        <f>IFERROR(IF(E22="","",IF(MOD(ROW(),2)+3=1,INDEX(Novembro!$C$4:$C$300,MATCH(E24,Novembro!$A$4:$A$300,0)),INDEX(Novembro!$C$4:$C$300,_xlfn.AGGREGATE(15,6,ROW(Novembro!$A$4:$A$300)-ROW(Novembro!$A$3)/(Novembro!$A$4:$A$300=MAX(E22:E24)),MOD(ROW(),2)+3)))),"")</f>
        <v/>
      </c>
      <c r="G24" s="16" t="str">
        <f>IFERROR(IF(E22="","",IF(MOD(ROW(),2)+3=1,INDEX(Novembro!$F$4:$F$300,MATCH(E24,Novembro!$A$4:$A$300,0)),INDEX(Novembro!$F$4:$F$300,_xlfn.AGGREGATE(15,6,ROW(Novembro!$A$4:$A$300)-ROW(Novembro!$A$3)/(Novembro!$A$4:$A$300=MAX(E22:E24)),MOD(ROW(),2)+3)))),"")</f>
        <v/>
      </c>
      <c r="H24" s="26"/>
      <c r="I24" s="20" t="str">
        <f>IFERROR(IF(H22="","",IF(MOD(ROW(),2)+3=1,INDEX(Novembro!$C$4:$C$300,MATCH(H24,Novembro!$A$4:$A$300,0)),INDEX(Novembro!$C$4:$C$300,_xlfn.AGGREGATE(15,6,ROW(Novembro!$A$4:$A$300)-ROW(Novembro!$A$3)/(Novembro!$A$4:$A$300=MAX(H22:H24)),MOD(ROW(),2)+3)))),"")</f>
        <v/>
      </c>
      <c r="J24" s="16" t="str">
        <f>IFERROR(IF(H22="","",IF(MOD(ROW(),2)+3=1,INDEX(Novembro!$F$4:$F$300,MATCH(H24,Novembro!$A$4:$A$300,0)),INDEX(Novembro!$F$4:$F$300,_xlfn.AGGREGATE(15,6,ROW(Novembro!$A$4:$A$300)-ROW(Novembro!$A$3)/(Novembro!$A$4:$A$300=MAX(H22:H24)),MOD(ROW(),2)+3)))),"")</f>
        <v/>
      </c>
      <c r="K24" s="26"/>
      <c r="L24" s="20" t="str">
        <f>IFERROR(IF(K22="","",IF(MOD(ROW(),2)+3=1,INDEX(Novembro!$C$4:$C$300,MATCH(K24,Novembro!$A$4:$A$300,0)),INDEX(Novembro!$C$4:$C$300,_xlfn.AGGREGATE(15,6,ROW(Novembro!$A$4:$A$300)-ROW(Novembro!$A$3)/(Novembro!$A$4:$A$300=MAX(K22:K24)),MOD(ROW(),2)+3)))),"")</f>
        <v/>
      </c>
      <c r="M24" s="16" t="str">
        <f>IFERROR(IF(K22="","",IF(MOD(ROW(),2)+3=1,INDEX(Novembro!$F$4:$F$300,MATCH(K24,Novembro!$A$4:$A$300,0)),INDEX(Novembro!$F$4:$F$300,_xlfn.AGGREGATE(15,6,ROW(Novembro!$A$4:$A$300)-ROW(Novembro!$A$3)/(Novembro!$A$4:$A$300=MAX(K22:K24)),MOD(ROW(),2)+3)))),"")</f>
        <v/>
      </c>
      <c r="N24" s="26"/>
      <c r="O24" s="20" t="str">
        <f>IFERROR(IF(N22="","",IF(MOD(ROW(),2)+3=1,INDEX(Novembro!$C$4:$C$300,MATCH(N24,Novembro!$A$4:$A$300,0)),INDEX(Novembro!$C$4:$C$300,_xlfn.AGGREGATE(15,6,ROW(Novembro!$A$4:$A$300)-ROW(Novembro!$A$3)/(Novembro!$A$4:$A$300=MAX(N22:N24)),MOD(ROW(),2)+3)))),"")</f>
        <v/>
      </c>
      <c r="P24" s="16" t="str">
        <f>IFERROR(IF(N22="","",IF(MOD(ROW(),2)+3=1,INDEX(Novembro!$F$4:$F$300,MATCH(N24,Novembro!$A$4:$A$300,0)),INDEX(Novembro!$F$4:$F$300,_xlfn.AGGREGATE(15,6,ROW(Novembro!$A$4:$A$300)-ROW(Novembro!$A$3)/(Novembro!$A$4:$A$300=MAX(N22:N24)),MOD(ROW(),2)+3)))),"")</f>
        <v/>
      </c>
      <c r="Q24" s="26"/>
      <c r="R24" s="20" t="str">
        <f>IFERROR(IF(Q22="","",IF(MOD(ROW(),2)+3=1,INDEX(Novembro!$C$4:$C$300,MATCH(Q24,Novembro!$A$4:$A$300,0)),INDEX(Novembro!$C$4:$C$300,_xlfn.AGGREGATE(15,6,ROW(Novembro!$A$4:$A$300)-ROW(Novembro!$A$3)/(Novembro!$A$4:$A$300=MAX(Q22:Q24)),MOD(ROW(),2)+3)))),"")</f>
        <v/>
      </c>
      <c r="S24" s="16" t="str">
        <f>IFERROR(IF(Q22="","",IF(MOD(ROW(),2)+3=1,INDEX(Novembro!$F$4:$F$300,MATCH(Q24,Novembro!$A$4:$A$300,0)),INDEX(Novembro!$F$4:$F$300,_xlfn.AGGREGATE(15,6,ROW(Novembro!$A$4:$A$300)-ROW(Novembro!$A$3)/(Novembro!$A$4:$A$300=MAX(Q22:Q24)),MOD(ROW(),2)+3)))),"")</f>
        <v/>
      </c>
      <c r="T24" s="26"/>
      <c r="U24" s="46" t="str">
        <f>IFERROR(IF(T22="","",IF(MOD(ROW(),2)+3=1,INDEX(Novembro!$C$4:$C$300,MATCH(T24,Novembro!$A$4:$A$300,0)),INDEX(Novembro!$C$4:$C$300,_xlfn.AGGREGATE(15,6,ROW(Novembro!$A$4:$A$300)-ROW(Novembro!$A$3)/(Novembro!$A$4:$A$300=MAX(T22:T24)),MOD(ROW(),2)+3)))),"")</f>
        <v/>
      </c>
      <c r="V24" s="16" t="str">
        <f>IFERROR(IF(T22="","",IF(MOD(ROW(),2)+3=1,INDEX(Novembro!$F$4:$F$300,MATCH(T24,Novembro!$A$4:$A$300,0)),INDEX(Novembro!$F$4:$F$300,_xlfn.AGGREGATE(15,6,ROW(Novembro!$A$4:$A$300)-ROW(Novembro!$A$3)/(Novembro!$A$4:$A$300=MAX(T22:T24)),MOD(ROW(),2)+3)))),"")</f>
        <v/>
      </c>
    </row>
    <row r="25" spans="2:22" x14ac:dyDescent="0.3">
      <c r="B25" s="45"/>
      <c r="C25" s="20" t="str">
        <f>IFERROR(IF(B22="","",IF(MOD(ROW(),2)+3=1,INDEX(Novembro!$C$4:$C$300,MATCH(B25,Novembro!$A$4:$A$300,0)),INDEX(Novembro!$C$4:$C$300,_xlfn.AGGREGATE(15,6,ROW(Novembro!$A$4:$A$300)-ROW(Novembro!$A$3)/(Novembro!$A$4:$A$300=MAX(B22:B25)),MOD(ROW(),2)+3)))),"")</f>
        <v/>
      </c>
      <c r="D25" s="16" t="str">
        <f>IFERROR(IF(B22="","",IF(MOD(ROW(),2)+3=1,INDEX(Novembro!$F$4:$F$300,MATCH(B25,Novembro!$A$4:$A$300,0)),INDEX(Novembro!$F$4:$F$300,_xlfn.AGGREGATE(15,6,ROW(Novembro!$A$4:$A$300)-ROW(Novembro!$A$3)/(Novembro!$A$4:$A$300=MAX(B22:B25)),MOD(ROW(),2)+3)))),"")</f>
        <v/>
      </c>
      <c r="E25" s="26"/>
      <c r="F25" s="20" t="str">
        <f>IFERROR(IF(E22="","",IF(MOD(ROW(),2)+3=1,INDEX(Novembro!$C$4:$C$300,MATCH(E25,Novembro!$A$4:$A$300,0)),INDEX(Novembro!$C$4:$C$300,_xlfn.AGGREGATE(15,6,ROW(Novembro!$A$4:$A$300)-ROW(Novembro!$A$3)/(Novembro!$A$4:$A$300=MAX(E22:E25)),MOD(ROW(),2)+3)))),"")</f>
        <v/>
      </c>
      <c r="G25" s="16" t="str">
        <f>IFERROR(IF(E22="","",IF(MOD(ROW(),2)+3=1,INDEX(Novembro!$F$4:$F$300,MATCH(E25,Novembro!$A$4:$A$300,0)),INDEX(Novembro!$F$4:$F$300,_xlfn.AGGREGATE(15,6,ROW(Novembro!$A$4:$A$300)-ROW(Novembro!$A$3)/(Novembro!$A$4:$A$300=MAX(E22:E25)),MOD(ROW(),2)+3)))),"")</f>
        <v/>
      </c>
      <c r="H25" s="26"/>
      <c r="I25" s="20" t="str">
        <f>IFERROR(IF(H22="","",IF(MOD(ROW(),2)+3=1,INDEX(Novembro!$C$4:$C$300,MATCH(H25,Novembro!$A$4:$A$300,0)),INDEX(Novembro!$C$4:$C$300,_xlfn.AGGREGATE(15,6,ROW(Novembro!$A$4:$A$300)-ROW(Novembro!$A$3)/(Novembro!$A$4:$A$300=MAX(H22:H25)),MOD(ROW(),2)+3)))),"")</f>
        <v/>
      </c>
      <c r="J25" s="16" t="str">
        <f>IFERROR(IF(H22="","",IF(MOD(ROW(),2)+3=1,INDEX(Novembro!$F$4:$F$300,MATCH(H25,Novembro!$A$4:$A$300,0)),INDEX(Novembro!$F$4:$F$300,_xlfn.AGGREGATE(15,6,ROW(Novembro!$A$4:$A$300)-ROW(Novembro!$A$3)/(Novembro!$A$4:$A$300=MAX(H22:H25)),MOD(ROW(),2)+3)))),"")</f>
        <v/>
      </c>
      <c r="K25" s="26"/>
      <c r="L25" s="20" t="str">
        <f>IFERROR(IF(K22="","",IF(MOD(ROW(),2)+3=1,INDEX(Novembro!$C$4:$C$300,MATCH(K25,Novembro!$A$4:$A$300,0)),INDEX(Novembro!$C$4:$C$300,_xlfn.AGGREGATE(15,6,ROW(Novembro!$A$4:$A$300)-ROW(Novembro!$A$3)/(Novembro!$A$4:$A$300=MAX(K22:K25)),MOD(ROW(),2)+3)))),"")</f>
        <v/>
      </c>
      <c r="M25" s="16" t="str">
        <f>IFERROR(IF(K22="","",IF(MOD(ROW(),2)+3=1,INDEX(Novembro!$F$4:$F$300,MATCH(K25,Novembro!$A$4:$A$300,0)),INDEX(Novembro!$F$4:$F$300,_xlfn.AGGREGATE(15,6,ROW(Novembro!$A$4:$A$300)-ROW(Novembro!$A$3)/(Novembro!$A$4:$A$300=MAX(K22:K25)),MOD(ROW(),2)+3)))),"")</f>
        <v/>
      </c>
      <c r="N25" s="26"/>
      <c r="O25" s="20" t="str">
        <f>IFERROR(IF(N22="","",IF(MOD(ROW(),2)+3=1,INDEX(Novembro!$C$4:$C$300,MATCH(N25,Novembro!$A$4:$A$300,0)),INDEX(Novembro!$C$4:$C$300,_xlfn.AGGREGATE(15,6,ROW(Novembro!$A$4:$A$300)-ROW(Novembro!$A$3)/(Novembro!$A$4:$A$300=MAX(N22:N25)),MOD(ROW(),2)+3)))),"")</f>
        <v/>
      </c>
      <c r="P25" s="16" t="str">
        <f>IFERROR(IF(N22="","",IF(MOD(ROW(),2)+3=1,INDEX(Novembro!$F$4:$F$300,MATCH(N25,Novembro!$A$4:$A$300,0)),INDEX(Novembro!$F$4:$F$300,_xlfn.AGGREGATE(15,6,ROW(Novembro!$A$4:$A$300)-ROW(Novembro!$A$3)/(Novembro!$A$4:$A$300=MAX(N22:N25)),MOD(ROW(),2)+3)))),"")</f>
        <v/>
      </c>
      <c r="Q25" s="26"/>
      <c r="R25" s="20" t="str">
        <f>IFERROR(IF(Q22="","",IF(MOD(ROW(),2)+3=1,INDEX(Novembro!$C$4:$C$300,MATCH(Q25,Novembro!$A$4:$A$300,0)),INDEX(Novembro!$C$4:$C$300,_xlfn.AGGREGATE(15,6,ROW(Novembro!$A$4:$A$300)-ROW(Novembro!$A$3)/(Novembro!$A$4:$A$300=MAX(Q22:Q25)),MOD(ROW(),2)+3)))),"")</f>
        <v/>
      </c>
      <c r="S25" s="16" t="str">
        <f>IFERROR(IF(Q22="","",IF(MOD(ROW(),2)+3=1,INDEX(Novembro!$F$4:$F$300,MATCH(Q25,Novembro!$A$4:$A$300,0)),INDEX(Novembro!$F$4:$F$300,_xlfn.AGGREGATE(15,6,ROW(Novembro!$A$4:$A$300)-ROW(Novembro!$A$3)/(Novembro!$A$4:$A$300=MAX(Q22:Q25)),MOD(ROW(),2)+3)))),"")</f>
        <v/>
      </c>
      <c r="T25" s="26"/>
      <c r="U25" s="46" t="str">
        <f>IFERROR(IF(T22="","",IF(MOD(ROW(),2)+3=1,INDEX(Novembro!$C$4:$C$300,MATCH(T25,Novembro!$A$4:$A$300,0)),INDEX(Novembro!$C$4:$C$300,_xlfn.AGGREGATE(15,6,ROW(Novembro!$A$4:$A$300)-ROW(Novembro!$A$3)/(Novembro!$A$4:$A$300=MAX(T22:T25)),MOD(ROW(),2)+3)))),"")</f>
        <v/>
      </c>
      <c r="V25" s="16" t="str">
        <f>IFERROR(IF(T22="","",IF(MOD(ROW(),2)+3=1,INDEX(Novembro!$F$4:$F$300,MATCH(T25,Novembro!$A$4:$A$300,0)),INDEX(Novembro!$F$4:$F$300,_xlfn.AGGREGATE(15,6,ROW(Novembro!$A$4:$A$300)-ROW(Novembro!$A$3)/(Novembro!$A$4:$A$300=MAX(T22:T25)),MOD(ROW(),2)+3)))),"")</f>
        <v/>
      </c>
    </row>
    <row r="26" spans="2:22" x14ac:dyDescent="0.3">
      <c r="B26" s="47"/>
      <c r="C26" s="20" t="str">
        <f>IFERROR(IF(B22="","",IF(MOD(ROW(),2)+5=1,INDEX(Novembro!$C$4:$C$300,MATCH(B26,Novembro!$A$4:$A$300,0)),INDEX(Novembro!$C$4:$C$300,_xlfn.AGGREGATE(15,6,ROW(Novembro!$A$4:$A$300)-ROW(Novembro!$A$3)/(Novembro!$A$4:$A$300=MAX(B22:B26)),MOD(ROW(),2)+5)))),"")</f>
        <v/>
      </c>
      <c r="D26" s="16" t="str">
        <f>IFERROR(IF(B22="","",IF(MOD(ROW(),2)+5=1,INDEX(Novembro!$F$4:$F$300,MATCH(B26,Novembro!$A$4:$A$300,0)),INDEX(Novembro!$F$4:$F$300,_xlfn.AGGREGATE(15,6,ROW(Novembro!$A$4:$A$300)-ROW(Novembro!$A$3)/(Novembro!$A$4:$A$300=MAX(B22:B26)),MOD(ROW(),2)+5)))),"")</f>
        <v/>
      </c>
      <c r="E26" s="34"/>
      <c r="F26" s="20" t="str">
        <f>IFERROR(IF(E22="","",IF(MOD(ROW(),2)+5=1,INDEX(Novembro!$C$4:$C$300,MATCH(E26,Novembro!$A$4:$A$300,0)),INDEX(Novembro!$C$4:$C$300,_xlfn.AGGREGATE(15,6,ROW(Novembro!$A$4:$A$300)-ROW(Novembro!$A$3)/(Novembro!$A$4:$A$300=MAX(E22:E26)),MOD(ROW(),2)+5)))),"")</f>
        <v/>
      </c>
      <c r="G26" s="16" t="str">
        <f>IFERROR(IF(E22="","",IF(MOD(ROW(),2)+5=1,INDEX(Novembro!$F$4:$F$300,MATCH(E26,Novembro!$A$4:$A$300,0)),INDEX(Novembro!$F$4:$F$300,_xlfn.AGGREGATE(15,6,ROW(Novembro!$A$4:$A$300)-ROW(Novembro!$A$3)/(Novembro!$A$4:$A$300=MAX(E22:E26)),MOD(ROW(),2)+5)))),"")</f>
        <v/>
      </c>
      <c r="H26" s="34"/>
      <c r="I26" s="20" t="str">
        <f>IFERROR(IF(H22="","",IF(MOD(ROW(),2)+5=1,INDEX(Novembro!$C$4:$C$300,MATCH(H26,Novembro!$A$4:$A$300,0)),INDEX(Novembro!$C$4:$C$300,_xlfn.AGGREGATE(15,6,ROW(Novembro!$A$4:$A$300)-ROW(Novembro!$A$3)/(Novembro!$A$4:$A$300=MAX(H22:H26)),MOD(ROW(),2)+5)))),"")</f>
        <v/>
      </c>
      <c r="J26" s="16" t="str">
        <f>IFERROR(IF(H22="","",IF(MOD(ROW(),2)+5=1,INDEX(Novembro!$F$4:$F$300,MATCH(H26,Novembro!$A$4:$A$300,0)),INDEX(Novembro!$F$4:$F$300,_xlfn.AGGREGATE(15,6,ROW(Novembro!$A$4:$A$300)-ROW(Novembro!$A$3)/(Novembro!$A$4:$A$300=MAX(H22:H26)),MOD(ROW(),2)+5)))),"")</f>
        <v/>
      </c>
      <c r="K26" s="34"/>
      <c r="L26" s="20" t="str">
        <f>IFERROR(IF(K22="","",IF(MOD(ROW(),2)+5=1,INDEX(Novembro!$C$4:$C$300,MATCH(K26,Novembro!$A$4:$A$300,0)),INDEX(Novembro!$C$4:$C$300,_xlfn.AGGREGATE(15,6,ROW(Novembro!$A$4:$A$300)-ROW(Novembro!$A$3)/(Novembro!$A$4:$A$300=MAX(K22:K26)),MOD(ROW(),2)+5)))),"")</f>
        <v/>
      </c>
      <c r="M26" s="16" t="str">
        <f>IFERROR(IF(K22="","",IF(MOD(ROW(),2)+5=1,INDEX(Novembro!$F$4:$F$300,MATCH(K26,Novembro!$A$4:$A$300,0)),INDEX(Novembro!$F$4:$F$300,_xlfn.AGGREGATE(15,6,ROW(Novembro!$A$4:$A$300)-ROW(Novembro!$A$3)/(Novembro!$A$4:$A$300=MAX(K22:K26)),MOD(ROW(),2)+5)))),"")</f>
        <v/>
      </c>
      <c r="N26" s="34"/>
      <c r="O26" s="20" t="str">
        <f>IFERROR(IF(N22="","",IF(MOD(ROW(),2)+5=1,INDEX(Novembro!$C$4:$C$300,MATCH(N26,Novembro!$A$4:$A$300,0)),INDEX(Novembro!$C$4:$C$300,_xlfn.AGGREGATE(15,6,ROW(Novembro!$A$4:$A$300)-ROW(Novembro!$A$3)/(Novembro!$A$4:$A$300=MAX(N22:N26)),MOD(ROW(),2)+5)))),"")</f>
        <v/>
      </c>
      <c r="P26" s="16" t="str">
        <f>IFERROR(IF(N22="","",IF(MOD(ROW(),2)+5=1,INDEX(Novembro!$F$4:$F$300,MATCH(N26,Novembro!$A$4:$A$300,0)),INDEX(Novembro!$F$4:$F$300,_xlfn.AGGREGATE(15,6,ROW(Novembro!$A$4:$A$300)-ROW(Novembro!$A$3)/(Novembro!$A$4:$A$300=MAX(N22:N26)),MOD(ROW(),2)+5)))),"")</f>
        <v/>
      </c>
      <c r="Q26" s="34"/>
      <c r="R26" s="20" t="str">
        <f>IFERROR(IF(Q22="","",IF(MOD(ROW(),2)+5=1,INDEX(Novembro!$C$4:$C$300,MATCH(Q26,Novembro!$A$4:$A$300,0)),INDEX(Novembro!$C$4:$C$300,_xlfn.AGGREGATE(15,6,ROW(Novembro!$A$4:$A$300)-ROW(Novembro!$A$3)/(Novembro!$A$4:$A$300=MAX(Q22:Q26)),MOD(ROW(),2)+5)))),"")</f>
        <v/>
      </c>
      <c r="S26" s="16" t="str">
        <f>IFERROR(IF(Q22="","",IF(MOD(ROW(),2)+5=1,INDEX(Novembro!$F$4:$F$300,MATCH(Q26,Novembro!$A$4:$A$300,0)),INDEX(Novembro!$F$4:$F$300,_xlfn.AGGREGATE(15,6,ROW(Novembro!$A$4:$A$300)-ROW(Novembro!$A$3)/(Novembro!$A$4:$A$300=MAX(Q22:Q26)),MOD(ROW(),2)+5)))),"")</f>
        <v/>
      </c>
      <c r="T26" s="34"/>
      <c r="U26" s="46" t="str">
        <f>IFERROR(IF(T22="","",IF(MOD(ROW(),2)+5=1,INDEX(Novembro!$C$4:$C$300,MATCH(T26,Novembro!$A$4:$A$300,0)),INDEX(Novembro!$C$4:$C$300,_xlfn.AGGREGATE(15,6,ROW(Novembro!$A$4:$A$300)-ROW(Novembro!$A$3)/(Novembro!$A$4:$A$300=MAX(T22:T26)),MOD(ROW(),2)+5)))),"")</f>
        <v/>
      </c>
      <c r="V26" s="16" t="str">
        <f>IFERROR(IF(T22="","",IF(MOD(ROW(),2)+5=1,INDEX(Novembro!$F$4:$F$300,MATCH(T26,Novembro!$A$4:$A$300,0)),INDEX(Novembro!$F$4:$F$300,_xlfn.AGGREGATE(15,6,ROW(Novembro!$A$4:$A$300)-ROW(Novembro!$A$3)/(Novembro!$A$4:$A$300=MAX(T22:T26)),MOD(ROW(),2)+5)))),"")</f>
        <v/>
      </c>
    </row>
    <row r="27" spans="2:22" x14ac:dyDescent="0.3">
      <c r="B27" s="47"/>
      <c r="C27" s="20" t="str">
        <f>IFERROR(IF(B22="","",IF(MOD(ROW(),2)+5=1,INDEX(Novembro!$C$4:$C$300,MATCH(B27,Novembro!$A$4:$A$300,0)),INDEX(Novembro!$C$4:$C$300,_xlfn.AGGREGATE(15,6,ROW(Novembro!$A$4:$A$300)-ROW(Novembro!$A$3)/(Novembro!$A$4:$A$300=MAX(B22:B27)),MOD(ROW(),2)+5)))),"")</f>
        <v/>
      </c>
      <c r="D27" s="16" t="str">
        <f>IFERROR(IF(B22="","",IF(MOD(ROW(),2)+5=1,INDEX(Novembro!$F$4:$F$300,MATCH(B27,Novembro!$A$4:$A$300,0)),INDEX(Novembro!$F$4:$F$300,_xlfn.AGGREGATE(15,6,ROW(Novembro!$A$4:$A$300)-ROW(Novembro!$A$3)/(Novembro!$A$4:$A$300=MAX(B22:B27)),MOD(ROW(),2)+5)))),"")</f>
        <v/>
      </c>
      <c r="E27" s="34"/>
      <c r="F27" s="20" t="str">
        <f>IFERROR(IF(E22="","",IF(MOD(ROW(),2)+5=1,INDEX(Novembro!$C$4:$C$300,MATCH(E27,Novembro!$A$4:$A$300,0)),INDEX(Novembro!$C$4:$C$300,_xlfn.AGGREGATE(15,6,ROW(Novembro!$A$4:$A$300)-ROW(Novembro!$A$3)/(Novembro!$A$4:$A$300=MAX(E22:E27)),MOD(ROW(),2)+5)))),"")</f>
        <v/>
      </c>
      <c r="G27" s="16" t="str">
        <f>IFERROR(IF(E22="","",IF(MOD(ROW(),2)+5=1,INDEX(Novembro!$F$4:$F$300,MATCH(E27,Novembro!$A$4:$A$300,0)),INDEX(Novembro!$F$4:$F$300,_xlfn.AGGREGATE(15,6,ROW(Novembro!$A$4:$A$300)-ROW(Novembro!$A$3)/(Novembro!$A$4:$A$300=MAX(E22:E27)),MOD(ROW(),2)+5)))),"")</f>
        <v/>
      </c>
      <c r="H27" s="34"/>
      <c r="I27" s="20" t="str">
        <f>IFERROR(IF(H22="","",IF(MOD(ROW(),2)+5=1,INDEX(Novembro!$C$4:$C$300,MATCH(H27,Novembro!$A$4:$A$300,0)),INDEX(Novembro!$C$4:$C$300,_xlfn.AGGREGATE(15,6,ROW(Novembro!$A$4:$A$300)-ROW(Novembro!$A$3)/(Novembro!$A$4:$A$300=MAX(H22:H27)),MOD(ROW(),2)+5)))),"")</f>
        <v/>
      </c>
      <c r="J27" s="16" t="str">
        <f>IFERROR(IF(H22="","",IF(MOD(ROW(),2)+5=1,INDEX(Novembro!$F$4:$F$300,MATCH(H27,Novembro!$A$4:$A$300,0)),INDEX(Novembro!$F$4:$F$300,_xlfn.AGGREGATE(15,6,ROW(Novembro!$A$4:$A$300)-ROW(Novembro!$A$3)/(Novembro!$A$4:$A$300=MAX(H22:H27)),MOD(ROW(),2)+5)))),"")</f>
        <v/>
      </c>
      <c r="K27" s="34"/>
      <c r="L27" s="20" t="str">
        <f>IFERROR(IF(K22="","",IF(MOD(ROW(),2)+5=1,INDEX(Novembro!$C$4:$C$300,MATCH(K27,Novembro!$A$4:$A$300,0)),INDEX(Novembro!$C$4:$C$300,_xlfn.AGGREGATE(15,6,ROW(Novembro!$A$4:$A$300)-ROW(Novembro!$A$3)/(Novembro!$A$4:$A$300=MAX(K22:K27)),MOD(ROW(),2)+5)))),"")</f>
        <v/>
      </c>
      <c r="M27" s="16" t="str">
        <f>IFERROR(IF(K22="","",IF(MOD(ROW(),2)+5=1,INDEX(Novembro!$F$4:$F$300,MATCH(K27,Novembro!$A$4:$A$300,0)),INDEX(Novembro!$F$4:$F$300,_xlfn.AGGREGATE(15,6,ROW(Novembro!$A$4:$A$300)-ROW(Novembro!$A$3)/(Novembro!$A$4:$A$300=MAX(K22:K27)),MOD(ROW(),2)+5)))),"")</f>
        <v/>
      </c>
      <c r="N27" s="34"/>
      <c r="O27" s="20" t="str">
        <f>IFERROR(IF(N22="","",IF(MOD(ROW(),2)+5=1,INDEX(Novembro!$C$4:$C$300,MATCH(N27,Novembro!$A$4:$A$300,0)),INDEX(Novembro!$C$4:$C$300,_xlfn.AGGREGATE(15,6,ROW(Novembro!$A$4:$A$300)-ROW(Novembro!$A$3)/(Novembro!$A$4:$A$300=MAX(N22:N27)),MOD(ROW(),2)+5)))),"")</f>
        <v/>
      </c>
      <c r="P27" s="16" t="str">
        <f>IFERROR(IF(N22="","",IF(MOD(ROW(),2)+5=1,INDEX(Novembro!$F$4:$F$300,MATCH(N27,Novembro!$A$4:$A$300,0)),INDEX(Novembro!$F$4:$F$300,_xlfn.AGGREGATE(15,6,ROW(Novembro!$A$4:$A$300)-ROW(Novembro!$A$3)/(Novembro!$A$4:$A$300=MAX(N22:N27)),MOD(ROW(),2)+5)))),"")</f>
        <v/>
      </c>
      <c r="Q27" s="34"/>
      <c r="R27" s="20" t="str">
        <f>IFERROR(IF(Q22="","",IF(MOD(ROW(),2)+5=1,INDEX(Novembro!$C$4:$C$300,MATCH(Q27,Novembro!$A$4:$A$300,0)),INDEX(Novembro!$C$4:$C$300,_xlfn.AGGREGATE(15,6,ROW(Novembro!$A$4:$A$300)-ROW(Novembro!$A$3)/(Novembro!$A$4:$A$300=MAX(Q22:Q27)),MOD(ROW(),2)+5)))),"")</f>
        <v/>
      </c>
      <c r="S27" s="16" t="str">
        <f>IFERROR(IF(Q22="","",IF(MOD(ROW(),2)+5=1,INDEX(Novembro!$F$4:$F$300,MATCH(Q27,Novembro!$A$4:$A$300,0)),INDEX(Novembro!$F$4:$F$300,_xlfn.AGGREGATE(15,6,ROW(Novembro!$A$4:$A$300)-ROW(Novembro!$A$3)/(Novembro!$A$4:$A$300=MAX(Q22:Q27)),MOD(ROW(),2)+5)))),"")</f>
        <v/>
      </c>
      <c r="T27" s="34"/>
      <c r="U27" s="46" t="str">
        <f>IFERROR(IF(T22="","",IF(MOD(ROW(),2)+5=1,INDEX(Novembro!$C$4:$C$300,MATCH(T27,Novembro!$A$4:$A$300,0)),INDEX(Novembro!$C$4:$C$300,_xlfn.AGGREGATE(15,6,ROW(Novembro!$A$4:$A$300)-ROW(Novembro!$A$3)/(Novembro!$A$4:$A$300=MAX(T22:T27)),MOD(ROW(),2)+5)))),"")</f>
        <v/>
      </c>
      <c r="V27" s="16" t="str">
        <f>IFERROR(IF(T22="","",IF(MOD(ROW(),2)+5=1,INDEX(Novembro!$F$4:$F$300,MATCH(T27,Novembro!$A$4:$A$300,0)),INDEX(Novembro!$F$4:$F$300,_xlfn.AGGREGATE(15,6,ROW(Novembro!$A$4:$A$300)-ROW(Novembro!$A$3)/(Novembro!$A$4:$A$300=MAX(T22:T27)),MOD(ROW(),2)+5)))),"")</f>
        <v/>
      </c>
    </row>
    <row r="28" spans="2:22" x14ac:dyDescent="0.3">
      <c r="B28" s="47"/>
      <c r="C28" s="20" t="str">
        <f>IFERROR(IF(B22="","",IF(MOD(ROW(),2)+7=1,INDEX(Novembro!$C$4:$C$300,MATCH(B28,Novembro!$A$4:$A$300,0)),INDEX(Novembro!$C$4:$C$300,_xlfn.AGGREGATE(15,6,ROW(Novembro!$A$4:$A$300)-ROW(Novembro!$A$3)/(Novembro!$A$4:$A$300=MAX(B22:B28)),MOD(ROW(),2)+7)))),"")</f>
        <v/>
      </c>
      <c r="D28" s="16" t="str">
        <f>IFERROR(IF(B22="","",IF(MOD(ROW(),2)+7=1,INDEX(Novembro!$F$4:$F$300,MATCH(B28,Novembro!$A$4:$A$300,0)),INDEX(Novembro!$F$4:$F$300,_xlfn.AGGREGATE(15,6,ROW(Novembro!$A$4:$A$300)-ROW(Novembro!$A$3)/(Novembro!$A$4:$A$300=MAX(B22:B28)),MOD(ROW(),2)+7)))),"")</f>
        <v/>
      </c>
      <c r="E28" s="34"/>
      <c r="F28" s="20" t="str">
        <f>IFERROR(IF(E22="","",IF(MOD(ROW(),2)+7=1,INDEX(Novembro!$C$4:$C$300,MATCH(E28,Novembro!$A$4:$A$300,0)),INDEX(Novembro!$C$4:$C$300,_xlfn.AGGREGATE(15,6,ROW(Novembro!$A$4:$A$300)-ROW(Novembro!$A$3)/(Novembro!$A$4:$A$300=MAX(E22:E28)),MOD(ROW(),2)+7)))),"")</f>
        <v/>
      </c>
      <c r="G28" s="16" t="str">
        <f>IFERROR(IF(E22="","",IF(MOD(ROW(),2)+7=1,INDEX(Novembro!$F$4:$F$300,MATCH(E28,Novembro!$A$4:$A$300,0)),INDEX(Novembro!$F$4:$F$300,_xlfn.AGGREGATE(15,6,ROW(Novembro!$A$4:$A$300)-ROW(Novembro!$A$3)/(Novembro!$A$4:$A$300=MAX(E22:E28)),MOD(ROW(),2)+7)))),"")</f>
        <v/>
      </c>
      <c r="H28" s="34"/>
      <c r="I28" s="20" t="str">
        <f>IFERROR(IF(H22="","",IF(MOD(ROW(),2)+7=1,INDEX(Novembro!$C$4:$C$300,MATCH(H28,Novembro!$A$4:$A$300,0)),INDEX(Novembro!$C$4:$C$300,_xlfn.AGGREGATE(15,6,ROW(Novembro!$A$4:$A$300)-ROW(Novembro!$A$3)/(Novembro!$A$4:$A$300=MAX(H22:H28)),MOD(ROW(),2)+7)))),"")</f>
        <v/>
      </c>
      <c r="J28" s="16" t="str">
        <f>IFERROR(IF(H22="","",IF(MOD(ROW(),2)+7=1,INDEX(Novembro!$F$4:$F$300,MATCH(H28,Novembro!$A$4:$A$300,0)),INDEX(Novembro!$F$4:$F$300,_xlfn.AGGREGATE(15,6,ROW(Novembro!$A$4:$A$300)-ROW(Novembro!$A$3)/(Novembro!$A$4:$A$300=MAX(H22:H28)),MOD(ROW(),2)+7)))),"")</f>
        <v/>
      </c>
      <c r="K28" s="34"/>
      <c r="L28" s="20" t="str">
        <f>IFERROR(IF(K22="","",IF(MOD(ROW(),2)+7=1,INDEX(Novembro!$C$4:$C$300,MATCH(K28,Novembro!$A$4:$A$300,0)),INDEX(Novembro!$C$4:$C$300,_xlfn.AGGREGATE(15,6,ROW(Novembro!$A$4:$A$300)-ROW(Novembro!$A$3)/(Novembro!$A$4:$A$300=MAX(K22:K28)),MOD(ROW(),2)+7)))),"")</f>
        <v/>
      </c>
      <c r="M28" s="16" t="str">
        <f>IFERROR(IF(K22="","",IF(MOD(ROW(),2)+7=1,INDEX(Novembro!$F$4:$F$300,MATCH(K28,Novembro!$A$4:$A$300,0)),INDEX(Novembro!$F$4:$F$300,_xlfn.AGGREGATE(15,6,ROW(Novembro!$A$4:$A$300)-ROW(Novembro!$A$3)/(Novembro!$A$4:$A$300=MAX(K22:K28)),MOD(ROW(),2)+7)))),"")</f>
        <v/>
      </c>
      <c r="N28" s="34"/>
      <c r="O28" s="20" t="str">
        <f>IFERROR(IF(N22="","",IF(MOD(ROW(),2)+7=1,INDEX(Novembro!$C$4:$C$300,MATCH(N28,Novembro!$A$4:$A$300,0)),INDEX(Novembro!$C$4:$C$300,_xlfn.AGGREGATE(15,6,ROW(Novembro!$A$4:$A$300)-ROW(Novembro!$A$3)/(Novembro!$A$4:$A$300=MAX(N22:N28)),MOD(ROW(),2)+7)))),"")</f>
        <v/>
      </c>
      <c r="P28" s="16" t="str">
        <f>IFERROR(IF(N22="","",IF(MOD(ROW(),2)+7=1,INDEX(Novembro!$F$4:$F$300,MATCH(N28,Novembro!$A$4:$A$300,0)),INDEX(Novembro!$F$4:$F$300,_xlfn.AGGREGATE(15,6,ROW(Novembro!$A$4:$A$300)-ROW(Novembro!$A$3)/(Novembro!$A$4:$A$300=MAX(N22:N28)),MOD(ROW(),2)+7)))),"")</f>
        <v/>
      </c>
      <c r="Q28" s="34"/>
      <c r="R28" s="20" t="str">
        <f>IFERROR(IF(Q22="","",IF(MOD(ROW(),2)+7=1,INDEX(Novembro!$C$4:$C$300,MATCH(Q28,Novembro!$A$4:$A$300,0)),INDEX(Novembro!$C$4:$C$300,_xlfn.AGGREGATE(15,6,ROW(Novembro!$A$4:$A$300)-ROW(Novembro!$A$3)/(Novembro!$A$4:$A$300=MAX(Q22:Q28)),MOD(ROW(),2)+7)))),"")</f>
        <v/>
      </c>
      <c r="S28" s="16" t="str">
        <f>IFERROR(IF(Q22="","",IF(MOD(ROW(),2)+7=1,INDEX(Novembro!$F$4:$F$300,MATCH(Q28,Novembro!$A$4:$A$300,0)),INDEX(Novembro!$F$4:$F$300,_xlfn.AGGREGATE(15,6,ROW(Novembro!$A$4:$A$300)-ROW(Novembro!$A$3)/(Novembro!$A$4:$A$300=MAX(Q22:Q28)),MOD(ROW(),2)+7)))),"")</f>
        <v/>
      </c>
      <c r="T28" s="34"/>
      <c r="U28" s="46" t="str">
        <f>IFERROR(IF(T22="","",IF(MOD(ROW(),2)+7=1,INDEX(Novembro!$C$4:$C$300,MATCH(T28,Novembro!$A$4:$A$300,0)),INDEX(Novembro!$C$4:$C$300,_xlfn.AGGREGATE(15,6,ROW(Novembro!$A$4:$A$300)-ROW(Novembro!$A$3)/(Novembro!$A$4:$A$300=MAX(T22:T28)),MOD(ROW(),2)+7)))),"")</f>
        <v/>
      </c>
      <c r="V28" s="16" t="str">
        <f>IFERROR(IF(T22="","",IF(MOD(ROW(),2)+7=1,INDEX(Novembro!$F$4:$F$300,MATCH(T28,Novembro!$A$4:$A$300,0)),INDEX(Novembro!$F$4:$F$300,_xlfn.AGGREGATE(15,6,ROW(Novembro!$A$4:$A$300)-ROW(Novembro!$A$3)/(Novembro!$A$4:$A$300=MAX(T22:T28)),MOD(ROW(),2)+7)))),"")</f>
        <v/>
      </c>
    </row>
    <row r="29" spans="2:22" x14ac:dyDescent="0.3">
      <c r="B29" s="50"/>
      <c r="C29" s="21" t="str">
        <f>IFERROR(IF(B22="","",IF(MOD(ROW(),2)+7=1,INDEX(Novembro!$C$4:$C$300,MATCH(B29,Novembro!$A$4:$A$300,0)),INDEX(Novembro!$C$4:$C$300,_xlfn.AGGREGATE(15,6,ROW(Novembro!$A$4:$A$300)-ROW(Novembro!$A$3)/(Novembro!$A$4:$A$300=MAX(B22:B29)),MOD(ROW(),2)+7)))),"")</f>
        <v/>
      </c>
      <c r="D29" s="16" t="str">
        <f>IFERROR(IF(B22="","",IF(MOD(ROW(),2)+7=1,INDEX(Novembro!$F$4:$F$300,MATCH(B29,Novembro!$A$4:$A$300,0)),INDEX(Novembro!$F$4:$F$300,_xlfn.AGGREGATE(15,6,ROW(Novembro!$A$4:$A$300)-ROW(Novembro!$A$3)/(Novembro!$A$4:$A$300=MAX(B22:B29)),MOD(ROW(),2)+7)))),"")</f>
        <v/>
      </c>
      <c r="E29" s="35"/>
      <c r="F29" s="44" t="str">
        <f>IFERROR(IF(E22="","",IF(MOD(ROW(),2)+7=1,INDEX(Novembro!$C$4:$C$300,MATCH(E29,Novembro!$A$4:$A$300,0)),INDEX(Novembro!$C$4:$C$300,_xlfn.AGGREGATE(15,6,ROW(Novembro!$A$4:$A$300)-ROW(Novembro!$A$3)/(Novembro!$A$4:$A$300=MAX(E22:E29)),MOD(ROW(),2)+7)))),"")</f>
        <v/>
      </c>
      <c r="G29" s="16" t="str">
        <f>IFERROR(IF(E22="","",IF(MOD(ROW(),2)+7=1,INDEX(Novembro!$F$4:$F$300,MATCH(E29,Novembro!$A$4:$A$300,0)),INDEX(Novembro!$F$4:$F$300,_xlfn.AGGREGATE(15,6,ROW(Novembro!$A$4:$A$300)-ROW(Novembro!$A$3)/(Novembro!$A$4:$A$300=MAX(E22:E29)),MOD(ROW(),2)+7)))),"")</f>
        <v/>
      </c>
      <c r="H29" s="35"/>
      <c r="I29" s="44" t="str">
        <f>IFERROR(IF(H22="","",IF(MOD(ROW(),2)+7=1,INDEX(Novembro!$C$4:$C$300,MATCH(H29,Novembro!$A$4:$A$300,0)),INDEX(Novembro!$C$4:$C$300,_xlfn.AGGREGATE(15,6,ROW(Novembro!$A$4:$A$300)-ROW(Novembro!$A$3)/(Novembro!$A$4:$A$300=MAX(H22:H29)),MOD(ROW(),2)+7)))),"")</f>
        <v/>
      </c>
      <c r="J29" s="16" t="str">
        <f>IFERROR(IF(H22="","",IF(MOD(ROW(),2)+7=1,INDEX(Novembro!$F$4:$F$300,MATCH(H29,Novembro!$A$4:$A$300,0)),INDEX(Novembro!$F$4:$F$300,_xlfn.AGGREGATE(15,6,ROW(Novembro!$A$4:$A$300)-ROW(Novembro!$A$3)/(Novembro!$A$4:$A$300=MAX(H22:H29)),MOD(ROW(),2)+7)))),"")</f>
        <v/>
      </c>
      <c r="K29" s="35"/>
      <c r="L29" s="44" t="str">
        <f>IFERROR(IF(K22="","",IF(MOD(ROW(),2)+7=1,INDEX(Novembro!$C$4:$C$300,MATCH(K29,Novembro!$A$4:$A$300,0)),INDEX(Novembro!$C$4:$C$300,_xlfn.AGGREGATE(15,6,ROW(Novembro!$A$4:$A$300)-ROW(Novembro!$A$3)/(Novembro!$A$4:$A$300=MAX(K22:K29)),MOD(ROW(),2)+7)))),"")</f>
        <v/>
      </c>
      <c r="M29" s="16" t="str">
        <f>IFERROR(IF(K22="","",IF(MOD(ROW(),2)+7=1,INDEX(Novembro!$F$4:$F$300,MATCH(K29,Novembro!$A$4:$A$300,0)),INDEX(Novembro!$F$4:$F$300,_xlfn.AGGREGATE(15,6,ROW(Novembro!$A$4:$A$300)-ROW(Novembro!$A$3)/(Novembro!$A$4:$A$300=MAX(K22:K29)),MOD(ROW(),2)+7)))),"")</f>
        <v/>
      </c>
      <c r="N29" s="35"/>
      <c r="O29" s="44" t="str">
        <f>IFERROR(IF(N22="","",IF(MOD(ROW(),2)+7=1,INDEX(Novembro!$C$4:$C$300,MATCH(N29,Novembro!$A$4:$A$300,0)),INDEX(Novembro!$C$4:$C$300,_xlfn.AGGREGATE(15,6,ROW(Novembro!$A$4:$A$300)-ROW(Novembro!$A$3)/(Novembro!$A$4:$A$300=MAX(N22:N29)),MOD(ROW(),2)+7)))),"")</f>
        <v/>
      </c>
      <c r="P29" s="16" t="str">
        <f>IFERROR(IF(N22="","",IF(MOD(ROW(),2)+7=1,INDEX(Novembro!$F$4:$F$300,MATCH(N29,Novembro!$A$4:$A$300,0)),INDEX(Novembro!$F$4:$F$300,_xlfn.AGGREGATE(15,6,ROW(Novembro!$A$4:$A$300)-ROW(Novembro!$A$3)/(Novembro!$A$4:$A$300=MAX(N22:N29)),MOD(ROW(),2)+7)))),"")</f>
        <v/>
      </c>
      <c r="Q29" s="35"/>
      <c r="R29" s="44" t="str">
        <f>IFERROR(IF(Q22="","",IF(MOD(ROW(),2)+7=1,INDEX(Novembro!$C$4:$C$300,MATCH(Q29,Novembro!$A$4:$A$300,0)),INDEX(Novembro!$C$4:$C$300,_xlfn.AGGREGATE(15,6,ROW(Novembro!$A$4:$A$300)-ROW(Novembro!$A$3)/(Novembro!$A$4:$A$300=MAX(Q22:Q29)),MOD(ROW(),2)+7)))),"")</f>
        <v/>
      </c>
      <c r="S29" s="16" t="str">
        <f>IFERROR(IF(Q22="","",IF(MOD(ROW(),2)+7=1,INDEX(Novembro!$F$4:$F$300,MATCH(Q29,Novembro!$A$4:$A$300,0)),INDEX(Novembro!$F$4:$F$300,_xlfn.AGGREGATE(15,6,ROW(Novembro!$A$4:$A$300)-ROW(Novembro!$A$3)/(Novembro!$A$4:$A$300=MAX(Q22:Q29)),MOD(ROW(),2)+7)))),"")</f>
        <v/>
      </c>
      <c r="T29" s="35"/>
      <c r="U29" s="51" t="str">
        <f>IFERROR(IF(T22="","",IF(MOD(ROW(),2)+7=1,INDEX(Novembro!$C$4:$C$300,MATCH(T29,Novembro!$A$4:$A$300,0)),INDEX(Novembro!$C$4:$C$300,_xlfn.AGGREGATE(15,6,ROW(Novembro!$A$4:$A$300)-ROW(Novembro!$A$3)/(Novembro!$A$4:$A$300=MAX(T22:T29)),MOD(ROW(),2)+7)))),"")</f>
        <v/>
      </c>
      <c r="V29" s="16" t="str">
        <f>IFERROR(IF(T22="","",IF(MOD(ROW(),2)+7=1,INDEX(Novembro!$F$4:$F$300,MATCH(T29,Novembro!$A$4:$A$300,0)),INDEX(Novembro!$F$4:$F$300,_xlfn.AGGREGATE(15,6,ROW(Novembro!$A$4:$A$300)-ROW(Novembro!$A$3)/(Novembro!$A$4:$A$300=MAX(T22:T29)),MOD(ROW(),2)+7)))),"")</f>
        <v/>
      </c>
    </row>
    <row r="30" spans="2:22" x14ac:dyDescent="0.3">
      <c r="B30" s="49">
        <f>Novembro!H10</f>
        <v>44521</v>
      </c>
      <c r="C30" s="20" t="str">
        <f>IFERROR(IF(B30="","",IF(MOD(ROW(),2)+1=1,INDEX(Novembro!$C$4:$C$300,MATCH(B30,Novembro!$A$4:$A$300,0)),INDEX(Novembro!$C$4:$C$300,_xlfn.AGGREGATE(15,6,ROW(Novembro!$A$4:$A$300)-ROW(Novembro!$A$3)/(Novembro!$A$4:$A$300=MAX(B30)),MOD(ROW(),2)+1)))),"")</f>
        <v>VM</v>
      </c>
      <c r="D30" s="16" t="str">
        <f>IFERROR(IF(B30="","",IF(MOD(ROW(),2)+1=1,INDEX(Novembro!$F$4:$F$300,MATCH(B30,Novembro!$A$4:$A$300,0)),INDEX(Novembro!$F$4:$F$300,_xlfn.AGGREGATE(15,6,ROW(Novembro!$A$4:$A$300)-ROW(Novembro!$A$3)/(Novembro!$A$4:$A$300=MAX(B30)),MOD(ROW(),2)+1)))),"")</f>
        <v>A estudar</v>
      </c>
      <c r="E30" s="36">
        <f>Novembro!I10</f>
        <v>44522</v>
      </c>
      <c r="F30" s="20" t="str">
        <f>IFERROR(IF(E30="","",IF(MOD(ROW(),2)+1=1,INDEX(Novembro!$C$4:$C$300,MATCH(E30,Novembro!$A$4:$A$300,0)),INDEX(Novembro!$C$4:$C$300,_xlfn.AGGREGATE(15,6,ROW(Novembro!$A$4:$A$300)-ROW(Novembro!$A$3)/(Novembro!$A$4:$A$300=MAX(E30)),MOD(ROW(),2)+1)))),"")</f>
        <v>Tabela Periódica</v>
      </c>
      <c r="G30" s="16" t="str">
        <f>IFERROR(IF(E30="","",IF(MOD(ROW(),2)+1=1,INDEX(Novembro!$F$4:$F$300,MATCH(E30,Novembro!$A$4:$A$300,0)),INDEX(Novembro!$F$4:$F$300,_xlfn.AGGREGATE(15,6,ROW(Novembro!$A$4:$A$300)-ROW(Novembro!$A$3)/(Novembro!$A$4:$A$300=MAX(E30)),MOD(ROW(),2)+1)))),"")</f>
        <v>A estudar</v>
      </c>
      <c r="H30" s="36">
        <f>Novembro!J10</f>
        <v>44523</v>
      </c>
      <c r="I30" s="20" t="str">
        <f>IFERROR(IF(H30="","",IF(MOD(ROW(),2)+1=1,INDEX(Novembro!$C$4:$C$300,MATCH(H30,Novembro!$A$4:$A$300,0)),INDEX(Novembro!$C$4:$C$300,_xlfn.AGGREGATE(15,6,ROW(Novembro!$A$4:$A$300)-ROW(Novembro!$A$3)/(Novembro!$A$4:$A$300=MAX(H30)),MOD(ROW(),2)+1)))),"")</f>
        <v>Numeros inteiros</v>
      </c>
      <c r="J30" s="16" t="str">
        <f>IFERROR(IF(H30="","",IF(MOD(ROW(),2)+1=1,INDEX(Novembro!$F$4:$F$300,MATCH(H30,Novembro!$A$4:$A$300,0)),INDEX(Novembro!$F$4:$F$300,_xlfn.AGGREGATE(15,6,ROW(Novembro!$A$4:$A$300)-ROW(Novembro!$A$3)/(Novembro!$A$4:$A$300=MAX(H30)),MOD(ROW(),2)+1)))),"")</f>
        <v>A estudar</v>
      </c>
      <c r="K30" s="36">
        <f>Novembro!K10</f>
        <v>44524</v>
      </c>
      <c r="L30" s="20" t="str">
        <f>IFERROR(IF(K30="","",IF(MOD(ROW(),2)+1=1,INDEX(Novembro!$C$4:$C$300,MATCH(K30,Novembro!$A$4:$A$300,0)),INDEX(Novembro!$C$4:$C$300,_xlfn.AGGREGATE(15,6,ROW(Novembro!$A$4:$A$300)-ROW(Novembro!$A$3)/(Novembro!$A$4:$A$300=MAX(K30)),MOD(ROW(),2)+1)))),"")</f>
        <v>Frações</v>
      </c>
      <c r="M30" s="16" t="str">
        <f>IFERROR(IF(K30="","",IF(MOD(ROW(),2)+1=1,INDEX(Novembro!$F$4:$F$300,MATCH(K30,Novembro!$A$4:$A$300,0)),INDEX(Novembro!$F$4:$F$300,_xlfn.AGGREGATE(15,6,ROW(Novembro!$A$4:$A$300)-ROW(Novembro!$A$3)/(Novembro!$A$4:$A$300=MAX(K30)),MOD(ROW(),2)+1)))),"")</f>
        <v>Estudado</v>
      </c>
      <c r="N30" s="36">
        <f>Novembro!L10</f>
        <v>44525</v>
      </c>
      <c r="O30" s="20" t="str">
        <f>IFERROR(IF(N30="","",IF(MOD(ROW(),2)+1=1,INDEX(Novembro!$C$4:$C$300,MATCH(N30,Novembro!$A$4:$A$300,0)),INDEX(Novembro!$C$4:$C$300,_xlfn.AGGREGATE(15,6,ROW(Novembro!$A$4:$A$300)-ROW(Novembro!$A$3)/(Novembro!$A$4:$A$300=MAX(N30)),MOD(ROW(),2)+1)))),"")</f>
        <v>Redação</v>
      </c>
      <c r="P30" s="16" t="str">
        <f>IFERROR(IF(N30="","",IF(MOD(ROW(),2)+1=1,INDEX(Novembro!$F$4:$F$300,MATCH(N30,Novembro!$A$4:$A$300,0)),INDEX(Novembro!$F$4:$F$300,_xlfn.AGGREGATE(15,6,ROW(Novembro!$A$4:$A$300)-ROW(Novembro!$A$3)/(Novembro!$A$4:$A$300=MAX(N30)),MOD(ROW(),2)+1)))),"")</f>
        <v>Estudado</v>
      </c>
      <c r="Q30" s="36">
        <f>Novembro!M10</f>
        <v>44526</v>
      </c>
      <c r="R30" s="20" t="str">
        <f>IFERROR(IF(Q30="","",IF(MOD(ROW(),2)+1=1,INDEX(Novembro!$C$4:$C$300,MATCH(Q30,Novembro!$A$4:$A$300,0)),INDEX(Novembro!$C$4:$C$300,_xlfn.AGGREGATE(15,6,ROW(Novembro!$A$4:$A$300)-ROW(Novembro!$A$3)/(Novembro!$A$4:$A$300=MAX(Q30)),MOD(ROW(),2)+1)))),"")</f>
        <v>Plural</v>
      </c>
      <c r="S30" s="16" t="str">
        <f>IFERROR(IF(Q30="","",IF(MOD(ROW(),2)+1=1,INDEX(Novembro!$F$4:$F$300,MATCH(Q30,Novembro!$A$4:$A$300,0)),INDEX(Novembro!$F$4:$F$300,_xlfn.AGGREGATE(15,6,ROW(Novembro!$A$4:$A$300)-ROW(Novembro!$A$3)/(Novembro!$A$4:$A$300=MAX(Q30)),MOD(ROW(),2)+1)))),"")</f>
        <v>Estudando</v>
      </c>
      <c r="T30" s="36">
        <f>Novembro!N10</f>
        <v>44527</v>
      </c>
      <c r="U30" s="46" t="str">
        <f>IFERROR(IF(T30="","",IF(MOD(ROW(),2)+1=1,INDEX(Novembro!$C$4:$C$300,MATCH(T30,Novembro!$A$4:$A$300,0)),INDEX(Novembro!$C$4:$C$300,_xlfn.AGGREGATE(15,6,ROW(Novembro!$A$4:$A$300)-ROW(Novembro!$A$3)/(Novembro!$A$4:$A$300=MAX(T30)),MOD(ROW(),2)+1)))),"")</f>
        <v/>
      </c>
      <c r="V30" s="16" t="str">
        <f>IFERROR(IF(T30="","",IF(MOD(ROW(),2)+1=1,INDEX(Novembro!$F$4:$F$300,MATCH(T30,Novembro!$A$4:$A$300,0)),INDEX(Novembro!$F$4:$F$300,_xlfn.AGGREGATE(15,6,ROW(Novembro!$A$4:$A$300)-ROW(Novembro!$A$3)/(Novembro!$A$4:$A$300=MAX(T30)),MOD(ROW(),2)+1)))),"")</f>
        <v/>
      </c>
    </row>
    <row r="31" spans="2:22" x14ac:dyDescent="0.3">
      <c r="B31" s="45"/>
      <c r="C31" s="20" t="str">
        <f>IFERROR(IF(B30="","",IF(MOD(ROW(),2)+1=1,INDEX(Novembro!$C$4:$C$300,MATCH(B31,Novembro!$A$4:$A$300,0)),INDEX(Novembro!$C$4:$C$300,_xlfn.AGGREGATE(15,6,ROW(Novembro!$A$4:$A$300)-ROW(Novembro!$A$3)/(Novembro!$A$4:$A$300=MAX(B30:B31)),MOD(ROW(),2)+1)))),"")</f>
        <v/>
      </c>
      <c r="D31" s="16" t="str">
        <f>IFERROR(IF(B30="","",IF(MOD(ROW(),2)+1=1,INDEX(Novembro!$F$4:$F$300,MATCH(B31,Novembro!$A$4:$A$300,0)),INDEX(Novembro!$F$4:$F$300,_xlfn.AGGREGATE(15,6,ROW(Novembro!$A$4:$A$300)-ROW(Novembro!$A$3)/(Novembro!$A$4:$A$300=MAX(B30:B31)),MOD(ROW(),2)+1)))),"")</f>
        <v/>
      </c>
      <c r="E31" s="26"/>
      <c r="F31" s="20" t="str">
        <f>IFERROR(IF(E30="","",IF(MOD(ROW(),2)+1=1,INDEX(Novembro!$C$4:$C$300,MATCH(E31,Novembro!$A$4:$A$300,0)),INDEX(Novembro!$C$4:$C$300,_xlfn.AGGREGATE(15,6,ROW(Novembro!$A$4:$A$300)-ROW(Novembro!$A$3)/(Novembro!$A$4:$A$300=MAX(E30:E31)),MOD(ROW(),2)+1)))),"")</f>
        <v/>
      </c>
      <c r="G31" s="16" t="str">
        <f>IFERROR(IF(E30="","",IF(MOD(ROW(),2)+1=1,INDEX(Novembro!$F$4:$F$300,MATCH(E31,Novembro!$A$4:$A$300,0)),INDEX(Novembro!$F$4:$F$300,_xlfn.AGGREGATE(15,6,ROW(Novembro!$A$4:$A$300)-ROW(Novembro!$A$3)/(Novembro!$A$4:$A$300=MAX(E30:E31)),MOD(ROW(),2)+1)))),"")</f>
        <v/>
      </c>
      <c r="H31" s="26"/>
      <c r="I31" s="20" t="str">
        <f>IFERROR(IF(H30="","",IF(MOD(ROW(),2)+1=1,INDEX(Novembro!$C$4:$C$300,MATCH(H31,Novembro!$A$4:$A$300,0)),INDEX(Novembro!$C$4:$C$300,_xlfn.AGGREGATE(15,6,ROW(Novembro!$A$4:$A$300)-ROW(Novembro!$A$3)/(Novembro!$A$4:$A$300=MAX(H30:H31)),MOD(ROW(),2)+1)))),"")</f>
        <v/>
      </c>
      <c r="J31" s="16" t="str">
        <f>IFERROR(IF(H30="","",IF(MOD(ROW(),2)+1=1,INDEX(Novembro!$F$4:$F$300,MATCH(H31,Novembro!$A$4:$A$300,0)),INDEX(Novembro!$F$4:$F$300,_xlfn.AGGREGATE(15,6,ROW(Novembro!$A$4:$A$300)-ROW(Novembro!$A$3)/(Novembro!$A$4:$A$300=MAX(H30:H31)),MOD(ROW(),2)+1)))),"")</f>
        <v/>
      </c>
      <c r="K31" s="26"/>
      <c r="L31" s="20" t="str">
        <f>IFERROR(IF(K30="","",IF(MOD(ROW(),2)+1=1,INDEX(Novembro!$C$4:$C$300,MATCH(K31,Novembro!$A$4:$A$300,0)),INDEX(Novembro!$C$4:$C$300,_xlfn.AGGREGATE(15,6,ROW(Novembro!$A$4:$A$300)-ROW(Novembro!$A$3)/(Novembro!$A$4:$A$300=MAX(K30:K31)),MOD(ROW(),2)+1)))),"")</f>
        <v/>
      </c>
      <c r="M31" s="16" t="str">
        <f>IFERROR(IF(K30="","",IF(MOD(ROW(),2)+1=1,INDEX(Novembro!$F$4:$F$300,MATCH(K31,Novembro!$A$4:$A$300,0)),INDEX(Novembro!$F$4:$F$300,_xlfn.AGGREGATE(15,6,ROW(Novembro!$A$4:$A$300)-ROW(Novembro!$A$3)/(Novembro!$A$4:$A$300=MAX(K30:K31)),MOD(ROW(),2)+1)))),"")</f>
        <v/>
      </c>
      <c r="N31" s="26"/>
      <c r="O31" s="20" t="str">
        <f>IFERROR(IF(N30="","",IF(MOD(ROW(),2)+1=1,INDEX(Novembro!$C$4:$C$300,MATCH(N31,Novembro!$A$4:$A$300,0)),INDEX(Novembro!$C$4:$C$300,_xlfn.AGGREGATE(15,6,ROW(Novembro!$A$4:$A$300)-ROW(Novembro!$A$3)/(Novembro!$A$4:$A$300=MAX(N30:N31)),MOD(ROW(),2)+1)))),"")</f>
        <v/>
      </c>
      <c r="P31" s="16" t="str">
        <f>IFERROR(IF(N30="","",IF(MOD(ROW(),2)+1=1,INDEX(Novembro!$F$4:$F$300,MATCH(N31,Novembro!$A$4:$A$300,0)),INDEX(Novembro!$F$4:$F$300,_xlfn.AGGREGATE(15,6,ROW(Novembro!$A$4:$A$300)-ROW(Novembro!$A$3)/(Novembro!$A$4:$A$300=MAX(N30:N31)),MOD(ROW(),2)+1)))),"")</f>
        <v/>
      </c>
      <c r="Q31" s="26"/>
      <c r="R31" s="20" t="str">
        <f>IFERROR(IF(Q30="","",IF(MOD(ROW(),2)+1=1,INDEX(Novembro!$C$4:$C$300,MATCH(Q31,Novembro!$A$4:$A$300,0)),INDEX(Novembro!$C$4:$C$300,_xlfn.AGGREGATE(15,6,ROW(Novembro!$A$4:$A$300)-ROW(Novembro!$A$3)/(Novembro!$A$4:$A$300=MAX(Q30:Q31)),MOD(ROW(),2)+1)))),"")</f>
        <v/>
      </c>
      <c r="S31" s="16" t="str">
        <f>IFERROR(IF(Q30="","",IF(MOD(ROW(),2)+1=1,INDEX(Novembro!$F$4:$F$300,MATCH(Q31,Novembro!$A$4:$A$300,0)),INDEX(Novembro!$F$4:$F$300,_xlfn.AGGREGATE(15,6,ROW(Novembro!$A$4:$A$300)-ROW(Novembro!$A$3)/(Novembro!$A$4:$A$300=MAX(Q30:Q31)),MOD(ROW(),2)+1)))),"")</f>
        <v/>
      </c>
      <c r="T31" s="26"/>
      <c r="U31" s="46" t="str">
        <f>IFERROR(IF(T30="","",IF(MOD(ROW(),2)+1=1,INDEX(Novembro!$C$4:$C$300,MATCH(T31,Novembro!$A$4:$A$300,0)),INDEX(Novembro!$C$4:$C$300,_xlfn.AGGREGATE(15,6,ROW(Novembro!$A$4:$A$300)-ROW(Novembro!$A$3)/(Novembro!$A$4:$A$300=MAX(T30:T31)),MOD(ROW(),2)+1)))),"")</f>
        <v/>
      </c>
      <c r="V31" s="16" t="str">
        <f>IFERROR(IF(T30="","",IF(MOD(ROW(),2)+1=1,INDEX(Novembro!$F$4:$F$300,MATCH(T31,Novembro!$A$4:$A$300,0)),INDEX(Novembro!$F$4:$F$300,_xlfn.AGGREGATE(15,6,ROW(Novembro!$A$4:$A$300)-ROW(Novembro!$A$3)/(Novembro!$A$4:$A$300=MAX(T30:T31)),MOD(ROW(),2)+1)))),"")</f>
        <v/>
      </c>
    </row>
    <row r="32" spans="2:22" x14ac:dyDescent="0.3">
      <c r="B32" s="45"/>
      <c r="C32" s="20" t="str">
        <f>IFERROR(IF(B30="","",IF(MOD(ROW(),2)+3=1,INDEX(Novembro!$C$4:$C$300,MATCH(B32,Novembro!$A$4:$A$300,0)),INDEX(Novembro!$C$4:$C$300,_xlfn.AGGREGATE(15,6,ROW(Novembro!$A$4:$A$300)-ROW(Novembro!$A$3)/(Novembro!$A$4:$A$300=MAX(B30:B32)),MOD(ROW(),2)+3)))),"")</f>
        <v/>
      </c>
      <c r="D32" s="16" t="str">
        <f>IFERROR(IF(B30="","",IF(MOD(ROW(),2)+3=1,INDEX(Novembro!$F$4:$F$300,MATCH(B32,Novembro!$A$4:$A$300,0)),INDEX(Novembro!$F$4:$F$300,_xlfn.AGGREGATE(15,6,ROW(Novembro!$A$4:$A$300)-ROW(Novembro!$A$3)/(Novembro!$A$4:$A$300=MAX(B30:B32)),MOD(ROW(),2)+3)))),"")</f>
        <v/>
      </c>
      <c r="E32" s="26"/>
      <c r="F32" s="20" t="str">
        <f>IFERROR(IF(E30="","",IF(MOD(ROW(),2)+3=1,INDEX(Novembro!$C$4:$C$300,MATCH(E32,Novembro!$A$4:$A$300,0)),INDEX(Novembro!$C$4:$C$300,_xlfn.AGGREGATE(15,6,ROW(Novembro!$A$4:$A$300)-ROW(Novembro!$A$3)/(Novembro!$A$4:$A$300=MAX(E30:E32)),MOD(ROW(),2)+3)))),"")</f>
        <v/>
      </c>
      <c r="G32" s="16" t="str">
        <f>IFERROR(IF(E30="","",IF(MOD(ROW(),2)+3=1,INDEX(Novembro!$F$4:$F$300,MATCH(E32,Novembro!$A$4:$A$300,0)),INDEX(Novembro!$F$4:$F$300,_xlfn.AGGREGATE(15,6,ROW(Novembro!$A$4:$A$300)-ROW(Novembro!$A$3)/(Novembro!$A$4:$A$300=MAX(E30:E32)),MOD(ROW(),2)+3)))),"")</f>
        <v/>
      </c>
      <c r="H32" s="26"/>
      <c r="I32" s="20" t="str">
        <f>IFERROR(IF(H30="","",IF(MOD(ROW(),2)+3=1,INDEX(Novembro!$C$4:$C$300,MATCH(H32,Novembro!$A$4:$A$300,0)),INDEX(Novembro!$C$4:$C$300,_xlfn.AGGREGATE(15,6,ROW(Novembro!$A$4:$A$300)-ROW(Novembro!$A$3)/(Novembro!$A$4:$A$300=MAX(H30:H32)),MOD(ROW(),2)+3)))),"")</f>
        <v/>
      </c>
      <c r="J32" s="16" t="str">
        <f>IFERROR(IF(H30="","",IF(MOD(ROW(),2)+3=1,INDEX(Novembro!$F$4:$F$300,MATCH(H32,Novembro!$A$4:$A$300,0)),INDEX(Novembro!$F$4:$F$300,_xlfn.AGGREGATE(15,6,ROW(Novembro!$A$4:$A$300)-ROW(Novembro!$A$3)/(Novembro!$A$4:$A$300=MAX(H30:H32)),MOD(ROW(),2)+3)))),"")</f>
        <v/>
      </c>
      <c r="K32" s="26"/>
      <c r="L32" s="20" t="str">
        <f>IFERROR(IF(K30="","",IF(MOD(ROW(),2)+3=1,INDEX(Novembro!$C$4:$C$300,MATCH(K32,Novembro!$A$4:$A$300,0)),INDEX(Novembro!$C$4:$C$300,_xlfn.AGGREGATE(15,6,ROW(Novembro!$A$4:$A$300)-ROW(Novembro!$A$3)/(Novembro!$A$4:$A$300=MAX(K30:K32)),MOD(ROW(),2)+3)))),"")</f>
        <v/>
      </c>
      <c r="M32" s="16" t="str">
        <f>IFERROR(IF(K30="","",IF(MOD(ROW(),2)+3=1,INDEX(Novembro!$F$4:$F$300,MATCH(K32,Novembro!$A$4:$A$300,0)),INDEX(Novembro!$F$4:$F$300,_xlfn.AGGREGATE(15,6,ROW(Novembro!$A$4:$A$300)-ROW(Novembro!$A$3)/(Novembro!$A$4:$A$300=MAX(K30:K32)),MOD(ROW(),2)+3)))),"")</f>
        <v/>
      </c>
      <c r="N32" s="26"/>
      <c r="O32" s="20" t="str">
        <f>IFERROR(IF(N30="","",IF(MOD(ROW(),2)+3=1,INDEX(Novembro!$C$4:$C$300,MATCH(N32,Novembro!$A$4:$A$300,0)),INDEX(Novembro!$C$4:$C$300,_xlfn.AGGREGATE(15,6,ROW(Novembro!$A$4:$A$300)-ROW(Novembro!$A$3)/(Novembro!$A$4:$A$300=MAX(N30:N32)),MOD(ROW(),2)+3)))),"")</f>
        <v/>
      </c>
      <c r="P32" s="16" t="str">
        <f>IFERROR(IF(N30="","",IF(MOD(ROW(),2)+3=1,INDEX(Novembro!$F$4:$F$300,MATCH(N32,Novembro!$A$4:$A$300,0)),INDEX(Novembro!$F$4:$F$300,_xlfn.AGGREGATE(15,6,ROW(Novembro!$A$4:$A$300)-ROW(Novembro!$A$3)/(Novembro!$A$4:$A$300=MAX(N30:N32)),MOD(ROW(),2)+3)))),"")</f>
        <v/>
      </c>
      <c r="Q32" s="26"/>
      <c r="R32" s="20" t="str">
        <f>IFERROR(IF(Q30="","",IF(MOD(ROW(),2)+3=1,INDEX(Novembro!$C$4:$C$300,MATCH(Q32,Novembro!$A$4:$A$300,0)),INDEX(Novembro!$C$4:$C$300,_xlfn.AGGREGATE(15,6,ROW(Novembro!$A$4:$A$300)-ROW(Novembro!$A$3)/(Novembro!$A$4:$A$300=MAX(Q30:Q32)),MOD(ROW(),2)+3)))),"")</f>
        <v/>
      </c>
      <c r="S32" s="16" t="str">
        <f>IFERROR(IF(Q30="","",IF(MOD(ROW(),2)+3=1,INDEX(Novembro!$F$4:$F$300,MATCH(Q32,Novembro!$A$4:$A$300,0)),INDEX(Novembro!$F$4:$F$300,_xlfn.AGGREGATE(15,6,ROW(Novembro!$A$4:$A$300)-ROW(Novembro!$A$3)/(Novembro!$A$4:$A$300=MAX(Q30:Q32)),MOD(ROW(),2)+3)))),"")</f>
        <v/>
      </c>
      <c r="T32" s="26"/>
      <c r="U32" s="46" t="str">
        <f>IFERROR(IF(T30="","",IF(MOD(ROW(),2)+3=1,INDEX(Novembro!$C$4:$C$300,MATCH(T32,Novembro!$A$4:$A$300,0)),INDEX(Novembro!$C$4:$C$300,_xlfn.AGGREGATE(15,6,ROW(Novembro!$A$4:$A$300)-ROW(Novembro!$A$3)/(Novembro!$A$4:$A$300=MAX(T30:T32)),MOD(ROW(),2)+3)))),"")</f>
        <v/>
      </c>
      <c r="V32" s="16" t="str">
        <f>IFERROR(IF(T30="","",IF(MOD(ROW(),2)+3=1,INDEX(Novembro!$F$4:$F$300,MATCH(T32,Novembro!$A$4:$A$300,0)),INDEX(Novembro!$F$4:$F$300,_xlfn.AGGREGATE(15,6,ROW(Novembro!$A$4:$A$300)-ROW(Novembro!$A$3)/(Novembro!$A$4:$A$300=MAX(T30:T32)),MOD(ROW(),2)+3)))),"")</f>
        <v/>
      </c>
    </row>
    <row r="33" spans="2:22" x14ac:dyDescent="0.3">
      <c r="B33" s="45"/>
      <c r="C33" s="20" t="str">
        <f>IFERROR(IF(B30="","",IF(MOD(ROW(),2)+3=1,INDEX(Novembro!$C$4:$C$300,MATCH(B33,Novembro!$A$4:$A$300,0)),INDEX(Novembro!$C$4:$C$300,_xlfn.AGGREGATE(15,6,ROW(Novembro!$A$4:$A$300)-ROW(Novembro!$A$3)/(Novembro!$A$4:$A$300=MAX(B30:B33)),MOD(ROW(),2)+3)))),"")</f>
        <v/>
      </c>
      <c r="D33" s="16" t="str">
        <f>IFERROR(IF(B30="","",IF(MOD(ROW(),2)+3=1,INDEX(Novembro!$F$4:$F$300,MATCH(B33,Novembro!$A$4:$A$300,0)),INDEX(Novembro!$F$4:$F$300,_xlfn.AGGREGATE(15,6,ROW(Novembro!$A$4:$A$300)-ROW(Novembro!$A$3)/(Novembro!$A$4:$A$300=MAX(B30:B33)),MOD(ROW(),2)+3)))),"")</f>
        <v/>
      </c>
      <c r="E33" s="26"/>
      <c r="F33" s="20" t="str">
        <f>IFERROR(IF(E30="","",IF(MOD(ROW(),2)+3=1,INDEX(Novembro!$C$4:$C$300,MATCH(E33,Novembro!$A$4:$A$300,0)),INDEX(Novembro!$C$4:$C$300,_xlfn.AGGREGATE(15,6,ROW(Novembro!$A$4:$A$300)-ROW(Novembro!$A$3)/(Novembro!$A$4:$A$300=MAX(E30:E33)),MOD(ROW(),2)+3)))),"")</f>
        <v/>
      </c>
      <c r="G33" s="16" t="str">
        <f>IFERROR(IF(E30="","",IF(MOD(ROW(),2)+3=1,INDEX(Novembro!$F$4:$F$300,MATCH(E33,Novembro!$A$4:$A$300,0)),INDEX(Novembro!$F$4:$F$300,_xlfn.AGGREGATE(15,6,ROW(Novembro!$A$4:$A$300)-ROW(Novembro!$A$3)/(Novembro!$A$4:$A$300=MAX(E30:E33)),MOD(ROW(),2)+3)))),"")</f>
        <v/>
      </c>
      <c r="H33" s="26"/>
      <c r="I33" s="20" t="str">
        <f>IFERROR(IF(H30="","",IF(MOD(ROW(),2)+3=1,INDEX(Novembro!$C$4:$C$300,MATCH(H33,Novembro!$A$4:$A$300,0)),INDEX(Novembro!$C$4:$C$300,_xlfn.AGGREGATE(15,6,ROW(Novembro!$A$4:$A$300)-ROW(Novembro!$A$3)/(Novembro!$A$4:$A$300=MAX(H30:H33)),MOD(ROW(),2)+3)))),"")</f>
        <v/>
      </c>
      <c r="J33" s="16" t="str">
        <f>IFERROR(IF(H30="","",IF(MOD(ROW(),2)+3=1,INDEX(Novembro!$F$4:$F$300,MATCH(H33,Novembro!$A$4:$A$300,0)),INDEX(Novembro!$F$4:$F$300,_xlfn.AGGREGATE(15,6,ROW(Novembro!$A$4:$A$300)-ROW(Novembro!$A$3)/(Novembro!$A$4:$A$300=MAX(H30:H33)),MOD(ROW(),2)+3)))),"")</f>
        <v/>
      </c>
      <c r="K33" s="26"/>
      <c r="L33" s="20" t="str">
        <f>IFERROR(IF(K30="","",IF(MOD(ROW(),2)+3=1,INDEX(Novembro!$C$4:$C$300,MATCH(K33,Novembro!$A$4:$A$300,0)),INDEX(Novembro!$C$4:$C$300,_xlfn.AGGREGATE(15,6,ROW(Novembro!$A$4:$A$300)-ROW(Novembro!$A$3)/(Novembro!$A$4:$A$300=MAX(K30:K33)),MOD(ROW(),2)+3)))),"")</f>
        <v/>
      </c>
      <c r="M33" s="16" t="str">
        <f>IFERROR(IF(K30="","",IF(MOD(ROW(),2)+3=1,INDEX(Novembro!$F$4:$F$300,MATCH(K33,Novembro!$A$4:$A$300,0)),INDEX(Novembro!$F$4:$F$300,_xlfn.AGGREGATE(15,6,ROW(Novembro!$A$4:$A$300)-ROW(Novembro!$A$3)/(Novembro!$A$4:$A$300=MAX(K30:K33)),MOD(ROW(),2)+3)))),"")</f>
        <v/>
      </c>
      <c r="N33" s="26"/>
      <c r="O33" s="20" t="str">
        <f>IFERROR(IF(N30="","",IF(MOD(ROW(),2)+3=1,INDEX(Novembro!$C$4:$C$300,MATCH(N33,Novembro!$A$4:$A$300,0)),INDEX(Novembro!$C$4:$C$300,_xlfn.AGGREGATE(15,6,ROW(Novembro!$A$4:$A$300)-ROW(Novembro!$A$3)/(Novembro!$A$4:$A$300=MAX(N30:N33)),MOD(ROW(),2)+3)))),"")</f>
        <v/>
      </c>
      <c r="P33" s="16" t="str">
        <f>IFERROR(IF(N30="","",IF(MOD(ROW(),2)+3=1,INDEX(Novembro!$F$4:$F$300,MATCH(N33,Novembro!$A$4:$A$300,0)),INDEX(Novembro!$F$4:$F$300,_xlfn.AGGREGATE(15,6,ROW(Novembro!$A$4:$A$300)-ROW(Novembro!$A$3)/(Novembro!$A$4:$A$300=MAX(N30:N33)),MOD(ROW(),2)+3)))),"")</f>
        <v/>
      </c>
      <c r="Q33" s="26"/>
      <c r="R33" s="20" t="str">
        <f>IFERROR(IF(Q30="","",IF(MOD(ROW(),2)+3=1,INDEX(Novembro!$C$4:$C$300,MATCH(Q33,Novembro!$A$4:$A$300,0)),INDEX(Novembro!$C$4:$C$300,_xlfn.AGGREGATE(15,6,ROW(Novembro!$A$4:$A$300)-ROW(Novembro!$A$3)/(Novembro!$A$4:$A$300=MAX(Q30:Q33)),MOD(ROW(),2)+3)))),"")</f>
        <v/>
      </c>
      <c r="S33" s="16" t="str">
        <f>IFERROR(IF(Q30="","",IF(MOD(ROW(),2)+3=1,INDEX(Novembro!$F$4:$F$300,MATCH(Q33,Novembro!$A$4:$A$300,0)),INDEX(Novembro!$F$4:$F$300,_xlfn.AGGREGATE(15,6,ROW(Novembro!$A$4:$A$300)-ROW(Novembro!$A$3)/(Novembro!$A$4:$A$300=MAX(Q30:Q33)),MOD(ROW(),2)+3)))),"")</f>
        <v/>
      </c>
      <c r="T33" s="26"/>
      <c r="U33" s="46" t="str">
        <f>IFERROR(IF(T30="","",IF(MOD(ROW(),2)+3=1,INDEX(Novembro!$C$4:$C$300,MATCH(T33,Novembro!$A$4:$A$300,0)),INDEX(Novembro!$C$4:$C$300,_xlfn.AGGREGATE(15,6,ROW(Novembro!$A$4:$A$300)-ROW(Novembro!$A$3)/(Novembro!$A$4:$A$300=MAX(T30:T33)),MOD(ROW(),2)+3)))),"")</f>
        <v/>
      </c>
      <c r="V33" s="16" t="str">
        <f>IFERROR(IF(T30="","",IF(MOD(ROW(),2)+3=1,INDEX(Novembro!$F$4:$F$300,MATCH(T33,Novembro!$A$4:$A$300,0)),INDEX(Novembro!$F$4:$F$300,_xlfn.AGGREGATE(15,6,ROW(Novembro!$A$4:$A$300)-ROW(Novembro!$A$3)/(Novembro!$A$4:$A$300=MAX(T30:T33)),MOD(ROW(),2)+3)))),"")</f>
        <v/>
      </c>
    </row>
    <row r="34" spans="2:22" x14ac:dyDescent="0.3">
      <c r="B34" s="47"/>
      <c r="C34" s="20" t="str">
        <f>IFERROR(IF(B30="","",IF(MOD(ROW(),2)+5=1,INDEX(Novembro!$C$4:$C$300,MATCH(B34,Novembro!$A$4:$A$300,0)),INDEX(Novembro!$C$4:$C$300,_xlfn.AGGREGATE(15,6,ROW(Novembro!$A$4:$A$300)-ROW(Novembro!$A$3)/(Novembro!$A$4:$A$300=MAX(B30:B34)),MOD(ROW(),2)+5)))),"")</f>
        <v/>
      </c>
      <c r="D34" s="16" t="str">
        <f>IFERROR(IF(B30="","",IF(MOD(ROW(),2)+5=1,INDEX(Novembro!$F$4:$F$300,MATCH(B34,Novembro!$A$4:$A$300,0)),INDEX(Novembro!$F$4:$F$300,_xlfn.AGGREGATE(15,6,ROW(Novembro!$A$4:$A$300)-ROW(Novembro!$A$3)/(Novembro!$A$4:$A$300=MAX(B30:B34)),MOD(ROW(),2)+5)))),"")</f>
        <v/>
      </c>
      <c r="E34" s="34"/>
      <c r="F34" s="20" t="str">
        <f>IFERROR(IF(E30="","",IF(MOD(ROW(),2)+5=1,INDEX(Novembro!$C$4:$C$300,MATCH(E34,Novembro!$A$4:$A$300,0)),INDEX(Novembro!$C$4:$C$300,_xlfn.AGGREGATE(15,6,ROW(Novembro!$A$4:$A$300)-ROW(Novembro!$A$3)/(Novembro!$A$4:$A$300=MAX(E30:E34)),MOD(ROW(),2)+5)))),"")</f>
        <v/>
      </c>
      <c r="G34" s="16" t="str">
        <f>IFERROR(IF(E30="","",IF(MOD(ROW(),2)+5=1,INDEX(Novembro!$F$4:$F$300,MATCH(E34,Novembro!$A$4:$A$300,0)),INDEX(Novembro!$F$4:$F$300,_xlfn.AGGREGATE(15,6,ROW(Novembro!$A$4:$A$300)-ROW(Novembro!$A$3)/(Novembro!$A$4:$A$300=MAX(E30:E34)),MOD(ROW(),2)+5)))),"")</f>
        <v/>
      </c>
      <c r="H34" s="34"/>
      <c r="I34" s="20" t="str">
        <f>IFERROR(IF(H30="","",IF(MOD(ROW(),2)+5=1,INDEX(Novembro!$C$4:$C$300,MATCH(H34,Novembro!$A$4:$A$300,0)),INDEX(Novembro!$C$4:$C$300,_xlfn.AGGREGATE(15,6,ROW(Novembro!$A$4:$A$300)-ROW(Novembro!$A$3)/(Novembro!$A$4:$A$300=MAX(H30:H34)),MOD(ROW(),2)+5)))),"")</f>
        <v/>
      </c>
      <c r="J34" s="16" t="str">
        <f>IFERROR(IF(H30="","",IF(MOD(ROW(),2)+5=1,INDEX(Novembro!$F$4:$F$300,MATCH(H34,Novembro!$A$4:$A$300,0)),INDEX(Novembro!$F$4:$F$300,_xlfn.AGGREGATE(15,6,ROW(Novembro!$A$4:$A$300)-ROW(Novembro!$A$3)/(Novembro!$A$4:$A$300=MAX(H30:H34)),MOD(ROW(),2)+5)))),"")</f>
        <v/>
      </c>
      <c r="K34" s="34"/>
      <c r="L34" s="20" t="str">
        <f>IFERROR(IF(K30="","",IF(MOD(ROW(),2)+5=1,INDEX(Novembro!$C$4:$C$300,MATCH(K34,Novembro!$A$4:$A$300,0)),INDEX(Novembro!$C$4:$C$300,_xlfn.AGGREGATE(15,6,ROW(Novembro!$A$4:$A$300)-ROW(Novembro!$A$3)/(Novembro!$A$4:$A$300=MAX(K30:K34)),MOD(ROW(),2)+5)))),"")</f>
        <v/>
      </c>
      <c r="M34" s="16" t="str">
        <f>IFERROR(IF(K30="","",IF(MOD(ROW(),2)+5=1,INDEX(Novembro!$F$4:$F$300,MATCH(K34,Novembro!$A$4:$A$300,0)),INDEX(Novembro!$F$4:$F$300,_xlfn.AGGREGATE(15,6,ROW(Novembro!$A$4:$A$300)-ROW(Novembro!$A$3)/(Novembro!$A$4:$A$300=MAX(K30:K34)),MOD(ROW(),2)+5)))),"")</f>
        <v/>
      </c>
      <c r="N34" s="34"/>
      <c r="O34" s="20" t="str">
        <f>IFERROR(IF(N30="","",IF(MOD(ROW(),2)+5=1,INDEX(Novembro!$C$4:$C$300,MATCH(N34,Novembro!$A$4:$A$300,0)),INDEX(Novembro!$C$4:$C$300,_xlfn.AGGREGATE(15,6,ROW(Novembro!$A$4:$A$300)-ROW(Novembro!$A$3)/(Novembro!$A$4:$A$300=MAX(N30:N34)),MOD(ROW(),2)+5)))),"")</f>
        <v/>
      </c>
      <c r="P34" s="16" t="str">
        <f>IFERROR(IF(N30="","",IF(MOD(ROW(),2)+5=1,INDEX(Novembro!$F$4:$F$300,MATCH(N34,Novembro!$A$4:$A$300,0)),INDEX(Novembro!$F$4:$F$300,_xlfn.AGGREGATE(15,6,ROW(Novembro!$A$4:$A$300)-ROW(Novembro!$A$3)/(Novembro!$A$4:$A$300=MAX(N30:N34)),MOD(ROW(),2)+5)))),"")</f>
        <v/>
      </c>
      <c r="Q34" s="34"/>
      <c r="R34" s="20" t="str">
        <f>IFERROR(IF(Q30="","",IF(MOD(ROW(),2)+5=1,INDEX(Novembro!$C$4:$C$300,MATCH(Q34,Novembro!$A$4:$A$300,0)),INDEX(Novembro!$C$4:$C$300,_xlfn.AGGREGATE(15,6,ROW(Novembro!$A$4:$A$300)-ROW(Novembro!$A$3)/(Novembro!$A$4:$A$300=MAX(Q30:Q34)),MOD(ROW(),2)+5)))),"")</f>
        <v/>
      </c>
      <c r="S34" s="16" t="str">
        <f>IFERROR(IF(Q30="","",IF(MOD(ROW(),2)+5=1,INDEX(Novembro!$F$4:$F$300,MATCH(Q34,Novembro!$A$4:$A$300,0)),INDEX(Novembro!$F$4:$F$300,_xlfn.AGGREGATE(15,6,ROW(Novembro!$A$4:$A$300)-ROW(Novembro!$A$3)/(Novembro!$A$4:$A$300=MAX(Q30:Q34)),MOD(ROW(),2)+5)))),"")</f>
        <v/>
      </c>
      <c r="T34" s="34"/>
      <c r="U34" s="46" t="str">
        <f>IFERROR(IF(T30="","",IF(MOD(ROW(),2)+5=1,INDEX(Novembro!$C$4:$C$300,MATCH(T34,Novembro!$A$4:$A$300,0)),INDEX(Novembro!$C$4:$C$300,_xlfn.AGGREGATE(15,6,ROW(Novembro!$A$4:$A$300)-ROW(Novembro!$A$3)/(Novembro!$A$4:$A$300=MAX(T30:T34)),MOD(ROW(),2)+5)))),"")</f>
        <v/>
      </c>
      <c r="V34" s="16" t="str">
        <f>IFERROR(IF(T30="","",IF(MOD(ROW(),2)+5=1,INDEX(Novembro!$F$4:$F$300,MATCH(T34,Novembro!$A$4:$A$300,0)),INDEX(Novembro!$F$4:$F$300,_xlfn.AGGREGATE(15,6,ROW(Novembro!$A$4:$A$300)-ROW(Novembro!$A$3)/(Novembro!$A$4:$A$300=MAX(T30:T34)),MOD(ROW(),2)+5)))),"")</f>
        <v/>
      </c>
    </row>
    <row r="35" spans="2:22" x14ac:dyDescent="0.3">
      <c r="B35" s="47"/>
      <c r="C35" s="20" t="str">
        <f>IFERROR(IF(B30="","",IF(MOD(ROW(),2)+5=1,INDEX(Novembro!$C$4:$C$300,MATCH(B35,Novembro!$A$4:$A$300,0)),INDEX(Novembro!$C$4:$C$300,_xlfn.AGGREGATE(15,6,ROW(Novembro!$A$4:$A$300)-ROW(Novembro!$A$3)/(Novembro!$A$4:$A$300=MAX(B30:B35)),MOD(ROW(),2)+5)))),"")</f>
        <v/>
      </c>
      <c r="D35" s="16" t="str">
        <f>IFERROR(IF(B30="","",IF(MOD(ROW(),2)+5=1,INDEX(Novembro!$F$4:$F$300,MATCH(B35,Novembro!$A$4:$A$300,0)),INDEX(Novembro!$F$4:$F$300,_xlfn.AGGREGATE(15,6,ROW(Novembro!$A$4:$A$300)-ROW(Novembro!$A$3)/(Novembro!$A$4:$A$300=MAX(B30:B35)),MOD(ROW(),2)+5)))),"")</f>
        <v/>
      </c>
      <c r="E35" s="34"/>
      <c r="F35" s="20" t="str">
        <f>IFERROR(IF(E30="","",IF(MOD(ROW(),2)+5=1,INDEX(Novembro!$C$4:$C$300,MATCH(E35,Novembro!$A$4:$A$300,0)),INDEX(Novembro!$C$4:$C$300,_xlfn.AGGREGATE(15,6,ROW(Novembro!$A$4:$A$300)-ROW(Novembro!$A$3)/(Novembro!$A$4:$A$300=MAX(E30:E35)),MOD(ROW(),2)+5)))),"")</f>
        <v/>
      </c>
      <c r="G35" s="16" t="str">
        <f>IFERROR(IF(E30="","",IF(MOD(ROW(),2)+5=1,INDEX(Novembro!$F$4:$F$300,MATCH(E35,Novembro!$A$4:$A$300,0)),INDEX(Novembro!$F$4:$F$300,_xlfn.AGGREGATE(15,6,ROW(Novembro!$A$4:$A$300)-ROW(Novembro!$A$3)/(Novembro!$A$4:$A$300=MAX(E30:E35)),MOD(ROW(),2)+5)))),"")</f>
        <v/>
      </c>
      <c r="H35" s="34"/>
      <c r="I35" s="20" t="str">
        <f>IFERROR(IF(H30="","",IF(MOD(ROW(),2)+5=1,INDEX(Novembro!$C$4:$C$300,MATCH(H35,Novembro!$A$4:$A$300,0)),INDEX(Novembro!$C$4:$C$300,_xlfn.AGGREGATE(15,6,ROW(Novembro!$A$4:$A$300)-ROW(Novembro!$A$3)/(Novembro!$A$4:$A$300=MAX(H30:H35)),MOD(ROW(),2)+5)))),"")</f>
        <v/>
      </c>
      <c r="J35" s="16" t="str">
        <f>IFERROR(IF(H30="","",IF(MOD(ROW(),2)+5=1,INDEX(Novembro!$F$4:$F$300,MATCH(H35,Novembro!$A$4:$A$300,0)),INDEX(Novembro!$F$4:$F$300,_xlfn.AGGREGATE(15,6,ROW(Novembro!$A$4:$A$300)-ROW(Novembro!$A$3)/(Novembro!$A$4:$A$300=MAX(H30:H35)),MOD(ROW(),2)+5)))),"")</f>
        <v/>
      </c>
      <c r="K35" s="34"/>
      <c r="L35" s="20" t="str">
        <f>IFERROR(IF(K30="","",IF(MOD(ROW(),2)+5=1,INDEX(Novembro!$C$4:$C$300,MATCH(K35,Novembro!$A$4:$A$300,0)),INDEX(Novembro!$C$4:$C$300,_xlfn.AGGREGATE(15,6,ROW(Novembro!$A$4:$A$300)-ROW(Novembro!$A$3)/(Novembro!$A$4:$A$300=MAX(K30:K35)),MOD(ROW(),2)+5)))),"")</f>
        <v/>
      </c>
      <c r="M35" s="16" t="str">
        <f>IFERROR(IF(K30="","",IF(MOD(ROW(),2)+5=1,INDEX(Novembro!$F$4:$F$300,MATCH(K35,Novembro!$A$4:$A$300,0)),INDEX(Novembro!$F$4:$F$300,_xlfn.AGGREGATE(15,6,ROW(Novembro!$A$4:$A$300)-ROW(Novembro!$A$3)/(Novembro!$A$4:$A$300=MAX(K30:K35)),MOD(ROW(),2)+5)))),"")</f>
        <v/>
      </c>
      <c r="N35" s="34"/>
      <c r="O35" s="20" t="str">
        <f>IFERROR(IF(N30="","",IF(MOD(ROW(),2)+5=1,INDEX(Novembro!$C$4:$C$300,MATCH(N35,Novembro!$A$4:$A$300,0)),INDEX(Novembro!$C$4:$C$300,_xlfn.AGGREGATE(15,6,ROW(Novembro!$A$4:$A$300)-ROW(Novembro!$A$3)/(Novembro!$A$4:$A$300=MAX(N30:N35)),MOD(ROW(),2)+5)))),"")</f>
        <v/>
      </c>
      <c r="P35" s="16" t="str">
        <f>IFERROR(IF(N30="","",IF(MOD(ROW(),2)+5=1,INDEX(Novembro!$F$4:$F$300,MATCH(N35,Novembro!$A$4:$A$300,0)),INDEX(Novembro!$F$4:$F$300,_xlfn.AGGREGATE(15,6,ROW(Novembro!$A$4:$A$300)-ROW(Novembro!$A$3)/(Novembro!$A$4:$A$300=MAX(N30:N35)),MOD(ROW(),2)+5)))),"")</f>
        <v/>
      </c>
      <c r="Q35" s="34"/>
      <c r="R35" s="20" t="str">
        <f>IFERROR(IF(Q30="","",IF(MOD(ROW(),2)+5=1,INDEX(Novembro!$C$4:$C$300,MATCH(Q35,Novembro!$A$4:$A$300,0)),INDEX(Novembro!$C$4:$C$300,_xlfn.AGGREGATE(15,6,ROW(Novembro!$A$4:$A$300)-ROW(Novembro!$A$3)/(Novembro!$A$4:$A$300=MAX(Q30:Q35)),MOD(ROW(),2)+5)))),"")</f>
        <v/>
      </c>
      <c r="S35" s="16" t="str">
        <f>IFERROR(IF(Q30="","",IF(MOD(ROW(),2)+5=1,INDEX(Novembro!$F$4:$F$300,MATCH(Q35,Novembro!$A$4:$A$300,0)),INDEX(Novembro!$F$4:$F$300,_xlfn.AGGREGATE(15,6,ROW(Novembro!$A$4:$A$300)-ROW(Novembro!$A$3)/(Novembro!$A$4:$A$300=MAX(Q30:Q35)),MOD(ROW(),2)+5)))),"")</f>
        <v/>
      </c>
      <c r="T35" s="34"/>
      <c r="U35" s="46" t="str">
        <f>IFERROR(IF(T30="","",IF(MOD(ROW(),2)+5=1,INDEX(Novembro!$C$4:$C$300,MATCH(T35,Novembro!$A$4:$A$300,0)),INDEX(Novembro!$C$4:$C$300,_xlfn.AGGREGATE(15,6,ROW(Novembro!$A$4:$A$300)-ROW(Novembro!$A$3)/(Novembro!$A$4:$A$300=MAX(T30:T35)),MOD(ROW(),2)+5)))),"")</f>
        <v/>
      </c>
      <c r="V35" s="16" t="str">
        <f>IFERROR(IF(T30="","",IF(MOD(ROW(),2)+5=1,INDEX(Novembro!$F$4:$F$300,MATCH(T35,Novembro!$A$4:$A$300,0)),INDEX(Novembro!$F$4:$F$300,_xlfn.AGGREGATE(15,6,ROW(Novembro!$A$4:$A$300)-ROW(Novembro!$A$3)/(Novembro!$A$4:$A$300=MAX(T30:T35)),MOD(ROW(),2)+5)))),"")</f>
        <v/>
      </c>
    </row>
    <row r="36" spans="2:22" x14ac:dyDescent="0.3">
      <c r="B36" s="47"/>
      <c r="C36" s="20" t="str">
        <f>IFERROR(IF(B30="","",IF(MOD(ROW(),2)+7=1,INDEX(Novembro!$C$4:$C$300,MATCH(B36,Novembro!$A$4:$A$300,0)),INDEX(Novembro!$C$4:$C$300,_xlfn.AGGREGATE(15,6,ROW(Novembro!$A$4:$A$300)-ROW(Novembro!$A$3)/(Novembro!$A$4:$A$300=MAX(B30:B36)),MOD(ROW(),2)+7)))),"")</f>
        <v/>
      </c>
      <c r="D36" s="16" t="str">
        <f>IFERROR(IF(B30="","",IF(MOD(ROW(),2)+7=1,INDEX(Novembro!$F$4:$F$300,MATCH(B36,Novembro!$A$4:$A$300,0)),INDEX(Novembro!$F$4:$F$300,_xlfn.AGGREGATE(15,6,ROW(Novembro!$A$4:$A$300)-ROW(Novembro!$A$3)/(Novembro!$A$4:$A$300=MAX(B30:B36)),MOD(ROW(),2)+7)))),"")</f>
        <v/>
      </c>
      <c r="E36" s="34"/>
      <c r="F36" s="20" t="str">
        <f>IFERROR(IF(E30="","",IF(MOD(ROW(),2)+7=1,INDEX(Novembro!$C$4:$C$300,MATCH(E36,Novembro!$A$4:$A$300,0)),INDEX(Novembro!$C$4:$C$300,_xlfn.AGGREGATE(15,6,ROW(Novembro!$A$4:$A$300)-ROW(Novembro!$A$3)/(Novembro!$A$4:$A$300=MAX(E30:E36)),MOD(ROW(),2)+7)))),"")</f>
        <v/>
      </c>
      <c r="G36" s="16" t="str">
        <f>IFERROR(IF(E30="","",IF(MOD(ROW(),2)+7=1,INDEX(Novembro!$F$4:$F$300,MATCH(E36,Novembro!$A$4:$A$300,0)),INDEX(Novembro!$F$4:$F$300,_xlfn.AGGREGATE(15,6,ROW(Novembro!$A$4:$A$300)-ROW(Novembro!$A$3)/(Novembro!$A$4:$A$300=MAX(E30:E36)),MOD(ROW(),2)+7)))),"")</f>
        <v/>
      </c>
      <c r="H36" s="34"/>
      <c r="I36" s="20" t="str">
        <f>IFERROR(IF(H30="","",IF(MOD(ROW(),2)+7=1,INDEX(Novembro!$C$4:$C$300,MATCH(H36,Novembro!$A$4:$A$300,0)),INDEX(Novembro!$C$4:$C$300,_xlfn.AGGREGATE(15,6,ROW(Novembro!$A$4:$A$300)-ROW(Novembro!$A$3)/(Novembro!$A$4:$A$300=MAX(H30:H36)),MOD(ROW(),2)+7)))),"")</f>
        <v/>
      </c>
      <c r="J36" s="16" t="str">
        <f>IFERROR(IF(H30="","",IF(MOD(ROW(),2)+7=1,INDEX(Novembro!$F$4:$F$300,MATCH(H36,Novembro!$A$4:$A$300,0)),INDEX(Novembro!$F$4:$F$300,_xlfn.AGGREGATE(15,6,ROW(Novembro!$A$4:$A$300)-ROW(Novembro!$A$3)/(Novembro!$A$4:$A$300=MAX(H30:H36)),MOD(ROW(),2)+7)))),"")</f>
        <v/>
      </c>
      <c r="K36" s="34"/>
      <c r="L36" s="20" t="str">
        <f>IFERROR(IF(K30="","",IF(MOD(ROW(),2)+7=1,INDEX(Novembro!$C$4:$C$300,MATCH(K36,Novembro!$A$4:$A$300,0)),INDEX(Novembro!$C$4:$C$300,_xlfn.AGGREGATE(15,6,ROW(Novembro!$A$4:$A$300)-ROW(Novembro!$A$3)/(Novembro!$A$4:$A$300=MAX(K30:K36)),MOD(ROW(),2)+7)))),"")</f>
        <v/>
      </c>
      <c r="M36" s="16" t="str">
        <f>IFERROR(IF(K30="","",IF(MOD(ROW(),2)+7=1,INDEX(Novembro!$F$4:$F$300,MATCH(K36,Novembro!$A$4:$A$300,0)),INDEX(Novembro!$F$4:$F$300,_xlfn.AGGREGATE(15,6,ROW(Novembro!$A$4:$A$300)-ROW(Novembro!$A$3)/(Novembro!$A$4:$A$300=MAX(K30:K36)),MOD(ROW(),2)+7)))),"")</f>
        <v/>
      </c>
      <c r="N36" s="34"/>
      <c r="O36" s="20" t="str">
        <f>IFERROR(IF(N30="","",IF(MOD(ROW(),2)+7=1,INDEX(Novembro!$C$4:$C$300,MATCH(N36,Novembro!$A$4:$A$300,0)),INDEX(Novembro!$C$4:$C$300,_xlfn.AGGREGATE(15,6,ROW(Novembro!$A$4:$A$300)-ROW(Novembro!$A$3)/(Novembro!$A$4:$A$300=MAX(N30:N36)),MOD(ROW(),2)+7)))),"")</f>
        <v/>
      </c>
      <c r="P36" s="16" t="str">
        <f>IFERROR(IF(N30="","",IF(MOD(ROW(),2)+7=1,INDEX(Novembro!$F$4:$F$300,MATCH(N36,Novembro!$A$4:$A$300,0)),INDEX(Novembro!$F$4:$F$300,_xlfn.AGGREGATE(15,6,ROW(Novembro!$A$4:$A$300)-ROW(Novembro!$A$3)/(Novembro!$A$4:$A$300=MAX(N30:N36)),MOD(ROW(),2)+7)))),"")</f>
        <v/>
      </c>
      <c r="Q36" s="34"/>
      <c r="R36" s="20" t="str">
        <f>IFERROR(IF(Q30="","",IF(MOD(ROW(),2)+7=1,INDEX(Novembro!$C$4:$C$300,MATCH(Q36,Novembro!$A$4:$A$300,0)),INDEX(Novembro!$C$4:$C$300,_xlfn.AGGREGATE(15,6,ROW(Novembro!$A$4:$A$300)-ROW(Novembro!$A$3)/(Novembro!$A$4:$A$300=MAX(Q30:Q36)),MOD(ROW(),2)+7)))),"")</f>
        <v/>
      </c>
      <c r="S36" s="16" t="str">
        <f>IFERROR(IF(Q30="","",IF(MOD(ROW(),2)+7=1,INDEX(Novembro!$F$4:$F$300,MATCH(Q36,Novembro!$A$4:$A$300,0)),INDEX(Novembro!$F$4:$F$300,_xlfn.AGGREGATE(15,6,ROW(Novembro!$A$4:$A$300)-ROW(Novembro!$A$3)/(Novembro!$A$4:$A$300=MAX(Q30:Q36)),MOD(ROW(),2)+7)))),"")</f>
        <v/>
      </c>
      <c r="T36" s="34"/>
      <c r="U36" s="46" t="str">
        <f>IFERROR(IF(T30="","",IF(MOD(ROW(),2)+7=1,INDEX(Novembro!$C$4:$C$300,MATCH(T36,Novembro!$A$4:$A$300,0)),INDEX(Novembro!$C$4:$C$300,_xlfn.AGGREGATE(15,6,ROW(Novembro!$A$4:$A$300)-ROW(Novembro!$A$3)/(Novembro!$A$4:$A$300=MAX(T30:T36)),MOD(ROW(),2)+7)))),"")</f>
        <v/>
      </c>
      <c r="V36" s="16" t="str">
        <f>IFERROR(IF(T30="","",IF(MOD(ROW(),2)+7=1,INDEX(Novembro!$F$4:$F$300,MATCH(T36,Novembro!$A$4:$A$300,0)),INDEX(Novembro!$F$4:$F$300,_xlfn.AGGREGATE(15,6,ROW(Novembro!$A$4:$A$300)-ROW(Novembro!$A$3)/(Novembro!$A$4:$A$300=MAX(T30:T36)),MOD(ROW(),2)+7)))),"")</f>
        <v/>
      </c>
    </row>
    <row r="37" spans="2:22" x14ac:dyDescent="0.3">
      <c r="B37" s="50"/>
      <c r="C37" s="21" t="str">
        <f>IFERROR(IF(B30="","",IF(MOD(ROW(),2)+7=1,INDEX(Novembro!$C$4:$C$300,MATCH(B37,Novembro!$A$4:$A$300,0)),INDEX(Novembro!$C$4:$C$300,_xlfn.AGGREGATE(15,6,ROW(Novembro!$A$4:$A$300)-ROW(Novembro!$A$3)/(Novembro!$A$4:$A$300=MAX(B30:B37)),MOD(ROW(),2)+7)))),"")</f>
        <v/>
      </c>
      <c r="D37" s="16" t="str">
        <f>IFERROR(IF(B30="","",IF(MOD(ROW(),2)+7=1,INDEX(Novembro!$F$4:$F$300,MATCH(B37,Novembro!$A$4:$A$300,0)),INDEX(Novembro!$F$4:$F$300,_xlfn.AGGREGATE(15,6,ROW(Novembro!$A$4:$A$300)-ROW(Novembro!$A$3)/(Novembro!$A$4:$A$300=MAX(B30:B37)),MOD(ROW(),2)+7)))),"")</f>
        <v/>
      </c>
      <c r="E37" s="35"/>
      <c r="F37" s="44" t="str">
        <f>IFERROR(IF(E30="","",IF(MOD(ROW(),2)+7=1,INDEX(Novembro!$C$4:$C$300,MATCH(E37,Novembro!$A$4:$A$300,0)),INDEX(Novembro!$C$4:$C$300,_xlfn.AGGREGATE(15,6,ROW(Novembro!$A$4:$A$300)-ROW(Novembro!$A$3)/(Novembro!$A$4:$A$300=MAX(E30:E37)),MOD(ROW(),2)+7)))),"")</f>
        <v/>
      </c>
      <c r="G37" s="16" t="str">
        <f>IFERROR(IF(E30="","",IF(MOD(ROW(),2)+7=1,INDEX(Novembro!$F$4:$F$300,MATCH(E37,Novembro!$A$4:$A$300,0)),INDEX(Novembro!$F$4:$F$300,_xlfn.AGGREGATE(15,6,ROW(Novembro!$A$4:$A$300)-ROW(Novembro!$A$3)/(Novembro!$A$4:$A$300=MAX(E30:E37)),MOD(ROW(),2)+7)))),"")</f>
        <v/>
      </c>
      <c r="H37" s="35"/>
      <c r="I37" s="44" t="str">
        <f>IFERROR(IF(H30="","",IF(MOD(ROW(),2)+7=1,INDEX(Novembro!$C$4:$C$300,MATCH(H37,Novembro!$A$4:$A$300,0)),INDEX(Novembro!$C$4:$C$300,_xlfn.AGGREGATE(15,6,ROW(Novembro!$A$4:$A$300)-ROW(Novembro!$A$3)/(Novembro!$A$4:$A$300=MAX(H30:H37)),MOD(ROW(),2)+7)))),"")</f>
        <v/>
      </c>
      <c r="J37" s="16" t="str">
        <f>IFERROR(IF(H30="","",IF(MOD(ROW(),2)+7=1,INDEX(Novembro!$F$4:$F$300,MATCH(H37,Novembro!$A$4:$A$300,0)),INDEX(Novembro!$F$4:$F$300,_xlfn.AGGREGATE(15,6,ROW(Novembro!$A$4:$A$300)-ROW(Novembro!$A$3)/(Novembro!$A$4:$A$300=MAX(H30:H37)),MOD(ROW(),2)+7)))),"")</f>
        <v/>
      </c>
      <c r="K37" s="35"/>
      <c r="L37" s="44" t="str">
        <f>IFERROR(IF(K30="","",IF(MOD(ROW(),2)+7=1,INDEX(Novembro!$C$4:$C$300,MATCH(K37,Novembro!$A$4:$A$300,0)),INDEX(Novembro!$C$4:$C$300,_xlfn.AGGREGATE(15,6,ROW(Novembro!$A$4:$A$300)-ROW(Novembro!$A$3)/(Novembro!$A$4:$A$300=MAX(K30:K37)),MOD(ROW(),2)+7)))),"")</f>
        <v/>
      </c>
      <c r="M37" s="16" t="str">
        <f>IFERROR(IF(K30="","",IF(MOD(ROW(),2)+7=1,INDEX(Novembro!$F$4:$F$300,MATCH(K37,Novembro!$A$4:$A$300,0)),INDEX(Novembro!$F$4:$F$300,_xlfn.AGGREGATE(15,6,ROW(Novembro!$A$4:$A$300)-ROW(Novembro!$A$3)/(Novembro!$A$4:$A$300=MAX(K30:K37)),MOD(ROW(),2)+7)))),"")</f>
        <v/>
      </c>
      <c r="N37" s="35"/>
      <c r="O37" s="44" t="str">
        <f>IFERROR(IF(N30="","",IF(MOD(ROW(),2)+7=1,INDEX(Novembro!$C$4:$C$300,MATCH(N37,Novembro!$A$4:$A$300,0)),INDEX(Novembro!$C$4:$C$300,_xlfn.AGGREGATE(15,6,ROW(Novembro!$A$4:$A$300)-ROW(Novembro!$A$3)/(Novembro!$A$4:$A$300=MAX(N30:N37)),MOD(ROW(),2)+7)))),"")</f>
        <v/>
      </c>
      <c r="P37" s="16" t="str">
        <f>IFERROR(IF(N30="","",IF(MOD(ROW(),2)+7=1,INDEX(Novembro!$F$4:$F$300,MATCH(N37,Novembro!$A$4:$A$300,0)),INDEX(Novembro!$F$4:$F$300,_xlfn.AGGREGATE(15,6,ROW(Novembro!$A$4:$A$300)-ROW(Novembro!$A$3)/(Novembro!$A$4:$A$300=MAX(N30:N37)),MOD(ROW(),2)+7)))),"")</f>
        <v/>
      </c>
      <c r="Q37" s="35"/>
      <c r="R37" s="44" t="str">
        <f>IFERROR(IF(Q30="","",IF(MOD(ROW(),2)+7=1,INDEX(Novembro!$C$4:$C$300,MATCH(Q37,Novembro!$A$4:$A$300,0)),INDEX(Novembro!$C$4:$C$300,_xlfn.AGGREGATE(15,6,ROW(Novembro!$A$4:$A$300)-ROW(Novembro!$A$3)/(Novembro!$A$4:$A$300=MAX(Q30:Q37)),MOD(ROW(),2)+7)))),"")</f>
        <v/>
      </c>
      <c r="S37" s="16" t="str">
        <f>IFERROR(IF(Q30="","",IF(MOD(ROW(),2)+7=1,INDEX(Novembro!$F$4:$F$300,MATCH(Q37,Novembro!$A$4:$A$300,0)),INDEX(Novembro!$F$4:$F$300,_xlfn.AGGREGATE(15,6,ROW(Novembro!$A$4:$A$300)-ROW(Novembro!$A$3)/(Novembro!$A$4:$A$300=MAX(Q30:Q37)),MOD(ROW(),2)+7)))),"")</f>
        <v/>
      </c>
      <c r="T37" s="35"/>
      <c r="U37" s="51" t="str">
        <f>IFERROR(IF(T30="","",IF(MOD(ROW(),2)+7=1,INDEX(Novembro!$C$4:$C$300,MATCH(T37,Novembro!$A$4:$A$300,0)),INDEX(Novembro!$C$4:$C$300,_xlfn.AGGREGATE(15,6,ROW(Novembro!$A$4:$A$300)-ROW(Novembro!$A$3)/(Novembro!$A$4:$A$300=MAX(T30:T37)),MOD(ROW(),2)+7)))),"")</f>
        <v/>
      </c>
      <c r="V37" s="16" t="str">
        <f>IFERROR(IF(T30="","",IF(MOD(ROW(),2)+7=1,INDEX(Novembro!$F$4:$F$300,MATCH(T37,Novembro!$A$4:$A$300,0)),INDEX(Novembro!$F$4:$F$300,_xlfn.AGGREGATE(15,6,ROW(Novembro!$A$4:$A$300)-ROW(Novembro!$A$3)/(Novembro!$A$4:$A$300=MAX(T30:T37)),MOD(ROW(),2)+7)))),"")</f>
        <v/>
      </c>
    </row>
    <row r="38" spans="2:22" x14ac:dyDescent="0.3">
      <c r="B38" s="49">
        <f>Novembro!H11</f>
        <v>44528</v>
      </c>
      <c r="C38" s="20" t="str">
        <f>IFERROR(IF(B38="","",IF(MOD(ROW(),2)+1=1,INDEX(Novembro!$C$4:$C$300,MATCH(B38,Novembro!$A$4:$A$300,0)),INDEX(Novembro!$C$4:$C$300,_xlfn.AGGREGATE(15,6,ROW(Novembro!$A$4:$A$300)-ROW(Novembro!$A$3)/(Novembro!$A$4:$A$300=MAX(B38)),MOD(ROW(),2)+1)))),"")</f>
        <v/>
      </c>
      <c r="D38" s="16" t="str">
        <f>IFERROR(IF(B38="","",IF(MOD(ROW(),2)+1=1,INDEX(Novembro!$F$4:$F$300,MATCH(B38,Novembro!$A$4:$A$300,0)),INDEX(Novembro!$F$4:$F$300,_xlfn.AGGREGATE(15,6,ROW(Novembro!$A$4:$A$300)-ROW(Novembro!$A$3)/(Novembro!$A$4:$A$300=MAX(B38)),MOD(ROW(),2)+1)))),"")</f>
        <v/>
      </c>
      <c r="E38" s="36">
        <f>Novembro!I11</f>
        <v>44529</v>
      </c>
      <c r="F38" s="20" t="str">
        <f>IFERROR(IF(E38="","",IF(MOD(ROW(),2)+1=1,INDEX(Novembro!$C$4:$C$300,MATCH(E38,Novembro!$A$4:$A$300,0)),INDEX(Novembro!$C$4:$C$300,_xlfn.AGGREGATE(15,6,ROW(Novembro!$A$4:$A$300)-ROW(Novembro!$A$3)/(Novembro!$A$4:$A$300=MAX(E38)),MOD(ROW(),2)+1)))),"")</f>
        <v/>
      </c>
      <c r="G38" s="16" t="str">
        <f>IFERROR(IF(E38="","",IF(MOD(ROW(),2)+1=1,INDEX(Novembro!$F$4:$F$300,MATCH(E38,Novembro!$A$4:$A$300,0)),INDEX(Novembro!$F$4:$F$300,_xlfn.AGGREGATE(15,6,ROW(Novembro!$A$4:$A$300)-ROW(Novembro!$A$3)/(Novembro!$A$4:$A$300=MAX(E38)),MOD(ROW(),2)+1)))),"")</f>
        <v/>
      </c>
      <c r="H38" s="36">
        <f>Novembro!J11</f>
        <v>44530</v>
      </c>
      <c r="I38" s="20" t="str">
        <f>IFERROR(IF(H38="","",IF(MOD(ROW(),2)+1=1,INDEX(Novembro!$C$4:$C$300,MATCH(H38,Novembro!$A$4:$A$300,0)),INDEX(Novembro!$C$4:$C$300,_xlfn.AGGREGATE(15,6,ROW(Novembro!$A$4:$A$300)-ROW(Novembro!$A$3)/(Novembro!$A$4:$A$300=MAX(H38)),MOD(ROW(),2)+1)))),"")</f>
        <v/>
      </c>
      <c r="J38" s="16" t="str">
        <f>IFERROR(IF(H38="","",IF(MOD(ROW(),2)+1=1,INDEX(Novembro!$F$4:$F$300,MATCH(H38,Novembro!$A$4:$A$300,0)),INDEX(Novembro!$F$4:$F$300,_xlfn.AGGREGATE(15,6,ROW(Novembro!$A$4:$A$300)-ROW(Novembro!$A$3)/(Novembro!$A$4:$A$300=MAX(H38)),MOD(ROW(),2)+1)))),"")</f>
        <v/>
      </c>
      <c r="K38" s="36" t="str">
        <f>Novembro!K11</f>
        <v/>
      </c>
      <c r="L38" s="20" t="str">
        <f>IFERROR(IF(K38="","",IF(MOD(ROW(),2)+1=1,INDEX(Novembro!$C$4:$C$300,MATCH(K38,Novembro!$A$4:$A$300,0)),INDEX(Novembro!$C$4:$C$300,_xlfn.AGGREGATE(15,6,ROW(Novembro!$A$4:$A$300)-ROW(Novembro!$A$3)/(Novembro!$A$4:$A$300=MAX(K38)),MOD(ROW(),2)+1)))),"")</f>
        <v/>
      </c>
      <c r="M38" s="16" t="str">
        <f>IFERROR(IF(K38="","",IF(MOD(ROW(),2)+1=1,INDEX(Novembro!$F$4:$F$300,MATCH(K38,Novembro!$A$4:$A$300,0)),INDEX(Novembro!$F$4:$F$300,_xlfn.AGGREGATE(15,6,ROW(Novembro!$A$4:$A$300)-ROW(Novembro!$A$3)/(Novembro!$A$4:$A$300=MAX(K38)),MOD(ROW(),2)+1)))),"")</f>
        <v/>
      </c>
      <c r="N38" s="36" t="str">
        <f>Novembro!L11</f>
        <v/>
      </c>
      <c r="O38" s="20" t="str">
        <f>IFERROR(IF(N38="","",IF(MOD(ROW(),2)+1=1,INDEX(Novembro!$C$4:$C$300,MATCH(N38,Novembro!$A$4:$A$300,0)),INDEX(Novembro!$C$4:$C$300,_xlfn.AGGREGATE(15,6,ROW(Novembro!$A$4:$A$300)-ROW(Novembro!$A$3)/(Novembro!$A$4:$A$300=MAX(N38)),MOD(ROW(),2)+1)))),"")</f>
        <v/>
      </c>
      <c r="P38" s="16" t="str">
        <f>IFERROR(IF(N38="","",IF(MOD(ROW(),2)+1=1,INDEX(Novembro!$F$4:$F$300,MATCH(N38,Novembro!$A$4:$A$300,0)),INDEX(Novembro!$F$4:$F$300,_xlfn.AGGREGATE(15,6,ROW(Novembro!$A$4:$A$300)-ROW(Novembro!$A$3)/(Novembro!$A$4:$A$300=MAX(N38)),MOD(ROW(),2)+1)))),"")</f>
        <v/>
      </c>
      <c r="Q38" s="36" t="str">
        <f>Novembro!M11</f>
        <v/>
      </c>
      <c r="R38" s="20" t="str">
        <f>IFERROR(IF(Q38="","",IF(MOD(ROW(),2)+1=1,INDEX(Novembro!$C$4:$C$300,MATCH(Q38,Novembro!$A$4:$A$300,0)),INDEX(Novembro!$C$4:$C$300,_xlfn.AGGREGATE(15,6,ROW(Novembro!$A$4:$A$300)-ROW(Novembro!$A$3)/(Novembro!$A$4:$A$300=MAX(Q38)),MOD(ROW(),2)+1)))),"")</f>
        <v/>
      </c>
      <c r="S38" s="16" t="str">
        <f>IFERROR(IF(Q38="","",IF(MOD(ROW(),2)+1=1,INDEX(Novembro!$F$4:$F$300,MATCH(Q38,Novembro!$A$4:$A$300,0)),INDEX(Novembro!$F$4:$F$300,_xlfn.AGGREGATE(15,6,ROW(Novembro!$A$4:$A$300)-ROW(Novembro!$A$3)/(Novembro!$A$4:$A$300=MAX(Q38)),MOD(ROW(),2)+1)))),"")</f>
        <v/>
      </c>
      <c r="T38" s="36" t="str">
        <f>Novembro!N11</f>
        <v/>
      </c>
      <c r="U38" s="46" t="str">
        <f>IFERROR(IF(T38="","",IF(MOD(ROW(),2)+1=1,INDEX(Novembro!$C$4:$C$300,MATCH(T38,Novembro!$A$4:$A$300,0)),INDEX(Novembro!$C$4:$C$300,_xlfn.AGGREGATE(15,6,ROW(Novembro!$A$4:$A$300)-ROW(Novembro!$A$3)/(Novembro!$A$4:$A$300=MAX(T38)),MOD(ROW(),2)+1)))),"")</f>
        <v/>
      </c>
      <c r="V38" s="16" t="str">
        <f>IFERROR(IF(T38="","",IF(MOD(ROW(),2)+1=1,INDEX(Novembro!$F$4:$F$300,MATCH(T38,Novembro!$A$4:$A$300,0)),INDEX(Novembro!$F$4:$F$300,_xlfn.AGGREGATE(15,6,ROW(Novembro!$A$4:$A$300)-ROW(Novembro!$A$3)/(Novembro!$A$4:$A$300=MAX(T38)),MOD(ROW(),2)+1)))),"")</f>
        <v/>
      </c>
    </row>
    <row r="39" spans="2:22" x14ac:dyDescent="0.3">
      <c r="B39" s="45"/>
      <c r="C39" s="20" t="str">
        <f>IFERROR(IF(B38="","",IF(MOD(ROW(),2)+1=1,INDEX(Novembro!$C$4:$C$300,MATCH(B39,Novembro!$A$4:$A$300,0)),INDEX(Novembro!$C$4:$C$300,_xlfn.AGGREGATE(15,6,ROW(Novembro!$A$4:$A$300)-ROW(Novembro!$A$3)/(Novembro!$A$4:$A$300=MAX(B38:B39)),MOD(ROW(),2)+1)))),"")</f>
        <v/>
      </c>
      <c r="D39" s="16" t="str">
        <f>IFERROR(IF(B38="","",IF(MOD(ROW(),2)+1=1,INDEX(Novembro!$F$4:$F$300,MATCH(B39,Novembro!$A$4:$A$300,0)),INDEX(Novembro!$F$4:$F$300,_xlfn.AGGREGATE(15,6,ROW(Novembro!$A$4:$A$300)-ROW(Novembro!$A$3)/(Novembro!$A$4:$A$300=MAX(B38:B39)),MOD(ROW(),2)+1)))),"")</f>
        <v/>
      </c>
      <c r="E39" s="26"/>
      <c r="F39" s="20" t="str">
        <f>IFERROR(IF(E38="","",IF(MOD(ROW(),2)+1=1,INDEX(Novembro!$C$4:$C$300,MATCH(E39,Novembro!$A$4:$A$300,0)),INDEX(Novembro!$C$4:$C$300,_xlfn.AGGREGATE(15,6,ROW(Novembro!$A$4:$A$300)-ROW(Novembro!$A$3)/(Novembro!$A$4:$A$300=MAX(E38:E39)),MOD(ROW(),2)+1)))),"")</f>
        <v/>
      </c>
      <c r="G39" s="16" t="str">
        <f>IFERROR(IF(E38="","",IF(MOD(ROW(),2)+1=1,INDEX(Novembro!$F$4:$F$300,MATCH(E39,Novembro!$A$4:$A$300,0)),INDEX(Novembro!$F$4:$F$300,_xlfn.AGGREGATE(15,6,ROW(Novembro!$A$4:$A$300)-ROW(Novembro!$A$3)/(Novembro!$A$4:$A$300=MAX(E38:E39)),MOD(ROW(),2)+1)))),"")</f>
        <v/>
      </c>
      <c r="H39" s="26"/>
      <c r="I39" s="20" t="str">
        <f>IFERROR(IF(H38="","",IF(MOD(ROW(),2)+1=1,INDEX(Novembro!$C$4:$C$300,MATCH(H39,Novembro!$A$4:$A$300,0)),INDEX(Novembro!$C$4:$C$300,_xlfn.AGGREGATE(15,6,ROW(Novembro!$A$4:$A$300)-ROW(Novembro!$A$3)/(Novembro!$A$4:$A$300=MAX(H38:H39)),MOD(ROW(),2)+1)))),"")</f>
        <v/>
      </c>
      <c r="J39" s="16" t="str">
        <f>IFERROR(IF(H38="","",IF(MOD(ROW(),2)+1=1,INDEX(Novembro!$F$4:$F$300,MATCH(H39,Novembro!$A$4:$A$300,0)),INDEX(Novembro!$F$4:$F$300,_xlfn.AGGREGATE(15,6,ROW(Novembro!$A$4:$A$300)-ROW(Novembro!$A$3)/(Novembro!$A$4:$A$300=MAX(H38:H39)),MOD(ROW(),2)+1)))),"")</f>
        <v/>
      </c>
      <c r="K39" s="26"/>
      <c r="L39" s="20" t="str">
        <f>IFERROR(IF(K38="","",IF(MOD(ROW(),2)+1=1,INDEX(Novembro!$C$4:$C$300,MATCH(K39,Novembro!$A$4:$A$300,0)),INDEX(Novembro!$C$4:$C$300,_xlfn.AGGREGATE(15,6,ROW(Novembro!$A$4:$A$300)-ROW(Novembro!$A$3)/(Novembro!$A$4:$A$300=MAX(K38:K39)),MOD(ROW(),2)+1)))),"")</f>
        <v/>
      </c>
      <c r="M39" s="16" t="str">
        <f>IFERROR(IF(K38="","",IF(MOD(ROW(),2)+1=1,INDEX(Novembro!$F$4:$F$300,MATCH(K39,Novembro!$A$4:$A$300,0)),INDEX(Novembro!$F$4:$F$300,_xlfn.AGGREGATE(15,6,ROW(Novembro!$A$4:$A$300)-ROW(Novembro!$A$3)/(Novembro!$A$4:$A$300=MAX(K38:K39)),MOD(ROW(),2)+1)))),"")</f>
        <v/>
      </c>
      <c r="N39" s="26"/>
      <c r="O39" s="20" t="str">
        <f>IFERROR(IF(N38="","",IF(MOD(ROW(),2)+1=1,INDEX(Novembro!$C$4:$C$300,MATCH(N39,Novembro!$A$4:$A$300,0)),INDEX(Novembro!$C$4:$C$300,_xlfn.AGGREGATE(15,6,ROW(Novembro!$A$4:$A$300)-ROW(Novembro!$A$3)/(Novembro!$A$4:$A$300=MAX(N38:N39)),MOD(ROW(),2)+1)))),"")</f>
        <v/>
      </c>
      <c r="P39" s="16" t="str">
        <f>IFERROR(IF(N38="","",IF(MOD(ROW(),2)+1=1,INDEX(Novembro!$F$4:$F$300,MATCH(N39,Novembro!$A$4:$A$300,0)),INDEX(Novembro!$F$4:$F$300,_xlfn.AGGREGATE(15,6,ROW(Novembro!$A$4:$A$300)-ROW(Novembro!$A$3)/(Novembro!$A$4:$A$300=MAX(N38:N39)),MOD(ROW(),2)+1)))),"")</f>
        <v/>
      </c>
      <c r="Q39" s="26"/>
      <c r="R39" s="20" t="str">
        <f>IFERROR(IF(Q38="","",IF(MOD(ROW(),2)+1=1,INDEX(Novembro!$C$4:$C$300,MATCH(Q39,Novembro!$A$4:$A$300,0)),INDEX(Novembro!$C$4:$C$300,_xlfn.AGGREGATE(15,6,ROW(Novembro!$A$4:$A$300)-ROW(Novembro!$A$3)/(Novembro!$A$4:$A$300=MAX(Q38:Q39)),MOD(ROW(),2)+1)))),"")</f>
        <v/>
      </c>
      <c r="S39" s="16" t="str">
        <f>IFERROR(IF(Q38="","",IF(MOD(ROW(),2)+1=1,INDEX(Novembro!$F$4:$F$300,MATCH(Q39,Novembro!$A$4:$A$300,0)),INDEX(Novembro!$F$4:$F$300,_xlfn.AGGREGATE(15,6,ROW(Novembro!$A$4:$A$300)-ROW(Novembro!$A$3)/(Novembro!$A$4:$A$300=MAX(Q38:Q39)),MOD(ROW(),2)+1)))),"")</f>
        <v/>
      </c>
      <c r="T39" s="26"/>
      <c r="U39" s="46" t="str">
        <f>IFERROR(IF(T38="","",IF(MOD(ROW(),2)+1=1,INDEX(Novembro!$C$4:$C$300,MATCH(T39,Novembro!$A$4:$A$300,0)),INDEX(Novembro!$C$4:$C$300,_xlfn.AGGREGATE(15,6,ROW(Novembro!$A$4:$A$300)-ROW(Novembro!$A$3)/(Novembro!$A$4:$A$300=MAX(T38:T39)),MOD(ROW(),2)+1)))),"")</f>
        <v/>
      </c>
      <c r="V39" s="16" t="str">
        <f>IFERROR(IF(T38="","",IF(MOD(ROW(),2)+1=1,INDEX(Novembro!$F$4:$F$300,MATCH(T39,Novembro!$A$4:$A$300,0)),INDEX(Novembro!$F$4:$F$300,_xlfn.AGGREGATE(15,6,ROW(Novembro!$A$4:$A$300)-ROW(Novembro!$A$3)/(Novembro!$A$4:$A$300=MAX(T38:T39)),MOD(ROW(),2)+1)))),"")</f>
        <v/>
      </c>
    </row>
    <row r="40" spans="2:22" x14ac:dyDescent="0.3">
      <c r="B40" s="45"/>
      <c r="C40" s="20" t="str">
        <f>IFERROR(IF(B38="","",IF(MOD(ROW(),2)+3=1,INDEX(Novembro!$C$4:$C$300,MATCH(B40,Novembro!$A$4:$A$300,0)),INDEX(Novembro!$C$4:$C$300,_xlfn.AGGREGATE(15,6,ROW(Novembro!$A$4:$A$300)-ROW(Novembro!$A$3)/(Novembro!$A$4:$A$300=MAX(B38:B40)),MOD(ROW(),2)+3)))),"")</f>
        <v/>
      </c>
      <c r="D40" s="16" t="str">
        <f>IFERROR(IF(B38="","",IF(MOD(ROW(),2)+3=1,INDEX(Novembro!$F$4:$F$300,MATCH(B40,Novembro!$A$4:$A$300,0)),INDEX(Novembro!$F$4:$F$300,_xlfn.AGGREGATE(15,6,ROW(Novembro!$A$4:$A$300)-ROW(Novembro!$A$3)/(Novembro!$A$4:$A$300=MAX(B38:B40)),MOD(ROW(),2)+3)))),"")</f>
        <v/>
      </c>
      <c r="E40" s="26"/>
      <c r="F40" s="20" t="str">
        <f>IFERROR(IF(E38="","",IF(MOD(ROW(),2)+3=1,INDEX(Novembro!$C$4:$C$300,MATCH(E40,Novembro!$A$4:$A$300,0)),INDEX(Novembro!$C$4:$C$300,_xlfn.AGGREGATE(15,6,ROW(Novembro!$A$4:$A$300)-ROW(Novembro!$A$3)/(Novembro!$A$4:$A$300=MAX(E38:E40)),MOD(ROW(),2)+3)))),"")</f>
        <v/>
      </c>
      <c r="G40" s="16" t="str">
        <f>IFERROR(IF(E38="","",IF(MOD(ROW(),2)+3=1,INDEX(Novembro!$F$4:$F$300,MATCH(E40,Novembro!$A$4:$A$300,0)),INDEX(Novembro!$F$4:$F$300,_xlfn.AGGREGATE(15,6,ROW(Novembro!$A$4:$A$300)-ROW(Novembro!$A$3)/(Novembro!$A$4:$A$300=MAX(E38:E40)),MOD(ROW(),2)+3)))),"")</f>
        <v/>
      </c>
      <c r="H40" s="26"/>
      <c r="I40" s="20" t="str">
        <f>IFERROR(IF(H38="","",IF(MOD(ROW(),2)+3=1,INDEX(Novembro!$C$4:$C$300,MATCH(H40,Novembro!$A$4:$A$300,0)),INDEX(Novembro!$C$4:$C$300,_xlfn.AGGREGATE(15,6,ROW(Novembro!$A$4:$A$300)-ROW(Novembro!$A$3)/(Novembro!$A$4:$A$300=MAX(H38:H40)),MOD(ROW(),2)+3)))),"")</f>
        <v/>
      </c>
      <c r="J40" s="16" t="str">
        <f>IFERROR(IF(H38="","",IF(MOD(ROW(),2)+3=1,INDEX(Novembro!$F$4:$F$300,MATCH(H40,Novembro!$A$4:$A$300,0)),INDEX(Novembro!$F$4:$F$300,_xlfn.AGGREGATE(15,6,ROW(Novembro!$A$4:$A$300)-ROW(Novembro!$A$3)/(Novembro!$A$4:$A$300=MAX(H38:H40)),MOD(ROW(),2)+3)))),"")</f>
        <v/>
      </c>
      <c r="K40" s="26"/>
      <c r="L40" s="20" t="str">
        <f>IFERROR(IF(K38="","",IF(MOD(ROW(),2)+3=1,INDEX(Novembro!$C$4:$C$300,MATCH(K40,Novembro!$A$4:$A$300,0)),INDEX(Novembro!$C$4:$C$300,_xlfn.AGGREGATE(15,6,ROW(Novembro!$A$4:$A$300)-ROW(Novembro!$A$3)/(Novembro!$A$4:$A$300=MAX(K38:K40)),MOD(ROW(),2)+3)))),"")</f>
        <v/>
      </c>
      <c r="M40" s="16" t="str">
        <f>IFERROR(IF(K38="","",IF(MOD(ROW(),2)+3=1,INDEX(Novembro!$F$4:$F$300,MATCH(K40,Novembro!$A$4:$A$300,0)),INDEX(Novembro!$F$4:$F$300,_xlfn.AGGREGATE(15,6,ROW(Novembro!$A$4:$A$300)-ROW(Novembro!$A$3)/(Novembro!$A$4:$A$300=MAX(K38:K40)),MOD(ROW(),2)+3)))),"")</f>
        <v/>
      </c>
      <c r="N40" s="26"/>
      <c r="O40" s="20" t="str">
        <f>IFERROR(IF(N38="","",IF(MOD(ROW(),2)+3=1,INDEX(Novembro!$C$4:$C$300,MATCH(N40,Novembro!$A$4:$A$300,0)),INDEX(Novembro!$C$4:$C$300,_xlfn.AGGREGATE(15,6,ROW(Novembro!$A$4:$A$300)-ROW(Novembro!$A$3)/(Novembro!$A$4:$A$300=MAX(N38:N40)),MOD(ROW(),2)+3)))),"")</f>
        <v/>
      </c>
      <c r="P40" s="16" t="str">
        <f>IFERROR(IF(N38="","",IF(MOD(ROW(),2)+3=1,INDEX(Novembro!$F$4:$F$300,MATCH(N40,Novembro!$A$4:$A$300,0)),INDEX(Novembro!$F$4:$F$300,_xlfn.AGGREGATE(15,6,ROW(Novembro!$A$4:$A$300)-ROW(Novembro!$A$3)/(Novembro!$A$4:$A$300=MAX(N38:N40)),MOD(ROW(),2)+3)))),"")</f>
        <v/>
      </c>
      <c r="Q40" s="26"/>
      <c r="R40" s="20" t="str">
        <f>IFERROR(IF(Q38="","",IF(MOD(ROW(),2)+3=1,INDEX(Novembro!$C$4:$C$300,MATCH(Q40,Novembro!$A$4:$A$300,0)),INDEX(Novembro!$C$4:$C$300,_xlfn.AGGREGATE(15,6,ROW(Novembro!$A$4:$A$300)-ROW(Novembro!$A$3)/(Novembro!$A$4:$A$300=MAX(Q38:Q40)),MOD(ROW(),2)+3)))),"")</f>
        <v/>
      </c>
      <c r="S40" s="16" t="str">
        <f>IFERROR(IF(Q38="","",IF(MOD(ROW(),2)+3=1,INDEX(Novembro!$F$4:$F$300,MATCH(Q40,Novembro!$A$4:$A$300,0)),INDEX(Novembro!$F$4:$F$300,_xlfn.AGGREGATE(15,6,ROW(Novembro!$A$4:$A$300)-ROW(Novembro!$A$3)/(Novembro!$A$4:$A$300=MAX(Q38:Q40)),MOD(ROW(),2)+3)))),"")</f>
        <v/>
      </c>
      <c r="T40" s="26"/>
      <c r="U40" s="46" t="str">
        <f>IFERROR(IF(T38="","",IF(MOD(ROW(),2)+3=1,INDEX(Novembro!$C$4:$C$300,MATCH(T40,Novembro!$A$4:$A$300,0)),INDEX(Novembro!$C$4:$C$300,_xlfn.AGGREGATE(15,6,ROW(Novembro!$A$4:$A$300)-ROW(Novembro!$A$3)/(Novembro!$A$4:$A$300=MAX(T38:T40)),MOD(ROW(),2)+3)))),"")</f>
        <v/>
      </c>
      <c r="V40" s="16" t="str">
        <f>IFERROR(IF(T38="","",IF(MOD(ROW(),2)+3=1,INDEX(Novembro!$F$4:$F$300,MATCH(T40,Novembro!$A$4:$A$300,0)),INDEX(Novembro!$F$4:$F$300,_xlfn.AGGREGATE(15,6,ROW(Novembro!$A$4:$A$300)-ROW(Novembro!$A$3)/(Novembro!$A$4:$A$300=MAX(T38:T40)),MOD(ROW(),2)+3)))),"")</f>
        <v/>
      </c>
    </row>
    <row r="41" spans="2:22" x14ac:dyDescent="0.3">
      <c r="B41" s="45"/>
      <c r="C41" s="20" t="str">
        <f>IFERROR(IF(B38="","",IF(MOD(ROW(),2)+3=1,INDEX(Novembro!$C$4:$C$300,MATCH(B41,Novembro!$A$4:$A$300,0)),INDEX(Novembro!$C$4:$C$300,_xlfn.AGGREGATE(15,6,ROW(Novembro!$A$4:$A$300)-ROW(Novembro!$A$3)/(Novembro!$A$4:$A$300=MAX(B38:B41)),MOD(ROW(),2)+3)))),"")</f>
        <v/>
      </c>
      <c r="D41" s="16" t="str">
        <f>IFERROR(IF(B38="","",IF(MOD(ROW(),2)+3=1,INDEX(Novembro!$F$4:$F$300,MATCH(B41,Novembro!$A$4:$A$300,0)),INDEX(Novembro!$F$4:$F$300,_xlfn.AGGREGATE(15,6,ROW(Novembro!$A$4:$A$300)-ROW(Novembro!$A$3)/(Novembro!$A$4:$A$300=MAX(B38:B41)),MOD(ROW(),2)+3)))),"")</f>
        <v/>
      </c>
      <c r="E41" s="26"/>
      <c r="F41" s="20" t="str">
        <f>IFERROR(IF(E38="","",IF(MOD(ROW(),2)+3=1,INDEX(Novembro!$C$4:$C$300,MATCH(E41,Novembro!$A$4:$A$300,0)),INDEX(Novembro!$C$4:$C$300,_xlfn.AGGREGATE(15,6,ROW(Novembro!$A$4:$A$300)-ROW(Novembro!$A$3)/(Novembro!$A$4:$A$300=MAX(E38:E41)),MOD(ROW(),2)+3)))),"")</f>
        <v/>
      </c>
      <c r="G41" s="16" t="str">
        <f>IFERROR(IF(E38="","",IF(MOD(ROW(),2)+3=1,INDEX(Novembro!$F$4:$F$300,MATCH(E41,Novembro!$A$4:$A$300,0)),INDEX(Novembro!$F$4:$F$300,_xlfn.AGGREGATE(15,6,ROW(Novembro!$A$4:$A$300)-ROW(Novembro!$A$3)/(Novembro!$A$4:$A$300=MAX(E38:E41)),MOD(ROW(),2)+3)))),"")</f>
        <v/>
      </c>
      <c r="H41" s="26"/>
      <c r="I41" s="20" t="str">
        <f>IFERROR(IF(H38="","",IF(MOD(ROW(),2)+3=1,INDEX(Novembro!$C$4:$C$300,MATCH(H41,Novembro!$A$4:$A$300,0)),INDEX(Novembro!$C$4:$C$300,_xlfn.AGGREGATE(15,6,ROW(Novembro!$A$4:$A$300)-ROW(Novembro!$A$3)/(Novembro!$A$4:$A$300=MAX(H38:H41)),MOD(ROW(),2)+3)))),"")</f>
        <v/>
      </c>
      <c r="J41" s="16" t="str">
        <f>IFERROR(IF(H38="","",IF(MOD(ROW(),2)+3=1,INDEX(Novembro!$F$4:$F$300,MATCH(H41,Novembro!$A$4:$A$300,0)),INDEX(Novembro!$F$4:$F$300,_xlfn.AGGREGATE(15,6,ROW(Novembro!$A$4:$A$300)-ROW(Novembro!$A$3)/(Novembro!$A$4:$A$300=MAX(H38:H41)),MOD(ROW(),2)+3)))),"")</f>
        <v/>
      </c>
      <c r="K41" s="26"/>
      <c r="L41" s="20" t="str">
        <f>IFERROR(IF(K38="","",IF(MOD(ROW(),2)+3=1,INDEX(Novembro!$C$4:$C$300,MATCH(K41,Novembro!$A$4:$A$300,0)),INDEX(Novembro!$C$4:$C$300,_xlfn.AGGREGATE(15,6,ROW(Novembro!$A$4:$A$300)-ROW(Novembro!$A$3)/(Novembro!$A$4:$A$300=MAX(K38:K41)),MOD(ROW(),2)+3)))),"")</f>
        <v/>
      </c>
      <c r="M41" s="16" t="str">
        <f>IFERROR(IF(K38="","",IF(MOD(ROW(),2)+3=1,INDEX(Novembro!$F$4:$F$300,MATCH(K41,Novembro!$A$4:$A$300,0)),INDEX(Novembro!$F$4:$F$300,_xlfn.AGGREGATE(15,6,ROW(Novembro!$A$4:$A$300)-ROW(Novembro!$A$3)/(Novembro!$A$4:$A$300=MAX(K38:K41)),MOD(ROW(),2)+3)))),"")</f>
        <v/>
      </c>
      <c r="N41" s="26"/>
      <c r="O41" s="20" t="str">
        <f>IFERROR(IF(N38="","",IF(MOD(ROW(),2)+3=1,INDEX(Novembro!$C$4:$C$300,MATCH(N41,Novembro!$A$4:$A$300,0)),INDEX(Novembro!$C$4:$C$300,_xlfn.AGGREGATE(15,6,ROW(Novembro!$A$4:$A$300)-ROW(Novembro!$A$3)/(Novembro!$A$4:$A$300=MAX(N38:N41)),MOD(ROW(),2)+3)))),"")</f>
        <v/>
      </c>
      <c r="P41" s="16" t="str">
        <f>IFERROR(IF(N38="","",IF(MOD(ROW(),2)+3=1,INDEX(Novembro!$F$4:$F$300,MATCH(N41,Novembro!$A$4:$A$300,0)),INDEX(Novembro!$F$4:$F$300,_xlfn.AGGREGATE(15,6,ROW(Novembro!$A$4:$A$300)-ROW(Novembro!$A$3)/(Novembro!$A$4:$A$300=MAX(N38:N41)),MOD(ROW(),2)+3)))),"")</f>
        <v/>
      </c>
      <c r="Q41" s="26"/>
      <c r="R41" s="20" t="str">
        <f>IFERROR(IF(Q38="","",IF(MOD(ROW(),2)+3=1,INDEX(Novembro!$C$4:$C$300,MATCH(Q41,Novembro!$A$4:$A$300,0)),INDEX(Novembro!$C$4:$C$300,_xlfn.AGGREGATE(15,6,ROW(Novembro!$A$4:$A$300)-ROW(Novembro!$A$3)/(Novembro!$A$4:$A$300=MAX(Q38:Q41)),MOD(ROW(),2)+3)))),"")</f>
        <v/>
      </c>
      <c r="S41" s="16" t="str">
        <f>IFERROR(IF(Q38="","",IF(MOD(ROW(),2)+3=1,INDEX(Novembro!$F$4:$F$300,MATCH(Q41,Novembro!$A$4:$A$300,0)),INDEX(Novembro!$F$4:$F$300,_xlfn.AGGREGATE(15,6,ROW(Novembro!$A$4:$A$300)-ROW(Novembro!$A$3)/(Novembro!$A$4:$A$300=MAX(Q38:Q41)),MOD(ROW(),2)+3)))),"")</f>
        <v/>
      </c>
      <c r="T41" s="26"/>
      <c r="U41" s="46" t="str">
        <f>IFERROR(IF(T38="","",IF(MOD(ROW(),2)+3=1,INDEX(Novembro!$C$4:$C$300,MATCH(T41,Novembro!$A$4:$A$300,0)),INDEX(Novembro!$C$4:$C$300,_xlfn.AGGREGATE(15,6,ROW(Novembro!$A$4:$A$300)-ROW(Novembro!$A$3)/(Novembro!$A$4:$A$300=MAX(T38:T41)),MOD(ROW(),2)+3)))),"")</f>
        <v/>
      </c>
      <c r="V41" s="16" t="str">
        <f>IFERROR(IF(T38="","",IF(MOD(ROW(),2)+3=1,INDEX(Novembro!$F$4:$F$300,MATCH(T41,Novembro!$A$4:$A$300,0)),INDEX(Novembro!$F$4:$F$300,_xlfn.AGGREGATE(15,6,ROW(Novembro!$A$4:$A$300)-ROW(Novembro!$A$3)/(Novembro!$A$4:$A$300=MAX(T38:T41)),MOD(ROW(),2)+3)))),"")</f>
        <v/>
      </c>
    </row>
    <row r="42" spans="2:22" x14ac:dyDescent="0.3">
      <c r="B42" s="47"/>
      <c r="C42" s="20" t="str">
        <f>IFERROR(IF(B38="","",IF(MOD(ROW(),2)+5=1,INDEX(Novembro!$C$4:$C$300,MATCH(B42,Novembro!$A$4:$A$300,0)),INDEX(Novembro!$C$4:$C$300,_xlfn.AGGREGATE(15,6,ROW(Novembro!$A$4:$A$300)-ROW(Novembro!$A$3)/(Novembro!$A$4:$A$300=MAX(B38:B42)),MOD(ROW(),2)+5)))),"")</f>
        <v/>
      </c>
      <c r="D42" s="16" t="str">
        <f>IFERROR(IF(B38="","",IF(MOD(ROW(),2)+5=1,INDEX(Novembro!$F$4:$F$300,MATCH(B42,Novembro!$A$4:$A$300,0)),INDEX(Novembro!$F$4:$F$300,_xlfn.AGGREGATE(15,6,ROW(Novembro!$A$4:$A$300)-ROW(Novembro!$A$3)/(Novembro!$A$4:$A$300=MAX(B38:B42)),MOD(ROW(),2)+5)))),"")</f>
        <v/>
      </c>
      <c r="E42" s="34"/>
      <c r="F42" s="20" t="str">
        <f>IFERROR(IF(E38="","",IF(MOD(ROW(),2)+5=1,INDEX(Novembro!$C$4:$C$300,MATCH(E42,Novembro!$A$4:$A$300,0)),INDEX(Novembro!$C$4:$C$300,_xlfn.AGGREGATE(15,6,ROW(Novembro!$A$4:$A$300)-ROW(Novembro!$A$3)/(Novembro!$A$4:$A$300=MAX(E38:E42)),MOD(ROW(),2)+5)))),"")</f>
        <v/>
      </c>
      <c r="G42" s="16" t="str">
        <f>IFERROR(IF(E38="","",IF(MOD(ROW(),2)+5=1,INDEX(Novembro!$F$4:$F$300,MATCH(E42,Novembro!$A$4:$A$300,0)),INDEX(Novembro!$F$4:$F$300,_xlfn.AGGREGATE(15,6,ROW(Novembro!$A$4:$A$300)-ROW(Novembro!$A$3)/(Novembro!$A$4:$A$300=MAX(E38:E42)),MOD(ROW(),2)+5)))),"")</f>
        <v/>
      </c>
      <c r="H42" s="34"/>
      <c r="I42" s="20" t="str">
        <f>IFERROR(IF(H38="","",IF(MOD(ROW(),2)+5=1,INDEX(Novembro!$C$4:$C$300,MATCH(H42,Novembro!$A$4:$A$300,0)),INDEX(Novembro!$C$4:$C$300,_xlfn.AGGREGATE(15,6,ROW(Novembro!$A$4:$A$300)-ROW(Novembro!$A$3)/(Novembro!$A$4:$A$300=MAX(H38:H42)),MOD(ROW(),2)+5)))),"")</f>
        <v/>
      </c>
      <c r="J42" s="16" t="str">
        <f>IFERROR(IF(H38="","",IF(MOD(ROW(),2)+5=1,INDEX(Novembro!$F$4:$F$300,MATCH(H42,Novembro!$A$4:$A$300,0)),INDEX(Novembro!$F$4:$F$300,_xlfn.AGGREGATE(15,6,ROW(Novembro!$A$4:$A$300)-ROW(Novembro!$A$3)/(Novembro!$A$4:$A$300=MAX(H38:H42)),MOD(ROW(),2)+5)))),"")</f>
        <v/>
      </c>
      <c r="K42" s="34"/>
      <c r="L42" s="20" t="str">
        <f>IFERROR(IF(K38="","",IF(MOD(ROW(),2)+5=1,INDEX(Novembro!$C$4:$C$300,MATCH(K42,Novembro!$A$4:$A$300,0)),INDEX(Novembro!$C$4:$C$300,_xlfn.AGGREGATE(15,6,ROW(Novembro!$A$4:$A$300)-ROW(Novembro!$A$3)/(Novembro!$A$4:$A$300=MAX(K38:K42)),MOD(ROW(),2)+5)))),"")</f>
        <v/>
      </c>
      <c r="M42" s="16" t="str">
        <f>IFERROR(IF(K38="","",IF(MOD(ROW(),2)+5=1,INDEX(Novembro!$F$4:$F$300,MATCH(K42,Novembro!$A$4:$A$300,0)),INDEX(Novembro!$F$4:$F$300,_xlfn.AGGREGATE(15,6,ROW(Novembro!$A$4:$A$300)-ROW(Novembro!$A$3)/(Novembro!$A$4:$A$300=MAX(K38:K42)),MOD(ROW(),2)+5)))),"")</f>
        <v/>
      </c>
      <c r="N42" s="34"/>
      <c r="O42" s="20" t="str">
        <f>IFERROR(IF(N38="","",IF(MOD(ROW(),2)+5=1,INDEX(Novembro!$C$4:$C$300,MATCH(N42,Novembro!$A$4:$A$300,0)),INDEX(Novembro!$C$4:$C$300,_xlfn.AGGREGATE(15,6,ROW(Novembro!$A$4:$A$300)-ROW(Novembro!$A$3)/(Novembro!$A$4:$A$300=MAX(N38:N42)),MOD(ROW(),2)+5)))),"")</f>
        <v/>
      </c>
      <c r="P42" s="16" t="str">
        <f>IFERROR(IF(N38="","",IF(MOD(ROW(),2)+5=1,INDEX(Novembro!$F$4:$F$300,MATCH(N42,Novembro!$A$4:$A$300,0)),INDEX(Novembro!$F$4:$F$300,_xlfn.AGGREGATE(15,6,ROW(Novembro!$A$4:$A$300)-ROW(Novembro!$A$3)/(Novembro!$A$4:$A$300=MAX(N38:N42)),MOD(ROW(),2)+5)))),"")</f>
        <v/>
      </c>
      <c r="Q42" s="34"/>
      <c r="R42" s="20" t="str">
        <f>IFERROR(IF(Q38="","",IF(MOD(ROW(),2)+5=1,INDEX(Novembro!$C$4:$C$300,MATCH(Q42,Novembro!$A$4:$A$300,0)),INDEX(Novembro!$C$4:$C$300,_xlfn.AGGREGATE(15,6,ROW(Novembro!$A$4:$A$300)-ROW(Novembro!$A$3)/(Novembro!$A$4:$A$300=MAX(Q38:Q42)),MOD(ROW(),2)+5)))),"")</f>
        <v/>
      </c>
      <c r="S42" s="16" t="str">
        <f>IFERROR(IF(Q38="","",IF(MOD(ROW(),2)+5=1,INDEX(Novembro!$F$4:$F$300,MATCH(Q42,Novembro!$A$4:$A$300,0)),INDEX(Novembro!$F$4:$F$300,_xlfn.AGGREGATE(15,6,ROW(Novembro!$A$4:$A$300)-ROW(Novembro!$A$3)/(Novembro!$A$4:$A$300=MAX(Q38:Q42)),MOD(ROW(),2)+5)))),"")</f>
        <v/>
      </c>
      <c r="T42" s="34"/>
      <c r="U42" s="46" t="str">
        <f>IFERROR(IF(T38="","",IF(MOD(ROW(),2)+5=1,INDEX(Novembro!$C$4:$C$300,MATCH(T42,Novembro!$A$4:$A$300,0)),INDEX(Novembro!$C$4:$C$300,_xlfn.AGGREGATE(15,6,ROW(Novembro!$A$4:$A$300)-ROW(Novembro!$A$3)/(Novembro!$A$4:$A$300=MAX(T38:T42)),MOD(ROW(),2)+5)))),"")</f>
        <v/>
      </c>
      <c r="V42" s="16" t="str">
        <f>IFERROR(IF(T38="","",IF(MOD(ROW(),2)+5=1,INDEX(Novembro!$F$4:$F$300,MATCH(T42,Novembro!$A$4:$A$300,0)),INDEX(Novembro!$F$4:$F$300,_xlfn.AGGREGATE(15,6,ROW(Novembro!$A$4:$A$300)-ROW(Novembro!$A$3)/(Novembro!$A$4:$A$300=MAX(T38:T42)),MOD(ROW(),2)+5)))),"")</f>
        <v/>
      </c>
    </row>
    <row r="43" spans="2:22" x14ac:dyDescent="0.3">
      <c r="B43" s="47"/>
      <c r="C43" s="20" t="str">
        <f>IFERROR(IF(B38="","",IF(MOD(ROW(),2)+5=1,INDEX(Novembro!$C$4:$C$300,MATCH(B43,Novembro!$A$4:$A$300,0)),INDEX(Novembro!$C$4:$C$300,_xlfn.AGGREGATE(15,6,ROW(Novembro!$A$4:$A$300)-ROW(Novembro!$A$3)/(Novembro!$A$4:$A$300=MAX(B38:B43)),MOD(ROW(),2)+5)))),"")</f>
        <v/>
      </c>
      <c r="D43" s="16" t="str">
        <f>IFERROR(IF(B38="","",IF(MOD(ROW(),2)+5=1,INDEX(Novembro!$F$4:$F$300,MATCH(B43,Novembro!$A$4:$A$300,0)),INDEX(Novembro!$F$4:$F$300,_xlfn.AGGREGATE(15,6,ROW(Novembro!$A$4:$A$300)-ROW(Novembro!$A$3)/(Novembro!$A$4:$A$300=MAX(B38:B43)),MOD(ROW(),2)+5)))),"")</f>
        <v/>
      </c>
      <c r="E43" s="34"/>
      <c r="F43" s="20" t="str">
        <f>IFERROR(IF(E38="","",IF(MOD(ROW(),2)+5=1,INDEX(Novembro!$C$4:$C$300,MATCH(E43,Novembro!$A$4:$A$300,0)),INDEX(Novembro!$C$4:$C$300,_xlfn.AGGREGATE(15,6,ROW(Novembro!$A$4:$A$300)-ROW(Novembro!$A$3)/(Novembro!$A$4:$A$300=MAX(E38:E43)),MOD(ROW(),2)+5)))),"")</f>
        <v/>
      </c>
      <c r="G43" s="16" t="str">
        <f>IFERROR(IF(E38="","",IF(MOD(ROW(),2)+5=1,INDEX(Novembro!$F$4:$F$300,MATCH(E43,Novembro!$A$4:$A$300,0)),INDEX(Novembro!$F$4:$F$300,_xlfn.AGGREGATE(15,6,ROW(Novembro!$A$4:$A$300)-ROW(Novembro!$A$3)/(Novembro!$A$4:$A$300=MAX(E38:E43)),MOD(ROW(),2)+5)))),"")</f>
        <v/>
      </c>
      <c r="H43" s="34"/>
      <c r="I43" s="20" t="str">
        <f>IFERROR(IF(H38="","",IF(MOD(ROW(),2)+5=1,INDEX(Novembro!$C$4:$C$300,MATCH(H43,Novembro!$A$4:$A$300,0)),INDEX(Novembro!$C$4:$C$300,_xlfn.AGGREGATE(15,6,ROW(Novembro!$A$4:$A$300)-ROW(Novembro!$A$3)/(Novembro!$A$4:$A$300=MAX(H38:H43)),MOD(ROW(),2)+5)))),"")</f>
        <v/>
      </c>
      <c r="J43" s="16" t="str">
        <f>IFERROR(IF(H38="","",IF(MOD(ROW(),2)+5=1,INDEX(Novembro!$F$4:$F$300,MATCH(H43,Novembro!$A$4:$A$300,0)),INDEX(Novembro!$F$4:$F$300,_xlfn.AGGREGATE(15,6,ROW(Novembro!$A$4:$A$300)-ROW(Novembro!$A$3)/(Novembro!$A$4:$A$300=MAX(H38:H43)),MOD(ROW(),2)+5)))),"")</f>
        <v/>
      </c>
      <c r="K43" s="34"/>
      <c r="L43" s="20" t="str">
        <f>IFERROR(IF(K38="","",IF(MOD(ROW(),2)+5=1,INDEX(Novembro!$C$4:$C$300,MATCH(K43,Novembro!$A$4:$A$300,0)),INDEX(Novembro!$C$4:$C$300,_xlfn.AGGREGATE(15,6,ROW(Novembro!$A$4:$A$300)-ROW(Novembro!$A$3)/(Novembro!$A$4:$A$300=MAX(K38:K43)),MOD(ROW(),2)+5)))),"")</f>
        <v/>
      </c>
      <c r="M43" s="16" t="str">
        <f>IFERROR(IF(K38="","",IF(MOD(ROW(),2)+5=1,INDEX(Novembro!$F$4:$F$300,MATCH(K43,Novembro!$A$4:$A$300,0)),INDEX(Novembro!$F$4:$F$300,_xlfn.AGGREGATE(15,6,ROW(Novembro!$A$4:$A$300)-ROW(Novembro!$A$3)/(Novembro!$A$4:$A$300=MAX(K38:K43)),MOD(ROW(),2)+5)))),"")</f>
        <v/>
      </c>
      <c r="N43" s="34"/>
      <c r="O43" s="20" t="str">
        <f>IFERROR(IF(N38="","",IF(MOD(ROW(),2)+5=1,INDEX(Novembro!$C$4:$C$300,MATCH(N43,Novembro!$A$4:$A$300,0)),INDEX(Novembro!$C$4:$C$300,_xlfn.AGGREGATE(15,6,ROW(Novembro!$A$4:$A$300)-ROW(Novembro!$A$3)/(Novembro!$A$4:$A$300=MAX(N38:N43)),MOD(ROW(),2)+5)))),"")</f>
        <v/>
      </c>
      <c r="P43" s="16" t="str">
        <f>IFERROR(IF(N38="","",IF(MOD(ROW(),2)+5=1,INDEX(Novembro!$F$4:$F$300,MATCH(N43,Novembro!$A$4:$A$300,0)),INDEX(Novembro!$F$4:$F$300,_xlfn.AGGREGATE(15,6,ROW(Novembro!$A$4:$A$300)-ROW(Novembro!$A$3)/(Novembro!$A$4:$A$300=MAX(N38:N43)),MOD(ROW(),2)+5)))),"")</f>
        <v/>
      </c>
      <c r="Q43" s="34"/>
      <c r="R43" s="20" t="str">
        <f>IFERROR(IF(Q38="","",IF(MOD(ROW(),2)+5=1,INDEX(Novembro!$C$4:$C$300,MATCH(Q43,Novembro!$A$4:$A$300,0)),INDEX(Novembro!$C$4:$C$300,_xlfn.AGGREGATE(15,6,ROW(Novembro!$A$4:$A$300)-ROW(Novembro!$A$3)/(Novembro!$A$4:$A$300=MAX(Q38:Q43)),MOD(ROW(),2)+5)))),"")</f>
        <v/>
      </c>
      <c r="S43" s="16" t="str">
        <f>IFERROR(IF(Q38="","",IF(MOD(ROW(),2)+5=1,INDEX(Novembro!$F$4:$F$300,MATCH(Q43,Novembro!$A$4:$A$300,0)),INDEX(Novembro!$F$4:$F$300,_xlfn.AGGREGATE(15,6,ROW(Novembro!$A$4:$A$300)-ROW(Novembro!$A$3)/(Novembro!$A$4:$A$300=MAX(Q38:Q43)),MOD(ROW(),2)+5)))),"")</f>
        <v/>
      </c>
      <c r="T43" s="34"/>
      <c r="U43" s="46" t="str">
        <f>IFERROR(IF(T38="","",IF(MOD(ROW(),2)+5=1,INDEX(Novembro!$C$4:$C$300,MATCH(T43,Novembro!$A$4:$A$300,0)),INDEX(Novembro!$C$4:$C$300,_xlfn.AGGREGATE(15,6,ROW(Novembro!$A$4:$A$300)-ROW(Novembro!$A$3)/(Novembro!$A$4:$A$300=MAX(T38:T43)),MOD(ROW(),2)+5)))),"")</f>
        <v/>
      </c>
      <c r="V43" s="16" t="str">
        <f>IFERROR(IF(T38="","",IF(MOD(ROW(),2)+5=1,INDEX(Novembro!$F$4:$F$300,MATCH(T43,Novembro!$A$4:$A$300,0)),INDEX(Novembro!$F$4:$F$300,_xlfn.AGGREGATE(15,6,ROW(Novembro!$A$4:$A$300)-ROW(Novembro!$A$3)/(Novembro!$A$4:$A$300=MAX(T38:T43)),MOD(ROW(),2)+5)))),"")</f>
        <v/>
      </c>
    </row>
    <row r="44" spans="2:22" x14ac:dyDescent="0.3">
      <c r="B44" s="47"/>
      <c r="C44" s="20" t="str">
        <f>IFERROR(IF(B38="","",IF(MOD(ROW(),2)+7=1,INDEX(Novembro!$C$4:$C$300,MATCH(B44,Novembro!$A$4:$A$300,0)),INDEX(Novembro!$C$4:$C$300,_xlfn.AGGREGATE(15,6,ROW(Novembro!$A$4:$A$300)-ROW(Novembro!$A$3)/(Novembro!$A$4:$A$300=MAX(B38:B44)),MOD(ROW(),2)+7)))),"")</f>
        <v/>
      </c>
      <c r="D44" s="16" t="str">
        <f>IFERROR(IF(B38="","",IF(MOD(ROW(),2)+7=1,INDEX(Novembro!$F$4:$F$300,MATCH(B44,Novembro!$A$4:$A$300,0)),INDEX(Novembro!$F$4:$F$300,_xlfn.AGGREGATE(15,6,ROW(Novembro!$A$4:$A$300)-ROW(Novembro!$A$3)/(Novembro!$A$4:$A$300=MAX(B38:B44)),MOD(ROW(),2)+7)))),"")</f>
        <v/>
      </c>
      <c r="E44" s="34"/>
      <c r="F44" s="20" t="str">
        <f>IFERROR(IF(E38="","",IF(MOD(ROW(),2)+7=1,INDEX(Novembro!$C$4:$C$300,MATCH(E44,Novembro!$A$4:$A$300,0)),INDEX(Novembro!$C$4:$C$300,_xlfn.AGGREGATE(15,6,ROW(Novembro!$A$4:$A$300)-ROW(Novembro!$A$3)/(Novembro!$A$4:$A$300=MAX(E38:E44)),MOD(ROW(),2)+7)))),"")</f>
        <v/>
      </c>
      <c r="G44" s="16" t="str">
        <f>IFERROR(IF(E38="","",IF(MOD(ROW(),2)+7=1,INDEX(Novembro!$F$4:$F$300,MATCH(E44,Novembro!$A$4:$A$300,0)),INDEX(Novembro!$F$4:$F$300,_xlfn.AGGREGATE(15,6,ROW(Novembro!$A$4:$A$300)-ROW(Novembro!$A$3)/(Novembro!$A$4:$A$300=MAX(E38:E44)),MOD(ROW(),2)+7)))),"")</f>
        <v/>
      </c>
      <c r="H44" s="34"/>
      <c r="I44" s="20" t="str">
        <f>IFERROR(IF(H38="","",IF(MOD(ROW(),2)+7=1,INDEX(Novembro!$C$4:$C$300,MATCH(H44,Novembro!$A$4:$A$300,0)),INDEX(Novembro!$C$4:$C$300,_xlfn.AGGREGATE(15,6,ROW(Novembro!$A$4:$A$300)-ROW(Novembro!$A$3)/(Novembro!$A$4:$A$300=MAX(H38:H44)),MOD(ROW(),2)+7)))),"")</f>
        <v/>
      </c>
      <c r="J44" s="16" t="str">
        <f>IFERROR(IF(H38="","",IF(MOD(ROW(),2)+7=1,INDEX(Novembro!$F$4:$F$300,MATCH(H44,Novembro!$A$4:$A$300,0)),INDEX(Novembro!$F$4:$F$300,_xlfn.AGGREGATE(15,6,ROW(Novembro!$A$4:$A$300)-ROW(Novembro!$A$3)/(Novembro!$A$4:$A$300=MAX(H38:H44)),MOD(ROW(),2)+7)))),"")</f>
        <v/>
      </c>
      <c r="K44" s="34"/>
      <c r="L44" s="20" t="str">
        <f>IFERROR(IF(K38="","",IF(MOD(ROW(),2)+7=1,INDEX(Novembro!$C$4:$C$300,MATCH(K44,Novembro!$A$4:$A$300,0)),INDEX(Novembro!$C$4:$C$300,_xlfn.AGGREGATE(15,6,ROW(Novembro!$A$4:$A$300)-ROW(Novembro!$A$3)/(Novembro!$A$4:$A$300=MAX(K38:K44)),MOD(ROW(),2)+7)))),"")</f>
        <v/>
      </c>
      <c r="M44" s="16" t="str">
        <f>IFERROR(IF(K38="","",IF(MOD(ROW(),2)+7=1,INDEX(Novembro!$F$4:$F$300,MATCH(K44,Novembro!$A$4:$A$300,0)),INDEX(Novembro!$F$4:$F$300,_xlfn.AGGREGATE(15,6,ROW(Novembro!$A$4:$A$300)-ROW(Novembro!$A$3)/(Novembro!$A$4:$A$300=MAX(K38:K44)),MOD(ROW(),2)+7)))),"")</f>
        <v/>
      </c>
      <c r="N44" s="34"/>
      <c r="O44" s="20" t="str">
        <f>IFERROR(IF(N38="","",IF(MOD(ROW(),2)+7=1,INDEX(Novembro!$C$4:$C$300,MATCH(N44,Novembro!$A$4:$A$300,0)),INDEX(Novembro!$C$4:$C$300,_xlfn.AGGREGATE(15,6,ROW(Novembro!$A$4:$A$300)-ROW(Novembro!$A$3)/(Novembro!$A$4:$A$300=MAX(N38:N44)),MOD(ROW(),2)+7)))),"")</f>
        <v/>
      </c>
      <c r="P44" s="16" t="str">
        <f>IFERROR(IF(N38="","",IF(MOD(ROW(),2)+7=1,INDEX(Novembro!$F$4:$F$300,MATCH(N44,Novembro!$A$4:$A$300,0)),INDEX(Novembro!$F$4:$F$300,_xlfn.AGGREGATE(15,6,ROW(Novembro!$A$4:$A$300)-ROW(Novembro!$A$3)/(Novembro!$A$4:$A$300=MAX(N38:N44)),MOD(ROW(),2)+7)))),"")</f>
        <v/>
      </c>
      <c r="Q44" s="34"/>
      <c r="R44" s="20" t="str">
        <f>IFERROR(IF(Q38="","",IF(MOD(ROW(),2)+7=1,INDEX(Novembro!$C$4:$C$300,MATCH(Q44,Novembro!$A$4:$A$300,0)),INDEX(Novembro!$C$4:$C$300,_xlfn.AGGREGATE(15,6,ROW(Novembro!$A$4:$A$300)-ROW(Novembro!$A$3)/(Novembro!$A$4:$A$300=MAX(Q38:Q44)),MOD(ROW(),2)+7)))),"")</f>
        <v/>
      </c>
      <c r="S44" s="16" t="str">
        <f>IFERROR(IF(Q38="","",IF(MOD(ROW(),2)+7=1,INDEX(Novembro!$F$4:$F$300,MATCH(Q44,Novembro!$A$4:$A$300,0)),INDEX(Novembro!$F$4:$F$300,_xlfn.AGGREGATE(15,6,ROW(Novembro!$A$4:$A$300)-ROW(Novembro!$A$3)/(Novembro!$A$4:$A$300=MAX(Q38:Q44)),MOD(ROW(),2)+7)))),"")</f>
        <v/>
      </c>
      <c r="T44" s="34"/>
      <c r="U44" s="46" t="str">
        <f>IFERROR(IF(T38="","",IF(MOD(ROW(),2)+7=1,INDEX(Novembro!$C$4:$C$300,MATCH(T44,Novembro!$A$4:$A$300,0)),INDEX(Novembro!$C$4:$C$300,_xlfn.AGGREGATE(15,6,ROW(Novembro!$A$4:$A$300)-ROW(Novembro!$A$3)/(Novembro!$A$4:$A$300=MAX(T38:T44)),MOD(ROW(),2)+7)))),"")</f>
        <v/>
      </c>
      <c r="V44" s="16" t="str">
        <f>IFERROR(IF(T38="","",IF(MOD(ROW(),2)+7=1,INDEX(Novembro!$F$4:$F$300,MATCH(T44,Novembro!$A$4:$A$300,0)),INDEX(Novembro!$F$4:$F$300,_xlfn.AGGREGATE(15,6,ROW(Novembro!$A$4:$A$300)-ROW(Novembro!$A$3)/(Novembro!$A$4:$A$300=MAX(T38:T44)),MOD(ROW(),2)+7)))),"")</f>
        <v/>
      </c>
    </row>
    <row r="45" spans="2:22" x14ac:dyDescent="0.3">
      <c r="B45" s="50"/>
      <c r="C45" s="21" t="str">
        <f>IFERROR(IF(B38="","",IF(MOD(ROW(),2)+7=1,INDEX(Novembro!$C$4:$C$300,MATCH(B45,Novembro!$A$4:$A$300,0)),INDEX(Novembro!$C$4:$C$300,_xlfn.AGGREGATE(15,6,ROW(Novembro!$A$4:$A$300)-ROW(Novembro!$A$3)/(Novembro!$A$4:$A$300=MAX(B38:B45)),MOD(ROW(),2)+7)))),"")</f>
        <v/>
      </c>
      <c r="D45" s="16" t="str">
        <f>IFERROR(IF(B38="","",IF(MOD(ROW(),2)+7=1,INDEX(Novembro!$F$4:$F$300,MATCH(B45,Novembro!$A$4:$A$300,0)),INDEX(Novembro!$F$4:$F$300,_xlfn.AGGREGATE(15,6,ROW(Novembro!$A$4:$A$300)-ROW(Novembro!$A$3)/(Novembro!$A$4:$A$300=MAX(B38:B45)),MOD(ROW(),2)+7)))),"")</f>
        <v/>
      </c>
      <c r="E45" s="35"/>
      <c r="F45" s="44" t="str">
        <f>IFERROR(IF(E38="","",IF(MOD(ROW(),2)+7=1,INDEX(Novembro!$C$4:$C$300,MATCH(E45,Novembro!$A$4:$A$300,0)),INDEX(Novembro!$C$4:$C$300,_xlfn.AGGREGATE(15,6,ROW(Novembro!$A$4:$A$300)-ROW(Novembro!$A$3)/(Novembro!$A$4:$A$300=MAX(E38:E45)),MOD(ROW(),2)+7)))),"")</f>
        <v/>
      </c>
      <c r="G45" s="16" t="str">
        <f>IFERROR(IF(E38="","",IF(MOD(ROW(),2)+7=1,INDEX(Novembro!$F$4:$F$300,MATCH(E45,Novembro!$A$4:$A$300,0)),INDEX(Novembro!$F$4:$F$300,_xlfn.AGGREGATE(15,6,ROW(Novembro!$A$4:$A$300)-ROW(Novembro!$A$3)/(Novembro!$A$4:$A$300=MAX(E38:E45)),MOD(ROW(),2)+7)))),"")</f>
        <v/>
      </c>
      <c r="H45" s="35"/>
      <c r="I45" s="44" t="str">
        <f>IFERROR(IF(H38="","",IF(MOD(ROW(),2)+7=1,INDEX(Novembro!$C$4:$C$300,MATCH(H45,Novembro!$A$4:$A$300,0)),INDEX(Novembro!$C$4:$C$300,_xlfn.AGGREGATE(15,6,ROW(Novembro!$A$4:$A$300)-ROW(Novembro!$A$3)/(Novembro!$A$4:$A$300=MAX(H38:H45)),MOD(ROW(),2)+7)))),"")</f>
        <v/>
      </c>
      <c r="J45" s="16" t="str">
        <f>IFERROR(IF(H38="","",IF(MOD(ROW(),2)+7=1,INDEX(Novembro!$F$4:$F$300,MATCH(H45,Novembro!$A$4:$A$300,0)),INDEX(Novembro!$F$4:$F$300,_xlfn.AGGREGATE(15,6,ROW(Novembro!$A$4:$A$300)-ROW(Novembro!$A$3)/(Novembro!$A$4:$A$300=MAX(H38:H45)),MOD(ROW(),2)+7)))),"")</f>
        <v/>
      </c>
      <c r="K45" s="35"/>
      <c r="L45" s="44" t="str">
        <f>IFERROR(IF(K38="","",IF(MOD(ROW(),2)+7=1,INDEX(Novembro!$C$4:$C$300,MATCH(K45,Novembro!$A$4:$A$300,0)),INDEX(Novembro!$C$4:$C$300,_xlfn.AGGREGATE(15,6,ROW(Novembro!$A$4:$A$300)-ROW(Novembro!$A$3)/(Novembro!$A$4:$A$300=MAX(K38:K45)),MOD(ROW(),2)+7)))),"")</f>
        <v/>
      </c>
      <c r="M45" s="16" t="str">
        <f>IFERROR(IF(K38="","",IF(MOD(ROW(),2)+7=1,INDEX(Novembro!$F$4:$F$300,MATCH(K45,Novembro!$A$4:$A$300,0)),INDEX(Novembro!$F$4:$F$300,_xlfn.AGGREGATE(15,6,ROW(Novembro!$A$4:$A$300)-ROW(Novembro!$A$3)/(Novembro!$A$4:$A$300=MAX(K38:K45)),MOD(ROW(),2)+7)))),"")</f>
        <v/>
      </c>
      <c r="N45" s="35"/>
      <c r="O45" s="44" t="str">
        <f>IFERROR(IF(N38="","",IF(MOD(ROW(),2)+7=1,INDEX(Novembro!$C$4:$C$300,MATCH(N45,Novembro!$A$4:$A$300,0)),INDEX(Novembro!$C$4:$C$300,_xlfn.AGGREGATE(15,6,ROW(Novembro!$A$4:$A$300)-ROW(Novembro!$A$3)/(Novembro!$A$4:$A$300=MAX(N38:N45)),MOD(ROW(),2)+7)))),"")</f>
        <v/>
      </c>
      <c r="P45" s="16" t="str">
        <f>IFERROR(IF(N38="","",IF(MOD(ROW(),2)+7=1,INDEX(Novembro!$F$4:$F$300,MATCH(N45,Novembro!$A$4:$A$300,0)),INDEX(Novembro!$F$4:$F$300,_xlfn.AGGREGATE(15,6,ROW(Novembro!$A$4:$A$300)-ROW(Novembro!$A$3)/(Novembro!$A$4:$A$300=MAX(N38:N45)),MOD(ROW(),2)+7)))),"")</f>
        <v/>
      </c>
      <c r="Q45" s="35"/>
      <c r="R45" s="44" t="str">
        <f>IFERROR(IF(Q38="","",IF(MOD(ROW(),2)+7=1,INDEX(Novembro!$C$4:$C$300,MATCH(Q45,Novembro!$A$4:$A$300,0)),INDEX(Novembro!$C$4:$C$300,_xlfn.AGGREGATE(15,6,ROW(Novembro!$A$4:$A$300)-ROW(Novembro!$A$3)/(Novembro!$A$4:$A$300=MAX(Q38:Q45)),MOD(ROW(),2)+7)))),"")</f>
        <v/>
      </c>
      <c r="S45" s="16" t="str">
        <f>IFERROR(IF(Q38="","",IF(MOD(ROW(),2)+7=1,INDEX(Novembro!$F$4:$F$300,MATCH(Q45,Novembro!$A$4:$A$300,0)),INDEX(Novembro!$F$4:$F$300,_xlfn.AGGREGATE(15,6,ROW(Novembro!$A$4:$A$300)-ROW(Novembro!$A$3)/(Novembro!$A$4:$A$300=MAX(Q38:Q45)),MOD(ROW(),2)+7)))),"")</f>
        <v/>
      </c>
      <c r="T45" s="35"/>
      <c r="U45" s="51" t="str">
        <f>IFERROR(IF(T38="","",IF(MOD(ROW(),2)+7=1,INDEX(Novembro!$C$4:$C$300,MATCH(T45,Novembro!$A$4:$A$300,0)),INDEX(Novembro!$C$4:$C$300,_xlfn.AGGREGATE(15,6,ROW(Novembro!$A$4:$A$300)-ROW(Novembro!$A$3)/(Novembro!$A$4:$A$300=MAX(T38:T45)),MOD(ROW(),2)+7)))),"")</f>
        <v/>
      </c>
      <c r="V45" s="16" t="str">
        <f>IFERROR(IF(T38="","",IF(MOD(ROW(),2)+7=1,INDEX(Novembro!$F$4:$F$300,MATCH(T45,Novembro!$A$4:$A$300,0)),INDEX(Novembro!$F$4:$F$300,_xlfn.AGGREGATE(15,6,ROW(Novembro!$A$4:$A$300)-ROW(Novembro!$A$3)/(Novembro!$A$4:$A$300=MAX(T38:T45)),MOD(ROW(),2)+7)))),"")</f>
        <v/>
      </c>
    </row>
    <row r="46" spans="2:22" x14ac:dyDescent="0.3">
      <c r="B46" s="49" t="str">
        <f>Novembro!H12</f>
        <v/>
      </c>
      <c r="C46" s="20" t="str">
        <f>IFERROR(IF(B46="","",IF(MOD(ROW(),2)+1=1,INDEX(Novembro!$C$4:$C$300,MATCH(B46,Novembro!$A$4:$A$300,0)),INDEX(Novembro!$C$4:$C$300,_xlfn.AGGREGATE(15,6,ROW(Novembro!$A$4:$A$300)-ROW(Novembro!$A$3)/(Novembro!$A$4:$A$300=MAX(B46)),MOD(ROW(),2)+1)))),"")</f>
        <v/>
      </c>
      <c r="D46" s="16" t="str">
        <f>IFERROR(IF(B46="","",IF(MOD(ROW(),2)+1=1,INDEX(Novembro!$F$4:$F$300,MATCH(B46,Novembro!$A$4:$A$300,0)),INDEX(Novembro!$F$4:$F$300,_xlfn.AGGREGATE(15,6,ROW(Novembro!$A$4:$A$300)-ROW(Novembro!$A$3)/(Novembro!$A$4:$A$300=MAX(B46)),MOD(ROW(),2)+1)))),"")</f>
        <v/>
      </c>
      <c r="E46" s="36" t="str">
        <f>Novembro!I12</f>
        <v/>
      </c>
      <c r="F46" s="20" t="str">
        <f>IFERROR(IF(E46="","",IF(MOD(ROW(),2)+1=1,INDEX(Novembro!$C$4:$C$300,MATCH(E46,Novembro!$A$4:$A$300,0)),INDEX(Novembro!$C$4:$C$300,_xlfn.AGGREGATE(15,6,ROW(Novembro!$A$4:$A$300)-ROW(Novembro!$A$3)/(Novembro!$A$4:$A$300=MAX(E46)),MOD(ROW(),2)+1)))),"")</f>
        <v/>
      </c>
      <c r="G46" s="16" t="str">
        <f>IFERROR(IF(E46="","",IF(MOD(ROW(),2)+1=1,INDEX(Novembro!$F$4:$F$300,MATCH(E46,Novembro!$A$4:$A$300,0)),INDEX(Novembro!$F$4:$F$300,_xlfn.AGGREGATE(15,6,ROW(Novembro!$A$4:$A$300)-ROW(Novembro!$A$3)/(Novembro!$A$4:$A$300=MAX(E46)),MOD(ROW(),2)+1)))),"")</f>
        <v/>
      </c>
      <c r="H46" s="36" t="str">
        <f>Novembro!J12</f>
        <v/>
      </c>
      <c r="I46" s="20" t="str">
        <f>IFERROR(IF(H46="","",IF(MOD(ROW(),2)+1=1,INDEX(Novembro!$C$4:$C$300,MATCH(H46,Novembro!$A$4:$A$300,0)),INDEX(Novembro!$C$4:$C$300,_xlfn.AGGREGATE(15,6,ROW(Novembro!$A$4:$A$300)-ROW(Novembro!$A$3)/(Novembro!$A$4:$A$300=MAX(H46)),MOD(ROW(),2)+1)))),"")</f>
        <v/>
      </c>
      <c r="J46" s="16" t="str">
        <f>IFERROR(IF(H46="","",IF(MOD(ROW(),2)+1=1,INDEX(Novembro!$F$4:$F$300,MATCH(H46,Novembro!$A$4:$A$300,0)),INDEX(Novembro!$F$4:$F$300,_xlfn.AGGREGATE(15,6,ROW(Novembro!$A$4:$A$300)-ROW(Novembro!$A$3)/(Novembro!$A$4:$A$300=MAX(H46)),MOD(ROW(),2)+1)))),"")</f>
        <v/>
      </c>
      <c r="K46" s="36" t="str">
        <f>Novembro!K12</f>
        <v/>
      </c>
      <c r="L46" s="20" t="str">
        <f>IFERROR(IF(K46="","",IF(MOD(ROW(),2)+1=1,INDEX(Novembro!$C$4:$C$300,MATCH(K46,Novembro!$A$4:$A$300,0)),INDEX(Novembro!$C$4:$C$300,_xlfn.AGGREGATE(15,6,ROW(Novembro!$A$4:$A$300)-ROW(Novembro!$A$3)/(Novembro!$A$4:$A$300=MAX(K46)),MOD(ROW(),2)+1)))),"")</f>
        <v/>
      </c>
      <c r="M46" s="16" t="str">
        <f>IFERROR(IF(K46="","",IF(MOD(ROW(),2)+1=1,INDEX(Novembro!$F$4:$F$300,MATCH(K46,Novembro!$A$4:$A$300,0)),INDEX(Novembro!$F$4:$F$300,_xlfn.AGGREGATE(15,6,ROW(Novembro!$A$4:$A$300)-ROW(Novembro!$A$3)/(Novembro!$A$4:$A$300=MAX(K46)),MOD(ROW(),2)+1)))),"")</f>
        <v/>
      </c>
      <c r="N46" s="36" t="str">
        <f>Novembro!L12</f>
        <v/>
      </c>
      <c r="O46" s="20" t="str">
        <f>IFERROR(IF(N46="","",IF(MOD(ROW(),2)+1=1,INDEX(Novembro!$C$4:$C$300,MATCH(N46,Novembro!$A$4:$A$300,0)),INDEX(Novembro!$C$4:$C$300,_xlfn.AGGREGATE(15,6,ROW(Novembro!$A$4:$A$300)-ROW(Novembro!$A$3)/(Novembro!$A$4:$A$300=MAX(N46)),MOD(ROW(),2)+1)))),"")</f>
        <v/>
      </c>
      <c r="P46" s="16" t="str">
        <f>IFERROR(IF(N46="","",IF(MOD(ROW(),2)+1=1,INDEX(Novembro!$F$4:$F$300,MATCH(N46,Novembro!$A$4:$A$300,0)),INDEX(Novembro!$F$4:$F$300,_xlfn.AGGREGATE(15,6,ROW(Novembro!$A$4:$A$300)-ROW(Novembro!$A$3)/(Novembro!$A$4:$A$300=MAX(N46)),MOD(ROW(),2)+1)))),"")</f>
        <v/>
      </c>
      <c r="Q46" s="36" t="str">
        <f>Novembro!M12</f>
        <v/>
      </c>
      <c r="R46" s="20" t="str">
        <f>IFERROR(IF(Q46="","",IF(MOD(ROW(),2)+1=1,INDEX(Novembro!$C$4:$C$300,MATCH(Q46,Novembro!$A$4:$A$300,0)),INDEX(Novembro!$C$4:$C$300,_xlfn.AGGREGATE(15,6,ROW(Novembro!$A$4:$A$300)-ROW(Novembro!$A$3)/(Novembro!$A$4:$A$300=MAX(Q46)),MOD(ROW(),2)+1)))),"")</f>
        <v/>
      </c>
      <c r="S46" s="16" t="str">
        <f>IFERROR(IF(Q46="","",IF(MOD(ROW(),2)+1=1,INDEX(Novembro!$F$4:$F$300,MATCH(Q46,Novembro!$A$4:$A$300,0)),INDEX(Novembro!$F$4:$F$300,_xlfn.AGGREGATE(15,6,ROW(Novembro!$A$4:$A$300)-ROW(Novembro!$A$3)/(Novembro!$A$4:$A$300=MAX(Q46)),MOD(ROW(),2)+1)))),"")</f>
        <v/>
      </c>
      <c r="T46" s="36" t="str">
        <f>Novembro!N12</f>
        <v/>
      </c>
      <c r="U46" s="46" t="str">
        <f>IFERROR(IF(T46="","",IF(MOD(ROW(),2)+1=1,INDEX(Novembro!$C$4:$C$300,MATCH(T46,Novembro!$A$4:$A$300,0)),INDEX(Novembro!$C$4:$C$300,_xlfn.AGGREGATE(15,6,ROW(Novembro!$A$4:$A$300)-ROW(Novembro!$A$3)/(Novembro!$A$4:$A$300=MAX(T46)),MOD(ROW(),2)+1)))),"")</f>
        <v/>
      </c>
      <c r="V46" s="16" t="str">
        <f>IFERROR(IF(T46="","",IF(MOD(ROW(),2)+1=1,INDEX(Novembro!$F$4:$F$300,MATCH(T46,Novembro!$A$4:$A$300,0)),INDEX(Novembro!$F$4:$F$300,_xlfn.AGGREGATE(15,6,ROW(Novembro!$A$4:$A$300)-ROW(Novembro!$A$3)/(Novembro!$A$4:$A$300=MAX(T46)),MOD(ROW(),2)+1)))),"")</f>
        <v/>
      </c>
    </row>
    <row r="47" spans="2:22" x14ac:dyDescent="0.3">
      <c r="B47" s="45"/>
      <c r="C47" s="20" t="str">
        <f>IFERROR(IF(B46="","",IF(MOD(ROW(),2)+1=1,INDEX(Novembro!$C$4:$C$300,MATCH(B47,Novembro!$A$4:$A$300,0)),INDEX(Novembro!$C$4:$C$300,_xlfn.AGGREGATE(15,6,ROW(Novembro!$A$4:$A$300)-ROW(Novembro!$A$3)/(Novembro!$A$4:$A$300=MAX(B46:B47)),MOD(ROW(),2)+1)))),"")</f>
        <v/>
      </c>
      <c r="D47" s="16" t="str">
        <f>IFERROR(IF(B46="","",IF(MOD(ROW(),2)+1=1,INDEX(Novembro!$F$4:$F$300,MATCH(B47,Novembro!$A$4:$A$300,0)),INDEX(Novembro!$F$4:$F$300,_xlfn.AGGREGATE(15,6,ROW(Novembro!$A$4:$A$300)-ROW(Novembro!$A$3)/(Novembro!$A$4:$A$300=MAX(B46:B47)),MOD(ROW(),2)+1)))),"")</f>
        <v/>
      </c>
      <c r="E47" s="26"/>
      <c r="F47" s="20" t="str">
        <f>IFERROR(IF(E46="","",IF(MOD(ROW(),2)+1=1,INDEX(Novembro!$C$4:$C$300,MATCH(E47,Novembro!$A$4:$A$300,0)),INDEX(Novembro!$C$4:$C$300,_xlfn.AGGREGATE(15,6,ROW(Novembro!$A$4:$A$300)-ROW(Novembro!$A$3)/(Novembro!$A$4:$A$300=MAX(E46:E47)),MOD(ROW(),2)+1)))),"")</f>
        <v/>
      </c>
      <c r="G47" s="16" t="str">
        <f>IFERROR(IF(E46="","",IF(MOD(ROW(),2)+1=1,INDEX(Novembro!$F$4:$F$300,MATCH(E47,Novembro!$A$4:$A$300,0)),INDEX(Novembro!$F$4:$F$300,_xlfn.AGGREGATE(15,6,ROW(Novembro!$A$4:$A$300)-ROW(Novembro!$A$3)/(Novembro!$A$4:$A$300=MAX(E46:E47)),MOD(ROW(),2)+1)))),"")</f>
        <v/>
      </c>
      <c r="H47" s="26"/>
      <c r="I47" s="20" t="str">
        <f>IFERROR(IF(H46="","",IF(MOD(ROW(),2)+1=1,INDEX(Novembro!$C$4:$C$300,MATCH(H47,Novembro!$A$4:$A$300,0)),INDEX(Novembro!$C$4:$C$300,_xlfn.AGGREGATE(15,6,ROW(Novembro!$A$4:$A$300)-ROW(Novembro!$A$3)/(Novembro!$A$4:$A$300=MAX(H46:H47)),MOD(ROW(),2)+1)))),"")</f>
        <v/>
      </c>
      <c r="J47" s="16" t="str">
        <f>IFERROR(IF(H46="","",IF(MOD(ROW(),2)+1=1,INDEX(Novembro!$F$4:$F$300,MATCH(H47,Novembro!$A$4:$A$300,0)),INDEX(Novembro!$F$4:$F$300,_xlfn.AGGREGATE(15,6,ROW(Novembro!$A$4:$A$300)-ROW(Novembro!$A$3)/(Novembro!$A$4:$A$300=MAX(H46:H47)),MOD(ROW(),2)+1)))),"")</f>
        <v/>
      </c>
      <c r="K47" s="26"/>
      <c r="L47" s="20" t="str">
        <f>IFERROR(IF(K46="","",IF(MOD(ROW(),2)+1=1,INDEX(Novembro!$C$4:$C$300,MATCH(K47,Novembro!$A$4:$A$300,0)),INDEX(Novembro!$C$4:$C$300,_xlfn.AGGREGATE(15,6,ROW(Novembro!$A$4:$A$300)-ROW(Novembro!$A$3)/(Novembro!$A$4:$A$300=MAX(K46:K47)),MOD(ROW(),2)+1)))),"")</f>
        <v/>
      </c>
      <c r="M47" s="16" t="str">
        <f>IFERROR(IF(K46="","",IF(MOD(ROW(),2)+1=1,INDEX(Novembro!$F$4:$F$300,MATCH(K47,Novembro!$A$4:$A$300,0)),INDEX(Novembro!$F$4:$F$300,_xlfn.AGGREGATE(15,6,ROW(Novembro!$A$4:$A$300)-ROW(Novembro!$A$3)/(Novembro!$A$4:$A$300=MAX(K46:K47)),MOD(ROW(),2)+1)))),"")</f>
        <v/>
      </c>
      <c r="N47" s="26"/>
      <c r="O47" s="20" t="str">
        <f>IFERROR(IF(N46="","",IF(MOD(ROW(),2)+1=1,INDEX(Novembro!$C$4:$C$300,MATCH(N47,Novembro!$A$4:$A$300,0)),INDEX(Novembro!$C$4:$C$300,_xlfn.AGGREGATE(15,6,ROW(Novembro!$A$4:$A$300)-ROW(Novembro!$A$3)/(Novembro!$A$4:$A$300=MAX(N46:N47)),MOD(ROW(),2)+1)))),"")</f>
        <v/>
      </c>
      <c r="P47" s="16" t="str">
        <f>IFERROR(IF(N46="","",IF(MOD(ROW(),2)+1=1,INDEX(Novembro!$F$4:$F$300,MATCH(N47,Novembro!$A$4:$A$300,0)),INDEX(Novembro!$F$4:$F$300,_xlfn.AGGREGATE(15,6,ROW(Novembro!$A$4:$A$300)-ROW(Novembro!$A$3)/(Novembro!$A$4:$A$300=MAX(N46:N47)),MOD(ROW(),2)+1)))),"")</f>
        <v/>
      </c>
      <c r="Q47" s="26"/>
      <c r="R47" s="20" t="str">
        <f>IFERROR(IF(Q46="","",IF(MOD(ROW(),2)+1=1,INDEX(Novembro!$C$4:$C$300,MATCH(Q47,Novembro!$A$4:$A$300,0)),INDEX(Novembro!$C$4:$C$300,_xlfn.AGGREGATE(15,6,ROW(Novembro!$A$4:$A$300)-ROW(Novembro!$A$3)/(Novembro!$A$4:$A$300=MAX(Q46:Q47)),MOD(ROW(),2)+1)))),"")</f>
        <v/>
      </c>
      <c r="S47" s="16" t="str">
        <f>IFERROR(IF(Q46="","",IF(MOD(ROW(),2)+1=1,INDEX(Novembro!$F$4:$F$300,MATCH(Q47,Novembro!$A$4:$A$300,0)),INDEX(Novembro!$F$4:$F$300,_xlfn.AGGREGATE(15,6,ROW(Novembro!$A$4:$A$300)-ROW(Novembro!$A$3)/(Novembro!$A$4:$A$300=MAX(Q46:Q47)),MOD(ROW(),2)+1)))),"")</f>
        <v/>
      </c>
      <c r="T47" s="26"/>
      <c r="U47" s="46" t="str">
        <f>IFERROR(IF(T46="","",IF(MOD(ROW(),2)+1=1,INDEX(Novembro!$C$4:$C$300,MATCH(T47,Novembro!$A$4:$A$300,0)),INDEX(Novembro!$C$4:$C$300,_xlfn.AGGREGATE(15,6,ROW(Novembro!$A$4:$A$300)-ROW(Novembro!$A$3)/(Novembro!$A$4:$A$300=MAX(T46:T47)),MOD(ROW(),2)+1)))),"")</f>
        <v/>
      </c>
      <c r="V47" s="16" t="str">
        <f>IFERROR(IF(T46="","",IF(MOD(ROW(),2)+1=1,INDEX(Novembro!$F$4:$F$300,MATCH(T47,Novembro!$A$4:$A$300,0)),INDEX(Novembro!$F$4:$F$300,_xlfn.AGGREGATE(15,6,ROW(Novembro!$A$4:$A$300)-ROW(Novembro!$A$3)/(Novembro!$A$4:$A$300=MAX(T46:T47)),MOD(ROW(),2)+1)))),"")</f>
        <v/>
      </c>
    </row>
    <row r="48" spans="2:22" x14ac:dyDescent="0.3">
      <c r="B48" s="45"/>
      <c r="C48" s="20" t="str">
        <f>IFERROR(IF(B46="","",IF(MOD(ROW(),2)+3=1,INDEX(Novembro!$C$4:$C$300,MATCH(B48,Novembro!$A$4:$A$300,0)),INDEX(Novembro!$C$4:$C$300,_xlfn.AGGREGATE(15,6,ROW(Novembro!$A$4:$A$300)-ROW(Novembro!$A$3)/(Novembro!$A$4:$A$300=MAX(B46:B48)),MOD(ROW(),2)+3)))),"")</f>
        <v/>
      </c>
      <c r="D48" s="16" t="str">
        <f>IFERROR(IF(B46="","",IF(MOD(ROW(),2)+3=1,INDEX(Novembro!$F$4:$F$300,MATCH(B48,Novembro!$A$4:$A$300,0)),INDEX(Novembro!$F$4:$F$300,_xlfn.AGGREGATE(15,6,ROW(Novembro!$A$4:$A$300)-ROW(Novembro!$A$3)/(Novembro!$A$4:$A$300=MAX(B46:B48)),MOD(ROW(),2)+3)))),"")</f>
        <v/>
      </c>
      <c r="E48" s="26"/>
      <c r="F48" s="20" t="str">
        <f>IFERROR(IF(E46="","",IF(MOD(ROW(),2)+3=1,INDEX(Novembro!$C$4:$C$300,MATCH(E48,Novembro!$A$4:$A$300,0)),INDEX(Novembro!$C$4:$C$300,_xlfn.AGGREGATE(15,6,ROW(Novembro!$A$4:$A$300)-ROW(Novembro!$A$3)/(Novembro!$A$4:$A$300=MAX(E46:E48)),MOD(ROW(),2)+3)))),"")</f>
        <v/>
      </c>
      <c r="G48" s="16" t="str">
        <f>IFERROR(IF(E46="","",IF(MOD(ROW(),2)+3=1,INDEX(Novembro!$F$4:$F$300,MATCH(E48,Novembro!$A$4:$A$300,0)),INDEX(Novembro!$F$4:$F$300,_xlfn.AGGREGATE(15,6,ROW(Novembro!$A$4:$A$300)-ROW(Novembro!$A$3)/(Novembro!$A$4:$A$300=MAX(E46:E48)),MOD(ROW(),2)+3)))),"")</f>
        <v/>
      </c>
      <c r="H48" s="26"/>
      <c r="I48" s="20" t="str">
        <f>IFERROR(IF(H46="","",IF(MOD(ROW(),2)+3=1,INDEX(Novembro!$C$4:$C$300,MATCH(H48,Novembro!$A$4:$A$300,0)),INDEX(Novembro!$C$4:$C$300,_xlfn.AGGREGATE(15,6,ROW(Novembro!$A$4:$A$300)-ROW(Novembro!$A$3)/(Novembro!$A$4:$A$300=MAX(H46:H48)),MOD(ROW(),2)+3)))),"")</f>
        <v/>
      </c>
      <c r="J48" s="16" t="str">
        <f>IFERROR(IF(H46="","",IF(MOD(ROW(),2)+3=1,INDEX(Novembro!$F$4:$F$300,MATCH(H48,Novembro!$A$4:$A$300,0)),INDEX(Novembro!$F$4:$F$300,_xlfn.AGGREGATE(15,6,ROW(Novembro!$A$4:$A$300)-ROW(Novembro!$A$3)/(Novembro!$A$4:$A$300=MAX(H46:H48)),MOD(ROW(),2)+3)))),"")</f>
        <v/>
      </c>
      <c r="K48" s="26"/>
      <c r="L48" s="20" t="str">
        <f>IFERROR(IF(K46="","",IF(MOD(ROW(),2)+3=1,INDEX(Novembro!$C$4:$C$300,MATCH(K48,Novembro!$A$4:$A$300,0)),INDEX(Novembro!$C$4:$C$300,_xlfn.AGGREGATE(15,6,ROW(Novembro!$A$4:$A$300)-ROW(Novembro!$A$3)/(Novembro!$A$4:$A$300=MAX(K46:K48)),MOD(ROW(),2)+3)))),"")</f>
        <v/>
      </c>
      <c r="M48" s="16" t="str">
        <f>IFERROR(IF(K46="","",IF(MOD(ROW(),2)+3=1,INDEX(Novembro!$F$4:$F$300,MATCH(K48,Novembro!$A$4:$A$300,0)),INDEX(Novembro!$F$4:$F$300,_xlfn.AGGREGATE(15,6,ROW(Novembro!$A$4:$A$300)-ROW(Novembro!$A$3)/(Novembro!$A$4:$A$300=MAX(K46:K48)),MOD(ROW(),2)+3)))),"")</f>
        <v/>
      </c>
      <c r="N48" s="26"/>
      <c r="O48" s="20" t="str">
        <f>IFERROR(IF(N46="","",IF(MOD(ROW(),2)+3=1,INDEX(Novembro!$C$4:$C$300,MATCH(N48,Novembro!$A$4:$A$300,0)),INDEX(Novembro!$C$4:$C$300,_xlfn.AGGREGATE(15,6,ROW(Novembro!$A$4:$A$300)-ROW(Novembro!$A$3)/(Novembro!$A$4:$A$300=MAX(N46:N48)),MOD(ROW(),2)+3)))),"")</f>
        <v/>
      </c>
      <c r="P48" s="16" t="str">
        <f>IFERROR(IF(N46="","",IF(MOD(ROW(),2)+3=1,INDEX(Novembro!$F$4:$F$300,MATCH(N48,Novembro!$A$4:$A$300,0)),INDEX(Novembro!$F$4:$F$300,_xlfn.AGGREGATE(15,6,ROW(Novembro!$A$4:$A$300)-ROW(Novembro!$A$3)/(Novembro!$A$4:$A$300=MAX(N46:N48)),MOD(ROW(),2)+3)))),"")</f>
        <v/>
      </c>
      <c r="Q48" s="26"/>
      <c r="R48" s="20" t="str">
        <f>IFERROR(IF(Q46="","",IF(MOD(ROW(),2)+3=1,INDEX(Novembro!$C$4:$C$300,MATCH(Q48,Novembro!$A$4:$A$300,0)),INDEX(Novembro!$C$4:$C$300,_xlfn.AGGREGATE(15,6,ROW(Novembro!$A$4:$A$300)-ROW(Novembro!$A$3)/(Novembro!$A$4:$A$300=MAX(Q46:Q48)),MOD(ROW(),2)+3)))),"")</f>
        <v/>
      </c>
      <c r="S48" s="16" t="str">
        <f>IFERROR(IF(Q46="","",IF(MOD(ROW(),2)+3=1,INDEX(Novembro!$F$4:$F$300,MATCH(Q48,Novembro!$A$4:$A$300,0)),INDEX(Novembro!$F$4:$F$300,_xlfn.AGGREGATE(15,6,ROW(Novembro!$A$4:$A$300)-ROW(Novembro!$A$3)/(Novembro!$A$4:$A$300=MAX(Q46:Q48)),MOD(ROW(),2)+3)))),"")</f>
        <v/>
      </c>
      <c r="T48" s="26"/>
      <c r="U48" s="46" t="str">
        <f>IFERROR(IF(T46="","",IF(MOD(ROW(),2)+3=1,INDEX(Novembro!$C$4:$C$300,MATCH(T48,Novembro!$A$4:$A$300,0)),INDEX(Novembro!$C$4:$C$300,_xlfn.AGGREGATE(15,6,ROW(Novembro!$A$4:$A$300)-ROW(Novembro!$A$3)/(Novembro!$A$4:$A$300=MAX(T46:T48)),MOD(ROW(),2)+3)))),"")</f>
        <v/>
      </c>
      <c r="V48" s="16" t="str">
        <f>IFERROR(IF(T46="","",IF(MOD(ROW(),2)+3=1,INDEX(Novembro!$F$4:$F$300,MATCH(T48,Novembro!$A$4:$A$300,0)),INDEX(Novembro!$F$4:$F$300,_xlfn.AGGREGATE(15,6,ROW(Novembro!$A$4:$A$300)-ROW(Novembro!$A$3)/(Novembro!$A$4:$A$300=MAX(T46:T48)),MOD(ROW(),2)+3)))),"")</f>
        <v/>
      </c>
    </row>
    <row r="49" spans="2:22" x14ac:dyDescent="0.3">
      <c r="B49" s="45"/>
      <c r="C49" s="20" t="str">
        <f>IFERROR(IF(B46="","",IF(MOD(ROW(),2)+3=1,INDEX(Novembro!$C$4:$C$300,MATCH(B49,Novembro!$A$4:$A$300,0)),INDEX(Novembro!$C$4:$C$300,_xlfn.AGGREGATE(15,6,ROW(Novembro!$A$4:$A$300)-ROW(Novembro!$A$3)/(Novembro!$A$4:$A$300=MAX(B46:B49)),MOD(ROW(),2)+3)))),"")</f>
        <v/>
      </c>
      <c r="D49" s="16" t="str">
        <f>IFERROR(IF(B46="","",IF(MOD(ROW(),2)+3=1,INDEX(Novembro!$F$4:$F$300,MATCH(B49,Novembro!$A$4:$A$300,0)),INDEX(Novembro!$F$4:$F$300,_xlfn.AGGREGATE(15,6,ROW(Novembro!$A$4:$A$300)-ROW(Novembro!$A$3)/(Novembro!$A$4:$A$300=MAX(B46:B49)),MOD(ROW(),2)+3)))),"")</f>
        <v/>
      </c>
      <c r="E49" s="26"/>
      <c r="F49" s="20" t="str">
        <f>IFERROR(IF(E46="","",IF(MOD(ROW(),2)+3=1,INDEX(Novembro!$C$4:$C$300,MATCH(E49,Novembro!$A$4:$A$300,0)),INDEX(Novembro!$C$4:$C$300,_xlfn.AGGREGATE(15,6,ROW(Novembro!$A$4:$A$300)-ROW(Novembro!$A$3)/(Novembro!$A$4:$A$300=MAX(E46:E49)),MOD(ROW(),2)+3)))),"")</f>
        <v/>
      </c>
      <c r="G49" s="16" t="str">
        <f>IFERROR(IF(E46="","",IF(MOD(ROW(),2)+3=1,INDEX(Novembro!$F$4:$F$300,MATCH(E49,Novembro!$A$4:$A$300,0)),INDEX(Novembro!$F$4:$F$300,_xlfn.AGGREGATE(15,6,ROW(Novembro!$A$4:$A$300)-ROW(Novembro!$A$3)/(Novembro!$A$4:$A$300=MAX(E46:E49)),MOD(ROW(),2)+3)))),"")</f>
        <v/>
      </c>
      <c r="H49" s="26"/>
      <c r="I49" s="20" t="str">
        <f>IFERROR(IF(H46="","",IF(MOD(ROW(),2)+3=1,INDEX(Novembro!$C$4:$C$300,MATCH(H49,Novembro!$A$4:$A$300,0)),INDEX(Novembro!$C$4:$C$300,_xlfn.AGGREGATE(15,6,ROW(Novembro!$A$4:$A$300)-ROW(Novembro!$A$3)/(Novembro!$A$4:$A$300=MAX(H46:H49)),MOD(ROW(),2)+3)))),"")</f>
        <v/>
      </c>
      <c r="J49" s="16" t="str">
        <f>IFERROR(IF(H46="","",IF(MOD(ROW(),2)+3=1,INDEX(Novembro!$F$4:$F$300,MATCH(H49,Novembro!$A$4:$A$300,0)),INDEX(Novembro!$F$4:$F$300,_xlfn.AGGREGATE(15,6,ROW(Novembro!$A$4:$A$300)-ROW(Novembro!$A$3)/(Novembro!$A$4:$A$300=MAX(H46:H49)),MOD(ROW(),2)+3)))),"")</f>
        <v/>
      </c>
      <c r="K49" s="26"/>
      <c r="L49" s="20" t="str">
        <f>IFERROR(IF(K46="","",IF(MOD(ROW(),2)+3=1,INDEX(Novembro!$C$4:$C$300,MATCH(K49,Novembro!$A$4:$A$300,0)),INDEX(Novembro!$C$4:$C$300,_xlfn.AGGREGATE(15,6,ROW(Novembro!$A$4:$A$300)-ROW(Novembro!$A$3)/(Novembro!$A$4:$A$300=MAX(K46:K49)),MOD(ROW(),2)+3)))),"")</f>
        <v/>
      </c>
      <c r="M49" s="16" t="str">
        <f>IFERROR(IF(K46="","",IF(MOD(ROW(),2)+3=1,INDEX(Novembro!$F$4:$F$300,MATCH(K49,Novembro!$A$4:$A$300,0)),INDEX(Novembro!$F$4:$F$300,_xlfn.AGGREGATE(15,6,ROW(Novembro!$A$4:$A$300)-ROW(Novembro!$A$3)/(Novembro!$A$4:$A$300=MAX(K46:K49)),MOD(ROW(),2)+3)))),"")</f>
        <v/>
      </c>
      <c r="N49" s="26"/>
      <c r="O49" s="20" t="str">
        <f>IFERROR(IF(N46="","",IF(MOD(ROW(),2)+3=1,INDEX(Novembro!$C$4:$C$300,MATCH(N49,Novembro!$A$4:$A$300,0)),INDEX(Novembro!$C$4:$C$300,_xlfn.AGGREGATE(15,6,ROW(Novembro!$A$4:$A$300)-ROW(Novembro!$A$3)/(Novembro!$A$4:$A$300=MAX(N46:N49)),MOD(ROW(),2)+3)))),"")</f>
        <v/>
      </c>
      <c r="P49" s="16" t="str">
        <f>IFERROR(IF(N46="","",IF(MOD(ROW(),2)+3=1,INDEX(Novembro!$F$4:$F$300,MATCH(N49,Novembro!$A$4:$A$300,0)),INDEX(Novembro!$F$4:$F$300,_xlfn.AGGREGATE(15,6,ROW(Novembro!$A$4:$A$300)-ROW(Novembro!$A$3)/(Novembro!$A$4:$A$300=MAX(N46:N49)),MOD(ROW(),2)+3)))),"")</f>
        <v/>
      </c>
      <c r="Q49" s="26"/>
      <c r="R49" s="20" t="str">
        <f>IFERROR(IF(Q46="","",IF(MOD(ROW(),2)+3=1,INDEX(Novembro!$C$4:$C$300,MATCH(Q49,Novembro!$A$4:$A$300,0)),INDEX(Novembro!$C$4:$C$300,_xlfn.AGGREGATE(15,6,ROW(Novembro!$A$4:$A$300)-ROW(Novembro!$A$3)/(Novembro!$A$4:$A$300=MAX(Q46:Q49)),MOD(ROW(),2)+3)))),"")</f>
        <v/>
      </c>
      <c r="S49" s="16" t="str">
        <f>IFERROR(IF(Q46="","",IF(MOD(ROW(),2)+3=1,INDEX(Novembro!$F$4:$F$300,MATCH(Q49,Novembro!$A$4:$A$300,0)),INDEX(Novembro!$F$4:$F$300,_xlfn.AGGREGATE(15,6,ROW(Novembro!$A$4:$A$300)-ROW(Novembro!$A$3)/(Novembro!$A$4:$A$300=MAX(Q46:Q49)),MOD(ROW(),2)+3)))),"")</f>
        <v/>
      </c>
      <c r="T49" s="26"/>
      <c r="U49" s="46" t="str">
        <f>IFERROR(IF(T46="","",IF(MOD(ROW(),2)+3=1,INDEX(Novembro!$C$4:$C$300,MATCH(T49,Novembro!$A$4:$A$300,0)),INDEX(Novembro!$C$4:$C$300,_xlfn.AGGREGATE(15,6,ROW(Novembro!$A$4:$A$300)-ROW(Novembro!$A$3)/(Novembro!$A$4:$A$300=MAX(T46:T49)),MOD(ROW(),2)+3)))),"")</f>
        <v/>
      </c>
      <c r="V49" s="16" t="str">
        <f>IFERROR(IF(T46="","",IF(MOD(ROW(),2)+3=1,INDEX(Novembro!$F$4:$F$300,MATCH(T49,Novembro!$A$4:$A$300,0)),INDEX(Novembro!$F$4:$F$300,_xlfn.AGGREGATE(15,6,ROW(Novembro!$A$4:$A$300)-ROW(Novembro!$A$3)/(Novembro!$A$4:$A$300=MAX(T46:T49)),MOD(ROW(),2)+3)))),"")</f>
        <v/>
      </c>
    </row>
    <row r="50" spans="2:22" x14ac:dyDescent="0.3">
      <c r="B50" s="47"/>
      <c r="C50" s="20" t="str">
        <f>IFERROR(IF(B46="","",IF(MOD(ROW(),2)+5=1,INDEX(Novembro!$C$4:$C$300,MATCH(B50,Novembro!$A$4:$A$300,0)),INDEX(Novembro!$C$4:$C$300,_xlfn.AGGREGATE(15,6,ROW(Novembro!$A$4:$A$300)-ROW(Novembro!$A$3)/(Novembro!$A$4:$A$300=MAX(B46:B50)),MOD(ROW(),2)+5)))),"")</f>
        <v/>
      </c>
      <c r="D50" s="16" t="str">
        <f>IFERROR(IF(B46="","",IF(MOD(ROW(),2)+5=1,INDEX(Novembro!$F$4:$F$300,MATCH(B50,Novembro!$A$4:$A$300,0)),INDEX(Novembro!$F$4:$F$300,_xlfn.AGGREGATE(15,6,ROW(Novembro!$A$4:$A$300)-ROW(Novembro!$A$3)/(Novembro!$A$4:$A$300=MAX(B46:B50)),MOD(ROW(),2)+5)))),"")</f>
        <v/>
      </c>
      <c r="E50" s="34"/>
      <c r="F50" s="20" t="str">
        <f>IFERROR(IF(E46="","",IF(MOD(ROW(),2)+5=1,INDEX(Novembro!$C$4:$C$300,MATCH(E50,Novembro!$A$4:$A$300,0)),INDEX(Novembro!$C$4:$C$300,_xlfn.AGGREGATE(15,6,ROW(Novembro!$A$4:$A$300)-ROW(Novembro!$A$3)/(Novembro!$A$4:$A$300=MAX(E46:E50)),MOD(ROW(),2)+5)))),"")</f>
        <v/>
      </c>
      <c r="G50" s="16" t="str">
        <f>IFERROR(IF(E46="","",IF(MOD(ROW(),2)+5=1,INDEX(Novembro!$F$4:$F$300,MATCH(E50,Novembro!$A$4:$A$300,0)),INDEX(Novembro!$F$4:$F$300,_xlfn.AGGREGATE(15,6,ROW(Novembro!$A$4:$A$300)-ROW(Novembro!$A$3)/(Novembro!$A$4:$A$300=MAX(E46:E50)),MOD(ROW(),2)+5)))),"")</f>
        <v/>
      </c>
      <c r="H50" s="34"/>
      <c r="I50" s="20" t="str">
        <f>IFERROR(IF(H46="","",IF(MOD(ROW(),2)+5=1,INDEX(Novembro!$C$4:$C$300,MATCH(H50,Novembro!$A$4:$A$300,0)),INDEX(Novembro!$C$4:$C$300,_xlfn.AGGREGATE(15,6,ROW(Novembro!$A$4:$A$300)-ROW(Novembro!$A$3)/(Novembro!$A$4:$A$300=MAX(H46:H50)),MOD(ROW(),2)+5)))),"")</f>
        <v/>
      </c>
      <c r="J50" s="16" t="str">
        <f>IFERROR(IF(H46="","",IF(MOD(ROW(),2)+5=1,INDEX(Novembro!$F$4:$F$300,MATCH(H50,Novembro!$A$4:$A$300,0)),INDEX(Novembro!$F$4:$F$300,_xlfn.AGGREGATE(15,6,ROW(Novembro!$A$4:$A$300)-ROW(Novembro!$A$3)/(Novembro!$A$4:$A$300=MAX(H46:H50)),MOD(ROW(),2)+5)))),"")</f>
        <v/>
      </c>
      <c r="K50" s="34"/>
      <c r="L50" s="20" t="str">
        <f>IFERROR(IF(K46="","",IF(MOD(ROW(),2)+5=1,INDEX(Novembro!$C$4:$C$300,MATCH(K50,Novembro!$A$4:$A$300,0)),INDEX(Novembro!$C$4:$C$300,_xlfn.AGGREGATE(15,6,ROW(Novembro!$A$4:$A$300)-ROW(Novembro!$A$3)/(Novembro!$A$4:$A$300=MAX(K46:K50)),MOD(ROW(),2)+5)))),"")</f>
        <v/>
      </c>
      <c r="M50" s="16" t="str">
        <f>IFERROR(IF(K46="","",IF(MOD(ROW(),2)+5=1,INDEX(Novembro!$F$4:$F$300,MATCH(K50,Novembro!$A$4:$A$300,0)),INDEX(Novembro!$F$4:$F$300,_xlfn.AGGREGATE(15,6,ROW(Novembro!$A$4:$A$300)-ROW(Novembro!$A$3)/(Novembro!$A$4:$A$300=MAX(K46:K50)),MOD(ROW(),2)+5)))),"")</f>
        <v/>
      </c>
      <c r="N50" s="34"/>
      <c r="O50" s="20" t="str">
        <f>IFERROR(IF(N46="","",IF(MOD(ROW(),2)+5=1,INDEX(Novembro!$C$4:$C$300,MATCH(N50,Novembro!$A$4:$A$300,0)),INDEX(Novembro!$C$4:$C$300,_xlfn.AGGREGATE(15,6,ROW(Novembro!$A$4:$A$300)-ROW(Novembro!$A$3)/(Novembro!$A$4:$A$300=MAX(N46:N50)),MOD(ROW(),2)+5)))),"")</f>
        <v/>
      </c>
      <c r="P50" s="16" t="str">
        <f>IFERROR(IF(N46="","",IF(MOD(ROW(),2)+5=1,INDEX(Novembro!$F$4:$F$300,MATCH(N50,Novembro!$A$4:$A$300,0)),INDEX(Novembro!$F$4:$F$300,_xlfn.AGGREGATE(15,6,ROW(Novembro!$A$4:$A$300)-ROW(Novembro!$A$3)/(Novembro!$A$4:$A$300=MAX(N46:N50)),MOD(ROW(),2)+5)))),"")</f>
        <v/>
      </c>
      <c r="Q50" s="34"/>
      <c r="R50" s="20" t="str">
        <f>IFERROR(IF(Q46="","",IF(MOD(ROW(),2)+5=1,INDEX(Novembro!$C$4:$C$300,MATCH(Q50,Novembro!$A$4:$A$300,0)),INDEX(Novembro!$C$4:$C$300,_xlfn.AGGREGATE(15,6,ROW(Novembro!$A$4:$A$300)-ROW(Novembro!$A$3)/(Novembro!$A$4:$A$300=MAX(Q46:Q50)),MOD(ROW(),2)+5)))),"")</f>
        <v/>
      </c>
      <c r="S50" s="16" t="str">
        <f>IFERROR(IF(Q46="","",IF(MOD(ROW(),2)+5=1,INDEX(Novembro!$F$4:$F$300,MATCH(Q50,Novembro!$A$4:$A$300,0)),INDEX(Novembro!$F$4:$F$300,_xlfn.AGGREGATE(15,6,ROW(Novembro!$A$4:$A$300)-ROW(Novembro!$A$3)/(Novembro!$A$4:$A$300=MAX(Q46:Q50)),MOD(ROW(),2)+5)))),"")</f>
        <v/>
      </c>
      <c r="T50" s="34"/>
      <c r="U50" s="46" t="str">
        <f>IFERROR(IF(T46="","",IF(MOD(ROW(),2)+5=1,INDEX(Novembro!$C$4:$C$300,MATCH(T50,Novembro!$A$4:$A$300,0)),INDEX(Novembro!$C$4:$C$300,_xlfn.AGGREGATE(15,6,ROW(Novembro!$A$4:$A$300)-ROW(Novembro!$A$3)/(Novembro!$A$4:$A$300=MAX(T46:T50)),MOD(ROW(),2)+5)))),"")</f>
        <v/>
      </c>
      <c r="V50" s="16" t="str">
        <f>IFERROR(IF(T46="","",IF(MOD(ROW(),2)+5=1,INDEX(Novembro!$F$4:$F$300,MATCH(T50,Novembro!$A$4:$A$300,0)),INDEX(Novembro!$F$4:$F$300,_xlfn.AGGREGATE(15,6,ROW(Novembro!$A$4:$A$300)-ROW(Novembro!$A$3)/(Novembro!$A$4:$A$300=MAX(T46:T50)),MOD(ROW(),2)+5)))),"")</f>
        <v/>
      </c>
    </row>
    <row r="51" spans="2:22" x14ac:dyDescent="0.3">
      <c r="B51" s="47"/>
      <c r="C51" s="20" t="str">
        <f>IFERROR(IF(B46="","",IF(MOD(ROW(),2)+5=1,INDEX(Novembro!$C$4:$C$300,MATCH(B51,Novembro!$A$4:$A$300,0)),INDEX(Novembro!$C$4:$C$300,_xlfn.AGGREGATE(15,6,ROW(Novembro!$A$4:$A$300)-ROW(Novembro!$A$3)/(Novembro!$A$4:$A$300=MAX(B46:B51)),MOD(ROW(),2)+5)))),"")</f>
        <v/>
      </c>
      <c r="D51" s="16" t="str">
        <f>IFERROR(IF(B46="","",IF(MOD(ROW(),2)+5=1,INDEX(Novembro!$F$4:$F$300,MATCH(B51,Novembro!$A$4:$A$300,0)),INDEX(Novembro!$F$4:$F$300,_xlfn.AGGREGATE(15,6,ROW(Novembro!$A$4:$A$300)-ROW(Novembro!$A$3)/(Novembro!$A$4:$A$300=MAX(B46:B51)),MOD(ROW(),2)+5)))),"")</f>
        <v/>
      </c>
      <c r="E51" s="34"/>
      <c r="F51" s="20" t="str">
        <f>IFERROR(IF(E46="","",IF(MOD(ROW(),2)+5=1,INDEX(Novembro!$C$4:$C$300,MATCH(E51,Novembro!$A$4:$A$300,0)),INDEX(Novembro!$C$4:$C$300,_xlfn.AGGREGATE(15,6,ROW(Novembro!$A$4:$A$300)-ROW(Novembro!$A$3)/(Novembro!$A$4:$A$300=MAX(E46:E51)),MOD(ROW(),2)+5)))),"")</f>
        <v/>
      </c>
      <c r="G51" s="16" t="str">
        <f>IFERROR(IF(E46="","",IF(MOD(ROW(),2)+5=1,INDEX(Novembro!$F$4:$F$300,MATCH(E51,Novembro!$A$4:$A$300,0)),INDEX(Novembro!$F$4:$F$300,_xlfn.AGGREGATE(15,6,ROW(Novembro!$A$4:$A$300)-ROW(Novembro!$A$3)/(Novembro!$A$4:$A$300=MAX(E46:E51)),MOD(ROW(),2)+5)))),"")</f>
        <v/>
      </c>
      <c r="H51" s="34"/>
      <c r="I51" s="20" t="str">
        <f>IFERROR(IF(H46="","",IF(MOD(ROW(),2)+5=1,INDEX(Novembro!$C$4:$C$300,MATCH(H51,Novembro!$A$4:$A$300,0)),INDEX(Novembro!$C$4:$C$300,_xlfn.AGGREGATE(15,6,ROW(Novembro!$A$4:$A$300)-ROW(Novembro!$A$3)/(Novembro!$A$4:$A$300=MAX(H46:H51)),MOD(ROW(),2)+5)))),"")</f>
        <v/>
      </c>
      <c r="J51" s="16" t="str">
        <f>IFERROR(IF(H46="","",IF(MOD(ROW(),2)+5=1,INDEX(Novembro!$F$4:$F$300,MATCH(H51,Novembro!$A$4:$A$300,0)),INDEX(Novembro!$F$4:$F$300,_xlfn.AGGREGATE(15,6,ROW(Novembro!$A$4:$A$300)-ROW(Novembro!$A$3)/(Novembro!$A$4:$A$300=MAX(H46:H51)),MOD(ROW(),2)+5)))),"")</f>
        <v/>
      </c>
      <c r="K51" s="34"/>
      <c r="L51" s="20" t="str">
        <f>IFERROR(IF(K46="","",IF(MOD(ROW(),2)+5=1,INDEX(Novembro!$C$4:$C$300,MATCH(K51,Novembro!$A$4:$A$300,0)),INDEX(Novembro!$C$4:$C$300,_xlfn.AGGREGATE(15,6,ROW(Novembro!$A$4:$A$300)-ROW(Novembro!$A$3)/(Novembro!$A$4:$A$300=MAX(K46:K51)),MOD(ROW(),2)+5)))),"")</f>
        <v/>
      </c>
      <c r="M51" s="16" t="str">
        <f>IFERROR(IF(K46="","",IF(MOD(ROW(),2)+5=1,INDEX(Novembro!$F$4:$F$300,MATCH(K51,Novembro!$A$4:$A$300,0)),INDEX(Novembro!$F$4:$F$300,_xlfn.AGGREGATE(15,6,ROW(Novembro!$A$4:$A$300)-ROW(Novembro!$A$3)/(Novembro!$A$4:$A$300=MAX(K46:K51)),MOD(ROW(),2)+5)))),"")</f>
        <v/>
      </c>
      <c r="N51" s="34"/>
      <c r="O51" s="20" t="str">
        <f>IFERROR(IF(N46="","",IF(MOD(ROW(),2)+5=1,INDEX(Novembro!$C$4:$C$300,MATCH(N51,Novembro!$A$4:$A$300,0)),INDEX(Novembro!$C$4:$C$300,_xlfn.AGGREGATE(15,6,ROW(Novembro!$A$4:$A$300)-ROW(Novembro!$A$3)/(Novembro!$A$4:$A$300=MAX(N46:N51)),MOD(ROW(),2)+5)))),"")</f>
        <v/>
      </c>
      <c r="P51" s="16" t="str">
        <f>IFERROR(IF(N46="","",IF(MOD(ROW(),2)+5=1,INDEX(Novembro!$F$4:$F$300,MATCH(N51,Novembro!$A$4:$A$300,0)),INDEX(Novembro!$F$4:$F$300,_xlfn.AGGREGATE(15,6,ROW(Novembro!$A$4:$A$300)-ROW(Novembro!$A$3)/(Novembro!$A$4:$A$300=MAX(N46:N51)),MOD(ROW(),2)+5)))),"")</f>
        <v/>
      </c>
      <c r="Q51" s="34"/>
      <c r="R51" s="20" t="str">
        <f>IFERROR(IF(Q46="","",IF(MOD(ROW(),2)+5=1,INDEX(Novembro!$C$4:$C$300,MATCH(Q51,Novembro!$A$4:$A$300,0)),INDEX(Novembro!$C$4:$C$300,_xlfn.AGGREGATE(15,6,ROW(Novembro!$A$4:$A$300)-ROW(Novembro!$A$3)/(Novembro!$A$4:$A$300=MAX(Q46:Q51)),MOD(ROW(),2)+5)))),"")</f>
        <v/>
      </c>
      <c r="S51" s="16" t="str">
        <f>IFERROR(IF(Q46="","",IF(MOD(ROW(),2)+5=1,INDEX(Novembro!$F$4:$F$300,MATCH(Q51,Novembro!$A$4:$A$300,0)),INDEX(Novembro!$F$4:$F$300,_xlfn.AGGREGATE(15,6,ROW(Novembro!$A$4:$A$300)-ROW(Novembro!$A$3)/(Novembro!$A$4:$A$300=MAX(Q46:Q51)),MOD(ROW(),2)+5)))),"")</f>
        <v/>
      </c>
      <c r="T51" s="34"/>
      <c r="U51" s="46" t="str">
        <f>IFERROR(IF(T46="","",IF(MOD(ROW(),2)+5=1,INDEX(Novembro!$C$4:$C$300,MATCH(T51,Novembro!$A$4:$A$300,0)),INDEX(Novembro!$C$4:$C$300,_xlfn.AGGREGATE(15,6,ROW(Novembro!$A$4:$A$300)-ROW(Novembro!$A$3)/(Novembro!$A$4:$A$300=MAX(T46:T51)),MOD(ROW(),2)+5)))),"")</f>
        <v/>
      </c>
      <c r="V51" s="16" t="str">
        <f>IFERROR(IF(T46="","",IF(MOD(ROW(),2)+5=1,INDEX(Novembro!$F$4:$F$300,MATCH(T51,Novembro!$A$4:$A$300,0)),INDEX(Novembro!$F$4:$F$300,_xlfn.AGGREGATE(15,6,ROW(Novembro!$A$4:$A$300)-ROW(Novembro!$A$3)/(Novembro!$A$4:$A$300=MAX(T46:T51)),MOD(ROW(),2)+5)))),"")</f>
        <v/>
      </c>
    </row>
    <row r="52" spans="2:22" x14ac:dyDescent="0.3">
      <c r="B52" s="47"/>
      <c r="C52" s="20" t="str">
        <f>IFERROR(IF(B46="","",IF(MOD(ROW(),2)+7=1,INDEX(Novembro!$C$4:$C$300,MATCH(B52,Novembro!$A$4:$A$300,0)),INDEX(Novembro!$C$4:$C$300,_xlfn.AGGREGATE(15,6,ROW(Novembro!$A$4:$A$300)-ROW(Novembro!$A$3)/(Novembro!$A$4:$A$300=MAX(B46:B52)),MOD(ROW(),2)+7)))),"")</f>
        <v/>
      </c>
      <c r="D52" s="16" t="str">
        <f>IFERROR(IF(B46="","",IF(MOD(ROW(),2)+7=1,INDEX(Novembro!$F$4:$F$300,MATCH(B52,Novembro!$A$4:$A$300,0)),INDEX(Novembro!$F$4:$F$300,_xlfn.AGGREGATE(15,6,ROW(Novembro!$A$4:$A$300)-ROW(Novembro!$A$3)/(Novembro!$A$4:$A$300=MAX(B46:B52)),MOD(ROW(),2)+7)))),"")</f>
        <v/>
      </c>
      <c r="E52" s="34"/>
      <c r="F52" s="20" t="str">
        <f>IFERROR(IF(E46="","",IF(MOD(ROW(),2)+7=1,INDEX(Novembro!$C$4:$C$300,MATCH(E52,Novembro!$A$4:$A$300,0)),INDEX(Novembro!$C$4:$C$300,_xlfn.AGGREGATE(15,6,ROW(Novembro!$A$4:$A$300)-ROW(Novembro!$A$3)/(Novembro!$A$4:$A$300=MAX(E46:E52)),MOD(ROW(),2)+7)))),"")</f>
        <v/>
      </c>
      <c r="G52" s="16" t="str">
        <f>IFERROR(IF(E46="","",IF(MOD(ROW(),2)+7=1,INDEX(Novembro!$F$4:$F$300,MATCH(E52,Novembro!$A$4:$A$300,0)),INDEX(Novembro!$F$4:$F$300,_xlfn.AGGREGATE(15,6,ROW(Novembro!$A$4:$A$300)-ROW(Novembro!$A$3)/(Novembro!$A$4:$A$300=MAX(E46:E52)),MOD(ROW(),2)+7)))),"")</f>
        <v/>
      </c>
      <c r="H52" s="34"/>
      <c r="I52" s="20" t="str">
        <f>IFERROR(IF(H46="","",IF(MOD(ROW(),2)+7=1,INDEX(Novembro!$C$4:$C$300,MATCH(H52,Novembro!$A$4:$A$300,0)),INDEX(Novembro!$C$4:$C$300,_xlfn.AGGREGATE(15,6,ROW(Novembro!$A$4:$A$300)-ROW(Novembro!$A$3)/(Novembro!$A$4:$A$300=MAX(H46:H52)),MOD(ROW(),2)+7)))),"")</f>
        <v/>
      </c>
      <c r="J52" s="16" t="str">
        <f>IFERROR(IF(H46="","",IF(MOD(ROW(),2)+7=1,INDEX(Novembro!$F$4:$F$300,MATCH(H52,Novembro!$A$4:$A$300,0)),INDEX(Novembro!$F$4:$F$300,_xlfn.AGGREGATE(15,6,ROW(Novembro!$A$4:$A$300)-ROW(Novembro!$A$3)/(Novembro!$A$4:$A$300=MAX(H46:H52)),MOD(ROW(),2)+7)))),"")</f>
        <v/>
      </c>
      <c r="K52" s="34"/>
      <c r="L52" s="20" t="str">
        <f>IFERROR(IF(K46="","",IF(MOD(ROW(),2)+7=1,INDEX(Novembro!$C$4:$C$300,MATCH(K52,Novembro!$A$4:$A$300,0)),INDEX(Novembro!$C$4:$C$300,_xlfn.AGGREGATE(15,6,ROW(Novembro!$A$4:$A$300)-ROW(Novembro!$A$3)/(Novembro!$A$4:$A$300=MAX(K46:K52)),MOD(ROW(),2)+7)))),"")</f>
        <v/>
      </c>
      <c r="M52" s="16" t="str">
        <f>IFERROR(IF(K46="","",IF(MOD(ROW(),2)+7=1,INDEX(Novembro!$F$4:$F$300,MATCH(K52,Novembro!$A$4:$A$300,0)),INDEX(Novembro!$F$4:$F$300,_xlfn.AGGREGATE(15,6,ROW(Novembro!$A$4:$A$300)-ROW(Novembro!$A$3)/(Novembro!$A$4:$A$300=MAX(K46:K52)),MOD(ROW(),2)+7)))),"")</f>
        <v/>
      </c>
      <c r="N52" s="34"/>
      <c r="O52" s="20" t="str">
        <f>IFERROR(IF(N46="","",IF(MOD(ROW(),2)+7=1,INDEX(Novembro!$C$4:$C$300,MATCH(N52,Novembro!$A$4:$A$300,0)),INDEX(Novembro!$C$4:$C$300,_xlfn.AGGREGATE(15,6,ROW(Novembro!$A$4:$A$300)-ROW(Novembro!$A$3)/(Novembro!$A$4:$A$300=MAX(N46:N52)),MOD(ROW(),2)+7)))),"")</f>
        <v/>
      </c>
      <c r="P52" s="16" t="str">
        <f>IFERROR(IF(N46="","",IF(MOD(ROW(),2)+7=1,INDEX(Novembro!$F$4:$F$300,MATCH(N52,Novembro!$A$4:$A$300,0)),INDEX(Novembro!$F$4:$F$300,_xlfn.AGGREGATE(15,6,ROW(Novembro!$A$4:$A$300)-ROW(Novembro!$A$3)/(Novembro!$A$4:$A$300=MAX(N46:N52)),MOD(ROW(),2)+7)))),"")</f>
        <v/>
      </c>
      <c r="Q52" s="34"/>
      <c r="R52" s="20" t="str">
        <f>IFERROR(IF(Q46="","",IF(MOD(ROW(),2)+7=1,INDEX(Novembro!$C$4:$C$300,MATCH(Q52,Novembro!$A$4:$A$300,0)),INDEX(Novembro!$C$4:$C$300,_xlfn.AGGREGATE(15,6,ROW(Novembro!$A$4:$A$300)-ROW(Novembro!$A$3)/(Novembro!$A$4:$A$300=MAX(Q46:Q52)),MOD(ROW(),2)+7)))),"")</f>
        <v/>
      </c>
      <c r="S52" s="16" t="str">
        <f>IFERROR(IF(Q46="","",IF(MOD(ROW(),2)+7=1,INDEX(Novembro!$F$4:$F$300,MATCH(Q52,Novembro!$A$4:$A$300,0)),INDEX(Novembro!$F$4:$F$300,_xlfn.AGGREGATE(15,6,ROW(Novembro!$A$4:$A$300)-ROW(Novembro!$A$3)/(Novembro!$A$4:$A$300=MAX(Q46:Q52)),MOD(ROW(),2)+7)))),"")</f>
        <v/>
      </c>
      <c r="T52" s="34"/>
      <c r="U52" s="46" t="str">
        <f>IFERROR(IF(T46="","",IF(MOD(ROW(),2)+7=1,INDEX(Novembro!$C$4:$C$300,MATCH(T52,Novembro!$A$4:$A$300,0)),INDEX(Novembro!$C$4:$C$300,_xlfn.AGGREGATE(15,6,ROW(Novembro!$A$4:$A$300)-ROW(Novembro!$A$3)/(Novembro!$A$4:$A$300=MAX(T46:T52)),MOD(ROW(),2)+7)))),"")</f>
        <v/>
      </c>
      <c r="V52" s="16" t="str">
        <f>IFERROR(IF(T46="","",IF(MOD(ROW(),2)+7=1,INDEX(Novembro!$F$4:$F$300,MATCH(T52,Novembro!$A$4:$A$300,0)),INDEX(Novembro!$F$4:$F$300,_xlfn.AGGREGATE(15,6,ROW(Novembro!$A$4:$A$300)-ROW(Novembro!$A$3)/(Novembro!$A$4:$A$300=MAX(T46:T52)),MOD(ROW(),2)+7)))),"")</f>
        <v/>
      </c>
    </row>
    <row r="53" spans="2:22" ht="16.2" thickBot="1" x14ac:dyDescent="0.35">
      <c r="B53" s="52"/>
      <c r="C53" s="53" t="str">
        <f>IFERROR(IF(B46="","",IF(MOD(ROW(),2)+7=1,INDEX(Novembro!$C$4:$C$300,MATCH(B53,Novembro!$A$4:$A$300,0)),INDEX(Novembro!$C$4:$C$300,_xlfn.AGGREGATE(15,6,ROW(Novembro!$A$4:$A$300)-ROW(Novembro!$A$3)/(Novembro!$A$4:$A$300=MAX(B46:B53)),MOD(ROW(),2)+7)))),"")</f>
        <v/>
      </c>
      <c r="D53" s="16" t="str">
        <f>IFERROR(IF(B46="","",IF(MOD(ROW(),2)+7=1,INDEX(Novembro!$F$4:$F$300,MATCH(B53,Novembro!$A$4:$A$300,0)),INDEX(Novembro!$F$4:$F$300,_xlfn.AGGREGATE(15,6,ROW(Novembro!$A$4:$A$300)-ROW(Novembro!$A$3)/(Novembro!$A$4:$A$300=MAX(B46:B53)),MOD(ROW(),2)+7)))),"")</f>
        <v/>
      </c>
      <c r="E53" s="55"/>
      <c r="F53" s="53" t="str">
        <f>IFERROR(IF(E46="","",IF(MOD(ROW(),2)+7=1,INDEX(Novembro!$C$4:$C$300,MATCH(E53,Novembro!$A$4:$A$300,0)),INDEX(Novembro!$C$4:$C$300,_xlfn.AGGREGATE(15,6,ROW(Novembro!$A$4:$A$300)-ROW(Novembro!$A$3)/(Novembro!$A$4:$A$300=MAX(E46:E53)),MOD(ROW(),2)+7)))),"")</f>
        <v/>
      </c>
      <c r="G53" s="16" t="str">
        <f>IFERROR(IF(E46="","",IF(MOD(ROW(),2)+7=1,INDEX(Novembro!$F$4:$F$300,MATCH(E53,Novembro!$A$4:$A$300,0)),INDEX(Novembro!$F$4:$F$300,_xlfn.AGGREGATE(15,6,ROW(Novembro!$A$4:$A$300)-ROW(Novembro!$A$3)/(Novembro!$A$4:$A$300=MAX(E46:E53)),MOD(ROW(),2)+7)))),"")</f>
        <v/>
      </c>
      <c r="H53" s="55"/>
      <c r="I53" s="53" t="str">
        <f>IFERROR(IF(H46="","",IF(MOD(ROW(),2)+7=1,INDEX(Novembro!$C$4:$C$300,MATCH(H53,Novembro!$A$4:$A$300,0)),INDEX(Novembro!$C$4:$C$300,_xlfn.AGGREGATE(15,6,ROW(Novembro!$A$4:$A$300)-ROW(Novembro!$A$3)/(Novembro!$A$4:$A$300=MAX(H46:H53)),MOD(ROW(),2)+7)))),"")</f>
        <v/>
      </c>
      <c r="J53" s="16" t="str">
        <f>IFERROR(IF(H46="","",IF(MOD(ROW(),2)+7=1,INDEX(Novembro!$F$4:$F$300,MATCH(H53,Novembro!$A$4:$A$300,0)),INDEX(Novembro!$F$4:$F$300,_xlfn.AGGREGATE(15,6,ROW(Novembro!$A$4:$A$300)-ROW(Novembro!$A$3)/(Novembro!$A$4:$A$300=MAX(H46:H53)),MOD(ROW(),2)+7)))),"")</f>
        <v/>
      </c>
      <c r="K53" s="55"/>
      <c r="L53" s="53" t="str">
        <f>IFERROR(IF(K46="","",IF(MOD(ROW(),2)+7=1,INDEX(Novembro!$C$4:$C$300,MATCH(K53,Novembro!$A$4:$A$300,0)),INDEX(Novembro!$C$4:$C$300,_xlfn.AGGREGATE(15,6,ROW(Novembro!$A$4:$A$300)-ROW(Novembro!$A$3)/(Novembro!$A$4:$A$300=MAX(K46:K53)),MOD(ROW(),2)+7)))),"")</f>
        <v/>
      </c>
      <c r="M53" s="16" t="str">
        <f>IFERROR(IF(K46="","",IF(MOD(ROW(),2)+7=1,INDEX(Novembro!$F$4:$F$300,MATCH(K53,Novembro!$A$4:$A$300,0)),INDEX(Novembro!$F$4:$F$300,_xlfn.AGGREGATE(15,6,ROW(Novembro!$A$4:$A$300)-ROW(Novembro!$A$3)/(Novembro!$A$4:$A$300=MAX(K46:K53)),MOD(ROW(),2)+7)))),"")</f>
        <v/>
      </c>
      <c r="N53" s="55"/>
      <c r="O53" s="53" t="str">
        <f>IFERROR(IF(N46="","",IF(MOD(ROW(),2)+7=1,INDEX(Novembro!$C$4:$C$300,MATCH(N53,Novembro!$A$4:$A$300,0)),INDEX(Novembro!$C$4:$C$300,_xlfn.AGGREGATE(15,6,ROW(Novembro!$A$4:$A$300)-ROW(Novembro!$A$3)/(Novembro!$A$4:$A$300=MAX(N46:N53)),MOD(ROW(),2)+7)))),"")</f>
        <v/>
      </c>
      <c r="P53" s="16" t="str">
        <f>IFERROR(IF(N46="","",IF(MOD(ROW(),2)+7=1,INDEX(Novembro!$F$4:$F$300,MATCH(N53,Novembro!$A$4:$A$300,0)),INDEX(Novembro!$F$4:$F$300,_xlfn.AGGREGATE(15,6,ROW(Novembro!$A$4:$A$300)-ROW(Novembro!$A$3)/(Novembro!$A$4:$A$300=MAX(N46:N53)),MOD(ROW(),2)+7)))),"")</f>
        <v/>
      </c>
      <c r="Q53" s="55"/>
      <c r="R53" s="53" t="str">
        <f>IFERROR(IF(Q46="","",IF(MOD(ROW(),2)+7=1,INDEX(Novembro!$C$4:$C$300,MATCH(Q53,Novembro!$A$4:$A$300,0)),INDEX(Novembro!$C$4:$C$300,_xlfn.AGGREGATE(15,6,ROW(Novembro!$A$4:$A$300)-ROW(Novembro!$A$3)/(Novembro!$A$4:$A$300=MAX(Q46:Q53)),MOD(ROW(),2)+7)))),"")</f>
        <v/>
      </c>
      <c r="S53" s="16" t="str">
        <f>IFERROR(IF(Q46="","",IF(MOD(ROW(),2)+7=1,INDEX(Novembro!$F$4:$F$300,MATCH(Q53,Novembro!$A$4:$A$300,0)),INDEX(Novembro!$F$4:$F$300,_xlfn.AGGREGATE(15,6,ROW(Novembro!$A$4:$A$300)-ROW(Novembro!$A$3)/(Novembro!$A$4:$A$300=MAX(Q46:Q53)),MOD(ROW(),2)+7)))),"")</f>
        <v/>
      </c>
      <c r="T53" s="55"/>
      <c r="U53" s="56" t="str">
        <f>IFERROR(IF(T46="","",IF(MOD(ROW(),2)+7=1,INDEX(Novembro!$C$4:$C$300,MATCH(T53,Novembro!$A$4:$A$300,0)),INDEX(Novembro!$C$4:$C$300,_xlfn.AGGREGATE(15,6,ROW(Novembro!$A$4:$A$300)-ROW(Novembro!$A$3)/(Novembro!$A$4:$A$300=MAX(T46:T53)),MOD(ROW(),2)+7)))),"")</f>
        <v/>
      </c>
      <c r="V53" s="16" t="str">
        <f>IFERROR(IF(T46="","",IF(MOD(ROW(),2)+7=1,INDEX(Novembro!$F$4:$F$300,MATCH(T53,Novembro!$A$4:$A$300,0)),INDEX(Novembro!$F$4:$F$300,_xlfn.AGGREGATE(15,6,ROW(Novembro!$A$4:$A$300)-ROW(Novembro!$A$3)/(Novembro!$A$4:$A$300=MAX(T46:T53)),MOD(ROW(),2)+7)))),"")</f>
        <v/>
      </c>
    </row>
    <row r="54" spans="2:22" x14ac:dyDescent="0.3">
      <c r="U54" s="8"/>
    </row>
  </sheetData>
  <mergeCells count="3">
    <mergeCell ref="K2:L2"/>
    <mergeCell ref="O2:Q2"/>
    <mergeCell ref="B3:U4"/>
  </mergeCells>
  <conditionalFormatting sqref="C6:C53">
    <cfRule type="cellIs" dxfId="63" priority="25" operator="equal">
      <formula>$D6=""</formula>
    </cfRule>
    <cfRule type="expression" dxfId="62" priority="26">
      <formula>$D6="A Estudar"</formula>
    </cfRule>
    <cfRule type="expression" dxfId="61" priority="27">
      <formula>$D6="Estudando"</formula>
    </cfRule>
    <cfRule type="expression" dxfId="60" priority="28">
      <formula>$D6="Estudado"</formula>
    </cfRule>
  </conditionalFormatting>
  <conditionalFormatting sqref="F6:F53">
    <cfRule type="cellIs" dxfId="59" priority="21" operator="equal">
      <formula>$F6=""</formula>
    </cfRule>
    <cfRule type="expression" dxfId="58" priority="22">
      <formula>$G6="A Estudar"</formula>
    </cfRule>
    <cfRule type="expression" dxfId="57" priority="23">
      <formula>$G6="Estudando"</formula>
    </cfRule>
    <cfRule type="expression" dxfId="56" priority="24">
      <formula>$G6="Estudado"</formula>
    </cfRule>
  </conditionalFormatting>
  <conditionalFormatting sqref="I6:I53">
    <cfRule type="cellIs" dxfId="55" priority="17" operator="equal">
      <formula>$I6=""</formula>
    </cfRule>
    <cfRule type="expression" dxfId="54" priority="18">
      <formula>$J6="A Estudar"</formula>
    </cfRule>
    <cfRule type="expression" dxfId="53" priority="19">
      <formula>$J6="Estudando"</formula>
    </cfRule>
    <cfRule type="expression" dxfId="52" priority="20">
      <formula>$J6="Estudado"</formula>
    </cfRule>
  </conditionalFormatting>
  <conditionalFormatting sqref="L6:L53">
    <cfRule type="cellIs" dxfId="51" priority="13" operator="equal">
      <formula>$L6=""</formula>
    </cfRule>
    <cfRule type="expression" dxfId="50" priority="14">
      <formula>$M6="A Estudar"</formula>
    </cfRule>
    <cfRule type="expression" dxfId="49" priority="15">
      <formula>$M6="Estudando"</formula>
    </cfRule>
    <cfRule type="expression" dxfId="48" priority="16">
      <formula>$M6="Estudado"</formula>
    </cfRule>
  </conditionalFormatting>
  <conditionalFormatting sqref="O6:O53">
    <cfRule type="cellIs" dxfId="47" priority="9" operator="equal">
      <formula>$O6=""</formula>
    </cfRule>
    <cfRule type="expression" dxfId="46" priority="10">
      <formula>$P6="A Estudar"</formula>
    </cfRule>
    <cfRule type="expression" dxfId="45" priority="11">
      <formula>$P6="Estudando"</formula>
    </cfRule>
    <cfRule type="expression" dxfId="44" priority="12">
      <formula>$P6="Estudado"</formula>
    </cfRule>
  </conditionalFormatting>
  <conditionalFormatting sqref="R6:R53">
    <cfRule type="cellIs" dxfId="43" priority="5" operator="equal">
      <formula>$R6=""</formula>
    </cfRule>
    <cfRule type="expression" dxfId="42" priority="6">
      <formula>$S6="A Estudar"</formula>
    </cfRule>
    <cfRule type="expression" dxfId="41" priority="7">
      <formula>$S6="Estudando"</formula>
    </cfRule>
    <cfRule type="expression" dxfId="40" priority="8">
      <formula>$S6="Estudado"</formula>
    </cfRule>
  </conditionalFormatting>
  <conditionalFormatting sqref="U6:U53">
    <cfRule type="cellIs" dxfId="39" priority="1" operator="equal">
      <formula>$U6=""</formula>
    </cfRule>
    <cfRule type="expression" dxfId="38" priority="2">
      <formula>$V6="A Estudar"</formula>
    </cfRule>
    <cfRule type="expression" dxfId="37" priority="3">
      <formula>$V6="Estudando"</formula>
    </cfRule>
    <cfRule type="expression" dxfId="36" priority="4">
      <formula>$V6="Estudado"</formula>
    </cfRule>
  </conditionalFormatting>
  <conditionalFormatting sqref="U54">
    <cfRule type="expression" dxfId="35" priority="353">
      <formula>$U54=""</formula>
    </cfRule>
    <cfRule type="expression" dxfId="34" priority="354">
      <formula>$V54="A Estudar"</formula>
    </cfRule>
    <cfRule type="expression" dxfId="33" priority="355">
      <formula>$V54="Estudando"</formula>
    </cfRule>
    <cfRule type="expression" dxfId="32" priority="356">
      <formula>$V54="Estudado"</formula>
    </cfRule>
  </conditionalFormatting>
  <pageMargins left="0.75" right="0.25" top="0.75" bottom="0.75" header="0.3" footer="0.3"/>
  <pageSetup paperSize="9" scale="62" orientation="landscape"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Plan12">
    <pageSetUpPr fitToPage="1"/>
  </sheetPr>
  <dimension ref="B2:V54"/>
  <sheetViews>
    <sheetView showGridLines="0" zoomScale="90" zoomScaleNormal="90" workbookViewId="0"/>
  </sheetViews>
  <sheetFormatPr defaultColWidth="9.109375" defaultRowHeight="15.6" x14ac:dyDescent="0.3"/>
  <cols>
    <col min="1" max="1" width="1.88671875" style="1" customWidth="1"/>
    <col min="2" max="2" width="3.44140625" style="27" customWidth="1"/>
    <col min="3" max="3" width="25.6640625" style="1" customWidth="1"/>
    <col min="4" max="4" width="7" style="1" hidden="1" customWidth="1"/>
    <col min="5" max="5" width="3.44140625" style="27" customWidth="1"/>
    <col min="6" max="6" width="25.6640625" style="1" customWidth="1"/>
    <col min="7" max="7" width="11.109375" style="1" hidden="1" customWidth="1"/>
    <col min="8" max="8" width="3.44140625" style="27" customWidth="1"/>
    <col min="9" max="9" width="25.6640625" style="1" customWidth="1"/>
    <col min="10" max="10" width="14.33203125" style="1" hidden="1" customWidth="1"/>
    <col min="11" max="11" width="3.44140625" style="27" customWidth="1"/>
    <col min="12" max="12" width="25.6640625" style="1" customWidth="1"/>
    <col min="13" max="13" width="17" style="1" hidden="1" customWidth="1"/>
    <col min="14" max="14" width="3.44140625" style="27" customWidth="1"/>
    <col min="15" max="15" width="25.6640625" style="1" customWidth="1"/>
    <col min="16" max="16" width="17.33203125" style="1" hidden="1" customWidth="1"/>
    <col min="17" max="17" width="3.6640625" style="27" customWidth="1"/>
    <col min="18" max="18" width="25.6640625" style="1" customWidth="1"/>
    <col min="19" max="19" width="16.88671875" style="1" hidden="1" customWidth="1"/>
    <col min="20" max="20" width="3.44140625" style="27" customWidth="1"/>
    <col min="21" max="21" width="25.6640625" style="1" customWidth="1"/>
    <col min="22" max="22" width="12" style="1" hidden="1" customWidth="1"/>
    <col min="23" max="16384" width="9.109375" style="1"/>
  </cols>
  <sheetData>
    <row r="2" spans="2:22" ht="16.2" thickBot="1" x14ac:dyDescent="0.35">
      <c r="F2"/>
      <c r="G2"/>
      <c r="I2" s="9"/>
      <c r="J2" s="9"/>
      <c r="K2" s="208"/>
      <c r="L2" s="208"/>
      <c r="M2" s="10"/>
      <c r="O2" s="207"/>
      <c r="P2" s="207"/>
      <c r="Q2" s="207"/>
      <c r="R2" s="10"/>
      <c r="S2" s="10"/>
    </row>
    <row r="3" spans="2:22" ht="15.75" customHeight="1" x14ac:dyDescent="0.3">
      <c r="B3" s="215" t="str">
        <f>CONCATENATE("Dezembro","/",Dezembro!K3)</f>
        <v>Dezembro/2021</v>
      </c>
      <c r="C3" s="216"/>
      <c r="D3" s="216"/>
      <c r="E3" s="216"/>
      <c r="F3" s="216"/>
      <c r="G3" s="216"/>
      <c r="H3" s="216"/>
      <c r="I3" s="216"/>
      <c r="J3" s="216"/>
      <c r="K3" s="216"/>
      <c r="L3" s="216"/>
      <c r="M3" s="216"/>
      <c r="N3" s="216"/>
      <c r="O3" s="216"/>
      <c r="P3" s="216"/>
      <c r="Q3" s="216"/>
      <c r="R3" s="216"/>
      <c r="S3" s="216"/>
      <c r="T3" s="216"/>
      <c r="U3" s="217"/>
    </row>
    <row r="4" spans="2:22" ht="15" thickBot="1" x14ac:dyDescent="0.35">
      <c r="B4" s="218"/>
      <c r="C4" s="213"/>
      <c r="D4" s="213"/>
      <c r="E4" s="213"/>
      <c r="F4" s="213"/>
      <c r="G4" s="213"/>
      <c r="H4" s="213"/>
      <c r="I4" s="213"/>
      <c r="J4" s="213"/>
      <c r="K4" s="213"/>
      <c r="L4" s="213"/>
      <c r="M4" s="213"/>
      <c r="N4" s="213"/>
      <c r="O4" s="213"/>
      <c r="P4" s="213"/>
      <c r="Q4" s="213"/>
      <c r="R4" s="213"/>
      <c r="S4" s="213"/>
      <c r="T4" s="213"/>
      <c r="U4" s="219"/>
    </row>
    <row r="5" spans="2:22" ht="16.2" thickBot="1" x14ac:dyDescent="0.35">
      <c r="B5" s="95"/>
      <c r="C5" s="86" t="s">
        <v>7</v>
      </c>
      <c r="D5" s="87"/>
      <c r="E5" s="88"/>
      <c r="F5" s="86" t="s">
        <v>8</v>
      </c>
      <c r="G5" s="87"/>
      <c r="H5" s="88"/>
      <c r="I5" s="86" t="s">
        <v>9</v>
      </c>
      <c r="J5" s="87"/>
      <c r="K5" s="88"/>
      <c r="L5" s="86" t="s">
        <v>10</v>
      </c>
      <c r="M5" s="87"/>
      <c r="N5" s="88"/>
      <c r="O5" s="86" t="s">
        <v>11</v>
      </c>
      <c r="P5" s="87"/>
      <c r="Q5" s="88"/>
      <c r="R5" s="86" t="s">
        <v>12</v>
      </c>
      <c r="S5" s="87"/>
      <c r="T5" s="88"/>
      <c r="U5" s="96" t="s">
        <v>13</v>
      </c>
    </row>
    <row r="6" spans="2:22" ht="15" customHeight="1" x14ac:dyDescent="0.3">
      <c r="B6" s="45" t="str">
        <f>Dezembro!H7</f>
        <v/>
      </c>
      <c r="C6" s="20" t="str">
        <f>IFERROR(IF(B6="","",IF(MOD(ROW(),2)+1=1,INDEX(Dezembro!$C$4:$C$293,MATCH(B6,Dezembro!$A$4:$A$293,0)),INDEX(Dezembro!$C$4:$C$293,_xlfn.AGGREGATE(15,6,ROW(Dezembro!$A$4:$A$293)-ROW(Dezembro!$A$3)/(Dezembro!$A$4:$A$293=MAX(B6)),MOD(ROW(),2)+1)))),"")</f>
        <v/>
      </c>
      <c r="D6" s="16" t="str">
        <f>IFERROR(IF(B6="","",IF(MOD(ROW(),2)+1=1,INDEX(Dezembro!$F$4:$F$293,MATCH(B6,Dezembro!$A$4:$A$293,0)),INDEX(Dezembro!$F$4:$F$293,_xlfn.AGGREGATE(15,6,ROW(Dezembro!$A$4:$A$293)-ROW(Dezembro!$A$3)/(Dezembro!$A$4:$A$293=MAX(B6)),MOD(ROW(),2)+1)))),"")</f>
        <v/>
      </c>
      <c r="E6" s="26" t="str">
        <f>Dezembro!I7</f>
        <v/>
      </c>
      <c r="F6" s="20" t="str">
        <f>IFERROR(IF(E6="","",IF(MOD(ROW(),2)+1=1,INDEX(Dezembro!$C$4:$C$293,MATCH(E6,Dezembro!$A$4:$A$293,0)),INDEX(Dezembro!$C$4:$C$293,_xlfn.AGGREGATE(15,6,ROW(Dezembro!$A$4:$A$293)-ROW(Dezembro!$A$3)/(Dezembro!$A$4:$A$293=MAX(E6)),MOD(ROW(),2)+1)))),"")</f>
        <v/>
      </c>
      <c r="G6" s="16" t="str">
        <f>IFERROR(IF(E6="","",IF(MOD(ROW(),2)+1=1,INDEX(Dezembro!$F$4:$F$293,MATCH(E6,Dezembro!$A$4:$A$293,0)),INDEX(Dezembro!$F$4:$F$293,_xlfn.AGGREGATE(15,6,ROW(Dezembro!$A$4:$A$293)-ROW(Dezembro!$A$3)/(Dezembro!$A$4:$A$293=MAX(E6)),MOD(ROW(),2)+1)))),"")</f>
        <v/>
      </c>
      <c r="H6" s="26" t="str">
        <f>Dezembro!J7</f>
        <v/>
      </c>
      <c r="I6" s="20" t="str">
        <f>IFERROR(IF(H6="","",IF(MOD(ROW(),2)+1=1,INDEX(Dezembro!$C$4:$C$293,MATCH(H6,Dezembro!$A$4:$A$293,0)),INDEX(Dezembro!$C$4:$C$293,_xlfn.AGGREGATE(15,6,ROW(Dezembro!$A$4:$A$293)-ROW(Dezembro!$A$3)/(Dezembro!$A$4:$A$293=MAX(H6)),MOD(ROW(),2)+1)))),"")</f>
        <v/>
      </c>
      <c r="J6" s="16" t="str">
        <f>IFERROR(IF(H6="","",IF(MOD(ROW(),2)+1=1,INDEX(Dezembro!$F$4:$F$293,MATCH(H6,Dezembro!$A$4:$A$293,0)),INDEX(Dezembro!$F$4:$F$293,_xlfn.AGGREGATE(15,6,ROW(Dezembro!$A$4:$A$293)-ROW(Dezembro!$A$3)/(Dezembro!$A$4:$A$293=MAX(H6)),MOD(ROW(),2)+1)))),"")</f>
        <v/>
      </c>
      <c r="K6" s="26">
        <f>Dezembro!K7</f>
        <v>44531</v>
      </c>
      <c r="L6" s="20" t="str">
        <f>IFERROR(IF(K6="","",IF(MOD(ROW(),2)+1=1,INDEX(Dezembro!$C$4:$C$293,MATCH(K6,Dezembro!$A$4:$A$293,0)),INDEX(Dezembro!$C$4:$C$293,_xlfn.AGGREGATE(15,6,ROW(Dezembro!$A$4:$A$293)-ROW(Dezembro!$A$3)/(Dezembro!$A$4:$A$293=MAX(K6)),MOD(ROW(),2)+1)))),"")</f>
        <v>Tabela Periódica</v>
      </c>
      <c r="M6" s="16" t="str">
        <f>IFERROR(IF(K6="","",IF(MOD(ROW(),2)+1=1,INDEX(Dezembro!$F$4:$F$293,MATCH(K6,Dezembro!$A$4:$A$293,0)),INDEX(Dezembro!$F$4:$F$293,_xlfn.AGGREGATE(15,6,ROW(Dezembro!$A$4:$A$293)-ROW(Dezembro!$A$3)/(Dezembro!$A$4:$A$293=MAX(K6)),MOD(ROW(),2)+1)))),"")</f>
        <v>Estudado</v>
      </c>
      <c r="N6" s="26">
        <f>Dezembro!L7</f>
        <v>44532</v>
      </c>
      <c r="O6" s="20" t="str">
        <f>IFERROR(IF(N6="","",IF(MOD(ROW(),2)+1=1,INDEX(Dezembro!$C$4:$C$293,MATCH(N6,Dezembro!$A$4:$A$293,0)),INDEX(Dezembro!$C$4:$C$293,_xlfn.AGGREGATE(15,6,ROW(Dezembro!$A$4:$A$293)-ROW(Dezembro!$A$3)/(Dezembro!$A$4:$A$293=MAX(N6)),MOD(ROW(),2)+1)))),"")</f>
        <v>Funções 2 grau</v>
      </c>
      <c r="P6" s="16" t="str">
        <f>IFERROR(IF(N6="","",IF(MOD(ROW(),2)+1=1,INDEX(Dezembro!$F$4:$F$293,MATCH(N6,Dezembro!$A$4:$A$293,0)),INDEX(Dezembro!$F$4:$F$293,_xlfn.AGGREGATE(15,6,ROW(Dezembro!$A$4:$A$293)-ROW(Dezembro!$A$3)/(Dezembro!$A$4:$A$293=MAX(N6)),MOD(ROW(),2)+1)))),"")</f>
        <v>Estudando</v>
      </c>
      <c r="Q6" s="26">
        <f>Dezembro!M7</f>
        <v>44533</v>
      </c>
      <c r="R6" s="20" t="str">
        <f>IFERROR(IF(Q6="","",IF(MOD(ROW(),2)+1=1,INDEX(Dezembro!$C$4:$C$293,MATCH(Q6,Dezembro!$A$4:$A$293,0)),INDEX(Dezembro!$C$4:$C$293,_xlfn.AGGREGATE(15,6,ROW(Dezembro!$A$4:$A$293)-ROW(Dezembro!$A$3)/(Dezembro!$A$4:$A$293=MAX(Q6)),MOD(ROW(),2)+1)))),"")</f>
        <v>Quimica organica</v>
      </c>
      <c r="S6" s="16" t="str">
        <f>IFERROR(IF(Q6="","",IF(MOD(ROW(),2)+1=1,INDEX(Dezembro!$F$4:$F$293,MATCH(Q6,Dezembro!$A$4:$A$293,0)),INDEX(Dezembro!$F$4:$F$293,_xlfn.AGGREGATE(15,6,ROW(Dezembro!$A$4:$A$293)-ROW(Dezembro!$A$3)/(Dezembro!$A$4:$A$293=MAX(Q6)),MOD(ROW(),2)+1)))),"")</f>
        <v>A estudar</v>
      </c>
      <c r="T6" s="26">
        <f>Dezembro!N7</f>
        <v>44534</v>
      </c>
      <c r="U6" s="46" t="str">
        <f>IFERROR(IF(T6="","",IF(MOD(ROW(),2)+1=1,INDEX(Dezembro!$C$4:$C$293,MATCH(T6,Dezembro!$A$4:$A$293,0)),INDEX(Dezembro!$C$4:$C$293,_xlfn.AGGREGATE(15,6,ROW(Dezembro!$A$4:$A$293)-ROW(Dezembro!$A$3)/(Dezembro!$A$4:$A$293=MAX(T6)),MOD(ROW(),2)+1)))),"")</f>
        <v>Redação</v>
      </c>
      <c r="V6" s="16" t="str">
        <f>IFERROR(IF(T6="","",IF(MOD(ROW(),2)+1=1,INDEX(Dezembro!$F$4:$F$293,MATCH(T6,Dezembro!$A$4:$A$293,0)),INDEX(Dezembro!$F$4:$F$293,_xlfn.AGGREGATE(15,6,ROW(Dezembro!$A$4:$A$293)-ROW(Dezembro!$A$3)/(Dezembro!$A$4:$A$293=MAX(T6)),MOD(ROW(),2)+1)))),"")</f>
        <v>Estudado</v>
      </c>
    </row>
    <row r="7" spans="2:22" ht="15" customHeight="1" x14ac:dyDescent="0.3">
      <c r="B7" s="47"/>
      <c r="C7" s="20" t="str">
        <f>IFERROR(IF(B6="","",IF(MOD(ROW(),2)+1=1,INDEX(Dezembro!$C$4:$C$293,MATCH(B7,Dezembro!$A$4:$A$293,0)),INDEX(Dezembro!$C$4:$C$293,_xlfn.AGGREGATE(15,6,ROW(Dezembro!$A$4:$A$293)-ROW(Dezembro!$A$3)/(Dezembro!$A$4:$A$293=MAX(B6:B7)),MOD(ROW(),2)+1)))),"")</f>
        <v/>
      </c>
      <c r="D7" s="16" t="str">
        <f>IFERROR(IF(B6="","",IF(MOD(ROW(),2)+1=1,INDEX(Dezembro!$F$4:$F$293,MATCH(B7,Dezembro!$A$4:$A$293,0)),INDEX(Dezembro!$F$4:$F$293,_xlfn.AGGREGATE(15,6,ROW(Dezembro!$A$4:$A$293)-ROW(Dezembro!$A$3)/(Dezembro!$A$4:$A$293=MAX(B6:B7)),MOD(ROW(),2)+1)))),"")</f>
        <v/>
      </c>
      <c r="E7" s="34"/>
      <c r="F7" s="20" t="str">
        <f>IFERROR(IF(E6="","",IF(MOD(ROW(),2)+1=1,INDEX(Dezembro!$C$4:$C$293,MATCH(E7,Dezembro!$A$4:$A$293,0)),INDEX(Dezembro!$C$4:$C$293,_xlfn.AGGREGATE(15,6,ROW(Dezembro!$A$4:$A$293)-ROW(Dezembro!$A$3)/(Dezembro!$A$4:$A$293=MAX(E6:E7)),MOD(ROW(),2)+1)))),"")</f>
        <v/>
      </c>
      <c r="G7" s="16" t="str">
        <f>IFERROR(IF(E6="","",IF(MOD(ROW(),2)+1=1,INDEX(Dezembro!$F$4:$F$293,MATCH(E7,Dezembro!$A$4:$A$293,0)),INDEX(Dezembro!$F$4:$F$293,_xlfn.AGGREGATE(15,6,ROW(Dezembro!$A$4:$A$293)-ROW(Dezembro!$A$3)/(Dezembro!$A$4:$A$293=MAX(E6:E7)),MOD(ROW(),2)+1)))),"")</f>
        <v/>
      </c>
      <c r="H7" s="34"/>
      <c r="I7" s="20" t="str">
        <f>IFERROR(IF(H6="","",IF(MOD(ROW(),2)+1=1,INDEX(Dezembro!$C$4:$C$293,MATCH(H7,Dezembro!$A$4:$A$293,0)),INDEX(Dezembro!$C$4:$C$293,_xlfn.AGGREGATE(15,6,ROW(Dezembro!$A$4:$A$293)-ROW(Dezembro!$A$3)/(Dezembro!$A$4:$A$293=MAX(H6:H7)),MOD(ROW(),2)+1)))),"")</f>
        <v/>
      </c>
      <c r="J7" s="16" t="str">
        <f>IFERROR(IF(H6="","",IF(MOD(ROW(),2)+1=1,INDEX(Dezembro!$F$4:$F$293,MATCH(H7,Dezembro!$A$4:$A$293,0)),INDEX(Dezembro!$F$4:$F$293,_xlfn.AGGREGATE(15,6,ROW(Dezembro!$A$4:$A$293)-ROW(Dezembro!$A$3)/(Dezembro!$A$4:$A$293=MAX(H6:H7)),MOD(ROW(),2)+1)))),"")</f>
        <v/>
      </c>
      <c r="K7" s="26"/>
      <c r="L7" s="20" t="str">
        <f>IFERROR(IF(K6="","",IF(MOD(ROW(),2)+1=1,INDEX(Dezembro!$C$4:$C$293,MATCH(K7,Dezembro!$A$4:$A$293,0)),INDEX(Dezembro!$C$4:$C$293,_xlfn.AGGREGATE(15,6,ROW(Dezembro!$A$4:$A$293)-ROW(Dezembro!$A$3)/(Dezembro!$A$4:$A$293=MAX(K6:K7)),MOD(ROW(),2)+1)))),"")</f>
        <v>Numeros inteiros</v>
      </c>
      <c r="M7" s="16" t="str">
        <f>IFERROR(IF(K6="","",IF(MOD(ROW(),2)+1=1,INDEX(Dezembro!$F$4:$F$293,MATCH(K7,Dezembro!$A$4:$A$293,0)),INDEX(Dezembro!$F$4:$F$293,_xlfn.AGGREGATE(15,6,ROW(Dezembro!$A$4:$A$293)-ROW(Dezembro!$A$3)/(Dezembro!$A$4:$A$293=MAX(K6:K7)),MOD(ROW(),2)+1)))),"")</f>
        <v>Estudado</v>
      </c>
      <c r="N7" s="26"/>
      <c r="O7" s="20" t="str">
        <f>IFERROR(IF(N6="","",IF(MOD(ROW(),2)+1=1,INDEX(Dezembro!$C$4:$C$293,MATCH(N7,Dezembro!$A$4:$A$293,0)),INDEX(Dezembro!$C$4:$C$293,_xlfn.AGGREGATE(15,6,ROW(Dezembro!$A$4:$A$293)-ROW(Dezembro!$A$3)/(Dezembro!$A$4:$A$293=MAX(N6:N7)),MOD(ROW(),2)+1)))),"")</f>
        <v>Literatura internacional</v>
      </c>
      <c r="P7" s="16" t="str">
        <f>IFERROR(IF(N6="","",IF(MOD(ROW(),2)+1=1,INDEX(Dezembro!$F$4:$F$293,MATCH(N7,Dezembro!$A$4:$A$293,0)),INDEX(Dezembro!$F$4:$F$293,_xlfn.AGGREGATE(15,6,ROW(Dezembro!$A$4:$A$293)-ROW(Dezembro!$A$3)/(Dezembro!$A$4:$A$293=MAX(N6:N7)),MOD(ROW(),2)+1)))),"")</f>
        <v>Estudado</v>
      </c>
      <c r="Q7" s="26"/>
      <c r="R7" s="20" t="str">
        <f>IFERROR(IF(Q6="","",IF(MOD(ROW(),2)+1=1,INDEX(Dezembro!$C$4:$C$293,MATCH(Q7,Dezembro!$A$4:$A$293,0)),INDEX(Dezembro!$C$4:$C$293,_xlfn.AGGREGATE(15,6,ROW(Dezembro!$A$4:$A$293)-ROW(Dezembro!$A$3)/(Dezembro!$A$4:$A$293=MAX(Q6:Q7)),MOD(ROW(),2)+1)))),"")</f>
        <v>Vogais</v>
      </c>
      <c r="S7" s="16" t="str">
        <f>IFERROR(IF(Q6="","",IF(MOD(ROW(),2)+1=1,INDEX(Dezembro!$F$4:$F$293,MATCH(Q7,Dezembro!$A$4:$A$293,0)),INDEX(Dezembro!$F$4:$F$293,_xlfn.AGGREGATE(15,6,ROW(Dezembro!$A$4:$A$293)-ROW(Dezembro!$A$3)/(Dezembro!$A$4:$A$293=MAX(Q6:Q7)),MOD(ROW(),2)+1)))),"")</f>
        <v>A estudar</v>
      </c>
      <c r="T7" s="26"/>
      <c r="U7" s="46" t="str">
        <f>IFERROR(IF(T6="","",IF(MOD(ROW(),2)+1=1,INDEX(Dezembro!$C$4:$C$293,MATCH(T7,Dezembro!$A$4:$A$293,0)),INDEX(Dezembro!$C$4:$C$293,_xlfn.AGGREGATE(15,6,ROW(Dezembro!$A$4:$A$293)-ROW(Dezembro!$A$3)/(Dezembro!$A$4:$A$293=MAX(T6:T7)),MOD(ROW(),2)+1)))),"")</f>
        <v>Plural</v>
      </c>
      <c r="V7" s="16" t="str">
        <f>IFERROR(IF(T6="","",IF(MOD(ROW(),2)+1=1,INDEX(Dezembro!$F$4:$F$293,MATCH(T7,Dezembro!$A$4:$A$293,0)),INDEX(Dezembro!$F$4:$F$293,_xlfn.AGGREGATE(15,6,ROW(Dezembro!$A$4:$A$293)-ROW(Dezembro!$A$3)/(Dezembro!$A$4:$A$293=MAX(T6:T7)),MOD(ROW(),2)+1)))),"")</f>
        <v>Estudando</v>
      </c>
    </row>
    <row r="8" spans="2:22" ht="15" customHeight="1" x14ac:dyDescent="0.3">
      <c r="B8" s="47"/>
      <c r="C8" s="20" t="str">
        <f>IFERROR(IF(B6="","",IF(MOD(ROW(),2)+3=1,INDEX(Dezembro!$C$4:$C$293,MATCH(B8,Dezembro!$A$4:$A$293,0)),INDEX(Dezembro!$C$4:$C$293,_xlfn.AGGREGATE(15,6,ROW(Dezembro!$A$4:$A$293)-ROW(Dezembro!$A$3)/(Dezembro!$A$4:$A$293=MAX(B6:B8)),MOD(ROW(),2)+3)))),"")</f>
        <v/>
      </c>
      <c r="D8" s="16" t="str">
        <f>IFERROR(IF(B6="","",IF(MOD(ROW(),2)+3=1,INDEX(Dezembro!$F$4:$F$293,MATCH(B8,Dezembro!$A$4:$A$293,0)),INDEX(Dezembro!$F$4:$F$293,_xlfn.AGGREGATE(15,6,ROW(Dezembro!$A$4:$A$293)-ROW(Dezembro!$A$3)/(Dezembro!$A$4:$A$293=MAX(B6:B8)),MOD(ROW(),2)+3)))),"")</f>
        <v/>
      </c>
      <c r="E8" s="34"/>
      <c r="F8" s="20" t="str">
        <f>IFERROR(IF(E6="","",IF(MOD(ROW(),2)+3=1,INDEX(Dezembro!$C$4:$C$293,MATCH(E8,Dezembro!$A$4:$A$293,0)),INDEX(Dezembro!$C$4:$C$293,_xlfn.AGGREGATE(15,6,ROW(Dezembro!$A$4:$A$293)-ROW(Dezembro!$A$3)/(Dezembro!$A$4:$A$293=MAX(E6:E8)),MOD(ROW(),2)+3)))),"")</f>
        <v/>
      </c>
      <c r="G8" s="16" t="str">
        <f>IFERROR(IF(E6="","",IF(MOD(ROW(),2)+3=1,INDEX(Dezembro!$F$4:$F$293,MATCH(E8,Dezembro!$A$4:$A$293,0)),INDEX(Dezembro!$F$4:$F$293,_xlfn.AGGREGATE(15,6,ROW(Dezembro!$A$4:$A$293)-ROW(Dezembro!$A$3)/(Dezembro!$A$4:$A$293=MAX(E6:E8)),MOD(ROW(),2)+3)))),"")</f>
        <v/>
      </c>
      <c r="H8" s="34"/>
      <c r="I8" s="20" t="str">
        <f>IFERROR(IF(H6="","",IF(MOD(ROW(),2)+3=1,INDEX(Dezembro!$C$4:$C$293,MATCH(H8,Dezembro!$A$4:$A$293,0)),INDEX(Dezembro!$C$4:$C$293,_xlfn.AGGREGATE(15,6,ROW(Dezembro!$A$4:$A$293)-ROW(Dezembro!$A$3)/(Dezembro!$A$4:$A$293=MAX(H6:H8)),MOD(ROW(),2)+3)))),"")</f>
        <v/>
      </c>
      <c r="J8" s="16" t="str">
        <f>IFERROR(IF(H6="","",IF(MOD(ROW(),2)+3=1,INDEX(Dezembro!$F$4:$F$293,MATCH(H8,Dezembro!$A$4:$A$293,0)),INDEX(Dezembro!$F$4:$F$293,_xlfn.AGGREGATE(15,6,ROW(Dezembro!$A$4:$A$293)-ROW(Dezembro!$A$3)/(Dezembro!$A$4:$A$293=MAX(H6:H8)),MOD(ROW(),2)+3)))),"")</f>
        <v/>
      </c>
      <c r="K8" s="26"/>
      <c r="L8" s="20" t="str">
        <f>IFERROR(IF(K6="","",IF(MOD(ROW(),2)+3=1,INDEX(Dezembro!$C$4:$C$293,MATCH(K8,Dezembro!$A$4:$A$293,0)),INDEX(Dezembro!$C$4:$C$293,_xlfn.AGGREGATE(15,6,ROW(Dezembro!$A$4:$A$293)-ROW(Dezembro!$A$3)/(Dezembro!$A$4:$A$293=MAX(K6:K8)),MOD(ROW(),2)+3)))),"")</f>
        <v>Frações</v>
      </c>
      <c r="M8" s="16" t="str">
        <f>IFERROR(IF(K6="","",IF(MOD(ROW(),2)+3=1,INDEX(Dezembro!$F$4:$F$293,MATCH(K8,Dezembro!$A$4:$A$293,0)),INDEX(Dezembro!$F$4:$F$293,_xlfn.AGGREGATE(15,6,ROW(Dezembro!$A$4:$A$293)-ROW(Dezembro!$A$3)/(Dezembro!$A$4:$A$293=MAX(K6:K8)),MOD(ROW(),2)+3)))),"")</f>
        <v>Estudado</v>
      </c>
      <c r="N8" s="26"/>
      <c r="O8" s="20" t="str">
        <f>IFERROR(IF(N6="","",IF(MOD(ROW(),2)+3=1,INDEX(Dezembro!$C$4:$C$293,MATCH(N8,Dezembro!$A$4:$A$293,0)),INDEX(Dezembro!$C$4:$C$293,_xlfn.AGGREGATE(15,6,ROW(Dezembro!$A$4:$A$293)-ROW(Dezembro!$A$3)/(Dezembro!$A$4:$A$293=MAX(N6:N8)),MOD(ROW(),2)+3)))),"")</f>
        <v>Crase</v>
      </c>
      <c r="P8" s="16" t="str">
        <f>IFERROR(IF(N6="","",IF(MOD(ROW(),2)+3=1,INDEX(Dezembro!$F$4:$F$293,MATCH(N8,Dezembro!$A$4:$A$293,0)),INDEX(Dezembro!$F$4:$F$293,_xlfn.AGGREGATE(15,6,ROW(Dezembro!$A$4:$A$293)-ROW(Dezembro!$A$3)/(Dezembro!$A$4:$A$293=MAX(N6:N8)),MOD(ROW(),2)+3)))),"")</f>
        <v>A estudar</v>
      </c>
      <c r="Q8" s="26"/>
      <c r="R8" s="20" t="str">
        <f>IFERROR(IF(Q6="","",IF(MOD(ROW(),2)+3=1,INDEX(Dezembro!$C$4:$C$293,MATCH(Q8,Dezembro!$A$4:$A$293,0)),INDEX(Dezembro!$C$4:$C$293,_xlfn.AGGREGATE(15,6,ROW(Dezembro!$A$4:$A$293)-ROW(Dezembro!$A$3)/(Dezembro!$A$4:$A$293=MAX(Q6:Q8)),MOD(ROW(),2)+3)))),"")</f>
        <v>Função</v>
      </c>
      <c r="S8" s="16" t="str">
        <f>IFERROR(IF(Q6="","",IF(MOD(ROW(),2)+3=1,INDEX(Dezembro!$F$4:$F$293,MATCH(Q8,Dezembro!$A$4:$A$293,0)),INDEX(Dezembro!$F$4:$F$293,_xlfn.AGGREGATE(15,6,ROW(Dezembro!$A$4:$A$293)-ROW(Dezembro!$A$3)/(Dezembro!$A$4:$A$293=MAX(Q6:Q8)),MOD(ROW(),2)+3)))),"")</f>
        <v>Estudando</v>
      </c>
      <c r="T8" s="26"/>
      <c r="U8" s="46" t="str">
        <f>IFERROR(IF(T6="","",IF(MOD(ROW(),2)+3=1,INDEX(Dezembro!$C$4:$C$293,MATCH(T8,Dezembro!$A$4:$A$293,0)),INDEX(Dezembro!$C$4:$C$293,_xlfn.AGGREGATE(15,6,ROW(Dezembro!$A$4:$A$293)-ROW(Dezembro!$A$3)/(Dezembro!$A$4:$A$293=MAX(T6:T8)),MOD(ROW(),2)+3)))),"")</f>
        <v/>
      </c>
      <c r="V8" s="16" t="str">
        <f>IFERROR(IF(T6="","",IF(MOD(ROW(),2)+3=1,INDEX(Dezembro!$F$4:$F$293,MATCH(T8,Dezembro!$A$4:$A$293,0)),INDEX(Dezembro!$F$4:$F$293,_xlfn.AGGREGATE(15,6,ROW(Dezembro!$A$4:$A$293)-ROW(Dezembro!$A$3)/(Dezembro!$A$4:$A$293=MAX(T6:T8)),MOD(ROW(),2)+3)))),"")</f>
        <v/>
      </c>
    </row>
    <row r="9" spans="2:22" ht="15" customHeight="1" x14ac:dyDescent="0.3">
      <c r="B9" s="47"/>
      <c r="C9" s="20" t="str">
        <f>IFERROR(IF(B6="","",IF(MOD(ROW(),2)+3=1,INDEX(Dezembro!$C$4:$C$293,MATCH(B9,Dezembro!$A$4:$A$293,0)),INDEX(Dezembro!$C$4:$C$293,_xlfn.AGGREGATE(15,6,ROW(Dezembro!$A$4:$A$293)-ROW(Dezembro!$A$3)/(Dezembro!$A$4:$A$293=MAX(B6:B9)),MOD(ROW(),2)+3)))),"")</f>
        <v/>
      </c>
      <c r="D9" s="16" t="str">
        <f>IFERROR(IF(B6="","",IF(MOD(ROW(),2)+3=1,INDEX(Dezembro!$F$4:$F$293,MATCH(B9,Dezembro!$A$4:$A$293,0)),INDEX(Dezembro!$F$4:$F$293,_xlfn.AGGREGATE(15,6,ROW(Dezembro!$A$4:$A$293)-ROW(Dezembro!$A$3)/(Dezembro!$A$4:$A$293=MAX(B6:B9)),MOD(ROW(),2)+3)))),"")</f>
        <v/>
      </c>
      <c r="E9" s="34"/>
      <c r="F9" s="20" t="str">
        <f>IFERROR(IF(E6="","",IF(MOD(ROW(),2)+3=1,INDEX(Dezembro!$C$4:$C$293,MATCH(E9,Dezembro!$A$4:$A$293,0)),INDEX(Dezembro!$C$4:$C$293,_xlfn.AGGREGATE(15,6,ROW(Dezembro!$A$4:$A$293)-ROW(Dezembro!$A$3)/(Dezembro!$A$4:$A$293=MAX(E6:E9)),MOD(ROW(),2)+3)))),"")</f>
        <v/>
      </c>
      <c r="G9" s="16" t="str">
        <f>IFERROR(IF(E6="","",IF(MOD(ROW(),2)+3=1,INDEX(Dezembro!$F$4:$F$293,MATCH(E9,Dezembro!$A$4:$A$293,0)),INDEX(Dezembro!$F$4:$F$293,_xlfn.AGGREGATE(15,6,ROW(Dezembro!$A$4:$A$293)-ROW(Dezembro!$A$3)/(Dezembro!$A$4:$A$293=MAX(E6:E9)),MOD(ROW(),2)+3)))),"")</f>
        <v/>
      </c>
      <c r="H9" s="34"/>
      <c r="I9" s="20" t="str">
        <f>IFERROR(IF(H6="","",IF(MOD(ROW(),2)+3=1,INDEX(Dezembro!$C$4:$C$293,MATCH(H9,Dezembro!$A$4:$A$293,0)),INDEX(Dezembro!$C$4:$C$293,_xlfn.AGGREGATE(15,6,ROW(Dezembro!$A$4:$A$293)-ROW(Dezembro!$A$3)/(Dezembro!$A$4:$A$293=MAX(H6:H9)),MOD(ROW(),2)+3)))),"")</f>
        <v/>
      </c>
      <c r="J9" s="16" t="str">
        <f>IFERROR(IF(H6="","",IF(MOD(ROW(),2)+3=1,INDEX(Dezembro!$F$4:$F$293,MATCH(H9,Dezembro!$A$4:$A$293,0)),INDEX(Dezembro!$F$4:$F$293,_xlfn.AGGREGATE(15,6,ROW(Dezembro!$A$4:$A$293)-ROW(Dezembro!$A$3)/(Dezembro!$A$4:$A$293=MAX(H6:H9)),MOD(ROW(),2)+3)))),"")</f>
        <v/>
      </c>
      <c r="K9" s="26"/>
      <c r="L9" s="20" t="str">
        <f>IFERROR(IF(K6="","",IF(MOD(ROW(),2)+3=1,INDEX(Dezembro!$C$4:$C$293,MATCH(K9,Dezembro!$A$4:$A$293,0)),INDEX(Dezembro!$C$4:$C$293,_xlfn.AGGREGATE(15,6,ROW(Dezembro!$A$4:$A$293)-ROW(Dezembro!$A$3)/(Dezembro!$A$4:$A$293=MAX(K6:K9)),MOD(ROW(),2)+3)))),"")</f>
        <v>Redação</v>
      </c>
      <c r="M9" s="16" t="str">
        <f>IFERROR(IF(K6="","",IF(MOD(ROW(),2)+3=1,INDEX(Dezembro!$F$4:$F$293,MATCH(K9,Dezembro!$A$4:$A$293,0)),INDEX(Dezembro!$F$4:$F$293,_xlfn.AGGREGATE(15,6,ROW(Dezembro!$A$4:$A$293)-ROW(Dezembro!$A$3)/(Dezembro!$A$4:$A$293=MAX(K6:K9)),MOD(ROW(),2)+3)))),"")</f>
        <v>Estudado</v>
      </c>
      <c r="N9" s="26"/>
      <c r="O9" s="20" t="str">
        <f>IFERROR(IF(N6="","",IF(MOD(ROW(),2)+3=1,INDEX(Dezembro!$C$4:$C$293,MATCH(N9,Dezembro!$A$4:$A$293,0)),INDEX(Dezembro!$C$4:$C$293,_xlfn.AGGREGATE(15,6,ROW(Dezembro!$A$4:$A$293)-ROW(Dezembro!$A$3)/(Dezembro!$A$4:$A$293=MAX(N6:N9)),MOD(ROW(),2)+3)))),"")</f>
        <v>Números inteiros</v>
      </c>
      <c r="P9" s="16" t="str">
        <f>IFERROR(IF(N6="","",IF(MOD(ROW(),2)+3=1,INDEX(Dezembro!$F$4:$F$293,MATCH(N9,Dezembro!$A$4:$A$293,0)),INDEX(Dezembro!$F$4:$F$293,_xlfn.AGGREGATE(15,6,ROW(Dezembro!$A$4:$A$293)-ROW(Dezembro!$A$3)/(Dezembro!$A$4:$A$293=MAX(N6:N9)),MOD(ROW(),2)+3)))),"")</f>
        <v>A estudar</v>
      </c>
      <c r="Q9" s="26"/>
      <c r="R9" s="20" t="str">
        <f>IFERROR(IF(Q6="","",IF(MOD(ROW(),2)+3=1,INDEX(Dezembro!$C$4:$C$293,MATCH(Q9,Dezembro!$A$4:$A$293,0)),INDEX(Dezembro!$C$4:$C$293,_xlfn.AGGREGATE(15,6,ROW(Dezembro!$A$4:$A$293)-ROW(Dezembro!$A$3)/(Dezembro!$A$4:$A$293=MAX(Q6:Q9)),MOD(ROW(),2)+3)))),"")</f>
        <v>Gramática</v>
      </c>
      <c r="S9" s="16" t="str">
        <f>IFERROR(IF(Q6="","",IF(MOD(ROW(),2)+3=1,INDEX(Dezembro!$F$4:$F$293,MATCH(Q9,Dezembro!$A$4:$A$293,0)),INDEX(Dezembro!$F$4:$F$293,_xlfn.AGGREGATE(15,6,ROW(Dezembro!$A$4:$A$293)-ROW(Dezembro!$A$3)/(Dezembro!$A$4:$A$293=MAX(Q6:Q9)),MOD(ROW(),2)+3)))),"")</f>
        <v>A estudar</v>
      </c>
      <c r="T9" s="26"/>
      <c r="U9" s="46" t="str">
        <f>IFERROR(IF(T6="","",IF(MOD(ROW(),2)+3=1,INDEX(Dezembro!$C$4:$C$293,MATCH(T9,Dezembro!$A$4:$A$293,0)),INDEX(Dezembro!$C$4:$C$293,_xlfn.AGGREGATE(15,6,ROW(Dezembro!$A$4:$A$293)-ROW(Dezembro!$A$3)/(Dezembro!$A$4:$A$293=MAX(T6:T9)),MOD(ROW(),2)+3)))),"")</f>
        <v/>
      </c>
      <c r="V9" s="16" t="str">
        <f>IFERROR(IF(T6="","",IF(MOD(ROW(),2)+3=1,INDEX(Dezembro!$F$4:$F$293,MATCH(T9,Dezembro!$A$4:$A$293,0)),INDEX(Dezembro!$F$4:$F$293,_xlfn.AGGREGATE(15,6,ROW(Dezembro!$A$4:$A$293)-ROW(Dezembro!$A$3)/(Dezembro!$A$4:$A$293=MAX(T6:T9)),MOD(ROW(),2)+3)))),"")</f>
        <v/>
      </c>
    </row>
    <row r="10" spans="2:22" ht="15" customHeight="1" x14ac:dyDescent="0.3">
      <c r="B10" s="47"/>
      <c r="C10" s="20" t="str">
        <f>IFERROR(IF(B6="","",IF(MOD(ROW(),2)+5=1,INDEX(Dezembro!$C$4:$C$293,MATCH(B10,Dezembro!$A$4:$A$293,0)),INDEX(Dezembro!$C$4:$C$293,_xlfn.AGGREGATE(15,6,ROW(Dezembro!$A$4:$A$293)-ROW(Dezembro!$A$3)/(Dezembro!$A$4:$A$293=MAX(B6:B10)),MOD(ROW(),2)+5)))),"")</f>
        <v/>
      </c>
      <c r="D10" s="16" t="str">
        <f>IFERROR(IF(B6="","",IF(MOD(ROW(),2)+5=1,INDEX(Dezembro!$F$4:$F$293,MATCH(B10,Dezembro!$A$4:$A$293,0)),INDEX(Dezembro!$F$4:$F$293,_xlfn.AGGREGATE(15,6,ROW(Dezembro!$A$4:$A$293)-ROW(Dezembro!$A$3)/(Dezembro!$A$4:$A$293=MAX(B6:B10)),MOD(ROW(),2)+5)))),"")</f>
        <v/>
      </c>
      <c r="E10" s="34"/>
      <c r="F10" s="20" t="str">
        <f>IFERROR(IF(E6="","",IF(MOD(ROW(),2)+5=1,INDEX(Dezembro!$C$4:$C$293,MATCH(E10,Dezembro!$A$4:$A$293,0)),INDEX(Dezembro!$C$4:$C$293,_xlfn.AGGREGATE(15,6,ROW(Dezembro!$A$4:$A$293)-ROW(Dezembro!$A$3)/(Dezembro!$A$4:$A$293=MAX(E6:E10)),MOD(ROW(),2)+5)))),"")</f>
        <v/>
      </c>
      <c r="G10" s="16" t="str">
        <f>IFERROR(IF(E6="","",IF(MOD(ROW(),2)+5=1,INDEX(Dezembro!$F$4:$F$293,MATCH(E10,Dezembro!$A$4:$A$293,0)),INDEX(Dezembro!$F$4:$F$293,_xlfn.AGGREGATE(15,6,ROW(Dezembro!$A$4:$A$293)-ROW(Dezembro!$A$3)/(Dezembro!$A$4:$A$293=MAX(E6:E10)),MOD(ROW(),2)+5)))),"")</f>
        <v/>
      </c>
      <c r="H10" s="34"/>
      <c r="I10" s="20" t="str">
        <f>IFERROR(IF(H6="","",IF(MOD(ROW(),2)+5=1,INDEX(Dezembro!$C$4:$C$293,MATCH(H10,Dezembro!$A$4:$A$293,0)),INDEX(Dezembro!$C$4:$C$293,_xlfn.AGGREGATE(15,6,ROW(Dezembro!$A$4:$A$293)-ROW(Dezembro!$A$3)/(Dezembro!$A$4:$A$293=MAX(H6:H10)),MOD(ROW(),2)+5)))),"")</f>
        <v/>
      </c>
      <c r="J10" s="16" t="str">
        <f>IFERROR(IF(H6="","",IF(MOD(ROW(),2)+5=1,INDEX(Dezembro!$F$4:$F$293,MATCH(H10,Dezembro!$A$4:$A$293,0)),INDEX(Dezembro!$F$4:$F$293,_xlfn.AGGREGATE(15,6,ROW(Dezembro!$A$4:$A$293)-ROW(Dezembro!$A$3)/(Dezembro!$A$4:$A$293=MAX(H6:H10)),MOD(ROW(),2)+5)))),"")</f>
        <v/>
      </c>
      <c r="K10" s="34"/>
      <c r="L10" s="20" t="str">
        <f>IFERROR(IF(K6="","",IF(MOD(ROW(),2)+5=1,INDEX(Dezembro!$C$4:$C$293,MATCH(K10,Dezembro!$A$4:$A$293,0)),INDEX(Dezembro!$C$4:$C$293,_xlfn.AGGREGATE(15,6,ROW(Dezembro!$A$4:$A$293)-ROW(Dezembro!$A$3)/(Dezembro!$A$4:$A$293=MAX(K6:K10)),MOD(ROW(),2)+5)))),"")</f>
        <v>Plural</v>
      </c>
      <c r="M10" s="16" t="str">
        <f>IFERROR(IF(K6="","",IF(MOD(ROW(),2)+5=1,INDEX(Dezembro!$F$4:$F$293,MATCH(K10,Dezembro!$A$4:$A$293,0)),INDEX(Dezembro!$F$4:$F$293,_xlfn.AGGREGATE(15,6,ROW(Dezembro!$A$4:$A$293)-ROW(Dezembro!$A$3)/(Dezembro!$A$4:$A$293=MAX(K6:K10)),MOD(ROW(),2)+5)))),"")</f>
        <v>Estudado</v>
      </c>
      <c r="N10" s="34"/>
      <c r="O10" s="20" t="str">
        <f>IFERROR(IF(N6="","",IF(MOD(ROW(),2)+5=1,INDEX(Dezembro!$C$4:$C$293,MATCH(N10,Dezembro!$A$4:$A$293,0)),INDEX(Dezembro!$C$4:$C$293,_xlfn.AGGREGATE(15,6,ROW(Dezembro!$A$4:$A$293)-ROW(Dezembro!$A$3)/(Dezembro!$A$4:$A$293=MAX(N6:N10)),MOD(ROW(),2)+5)))),"")</f>
        <v>Reações Quimicas</v>
      </c>
      <c r="P10" s="16" t="str">
        <f>IFERROR(IF(N6="","",IF(MOD(ROW(),2)+5=1,INDEX(Dezembro!$F$4:$F$293,MATCH(N10,Dezembro!$A$4:$A$293,0)),INDEX(Dezembro!$F$4:$F$293,_xlfn.AGGREGATE(15,6,ROW(Dezembro!$A$4:$A$293)-ROW(Dezembro!$A$3)/(Dezembro!$A$4:$A$293=MAX(N6:N10)),MOD(ROW(),2)+5)))),"")</f>
        <v>A estudar</v>
      </c>
      <c r="Q10" s="34"/>
      <c r="R10" s="20" t="str">
        <f>IFERROR(IF(Q6="","",IF(MOD(ROW(),2)+5=1,INDEX(Dezembro!$C$4:$C$293,MATCH(Q10,Dezembro!$A$4:$A$293,0)),INDEX(Dezembro!$C$4:$C$293,_xlfn.AGGREGATE(15,6,ROW(Dezembro!$A$4:$A$293)-ROW(Dezembro!$A$3)/(Dezembro!$A$4:$A$293=MAX(Q6:Q10)),MOD(ROW(),2)+5)))),"")</f>
        <v>VM</v>
      </c>
      <c r="S10" s="16" t="str">
        <f>IFERROR(IF(Q6="","",IF(MOD(ROW(),2)+5=1,INDEX(Dezembro!$F$4:$F$293,MATCH(Q10,Dezembro!$A$4:$A$293,0)),INDEX(Dezembro!$F$4:$F$293,_xlfn.AGGREGATE(15,6,ROW(Dezembro!$A$4:$A$293)-ROW(Dezembro!$A$3)/(Dezembro!$A$4:$A$293=MAX(Q6:Q10)),MOD(ROW(),2)+5)))),"")</f>
        <v>A estudar</v>
      </c>
      <c r="T10" s="34"/>
      <c r="U10" s="46" t="str">
        <f>IFERROR(IF(T6="","",IF(MOD(ROW(),2)+5=1,INDEX(Dezembro!$C$4:$C$293,MATCH(T10,Dezembro!$A$4:$A$293,0)),INDEX(Dezembro!$C$4:$C$293,_xlfn.AGGREGATE(15,6,ROW(Dezembro!$A$4:$A$293)-ROW(Dezembro!$A$3)/(Dezembro!$A$4:$A$293=MAX(T6:T10)),MOD(ROW(),2)+5)))),"")</f>
        <v/>
      </c>
      <c r="V10" s="16" t="str">
        <f>IFERROR(IF(T6="","",IF(MOD(ROW(),2)+5=1,INDEX(Dezembro!$F$4:$F$293,MATCH(T10,Dezembro!$A$4:$A$293,0)),INDEX(Dezembro!$F$4:$F$293,_xlfn.AGGREGATE(15,6,ROW(Dezembro!$A$4:$A$293)-ROW(Dezembro!$A$3)/(Dezembro!$A$4:$A$293=MAX(T6:T10)),MOD(ROW(),2)+5)))),"")</f>
        <v/>
      </c>
    </row>
    <row r="11" spans="2:22" ht="15" customHeight="1" x14ac:dyDescent="0.3">
      <c r="B11" s="47"/>
      <c r="C11" s="20" t="str">
        <f>IFERROR(IF(B6="","",IF(MOD(ROW(),2)+5=1,INDEX(Dezembro!$C$4:$C$293,MATCH(B11,Dezembro!$A$4:$A$293,0)),INDEX(Dezembro!$C$4:$C$293,_xlfn.AGGREGATE(15,6,ROW(Dezembro!$A$4:$A$293)-ROW(Dezembro!$A$3)/(Dezembro!$A$4:$A$293=MAX(B6:B11)),MOD(ROW(),2)+5)))),"")</f>
        <v/>
      </c>
      <c r="D11" s="16" t="str">
        <f>IFERROR(IF(B6="","",IF(MOD(ROW(),2)+5=1,INDEX(Dezembro!$F$4:$F$293,MATCH(B11,Dezembro!$A$4:$A$293,0)),INDEX(Dezembro!$F$4:$F$293,_xlfn.AGGREGATE(15,6,ROW(Dezembro!$A$4:$A$293)-ROW(Dezembro!$A$3)/(Dezembro!$A$4:$A$293=MAX(B6:B11)),MOD(ROW(),2)+5)))),"")</f>
        <v/>
      </c>
      <c r="E11" s="34"/>
      <c r="F11" s="20" t="str">
        <f>IFERROR(IF(E6="","",IF(MOD(ROW(),2)+5=1,INDEX(Dezembro!$C$4:$C$293,MATCH(E11,Dezembro!$A$4:$A$293,0)),INDEX(Dezembro!$C$4:$C$293,_xlfn.AGGREGATE(15,6,ROW(Dezembro!$A$4:$A$293)-ROW(Dezembro!$A$3)/(Dezembro!$A$4:$A$293=MAX(E6:E11)),MOD(ROW(),2)+5)))),"")</f>
        <v/>
      </c>
      <c r="G11" s="16" t="str">
        <f>IFERROR(IF(E6="","",IF(MOD(ROW(),2)+5=1,INDEX(Dezembro!$F$4:$F$293,MATCH(E11,Dezembro!$A$4:$A$293,0)),INDEX(Dezembro!$F$4:$F$293,_xlfn.AGGREGATE(15,6,ROW(Dezembro!$A$4:$A$293)-ROW(Dezembro!$A$3)/(Dezembro!$A$4:$A$293=MAX(E6:E11)),MOD(ROW(),2)+5)))),"")</f>
        <v/>
      </c>
      <c r="H11" s="34"/>
      <c r="I11" s="20" t="str">
        <f>IFERROR(IF(H6="","",IF(MOD(ROW(),2)+5=1,INDEX(Dezembro!$C$4:$C$293,MATCH(H11,Dezembro!$A$4:$A$293,0)),INDEX(Dezembro!$C$4:$C$293,_xlfn.AGGREGATE(15,6,ROW(Dezembro!$A$4:$A$293)-ROW(Dezembro!$A$3)/(Dezembro!$A$4:$A$293=MAX(H6:H11)),MOD(ROW(),2)+5)))),"")</f>
        <v/>
      </c>
      <c r="J11" s="16" t="str">
        <f>IFERROR(IF(H6="","",IF(MOD(ROW(),2)+5=1,INDEX(Dezembro!$F$4:$F$293,MATCH(H11,Dezembro!$A$4:$A$293,0)),INDEX(Dezembro!$F$4:$F$293,_xlfn.AGGREGATE(15,6,ROW(Dezembro!$A$4:$A$293)-ROW(Dezembro!$A$3)/(Dezembro!$A$4:$A$293=MAX(H6:H11)),MOD(ROW(),2)+5)))),"")</f>
        <v/>
      </c>
      <c r="K11" s="34"/>
      <c r="L11" s="20" t="str">
        <f>IFERROR(IF(K6="","",IF(MOD(ROW(),2)+5=1,INDEX(Dezembro!$C$4:$C$293,MATCH(K11,Dezembro!$A$4:$A$293,0)),INDEX(Dezembro!$C$4:$C$293,_xlfn.AGGREGATE(15,6,ROW(Dezembro!$A$4:$A$293)-ROW(Dezembro!$A$3)/(Dezembro!$A$4:$A$293=MAX(K6:K11)),MOD(ROW(),2)+5)))),"")</f>
        <v>Numerais</v>
      </c>
      <c r="M11" s="16" t="str">
        <f>IFERROR(IF(K6="","",IF(MOD(ROW(),2)+5=1,INDEX(Dezembro!$F$4:$F$293,MATCH(K11,Dezembro!$A$4:$A$293,0)),INDEX(Dezembro!$F$4:$F$293,_xlfn.AGGREGATE(15,6,ROW(Dezembro!$A$4:$A$293)-ROW(Dezembro!$A$3)/(Dezembro!$A$4:$A$293=MAX(K6:K11)),MOD(ROW(),2)+5)))),"")</f>
        <v>Estudado</v>
      </c>
      <c r="N11" s="34"/>
      <c r="O11" s="20" t="str">
        <f>IFERROR(IF(N6="","",IF(MOD(ROW(),2)+5=1,INDEX(Dezembro!$C$4:$C$293,MATCH(N11,Dezembro!$A$4:$A$293,0)),INDEX(Dezembro!$C$4:$C$293,_xlfn.AGGREGATE(15,6,ROW(Dezembro!$A$4:$A$293)-ROW(Dezembro!$A$3)/(Dezembro!$A$4:$A$293=MAX(N6:N11)),MOD(ROW(),2)+5)))),"")</f>
        <v>Báskara</v>
      </c>
      <c r="P11" s="16" t="str">
        <f>IFERROR(IF(N6="","",IF(MOD(ROW(),2)+5=1,INDEX(Dezembro!$F$4:$F$293,MATCH(N11,Dezembro!$A$4:$A$293,0)),INDEX(Dezembro!$F$4:$F$293,_xlfn.AGGREGATE(15,6,ROW(Dezembro!$A$4:$A$293)-ROW(Dezembro!$A$3)/(Dezembro!$A$4:$A$293=MAX(N6:N11)),MOD(ROW(),2)+5)))),"")</f>
        <v>A estudar</v>
      </c>
      <c r="Q11" s="34"/>
      <c r="R11" s="20" t="str">
        <f>IFERROR(IF(Q6="","",IF(MOD(ROW(),2)+5=1,INDEX(Dezembro!$C$4:$C$293,MATCH(Q11,Dezembro!$A$4:$A$293,0)),INDEX(Dezembro!$C$4:$C$293,_xlfn.AGGREGATE(15,6,ROW(Dezembro!$A$4:$A$293)-ROW(Dezembro!$A$3)/(Dezembro!$A$4:$A$293=MAX(Q6:Q11)),MOD(ROW(),2)+5)))),"")</f>
        <v>Tabela Periódica</v>
      </c>
      <c r="S11" s="16" t="str">
        <f>IFERROR(IF(Q6="","",IF(MOD(ROW(),2)+5=1,INDEX(Dezembro!$F$4:$F$293,MATCH(Q11,Dezembro!$A$4:$A$293,0)),INDEX(Dezembro!$F$4:$F$293,_xlfn.AGGREGATE(15,6,ROW(Dezembro!$A$4:$A$293)-ROW(Dezembro!$A$3)/(Dezembro!$A$4:$A$293=MAX(Q6:Q11)),MOD(ROW(),2)+5)))),"")</f>
        <v>A estudar</v>
      </c>
      <c r="T11" s="34"/>
      <c r="U11" s="46" t="str">
        <f>IFERROR(IF(T6="","",IF(MOD(ROW(),2)+5=1,INDEX(Dezembro!$C$4:$C$293,MATCH(T11,Dezembro!$A$4:$A$293,0)),INDEX(Dezembro!$C$4:$C$293,_xlfn.AGGREGATE(15,6,ROW(Dezembro!$A$4:$A$293)-ROW(Dezembro!$A$3)/(Dezembro!$A$4:$A$293=MAX(T6:T11)),MOD(ROW(),2)+5)))),"")</f>
        <v/>
      </c>
      <c r="V11" s="16" t="str">
        <f>IFERROR(IF(T6="","",IF(MOD(ROW(),2)+5=1,INDEX(Dezembro!$F$4:$F$293,MATCH(T11,Dezembro!$A$4:$A$293,0)),INDEX(Dezembro!$F$4:$F$293,_xlfn.AGGREGATE(15,6,ROW(Dezembro!$A$4:$A$293)-ROW(Dezembro!$A$3)/(Dezembro!$A$4:$A$293=MAX(T6:T11)),MOD(ROW(),2)+5)))),"")</f>
        <v/>
      </c>
    </row>
    <row r="12" spans="2:22" ht="15" customHeight="1" x14ac:dyDescent="0.3">
      <c r="B12" s="45"/>
      <c r="C12" s="20" t="str">
        <f>IFERROR(IF(B6="","",IF(MOD(ROW(),2)+7=1,INDEX(Dezembro!$C$4:$C$293,MATCH(B12,Dezembro!$A$4:$A$293,0)),INDEX(Dezembro!$C$4:$C$293,_xlfn.AGGREGATE(15,6,ROW(Dezembro!$A$4:$A$293)-ROW(Dezembro!$A$3)/(Dezembro!$A$4:$A$293=MAX(B6:B12)),MOD(ROW(),2)+7)))),"")</f>
        <v/>
      </c>
      <c r="D12" s="16" t="str">
        <f>IFERROR(IF(B6="","",IF(MOD(ROW(),2)+7=1,INDEX(Dezembro!$F$4:$F$293,MATCH(B12,Dezembro!$A$4:$A$293,0)),INDEX(Dezembro!$F$4:$F$293,_xlfn.AGGREGATE(15,6,ROW(Dezembro!$A$4:$A$293)-ROW(Dezembro!$A$3)/(Dezembro!$A$4:$A$293=MAX(B6:B12)),MOD(ROW(),2)+7)))),"")</f>
        <v/>
      </c>
      <c r="E12" s="34"/>
      <c r="F12" s="20" t="str">
        <f>IFERROR(IF(E6="","",IF(MOD(ROW(),2)+7=1,INDEX(Dezembro!$C$4:$C$293,MATCH(E12,Dezembro!$A$4:$A$293,0)),INDEX(Dezembro!$C$4:$C$293,_xlfn.AGGREGATE(15,6,ROW(Dezembro!$A$4:$A$293)-ROW(Dezembro!$A$3)/(Dezembro!$A$4:$A$293=MAX(E6:E12)),MOD(ROW(),2)+7)))),"")</f>
        <v/>
      </c>
      <c r="G12" s="16" t="str">
        <f>IFERROR(IF(E6="","",IF(MOD(ROW(),2)+7=1,INDEX(Dezembro!$F$4:$F$293,MATCH(E12,Dezembro!$A$4:$A$293,0)),INDEX(Dezembro!$F$4:$F$293,_xlfn.AGGREGATE(15,6,ROW(Dezembro!$A$4:$A$293)-ROW(Dezembro!$A$3)/(Dezembro!$A$4:$A$293=MAX(E6:E12)),MOD(ROW(),2)+7)))),"")</f>
        <v/>
      </c>
      <c r="H12" s="34"/>
      <c r="I12" s="20" t="str">
        <f>IFERROR(IF(H6="","",IF(MOD(ROW(),2)+7=1,INDEX(Dezembro!$C$4:$C$293,MATCH(H12,Dezembro!$A$4:$A$293,0)),INDEX(Dezembro!$C$4:$C$293,_xlfn.AGGREGATE(15,6,ROW(Dezembro!$A$4:$A$293)-ROW(Dezembro!$A$3)/(Dezembro!$A$4:$A$293=MAX(H6:H12)),MOD(ROW(),2)+7)))),"")</f>
        <v/>
      </c>
      <c r="J12" s="16" t="str">
        <f>IFERROR(IF(H6="","",IF(MOD(ROW(),2)+7=1,INDEX(Dezembro!$F$4:$F$293,MATCH(H12,Dezembro!$A$4:$A$293,0)),INDEX(Dezembro!$F$4:$F$293,_xlfn.AGGREGATE(15,6,ROW(Dezembro!$A$4:$A$293)-ROW(Dezembro!$A$3)/(Dezembro!$A$4:$A$293=MAX(H6:H12)),MOD(ROW(),2)+7)))),"")</f>
        <v/>
      </c>
      <c r="K12" s="34"/>
      <c r="L12" s="20" t="str">
        <f>IFERROR(IF(K6="","",IF(MOD(ROW(),2)+7=1,INDEX(Dezembro!$C$4:$C$293,MATCH(K12,Dezembro!$A$4:$A$293,0)),INDEX(Dezembro!$C$4:$C$293,_xlfn.AGGREGATE(15,6,ROW(Dezembro!$A$4:$A$293)-ROW(Dezembro!$A$3)/(Dezembro!$A$4:$A$293=MAX(K6:K12)),MOD(ROW(),2)+7)))),"")</f>
        <v>Ligações de hidrogenio</v>
      </c>
      <c r="M12" s="16" t="str">
        <f>IFERROR(IF(K6="","",IF(MOD(ROW(),2)+7=1,INDEX(Dezembro!$F$4:$F$293,MATCH(K12,Dezembro!$A$4:$A$293,0)),INDEX(Dezembro!$F$4:$F$293,_xlfn.AGGREGATE(15,6,ROW(Dezembro!$A$4:$A$293)-ROW(Dezembro!$A$3)/(Dezembro!$A$4:$A$293=MAX(K6:K12)),MOD(ROW(),2)+7)))),"")</f>
        <v>Estudado</v>
      </c>
      <c r="N12" s="34"/>
      <c r="O12" s="20" t="str">
        <f>IFERROR(IF(N6="","",IF(MOD(ROW(),2)+7=1,INDEX(Dezembro!$C$4:$C$293,MATCH(N12,Dezembro!$A$4:$A$293,0)),INDEX(Dezembro!$C$4:$C$293,_xlfn.AGGREGATE(15,6,ROW(Dezembro!$A$4:$A$293)-ROW(Dezembro!$A$3)/(Dezembro!$A$4:$A$293=MAX(N6:N12)),MOD(ROW(),2)+7)))),"")</f>
        <v>Hifen</v>
      </c>
      <c r="P12" s="16" t="str">
        <f>IFERROR(IF(N6="","",IF(MOD(ROW(),2)+7=1,INDEX(Dezembro!$F$4:$F$293,MATCH(N12,Dezembro!$A$4:$A$293,0)),INDEX(Dezembro!$F$4:$F$293,_xlfn.AGGREGATE(15,6,ROW(Dezembro!$A$4:$A$293)-ROW(Dezembro!$A$3)/(Dezembro!$A$4:$A$293=MAX(N6:N12)),MOD(ROW(),2)+7)))),"")</f>
        <v>A estudar</v>
      </c>
      <c r="Q12" s="34"/>
      <c r="R12" s="20" t="str">
        <f>IFERROR(IF(Q6="","",IF(MOD(ROW(),2)+7=1,INDEX(Dezembro!$C$4:$C$293,MATCH(Q12,Dezembro!$A$4:$A$293,0)),INDEX(Dezembro!$C$4:$C$293,_xlfn.AGGREGATE(15,6,ROW(Dezembro!$A$4:$A$293)-ROW(Dezembro!$A$3)/(Dezembro!$A$4:$A$293=MAX(Q6:Q12)),MOD(ROW(),2)+7)))),"")</f>
        <v>Numeros inteiros</v>
      </c>
      <c r="S12" s="16" t="str">
        <f>IFERROR(IF(Q6="","",IF(MOD(ROW(),2)+7=1,INDEX(Dezembro!$F$4:$F$293,MATCH(Q12,Dezembro!$A$4:$A$293,0)),INDEX(Dezembro!$F$4:$F$293,_xlfn.AGGREGATE(15,6,ROW(Dezembro!$A$4:$A$293)-ROW(Dezembro!$A$3)/(Dezembro!$A$4:$A$293=MAX(Q6:Q12)),MOD(ROW(),2)+7)))),"")</f>
        <v>A estudar</v>
      </c>
      <c r="T12" s="34"/>
      <c r="U12" s="46" t="str">
        <f>IFERROR(IF(T6="","",IF(MOD(ROW(),2)+7=1,INDEX(Dezembro!$C$4:$C$293,MATCH(T12,Dezembro!$A$4:$A$293,0)),INDEX(Dezembro!$C$4:$C$293,_xlfn.AGGREGATE(15,6,ROW(Dezembro!$A$4:$A$293)-ROW(Dezembro!$A$3)/(Dezembro!$A$4:$A$293=MAX(T6:T12)),MOD(ROW(),2)+7)))),"")</f>
        <v/>
      </c>
      <c r="V12" s="16" t="str">
        <f>IFERROR(IF(T6="","",IF(MOD(ROW(),2)+7=1,INDEX(Dezembro!$F$4:$F$293,MATCH(T12,Dezembro!$A$4:$A$293,0)),INDEX(Dezembro!$F$4:$F$293,_xlfn.AGGREGATE(15,6,ROW(Dezembro!$A$4:$A$293)-ROW(Dezembro!$A$3)/(Dezembro!$A$4:$A$293=MAX(T6:T12)),MOD(ROW(),2)+7)))),"")</f>
        <v/>
      </c>
    </row>
    <row r="13" spans="2:22" ht="15" customHeight="1" x14ac:dyDescent="0.3">
      <c r="B13" s="48"/>
      <c r="C13" s="21" t="str">
        <f>IFERROR(IF(B6="","",IF(MOD(ROW(),2)+7=1,INDEX(Dezembro!$C$4:$C$293,MATCH(B13,Dezembro!$A$4:$A$293,0)),INDEX(Dezembro!$C$4:$C$293,_xlfn.AGGREGATE(15,6,ROW(Dezembro!$A$4:$A$293)-ROW(Dezembro!$A$3)/(Dezembro!$A$4:$A$293=MAX(B6:B13)),MOD(ROW(),2)+7)))),"")</f>
        <v/>
      </c>
      <c r="D13" s="16" t="str">
        <f>IFERROR(IF(B6="","",IF(MOD(ROW(),2)+7=1,INDEX(Dezembro!$F$4:$F$293,MATCH(B13,Dezembro!$A$4:$A$293,0)),INDEX(Dezembro!$F$4:$F$293,_xlfn.AGGREGATE(15,6,ROW(Dezembro!$A$4:$A$293)-ROW(Dezembro!$A$3)/(Dezembro!$A$4:$A$293=MAX(B6:B13)),MOD(ROW(),2)+7)))),"")</f>
        <v/>
      </c>
      <c r="E13" s="35"/>
      <c r="F13" s="44" t="str">
        <f>IFERROR(IF(E6="","",IF(MOD(ROW(),2)+7=1,INDEX(Dezembro!$C$4:$C$293,MATCH(E13,Dezembro!$A$4:$A$293,0)),INDEX(Dezembro!$C$4:$C$293,_xlfn.AGGREGATE(15,6,ROW(Dezembro!$A$4:$A$293)-ROW(Dezembro!$A$3)/(Dezembro!$A$4:$A$293=MAX(E6:E13)),MOD(ROW(),2)+7)))),"")</f>
        <v/>
      </c>
      <c r="G13" s="16" t="str">
        <f>IFERROR(IF(E6="","",IF(MOD(ROW(),2)+7=1,INDEX(Dezembro!$F$4:$F$293,MATCH(E13,Dezembro!$A$4:$A$293,0)),INDEX(Dezembro!$F$4:$F$293,_xlfn.AGGREGATE(15,6,ROW(Dezembro!$A$4:$A$293)-ROW(Dezembro!$A$3)/(Dezembro!$A$4:$A$293=MAX(E6:E13)),MOD(ROW(),2)+7)))),"")</f>
        <v/>
      </c>
      <c r="H13" s="35"/>
      <c r="I13" s="44" t="str">
        <f>IFERROR(IF(H6="","",IF(MOD(ROW(),2)+7=1,INDEX(Dezembro!$C$4:$C$293,MATCH(H13,Dezembro!$A$4:$A$293,0)),INDEX(Dezembro!$C$4:$C$293,_xlfn.AGGREGATE(15,6,ROW(Dezembro!$A$4:$A$293)-ROW(Dezembro!$A$3)/(Dezembro!$A$4:$A$293=MAX(H6:H13)),MOD(ROW(),2)+7)))),"")</f>
        <v/>
      </c>
      <c r="J13" s="16" t="str">
        <f>IFERROR(IF(H6="","",IF(MOD(ROW(),2)+7=1,INDEX(Dezembro!$F$4:$F$293,MATCH(H13,Dezembro!$A$4:$A$293,0)),INDEX(Dezembro!$F$4:$F$293,_xlfn.AGGREGATE(15,6,ROW(Dezembro!$A$4:$A$293)-ROW(Dezembro!$A$3)/(Dezembro!$A$4:$A$293=MAX(H6:H13)),MOD(ROW(),2)+7)))),"")</f>
        <v/>
      </c>
      <c r="K13" s="35"/>
      <c r="L13" s="44" t="str">
        <f>IFERROR(IF(K6="","",IF(MOD(ROW(),2)+7=1,INDEX(Dezembro!$C$4:$C$293,MATCH(K13,Dezembro!$A$4:$A$293,0)),INDEX(Dezembro!$C$4:$C$293,_xlfn.AGGREGATE(15,6,ROW(Dezembro!$A$4:$A$293)-ROW(Dezembro!$A$3)/(Dezembro!$A$4:$A$293=MAX(K6:K13)),MOD(ROW(),2)+7)))),"")</f>
        <v>Produto</v>
      </c>
      <c r="M13" s="16" t="str">
        <f>IFERROR(IF(K6="","",IF(MOD(ROW(),2)+7=1,INDEX(Dezembro!$F$4:$F$293,MATCH(K13,Dezembro!$A$4:$A$293,0)),INDEX(Dezembro!$F$4:$F$293,_xlfn.AGGREGATE(15,6,ROW(Dezembro!$A$4:$A$293)-ROW(Dezembro!$A$3)/(Dezembro!$A$4:$A$293=MAX(K6:K13)),MOD(ROW(),2)+7)))),"")</f>
        <v>Estudado</v>
      </c>
      <c r="N13" s="35"/>
      <c r="O13" s="44" t="str">
        <f>IFERROR(IF(N6="","",IF(MOD(ROW(),2)+7=1,INDEX(Dezembro!$C$4:$C$293,MATCH(N13,Dezembro!$A$4:$A$293,0)),INDEX(Dezembro!$C$4:$C$293,_xlfn.AGGREGATE(15,6,ROW(Dezembro!$A$4:$A$293)-ROW(Dezembro!$A$3)/(Dezembro!$A$4:$A$293=MAX(N6:N13)),MOD(ROW(),2)+7)))),"")</f>
        <v>Velocidade Média</v>
      </c>
      <c r="P13" s="16" t="str">
        <f>IFERROR(IF(N6="","",IF(MOD(ROW(),2)+7=1,INDEX(Dezembro!$F$4:$F$293,MATCH(N13,Dezembro!$A$4:$A$293,0)),INDEX(Dezembro!$F$4:$F$293,_xlfn.AGGREGATE(15,6,ROW(Dezembro!$A$4:$A$293)-ROW(Dezembro!$A$3)/(Dezembro!$A$4:$A$293=MAX(N6:N13)),MOD(ROW(),2)+7)))),"")</f>
        <v>A estudar</v>
      </c>
      <c r="Q13" s="35"/>
      <c r="R13" s="44" t="str">
        <f>IFERROR(IF(Q6="","",IF(MOD(ROW(),2)+7=1,INDEX(Dezembro!$C$4:$C$293,MATCH(Q13,Dezembro!$A$4:$A$293,0)),INDEX(Dezembro!$C$4:$C$293,_xlfn.AGGREGATE(15,6,ROW(Dezembro!$A$4:$A$293)-ROW(Dezembro!$A$3)/(Dezembro!$A$4:$A$293=MAX(Q6:Q13)),MOD(ROW(),2)+7)))),"")</f>
        <v>Frações</v>
      </c>
      <c r="S13" s="16" t="str">
        <f>IFERROR(IF(Q6="","",IF(MOD(ROW(),2)+7=1,INDEX(Dezembro!$F$4:$F$293,MATCH(Q13,Dezembro!$A$4:$A$293,0)),INDEX(Dezembro!$F$4:$F$293,_xlfn.AGGREGATE(15,6,ROW(Dezembro!$A$4:$A$293)-ROW(Dezembro!$A$3)/(Dezembro!$A$4:$A$293=MAX(Q6:Q13)),MOD(ROW(),2)+7)))),"")</f>
        <v>Estudado</v>
      </c>
      <c r="T13" s="35"/>
      <c r="U13" s="51" t="str">
        <f>IFERROR(IF(T6="","",IF(MOD(ROW(),2)+7=1,INDEX(Dezembro!$C$4:$C$293,MATCH(T13,Dezembro!$A$4:$A$293,0)),INDEX(Dezembro!$C$4:$C$293,_xlfn.AGGREGATE(15,6,ROW(Dezembro!$A$4:$A$293)-ROW(Dezembro!$A$3)/(Dezembro!$A$4:$A$293=MAX(T6:T13)),MOD(ROW(),2)+7)))),"")</f>
        <v/>
      </c>
      <c r="V13" s="16" t="str">
        <f>IFERROR(IF(T6="","",IF(MOD(ROW(),2)+7=1,INDEX(Dezembro!$F$4:$F$293,MATCH(T13,Dezembro!$A$4:$A$293,0)),INDEX(Dezembro!$F$4:$F$293,_xlfn.AGGREGATE(15,6,ROW(Dezembro!$A$4:$A$293)-ROW(Dezembro!$A$3)/(Dezembro!$A$4:$A$293=MAX(T6:T13)),MOD(ROW(),2)+7)))),"")</f>
        <v/>
      </c>
    </row>
    <row r="14" spans="2:22" x14ac:dyDescent="0.3">
      <c r="B14" s="49">
        <f>Dezembro!H8</f>
        <v>44535</v>
      </c>
      <c r="C14" s="20" t="str">
        <f>IFERROR(IF(B14="","",IF(MOD(ROW(),2)+1=1,INDEX(Dezembro!$C$4:$C$293,MATCH(B14,Dezembro!$A$4:$A$293,0)),INDEX(Dezembro!$C$4:$C$293,_xlfn.AGGREGATE(15,6,ROW(Dezembro!$A$4:$A$293)-ROW(Dezembro!$A$3)/(Dezembro!$A$4:$A$293=MAX(B14)),MOD(ROW(),2)+1)))),"")</f>
        <v/>
      </c>
      <c r="D14" s="16" t="str">
        <f>IFERROR(IF(B14="","",IF(MOD(ROW(),2)+1=1,INDEX(Dezembro!$F$4:$F$293,MATCH(B14,Dezembro!$A$4:$A$293,0)),INDEX(Dezembro!$F$4:$F$293,_xlfn.AGGREGATE(15,6,ROW(Dezembro!$A$4:$A$293)-ROW(Dezembro!$A$3)/(Dezembro!$A$4:$A$293=MAX(B14)),MOD(ROW(),2)+1)))),"")</f>
        <v/>
      </c>
      <c r="E14" s="36">
        <f>Dezembro!I8</f>
        <v>44536</v>
      </c>
      <c r="F14" s="20" t="str">
        <f>IFERROR(IF(E14="","",IF(MOD(ROW(),2)+1=1,INDEX(Dezembro!$C$4:$C$293,MATCH(E14,Dezembro!$A$4:$A$293,0)),INDEX(Dezembro!$C$4:$C$293,_xlfn.AGGREGATE(15,6,ROW(Dezembro!$A$4:$A$293)-ROW(Dezembro!$A$3)/(Dezembro!$A$4:$A$293=MAX(E14)),MOD(ROW(),2)+1)))),"")</f>
        <v/>
      </c>
      <c r="G14" s="16" t="str">
        <f>IFERROR(IF(E14="","",IF(MOD(ROW(),2)+1=1,INDEX(Dezembro!$F$4:$F$293,MATCH(E14,Dezembro!$A$4:$A$293,0)),INDEX(Dezembro!$F$4:$F$293,_xlfn.AGGREGATE(15,6,ROW(Dezembro!$A$4:$A$293)-ROW(Dezembro!$A$3)/(Dezembro!$A$4:$A$293=MAX(E14)),MOD(ROW(),2)+1)))),"")</f>
        <v/>
      </c>
      <c r="H14" s="36">
        <f>Dezembro!J8</f>
        <v>44537</v>
      </c>
      <c r="I14" s="20" t="str">
        <f>IFERROR(IF(H14="","",IF(MOD(ROW(),2)+1=1,INDEX(Dezembro!$C$4:$C$293,MATCH(H14,Dezembro!$A$4:$A$293,0)),INDEX(Dezembro!$C$4:$C$293,_xlfn.AGGREGATE(15,6,ROW(Dezembro!$A$4:$A$293)-ROW(Dezembro!$A$3)/(Dezembro!$A$4:$A$293=MAX(H14)),MOD(ROW(),2)+1)))),"")</f>
        <v/>
      </c>
      <c r="J14" s="16" t="str">
        <f>IFERROR(IF(H14="","",IF(MOD(ROW(),2)+1=1,INDEX(Dezembro!$F$4:$F$293,MATCH(H14,Dezembro!$A$4:$A$293,0)),INDEX(Dezembro!$F$4:$F$293,_xlfn.AGGREGATE(15,6,ROW(Dezembro!$A$4:$A$293)-ROW(Dezembro!$A$3)/(Dezembro!$A$4:$A$293=MAX(H14)),MOD(ROW(),2)+1)))),"")</f>
        <v/>
      </c>
      <c r="K14" s="36">
        <f>Dezembro!K8</f>
        <v>44538</v>
      </c>
      <c r="L14" s="20" t="str">
        <f>IFERROR(IF(K14="","",IF(MOD(ROW(),2)+1=1,INDEX(Dezembro!$C$4:$C$293,MATCH(K14,Dezembro!$A$4:$A$293,0)),INDEX(Dezembro!$C$4:$C$293,_xlfn.AGGREGATE(15,6,ROW(Dezembro!$A$4:$A$293)-ROW(Dezembro!$A$3)/(Dezembro!$A$4:$A$293=MAX(K14)),MOD(ROW(),2)+1)))),"")</f>
        <v/>
      </c>
      <c r="M14" s="16" t="str">
        <f>IFERROR(IF(K14="","",IF(MOD(ROW(),2)+1=1,INDEX(Dezembro!$F$4:$F$293,MATCH(K14,Dezembro!$A$4:$A$293,0)),INDEX(Dezembro!$F$4:$F$293,_xlfn.AGGREGATE(15,6,ROW(Dezembro!$A$4:$A$293)-ROW(Dezembro!$A$3)/(Dezembro!$A$4:$A$293=MAX(K14)),MOD(ROW(),2)+1)))),"")</f>
        <v/>
      </c>
      <c r="N14" s="36">
        <f>Dezembro!L8</f>
        <v>44539</v>
      </c>
      <c r="O14" s="20" t="str">
        <f>IFERROR(IF(N14="","",IF(MOD(ROW(),2)+1=1,INDEX(Dezembro!$C$4:$C$293,MATCH(N14,Dezembro!$A$4:$A$293,0)),INDEX(Dezembro!$C$4:$C$293,_xlfn.AGGREGATE(15,6,ROW(Dezembro!$A$4:$A$293)-ROW(Dezembro!$A$3)/(Dezembro!$A$4:$A$293=MAX(N14)),MOD(ROW(),2)+1)))),"")</f>
        <v/>
      </c>
      <c r="P14" s="16" t="str">
        <f>IFERROR(IF(N14="","",IF(MOD(ROW(),2)+1=1,INDEX(Dezembro!$F$4:$F$293,MATCH(N14,Dezembro!$A$4:$A$293,0)),INDEX(Dezembro!$F$4:$F$293,_xlfn.AGGREGATE(15,6,ROW(Dezembro!$A$4:$A$293)-ROW(Dezembro!$A$3)/(Dezembro!$A$4:$A$293=MAX(N14)),MOD(ROW(),2)+1)))),"")</f>
        <v/>
      </c>
      <c r="Q14" s="36">
        <f>Dezembro!M8</f>
        <v>44540</v>
      </c>
      <c r="R14" s="20" t="str">
        <f>IFERROR(IF(Q14="","",IF(MOD(ROW(),2)+1=1,INDEX(Dezembro!$C$4:$C$293,MATCH(Q14,Dezembro!$A$4:$A$293,0)),INDEX(Dezembro!$C$4:$C$293,_xlfn.AGGREGATE(15,6,ROW(Dezembro!$A$4:$A$293)-ROW(Dezembro!$A$3)/(Dezembro!$A$4:$A$293=MAX(Q14)),MOD(ROW(),2)+1)))),"")</f>
        <v/>
      </c>
      <c r="S14" s="16" t="str">
        <f>IFERROR(IF(Q14="","",IF(MOD(ROW(),2)+1=1,INDEX(Dezembro!$F$4:$F$293,MATCH(Q14,Dezembro!$A$4:$A$293,0)),INDEX(Dezembro!$F$4:$F$293,_xlfn.AGGREGATE(15,6,ROW(Dezembro!$A$4:$A$293)-ROW(Dezembro!$A$3)/(Dezembro!$A$4:$A$293=MAX(Q14)),MOD(ROW(),2)+1)))),"")</f>
        <v/>
      </c>
      <c r="T14" s="36">
        <f>Dezembro!N8</f>
        <v>44541</v>
      </c>
      <c r="U14" s="46" t="str">
        <f>IFERROR(IF(T14="","",IF(MOD(ROW(),2)+1=1,INDEX(Dezembro!$C$4:$C$293,MATCH(T14,Dezembro!$A$4:$A$293,0)),INDEX(Dezembro!$C$4:$C$293,_xlfn.AGGREGATE(15,6,ROW(Dezembro!$A$4:$A$293)-ROW(Dezembro!$A$3)/(Dezembro!$A$4:$A$293=MAX(T14)),MOD(ROW(),2)+1)))),"")</f>
        <v/>
      </c>
      <c r="V14" s="16" t="str">
        <f>IFERROR(IF(T14="","",IF(MOD(ROW(),2)+1=1,INDEX(Dezembro!$F$4:$F$293,MATCH(T14,Dezembro!$A$4:$A$293,0)),INDEX(Dezembro!$F$4:$F$293,_xlfn.AGGREGATE(15,6,ROW(Dezembro!$A$4:$A$293)-ROW(Dezembro!$A$3)/(Dezembro!$A$4:$A$293=MAX(T14)),MOD(ROW(),2)+1)))),"")</f>
        <v/>
      </c>
    </row>
    <row r="15" spans="2:22" x14ac:dyDescent="0.3">
      <c r="B15" s="45"/>
      <c r="C15" s="20" t="str">
        <f>IFERROR(IF(B14="","",IF(MOD(ROW(),2)+1=1,INDEX(Dezembro!$C$4:$C$293,MATCH(B15,Dezembro!$A$4:$A$293,0)),INDEX(Dezembro!$C$4:$C$293,_xlfn.AGGREGATE(15,6,ROW(Dezembro!$A$4:$A$293)-ROW(Dezembro!$A$3)/(Dezembro!$A$4:$A$293=MAX(B14:B15)),MOD(ROW(),2)+1)))),"")</f>
        <v/>
      </c>
      <c r="D15" s="16" t="str">
        <f>IFERROR(IF(B14="","",IF(MOD(ROW(),2)+1=1,INDEX(Dezembro!$F$4:$F$293,MATCH(B15,Dezembro!$A$4:$A$293,0)),INDEX(Dezembro!$F$4:$F$293,_xlfn.AGGREGATE(15,6,ROW(Dezembro!$A$4:$A$293)-ROW(Dezembro!$A$3)/(Dezembro!$A$4:$A$293=MAX(B14:B15)),MOD(ROW(),2)+1)))),"")</f>
        <v/>
      </c>
      <c r="E15" s="26"/>
      <c r="F15" s="20" t="str">
        <f>IFERROR(IF(E14="","",IF(MOD(ROW(),2)+1=1,INDEX(Dezembro!$C$4:$C$293,MATCH(E15,Dezembro!$A$4:$A$293,0)),INDEX(Dezembro!$C$4:$C$293,_xlfn.AGGREGATE(15,6,ROW(Dezembro!$A$4:$A$293)-ROW(Dezembro!$A$3)/(Dezembro!$A$4:$A$293=MAX(E14:E15)),MOD(ROW(),2)+1)))),"")</f>
        <v/>
      </c>
      <c r="G15" s="16" t="str">
        <f>IFERROR(IF(E14="","",IF(MOD(ROW(),2)+1=1,INDEX(Dezembro!$F$4:$F$293,MATCH(E15,Dezembro!$A$4:$A$293,0)),INDEX(Dezembro!$F$4:$F$293,_xlfn.AGGREGATE(15,6,ROW(Dezembro!$A$4:$A$293)-ROW(Dezembro!$A$3)/(Dezembro!$A$4:$A$293=MAX(E14:E15)),MOD(ROW(),2)+1)))),"")</f>
        <v/>
      </c>
      <c r="H15" s="26"/>
      <c r="I15" s="20" t="str">
        <f>IFERROR(IF(H14="","",IF(MOD(ROW(),2)+1=1,INDEX(Dezembro!$C$4:$C$293,MATCH(H15,Dezembro!$A$4:$A$293,0)),INDEX(Dezembro!$C$4:$C$293,_xlfn.AGGREGATE(15,6,ROW(Dezembro!$A$4:$A$293)-ROW(Dezembro!$A$3)/(Dezembro!$A$4:$A$293=MAX(H14:H15)),MOD(ROW(),2)+1)))),"")</f>
        <v/>
      </c>
      <c r="J15" s="16" t="str">
        <f>IFERROR(IF(H14="","",IF(MOD(ROW(),2)+1=1,INDEX(Dezembro!$F$4:$F$293,MATCH(H15,Dezembro!$A$4:$A$293,0)),INDEX(Dezembro!$F$4:$F$293,_xlfn.AGGREGATE(15,6,ROW(Dezembro!$A$4:$A$293)-ROW(Dezembro!$A$3)/(Dezembro!$A$4:$A$293=MAX(H14:H15)),MOD(ROW(),2)+1)))),"")</f>
        <v/>
      </c>
      <c r="K15" s="26"/>
      <c r="L15" s="20" t="str">
        <f>IFERROR(IF(K14="","",IF(MOD(ROW(),2)+1=1,INDEX(Dezembro!$C$4:$C$293,MATCH(K15,Dezembro!$A$4:$A$293,0)),INDEX(Dezembro!$C$4:$C$293,_xlfn.AGGREGATE(15,6,ROW(Dezembro!$A$4:$A$293)-ROW(Dezembro!$A$3)/(Dezembro!$A$4:$A$293=MAX(K14:K15)),MOD(ROW(),2)+1)))),"")</f>
        <v/>
      </c>
      <c r="M15" s="16" t="str">
        <f>IFERROR(IF(K14="","",IF(MOD(ROW(),2)+1=1,INDEX(Dezembro!$F$4:$F$293,MATCH(K15,Dezembro!$A$4:$A$293,0)),INDEX(Dezembro!$F$4:$F$293,_xlfn.AGGREGATE(15,6,ROW(Dezembro!$A$4:$A$293)-ROW(Dezembro!$A$3)/(Dezembro!$A$4:$A$293=MAX(K14:K15)),MOD(ROW(),2)+1)))),"")</f>
        <v/>
      </c>
      <c r="N15" s="26"/>
      <c r="O15" s="20" t="str">
        <f>IFERROR(IF(N14="","",IF(MOD(ROW(),2)+1=1,INDEX(Dezembro!$C$4:$C$293,MATCH(N15,Dezembro!$A$4:$A$293,0)),INDEX(Dezembro!$C$4:$C$293,_xlfn.AGGREGATE(15,6,ROW(Dezembro!$A$4:$A$293)-ROW(Dezembro!$A$3)/(Dezembro!$A$4:$A$293=MAX(N14:N15)),MOD(ROW(),2)+1)))),"")</f>
        <v/>
      </c>
      <c r="P15" s="16" t="str">
        <f>IFERROR(IF(N14="","",IF(MOD(ROW(),2)+1=1,INDEX(Dezembro!$F$4:$F$293,MATCH(N15,Dezembro!$A$4:$A$293,0)),INDEX(Dezembro!$F$4:$F$293,_xlfn.AGGREGATE(15,6,ROW(Dezembro!$A$4:$A$293)-ROW(Dezembro!$A$3)/(Dezembro!$A$4:$A$293=MAX(N14:N15)),MOD(ROW(),2)+1)))),"")</f>
        <v/>
      </c>
      <c r="Q15" s="26"/>
      <c r="R15" s="20" t="str">
        <f>IFERROR(IF(Q14="","",IF(MOD(ROW(),2)+1=1,INDEX(Dezembro!$C$4:$C$293,MATCH(Q15,Dezembro!$A$4:$A$293,0)),INDEX(Dezembro!$C$4:$C$293,_xlfn.AGGREGATE(15,6,ROW(Dezembro!$A$4:$A$293)-ROW(Dezembro!$A$3)/(Dezembro!$A$4:$A$293=MAX(Q14:Q15)),MOD(ROW(),2)+1)))),"")</f>
        <v/>
      </c>
      <c r="S15" s="16" t="str">
        <f>IFERROR(IF(Q14="","",IF(MOD(ROW(),2)+1=1,INDEX(Dezembro!$F$4:$F$293,MATCH(Q15,Dezembro!$A$4:$A$293,0)),INDEX(Dezembro!$F$4:$F$293,_xlfn.AGGREGATE(15,6,ROW(Dezembro!$A$4:$A$293)-ROW(Dezembro!$A$3)/(Dezembro!$A$4:$A$293=MAX(Q14:Q15)),MOD(ROW(),2)+1)))),"")</f>
        <v/>
      </c>
      <c r="T15" s="26"/>
      <c r="U15" s="46" t="str">
        <f>IFERROR(IF(T14="","",IF(MOD(ROW(),2)+1=1,INDEX(Dezembro!$C$4:$C$293,MATCH(T15,Dezembro!$A$4:$A$293,0)),INDEX(Dezembro!$C$4:$C$293,_xlfn.AGGREGATE(15,6,ROW(Dezembro!$A$4:$A$293)-ROW(Dezembro!$A$3)/(Dezembro!$A$4:$A$293=MAX(T14:T15)),MOD(ROW(),2)+1)))),"")</f>
        <v/>
      </c>
      <c r="V15" s="16" t="str">
        <f>IFERROR(IF(T14="","",IF(MOD(ROW(),2)+1=1,INDEX(Dezembro!$F$4:$F$293,MATCH(T15,Dezembro!$A$4:$A$293,0)),INDEX(Dezembro!$F$4:$F$293,_xlfn.AGGREGATE(15,6,ROW(Dezembro!$A$4:$A$293)-ROW(Dezembro!$A$3)/(Dezembro!$A$4:$A$293=MAX(T14:T15)),MOD(ROW(),2)+1)))),"")</f>
        <v/>
      </c>
    </row>
    <row r="16" spans="2:22" x14ac:dyDescent="0.3">
      <c r="B16" s="45"/>
      <c r="C16" s="20" t="str">
        <f>IFERROR(IF(B14="","",IF(MOD(ROW(),2)+3=1,INDEX(Dezembro!$C$4:$C$293,MATCH(B16,Dezembro!$A$4:$A$293,0)),INDEX(Dezembro!$C$4:$C$293,_xlfn.AGGREGATE(15,6,ROW(Dezembro!$A$4:$A$293)-ROW(Dezembro!$A$3)/(Dezembro!$A$4:$A$293=MAX(B14:B16)),MOD(ROW(),2)+3)))),"")</f>
        <v/>
      </c>
      <c r="D16" s="16" t="str">
        <f>IFERROR(IF(B14="","",IF(MOD(ROW(),2)+3=1,INDEX(Dezembro!$F$4:$F$293,MATCH(B16,Dezembro!$A$4:$A$293,0)),INDEX(Dezembro!$F$4:$F$293,_xlfn.AGGREGATE(15,6,ROW(Dezembro!$A$4:$A$293)-ROW(Dezembro!$A$3)/(Dezembro!$A$4:$A$293=MAX(B14:B16)),MOD(ROW(),2)+3)))),"")</f>
        <v/>
      </c>
      <c r="E16" s="26"/>
      <c r="F16" s="20" t="str">
        <f>IFERROR(IF(E14="","",IF(MOD(ROW(),2)+3=1,INDEX(Dezembro!$C$4:$C$293,MATCH(E16,Dezembro!$A$4:$A$293,0)),INDEX(Dezembro!$C$4:$C$293,_xlfn.AGGREGATE(15,6,ROW(Dezembro!$A$4:$A$293)-ROW(Dezembro!$A$3)/(Dezembro!$A$4:$A$293=MAX(E14:E16)),MOD(ROW(),2)+3)))),"")</f>
        <v/>
      </c>
      <c r="G16" s="16" t="str">
        <f>IFERROR(IF(E14="","",IF(MOD(ROW(),2)+3=1,INDEX(Dezembro!$F$4:$F$293,MATCH(E16,Dezembro!$A$4:$A$293,0)),INDEX(Dezembro!$F$4:$F$293,_xlfn.AGGREGATE(15,6,ROW(Dezembro!$A$4:$A$293)-ROW(Dezembro!$A$3)/(Dezembro!$A$4:$A$293=MAX(E14:E16)),MOD(ROW(),2)+3)))),"")</f>
        <v/>
      </c>
      <c r="H16" s="26"/>
      <c r="I16" s="20" t="str">
        <f>IFERROR(IF(H14="","",IF(MOD(ROW(),2)+3=1,INDEX(Dezembro!$C$4:$C$293,MATCH(H16,Dezembro!$A$4:$A$293,0)),INDEX(Dezembro!$C$4:$C$293,_xlfn.AGGREGATE(15,6,ROW(Dezembro!$A$4:$A$293)-ROW(Dezembro!$A$3)/(Dezembro!$A$4:$A$293=MAX(H14:H16)),MOD(ROW(),2)+3)))),"")</f>
        <v/>
      </c>
      <c r="J16" s="16" t="str">
        <f>IFERROR(IF(H14="","",IF(MOD(ROW(),2)+3=1,INDEX(Dezembro!$F$4:$F$293,MATCH(H16,Dezembro!$A$4:$A$293,0)),INDEX(Dezembro!$F$4:$F$293,_xlfn.AGGREGATE(15,6,ROW(Dezembro!$A$4:$A$293)-ROW(Dezembro!$A$3)/(Dezembro!$A$4:$A$293=MAX(H14:H16)),MOD(ROW(),2)+3)))),"")</f>
        <v/>
      </c>
      <c r="K16" s="26"/>
      <c r="L16" s="20" t="str">
        <f>IFERROR(IF(K14="","",IF(MOD(ROW(),2)+3=1,INDEX(Dezembro!$C$4:$C$293,MATCH(K16,Dezembro!$A$4:$A$293,0)),INDEX(Dezembro!$C$4:$C$293,_xlfn.AGGREGATE(15,6,ROW(Dezembro!$A$4:$A$293)-ROW(Dezembro!$A$3)/(Dezembro!$A$4:$A$293=MAX(K14:K16)),MOD(ROW(),2)+3)))),"")</f>
        <v/>
      </c>
      <c r="M16" s="16" t="str">
        <f>IFERROR(IF(K14="","",IF(MOD(ROW(),2)+3=1,INDEX(Dezembro!$F$4:$F$293,MATCH(K16,Dezembro!$A$4:$A$293,0)),INDEX(Dezembro!$F$4:$F$293,_xlfn.AGGREGATE(15,6,ROW(Dezembro!$A$4:$A$293)-ROW(Dezembro!$A$3)/(Dezembro!$A$4:$A$293=MAX(K14:K16)),MOD(ROW(),2)+3)))),"")</f>
        <v/>
      </c>
      <c r="N16" s="26"/>
      <c r="O16" s="20" t="str">
        <f>IFERROR(IF(N14="","",IF(MOD(ROW(),2)+3=1,INDEX(Dezembro!$C$4:$C$293,MATCH(N16,Dezembro!$A$4:$A$293,0)),INDEX(Dezembro!$C$4:$C$293,_xlfn.AGGREGATE(15,6,ROW(Dezembro!$A$4:$A$293)-ROW(Dezembro!$A$3)/(Dezembro!$A$4:$A$293=MAX(N14:N16)),MOD(ROW(),2)+3)))),"")</f>
        <v/>
      </c>
      <c r="P16" s="16" t="str">
        <f>IFERROR(IF(N14="","",IF(MOD(ROW(),2)+3=1,INDEX(Dezembro!$F$4:$F$293,MATCH(N16,Dezembro!$A$4:$A$293,0)),INDEX(Dezembro!$F$4:$F$293,_xlfn.AGGREGATE(15,6,ROW(Dezembro!$A$4:$A$293)-ROW(Dezembro!$A$3)/(Dezembro!$A$4:$A$293=MAX(N14:N16)),MOD(ROW(),2)+3)))),"")</f>
        <v/>
      </c>
      <c r="Q16" s="26"/>
      <c r="R16" s="20" t="str">
        <f>IFERROR(IF(Q14="","",IF(MOD(ROW(),2)+3=1,INDEX(Dezembro!$C$4:$C$293,MATCH(Q16,Dezembro!$A$4:$A$293,0)),INDEX(Dezembro!$C$4:$C$293,_xlfn.AGGREGATE(15,6,ROW(Dezembro!$A$4:$A$293)-ROW(Dezembro!$A$3)/(Dezembro!$A$4:$A$293=MAX(Q14:Q16)),MOD(ROW(),2)+3)))),"")</f>
        <v/>
      </c>
      <c r="S16" s="16" t="str">
        <f>IFERROR(IF(Q14="","",IF(MOD(ROW(),2)+3=1,INDEX(Dezembro!$F$4:$F$293,MATCH(Q16,Dezembro!$A$4:$A$293,0)),INDEX(Dezembro!$F$4:$F$293,_xlfn.AGGREGATE(15,6,ROW(Dezembro!$A$4:$A$293)-ROW(Dezembro!$A$3)/(Dezembro!$A$4:$A$293=MAX(Q14:Q16)),MOD(ROW(),2)+3)))),"")</f>
        <v/>
      </c>
      <c r="T16" s="26"/>
      <c r="U16" s="46" t="str">
        <f>IFERROR(IF(T14="","",IF(MOD(ROW(),2)+3=1,INDEX(Dezembro!$C$4:$C$293,MATCH(T16,Dezembro!$A$4:$A$293,0)),INDEX(Dezembro!$C$4:$C$293,_xlfn.AGGREGATE(15,6,ROW(Dezembro!$A$4:$A$293)-ROW(Dezembro!$A$3)/(Dezembro!$A$4:$A$293=MAX(T14:T16)),MOD(ROW(),2)+3)))),"")</f>
        <v/>
      </c>
      <c r="V16" s="16" t="str">
        <f>IFERROR(IF(T14="","",IF(MOD(ROW(),2)+3=1,INDEX(Dezembro!$F$4:$F$293,MATCH(T16,Dezembro!$A$4:$A$293,0)),INDEX(Dezembro!$F$4:$F$293,_xlfn.AGGREGATE(15,6,ROW(Dezembro!$A$4:$A$293)-ROW(Dezembro!$A$3)/(Dezembro!$A$4:$A$293=MAX(T14:T16)),MOD(ROW(),2)+3)))),"")</f>
        <v/>
      </c>
    </row>
    <row r="17" spans="2:22" x14ac:dyDescent="0.3">
      <c r="B17" s="45"/>
      <c r="C17" s="20" t="str">
        <f>IFERROR(IF(B14="","",IF(MOD(ROW(),2)+3=1,INDEX(Dezembro!$C$4:$C$293,MATCH(B17,Dezembro!$A$4:$A$293,0)),INDEX(Dezembro!$C$4:$C$293,_xlfn.AGGREGATE(15,6,ROW(Dezembro!$A$4:$A$293)-ROW(Dezembro!$A$3)/(Dezembro!$A$4:$A$293=MAX(B14:B17)),MOD(ROW(),2)+3)))),"")</f>
        <v/>
      </c>
      <c r="D17" s="16" t="str">
        <f>IFERROR(IF(B14="","",IF(MOD(ROW(),2)+3=1,INDEX(Dezembro!$F$4:$F$293,MATCH(B17,Dezembro!$A$4:$A$293,0)),INDEX(Dezembro!$F$4:$F$293,_xlfn.AGGREGATE(15,6,ROW(Dezembro!$A$4:$A$293)-ROW(Dezembro!$A$3)/(Dezembro!$A$4:$A$293=MAX(B14:B17)),MOD(ROW(),2)+3)))),"")</f>
        <v/>
      </c>
      <c r="E17" s="26"/>
      <c r="F17" s="20" t="str">
        <f>IFERROR(IF(E14="","",IF(MOD(ROW(),2)+3=1,INDEX(Dezembro!$C$4:$C$293,MATCH(E17,Dezembro!$A$4:$A$293,0)),INDEX(Dezembro!$C$4:$C$293,_xlfn.AGGREGATE(15,6,ROW(Dezembro!$A$4:$A$293)-ROW(Dezembro!$A$3)/(Dezembro!$A$4:$A$293=MAX(E14:E17)),MOD(ROW(),2)+3)))),"")</f>
        <v/>
      </c>
      <c r="G17" s="16" t="str">
        <f>IFERROR(IF(E14="","",IF(MOD(ROW(),2)+3=1,INDEX(Dezembro!$F$4:$F$293,MATCH(E17,Dezembro!$A$4:$A$293,0)),INDEX(Dezembro!$F$4:$F$293,_xlfn.AGGREGATE(15,6,ROW(Dezembro!$A$4:$A$293)-ROW(Dezembro!$A$3)/(Dezembro!$A$4:$A$293=MAX(E14:E17)),MOD(ROW(),2)+3)))),"")</f>
        <v/>
      </c>
      <c r="H17" s="26"/>
      <c r="I17" s="20" t="str">
        <f>IFERROR(IF(H14="","",IF(MOD(ROW(),2)+3=1,INDEX(Dezembro!$C$4:$C$293,MATCH(H17,Dezembro!$A$4:$A$293,0)),INDEX(Dezembro!$C$4:$C$293,_xlfn.AGGREGATE(15,6,ROW(Dezembro!$A$4:$A$293)-ROW(Dezembro!$A$3)/(Dezembro!$A$4:$A$293=MAX(H14:H17)),MOD(ROW(),2)+3)))),"")</f>
        <v/>
      </c>
      <c r="J17" s="16" t="str">
        <f>IFERROR(IF(H14="","",IF(MOD(ROW(),2)+3=1,INDEX(Dezembro!$F$4:$F$293,MATCH(H17,Dezembro!$A$4:$A$293,0)),INDEX(Dezembro!$F$4:$F$293,_xlfn.AGGREGATE(15,6,ROW(Dezembro!$A$4:$A$293)-ROW(Dezembro!$A$3)/(Dezembro!$A$4:$A$293=MAX(H14:H17)),MOD(ROW(),2)+3)))),"")</f>
        <v/>
      </c>
      <c r="K17" s="26"/>
      <c r="L17" s="20" t="str">
        <f>IFERROR(IF(K14="","",IF(MOD(ROW(),2)+3=1,INDEX(Dezembro!$C$4:$C$293,MATCH(K17,Dezembro!$A$4:$A$293,0)),INDEX(Dezembro!$C$4:$C$293,_xlfn.AGGREGATE(15,6,ROW(Dezembro!$A$4:$A$293)-ROW(Dezembro!$A$3)/(Dezembro!$A$4:$A$293=MAX(K14:K17)),MOD(ROW(),2)+3)))),"")</f>
        <v/>
      </c>
      <c r="M17" s="16" t="str">
        <f>IFERROR(IF(K14="","",IF(MOD(ROW(),2)+3=1,INDEX(Dezembro!$F$4:$F$293,MATCH(K17,Dezembro!$A$4:$A$293,0)),INDEX(Dezembro!$F$4:$F$293,_xlfn.AGGREGATE(15,6,ROW(Dezembro!$A$4:$A$293)-ROW(Dezembro!$A$3)/(Dezembro!$A$4:$A$293=MAX(K14:K17)),MOD(ROW(),2)+3)))),"")</f>
        <v/>
      </c>
      <c r="N17" s="26"/>
      <c r="O17" s="20" t="str">
        <f>IFERROR(IF(N14="","",IF(MOD(ROW(),2)+3=1,INDEX(Dezembro!$C$4:$C$293,MATCH(N17,Dezembro!$A$4:$A$293,0)),INDEX(Dezembro!$C$4:$C$293,_xlfn.AGGREGATE(15,6,ROW(Dezembro!$A$4:$A$293)-ROW(Dezembro!$A$3)/(Dezembro!$A$4:$A$293=MAX(N14:N17)),MOD(ROW(),2)+3)))),"")</f>
        <v/>
      </c>
      <c r="P17" s="16" t="str">
        <f>IFERROR(IF(N14="","",IF(MOD(ROW(),2)+3=1,INDEX(Dezembro!$F$4:$F$293,MATCH(N17,Dezembro!$A$4:$A$293,0)),INDEX(Dezembro!$F$4:$F$293,_xlfn.AGGREGATE(15,6,ROW(Dezembro!$A$4:$A$293)-ROW(Dezembro!$A$3)/(Dezembro!$A$4:$A$293=MAX(N14:N17)),MOD(ROW(),2)+3)))),"")</f>
        <v/>
      </c>
      <c r="Q17" s="26"/>
      <c r="R17" s="20" t="str">
        <f>IFERROR(IF(Q14="","",IF(MOD(ROW(),2)+3=1,INDEX(Dezembro!$C$4:$C$293,MATCH(Q17,Dezembro!$A$4:$A$293,0)),INDEX(Dezembro!$C$4:$C$293,_xlfn.AGGREGATE(15,6,ROW(Dezembro!$A$4:$A$293)-ROW(Dezembro!$A$3)/(Dezembro!$A$4:$A$293=MAX(Q14:Q17)),MOD(ROW(),2)+3)))),"")</f>
        <v/>
      </c>
      <c r="S17" s="16" t="str">
        <f>IFERROR(IF(Q14="","",IF(MOD(ROW(),2)+3=1,INDEX(Dezembro!$F$4:$F$293,MATCH(Q17,Dezembro!$A$4:$A$293,0)),INDEX(Dezembro!$F$4:$F$293,_xlfn.AGGREGATE(15,6,ROW(Dezembro!$A$4:$A$293)-ROW(Dezembro!$A$3)/(Dezembro!$A$4:$A$293=MAX(Q14:Q17)),MOD(ROW(),2)+3)))),"")</f>
        <v/>
      </c>
      <c r="T17" s="26"/>
      <c r="U17" s="46" t="str">
        <f>IFERROR(IF(T14="","",IF(MOD(ROW(),2)+3=1,INDEX(Dezembro!$C$4:$C$293,MATCH(T17,Dezembro!$A$4:$A$293,0)),INDEX(Dezembro!$C$4:$C$293,_xlfn.AGGREGATE(15,6,ROW(Dezembro!$A$4:$A$293)-ROW(Dezembro!$A$3)/(Dezembro!$A$4:$A$293=MAX(T14:T17)),MOD(ROW(),2)+3)))),"")</f>
        <v/>
      </c>
      <c r="V17" s="16" t="str">
        <f>IFERROR(IF(T14="","",IF(MOD(ROW(),2)+3=1,INDEX(Dezembro!$F$4:$F$293,MATCH(T17,Dezembro!$A$4:$A$293,0)),INDEX(Dezembro!$F$4:$F$293,_xlfn.AGGREGATE(15,6,ROW(Dezembro!$A$4:$A$293)-ROW(Dezembro!$A$3)/(Dezembro!$A$4:$A$293=MAX(T14:T17)),MOD(ROW(),2)+3)))),"")</f>
        <v/>
      </c>
    </row>
    <row r="18" spans="2:22" x14ac:dyDescent="0.3">
      <c r="B18" s="47"/>
      <c r="C18" s="20" t="str">
        <f>IFERROR(IF(B14="","",IF(MOD(ROW(),2)+5=1,INDEX(Dezembro!$C$4:$C$293,MATCH(B18,Dezembro!$A$4:$A$293,0)),INDEX(Dezembro!$C$4:$C$293,_xlfn.AGGREGATE(15,6,ROW(Dezembro!$A$4:$A$293)-ROW(Dezembro!$A$3)/(Dezembro!$A$4:$A$293=MAX(B14:B18)),MOD(ROW(),2)+5)))),"")</f>
        <v/>
      </c>
      <c r="D18" s="16" t="str">
        <f>IFERROR(IF(B14="","",IF(MOD(ROW(),2)+5=1,INDEX(Dezembro!$F$4:$F$293,MATCH(B18,Dezembro!$A$4:$A$293,0)),INDEX(Dezembro!$F$4:$F$293,_xlfn.AGGREGATE(15,6,ROW(Dezembro!$A$4:$A$293)-ROW(Dezembro!$A$3)/(Dezembro!$A$4:$A$293=MAX(B14:B18)),MOD(ROW(),2)+5)))),"")</f>
        <v/>
      </c>
      <c r="E18" s="34"/>
      <c r="F18" s="20" t="str">
        <f>IFERROR(IF(E14="","",IF(MOD(ROW(),2)+5=1,INDEX(Dezembro!$C$4:$C$293,MATCH(E18,Dezembro!$A$4:$A$293,0)),INDEX(Dezembro!$C$4:$C$293,_xlfn.AGGREGATE(15,6,ROW(Dezembro!$A$4:$A$293)-ROW(Dezembro!$A$3)/(Dezembro!$A$4:$A$293=MAX(E14:E18)),MOD(ROW(),2)+5)))),"")</f>
        <v/>
      </c>
      <c r="G18" s="16" t="str">
        <f>IFERROR(IF(E14="","",IF(MOD(ROW(),2)+5=1,INDEX(Dezembro!$F$4:$F$293,MATCH(E18,Dezembro!$A$4:$A$293,0)),INDEX(Dezembro!$F$4:$F$293,_xlfn.AGGREGATE(15,6,ROW(Dezembro!$A$4:$A$293)-ROW(Dezembro!$A$3)/(Dezembro!$A$4:$A$293=MAX(E14:E18)),MOD(ROW(),2)+5)))),"")</f>
        <v/>
      </c>
      <c r="H18" s="34"/>
      <c r="I18" s="20" t="str">
        <f>IFERROR(IF(H14="","",IF(MOD(ROW(),2)+5=1,INDEX(Dezembro!$C$4:$C$293,MATCH(H18,Dezembro!$A$4:$A$293,0)),INDEX(Dezembro!$C$4:$C$293,_xlfn.AGGREGATE(15,6,ROW(Dezembro!$A$4:$A$293)-ROW(Dezembro!$A$3)/(Dezembro!$A$4:$A$293=MAX(H14:H18)),MOD(ROW(),2)+5)))),"")</f>
        <v/>
      </c>
      <c r="J18" s="16" t="str">
        <f>IFERROR(IF(H14="","",IF(MOD(ROW(),2)+5=1,INDEX(Dezembro!$F$4:$F$293,MATCH(H18,Dezembro!$A$4:$A$293,0)),INDEX(Dezembro!$F$4:$F$293,_xlfn.AGGREGATE(15,6,ROW(Dezembro!$A$4:$A$293)-ROW(Dezembro!$A$3)/(Dezembro!$A$4:$A$293=MAX(H14:H18)),MOD(ROW(),2)+5)))),"")</f>
        <v/>
      </c>
      <c r="K18" s="34"/>
      <c r="L18" s="20" t="str">
        <f>IFERROR(IF(K14="","",IF(MOD(ROW(),2)+5=1,INDEX(Dezembro!$C$4:$C$293,MATCH(K18,Dezembro!$A$4:$A$293,0)),INDEX(Dezembro!$C$4:$C$293,_xlfn.AGGREGATE(15,6,ROW(Dezembro!$A$4:$A$293)-ROW(Dezembro!$A$3)/(Dezembro!$A$4:$A$293=MAX(K14:K18)),MOD(ROW(),2)+5)))),"")</f>
        <v/>
      </c>
      <c r="M18" s="16" t="str">
        <f>IFERROR(IF(K14="","",IF(MOD(ROW(),2)+5=1,INDEX(Dezembro!$F$4:$F$293,MATCH(K18,Dezembro!$A$4:$A$293,0)),INDEX(Dezembro!$F$4:$F$293,_xlfn.AGGREGATE(15,6,ROW(Dezembro!$A$4:$A$293)-ROW(Dezembro!$A$3)/(Dezembro!$A$4:$A$293=MAX(K14:K18)),MOD(ROW(),2)+5)))),"")</f>
        <v/>
      </c>
      <c r="N18" s="34"/>
      <c r="O18" s="20" t="str">
        <f>IFERROR(IF(N14="","",IF(MOD(ROW(),2)+5=1,INDEX(Dezembro!$C$4:$C$293,MATCH(N18,Dezembro!$A$4:$A$293,0)),INDEX(Dezembro!$C$4:$C$293,_xlfn.AGGREGATE(15,6,ROW(Dezembro!$A$4:$A$293)-ROW(Dezembro!$A$3)/(Dezembro!$A$4:$A$293=MAX(N14:N18)),MOD(ROW(),2)+5)))),"")</f>
        <v/>
      </c>
      <c r="P18" s="16" t="str">
        <f>IFERROR(IF(N14="","",IF(MOD(ROW(),2)+5=1,INDEX(Dezembro!$F$4:$F$293,MATCH(N18,Dezembro!$A$4:$A$293,0)),INDEX(Dezembro!$F$4:$F$293,_xlfn.AGGREGATE(15,6,ROW(Dezembro!$A$4:$A$293)-ROW(Dezembro!$A$3)/(Dezembro!$A$4:$A$293=MAX(N14:N18)),MOD(ROW(),2)+5)))),"")</f>
        <v/>
      </c>
      <c r="Q18" s="34"/>
      <c r="R18" s="20" t="str">
        <f>IFERROR(IF(Q14="","",IF(MOD(ROW(),2)+5=1,INDEX(Dezembro!$C$4:$C$293,MATCH(Q18,Dezembro!$A$4:$A$293,0)),INDEX(Dezembro!$C$4:$C$293,_xlfn.AGGREGATE(15,6,ROW(Dezembro!$A$4:$A$293)-ROW(Dezembro!$A$3)/(Dezembro!$A$4:$A$293=MAX(Q14:Q18)),MOD(ROW(),2)+5)))),"")</f>
        <v/>
      </c>
      <c r="S18" s="16" t="str">
        <f>IFERROR(IF(Q14="","",IF(MOD(ROW(),2)+5=1,INDEX(Dezembro!$F$4:$F$293,MATCH(Q18,Dezembro!$A$4:$A$293,0)),INDEX(Dezembro!$F$4:$F$293,_xlfn.AGGREGATE(15,6,ROW(Dezembro!$A$4:$A$293)-ROW(Dezembro!$A$3)/(Dezembro!$A$4:$A$293=MAX(Q14:Q18)),MOD(ROW(),2)+5)))),"")</f>
        <v/>
      </c>
      <c r="T18" s="34"/>
      <c r="U18" s="46" t="str">
        <f>IFERROR(IF(T14="","",IF(MOD(ROW(),2)+5=1,INDEX(Dezembro!$C$4:$C$293,MATCH(T18,Dezembro!$A$4:$A$293,0)),INDEX(Dezembro!$C$4:$C$293,_xlfn.AGGREGATE(15,6,ROW(Dezembro!$A$4:$A$293)-ROW(Dezembro!$A$3)/(Dezembro!$A$4:$A$293=MAX(T14:T18)),MOD(ROW(),2)+5)))),"")</f>
        <v/>
      </c>
      <c r="V18" s="16" t="str">
        <f>IFERROR(IF(T14="","",IF(MOD(ROW(),2)+5=1,INDEX(Dezembro!$F$4:$F$293,MATCH(T18,Dezembro!$A$4:$A$293,0)),INDEX(Dezembro!$F$4:$F$293,_xlfn.AGGREGATE(15,6,ROW(Dezembro!$A$4:$A$293)-ROW(Dezembro!$A$3)/(Dezembro!$A$4:$A$293=MAX(T14:T18)),MOD(ROW(),2)+5)))),"")</f>
        <v/>
      </c>
    </row>
    <row r="19" spans="2:22" x14ac:dyDescent="0.3">
      <c r="B19" s="47"/>
      <c r="C19" s="20" t="str">
        <f>IFERROR(IF(B14="","",IF(MOD(ROW(),2)+5=1,INDEX(Dezembro!$C$4:$C$293,MATCH(B19,Dezembro!$A$4:$A$293,0)),INDEX(Dezembro!$C$4:$C$293,_xlfn.AGGREGATE(15,6,ROW(Dezembro!$A$4:$A$293)-ROW(Dezembro!$A$3)/(Dezembro!$A$4:$A$293=MAX(B14:B19)),MOD(ROW(),2)+5)))),"")</f>
        <v/>
      </c>
      <c r="D19" s="16" t="str">
        <f>IFERROR(IF(B14="","",IF(MOD(ROW(),2)+5=1,INDEX(Dezembro!$F$4:$F$293,MATCH(B19,Dezembro!$A$4:$A$293,0)),INDEX(Dezembro!$F$4:$F$293,_xlfn.AGGREGATE(15,6,ROW(Dezembro!$A$4:$A$293)-ROW(Dezembro!$A$3)/(Dezembro!$A$4:$A$293=MAX(B14:B19)),MOD(ROW(),2)+5)))),"")</f>
        <v/>
      </c>
      <c r="E19" s="34"/>
      <c r="F19" s="20" t="str">
        <f>IFERROR(IF(E14="","",IF(MOD(ROW(),2)+5=1,INDEX(Dezembro!$C$4:$C$293,MATCH(E19,Dezembro!$A$4:$A$293,0)),INDEX(Dezembro!$C$4:$C$293,_xlfn.AGGREGATE(15,6,ROW(Dezembro!$A$4:$A$293)-ROW(Dezembro!$A$3)/(Dezembro!$A$4:$A$293=MAX(E14:E19)),MOD(ROW(),2)+5)))),"")</f>
        <v/>
      </c>
      <c r="G19" s="16" t="str">
        <f>IFERROR(IF(E14="","",IF(MOD(ROW(),2)+5=1,INDEX(Dezembro!$F$4:$F$293,MATCH(E19,Dezembro!$A$4:$A$293,0)),INDEX(Dezembro!$F$4:$F$293,_xlfn.AGGREGATE(15,6,ROW(Dezembro!$A$4:$A$293)-ROW(Dezembro!$A$3)/(Dezembro!$A$4:$A$293=MAX(E14:E19)),MOD(ROW(),2)+5)))),"")</f>
        <v/>
      </c>
      <c r="H19" s="34"/>
      <c r="I19" s="20" t="str">
        <f>IFERROR(IF(H14="","",IF(MOD(ROW(),2)+5=1,INDEX(Dezembro!$C$4:$C$293,MATCH(H19,Dezembro!$A$4:$A$293,0)),INDEX(Dezembro!$C$4:$C$293,_xlfn.AGGREGATE(15,6,ROW(Dezembro!$A$4:$A$293)-ROW(Dezembro!$A$3)/(Dezembro!$A$4:$A$293=MAX(H14:H19)),MOD(ROW(),2)+5)))),"")</f>
        <v/>
      </c>
      <c r="J19" s="16" t="str">
        <f>IFERROR(IF(H14="","",IF(MOD(ROW(),2)+5=1,INDEX(Dezembro!$F$4:$F$293,MATCH(H19,Dezembro!$A$4:$A$293,0)),INDEX(Dezembro!$F$4:$F$293,_xlfn.AGGREGATE(15,6,ROW(Dezembro!$A$4:$A$293)-ROW(Dezembro!$A$3)/(Dezembro!$A$4:$A$293=MAX(H14:H19)),MOD(ROW(),2)+5)))),"")</f>
        <v/>
      </c>
      <c r="K19" s="34"/>
      <c r="L19" s="20" t="str">
        <f>IFERROR(IF(K14="","",IF(MOD(ROW(),2)+5=1,INDEX(Dezembro!$C$4:$C$293,MATCH(K19,Dezembro!$A$4:$A$293,0)),INDEX(Dezembro!$C$4:$C$293,_xlfn.AGGREGATE(15,6,ROW(Dezembro!$A$4:$A$293)-ROW(Dezembro!$A$3)/(Dezembro!$A$4:$A$293=MAX(K14:K19)),MOD(ROW(),2)+5)))),"")</f>
        <v/>
      </c>
      <c r="M19" s="16" t="str">
        <f>IFERROR(IF(K14="","",IF(MOD(ROW(),2)+5=1,INDEX(Dezembro!$F$4:$F$293,MATCH(K19,Dezembro!$A$4:$A$293,0)),INDEX(Dezembro!$F$4:$F$293,_xlfn.AGGREGATE(15,6,ROW(Dezembro!$A$4:$A$293)-ROW(Dezembro!$A$3)/(Dezembro!$A$4:$A$293=MAX(K14:K19)),MOD(ROW(),2)+5)))),"")</f>
        <v/>
      </c>
      <c r="N19" s="34"/>
      <c r="O19" s="20" t="str">
        <f>IFERROR(IF(N14="","",IF(MOD(ROW(),2)+5=1,INDEX(Dezembro!$C$4:$C$293,MATCH(N19,Dezembro!$A$4:$A$293,0)),INDEX(Dezembro!$C$4:$C$293,_xlfn.AGGREGATE(15,6,ROW(Dezembro!$A$4:$A$293)-ROW(Dezembro!$A$3)/(Dezembro!$A$4:$A$293=MAX(N14:N19)),MOD(ROW(),2)+5)))),"")</f>
        <v/>
      </c>
      <c r="P19" s="16" t="str">
        <f>IFERROR(IF(N14="","",IF(MOD(ROW(),2)+5=1,INDEX(Dezembro!$F$4:$F$293,MATCH(N19,Dezembro!$A$4:$A$293,0)),INDEX(Dezembro!$F$4:$F$293,_xlfn.AGGREGATE(15,6,ROW(Dezembro!$A$4:$A$293)-ROW(Dezembro!$A$3)/(Dezembro!$A$4:$A$293=MAX(N14:N19)),MOD(ROW(),2)+5)))),"")</f>
        <v/>
      </c>
      <c r="Q19" s="34"/>
      <c r="R19" s="20" t="str">
        <f>IFERROR(IF(Q14="","",IF(MOD(ROW(),2)+5=1,INDEX(Dezembro!$C$4:$C$293,MATCH(Q19,Dezembro!$A$4:$A$293,0)),INDEX(Dezembro!$C$4:$C$293,_xlfn.AGGREGATE(15,6,ROW(Dezembro!$A$4:$A$293)-ROW(Dezembro!$A$3)/(Dezembro!$A$4:$A$293=MAX(Q14:Q19)),MOD(ROW(),2)+5)))),"")</f>
        <v/>
      </c>
      <c r="S19" s="16" t="str">
        <f>IFERROR(IF(Q14="","",IF(MOD(ROW(),2)+5=1,INDEX(Dezembro!$F$4:$F$293,MATCH(Q19,Dezembro!$A$4:$A$293,0)),INDEX(Dezembro!$F$4:$F$293,_xlfn.AGGREGATE(15,6,ROW(Dezembro!$A$4:$A$293)-ROW(Dezembro!$A$3)/(Dezembro!$A$4:$A$293=MAX(Q14:Q19)),MOD(ROW(),2)+5)))),"")</f>
        <v/>
      </c>
      <c r="T19" s="34"/>
      <c r="U19" s="46" t="str">
        <f>IFERROR(IF(T14="","",IF(MOD(ROW(),2)+5=1,INDEX(Dezembro!$C$4:$C$293,MATCH(T19,Dezembro!$A$4:$A$293,0)),INDEX(Dezembro!$C$4:$C$293,_xlfn.AGGREGATE(15,6,ROW(Dezembro!$A$4:$A$293)-ROW(Dezembro!$A$3)/(Dezembro!$A$4:$A$293=MAX(T14:T19)),MOD(ROW(),2)+5)))),"")</f>
        <v/>
      </c>
      <c r="V19" s="16" t="str">
        <f>IFERROR(IF(T14="","",IF(MOD(ROW(),2)+5=1,INDEX(Dezembro!$F$4:$F$293,MATCH(T19,Dezembro!$A$4:$A$293,0)),INDEX(Dezembro!$F$4:$F$293,_xlfn.AGGREGATE(15,6,ROW(Dezembro!$A$4:$A$293)-ROW(Dezembro!$A$3)/(Dezembro!$A$4:$A$293=MAX(T14:T19)),MOD(ROW(),2)+5)))),"")</f>
        <v/>
      </c>
    </row>
    <row r="20" spans="2:22" x14ac:dyDescent="0.3">
      <c r="B20" s="47"/>
      <c r="C20" s="20" t="str">
        <f>IFERROR(IF(B14="","",IF(MOD(ROW(),2)+7=1,INDEX(Dezembro!$C$4:$C$293,MATCH(B20,Dezembro!$A$4:$A$293,0)),INDEX(Dezembro!$C$4:$C$293,_xlfn.AGGREGATE(15,6,ROW(Dezembro!$A$4:$A$293)-ROW(Dezembro!$A$3)/(Dezembro!$A$4:$A$293=MAX(B14:B20)),MOD(ROW(),2)+7)))),"")</f>
        <v/>
      </c>
      <c r="D20" s="16" t="str">
        <f>IFERROR(IF(B14="","",IF(MOD(ROW(),2)+7=1,INDEX(Dezembro!$F$4:$F$293,MATCH(B20,Dezembro!$A$4:$A$293,0)),INDEX(Dezembro!$F$4:$F$293,_xlfn.AGGREGATE(15,6,ROW(Dezembro!$A$4:$A$293)-ROW(Dezembro!$A$3)/(Dezembro!$A$4:$A$293=MAX(B14:B20)),MOD(ROW(),2)+7)))),"")</f>
        <v/>
      </c>
      <c r="E20" s="34"/>
      <c r="F20" s="20" t="str">
        <f>IFERROR(IF(E14="","",IF(MOD(ROW(),2)+7=1,INDEX(Dezembro!$C$4:$C$293,MATCH(E20,Dezembro!$A$4:$A$293,0)),INDEX(Dezembro!$C$4:$C$293,_xlfn.AGGREGATE(15,6,ROW(Dezembro!$A$4:$A$293)-ROW(Dezembro!$A$3)/(Dezembro!$A$4:$A$293=MAX(E14:E20)),MOD(ROW(),2)+7)))),"")</f>
        <v/>
      </c>
      <c r="G20" s="16" t="str">
        <f>IFERROR(IF(E14="","",IF(MOD(ROW(),2)+7=1,INDEX(Dezembro!$F$4:$F$293,MATCH(E20,Dezembro!$A$4:$A$293,0)),INDEX(Dezembro!$F$4:$F$293,_xlfn.AGGREGATE(15,6,ROW(Dezembro!$A$4:$A$293)-ROW(Dezembro!$A$3)/(Dezembro!$A$4:$A$293=MAX(E14:E20)),MOD(ROW(),2)+7)))),"")</f>
        <v/>
      </c>
      <c r="H20" s="34"/>
      <c r="I20" s="20" t="str">
        <f>IFERROR(IF(H14="","",IF(MOD(ROW(),2)+7=1,INDEX(Dezembro!$C$4:$C$293,MATCH(H20,Dezembro!$A$4:$A$293,0)),INDEX(Dezembro!$C$4:$C$293,_xlfn.AGGREGATE(15,6,ROW(Dezembro!$A$4:$A$293)-ROW(Dezembro!$A$3)/(Dezembro!$A$4:$A$293=MAX(H14:H20)),MOD(ROW(),2)+7)))),"")</f>
        <v/>
      </c>
      <c r="J20" s="16" t="str">
        <f>IFERROR(IF(H14="","",IF(MOD(ROW(),2)+7=1,INDEX(Dezembro!$F$4:$F$293,MATCH(H20,Dezembro!$A$4:$A$293,0)),INDEX(Dezembro!$F$4:$F$293,_xlfn.AGGREGATE(15,6,ROW(Dezembro!$A$4:$A$293)-ROW(Dezembro!$A$3)/(Dezembro!$A$4:$A$293=MAX(H14:H20)),MOD(ROW(),2)+7)))),"")</f>
        <v/>
      </c>
      <c r="K20" s="34"/>
      <c r="L20" s="20" t="str">
        <f>IFERROR(IF(K14="","",IF(MOD(ROW(),2)+7=1,INDEX(Dezembro!$C$4:$C$293,MATCH(K20,Dezembro!$A$4:$A$293,0)),INDEX(Dezembro!$C$4:$C$293,_xlfn.AGGREGATE(15,6,ROW(Dezembro!$A$4:$A$293)-ROW(Dezembro!$A$3)/(Dezembro!$A$4:$A$293=MAX(K14:K20)),MOD(ROW(),2)+7)))),"")</f>
        <v/>
      </c>
      <c r="M20" s="16" t="str">
        <f>IFERROR(IF(K14="","",IF(MOD(ROW(),2)+7=1,INDEX(Dezembro!$F$4:$F$293,MATCH(K20,Dezembro!$A$4:$A$293,0)),INDEX(Dezembro!$F$4:$F$293,_xlfn.AGGREGATE(15,6,ROW(Dezembro!$A$4:$A$293)-ROW(Dezembro!$A$3)/(Dezembro!$A$4:$A$293=MAX(K14:K20)),MOD(ROW(),2)+7)))),"")</f>
        <v/>
      </c>
      <c r="N20" s="34"/>
      <c r="O20" s="20" t="str">
        <f>IFERROR(IF(N14="","",IF(MOD(ROW(),2)+7=1,INDEX(Dezembro!$C$4:$C$293,MATCH(N20,Dezembro!$A$4:$A$293,0)),INDEX(Dezembro!$C$4:$C$293,_xlfn.AGGREGATE(15,6,ROW(Dezembro!$A$4:$A$293)-ROW(Dezembro!$A$3)/(Dezembro!$A$4:$A$293=MAX(N14:N20)),MOD(ROW(),2)+7)))),"")</f>
        <v/>
      </c>
      <c r="P20" s="16" t="str">
        <f>IFERROR(IF(N14="","",IF(MOD(ROW(),2)+7=1,INDEX(Dezembro!$F$4:$F$293,MATCH(N20,Dezembro!$A$4:$A$293,0)),INDEX(Dezembro!$F$4:$F$293,_xlfn.AGGREGATE(15,6,ROW(Dezembro!$A$4:$A$293)-ROW(Dezembro!$A$3)/(Dezembro!$A$4:$A$293=MAX(N14:N20)),MOD(ROW(),2)+7)))),"")</f>
        <v/>
      </c>
      <c r="Q20" s="34"/>
      <c r="R20" s="20" t="str">
        <f>IFERROR(IF(Q14="","",IF(MOD(ROW(),2)+7=1,INDEX(Dezembro!$C$4:$C$293,MATCH(Q20,Dezembro!$A$4:$A$293,0)),INDEX(Dezembro!$C$4:$C$293,_xlfn.AGGREGATE(15,6,ROW(Dezembro!$A$4:$A$293)-ROW(Dezembro!$A$3)/(Dezembro!$A$4:$A$293=MAX(Q14:Q20)),MOD(ROW(),2)+7)))),"")</f>
        <v/>
      </c>
      <c r="S20" s="16" t="str">
        <f>IFERROR(IF(Q14="","",IF(MOD(ROW(),2)+7=1,INDEX(Dezembro!$F$4:$F$293,MATCH(Q20,Dezembro!$A$4:$A$293,0)),INDEX(Dezembro!$F$4:$F$293,_xlfn.AGGREGATE(15,6,ROW(Dezembro!$A$4:$A$293)-ROW(Dezembro!$A$3)/(Dezembro!$A$4:$A$293=MAX(Q14:Q20)),MOD(ROW(),2)+7)))),"")</f>
        <v/>
      </c>
      <c r="T20" s="34"/>
      <c r="U20" s="46" t="str">
        <f>IFERROR(IF(T14="","",IF(MOD(ROW(),2)+7=1,INDEX(Dezembro!$C$4:$C$293,MATCH(T20,Dezembro!$A$4:$A$293,0)),INDEX(Dezembro!$C$4:$C$293,_xlfn.AGGREGATE(15,6,ROW(Dezembro!$A$4:$A$293)-ROW(Dezembro!$A$3)/(Dezembro!$A$4:$A$293=MAX(T14:T20)),MOD(ROW(),2)+7)))),"")</f>
        <v/>
      </c>
      <c r="V20" s="16" t="str">
        <f>IFERROR(IF(T14="","",IF(MOD(ROW(),2)+7=1,INDEX(Dezembro!$F$4:$F$293,MATCH(T20,Dezembro!$A$4:$A$293,0)),INDEX(Dezembro!$F$4:$F$293,_xlfn.AGGREGATE(15,6,ROW(Dezembro!$A$4:$A$293)-ROW(Dezembro!$A$3)/(Dezembro!$A$4:$A$293=MAX(T14:T20)),MOD(ROW(),2)+7)))),"")</f>
        <v/>
      </c>
    </row>
    <row r="21" spans="2:22" x14ac:dyDescent="0.3">
      <c r="B21" s="47"/>
      <c r="C21" s="21" t="str">
        <f>IFERROR(IF(B14="","",IF(MOD(ROW(),2)+7=1,INDEX(Dezembro!$C$4:$C$293,MATCH(B21,Dezembro!$A$4:$A$293,0)),INDEX(Dezembro!$C$4:$C$293,_xlfn.AGGREGATE(15,6,ROW(Dezembro!$A$4:$A$293)-ROW(Dezembro!$A$3)/(Dezembro!$A$4:$A$293=MAX(B14:B21)),MOD(ROW(),2)+7)))),"")</f>
        <v/>
      </c>
      <c r="D21" s="16" t="str">
        <f>IFERROR(IF(B14="","",IF(MOD(ROW(),2)+7=1,INDEX(Dezembro!$F$4:$F$293,MATCH(B21,Dezembro!$A$4:$A$293,0)),INDEX(Dezembro!$F$4:$F$293,_xlfn.AGGREGATE(15,6,ROW(Dezembro!$A$4:$A$293)-ROW(Dezembro!$A$3)/(Dezembro!$A$4:$A$293=MAX(B14:B21)),MOD(ROW(),2)+7)))),"")</f>
        <v/>
      </c>
      <c r="E21" s="34"/>
      <c r="F21" s="44" t="str">
        <f>IFERROR(IF(E14="","",IF(MOD(ROW(),2)+7=1,INDEX(Dezembro!$C$4:$C$293,MATCH(E21,Dezembro!$A$4:$A$293,0)),INDEX(Dezembro!$C$4:$C$293,_xlfn.AGGREGATE(15,6,ROW(Dezembro!$A$4:$A$293)-ROW(Dezembro!$A$3)/(Dezembro!$A$4:$A$293=MAX(E14:E21)),MOD(ROW(),2)+7)))),"")</f>
        <v/>
      </c>
      <c r="G21" s="16" t="str">
        <f>IFERROR(IF(E14="","",IF(MOD(ROW(),2)+7=1,INDEX(Dezembro!$F$4:$F$293,MATCH(E21,Dezembro!$A$4:$A$293,0)),INDEX(Dezembro!$F$4:$F$293,_xlfn.AGGREGATE(15,6,ROW(Dezembro!$A$4:$A$293)-ROW(Dezembro!$A$3)/(Dezembro!$A$4:$A$293=MAX(E14:E21)),MOD(ROW(),2)+7)))),"")</f>
        <v/>
      </c>
      <c r="H21" s="34"/>
      <c r="I21" s="44" t="str">
        <f>IFERROR(IF(H14="","",IF(MOD(ROW(),2)+7=1,INDEX(Dezembro!$C$4:$C$293,MATCH(H21,Dezembro!$A$4:$A$293,0)),INDEX(Dezembro!$C$4:$C$293,_xlfn.AGGREGATE(15,6,ROW(Dezembro!$A$4:$A$293)-ROW(Dezembro!$A$3)/(Dezembro!$A$4:$A$293=MAX(H14:H21)),MOD(ROW(),2)+7)))),"")</f>
        <v/>
      </c>
      <c r="J21" s="16" t="str">
        <f>IFERROR(IF(H14="","",IF(MOD(ROW(),2)+7=1,INDEX(Dezembro!$F$4:$F$293,MATCH(H21,Dezembro!$A$4:$A$293,0)),INDEX(Dezembro!$F$4:$F$293,_xlfn.AGGREGATE(15,6,ROW(Dezembro!$A$4:$A$293)-ROW(Dezembro!$A$3)/(Dezembro!$A$4:$A$293=MAX(H14:H21)),MOD(ROW(),2)+7)))),"")</f>
        <v/>
      </c>
      <c r="K21" s="34"/>
      <c r="L21" s="44" t="str">
        <f>IFERROR(IF(K14="","",IF(MOD(ROW(),2)+7=1,INDEX(Dezembro!$C$4:$C$293,MATCH(K21,Dezembro!$A$4:$A$293,0)),INDEX(Dezembro!$C$4:$C$293,_xlfn.AGGREGATE(15,6,ROW(Dezembro!$A$4:$A$293)-ROW(Dezembro!$A$3)/(Dezembro!$A$4:$A$293=MAX(K14:K21)),MOD(ROW(),2)+7)))),"")</f>
        <v/>
      </c>
      <c r="M21" s="16" t="str">
        <f>IFERROR(IF(K14="","",IF(MOD(ROW(),2)+7=1,INDEX(Dezembro!$F$4:$F$293,MATCH(K21,Dezembro!$A$4:$A$293,0)),INDEX(Dezembro!$F$4:$F$293,_xlfn.AGGREGATE(15,6,ROW(Dezembro!$A$4:$A$293)-ROW(Dezembro!$A$3)/(Dezembro!$A$4:$A$293=MAX(K14:K21)),MOD(ROW(),2)+7)))),"")</f>
        <v/>
      </c>
      <c r="N21" s="34"/>
      <c r="O21" s="44" t="str">
        <f>IFERROR(IF(N14="","",IF(MOD(ROW(),2)+7=1,INDEX(Dezembro!$C$4:$C$293,MATCH(N21,Dezembro!$A$4:$A$293,0)),INDEX(Dezembro!$C$4:$C$293,_xlfn.AGGREGATE(15,6,ROW(Dezembro!$A$4:$A$293)-ROW(Dezembro!$A$3)/(Dezembro!$A$4:$A$293=MAX(N14:N21)),MOD(ROW(),2)+7)))),"")</f>
        <v/>
      </c>
      <c r="P21" s="16" t="str">
        <f>IFERROR(IF(N14="","",IF(MOD(ROW(),2)+7=1,INDEX(Dezembro!$F$4:$F$293,MATCH(N21,Dezembro!$A$4:$A$293,0)),INDEX(Dezembro!$F$4:$F$293,_xlfn.AGGREGATE(15,6,ROW(Dezembro!$A$4:$A$293)-ROW(Dezembro!$A$3)/(Dezembro!$A$4:$A$293=MAX(N14:N21)),MOD(ROW(),2)+7)))),"")</f>
        <v/>
      </c>
      <c r="Q21" s="34"/>
      <c r="R21" s="44" t="str">
        <f>IFERROR(IF(Q14="","",IF(MOD(ROW(),2)+7=1,INDEX(Dezembro!$C$4:$C$293,MATCH(Q21,Dezembro!$A$4:$A$293,0)),INDEX(Dezembro!$C$4:$C$293,_xlfn.AGGREGATE(15,6,ROW(Dezembro!$A$4:$A$293)-ROW(Dezembro!$A$3)/(Dezembro!$A$4:$A$293=MAX(Q14:Q21)),MOD(ROW(),2)+7)))),"")</f>
        <v/>
      </c>
      <c r="S21" s="16" t="str">
        <f>IFERROR(IF(Q14="","",IF(MOD(ROW(),2)+7=1,INDEX(Dezembro!$F$4:$F$293,MATCH(Q21,Dezembro!$A$4:$A$293,0)),INDEX(Dezembro!$F$4:$F$293,_xlfn.AGGREGATE(15,6,ROW(Dezembro!$A$4:$A$293)-ROW(Dezembro!$A$3)/(Dezembro!$A$4:$A$293=MAX(Q14:Q21)),MOD(ROW(),2)+7)))),"")</f>
        <v/>
      </c>
      <c r="T21" s="34"/>
      <c r="U21" s="51" t="str">
        <f>IFERROR(IF(T14="","",IF(MOD(ROW(),2)+7=1,INDEX(Dezembro!$C$4:$C$293,MATCH(T21,Dezembro!$A$4:$A$293,0)),INDEX(Dezembro!$C$4:$C$293,_xlfn.AGGREGATE(15,6,ROW(Dezembro!$A$4:$A$293)-ROW(Dezembro!$A$3)/(Dezembro!$A$4:$A$293=MAX(T14:T21)),MOD(ROW(),2)+7)))),"")</f>
        <v/>
      </c>
      <c r="V21" s="16" t="str">
        <f>IFERROR(IF(T14="","",IF(MOD(ROW(),2)+7=1,INDEX(Dezembro!$F$4:$F$293,MATCH(T21,Dezembro!$A$4:$A$293,0)),INDEX(Dezembro!$F$4:$F$293,_xlfn.AGGREGATE(15,6,ROW(Dezembro!$A$4:$A$293)-ROW(Dezembro!$A$3)/(Dezembro!$A$4:$A$293=MAX(T14:T21)),MOD(ROW(),2)+7)))),"")</f>
        <v/>
      </c>
    </row>
    <row r="22" spans="2:22" x14ac:dyDescent="0.3">
      <c r="B22" s="49">
        <f>Dezembro!H9</f>
        <v>44542</v>
      </c>
      <c r="C22" s="20" t="str">
        <f>IFERROR(IF(B22="","",IF(MOD(ROW(),2)+1=1,INDEX(Dezembro!$C$4:$C$293,MATCH(B22,Dezembro!$A$4:$A$293,0)),INDEX(Dezembro!$C$4:$C$293,_xlfn.AGGREGATE(15,6,ROW(Dezembro!$A$4:$A$293)-ROW(Dezembro!$A$3)/(Dezembro!$A$4:$A$293=MAX(B22)),MOD(ROW(),2)+1)))),"")</f>
        <v/>
      </c>
      <c r="D22" s="16" t="str">
        <f>IFERROR(IF(B22="","",IF(MOD(ROW(),2)+1=1,INDEX(Dezembro!$F$4:$F$293,MATCH(B22,Dezembro!$A$4:$A$293,0)),INDEX(Dezembro!$F$4:$F$293,_xlfn.AGGREGATE(15,6,ROW(Dezembro!$A$4:$A$293)-ROW(Dezembro!$A$3)/(Dezembro!$A$4:$A$293=MAX(B22)),MOD(ROW(),2)+1)))),"")</f>
        <v/>
      </c>
      <c r="E22" s="36">
        <f>Dezembro!I9</f>
        <v>44543</v>
      </c>
      <c r="F22" s="20" t="str">
        <f>IFERROR(IF(E22="","",IF(MOD(ROW(),2)+1=1,INDEX(Dezembro!$C$4:$C$293,MATCH(E22,Dezembro!$A$4:$A$293,0)),INDEX(Dezembro!$C$4:$C$293,_xlfn.AGGREGATE(15,6,ROW(Dezembro!$A$4:$A$293)-ROW(Dezembro!$A$3)/(Dezembro!$A$4:$A$293=MAX(E22)),MOD(ROW(),2)+1)))),"")</f>
        <v/>
      </c>
      <c r="G22" s="16" t="str">
        <f>IFERROR(IF(E22="","",IF(MOD(ROW(),2)+1=1,INDEX(Dezembro!$F$4:$F$293,MATCH(E22,Dezembro!$A$4:$A$293,0)),INDEX(Dezembro!$F$4:$F$293,_xlfn.AGGREGATE(15,6,ROW(Dezembro!$A$4:$A$293)-ROW(Dezembro!$A$3)/(Dezembro!$A$4:$A$293=MAX(E22)),MOD(ROW(),2)+1)))),"")</f>
        <v/>
      </c>
      <c r="H22" s="36">
        <f>Dezembro!J9</f>
        <v>44544</v>
      </c>
      <c r="I22" s="20" t="str">
        <f>IFERROR(IF(H22="","",IF(MOD(ROW(),2)+1=1,INDEX(Dezembro!$C$4:$C$293,MATCH(H22,Dezembro!$A$4:$A$293,0)),INDEX(Dezembro!$C$4:$C$293,_xlfn.AGGREGATE(15,6,ROW(Dezembro!$A$4:$A$293)-ROW(Dezembro!$A$3)/(Dezembro!$A$4:$A$293=MAX(H22)),MOD(ROW(),2)+1)))),"")</f>
        <v/>
      </c>
      <c r="J22" s="16" t="str">
        <f>IFERROR(IF(H22="","",IF(MOD(ROW(),2)+1=1,INDEX(Dezembro!$F$4:$F$293,MATCH(H22,Dezembro!$A$4:$A$293,0)),INDEX(Dezembro!$F$4:$F$293,_xlfn.AGGREGATE(15,6,ROW(Dezembro!$A$4:$A$293)-ROW(Dezembro!$A$3)/(Dezembro!$A$4:$A$293=MAX(H22)),MOD(ROW(),2)+1)))),"")</f>
        <v/>
      </c>
      <c r="K22" s="36">
        <f>Dezembro!K9</f>
        <v>44545</v>
      </c>
      <c r="L22" s="20" t="str">
        <f>IFERROR(IF(K22="","",IF(MOD(ROW(),2)+1=1,INDEX(Dezembro!$C$4:$C$293,MATCH(K22,Dezembro!$A$4:$A$293,0)),INDEX(Dezembro!$C$4:$C$293,_xlfn.AGGREGATE(15,6,ROW(Dezembro!$A$4:$A$293)-ROW(Dezembro!$A$3)/(Dezembro!$A$4:$A$293=MAX(K22)),MOD(ROW(),2)+1)))),"")</f>
        <v/>
      </c>
      <c r="M22" s="16" t="str">
        <f>IFERROR(IF(K22="","",IF(MOD(ROW(),2)+1=1,INDEX(Dezembro!$F$4:$F$293,MATCH(K22,Dezembro!$A$4:$A$293,0)),INDEX(Dezembro!$F$4:$F$293,_xlfn.AGGREGATE(15,6,ROW(Dezembro!$A$4:$A$293)-ROW(Dezembro!$A$3)/(Dezembro!$A$4:$A$293=MAX(K22)),MOD(ROW(),2)+1)))),"")</f>
        <v/>
      </c>
      <c r="N22" s="36">
        <f>Dezembro!L9</f>
        <v>44546</v>
      </c>
      <c r="O22" s="20" t="str">
        <f>IFERROR(IF(N22="","",IF(MOD(ROW(),2)+1=1,INDEX(Dezembro!$C$4:$C$293,MATCH(N22,Dezembro!$A$4:$A$293,0)),INDEX(Dezembro!$C$4:$C$293,_xlfn.AGGREGATE(15,6,ROW(Dezembro!$A$4:$A$293)-ROW(Dezembro!$A$3)/(Dezembro!$A$4:$A$293=MAX(N22)),MOD(ROW(),2)+1)))),"")</f>
        <v/>
      </c>
      <c r="P22" s="16" t="str">
        <f>IFERROR(IF(N22="","",IF(MOD(ROW(),2)+1=1,INDEX(Dezembro!$F$4:$F$293,MATCH(N22,Dezembro!$A$4:$A$293,0)),INDEX(Dezembro!$F$4:$F$293,_xlfn.AGGREGATE(15,6,ROW(Dezembro!$A$4:$A$293)-ROW(Dezembro!$A$3)/(Dezembro!$A$4:$A$293=MAX(N22)),MOD(ROW(),2)+1)))),"")</f>
        <v/>
      </c>
      <c r="Q22" s="36">
        <f>Dezembro!M9</f>
        <v>44547</v>
      </c>
      <c r="R22" s="20" t="str">
        <f>IFERROR(IF(Q22="","",IF(MOD(ROW(),2)+1=1,INDEX(Dezembro!$C$4:$C$293,MATCH(Q22,Dezembro!$A$4:$A$293,0)),INDEX(Dezembro!$C$4:$C$293,_xlfn.AGGREGATE(15,6,ROW(Dezembro!$A$4:$A$293)-ROW(Dezembro!$A$3)/(Dezembro!$A$4:$A$293=MAX(Q22)),MOD(ROW(),2)+1)))),"")</f>
        <v/>
      </c>
      <c r="S22" s="16" t="str">
        <f>IFERROR(IF(Q22="","",IF(MOD(ROW(),2)+1=1,INDEX(Dezembro!$F$4:$F$293,MATCH(Q22,Dezembro!$A$4:$A$293,0)),INDEX(Dezembro!$F$4:$F$293,_xlfn.AGGREGATE(15,6,ROW(Dezembro!$A$4:$A$293)-ROW(Dezembro!$A$3)/(Dezembro!$A$4:$A$293=MAX(Q22)),MOD(ROW(),2)+1)))),"")</f>
        <v/>
      </c>
      <c r="T22" s="36">
        <f>Dezembro!N9</f>
        <v>44548</v>
      </c>
      <c r="U22" s="46" t="str">
        <f>IFERROR(IF(T22="","",IF(MOD(ROW(),2)+1=1,INDEX(Dezembro!$C$4:$C$293,MATCH(T22,Dezembro!$A$4:$A$293,0)),INDEX(Dezembro!$C$4:$C$293,_xlfn.AGGREGATE(15,6,ROW(Dezembro!$A$4:$A$293)-ROW(Dezembro!$A$3)/(Dezembro!$A$4:$A$293=MAX(T22)),MOD(ROW(),2)+1)))),"")</f>
        <v/>
      </c>
      <c r="V22" s="16" t="str">
        <f>IFERROR(IF(T22="","",IF(MOD(ROW(),2)+1=1,INDEX(Dezembro!$F$4:$F$293,MATCH(T22,Dezembro!$A$4:$A$293,0)),INDEX(Dezembro!$F$4:$F$293,_xlfn.AGGREGATE(15,6,ROW(Dezembro!$A$4:$A$293)-ROW(Dezembro!$A$3)/(Dezembro!$A$4:$A$293=MAX(T22)),MOD(ROW(),2)+1)))),"")</f>
        <v/>
      </c>
    </row>
    <row r="23" spans="2:22" x14ac:dyDescent="0.3">
      <c r="B23" s="45"/>
      <c r="C23" s="20" t="str">
        <f>IFERROR(IF(B22="","",IF(MOD(ROW(),2)+1=1,INDEX(Dezembro!$C$4:$C$293,MATCH(B23,Dezembro!$A$4:$A$293,0)),INDEX(Dezembro!$C$4:$C$293,_xlfn.AGGREGATE(15,6,ROW(Dezembro!$A$4:$A$293)-ROW(Dezembro!$A$3)/(Dezembro!$A$4:$A$293=MAX(B22:B23)),MOD(ROW(),2)+1)))),"")</f>
        <v/>
      </c>
      <c r="D23" s="16" t="str">
        <f>IFERROR(IF(B22="","",IF(MOD(ROW(),2)+1=1,INDEX(Dezembro!$F$4:$F$293,MATCH(B23,Dezembro!$A$4:$A$293,0)),INDEX(Dezembro!$F$4:$F$293,_xlfn.AGGREGATE(15,6,ROW(Dezembro!$A$4:$A$293)-ROW(Dezembro!$A$3)/(Dezembro!$A$4:$A$293=MAX(B22:B23)),MOD(ROW(),2)+1)))),"")</f>
        <v/>
      </c>
      <c r="E23" s="26"/>
      <c r="F23" s="20" t="str">
        <f>IFERROR(IF(E22="","",IF(MOD(ROW(),2)+1=1,INDEX(Dezembro!$C$4:$C$293,MATCH(E23,Dezembro!$A$4:$A$293,0)),INDEX(Dezembro!$C$4:$C$293,_xlfn.AGGREGATE(15,6,ROW(Dezembro!$A$4:$A$293)-ROW(Dezembro!$A$3)/(Dezembro!$A$4:$A$293=MAX(E22:E23)),MOD(ROW(),2)+1)))),"")</f>
        <v/>
      </c>
      <c r="G23" s="16" t="str">
        <f>IFERROR(IF(E22="","",IF(MOD(ROW(),2)+1=1,INDEX(Dezembro!$F$4:$F$293,MATCH(E23,Dezembro!$A$4:$A$293,0)),INDEX(Dezembro!$F$4:$F$293,_xlfn.AGGREGATE(15,6,ROW(Dezembro!$A$4:$A$293)-ROW(Dezembro!$A$3)/(Dezembro!$A$4:$A$293=MAX(E22:E23)),MOD(ROW(),2)+1)))),"")</f>
        <v/>
      </c>
      <c r="H23" s="26"/>
      <c r="I23" s="20" t="str">
        <f>IFERROR(IF(H22="","",IF(MOD(ROW(),2)+1=1,INDEX(Dezembro!$C$4:$C$293,MATCH(H23,Dezembro!$A$4:$A$293,0)),INDEX(Dezembro!$C$4:$C$293,_xlfn.AGGREGATE(15,6,ROW(Dezembro!$A$4:$A$293)-ROW(Dezembro!$A$3)/(Dezembro!$A$4:$A$293=MAX(H22:H23)),MOD(ROW(),2)+1)))),"")</f>
        <v/>
      </c>
      <c r="J23" s="16" t="str">
        <f>IFERROR(IF(H22="","",IF(MOD(ROW(),2)+1=1,INDEX(Dezembro!$F$4:$F$293,MATCH(H23,Dezembro!$A$4:$A$293,0)),INDEX(Dezembro!$F$4:$F$293,_xlfn.AGGREGATE(15,6,ROW(Dezembro!$A$4:$A$293)-ROW(Dezembro!$A$3)/(Dezembro!$A$4:$A$293=MAX(H22:H23)),MOD(ROW(),2)+1)))),"")</f>
        <v/>
      </c>
      <c r="K23" s="26"/>
      <c r="L23" s="20" t="str">
        <f>IFERROR(IF(K22="","",IF(MOD(ROW(),2)+1=1,INDEX(Dezembro!$C$4:$C$293,MATCH(K23,Dezembro!$A$4:$A$293,0)),INDEX(Dezembro!$C$4:$C$293,_xlfn.AGGREGATE(15,6,ROW(Dezembro!$A$4:$A$293)-ROW(Dezembro!$A$3)/(Dezembro!$A$4:$A$293=MAX(K22:K23)),MOD(ROW(),2)+1)))),"")</f>
        <v/>
      </c>
      <c r="M23" s="16" t="str">
        <f>IFERROR(IF(K22="","",IF(MOD(ROW(),2)+1=1,INDEX(Dezembro!$F$4:$F$293,MATCH(K23,Dezembro!$A$4:$A$293,0)),INDEX(Dezembro!$F$4:$F$293,_xlfn.AGGREGATE(15,6,ROW(Dezembro!$A$4:$A$293)-ROW(Dezembro!$A$3)/(Dezembro!$A$4:$A$293=MAX(K22:K23)),MOD(ROW(),2)+1)))),"")</f>
        <v/>
      </c>
      <c r="N23" s="26"/>
      <c r="O23" s="20" t="str">
        <f>IFERROR(IF(N22="","",IF(MOD(ROW(),2)+1=1,INDEX(Dezembro!$C$4:$C$293,MATCH(N23,Dezembro!$A$4:$A$293,0)),INDEX(Dezembro!$C$4:$C$293,_xlfn.AGGREGATE(15,6,ROW(Dezembro!$A$4:$A$293)-ROW(Dezembro!$A$3)/(Dezembro!$A$4:$A$293=MAX(N22:N23)),MOD(ROW(),2)+1)))),"")</f>
        <v/>
      </c>
      <c r="P23" s="16" t="str">
        <f>IFERROR(IF(N22="","",IF(MOD(ROW(),2)+1=1,INDEX(Dezembro!$F$4:$F$293,MATCH(N23,Dezembro!$A$4:$A$293,0)),INDEX(Dezembro!$F$4:$F$293,_xlfn.AGGREGATE(15,6,ROW(Dezembro!$A$4:$A$293)-ROW(Dezembro!$A$3)/(Dezembro!$A$4:$A$293=MAX(N22:N23)),MOD(ROW(),2)+1)))),"")</f>
        <v/>
      </c>
      <c r="Q23" s="26"/>
      <c r="R23" s="20" t="str">
        <f>IFERROR(IF(Q22="","",IF(MOD(ROW(),2)+1=1,INDEX(Dezembro!$C$4:$C$293,MATCH(Q23,Dezembro!$A$4:$A$293,0)),INDEX(Dezembro!$C$4:$C$293,_xlfn.AGGREGATE(15,6,ROW(Dezembro!$A$4:$A$293)-ROW(Dezembro!$A$3)/(Dezembro!$A$4:$A$293=MAX(Q22:Q23)),MOD(ROW(),2)+1)))),"")</f>
        <v/>
      </c>
      <c r="S23" s="16" t="str">
        <f>IFERROR(IF(Q22="","",IF(MOD(ROW(),2)+1=1,INDEX(Dezembro!$F$4:$F$293,MATCH(Q23,Dezembro!$A$4:$A$293,0)),INDEX(Dezembro!$F$4:$F$293,_xlfn.AGGREGATE(15,6,ROW(Dezembro!$A$4:$A$293)-ROW(Dezembro!$A$3)/(Dezembro!$A$4:$A$293=MAX(Q22:Q23)),MOD(ROW(),2)+1)))),"")</f>
        <v/>
      </c>
      <c r="T23" s="26"/>
      <c r="U23" s="46" t="str">
        <f>IFERROR(IF(T22="","",IF(MOD(ROW(),2)+1=1,INDEX(Dezembro!$C$4:$C$293,MATCH(T23,Dezembro!$A$4:$A$293,0)),INDEX(Dezembro!$C$4:$C$293,_xlfn.AGGREGATE(15,6,ROW(Dezembro!$A$4:$A$293)-ROW(Dezembro!$A$3)/(Dezembro!$A$4:$A$293=MAX(T22:T23)),MOD(ROW(),2)+1)))),"")</f>
        <v/>
      </c>
      <c r="V23" s="16" t="str">
        <f>IFERROR(IF(T22="","",IF(MOD(ROW(),2)+1=1,INDEX(Dezembro!$F$4:$F$293,MATCH(T23,Dezembro!$A$4:$A$293,0)),INDEX(Dezembro!$F$4:$F$293,_xlfn.AGGREGATE(15,6,ROW(Dezembro!$A$4:$A$293)-ROW(Dezembro!$A$3)/(Dezembro!$A$4:$A$293=MAX(T22:T23)),MOD(ROW(),2)+1)))),"")</f>
        <v/>
      </c>
    </row>
    <row r="24" spans="2:22" x14ac:dyDescent="0.3">
      <c r="B24" s="45"/>
      <c r="C24" s="20" t="str">
        <f>IFERROR(IF(B22="","",IF(MOD(ROW(),2)+3=1,INDEX(Dezembro!$C$4:$C$293,MATCH(B24,Dezembro!$A$4:$A$293,0)),INDEX(Dezembro!$C$4:$C$293,_xlfn.AGGREGATE(15,6,ROW(Dezembro!$A$4:$A$293)-ROW(Dezembro!$A$3)/(Dezembro!$A$4:$A$293=MAX(B22:B24)),MOD(ROW(),2)+3)))),"")</f>
        <v/>
      </c>
      <c r="D24" s="16" t="str">
        <f>IFERROR(IF(B22="","",IF(MOD(ROW(),2)+3=1,INDEX(Dezembro!$F$4:$F$293,MATCH(B24,Dezembro!$A$4:$A$293,0)),INDEX(Dezembro!$F$4:$F$293,_xlfn.AGGREGATE(15,6,ROW(Dezembro!$A$4:$A$293)-ROW(Dezembro!$A$3)/(Dezembro!$A$4:$A$293=MAX(B22:B24)),MOD(ROW(),2)+3)))),"")</f>
        <v/>
      </c>
      <c r="E24" s="26"/>
      <c r="F24" s="20" t="str">
        <f>IFERROR(IF(E22="","",IF(MOD(ROW(),2)+3=1,INDEX(Dezembro!$C$4:$C$293,MATCH(E24,Dezembro!$A$4:$A$293,0)),INDEX(Dezembro!$C$4:$C$293,_xlfn.AGGREGATE(15,6,ROW(Dezembro!$A$4:$A$293)-ROW(Dezembro!$A$3)/(Dezembro!$A$4:$A$293=MAX(E22:E24)),MOD(ROW(),2)+3)))),"")</f>
        <v/>
      </c>
      <c r="G24" s="16" t="str">
        <f>IFERROR(IF(E22="","",IF(MOD(ROW(),2)+3=1,INDEX(Dezembro!$F$4:$F$293,MATCH(E24,Dezembro!$A$4:$A$293,0)),INDEX(Dezembro!$F$4:$F$293,_xlfn.AGGREGATE(15,6,ROW(Dezembro!$A$4:$A$293)-ROW(Dezembro!$A$3)/(Dezembro!$A$4:$A$293=MAX(E22:E24)),MOD(ROW(),2)+3)))),"")</f>
        <v/>
      </c>
      <c r="H24" s="26"/>
      <c r="I24" s="20" t="str">
        <f>IFERROR(IF(H22="","",IF(MOD(ROW(),2)+3=1,INDEX(Dezembro!$C$4:$C$293,MATCH(H24,Dezembro!$A$4:$A$293,0)),INDEX(Dezembro!$C$4:$C$293,_xlfn.AGGREGATE(15,6,ROW(Dezembro!$A$4:$A$293)-ROW(Dezembro!$A$3)/(Dezembro!$A$4:$A$293=MAX(H22:H24)),MOD(ROW(),2)+3)))),"")</f>
        <v/>
      </c>
      <c r="J24" s="16" t="str">
        <f>IFERROR(IF(H22="","",IF(MOD(ROW(),2)+3=1,INDEX(Dezembro!$F$4:$F$293,MATCH(H24,Dezembro!$A$4:$A$293,0)),INDEX(Dezembro!$F$4:$F$293,_xlfn.AGGREGATE(15,6,ROW(Dezembro!$A$4:$A$293)-ROW(Dezembro!$A$3)/(Dezembro!$A$4:$A$293=MAX(H22:H24)),MOD(ROW(),2)+3)))),"")</f>
        <v/>
      </c>
      <c r="K24" s="26"/>
      <c r="L24" s="20" t="str">
        <f>IFERROR(IF(K22="","",IF(MOD(ROW(),2)+3=1,INDEX(Dezembro!$C$4:$C$293,MATCH(K24,Dezembro!$A$4:$A$293,0)),INDEX(Dezembro!$C$4:$C$293,_xlfn.AGGREGATE(15,6,ROW(Dezembro!$A$4:$A$293)-ROW(Dezembro!$A$3)/(Dezembro!$A$4:$A$293=MAX(K22:K24)),MOD(ROW(),2)+3)))),"")</f>
        <v/>
      </c>
      <c r="M24" s="16" t="str">
        <f>IFERROR(IF(K22="","",IF(MOD(ROW(),2)+3=1,INDEX(Dezembro!$F$4:$F$293,MATCH(K24,Dezembro!$A$4:$A$293,0)),INDEX(Dezembro!$F$4:$F$293,_xlfn.AGGREGATE(15,6,ROW(Dezembro!$A$4:$A$293)-ROW(Dezembro!$A$3)/(Dezembro!$A$4:$A$293=MAX(K22:K24)),MOD(ROW(),2)+3)))),"")</f>
        <v/>
      </c>
      <c r="N24" s="26"/>
      <c r="O24" s="20" t="str">
        <f>IFERROR(IF(N22="","",IF(MOD(ROW(),2)+3=1,INDEX(Dezembro!$C$4:$C$293,MATCH(N24,Dezembro!$A$4:$A$293,0)),INDEX(Dezembro!$C$4:$C$293,_xlfn.AGGREGATE(15,6,ROW(Dezembro!$A$4:$A$293)-ROW(Dezembro!$A$3)/(Dezembro!$A$4:$A$293=MAX(N22:N24)),MOD(ROW(),2)+3)))),"")</f>
        <v/>
      </c>
      <c r="P24" s="16" t="str">
        <f>IFERROR(IF(N22="","",IF(MOD(ROW(),2)+3=1,INDEX(Dezembro!$F$4:$F$293,MATCH(N24,Dezembro!$A$4:$A$293,0)),INDEX(Dezembro!$F$4:$F$293,_xlfn.AGGREGATE(15,6,ROW(Dezembro!$A$4:$A$293)-ROW(Dezembro!$A$3)/(Dezembro!$A$4:$A$293=MAX(N22:N24)),MOD(ROW(),2)+3)))),"")</f>
        <v/>
      </c>
      <c r="Q24" s="26"/>
      <c r="R24" s="20" t="str">
        <f>IFERROR(IF(Q22="","",IF(MOD(ROW(),2)+3=1,INDEX(Dezembro!$C$4:$C$293,MATCH(Q24,Dezembro!$A$4:$A$293,0)),INDEX(Dezembro!$C$4:$C$293,_xlfn.AGGREGATE(15,6,ROW(Dezembro!$A$4:$A$293)-ROW(Dezembro!$A$3)/(Dezembro!$A$4:$A$293=MAX(Q22:Q24)),MOD(ROW(),2)+3)))),"")</f>
        <v/>
      </c>
      <c r="S24" s="16" t="str">
        <f>IFERROR(IF(Q22="","",IF(MOD(ROW(),2)+3=1,INDEX(Dezembro!$F$4:$F$293,MATCH(Q24,Dezembro!$A$4:$A$293,0)),INDEX(Dezembro!$F$4:$F$293,_xlfn.AGGREGATE(15,6,ROW(Dezembro!$A$4:$A$293)-ROW(Dezembro!$A$3)/(Dezembro!$A$4:$A$293=MAX(Q22:Q24)),MOD(ROW(),2)+3)))),"")</f>
        <v/>
      </c>
      <c r="T24" s="26"/>
      <c r="U24" s="46" t="str">
        <f>IFERROR(IF(T22="","",IF(MOD(ROW(),2)+3=1,INDEX(Dezembro!$C$4:$C$293,MATCH(T24,Dezembro!$A$4:$A$293,0)),INDEX(Dezembro!$C$4:$C$293,_xlfn.AGGREGATE(15,6,ROW(Dezembro!$A$4:$A$293)-ROW(Dezembro!$A$3)/(Dezembro!$A$4:$A$293=MAX(T22:T24)),MOD(ROW(),2)+3)))),"")</f>
        <v/>
      </c>
      <c r="V24" s="16" t="str">
        <f>IFERROR(IF(T22="","",IF(MOD(ROW(),2)+3=1,INDEX(Dezembro!$F$4:$F$293,MATCH(T24,Dezembro!$A$4:$A$293,0)),INDEX(Dezembro!$F$4:$F$293,_xlfn.AGGREGATE(15,6,ROW(Dezembro!$A$4:$A$293)-ROW(Dezembro!$A$3)/(Dezembro!$A$4:$A$293=MAX(T22:T24)),MOD(ROW(),2)+3)))),"")</f>
        <v/>
      </c>
    </row>
    <row r="25" spans="2:22" x14ac:dyDescent="0.3">
      <c r="B25" s="45"/>
      <c r="C25" s="20" t="str">
        <f>IFERROR(IF(B22="","",IF(MOD(ROW(),2)+3=1,INDEX(Dezembro!$C$4:$C$293,MATCH(B25,Dezembro!$A$4:$A$293,0)),INDEX(Dezembro!$C$4:$C$293,_xlfn.AGGREGATE(15,6,ROW(Dezembro!$A$4:$A$293)-ROW(Dezembro!$A$3)/(Dezembro!$A$4:$A$293=MAX(B22:B25)),MOD(ROW(),2)+3)))),"")</f>
        <v/>
      </c>
      <c r="D25" s="16" t="str">
        <f>IFERROR(IF(B22="","",IF(MOD(ROW(),2)+3=1,INDEX(Dezembro!$F$4:$F$293,MATCH(B25,Dezembro!$A$4:$A$293,0)),INDEX(Dezembro!$F$4:$F$293,_xlfn.AGGREGATE(15,6,ROW(Dezembro!$A$4:$A$293)-ROW(Dezembro!$A$3)/(Dezembro!$A$4:$A$293=MAX(B22:B25)),MOD(ROW(),2)+3)))),"")</f>
        <v/>
      </c>
      <c r="E25" s="26"/>
      <c r="F25" s="20" t="str">
        <f>IFERROR(IF(E22="","",IF(MOD(ROW(),2)+3=1,INDEX(Dezembro!$C$4:$C$293,MATCH(E25,Dezembro!$A$4:$A$293,0)),INDEX(Dezembro!$C$4:$C$293,_xlfn.AGGREGATE(15,6,ROW(Dezembro!$A$4:$A$293)-ROW(Dezembro!$A$3)/(Dezembro!$A$4:$A$293=MAX(E22:E25)),MOD(ROW(),2)+3)))),"")</f>
        <v/>
      </c>
      <c r="G25" s="16" t="str">
        <f>IFERROR(IF(E22="","",IF(MOD(ROW(),2)+3=1,INDEX(Dezembro!$F$4:$F$293,MATCH(E25,Dezembro!$A$4:$A$293,0)),INDEX(Dezembro!$F$4:$F$293,_xlfn.AGGREGATE(15,6,ROW(Dezembro!$A$4:$A$293)-ROW(Dezembro!$A$3)/(Dezembro!$A$4:$A$293=MAX(E22:E25)),MOD(ROW(),2)+3)))),"")</f>
        <v/>
      </c>
      <c r="H25" s="26"/>
      <c r="I25" s="20" t="str">
        <f>IFERROR(IF(H22="","",IF(MOD(ROW(),2)+3=1,INDEX(Dezembro!$C$4:$C$293,MATCH(H25,Dezembro!$A$4:$A$293,0)),INDEX(Dezembro!$C$4:$C$293,_xlfn.AGGREGATE(15,6,ROW(Dezembro!$A$4:$A$293)-ROW(Dezembro!$A$3)/(Dezembro!$A$4:$A$293=MAX(H22:H25)),MOD(ROW(),2)+3)))),"")</f>
        <v/>
      </c>
      <c r="J25" s="16" t="str">
        <f>IFERROR(IF(H22="","",IF(MOD(ROW(),2)+3=1,INDEX(Dezembro!$F$4:$F$293,MATCH(H25,Dezembro!$A$4:$A$293,0)),INDEX(Dezembro!$F$4:$F$293,_xlfn.AGGREGATE(15,6,ROW(Dezembro!$A$4:$A$293)-ROW(Dezembro!$A$3)/(Dezembro!$A$4:$A$293=MAX(H22:H25)),MOD(ROW(),2)+3)))),"")</f>
        <v/>
      </c>
      <c r="K25" s="26"/>
      <c r="L25" s="20" t="str">
        <f>IFERROR(IF(K22="","",IF(MOD(ROW(),2)+3=1,INDEX(Dezembro!$C$4:$C$293,MATCH(K25,Dezembro!$A$4:$A$293,0)),INDEX(Dezembro!$C$4:$C$293,_xlfn.AGGREGATE(15,6,ROW(Dezembro!$A$4:$A$293)-ROW(Dezembro!$A$3)/(Dezembro!$A$4:$A$293=MAX(K22:K25)),MOD(ROW(),2)+3)))),"")</f>
        <v/>
      </c>
      <c r="M25" s="16" t="str">
        <f>IFERROR(IF(K22="","",IF(MOD(ROW(),2)+3=1,INDEX(Dezembro!$F$4:$F$293,MATCH(K25,Dezembro!$A$4:$A$293,0)),INDEX(Dezembro!$F$4:$F$293,_xlfn.AGGREGATE(15,6,ROW(Dezembro!$A$4:$A$293)-ROW(Dezembro!$A$3)/(Dezembro!$A$4:$A$293=MAX(K22:K25)),MOD(ROW(),2)+3)))),"")</f>
        <v/>
      </c>
      <c r="N25" s="26"/>
      <c r="O25" s="20" t="str">
        <f>IFERROR(IF(N22="","",IF(MOD(ROW(),2)+3=1,INDEX(Dezembro!$C$4:$C$293,MATCH(N25,Dezembro!$A$4:$A$293,0)),INDEX(Dezembro!$C$4:$C$293,_xlfn.AGGREGATE(15,6,ROW(Dezembro!$A$4:$A$293)-ROW(Dezembro!$A$3)/(Dezembro!$A$4:$A$293=MAX(N22:N25)),MOD(ROW(),2)+3)))),"")</f>
        <v/>
      </c>
      <c r="P25" s="16" t="str">
        <f>IFERROR(IF(N22="","",IF(MOD(ROW(),2)+3=1,INDEX(Dezembro!$F$4:$F$293,MATCH(N25,Dezembro!$A$4:$A$293,0)),INDEX(Dezembro!$F$4:$F$293,_xlfn.AGGREGATE(15,6,ROW(Dezembro!$A$4:$A$293)-ROW(Dezembro!$A$3)/(Dezembro!$A$4:$A$293=MAX(N22:N25)),MOD(ROW(),2)+3)))),"")</f>
        <v/>
      </c>
      <c r="Q25" s="26"/>
      <c r="R25" s="20" t="str">
        <f>IFERROR(IF(Q22="","",IF(MOD(ROW(),2)+3=1,INDEX(Dezembro!$C$4:$C$293,MATCH(Q25,Dezembro!$A$4:$A$293,0)),INDEX(Dezembro!$C$4:$C$293,_xlfn.AGGREGATE(15,6,ROW(Dezembro!$A$4:$A$293)-ROW(Dezembro!$A$3)/(Dezembro!$A$4:$A$293=MAX(Q22:Q25)),MOD(ROW(),2)+3)))),"")</f>
        <v/>
      </c>
      <c r="S25" s="16" t="str">
        <f>IFERROR(IF(Q22="","",IF(MOD(ROW(),2)+3=1,INDEX(Dezembro!$F$4:$F$293,MATCH(Q25,Dezembro!$A$4:$A$293,0)),INDEX(Dezembro!$F$4:$F$293,_xlfn.AGGREGATE(15,6,ROW(Dezembro!$A$4:$A$293)-ROW(Dezembro!$A$3)/(Dezembro!$A$4:$A$293=MAX(Q22:Q25)),MOD(ROW(),2)+3)))),"")</f>
        <v/>
      </c>
      <c r="T25" s="26"/>
      <c r="U25" s="46" t="str">
        <f>IFERROR(IF(T22="","",IF(MOD(ROW(),2)+3=1,INDEX(Dezembro!$C$4:$C$293,MATCH(T25,Dezembro!$A$4:$A$293,0)),INDEX(Dezembro!$C$4:$C$293,_xlfn.AGGREGATE(15,6,ROW(Dezembro!$A$4:$A$293)-ROW(Dezembro!$A$3)/(Dezembro!$A$4:$A$293=MAX(T22:T25)),MOD(ROW(),2)+3)))),"")</f>
        <v/>
      </c>
      <c r="V25" s="16" t="str">
        <f>IFERROR(IF(T22="","",IF(MOD(ROW(),2)+3=1,INDEX(Dezembro!$F$4:$F$293,MATCH(T25,Dezembro!$A$4:$A$293,0)),INDEX(Dezembro!$F$4:$F$293,_xlfn.AGGREGATE(15,6,ROW(Dezembro!$A$4:$A$293)-ROW(Dezembro!$A$3)/(Dezembro!$A$4:$A$293=MAX(T22:T25)),MOD(ROW(),2)+3)))),"")</f>
        <v/>
      </c>
    </row>
    <row r="26" spans="2:22" x14ac:dyDescent="0.3">
      <c r="B26" s="47"/>
      <c r="C26" s="20" t="str">
        <f>IFERROR(IF(B22="","",IF(MOD(ROW(),2)+5=1,INDEX(Dezembro!$C$4:$C$293,MATCH(B26,Dezembro!$A$4:$A$293,0)),INDEX(Dezembro!$C$4:$C$293,_xlfn.AGGREGATE(15,6,ROW(Dezembro!$A$4:$A$293)-ROW(Dezembro!$A$3)/(Dezembro!$A$4:$A$293=MAX(B22:B26)),MOD(ROW(),2)+5)))),"")</f>
        <v/>
      </c>
      <c r="D26" s="16" t="str">
        <f>IFERROR(IF(B22="","",IF(MOD(ROW(),2)+5=1,INDEX(Dezembro!$F$4:$F$293,MATCH(B26,Dezembro!$A$4:$A$293,0)),INDEX(Dezembro!$F$4:$F$293,_xlfn.AGGREGATE(15,6,ROW(Dezembro!$A$4:$A$293)-ROW(Dezembro!$A$3)/(Dezembro!$A$4:$A$293=MAX(B22:B26)),MOD(ROW(),2)+5)))),"")</f>
        <v/>
      </c>
      <c r="E26" s="34"/>
      <c r="F26" s="20" t="str">
        <f>IFERROR(IF(E22="","",IF(MOD(ROW(),2)+5=1,INDEX(Dezembro!$C$4:$C$293,MATCH(E26,Dezembro!$A$4:$A$293,0)),INDEX(Dezembro!$C$4:$C$293,_xlfn.AGGREGATE(15,6,ROW(Dezembro!$A$4:$A$293)-ROW(Dezembro!$A$3)/(Dezembro!$A$4:$A$293=MAX(E22:E26)),MOD(ROW(),2)+5)))),"")</f>
        <v/>
      </c>
      <c r="G26" s="16" t="str">
        <f>IFERROR(IF(E22="","",IF(MOD(ROW(),2)+5=1,INDEX(Dezembro!$F$4:$F$293,MATCH(E26,Dezembro!$A$4:$A$293,0)),INDEX(Dezembro!$F$4:$F$293,_xlfn.AGGREGATE(15,6,ROW(Dezembro!$A$4:$A$293)-ROW(Dezembro!$A$3)/(Dezembro!$A$4:$A$293=MAX(E22:E26)),MOD(ROW(),2)+5)))),"")</f>
        <v/>
      </c>
      <c r="H26" s="34"/>
      <c r="I26" s="20" t="str">
        <f>IFERROR(IF(H22="","",IF(MOD(ROW(),2)+5=1,INDEX(Dezembro!$C$4:$C$293,MATCH(H26,Dezembro!$A$4:$A$293,0)),INDEX(Dezembro!$C$4:$C$293,_xlfn.AGGREGATE(15,6,ROW(Dezembro!$A$4:$A$293)-ROW(Dezembro!$A$3)/(Dezembro!$A$4:$A$293=MAX(H22:H26)),MOD(ROW(),2)+5)))),"")</f>
        <v/>
      </c>
      <c r="J26" s="16" t="str">
        <f>IFERROR(IF(H22="","",IF(MOD(ROW(),2)+5=1,INDEX(Dezembro!$F$4:$F$293,MATCH(H26,Dezembro!$A$4:$A$293,0)),INDEX(Dezembro!$F$4:$F$293,_xlfn.AGGREGATE(15,6,ROW(Dezembro!$A$4:$A$293)-ROW(Dezembro!$A$3)/(Dezembro!$A$4:$A$293=MAX(H22:H26)),MOD(ROW(),2)+5)))),"")</f>
        <v/>
      </c>
      <c r="K26" s="34"/>
      <c r="L26" s="20" t="str">
        <f>IFERROR(IF(K22="","",IF(MOD(ROW(),2)+5=1,INDEX(Dezembro!$C$4:$C$293,MATCH(K26,Dezembro!$A$4:$A$293,0)),INDEX(Dezembro!$C$4:$C$293,_xlfn.AGGREGATE(15,6,ROW(Dezembro!$A$4:$A$293)-ROW(Dezembro!$A$3)/(Dezembro!$A$4:$A$293=MAX(K22:K26)),MOD(ROW(),2)+5)))),"")</f>
        <v/>
      </c>
      <c r="M26" s="16" t="str">
        <f>IFERROR(IF(K22="","",IF(MOD(ROW(),2)+5=1,INDEX(Dezembro!$F$4:$F$293,MATCH(K26,Dezembro!$A$4:$A$293,0)),INDEX(Dezembro!$F$4:$F$293,_xlfn.AGGREGATE(15,6,ROW(Dezembro!$A$4:$A$293)-ROW(Dezembro!$A$3)/(Dezembro!$A$4:$A$293=MAX(K22:K26)),MOD(ROW(),2)+5)))),"")</f>
        <v/>
      </c>
      <c r="N26" s="34"/>
      <c r="O26" s="20" t="str">
        <f>IFERROR(IF(N22="","",IF(MOD(ROW(),2)+5=1,INDEX(Dezembro!$C$4:$C$293,MATCH(N26,Dezembro!$A$4:$A$293,0)),INDEX(Dezembro!$C$4:$C$293,_xlfn.AGGREGATE(15,6,ROW(Dezembro!$A$4:$A$293)-ROW(Dezembro!$A$3)/(Dezembro!$A$4:$A$293=MAX(N22:N26)),MOD(ROW(),2)+5)))),"")</f>
        <v/>
      </c>
      <c r="P26" s="16" t="str">
        <f>IFERROR(IF(N22="","",IF(MOD(ROW(),2)+5=1,INDEX(Dezembro!$F$4:$F$293,MATCH(N26,Dezembro!$A$4:$A$293,0)),INDEX(Dezembro!$F$4:$F$293,_xlfn.AGGREGATE(15,6,ROW(Dezembro!$A$4:$A$293)-ROW(Dezembro!$A$3)/(Dezembro!$A$4:$A$293=MAX(N22:N26)),MOD(ROW(),2)+5)))),"")</f>
        <v/>
      </c>
      <c r="Q26" s="34"/>
      <c r="R26" s="20" t="str">
        <f>IFERROR(IF(Q22="","",IF(MOD(ROW(),2)+5=1,INDEX(Dezembro!$C$4:$C$293,MATCH(Q26,Dezembro!$A$4:$A$293,0)),INDEX(Dezembro!$C$4:$C$293,_xlfn.AGGREGATE(15,6,ROW(Dezembro!$A$4:$A$293)-ROW(Dezembro!$A$3)/(Dezembro!$A$4:$A$293=MAX(Q22:Q26)),MOD(ROW(),2)+5)))),"")</f>
        <v/>
      </c>
      <c r="S26" s="16" t="str">
        <f>IFERROR(IF(Q22="","",IF(MOD(ROW(),2)+5=1,INDEX(Dezembro!$F$4:$F$293,MATCH(Q26,Dezembro!$A$4:$A$293,0)),INDEX(Dezembro!$F$4:$F$293,_xlfn.AGGREGATE(15,6,ROW(Dezembro!$A$4:$A$293)-ROW(Dezembro!$A$3)/(Dezembro!$A$4:$A$293=MAX(Q22:Q26)),MOD(ROW(),2)+5)))),"")</f>
        <v/>
      </c>
      <c r="T26" s="34"/>
      <c r="U26" s="46" t="str">
        <f>IFERROR(IF(T22="","",IF(MOD(ROW(),2)+5=1,INDEX(Dezembro!$C$4:$C$293,MATCH(T26,Dezembro!$A$4:$A$293,0)),INDEX(Dezembro!$C$4:$C$293,_xlfn.AGGREGATE(15,6,ROW(Dezembro!$A$4:$A$293)-ROW(Dezembro!$A$3)/(Dezembro!$A$4:$A$293=MAX(T22:T26)),MOD(ROW(),2)+5)))),"")</f>
        <v/>
      </c>
      <c r="V26" s="16" t="str">
        <f>IFERROR(IF(T22="","",IF(MOD(ROW(),2)+5=1,INDEX(Dezembro!$F$4:$F$293,MATCH(T26,Dezembro!$A$4:$A$293,0)),INDEX(Dezembro!$F$4:$F$293,_xlfn.AGGREGATE(15,6,ROW(Dezembro!$A$4:$A$293)-ROW(Dezembro!$A$3)/(Dezembro!$A$4:$A$293=MAX(T22:T26)),MOD(ROW(),2)+5)))),"")</f>
        <v/>
      </c>
    </row>
    <row r="27" spans="2:22" x14ac:dyDescent="0.3">
      <c r="B27" s="47"/>
      <c r="C27" s="20" t="str">
        <f>IFERROR(IF(B22="","",IF(MOD(ROW(),2)+5=1,INDEX(Dezembro!$C$4:$C$293,MATCH(B27,Dezembro!$A$4:$A$293,0)),INDEX(Dezembro!$C$4:$C$293,_xlfn.AGGREGATE(15,6,ROW(Dezembro!$A$4:$A$293)-ROW(Dezembro!$A$3)/(Dezembro!$A$4:$A$293=MAX(B22:B27)),MOD(ROW(),2)+5)))),"")</f>
        <v/>
      </c>
      <c r="D27" s="16" t="str">
        <f>IFERROR(IF(B22="","",IF(MOD(ROW(),2)+5=1,INDEX(Dezembro!$F$4:$F$293,MATCH(B27,Dezembro!$A$4:$A$293,0)),INDEX(Dezembro!$F$4:$F$293,_xlfn.AGGREGATE(15,6,ROW(Dezembro!$A$4:$A$293)-ROW(Dezembro!$A$3)/(Dezembro!$A$4:$A$293=MAX(B22:B27)),MOD(ROW(),2)+5)))),"")</f>
        <v/>
      </c>
      <c r="E27" s="34"/>
      <c r="F27" s="20" t="str">
        <f>IFERROR(IF(E22="","",IF(MOD(ROW(),2)+5=1,INDEX(Dezembro!$C$4:$C$293,MATCH(E27,Dezembro!$A$4:$A$293,0)),INDEX(Dezembro!$C$4:$C$293,_xlfn.AGGREGATE(15,6,ROW(Dezembro!$A$4:$A$293)-ROW(Dezembro!$A$3)/(Dezembro!$A$4:$A$293=MAX(E22:E27)),MOD(ROW(),2)+5)))),"")</f>
        <v/>
      </c>
      <c r="G27" s="16" t="str">
        <f>IFERROR(IF(E22="","",IF(MOD(ROW(),2)+5=1,INDEX(Dezembro!$F$4:$F$293,MATCH(E27,Dezembro!$A$4:$A$293,0)),INDEX(Dezembro!$F$4:$F$293,_xlfn.AGGREGATE(15,6,ROW(Dezembro!$A$4:$A$293)-ROW(Dezembro!$A$3)/(Dezembro!$A$4:$A$293=MAX(E22:E27)),MOD(ROW(),2)+5)))),"")</f>
        <v/>
      </c>
      <c r="H27" s="34"/>
      <c r="I27" s="20" t="str">
        <f>IFERROR(IF(H22="","",IF(MOD(ROW(),2)+5=1,INDEX(Dezembro!$C$4:$C$293,MATCH(H27,Dezembro!$A$4:$A$293,0)),INDEX(Dezembro!$C$4:$C$293,_xlfn.AGGREGATE(15,6,ROW(Dezembro!$A$4:$A$293)-ROW(Dezembro!$A$3)/(Dezembro!$A$4:$A$293=MAX(H22:H27)),MOD(ROW(),2)+5)))),"")</f>
        <v/>
      </c>
      <c r="J27" s="16" t="str">
        <f>IFERROR(IF(H22="","",IF(MOD(ROW(),2)+5=1,INDEX(Dezembro!$F$4:$F$293,MATCH(H27,Dezembro!$A$4:$A$293,0)),INDEX(Dezembro!$F$4:$F$293,_xlfn.AGGREGATE(15,6,ROW(Dezembro!$A$4:$A$293)-ROW(Dezembro!$A$3)/(Dezembro!$A$4:$A$293=MAX(H22:H27)),MOD(ROW(),2)+5)))),"")</f>
        <v/>
      </c>
      <c r="K27" s="34"/>
      <c r="L27" s="20" t="str">
        <f>IFERROR(IF(K22="","",IF(MOD(ROW(),2)+5=1,INDEX(Dezembro!$C$4:$C$293,MATCH(K27,Dezembro!$A$4:$A$293,0)),INDEX(Dezembro!$C$4:$C$293,_xlfn.AGGREGATE(15,6,ROW(Dezembro!$A$4:$A$293)-ROW(Dezembro!$A$3)/(Dezembro!$A$4:$A$293=MAX(K22:K27)),MOD(ROW(),2)+5)))),"")</f>
        <v/>
      </c>
      <c r="M27" s="16" t="str">
        <f>IFERROR(IF(K22="","",IF(MOD(ROW(),2)+5=1,INDEX(Dezembro!$F$4:$F$293,MATCH(K27,Dezembro!$A$4:$A$293,0)),INDEX(Dezembro!$F$4:$F$293,_xlfn.AGGREGATE(15,6,ROW(Dezembro!$A$4:$A$293)-ROW(Dezembro!$A$3)/(Dezembro!$A$4:$A$293=MAX(K22:K27)),MOD(ROW(),2)+5)))),"")</f>
        <v/>
      </c>
      <c r="N27" s="34"/>
      <c r="O27" s="20" t="str">
        <f>IFERROR(IF(N22="","",IF(MOD(ROW(),2)+5=1,INDEX(Dezembro!$C$4:$C$293,MATCH(N27,Dezembro!$A$4:$A$293,0)),INDEX(Dezembro!$C$4:$C$293,_xlfn.AGGREGATE(15,6,ROW(Dezembro!$A$4:$A$293)-ROW(Dezembro!$A$3)/(Dezembro!$A$4:$A$293=MAX(N22:N27)),MOD(ROW(),2)+5)))),"")</f>
        <v/>
      </c>
      <c r="P27" s="16" t="str">
        <f>IFERROR(IF(N22="","",IF(MOD(ROW(),2)+5=1,INDEX(Dezembro!$F$4:$F$293,MATCH(N27,Dezembro!$A$4:$A$293,0)),INDEX(Dezembro!$F$4:$F$293,_xlfn.AGGREGATE(15,6,ROW(Dezembro!$A$4:$A$293)-ROW(Dezembro!$A$3)/(Dezembro!$A$4:$A$293=MAX(N22:N27)),MOD(ROW(),2)+5)))),"")</f>
        <v/>
      </c>
      <c r="Q27" s="34"/>
      <c r="R27" s="20" t="str">
        <f>IFERROR(IF(Q22="","",IF(MOD(ROW(),2)+5=1,INDEX(Dezembro!$C$4:$C$293,MATCH(Q27,Dezembro!$A$4:$A$293,0)),INDEX(Dezembro!$C$4:$C$293,_xlfn.AGGREGATE(15,6,ROW(Dezembro!$A$4:$A$293)-ROW(Dezembro!$A$3)/(Dezembro!$A$4:$A$293=MAX(Q22:Q27)),MOD(ROW(),2)+5)))),"")</f>
        <v/>
      </c>
      <c r="S27" s="16" t="str">
        <f>IFERROR(IF(Q22="","",IF(MOD(ROW(),2)+5=1,INDEX(Dezembro!$F$4:$F$293,MATCH(Q27,Dezembro!$A$4:$A$293,0)),INDEX(Dezembro!$F$4:$F$293,_xlfn.AGGREGATE(15,6,ROW(Dezembro!$A$4:$A$293)-ROW(Dezembro!$A$3)/(Dezembro!$A$4:$A$293=MAX(Q22:Q27)),MOD(ROW(),2)+5)))),"")</f>
        <v/>
      </c>
      <c r="T27" s="34"/>
      <c r="U27" s="46" t="str">
        <f>IFERROR(IF(T22="","",IF(MOD(ROW(),2)+5=1,INDEX(Dezembro!$C$4:$C$293,MATCH(T27,Dezembro!$A$4:$A$293,0)),INDEX(Dezembro!$C$4:$C$293,_xlfn.AGGREGATE(15,6,ROW(Dezembro!$A$4:$A$293)-ROW(Dezembro!$A$3)/(Dezembro!$A$4:$A$293=MAX(T22:T27)),MOD(ROW(),2)+5)))),"")</f>
        <v/>
      </c>
      <c r="V27" s="16" t="str">
        <f>IFERROR(IF(T22="","",IF(MOD(ROW(),2)+5=1,INDEX(Dezembro!$F$4:$F$293,MATCH(T27,Dezembro!$A$4:$A$293,0)),INDEX(Dezembro!$F$4:$F$293,_xlfn.AGGREGATE(15,6,ROW(Dezembro!$A$4:$A$293)-ROW(Dezembro!$A$3)/(Dezembro!$A$4:$A$293=MAX(T22:T27)),MOD(ROW(),2)+5)))),"")</f>
        <v/>
      </c>
    </row>
    <row r="28" spans="2:22" x14ac:dyDescent="0.3">
      <c r="B28" s="47"/>
      <c r="C28" s="20" t="str">
        <f>IFERROR(IF(B22="","",IF(MOD(ROW(),2)+7=1,INDEX(Dezembro!$C$4:$C$293,MATCH(B28,Dezembro!$A$4:$A$293,0)),INDEX(Dezembro!$C$4:$C$293,_xlfn.AGGREGATE(15,6,ROW(Dezembro!$A$4:$A$293)-ROW(Dezembro!$A$3)/(Dezembro!$A$4:$A$293=MAX(B22:B28)),MOD(ROW(),2)+7)))),"")</f>
        <v/>
      </c>
      <c r="D28" s="16" t="str">
        <f>IFERROR(IF(B22="","",IF(MOD(ROW(),2)+7=1,INDEX(Dezembro!$F$4:$F$293,MATCH(B28,Dezembro!$A$4:$A$293,0)),INDEX(Dezembro!$F$4:$F$293,_xlfn.AGGREGATE(15,6,ROW(Dezembro!$A$4:$A$293)-ROW(Dezembro!$A$3)/(Dezembro!$A$4:$A$293=MAX(B22:B28)),MOD(ROW(),2)+7)))),"")</f>
        <v/>
      </c>
      <c r="E28" s="34"/>
      <c r="F28" s="20" t="str">
        <f>IFERROR(IF(E22="","",IF(MOD(ROW(),2)+7=1,INDEX(Dezembro!$C$4:$C$293,MATCH(E28,Dezembro!$A$4:$A$293,0)),INDEX(Dezembro!$C$4:$C$293,_xlfn.AGGREGATE(15,6,ROW(Dezembro!$A$4:$A$293)-ROW(Dezembro!$A$3)/(Dezembro!$A$4:$A$293=MAX(E22:E28)),MOD(ROW(),2)+7)))),"")</f>
        <v/>
      </c>
      <c r="G28" s="16" t="str">
        <f>IFERROR(IF(E22="","",IF(MOD(ROW(),2)+7=1,INDEX(Dezembro!$F$4:$F$293,MATCH(E28,Dezembro!$A$4:$A$293,0)),INDEX(Dezembro!$F$4:$F$293,_xlfn.AGGREGATE(15,6,ROW(Dezembro!$A$4:$A$293)-ROW(Dezembro!$A$3)/(Dezembro!$A$4:$A$293=MAX(E22:E28)),MOD(ROW(),2)+7)))),"")</f>
        <v/>
      </c>
      <c r="H28" s="34"/>
      <c r="I28" s="20" t="str">
        <f>IFERROR(IF(H22="","",IF(MOD(ROW(),2)+7=1,INDEX(Dezembro!$C$4:$C$293,MATCH(H28,Dezembro!$A$4:$A$293,0)),INDEX(Dezembro!$C$4:$C$293,_xlfn.AGGREGATE(15,6,ROW(Dezembro!$A$4:$A$293)-ROW(Dezembro!$A$3)/(Dezembro!$A$4:$A$293=MAX(H22:H28)),MOD(ROW(),2)+7)))),"")</f>
        <v/>
      </c>
      <c r="J28" s="16" t="str">
        <f>IFERROR(IF(H22="","",IF(MOD(ROW(),2)+7=1,INDEX(Dezembro!$F$4:$F$293,MATCH(H28,Dezembro!$A$4:$A$293,0)),INDEX(Dezembro!$F$4:$F$293,_xlfn.AGGREGATE(15,6,ROW(Dezembro!$A$4:$A$293)-ROW(Dezembro!$A$3)/(Dezembro!$A$4:$A$293=MAX(H22:H28)),MOD(ROW(),2)+7)))),"")</f>
        <v/>
      </c>
      <c r="K28" s="34"/>
      <c r="L28" s="20" t="str">
        <f>IFERROR(IF(K22="","",IF(MOD(ROW(),2)+7=1,INDEX(Dezembro!$C$4:$C$293,MATCH(K28,Dezembro!$A$4:$A$293,0)),INDEX(Dezembro!$C$4:$C$293,_xlfn.AGGREGATE(15,6,ROW(Dezembro!$A$4:$A$293)-ROW(Dezembro!$A$3)/(Dezembro!$A$4:$A$293=MAX(K22:K28)),MOD(ROW(),2)+7)))),"")</f>
        <v/>
      </c>
      <c r="M28" s="16" t="str">
        <f>IFERROR(IF(K22="","",IF(MOD(ROW(),2)+7=1,INDEX(Dezembro!$F$4:$F$293,MATCH(K28,Dezembro!$A$4:$A$293,0)),INDEX(Dezembro!$F$4:$F$293,_xlfn.AGGREGATE(15,6,ROW(Dezembro!$A$4:$A$293)-ROW(Dezembro!$A$3)/(Dezembro!$A$4:$A$293=MAX(K22:K28)),MOD(ROW(),2)+7)))),"")</f>
        <v/>
      </c>
      <c r="N28" s="34"/>
      <c r="O28" s="20" t="str">
        <f>IFERROR(IF(N22="","",IF(MOD(ROW(),2)+7=1,INDEX(Dezembro!$C$4:$C$293,MATCH(N28,Dezembro!$A$4:$A$293,0)),INDEX(Dezembro!$C$4:$C$293,_xlfn.AGGREGATE(15,6,ROW(Dezembro!$A$4:$A$293)-ROW(Dezembro!$A$3)/(Dezembro!$A$4:$A$293=MAX(N22:N28)),MOD(ROW(),2)+7)))),"")</f>
        <v/>
      </c>
      <c r="P28" s="16" t="str">
        <f>IFERROR(IF(N22="","",IF(MOD(ROW(),2)+7=1,INDEX(Dezembro!$F$4:$F$293,MATCH(N28,Dezembro!$A$4:$A$293,0)),INDEX(Dezembro!$F$4:$F$293,_xlfn.AGGREGATE(15,6,ROW(Dezembro!$A$4:$A$293)-ROW(Dezembro!$A$3)/(Dezembro!$A$4:$A$293=MAX(N22:N28)),MOD(ROW(),2)+7)))),"")</f>
        <v/>
      </c>
      <c r="Q28" s="34"/>
      <c r="R28" s="20" t="str">
        <f>IFERROR(IF(Q22="","",IF(MOD(ROW(),2)+7=1,INDEX(Dezembro!$C$4:$C$293,MATCH(Q28,Dezembro!$A$4:$A$293,0)),INDEX(Dezembro!$C$4:$C$293,_xlfn.AGGREGATE(15,6,ROW(Dezembro!$A$4:$A$293)-ROW(Dezembro!$A$3)/(Dezembro!$A$4:$A$293=MAX(Q22:Q28)),MOD(ROW(),2)+7)))),"")</f>
        <v/>
      </c>
      <c r="S28" s="16" t="str">
        <f>IFERROR(IF(Q22="","",IF(MOD(ROW(),2)+7=1,INDEX(Dezembro!$F$4:$F$293,MATCH(Q28,Dezembro!$A$4:$A$293,0)),INDEX(Dezembro!$F$4:$F$293,_xlfn.AGGREGATE(15,6,ROW(Dezembro!$A$4:$A$293)-ROW(Dezembro!$A$3)/(Dezembro!$A$4:$A$293=MAX(Q22:Q28)),MOD(ROW(),2)+7)))),"")</f>
        <v/>
      </c>
      <c r="T28" s="34"/>
      <c r="U28" s="46" t="str">
        <f>IFERROR(IF(T22="","",IF(MOD(ROW(),2)+7=1,INDEX(Dezembro!$C$4:$C$293,MATCH(T28,Dezembro!$A$4:$A$293,0)),INDEX(Dezembro!$C$4:$C$293,_xlfn.AGGREGATE(15,6,ROW(Dezembro!$A$4:$A$293)-ROW(Dezembro!$A$3)/(Dezembro!$A$4:$A$293=MAX(T22:T28)),MOD(ROW(),2)+7)))),"")</f>
        <v/>
      </c>
      <c r="V28" s="16" t="str">
        <f>IFERROR(IF(T22="","",IF(MOD(ROW(),2)+7=1,INDEX(Dezembro!$F$4:$F$293,MATCH(T28,Dezembro!$A$4:$A$293,0)),INDEX(Dezembro!$F$4:$F$293,_xlfn.AGGREGATE(15,6,ROW(Dezembro!$A$4:$A$293)-ROW(Dezembro!$A$3)/(Dezembro!$A$4:$A$293=MAX(T22:T28)),MOD(ROW(),2)+7)))),"")</f>
        <v/>
      </c>
    </row>
    <row r="29" spans="2:22" x14ac:dyDescent="0.3">
      <c r="B29" s="50"/>
      <c r="C29" s="21" t="str">
        <f>IFERROR(IF(B22="","",IF(MOD(ROW(),2)+7=1,INDEX(Dezembro!$C$4:$C$293,MATCH(B29,Dezembro!$A$4:$A$293,0)),INDEX(Dezembro!$C$4:$C$293,_xlfn.AGGREGATE(15,6,ROW(Dezembro!$A$4:$A$293)-ROW(Dezembro!$A$3)/(Dezembro!$A$4:$A$293=MAX(B22:B29)),MOD(ROW(),2)+7)))),"")</f>
        <v/>
      </c>
      <c r="D29" s="16" t="str">
        <f>IFERROR(IF(B22="","",IF(MOD(ROW(),2)+7=1,INDEX(Dezembro!$F$4:$F$293,MATCH(B29,Dezembro!$A$4:$A$293,0)),INDEX(Dezembro!$F$4:$F$293,_xlfn.AGGREGATE(15,6,ROW(Dezembro!$A$4:$A$293)-ROW(Dezembro!$A$3)/(Dezembro!$A$4:$A$293=MAX(B22:B29)),MOD(ROW(),2)+7)))),"")</f>
        <v/>
      </c>
      <c r="E29" s="35"/>
      <c r="F29" s="44" t="str">
        <f>IFERROR(IF(E22="","",IF(MOD(ROW(),2)+7=1,INDEX(Dezembro!$C$4:$C$293,MATCH(E29,Dezembro!$A$4:$A$293,0)),INDEX(Dezembro!$C$4:$C$293,_xlfn.AGGREGATE(15,6,ROW(Dezembro!$A$4:$A$293)-ROW(Dezembro!$A$3)/(Dezembro!$A$4:$A$293=MAX(E22:E29)),MOD(ROW(),2)+7)))),"")</f>
        <v/>
      </c>
      <c r="G29" s="16" t="str">
        <f>IFERROR(IF(E22="","",IF(MOD(ROW(),2)+7=1,INDEX(Dezembro!$F$4:$F$293,MATCH(E29,Dezembro!$A$4:$A$293,0)),INDEX(Dezembro!$F$4:$F$293,_xlfn.AGGREGATE(15,6,ROW(Dezembro!$A$4:$A$293)-ROW(Dezembro!$A$3)/(Dezembro!$A$4:$A$293=MAX(E22:E29)),MOD(ROW(),2)+7)))),"")</f>
        <v/>
      </c>
      <c r="H29" s="35"/>
      <c r="I29" s="44" t="str">
        <f>IFERROR(IF(H22="","",IF(MOD(ROW(),2)+7=1,INDEX(Dezembro!$C$4:$C$293,MATCH(H29,Dezembro!$A$4:$A$293,0)),INDEX(Dezembro!$C$4:$C$293,_xlfn.AGGREGATE(15,6,ROW(Dezembro!$A$4:$A$293)-ROW(Dezembro!$A$3)/(Dezembro!$A$4:$A$293=MAX(H22:H29)),MOD(ROW(),2)+7)))),"")</f>
        <v/>
      </c>
      <c r="J29" s="16" t="str">
        <f>IFERROR(IF(H22="","",IF(MOD(ROW(),2)+7=1,INDEX(Dezembro!$F$4:$F$293,MATCH(H29,Dezembro!$A$4:$A$293,0)),INDEX(Dezembro!$F$4:$F$293,_xlfn.AGGREGATE(15,6,ROW(Dezembro!$A$4:$A$293)-ROW(Dezembro!$A$3)/(Dezembro!$A$4:$A$293=MAX(H22:H29)),MOD(ROW(),2)+7)))),"")</f>
        <v/>
      </c>
      <c r="K29" s="35"/>
      <c r="L29" s="44" t="str">
        <f>IFERROR(IF(K22="","",IF(MOD(ROW(),2)+7=1,INDEX(Dezembro!$C$4:$C$293,MATCH(K29,Dezembro!$A$4:$A$293,0)),INDEX(Dezembro!$C$4:$C$293,_xlfn.AGGREGATE(15,6,ROW(Dezembro!$A$4:$A$293)-ROW(Dezembro!$A$3)/(Dezembro!$A$4:$A$293=MAX(K22:K29)),MOD(ROW(),2)+7)))),"")</f>
        <v/>
      </c>
      <c r="M29" s="16" t="str">
        <f>IFERROR(IF(K22="","",IF(MOD(ROW(),2)+7=1,INDEX(Dezembro!$F$4:$F$293,MATCH(K29,Dezembro!$A$4:$A$293,0)),INDEX(Dezembro!$F$4:$F$293,_xlfn.AGGREGATE(15,6,ROW(Dezembro!$A$4:$A$293)-ROW(Dezembro!$A$3)/(Dezembro!$A$4:$A$293=MAX(K22:K29)),MOD(ROW(),2)+7)))),"")</f>
        <v/>
      </c>
      <c r="N29" s="35"/>
      <c r="O29" s="44" t="str">
        <f>IFERROR(IF(N22="","",IF(MOD(ROW(),2)+7=1,INDEX(Dezembro!$C$4:$C$293,MATCH(N29,Dezembro!$A$4:$A$293,0)),INDEX(Dezembro!$C$4:$C$293,_xlfn.AGGREGATE(15,6,ROW(Dezembro!$A$4:$A$293)-ROW(Dezembro!$A$3)/(Dezembro!$A$4:$A$293=MAX(N22:N29)),MOD(ROW(),2)+7)))),"")</f>
        <v/>
      </c>
      <c r="P29" s="16" t="str">
        <f>IFERROR(IF(N22="","",IF(MOD(ROW(),2)+7=1,INDEX(Dezembro!$F$4:$F$293,MATCH(N29,Dezembro!$A$4:$A$293,0)),INDEX(Dezembro!$F$4:$F$293,_xlfn.AGGREGATE(15,6,ROW(Dezembro!$A$4:$A$293)-ROW(Dezembro!$A$3)/(Dezembro!$A$4:$A$293=MAX(N22:N29)),MOD(ROW(),2)+7)))),"")</f>
        <v/>
      </c>
      <c r="Q29" s="35"/>
      <c r="R29" s="44" t="str">
        <f>IFERROR(IF(Q22="","",IF(MOD(ROW(),2)+7=1,INDEX(Dezembro!$C$4:$C$293,MATCH(Q29,Dezembro!$A$4:$A$293,0)),INDEX(Dezembro!$C$4:$C$293,_xlfn.AGGREGATE(15,6,ROW(Dezembro!$A$4:$A$293)-ROW(Dezembro!$A$3)/(Dezembro!$A$4:$A$293=MAX(Q22:Q29)),MOD(ROW(),2)+7)))),"")</f>
        <v/>
      </c>
      <c r="S29" s="16" t="str">
        <f>IFERROR(IF(Q22="","",IF(MOD(ROW(),2)+7=1,INDEX(Dezembro!$F$4:$F$293,MATCH(Q29,Dezembro!$A$4:$A$293,0)),INDEX(Dezembro!$F$4:$F$293,_xlfn.AGGREGATE(15,6,ROW(Dezembro!$A$4:$A$293)-ROW(Dezembro!$A$3)/(Dezembro!$A$4:$A$293=MAX(Q22:Q29)),MOD(ROW(),2)+7)))),"")</f>
        <v/>
      </c>
      <c r="T29" s="35"/>
      <c r="U29" s="51" t="str">
        <f>IFERROR(IF(T22="","",IF(MOD(ROW(),2)+7=1,INDEX(Dezembro!$C$4:$C$293,MATCH(T29,Dezembro!$A$4:$A$293,0)),INDEX(Dezembro!$C$4:$C$293,_xlfn.AGGREGATE(15,6,ROW(Dezembro!$A$4:$A$293)-ROW(Dezembro!$A$3)/(Dezembro!$A$4:$A$293=MAX(T22:T29)),MOD(ROW(),2)+7)))),"")</f>
        <v/>
      </c>
      <c r="V29" s="16" t="str">
        <f>IFERROR(IF(T22="","",IF(MOD(ROW(),2)+7=1,INDEX(Dezembro!$F$4:$F$293,MATCH(T29,Dezembro!$A$4:$A$293,0)),INDEX(Dezembro!$F$4:$F$293,_xlfn.AGGREGATE(15,6,ROW(Dezembro!$A$4:$A$293)-ROW(Dezembro!$A$3)/(Dezembro!$A$4:$A$293=MAX(T22:T29)),MOD(ROW(),2)+7)))),"")</f>
        <v/>
      </c>
    </row>
    <row r="30" spans="2:22" x14ac:dyDescent="0.3">
      <c r="B30" s="49">
        <f>Dezembro!H10</f>
        <v>44549</v>
      </c>
      <c r="C30" s="20" t="str">
        <f>IFERROR(IF(B30="","",IF(MOD(ROW(),2)+1=1,INDEX(Dezembro!$C$4:$C$293,MATCH(B30,Dezembro!$A$4:$A$293,0)),INDEX(Dezembro!$C$4:$C$293,_xlfn.AGGREGATE(15,6,ROW(Dezembro!$A$4:$A$293)-ROW(Dezembro!$A$3)/(Dezembro!$A$4:$A$293=MAX(B30)),MOD(ROW(),2)+1)))),"")</f>
        <v/>
      </c>
      <c r="D30" s="16" t="str">
        <f>IFERROR(IF(B30="","",IF(MOD(ROW(),2)+1=1,INDEX(Dezembro!$F$4:$F$293,MATCH(B30,Dezembro!$A$4:$A$293,0)),INDEX(Dezembro!$F$4:$F$293,_xlfn.AGGREGATE(15,6,ROW(Dezembro!$A$4:$A$293)-ROW(Dezembro!$A$3)/(Dezembro!$A$4:$A$293=MAX(B30)),MOD(ROW(),2)+1)))),"")</f>
        <v/>
      </c>
      <c r="E30" s="36">
        <f>Dezembro!I10</f>
        <v>44550</v>
      </c>
      <c r="F30" s="20" t="str">
        <f>IFERROR(IF(E30="","",IF(MOD(ROW(),2)+1=1,INDEX(Dezembro!$C$4:$C$293,MATCH(E30,Dezembro!$A$4:$A$293,0)),INDEX(Dezembro!$C$4:$C$293,_xlfn.AGGREGATE(15,6,ROW(Dezembro!$A$4:$A$293)-ROW(Dezembro!$A$3)/(Dezembro!$A$4:$A$293=MAX(E30)),MOD(ROW(),2)+1)))),"")</f>
        <v/>
      </c>
      <c r="G30" s="16" t="str">
        <f>IFERROR(IF(E30="","",IF(MOD(ROW(),2)+1=1,INDEX(Dezembro!$F$4:$F$293,MATCH(E30,Dezembro!$A$4:$A$293,0)),INDEX(Dezembro!$F$4:$F$293,_xlfn.AGGREGATE(15,6,ROW(Dezembro!$A$4:$A$293)-ROW(Dezembro!$A$3)/(Dezembro!$A$4:$A$293=MAX(E30)),MOD(ROW(),2)+1)))),"")</f>
        <v/>
      </c>
      <c r="H30" s="36">
        <f>Dezembro!J10</f>
        <v>44551</v>
      </c>
      <c r="I30" s="20" t="str">
        <f>IFERROR(IF(H30="","",IF(MOD(ROW(),2)+1=1,INDEX(Dezembro!$C$4:$C$293,MATCH(H30,Dezembro!$A$4:$A$293,0)),INDEX(Dezembro!$C$4:$C$293,_xlfn.AGGREGATE(15,6,ROW(Dezembro!$A$4:$A$293)-ROW(Dezembro!$A$3)/(Dezembro!$A$4:$A$293=MAX(H30)),MOD(ROW(),2)+1)))),"")</f>
        <v/>
      </c>
      <c r="J30" s="16" t="str">
        <f>IFERROR(IF(H30="","",IF(MOD(ROW(),2)+1=1,INDEX(Dezembro!$F$4:$F$293,MATCH(H30,Dezembro!$A$4:$A$293,0)),INDEX(Dezembro!$F$4:$F$293,_xlfn.AGGREGATE(15,6,ROW(Dezembro!$A$4:$A$293)-ROW(Dezembro!$A$3)/(Dezembro!$A$4:$A$293=MAX(H30)),MOD(ROW(),2)+1)))),"")</f>
        <v/>
      </c>
      <c r="K30" s="36">
        <f>Dezembro!K10</f>
        <v>44552</v>
      </c>
      <c r="L30" s="20" t="str">
        <f>IFERROR(IF(K30="","",IF(MOD(ROW(),2)+1=1,INDEX(Dezembro!$C$4:$C$293,MATCH(K30,Dezembro!$A$4:$A$293,0)),INDEX(Dezembro!$C$4:$C$293,_xlfn.AGGREGATE(15,6,ROW(Dezembro!$A$4:$A$293)-ROW(Dezembro!$A$3)/(Dezembro!$A$4:$A$293=MAX(K30)),MOD(ROW(),2)+1)))),"")</f>
        <v/>
      </c>
      <c r="M30" s="16" t="str">
        <f>IFERROR(IF(K30="","",IF(MOD(ROW(),2)+1=1,INDEX(Dezembro!$F$4:$F$293,MATCH(K30,Dezembro!$A$4:$A$293,0)),INDEX(Dezembro!$F$4:$F$293,_xlfn.AGGREGATE(15,6,ROW(Dezembro!$A$4:$A$293)-ROW(Dezembro!$A$3)/(Dezembro!$A$4:$A$293=MAX(K30)),MOD(ROW(),2)+1)))),"")</f>
        <v/>
      </c>
      <c r="N30" s="36">
        <f>Dezembro!L10</f>
        <v>44553</v>
      </c>
      <c r="O30" s="20" t="str">
        <f>IFERROR(IF(N30="","",IF(MOD(ROW(),2)+1=1,INDEX(Dezembro!$C$4:$C$293,MATCH(N30,Dezembro!$A$4:$A$293,0)),INDEX(Dezembro!$C$4:$C$293,_xlfn.AGGREGATE(15,6,ROW(Dezembro!$A$4:$A$293)-ROW(Dezembro!$A$3)/(Dezembro!$A$4:$A$293=MAX(N30)),MOD(ROW(),2)+1)))),"")</f>
        <v/>
      </c>
      <c r="P30" s="16" t="str">
        <f>IFERROR(IF(N30="","",IF(MOD(ROW(),2)+1=1,INDEX(Dezembro!$F$4:$F$293,MATCH(N30,Dezembro!$A$4:$A$293,0)),INDEX(Dezembro!$F$4:$F$293,_xlfn.AGGREGATE(15,6,ROW(Dezembro!$A$4:$A$293)-ROW(Dezembro!$A$3)/(Dezembro!$A$4:$A$293=MAX(N30)),MOD(ROW(),2)+1)))),"")</f>
        <v/>
      </c>
      <c r="Q30" s="36">
        <f>Dezembro!M10</f>
        <v>44554</v>
      </c>
      <c r="R30" s="20" t="str">
        <f>IFERROR(IF(Q30="","",IF(MOD(ROW(),2)+1=1,INDEX(Dezembro!$C$4:$C$293,MATCH(Q30,Dezembro!$A$4:$A$293,0)),INDEX(Dezembro!$C$4:$C$293,_xlfn.AGGREGATE(15,6,ROW(Dezembro!$A$4:$A$293)-ROW(Dezembro!$A$3)/(Dezembro!$A$4:$A$293=MAX(Q30)),MOD(ROW(),2)+1)))),"")</f>
        <v/>
      </c>
      <c r="S30" s="16" t="str">
        <f>IFERROR(IF(Q30="","",IF(MOD(ROW(),2)+1=1,INDEX(Dezembro!$F$4:$F$293,MATCH(Q30,Dezembro!$A$4:$A$293,0)),INDEX(Dezembro!$F$4:$F$293,_xlfn.AGGREGATE(15,6,ROW(Dezembro!$A$4:$A$293)-ROW(Dezembro!$A$3)/(Dezembro!$A$4:$A$293=MAX(Q30)),MOD(ROW(),2)+1)))),"")</f>
        <v/>
      </c>
      <c r="T30" s="36">
        <f>Dezembro!N10</f>
        <v>44555</v>
      </c>
      <c r="U30" s="46" t="str">
        <f>IFERROR(IF(T30="","",IF(MOD(ROW(),2)+1=1,INDEX(Dezembro!$C$4:$C$293,MATCH(T30,Dezembro!$A$4:$A$293,0)),INDEX(Dezembro!$C$4:$C$293,_xlfn.AGGREGATE(15,6,ROW(Dezembro!$A$4:$A$293)-ROW(Dezembro!$A$3)/(Dezembro!$A$4:$A$293=MAX(T30)),MOD(ROW(),2)+1)))),"")</f>
        <v/>
      </c>
      <c r="V30" s="16" t="str">
        <f>IFERROR(IF(T30="","",IF(MOD(ROW(),2)+1=1,INDEX(Dezembro!$F$4:$F$293,MATCH(T30,Dezembro!$A$4:$A$293,0)),INDEX(Dezembro!$F$4:$F$293,_xlfn.AGGREGATE(15,6,ROW(Dezembro!$A$4:$A$293)-ROW(Dezembro!$A$3)/(Dezembro!$A$4:$A$293=MAX(T30)),MOD(ROW(),2)+1)))),"")</f>
        <v/>
      </c>
    </row>
    <row r="31" spans="2:22" x14ac:dyDescent="0.3">
      <c r="B31" s="45"/>
      <c r="C31" s="20" t="str">
        <f>IFERROR(IF(B30="","",IF(MOD(ROW(),2)+1=1,INDEX(Dezembro!$C$4:$C$293,MATCH(B31,Dezembro!$A$4:$A$293,0)),INDEX(Dezembro!$C$4:$C$293,_xlfn.AGGREGATE(15,6,ROW(Dezembro!$A$4:$A$293)-ROW(Dezembro!$A$3)/(Dezembro!$A$4:$A$293=MAX(B30:B31)),MOD(ROW(),2)+1)))),"")</f>
        <v/>
      </c>
      <c r="D31" s="16" t="str">
        <f>IFERROR(IF(B30="","",IF(MOD(ROW(),2)+1=1,INDEX(Dezembro!$F$4:$F$293,MATCH(B31,Dezembro!$A$4:$A$293,0)),INDEX(Dezembro!$F$4:$F$293,_xlfn.AGGREGATE(15,6,ROW(Dezembro!$A$4:$A$293)-ROW(Dezembro!$A$3)/(Dezembro!$A$4:$A$293=MAX(B30:B31)),MOD(ROW(),2)+1)))),"")</f>
        <v/>
      </c>
      <c r="E31" s="26"/>
      <c r="F31" s="20" t="str">
        <f>IFERROR(IF(E30="","",IF(MOD(ROW(),2)+1=1,INDEX(Dezembro!$C$4:$C$293,MATCH(E31,Dezembro!$A$4:$A$293,0)),INDEX(Dezembro!$C$4:$C$293,_xlfn.AGGREGATE(15,6,ROW(Dezembro!$A$4:$A$293)-ROW(Dezembro!$A$3)/(Dezembro!$A$4:$A$293=MAX(E30:E31)),MOD(ROW(),2)+1)))),"")</f>
        <v/>
      </c>
      <c r="G31" s="16" t="str">
        <f>IFERROR(IF(E30="","",IF(MOD(ROW(),2)+1=1,INDEX(Dezembro!$F$4:$F$293,MATCH(E31,Dezembro!$A$4:$A$293,0)),INDEX(Dezembro!$F$4:$F$293,_xlfn.AGGREGATE(15,6,ROW(Dezembro!$A$4:$A$293)-ROW(Dezembro!$A$3)/(Dezembro!$A$4:$A$293=MAX(E30:E31)),MOD(ROW(),2)+1)))),"")</f>
        <v/>
      </c>
      <c r="H31" s="26"/>
      <c r="I31" s="20" t="str">
        <f>IFERROR(IF(H30="","",IF(MOD(ROW(),2)+1=1,INDEX(Dezembro!$C$4:$C$293,MATCH(H31,Dezembro!$A$4:$A$293,0)),INDEX(Dezembro!$C$4:$C$293,_xlfn.AGGREGATE(15,6,ROW(Dezembro!$A$4:$A$293)-ROW(Dezembro!$A$3)/(Dezembro!$A$4:$A$293=MAX(H30:H31)),MOD(ROW(),2)+1)))),"")</f>
        <v/>
      </c>
      <c r="J31" s="16" t="str">
        <f>IFERROR(IF(H30="","",IF(MOD(ROW(),2)+1=1,INDEX(Dezembro!$F$4:$F$293,MATCH(H31,Dezembro!$A$4:$A$293,0)),INDEX(Dezembro!$F$4:$F$293,_xlfn.AGGREGATE(15,6,ROW(Dezembro!$A$4:$A$293)-ROW(Dezembro!$A$3)/(Dezembro!$A$4:$A$293=MAX(H30:H31)),MOD(ROW(),2)+1)))),"")</f>
        <v/>
      </c>
      <c r="K31" s="26"/>
      <c r="L31" s="20" t="str">
        <f>IFERROR(IF(K30="","",IF(MOD(ROW(),2)+1=1,INDEX(Dezembro!$C$4:$C$293,MATCH(K31,Dezembro!$A$4:$A$293,0)),INDEX(Dezembro!$C$4:$C$293,_xlfn.AGGREGATE(15,6,ROW(Dezembro!$A$4:$A$293)-ROW(Dezembro!$A$3)/(Dezembro!$A$4:$A$293=MAX(K30:K31)),MOD(ROW(),2)+1)))),"")</f>
        <v/>
      </c>
      <c r="M31" s="16" t="str">
        <f>IFERROR(IF(K30="","",IF(MOD(ROW(),2)+1=1,INDEX(Dezembro!$F$4:$F$293,MATCH(K31,Dezembro!$A$4:$A$293,0)),INDEX(Dezembro!$F$4:$F$293,_xlfn.AGGREGATE(15,6,ROW(Dezembro!$A$4:$A$293)-ROW(Dezembro!$A$3)/(Dezembro!$A$4:$A$293=MAX(K30:K31)),MOD(ROW(),2)+1)))),"")</f>
        <v/>
      </c>
      <c r="N31" s="26"/>
      <c r="O31" s="20" t="str">
        <f>IFERROR(IF(N30="","",IF(MOD(ROW(),2)+1=1,INDEX(Dezembro!$C$4:$C$293,MATCH(N31,Dezembro!$A$4:$A$293,0)),INDEX(Dezembro!$C$4:$C$293,_xlfn.AGGREGATE(15,6,ROW(Dezembro!$A$4:$A$293)-ROW(Dezembro!$A$3)/(Dezembro!$A$4:$A$293=MAX(N30:N31)),MOD(ROW(),2)+1)))),"")</f>
        <v/>
      </c>
      <c r="P31" s="16" t="str">
        <f>IFERROR(IF(N30="","",IF(MOD(ROW(),2)+1=1,INDEX(Dezembro!$F$4:$F$293,MATCH(N31,Dezembro!$A$4:$A$293,0)),INDEX(Dezembro!$F$4:$F$293,_xlfn.AGGREGATE(15,6,ROW(Dezembro!$A$4:$A$293)-ROW(Dezembro!$A$3)/(Dezembro!$A$4:$A$293=MAX(N30:N31)),MOD(ROW(),2)+1)))),"")</f>
        <v/>
      </c>
      <c r="Q31" s="26"/>
      <c r="R31" s="20" t="str">
        <f>IFERROR(IF(Q30="","",IF(MOD(ROW(),2)+1=1,INDEX(Dezembro!$C$4:$C$293,MATCH(Q31,Dezembro!$A$4:$A$293,0)),INDEX(Dezembro!$C$4:$C$293,_xlfn.AGGREGATE(15,6,ROW(Dezembro!$A$4:$A$293)-ROW(Dezembro!$A$3)/(Dezembro!$A$4:$A$293=MAX(Q30:Q31)),MOD(ROW(),2)+1)))),"")</f>
        <v/>
      </c>
      <c r="S31" s="16" t="str">
        <f>IFERROR(IF(Q30="","",IF(MOD(ROW(),2)+1=1,INDEX(Dezembro!$F$4:$F$293,MATCH(Q31,Dezembro!$A$4:$A$293,0)),INDEX(Dezembro!$F$4:$F$293,_xlfn.AGGREGATE(15,6,ROW(Dezembro!$A$4:$A$293)-ROW(Dezembro!$A$3)/(Dezembro!$A$4:$A$293=MAX(Q30:Q31)),MOD(ROW(),2)+1)))),"")</f>
        <v/>
      </c>
      <c r="T31" s="26"/>
      <c r="U31" s="46" t="str">
        <f>IFERROR(IF(T30="","",IF(MOD(ROW(),2)+1=1,INDEX(Dezembro!$C$4:$C$293,MATCH(T31,Dezembro!$A$4:$A$293,0)),INDEX(Dezembro!$C$4:$C$293,_xlfn.AGGREGATE(15,6,ROW(Dezembro!$A$4:$A$293)-ROW(Dezembro!$A$3)/(Dezembro!$A$4:$A$293=MAX(T30:T31)),MOD(ROW(),2)+1)))),"")</f>
        <v/>
      </c>
      <c r="V31" s="16" t="str">
        <f>IFERROR(IF(T30="","",IF(MOD(ROW(),2)+1=1,INDEX(Dezembro!$F$4:$F$293,MATCH(T31,Dezembro!$A$4:$A$293,0)),INDEX(Dezembro!$F$4:$F$293,_xlfn.AGGREGATE(15,6,ROW(Dezembro!$A$4:$A$293)-ROW(Dezembro!$A$3)/(Dezembro!$A$4:$A$293=MAX(T30:T31)),MOD(ROW(),2)+1)))),"")</f>
        <v/>
      </c>
    </row>
    <row r="32" spans="2:22" x14ac:dyDescent="0.3">
      <c r="B32" s="45"/>
      <c r="C32" s="20" t="str">
        <f>IFERROR(IF(B30="","",IF(MOD(ROW(),2)+3=1,INDEX(Dezembro!$C$4:$C$293,MATCH(B32,Dezembro!$A$4:$A$293,0)),INDEX(Dezembro!$C$4:$C$293,_xlfn.AGGREGATE(15,6,ROW(Dezembro!$A$4:$A$293)-ROW(Dezembro!$A$3)/(Dezembro!$A$4:$A$293=MAX(B30:B32)),MOD(ROW(),2)+3)))),"")</f>
        <v/>
      </c>
      <c r="D32" s="16" t="str">
        <f>IFERROR(IF(B30="","",IF(MOD(ROW(),2)+3=1,INDEX(Dezembro!$F$4:$F$293,MATCH(B32,Dezembro!$A$4:$A$293,0)),INDEX(Dezembro!$F$4:$F$293,_xlfn.AGGREGATE(15,6,ROW(Dezembro!$A$4:$A$293)-ROW(Dezembro!$A$3)/(Dezembro!$A$4:$A$293=MAX(B30:B32)),MOD(ROW(),2)+3)))),"")</f>
        <v/>
      </c>
      <c r="E32" s="26"/>
      <c r="F32" s="20" t="str">
        <f>IFERROR(IF(E30="","",IF(MOD(ROW(),2)+3=1,INDEX(Dezembro!$C$4:$C$293,MATCH(E32,Dezembro!$A$4:$A$293,0)),INDEX(Dezembro!$C$4:$C$293,_xlfn.AGGREGATE(15,6,ROW(Dezembro!$A$4:$A$293)-ROW(Dezembro!$A$3)/(Dezembro!$A$4:$A$293=MAX(E30:E32)),MOD(ROW(),2)+3)))),"")</f>
        <v/>
      </c>
      <c r="G32" s="16" t="str">
        <f>IFERROR(IF(E30="","",IF(MOD(ROW(),2)+3=1,INDEX(Dezembro!$F$4:$F$293,MATCH(E32,Dezembro!$A$4:$A$293,0)),INDEX(Dezembro!$F$4:$F$293,_xlfn.AGGREGATE(15,6,ROW(Dezembro!$A$4:$A$293)-ROW(Dezembro!$A$3)/(Dezembro!$A$4:$A$293=MAX(E30:E32)),MOD(ROW(),2)+3)))),"")</f>
        <v/>
      </c>
      <c r="H32" s="26"/>
      <c r="I32" s="20" t="str">
        <f>IFERROR(IF(H30="","",IF(MOD(ROW(),2)+3=1,INDEX(Dezembro!$C$4:$C$293,MATCH(H32,Dezembro!$A$4:$A$293,0)),INDEX(Dezembro!$C$4:$C$293,_xlfn.AGGREGATE(15,6,ROW(Dezembro!$A$4:$A$293)-ROW(Dezembro!$A$3)/(Dezembro!$A$4:$A$293=MAX(H30:H32)),MOD(ROW(),2)+3)))),"")</f>
        <v/>
      </c>
      <c r="J32" s="16" t="str">
        <f>IFERROR(IF(H30="","",IF(MOD(ROW(),2)+3=1,INDEX(Dezembro!$F$4:$F$293,MATCH(H32,Dezembro!$A$4:$A$293,0)),INDEX(Dezembro!$F$4:$F$293,_xlfn.AGGREGATE(15,6,ROW(Dezembro!$A$4:$A$293)-ROW(Dezembro!$A$3)/(Dezembro!$A$4:$A$293=MAX(H30:H32)),MOD(ROW(),2)+3)))),"")</f>
        <v/>
      </c>
      <c r="K32" s="26"/>
      <c r="L32" s="20" t="str">
        <f>IFERROR(IF(K30="","",IF(MOD(ROW(),2)+3=1,INDEX(Dezembro!$C$4:$C$293,MATCH(K32,Dezembro!$A$4:$A$293,0)),INDEX(Dezembro!$C$4:$C$293,_xlfn.AGGREGATE(15,6,ROW(Dezembro!$A$4:$A$293)-ROW(Dezembro!$A$3)/(Dezembro!$A$4:$A$293=MAX(K30:K32)),MOD(ROW(),2)+3)))),"")</f>
        <v/>
      </c>
      <c r="M32" s="16" t="str">
        <f>IFERROR(IF(K30="","",IF(MOD(ROW(),2)+3=1,INDEX(Dezembro!$F$4:$F$293,MATCH(K32,Dezembro!$A$4:$A$293,0)),INDEX(Dezembro!$F$4:$F$293,_xlfn.AGGREGATE(15,6,ROW(Dezembro!$A$4:$A$293)-ROW(Dezembro!$A$3)/(Dezembro!$A$4:$A$293=MAX(K30:K32)),MOD(ROW(),2)+3)))),"")</f>
        <v/>
      </c>
      <c r="N32" s="26"/>
      <c r="O32" s="20" t="str">
        <f>IFERROR(IF(N30="","",IF(MOD(ROW(),2)+3=1,INDEX(Dezembro!$C$4:$C$293,MATCH(N32,Dezembro!$A$4:$A$293,0)),INDEX(Dezembro!$C$4:$C$293,_xlfn.AGGREGATE(15,6,ROW(Dezembro!$A$4:$A$293)-ROW(Dezembro!$A$3)/(Dezembro!$A$4:$A$293=MAX(N30:N32)),MOD(ROW(),2)+3)))),"")</f>
        <v/>
      </c>
      <c r="P32" s="16" t="str">
        <f>IFERROR(IF(N30="","",IF(MOD(ROW(),2)+3=1,INDEX(Dezembro!$F$4:$F$293,MATCH(N32,Dezembro!$A$4:$A$293,0)),INDEX(Dezembro!$F$4:$F$293,_xlfn.AGGREGATE(15,6,ROW(Dezembro!$A$4:$A$293)-ROW(Dezembro!$A$3)/(Dezembro!$A$4:$A$293=MAX(N30:N32)),MOD(ROW(),2)+3)))),"")</f>
        <v/>
      </c>
      <c r="Q32" s="26"/>
      <c r="R32" s="20" t="str">
        <f>IFERROR(IF(Q30="","",IF(MOD(ROW(),2)+3=1,INDEX(Dezembro!$C$4:$C$293,MATCH(Q32,Dezembro!$A$4:$A$293,0)),INDEX(Dezembro!$C$4:$C$293,_xlfn.AGGREGATE(15,6,ROW(Dezembro!$A$4:$A$293)-ROW(Dezembro!$A$3)/(Dezembro!$A$4:$A$293=MAX(Q30:Q32)),MOD(ROW(),2)+3)))),"")</f>
        <v/>
      </c>
      <c r="S32" s="16" t="str">
        <f>IFERROR(IF(Q30="","",IF(MOD(ROW(),2)+3=1,INDEX(Dezembro!$F$4:$F$293,MATCH(Q32,Dezembro!$A$4:$A$293,0)),INDEX(Dezembro!$F$4:$F$293,_xlfn.AGGREGATE(15,6,ROW(Dezembro!$A$4:$A$293)-ROW(Dezembro!$A$3)/(Dezembro!$A$4:$A$293=MAX(Q30:Q32)),MOD(ROW(),2)+3)))),"")</f>
        <v/>
      </c>
      <c r="T32" s="26"/>
      <c r="U32" s="46" t="str">
        <f>IFERROR(IF(T30="","",IF(MOD(ROW(),2)+3=1,INDEX(Dezembro!$C$4:$C$293,MATCH(T32,Dezembro!$A$4:$A$293,0)),INDEX(Dezembro!$C$4:$C$293,_xlfn.AGGREGATE(15,6,ROW(Dezembro!$A$4:$A$293)-ROW(Dezembro!$A$3)/(Dezembro!$A$4:$A$293=MAX(T30:T32)),MOD(ROW(),2)+3)))),"")</f>
        <v/>
      </c>
      <c r="V32" s="16" t="str">
        <f>IFERROR(IF(T30="","",IF(MOD(ROW(),2)+3=1,INDEX(Dezembro!$F$4:$F$293,MATCH(T32,Dezembro!$A$4:$A$293,0)),INDEX(Dezembro!$F$4:$F$293,_xlfn.AGGREGATE(15,6,ROW(Dezembro!$A$4:$A$293)-ROW(Dezembro!$A$3)/(Dezembro!$A$4:$A$293=MAX(T30:T32)),MOD(ROW(),2)+3)))),"")</f>
        <v/>
      </c>
    </row>
    <row r="33" spans="2:22" x14ac:dyDescent="0.3">
      <c r="B33" s="45"/>
      <c r="C33" s="20" t="str">
        <f>IFERROR(IF(B30="","",IF(MOD(ROW(),2)+3=1,INDEX(Dezembro!$C$4:$C$293,MATCH(B33,Dezembro!$A$4:$A$293,0)),INDEX(Dezembro!$C$4:$C$293,_xlfn.AGGREGATE(15,6,ROW(Dezembro!$A$4:$A$293)-ROW(Dezembro!$A$3)/(Dezembro!$A$4:$A$293=MAX(B30:B33)),MOD(ROW(),2)+3)))),"")</f>
        <v/>
      </c>
      <c r="D33" s="16" t="str">
        <f>IFERROR(IF(B30="","",IF(MOD(ROW(),2)+3=1,INDEX(Dezembro!$F$4:$F$293,MATCH(B33,Dezembro!$A$4:$A$293,0)),INDEX(Dezembro!$F$4:$F$293,_xlfn.AGGREGATE(15,6,ROW(Dezembro!$A$4:$A$293)-ROW(Dezembro!$A$3)/(Dezembro!$A$4:$A$293=MAX(B30:B33)),MOD(ROW(),2)+3)))),"")</f>
        <v/>
      </c>
      <c r="E33" s="26"/>
      <c r="F33" s="20" t="str">
        <f>IFERROR(IF(E30="","",IF(MOD(ROW(),2)+3=1,INDEX(Dezembro!$C$4:$C$293,MATCH(E33,Dezembro!$A$4:$A$293,0)),INDEX(Dezembro!$C$4:$C$293,_xlfn.AGGREGATE(15,6,ROW(Dezembro!$A$4:$A$293)-ROW(Dezembro!$A$3)/(Dezembro!$A$4:$A$293=MAX(E30:E33)),MOD(ROW(),2)+3)))),"")</f>
        <v/>
      </c>
      <c r="G33" s="16" t="str">
        <f>IFERROR(IF(E30="","",IF(MOD(ROW(),2)+3=1,INDEX(Dezembro!$F$4:$F$293,MATCH(E33,Dezembro!$A$4:$A$293,0)),INDEX(Dezembro!$F$4:$F$293,_xlfn.AGGREGATE(15,6,ROW(Dezembro!$A$4:$A$293)-ROW(Dezembro!$A$3)/(Dezembro!$A$4:$A$293=MAX(E30:E33)),MOD(ROW(),2)+3)))),"")</f>
        <v/>
      </c>
      <c r="H33" s="26"/>
      <c r="I33" s="20" t="str">
        <f>IFERROR(IF(H30="","",IF(MOD(ROW(),2)+3=1,INDEX(Dezembro!$C$4:$C$293,MATCH(H33,Dezembro!$A$4:$A$293,0)),INDEX(Dezembro!$C$4:$C$293,_xlfn.AGGREGATE(15,6,ROW(Dezembro!$A$4:$A$293)-ROW(Dezembro!$A$3)/(Dezembro!$A$4:$A$293=MAX(H30:H33)),MOD(ROW(),2)+3)))),"")</f>
        <v/>
      </c>
      <c r="J33" s="16" t="str">
        <f>IFERROR(IF(H30="","",IF(MOD(ROW(),2)+3=1,INDEX(Dezembro!$F$4:$F$293,MATCH(H33,Dezembro!$A$4:$A$293,0)),INDEX(Dezembro!$F$4:$F$293,_xlfn.AGGREGATE(15,6,ROW(Dezembro!$A$4:$A$293)-ROW(Dezembro!$A$3)/(Dezembro!$A$4:$A$293=MAX(H30:H33)),MOD(ROW(),2)+3)))),"")</f>
        <v/>
      </c>
      <c r="K33" s="26"/>
      <c r="L33" s="20" t="str">
        <f>IFERROR(IF(K30="","",IF(MOD(ROW(),2)+3=1,INDEX(Dezembro!$C$4:$C$293,MATCH(K33,Dezembro!$A$4:$A$293,0)),INDEX(Dezembro!$C$4:$C$293,_xlfn.AGGREGATE(15,6,ROW(Dezembro!$A$4:$A$293)-ROW(Dezembro!$A$3)/(Dezembro!$A$4:$A$293=MAX(K30:K33)),MOD(ROW(),2)+3)))),"")</f>
        <v/>
      </c>
      <c r="M33" s="16" t="str">
        <f>IFERROR(IF(K30="","",IF(MOD(ROW(),2)+3=1,INDEX(Dezembro!$F$4:$F$293,MATCH(K33,Dezembro!$A$4:$A$293,0)),INDEX(Dezembro!$F$4:$F$293,_xlfn.AGGREGATE(15,6,ROW(Dezembro!$A$4:$A$293)-ROW(Dezembro!$A$3)/(Dezembro!$A$4:$A$293=MAX(K30:K33)),MOD(ROW(),2)+3)))),"")</f>
        <v/>
      </c>
      <c r="N33" s="26"/>
      <c r="O33" s="20" t="str">
        <f>IFERROR(IF(N30="","",IF(MOD(ROW(),2)+3=1,INDEX(Dezembro!$C$4:$C$293,MATCH(N33,Dezembro!$A$4:$A$293,0)),INDEX(Dezembro!$C$4:$C$293,_xlfn.AGGREGATE(15,6,ROW(Dezembro!$A$4:$A$293)-ROW(Dezembro!$A$3)/(Dezembro!$A$4:$A$293=MAX(N30:N33)),MOD(ROW(),2)+3)))),"")</f>
        <v/>
      </c>
      <c r="P33" s="16" t="str">
        <f>IFERROR(IF(N30="","",IF(MOD(ROW(),2)+3=1,INDEX(Dezembro!$F$4:$F$293,MATCH(N33,Dezembro!$A$4:$A$293,0)),INDEX(Dezembro!$F$4:$F$293,_xlfn.AGGREGATE(15,6,ROW(Dezembro!$A$4:$A$293)-ROW(Dezembro!$A$3)/(Dezembro!$A$4:$A$293=MAX(N30:N33)),MOD(ROW(),2)+3)))),"")</f>
        <v/>
      </c>
      <c r="Q33" s="26"/>
      <c r="R33" s="20" t="str">
        <f>IFERROR(IF(Q30="","",IF(MOD(ROW(),2)+3=1,INDEX(Dezembro!$C$4:$C$293,MATCH(Q33,Dezembro!$A$4:$A$293,0)),INDEX(Dezembro!$C$4:$C$293,_xlfn.AGGREGATE(15,6,ROW(Dezembro!$A$4:$A$293)-ROW(Dezembro!$A$3)/(Dezembro!$A$4:$A$293=MAX(Q30:Q33)),MOD(ROW(),2)+3)))),"")</f>
        <v/>
      </c>
      <c r="S33" s="16" t="str">
        <f>IFERROR(IF(Q30="","",IF(MOD(ROW(),2)+3=1,INDEX(Dezembro!$F$4:$F$293,MATCH(Q33,Dezembro!$A$4:$A$293,0)),INDEX(Dezembro!$F$4:$F$293,_xlfn.AGGREGATE(15,6,ROW(Dezembro!$A$4:$A$293)-ROW(Dezembro!$A$3)/(Dezembro!$A$4:$A$293=MAX(Q30:Q33)),MOD(ROW(),2)+3)))),"")</f>
        <v/>
      </c>
      <c r="T33" s="26"/>
      <c r="U33" s="46" t="str">
        <f>IFERROR(IF(T30="","",IF(MOD(ROW(),2)+3=1,INDEX(Dezembro!$C$4:$C$293,MATCH(T33,Dezembro!$A$4:$A$293,0)),INDEX(Dezembro!$C$4:$C$293,_xlfn.AGGREGATE(15,6,ROW(Dezembro!$A$4:$A$293)-ROW(Dezembro!$A$3)/(Dezembro!$A$4:$A$293=MAX(T30:T33)),MOD(ROW(),2)+3)))),"")</f>
        <v/>
      </c>
      <c r="V33" s="16" t="str">
        <f>IFERROR(IF(T30="","",IF(MOD(ROW(),2)+3=1,INDEX(Dezembro!$F$4:$F$293,MATCH(T33,Dezembro!$A$4:$A$293,0)),INDEX(Dezembro!$F$4:$F$293,_xlfn.AGGREGATE(15,6,ROW(Dezembro!$A$4:$A$293)-ROW(Dezembro!$A$3)/(Dezembro!$A$4:$A$293=MAX(T30:T33)),MOD(ROW(),2)+3)))),"")</f>
        <v/>
      </c>
    </row>
    <row r="34" spans="2:22" x14ac:dyDescent="0.3">
      <c r="B34" s="47"/>
      <c r="C34" s="20" t="str">
        <f>IFERROR(IF(B30="","",IF(MOD(ROW(),2)+5=1,INDEX(Dezembro!$C$4:$C$293,MATCH(B34,Dezembro!$A$4:$A$293,0)),INDEX(Dezembro!$C$4:$C$293,_xlfn.AGGREGATE(15,6,ROW(Dezembro!$A$4:$A$293)-ROW(Dezembro!$A$3)/(Dezembro!$A$4:$A$293=MAX(B30:B34)),MOD(ROW(),2)+5)))),"")</f>
        <v/>
      </c>
      <c r="D34" s="16" t="str">
        <f>IFERROR(IF(B30="","",IF(MOD(ROW(),2)+5=1,INDEX(Dezembro!$F$4:$F$293,MATCH(B34,Dezembro!$A$4:$A$293,0)),INDEX(Dezembro!$F$4:$F$293,_xlfn.AGGREGATE(15,6,ROW(Dezembro!$A$4:$A$293)-ROW(Dezembro!$A$3)/(Dezembro!$A$4:$A$293=MAX(B30:B34)),MOD(ROW(),2)+5)))),"")</f>
        <v/>
      </c>
      <c r="E34" s="34"/>
      <c r="F34" s="20" t="str">
        <f>IFERROR(IF(E30="","",IF(MOD(ROW(),2)+5=1,INDEX(Dezembro!$C$4:$C$293,MATCH(E34,Dezembro!$A$4:$A$293,0)),INDEX(Dezembro!$C$4:$C$293,_xlfn.AGGREGATE(15,6,ROW(Dezembro!$A$4:$A$293)-ROW(Dezembro!$A$3)/(Dezembro!$A$4:$A$293=MAX(E30:E34)),MOD(ROW(),2)+5)))),"")</f>
        <v/>
      </c>
      <c r="G34" s="16" t="str">
        <f>IFERROR(IF(E30="","",IF(MOD(ROW(),2)+5=1,INDEX(Dezembro!$F$4:$F$293,MATCH(E34,Dezembro!$A$4:$A$293,0)),INDEX(Dezembro!$F$4:$F$293,_xlfn.AGGREGATE(15,6,ROW(Dezembro!$A$4:$A$293)-ROW(Dezembro!$A$3)/(Dezembro!$A$4:$A$293=MAX(E30:E34)),MOD(ROW(),2)+5)))),"")</f>
        <v/>
      </c>
      <c r="H34" s="34"/>
      <c r="I34" s="20" t="str">
        <f>IFERROR(IF(H30="","",IF(MOD(ROW(),2)+5=1,INDEX(Dezembro!$C$4:$C$293,MATCH(H34,Dezembro!$A$4:$A$293,0)),INDEX(Dezembro!$C$4:$C$293,_xlfn.AGGREGATE(15,6,ROW(Dezembro!$A$4:$A$293)-ROW(Dezembro!$A$3)/(Dezembro!$A$4:$A$293=MAX(H30:H34)),MOD(ROW(),2)+5)))),"")</f>
        <v/>
      </c>
      <c r="J34" s="16" t="str">
        <f>IFERROR(IF(H30="","",IF(MOD(ROW(),2)+5=1,INDEX(Dezembro!$F$4:$F$293,MATCH(H34,Dezembro!$A$4:$A$293,0)),INDEX(Dezembro!$F$4:$F$293,_xlfn.AGGREGATE(15,6,ROW(Dezembro!$A$4:$A$293)-ROW(Dezembro!$A$3)/(Dezembro!$A$4:$A$293=MAX(H30:H34)),MOD(ROW(),2)+5)))),"")</f>
        <v/>
      </c>
      <c r="K34" s="34"/>
      <c r="L34" s="20" t="str">
        <f>IFERROR(IF(K30="","",IF(MOD(ROW(),2)+5=1,INDEX(Dezembro!$C$4:$C$293,MATCH(K34,Dezembro!$A$4:$A$293,0)),INDEX(Dezembro!$C$4:$C$293,_xlfn.AGGREGATE(15,6,ROW(Dezembro!$A$4:$A$293)-ROW(Dezembro!$A$3)/(Dezembro!$A$4:$A$293=MAX(K30:K34)),MOD(ROW(),2)+5)))),"")</f>
        <v/>
      </c>
      <c r="M34" s="16" t="str">
        <f>IFERROR(IF(K30="","",IF(MOD(ROW(),2)+5=1,INDEX(Dezembro!$F$4:$F$293,MATCH(K34,Dezembro!$A$4:$A$293,0)),INDEX(Dezembro!$F$4:$F$293,_xlfn.AGGREGATE(15,6,ROW(Dezembro!$A$4:$A$293)-ROW(Dezembro!$A$3)/(Dezembro!$A$4:$A$293=MAX(K30:K34)),MOD(ROW(),2)+5)))),"")</f>
        <v/>
      </c>
      <c r="N34" s="34"/>
      <c r="O34" s="20" t="str">
        <f>IFERROR(IF(N30="","",IF(MOD(ROW(),2)+5=1,INDEX(Dezembro!$C$4:$C$293,MATCH(N34,Dezembro!$A$4:$A$293,0)),INDEX(Dezembro!$C$4:$C$293,_xlfn.AGGREGATE(15,6,ROW(Dezembro!$A$4:$A$293)-ROW(Dezembro!$A$3)/(Dezembro!$A$4:$A$293=MAX(N30:N34)),MOD(ROW(),2)+5)))),"")</f>
        <v/>
      </c>
      <c r="P34" s="16" t="str">
        <f>IFERROR(IF(N30="","",IF(MOD(ROW(),2)+5=1,INDEX(Dezembro!$F$4:$F$293,MATCH(N34,Dezembro!$A$4:$A$293,0)),INDEX(Dezembro!$F$4:$F$293,_xlfn.AGGREGATE(15,6,ROW(Dezembro!$A$4:$A$293)-ROW(Dezembro!$A$3)/(Dezembro!$A$4:$A$293=MAX(N30:N34)),MOD(ROW(),2)+5)))),"")</f>
        <v/>
      </c>
      <c r="Q34" s="34"/>
      <c r="R34" s="20" t="str">
        <f>IFERROR(IF(Q30="","",IF(MOD(ROW(),2)+5=1,INDEX(Dezembro!$C$4:$C$293,MATCH(Q34,Dezembro!$A$4:$A$293,0)),INDEX(Dezembro!$C$4:$C$293,_xlfn.AGGREGATE(15,6,ROW(Dezembro!$A$4:$A$293)-ROW(Dezembro!$A$3)/(Dezembro!$A$4:$A$293=MAX(Q30:Q34)),MOD(ROW(),2)+5)))),"")</f>
        <v/>
      </c>
      <c r="S34" s="16" t="str">
        <f>IFERROR(IF(Q30="","",IF(MOD(ROW(),2)+5=1,INDEX(Dezembro!$F$4:$F$293,MATCH(Q34,Dezembro!$A$4:$A$293,0)),INDEX(Dezembro!$F$4:$F$293,_xlfn.AGGREGATE(15,6,ROW(Dezembro!$A$4:$A$293)-ROW(Dezembro!$A$3)/(Dezembro!$A$4:$A$293=MAX(Q30:Q34)),MOD(ROW(),2)+5)))),"")</f>
        <v/>
      </c>
      <c r="T34" s="34"/>
      <c r="U34" s="46" t="str">
        <f>IFERROR(IF(T30="","",IF(MOD(ROW(),2)+5=1,INDEX(Dezembro!$C$4:$C$293,MATCH(T34,Dezembro!$A$4:$A$293,0)),INDEX(Dezembro!$C$4:$C$293,_xlfn.AGGREGATE(15,6,ROW(Dezembro!$A$4:$A$293)-ROW(Dezembro!$A$3)/(Dezembro!$A$4:$A$293=MAX(T30:T34)),MOD(ROW(),2)+5)))),"")</f>
        <v/>
      </c>
      <c r="V34" s="16" t="str">
        <f>IFERROR(IF(T30="","",IF(MOD(ROW(),2)+5=1,INDEX(Dezembro!$F$4:$F$293,MATCH(T34,Dezembro!$A$4:$A$293,0)),INDEX(Dezembro!$F$4:$F$293,_xlfn.AGGREGATE(15,6,ROW(Dezembro!$A$4:$A$293)-ROW(Dezembro!$A$3)/(Dezembro!$A$4:$A$293=MAX(T30:T34)),MOD(ROW(),2)+5)))),"")</f>
        <v/>
      </c>
    </row>
    <row r="35" spans="2:22" x14ac:dyDescent="0.3">
      <c r="B35" s="47"/>
      <c r="C35" s="20" t="str">
        <f>IFERROR(IF(B30="","",IF(MOD(ROW(),2)+5=1,INDEX(Dezembro!$C$4:$C$293,MATCH(B35,Dezembro!$A$4:$A$293,0)),INDEX(Dezembro!$C$4:$C$293,_xlfn.AGGREGATE(15,6,ROW(Dezembro!$A$4:$A$293)-ROW(Dezembro!$A$3)/(Dezembro!$A$4:$A$293=MAX(B30:B35)),MOD(ROW(),2)+5)))),"")</f>
        <v/>
      </c>
      <c r="D35" s="16" t="str">
        <f>IFERROR(IF(B30="","",IF(MOD(ROW(),2)+5=1,INDEX(Dezembro!$F$4:$F$293,MATCH(B35,Dezembro!$A$4:$A$293,0)),INDEX(Dezembro!$F$4:$F$293,_xlfn.AGGREGATE(15,6,ROW(Dezembro!$A$4:$A$293)-ROW(Dezembro!$A$3)/(Dezembro!$A$4:$A$293=MAX(B30:B35)),MOD(ROW(),2)+5)))),"")</f>
        <v/>
      </c>
      <c r="E35" s="34"/>
      <c r="F35" s="20" t="str">
        <f>IFERROR(IF(E30="","",IF(MOD(ROW(),2)+5=1,INDEX(Dezembro!$C$4:$C$293,MATCH(E35,Dezembro!$A$4:$A$293,0)),INDEX(Dezembro!$C$4:$C$293,_xlfn.AGGREGATE(15,6,ROW(Dezembro!$A$4:$A$293)-ROW(Dezembro!$A$3)/(Dezembro!$A$4:$A$293=MAX(E30:E35)),MOD(ROW(),2)+5)))),"")</f>
        <v/>
      </c>
      <c r="G35" s="16" t="str">
        <f>IFERROR(IF(E30="","",IF(MOD(ROW(),2)+5=1,INDEX(Dezembro!$F$4:$F$293,MATCH(E35,Dezembro!$A$4:$A$293,0)),INDEX(Dezembro!$F$4:$F$293,_xlfn.AGGREGATE(15,6,ROW(Dezembro!$A$4:$A$293)-ROW(Dezembro!$A$3)/(Dezembro!$A$4:$A$293=MAX(E30:E35)),MOD(ROW(),2)+5)))),"")</f>
        <v/>
      </c>
      <c r="H35" s="34"/>
      <c r="I35" s="20" t="str">
        <f>IFERROR(IF(H30="","",IF(MOD(ROW(),2)+5=1,INDEX(Dezembro!$C$4:$C$293,MATCH(H35,Dezembro!$A$4:$A$293,0)),INDEX(Dezembro!$C$4:$C$293,_xlfn.AGGREGATE(15,6,ROW(Dezembro!$A$4:$A$293)-ROW(Dezembro!$A$3)/(Dezembro!$A$4:$A$293=MAX(H30:H35)),MOD(ROW(),2)+5)))),"")</f>
        <v/>
      </c>
      <c r="J35" s="16" t="str">
        <f>IFERROR(IF(H30="","",IF(MOD(ROW(),2)+5=1,INDEX(Dezembro!$F$4:$F$293,MATCH(H35,Dezembro!$A$4:$A$293,0)),INDEX(Dezembro!$F$4:$F$293,_xlfn.AGGREGATE(15,6,ROW(Dezembro!$A$4:$A$293)-ROW(Dezembro!$A$3)/(Dezembro!$A$4:$A$293=MAX(H30:H35)),MOD(ROW(),2)+5)))),"")</f>
        <v/>
      </c>
      <c r="K35" s="34"/>
      <c r="L35" s="20" t="str">
        <f>IFERROR(IF(K30="","",IF(MOD(ROW(),2)+5=1,INDEX(Dezembro!$C$4:$C$293,MATCH(K35,Dezembro!$A$4:$A$293,0)),INDEX(Dezembro!$C$4:$C$293,_xlfn.AGGREGATE(15,6,ROW(Dezembro!$A$4:$A$293)-ROW(Dezembro!$A$3)/(Dezembro!$A$4:$A$293=MAX(K30:K35)),MOD(ROW(),2)+5)))),"")</f>
        <v/>
      </c>
      <c r="M35" s="16" t="str">
        <f>IFERROR(IF(K30="","",IF(MOD(ROW(),2)+5=1,INDEX(Dezembro!$F$4:$F$293,MATCH(K35,Dezembro!$A$4:$A$293,0)),INDEX(Dezembro!$F$4:$F$293,_xlfn.AGGREGATE(15,6,ROW(Dezembro!$A$4:$A$293)-ROW(Dezembro!$A$3)/(Dezembro!$A$4:$A$293=MAX(K30:K35)),MOD(ROW(),2)+5)))),"")</f>
        <v/>
      </c>
      <c r="N35" s="34"/>
      <c r="O35" s="20" t="str">
        <f>IFERROR(IF(N30="","",IF(MOD(ROW(),2)+5=1,INDEX(Dezembro!$C$4:$C$293,MATCH(N35,Dezembro!$A$4:$A$293,0)),INDEX(Dezembro!$C$4:$C$293,_xlfn.AGGREGATE(15,6,ROW(Dezembro!$A$4:$A$293)-ROW(Dezembro!$A$3)/(Dezembro!$A$4:$A$293=MAX(N30:N35)),MOD(ROW(),2)+5)))),"")</f>
        <v/>
      </c>
      <c r="P35" s="16" t="str">
        <f>IFERROR(IF(N30="","",IF(MOD(ROW(),2)+5=1,INDEX(Dezembro!$F$4:$F$293,MATCH(N35,Dezembro!$A$4:$A$293,0)),INDEX(Dezembro!$F$4:$F$293,_xlfn.AGGREGATE(15,6,ROW(Dezembro!$A$4:$A$293)-ROW(Dezembro!$A$3)/(Dezembro!$A$4:$A$293=MAX(N30:N35)),MOD(ROW(),2)+5)))),"")</f>
        <v/>
      </c>
      <c r="Q35" s="34"/>
      <c r="R35" s="20" t="str">
        <f>IFERROR(IF(Q30="","",IF(MOD(ROW(),2)+5=1,INDEX(Dezembro!$C$4:$C$293,MATCH(Q35,Dezembro!$A$4:$A$293,0)),INDEX(Dezembro!$C$4:$C$293,_xlfn.AGGREGATE(15,6,ROW(Dezembro!$A$4:$A$293)-ROW(Dezembro!$A$3)/(Dezembro!$A$4:$A$293=MAX(Q30:Q35)),MOD(ROW(),2)+5)))),"")</f>
        <v/>
      </c>
      <c r="S35" s="16" t="str">
        <f>IFERROR(IF(Q30="","",IF(MOD(ROW(),2)+5=1,INDEX(Dezembro!$F$4:$F$293,MATCH(Q35,Dezembro!$A$4:$A$293,0)),INDEX(Dezembro!$F$4:$F$293,_xlfn.AGGREGATE(15,6,ROW(Dezembro!$A$4:$A$293)-ROW(Dezembro!$A$3)/(Dezembro!$A$4:$A$293=MAX(Q30:Q35)),MOD(ROW(),2)+5)))),"")</f>
        <v/>
      </c>
      <c r="T35" s="34"/>
      <c r="U35" s="46" t="str">
        <f>IFERROR(IF(T30="","",IF(MOD(ROW(),2)+5=1,INDEX(Dezembro!$C$4:$C$293,MATCH(T35,Dezembro!$A$4:$A$293,0)),INDEX(Dezembro!$C$4:$C$293,_xlfn.AGGREGATE(15,6,ROW(Dezembro!$A$4:$A$293)-ROW(Dezembro!$A$3)/(Dezembro!$A$4:$A$293=MAX(T30:T35)),MOD(ROW(),2)+5)))),"")</f>
        <v/>
      </c>
      <c r="V35" s="16" t="str">
        <f>IFERROR(IF(T30="","",IF(MOD(ROW(),2)+5=1,INDEX(Dezembro!$F$4:$F$293,MATCH(T35,Dezembro!$A$4:$A$293,0)),INDEX(Dezembro!$F$4:$F$293,_xlfn.AGGREGATE(15,6,ROW(Dezembro!$A$4:$A$293)-ROW(Dezembro!$A$3)/(Dezembro!$A$4:$A$293=MAX(T30:T35)),MOD(ROW(),2)+5)))),"")</f>
        <v/>
      </c>
    </row>
    <row r="36" spans="2:22" x14ac:dyDescent="0.3">
      <c r="B36" s="47"/>
      <c r="C36" s="20" t="str">
        <f>IFERROR(IF(B30="","",IF(MOD(ROW(),2)+7=1,INDEX(Dezembro!$C$4:$C$293,MATCH(B36,Dezembro!$A$4:$A$293,0)),INDEX(Dezembro!$C$4:$C$293,_xlfn.AGGREGATE(15,6,ROW(Dezembro!$A$4:$A$293)-ROW(Dezembro!$A$3)/(Dezembro!$A$4:$A$293=MAX(B30:B36)),MOD(ROW(),2)+7)))),"")</f>
        <v/>
      </c>
      <c r="D36" s="16" t="str">
        <f>IFERROR(IF(B30="","",IF(MOD(ROW(),2)+7=1,INDEX(Dezembro!$F$4:$F$293,MATCH(B36,Dezembro!$A$4:$A$293,0)),INDEX(Dezembro!$F$4:$F$293,_xlfn.AGGREGATE(15,6,ROW(Dezembro!$A$4:$A$293)-ROW(Dezembro!$A$3)/(Dezembro!$A$4:$A$293=MAX(B30:B36)),MOD(ROW(),2)+7)))),"")</f>
        <v/>
      </c>
      <c r="E36" s="34"/>
      <c r="F36" s="20" t="str">
        <f>IFERROR(IF(E30="","",IF(MOD(ROW(),2)+7=1,INDEX(Dezembro!$C$4:$C$293,MATCH(E36,Dezembro!$A$4:$A$293,0)),INDEX(Dezembro!$C$4:$C$293,_xlfn.AGGREGATE(15,6,ROW(Dezembro!$A$4:$A$293)-ROW(Dezembro!$A$3)/(Dezembro!$A$4:$A$293=MAX(E30:E36)),MOD(ROW(),2)+7)))),"")</f>
        <v/>
      </c>
      <c r="G36" s="16" t="str">
        <f>IFERROR(IF(E30="","",IF(MOD(ROW(),2)+7=1,INDEX(Dezembro!$F$4:$F$293,MATCH(E36,Dezembro!$A$4:$A$293,0)),INDEX(Dezembro!$F$4:$F$293,_xlfn.AGGREGATE(15,6,ROW(Dezembro!$A$4:$A$293)-ROW(Dezembro!$A$3)/(Dezembro!$A$4:$A$293=MAX(E30:E36)),MOD(ROW(),2)+7)))),"")</f>
        <v/>
      </c>
      <c r="H36" s="34"/>
      <c r="I36" s="20" t="str">
        <f>IFERROR(IF(H30="","",IF(MOD(ROW(),2)+7=1,INDEX(Dezembro!$C$4:$C$293,MATCH(H36,Dezembro!$A$4:$A$293,0)),INDEX(Dezembro!$C$4:$C$293,_xlfn.AGGREGATE(15,6,ROW(Dezembro!$A$4:$A$293)-ROW(Dezembro!$A$3)/(Dezembro!$A$4:$A$293=MAX(H30:H36)),MOD(ROW(),2)+7)))),"")</f>
        <v/>
      </c>
      <c r="J36" s="16" t="str">
        <f>IFERROR(IF(H30="","",IF(MOD(ROW(),2)+7=1,INDEX(Dezembro!$F$4:$F$293,MATCH(H36,Dezembro!$A$4:$A$293,0)),INDEX(Dezembro!$F$4:$F$293,_xlfn.AGGREGATE(15,6,ROW(Dezembro!$A$4:$A$293)-ROW(Dezembro!$A$3)/(Dezembro!$A$4:$A$293=MAX(H30:H36)),MOD(ROW(),2)+7)))),"")</f>
        <v/>
      </c>
      <c r="K36" s="34"/>
      <c r="L36" s="20" t="str">
        <f>IFERROR(IF(K30="","",IF(MOD(ROW(),2)+7=1,INDEX(Dezembro!$C$4:$C$293,MATCH(K36,Dezembro!$A$4:$A$293,0)),INDEX(Dezembro!$C$4:$C$293,_xlfn.AGGREGATE(15,6,ROW(Dezembro!$A$4:$A$293)-ROW(Dezembro!$A$3)/(Dezembro!$A$4:$A$293=MAX(K30:K36)),MOD(ROW(),2)+7)))),"")</f>
        <v/>
      </c>
      <c r="M36" s="16" t="str">
        <f>IFERROR(IF(K30="","",IF(MOD(ROW(),2)+7=1,INDEX(Dezembro!$F$4:$F$293,MATCH(K36,Dezembro!$A$4:$A$293,0)),INDEX(Dezembro!$F$4:$F$293,_xlfn.AGGREGATE(15,6,ROW(Dezembro!$A$4:$A$293)-ROW(Dezembro!$A$3)/(Dezembro!$A$4:$A$293=MAX(K30:K36)),MOD(ROW(),2)+7)))),"")</f>
        <v/>
      </c>
      <c r="N36" s="34"/>
      <c r="O36" s="20" t="str">
        <f>IFERROR(IF(N30="","",IF(MOD(ROW(),2)+7=1,INDEX(Dezembro!$C$4:$C$293,MATCH(N36,Dezembro!$A$4:$A$293,0)),INDEX(Dezembro!$C$4:$C$293,_xlfn.AGGREGATE(15,6,ROW(Dezembro!$A$4:$A$293)-ROW(Dezembro!$A$3)/(Dezembro!$A$4:$A$293=MAX(N30:N36)),MOD(ROW(),2)+7)))),"")</f>
        <v/>
      </c>
      <c r="P36" s="16" t="str">
        <f>IFERROR(IF(N30="","",IF(MOD(ROW(),2)+7=1,INDEX(Dezembro!$F$4:$F$293,MATCH(N36,Dezembro!$A$4:$A$293,0)),INDEX(Dezembro!$F$4:$F$293,_xlfn.AGGREGATE(15,6,ROW(Dezembro!$A$4:$A$293)-ROW(Dezembro!$A$3)/(Dezembro!$A$4:$A$293=MAX(N30:N36)),MOD(ROW(),2)+7)))),"")</f>
        <v/>
      </c>
      <c r="Q36" s="34"/>
      <c r="R36" s="20" t="str">
        <f>IFERROR(IF(Q30="","",IF(MOD(ROW(),2)+7=1,INDEX(Dezembro!$C$4:$C$293,MATCH(Q36,Dezembro!$A$4:$A$293,0)),INDEX(Dezembro!$C$4:$C$293,_xlfn.AGGREGATE(15,6,ROW(Dezembro!$A$4:$A$293)-ROW(Dezembro!$A$3)/(Dezembro!$A$4:$A$293=MAX(Q30:Q36)),MOD(ROW(),2)+7)))),"")</f>
        <v/>
      </c>
      <c r="S36" s="16" t="str">
        <f>IFERROR(IF(Q30="","",IF(MOD(ROW(),2)+7=1,INDEX(Dezembro!$F$4:$F$293,MATCH(Q36,Dezembro!$A$4:$A$293,0)),INDEX(Dezembro!$F$4:$F$293,_xlfn.AGGREGATE(15,6,ROW(Dezembro!$A$4:$A$293)-ROW(Dezembro!$A$3)/(Dezembro!$A$4:$A$293=MAX(Q30:Q36)),MOD(ROW(),2)+7)))),"")</f>
        <v/>
      </c>
      <c r="T36" s="34"/>
      <c r="U36" s="46" t="str">
        <f>IFERROR(IF(T30="","",IF(MOD(ROW(),2)+7=1,INDEX(Dezembro!$C$4:$C$293,MATCH(T36,Dezembro!$A$4:$A$293,0)),INDEX(Dezembro!$C$4:$C$293,_xlfn.AGGREGATE(15,6,ROW(Dezembro!$A$4:$A$293)-ROW(Dezembro!$A$3)/(Dezembro!$A$4:$A$293=MAX(T30:T36)),MOD(ROW(),2)+7)))),"")</f>
        <v/>
      </c>
      <c r="V36" s="16" t="str">
        <f>IFERROR(IF(T30="","",IF(MOD(ROW(),2)+7=1,INDEX(Dezembro!$F$4:$F$293,MATCH(T36,Dezembro!$A$4:$A$293,0)),INDEX(Dezembro!$F$4:$F$293,_xlfn.AGGREGATE(15,6,ROW(Dezembro!$A$4:$A$293)-ROW(Dezembro!$A$3)/(Dezembro!$A$4:$A$293=MAX(T30:T36)),MOD(ROW(),2)+7)))),"")</f>
        <v/>
      </c>
    </row>
    <row r="37" spans="2:22" x14ac:dyDescent="0.3">
      <c r="B37" s="50"/>
      <c r="C37" s="21" t="str">
        <f>IFERROR(IF(B30="","",IF(MOD(ROW(),2)+7=1,INDEX(Dezembro!$C$4:$C$293,MATCH(B37,Dezembro!$A$4:$A$293,0)),INDEX(Dezembro!$C$4:$C$293,_xlfn.AGGREGATE(15,6,ROW(Dezembro!$A$4:$A$293)-ROW(Dezembro!$A$3)/(Dezembro!$A$4:$A$293=MAX(B30:B37)),MOD(ROW(),2)+7)))),"")</f>
        <v/>
      </c>
      <c r="D37" s="16" t="str">
        <f>IFERROR(IF(B30="","",IF(MOD(ROW(),2)+7=1,INDEX(Dezembro!$F$4:$F$293,MATCH(B37,Dezembro!$A$4:$A$293,0)),INDEX(Dezembro!$F$4:$F$293,_xlfn.AGGREGATE(15,6,ROW(Dezembro!$A$4:$A$293)-ROW(Dezembro!$A$3)/(Dezembro!$A$4:$A$293=MAX(B30:B37)),MOD(ROW(),2)+7)))),"")</f>
        <v/>
      </c>
      <c r="E37" s="35"/>
      <c r="F37" s="44" t="str">
        <f>IFERROR(IF(E30="","",IF(MOD(ROW(),2)+7=1,INDEX(Dezembro!$C$4:$C$293,MATCH(E37,Dezembro!$A$4:$A$293,0)),INDEX(Dezembro!$C$4:$C$293,_xlfn.AGGREGATE(15,6,ROW(Dezembro!$A$4:$A$293)-ROW(Dezembro!$A$3)/(Dezembro!$A$4:$A$293=MAX(E30:E37)),MOD(ROW(),2)+7)))),"")</f>
        <v/>
      </c>
      <c r="G37" s="16" t="str">
        <f>IFERROR(IF(E30="","",IF(MOD(ROW(),2)+7=1,INDEX(Dezembro!$F$4:$F$293,MATCH(E37,Dezembro!$A$4:$A$293,0)),INDEX(Dezembro!$F$4:$F$293,_xlfn.AGGREGATE(15,6,ROW(Dezembro!$A$4:$A$293)-ROW(Dezembro!$A$3)/(Dezembro!$A$4:$A$293=MAX(E30:E37)),MOD(ROW(),2)+7)))),"")</f>
        <v/>
      </c>
      <c r="H37" s="35"/>
      <c r="I37" s="44" t="str">
        <f>IFERROR(IF(H30="","",IF(MOD(ROW(),2)+7=1,INDEX(Dezembro!$C$4:$C$293,MATCH(H37,Dezembro!$A$4:$A$293,0)),INDEX(Dezembro!$C$4:$C$293,_xlfn.AGGREGATE(15,6,ROW(Dezembro!$A$4:$A$293)-ROW(Dezembro!$A$3)/(Dezembro!$A$4:$A$293=MAX(H30:H37)),MOD(ROW(),2)+7)))),"")</f>
        <v/>
      </c>
      <c r="J37" s="16" t="str">
        <f>IFERROR(IF(H30="","",IF(MOD(ROW(),2)+7=1,INDEX(Dezembro!$F$4:$F$293,MATCH(H37,Dezembro!$A$4:$A$293,0)),INDEX(Dezembro!$F$4:$F$293,_xlfn.AGGREGATE(15,6,ROW(Dezembro!$A$4:$A$293)-ROW(Dezembro!$A$3)/(Dezembro!$A$4:$A$293=MAX(H30:H37)),MOD(ROW(),2)+7)))),"")</f>
        <v/>
      </c>
      <c r="K37" s="35"/>
      <c r="L37" s="44" t="str">
        <f>IFERROR(IF(K30="","",IF(MOD(ROW(),2)+7=1,INDEX(Dezembro!$C$4:$C$293,MATCH(K37,Dezembro!$A$4:$A$293,0)),INDEX(Dezembro!$C$4:$C$293,_xlfn.AGGREGATE(15,6,ROW(Dezembro!$A$4:$A$293)-ROW(Dezembro!$A$3)/(Dezembro!$A$4:$A$293=MAX(K30:K37)),MOD(ROW(),2)+7)))),"")</f>
        <v/>
      </c>
      <c r="M37" s="16" t="str">
        <f>IFERROR(IF(K30="","",IF(MOD(ROW(),2)+7=1,INDEX(Dezembro!$F$4:$F$293,MATCH(K37,Dezembro!$A$4:$A$293,0)),INDEX(Dezembro!$F$4:$F$293,_xlfn.AGGREGATE(15,6,ROW(Dezembro!$A$4:$A$293)-ROW(Dezembro!$A$3)/(Dezembro!$A$4:$A$293=MAX(K30:K37)),MOD(ROW(),2)+7)))),"")</f>
        <v/>
      </c>
      <c r="N37" s="35"/>
      <c r="O37" s="44" t="str">
        <f>IFERROR(IF(N30="","",IF(MOD(ROW(),2)+7=1,INDEX(Dezembro!$C$4:$C$293,MATCH(N37,Dezembro!$A$4:$A$293,0)),INDEX(Dezembro!$C$4:$C$293,_xlfn.AGGREGATE(15,6,ROW(Dezembro!$A$4:$A$293)-ROW(Dezembro!$A$3)/(Dezembro!$A$4:$A$293=MAX(N30:N37)),MOD(ROW(),2)+7)))),"")</f>
        <v/>
      </c>
      <c r="P37" s="16" t="str">
        <f>IFERROR(IF(N30="","",IF(MOD(ROW(),2)+7=1,INDEX(Dezembro!$F$4:$F$293,MATCH(N37,Dezembro!$A$4:$A$293,0)),INDEX(Dezembro!$F$4:$F$293,_xlfn.AGGREGATE(15,6,ROW(Dezembro!$A$4:$A$293)-ROW(Dezembro!$A$3)/(Dezembro!$A$4:$A$293=MAX(N30:N37)),MOD(ROW(),2)+7)))),"")</f>
        <v/>
      </c>
      <c r="Q37" s="35"/>
      <c r="R37" s="44" t="str">
        <f>IFERROR(IF(Q30="","",IF(MOD(ROW(),2)+7=1,INDEX(Dezembro!$C$4:$C$293,MATCH(Q37,Dezembro!$A$4:$A$293,0)),INDEX(Dezembro!$C$4:$C$293,_xlfn.AGGREGATE(15,6,ROW(Dezembro!$A$4:$A$293)-ROW(Dezembro!$A$3)/(Dezembro!$A$4:$A$293=MAX(Q30:Q37)),MOD(ROW(),2)+7)))),"")</f>
        <v/>
      </c>
      <c r="S37" s="16" t="str">
        <f>IFERROR(IF(Q30="","",IF(MOD(ROW(),2)+7=1,INDEX(Dezembro!$F$4:$F$293,MATCH(Q37,Dezembro!$A$4:$A$293,0)),INDEX(Dezembro!$F$4:$F$293,_xlfn.AGGREGATE(15,6,ROW(Dezembro!$A$4:$A$293)-ROW(Dezembro!$A$3)/(Dezembro!$A$4:$A$293=MAX(Q30:Q37)),MOD(ROW(),2)+7)))),"")</f>
        <v/>
      </c>
      <c r="T37" s="35"/>
      <c r="U37" s="51" t="str">
        <f>IFERROR(IF(T30="","",IF(MOD(ROW(),2)+7=1,INDEX(Dezembro!$C$4:$C$293,MATCH(T37,Dezembro!$A$4:$A$293,0)),INDEX(Dezembro!$C$4:$C$293,_xlfn.AGGREGATE(15,6,ROW(Dezembro!$A$4:$A$293)-ROW(Dezembro!$A$3)/(Dezembro!$A$4:$A$293=MAX(T30:T37)),MOD(ROW(),2)+7)))),"")</f>
        <v/>
      </c>
      <c r="V37" s="16" t="str">
        <f>IFERROR(IF(T30="","",IF(MOD(ROW(),2)+7=1,INDEX(Dezembro!$F$4:$F$293,MATCH(T37,Dezembro!$A$4:$A$293,0)),INDEX(Dezembro!$F$4:$F$293,_xlfn.AGGREGATE(15,6,ROW(Dezembro!$A$4:$A$293)-ROW(Dezembro!$A$3)/(Dezembro!$A$4:$A$293=MAX(T30:T37)),MOD(ROW(),2)+7)))),"")</f>
        <v/>
      </c>
    </row>
    <row r="38" spans="2:22" x14ac:dyDescent="0.3">
      <c r="B38" s="49">
        <f>Dezembro!H11</f>
        <v>44556</v>
      </c>
      <c r="C38" s="20" t="str">
        <f>IFERROR(IF(B38="","",IF(MOD(ROW(),2)+1=1,INDEX(Dezembro!$C$4:$C$293,MATCH(B38,Dezembro!$A$4:$A$293,0)),INDEX(Dezembro!$C$4:$C$293,_xlfn.AGGREGATE(15,6,ROW(Dezembro!$A$4:$A$293)-ROW(Dezembro!$A$3)/(Dezembro!$A$4:$A$293=MAX(B38)),MOD(ROW(),2)+1)))),"")</f>
        <v/>
      </c>
      <c r="D38" s="16" t="str">
        <f>IFERROR(IF(B38="","",IF(MOD(ROW(),2)+1=1,INDEX(Dezembro!$F$4:$F$293,MATCH(B38,Dezembro!$A$4:$A$293,0)),INDEX(Dezembro!$F$4:$F$293,_xlfn.AGGREGATE(15,6,ROW(Dezembro!$A$4:$A$293)-ROW(Dezembro!$A$3)/(Dezembro!$A$4:$A$293=MAX(B38)),MOD(ROW(),2)+1)))),"")</f>
        <v/>
      </c>
      <c r="E38" s="36">
        <f>Dezembro!I11</f>
        <v>44557</v>
      </c>
      <c r="F38" s="20" t="str">
        <f>IFERROR(IF(E38="","",IF(MOD(ROW(),2)+1=1,INDEX(Dezembro!$C$4:$C$293,MATCH(E38,Dezembro!$A$4:$A$293,0)),INDEX(Dezembro!$C$4:$C$293,_xlfn.AGGREGATE(15,6,ROW(Dezembro!$A$4:$A$293)-ROW(Dezembro!$A$3)/(Dezembro!$A$4:$A$293=MAX(E38)),MOD(ROW(),2)+1)))),"")</f>
        <v/>
      </c>
      <c r="G38" s="16" t="str">
        <f>IFERROR(IF(E38="","",IF(MOD(ROW(),2)+1=1,INDEX(Dezembro!$F$4:$F$293,MATCH(E38,Dezembro!$A$4:$A$293,0)),INDEX(Dezembro!$F$4:$F$293,_xlfn.AGGREGATE(15,6,ROW(Dezembro!$A$4:$A$293)-ROW(Dezembro!$A$3)/(Dezembro!$A$4:$A$293=MAX(E38)),MOD(ROW(),2)+1)))),"")</f>
        <v/>
      </c>
      <c r="H38" s="36">
        <f>Dezembro!J11</f>
        <v>44558</v>
      </c>
      <c r="I38" s="20" t="str">
        <f>IFERROR(IF(H38="","",IF(MOD(ROW(),2)+1=1,INDEX(Dezembro!$C$4:$C$293,MATCH(H38,Dezembro!$A$4:$A$293,0)),INDEX(Dezembro!$C$4:$C$293,_xlfn.AGGREGATE(15,6,ROW(Dezembro!$A$4:$A$293)-ROW(Dezembro!$A$3)/(Dezembro!$A$4:$A$293=MAX(H38)),MOD(ROW(),2)+1)))),"")</f>
        <v/>
      </c>
      <c r="J38" s="16" t="str">
        <f>IFERROR(IF(H38="","",IF(MOD(ROW(),2)+1=1,INDEX(Dezembro!$F$4:$F$293,MATCH(H38,Dezembro!$A$4:$A$293,0)),INDEX(Dezembro!$F$4:$F$293,_xlfn.AGGREGATE(15,6,ROW(Dezembro!$A$4:$A$293)-ROW(Dezembro!$A$3)/(Dezembro!$A$4:$A$293=MAX(H38)),MOD(ROW(),2)+1)))),"")</f>
        <v/>
      </c>
      <c r="K38" s="36">
        <f>Dezembro!K11</f>
        <v>44559</v>
      </c>
      <c r="L38" s="20" t="str">
        <f>IFERROR(IF(K38="","",IF(MOD(ROW(),2)+1=1,INDEX(Dezembro!$C$4:$C$293,MATCH(K38,Dezembro!$A$4:$A$293,0)),INDEX(Dezembro!$C$4:$C$293,_xlfn.AGGREGATE(15,6,ROW(Dezembro!$A$4:$A$293)-ROW(Dezembro!$A$3)/(Dezembro!$A$4:$A$293=MAX(K38)),MOD(ROW(),2)+1)))),"")</f>
        <v/>
      </c>
      <c r="M38" s="16" t="str">
        <f>IFERROR(IF(K38="","",IF(MOD(ROW(),2)+1=1,INDEX(Dezembro!$F$4:$F$293,MATCH(K38,Dezembro!$A$4:$A$293,0)),INDEX(Dezembro!$F$4:$F$293,_xlfn.AGGREGATE(15,6,ROW(Dezembro!$A$4:$A$293)-ROW(Dezembro!$A$3)/(Dezembro!$A$4:$A$293=MAX(K38)),MOD(ROW(),2)+1)))),"")</f>
        <v/>
      </c>
      <c r="N38" s="36">
        <f>Dezembro!L11</f>
        <v>44560</v>
      </c>
      <c r="O38" s="20" t="str">
        <f>IFERROR(IF(N38="","",IF(MOD(ROW(),2)+1=1,INDEX(Dezembro!$C$4:$C$293,MATCH(N38,Dezembro!$A$4:$A$293,0)),INDEX(Dezembro!$C$4:$C$293,_xlfn.AGGREGATE(15,6,ROW(Dezembro!$A$4:$A$293)-ROW(Dezembro!$A$3)/(Dezembro!$A$4:$A$293=MAX(N38)),MOD(ROW(),2)+1)))),"")</f>
        <v/>
      </c>
      <c r="P38" s="16" t="str">
        <f>IFERROR(IF(N38="","",IF(MOD(ROW(),2)+1=1,INDEX(Dezembro!$F$4:$F$293,MATCH(N38,Dezembro!$A$4:$A$293,0)),INDEX(Dezembro!$F$4:$F$293,_xlfn.AGGREGATE(15,6,ROW(Dezembro!$A$4:$A$293)-ROW(Dezembro!$A$3)/(Dezembro!$A$4:$A$293=MAX(N38)),MOD(ROW(),2)+1)))),"")</f>
        <v/>
      </c>
      <c r="Q38" s="36">
        <f>Dezembro!M11</f>
        <v>44561</v>
      </c>
      <c r="R38" s="20" t="str">
        <f>IFERROR(IF(Q38="","",IF(MOD(ROW(),2)+1=1,INDEX(Dezembro!$C$4:$C$293,MATCH(Q38,Dezembro!$A$4:$A$293,0)),INDEX(Dezembro!$C$4:$C$293,_xlfn.AGGREGATE(15,6,ROW(Dezembro!$A$4:$A$293)-ROW(Dezembro!$A$3)/(Dezembro!$A$4:$A$293=MAX(Q38)),MOD(ROW(),2)+1)))),"")</f>
        <v/>
      </c>
      <c r="S38" s="16" t="str">
        <f>IFERROR(IF(Q38="","",IF(MOD(ROW(),2)+1=1,INDEX(Dezembro!$F$4:$F$293,MATCH(Q38,Dezembro!$A$4:$A$293,0)),INDEX(Dezembro!$F$4:$F$293,_xlfn.AGGREGATE(15,6,ROW(Dezembro!$A$4:$A$293)-ROW(Dezembro!$A$3)/(Dezembro!$A$4:$A$293=MAX(Q38)),MOD(ROW(),2)+1)))),"")</f>
        <v/>
      </c>
      <c r="T38" s="36" t="str">
        <f>Dezembro!N11</f>
        <v/>
      </c>
      <c r="U38" s="46" t="str">
        <f>IFERROR(IF(T38="","",IF(MOD(ROW(),2)+1=1,INDEX(Dezembro!$C$4:$C$293,MATCH(T38,Dezembro!$A$4:$A$293,0)),INDEX(Dezembro!$C$4:$C$293,_xlfn.AGGREGATE(15,6,ROW(Dezembro!$A$4:$A$293)-ROW(Dezembro!$A$3)/(Dezembro!$A$4:$A$293=MAX(T38)),MOD(ROW(),2)+1)))),"")</f>
        <v/>
      </c>
      <c r="V38" s="16" t="str">
        <f>IFERROR(IF(T38="","",IF(MOD(ROW(),2)+1=1,INDEX(Dezembro!$F$4:$F$293,MATCH(T38,Dezembro!$A$4:$A$293,0)),INDEX(Dezembro!$F$4:$F$293,_xlfn.AGGREGATE(15,6,ROW(Dezembro!$A$4:$A$293)-ROW(Dezembro!$A$3)/(Dezembro!$A$4:$A$293=MAX(T38)),MOD(ROW(),2)+1)))),"")</f>
        <v/>
      </c>
    </row>
    <row r="39" spans="2:22" x14ac:dyDescent="0.3">
      <c r="B39" s="45"/>
      <c r="C39" s="20" t="str">
        <f>IFERROR(IF(B38="","",IF(MOD(ROW(),2)+1=1,INDEX(Dezembro!$C$4:$C$293,MATCH(B39,Dezembro!$A$4:$A$293,0)),INDEX(Dezembro!$C$4:$C$293,_xlfn.AGGREGATE(15,6,ROW(Dezembro!$A$4:$A$293)-ROW(Dezembro!$A$3)/(Dezembro!$A$4:$A$293=MAX(B38:B39)),MOD(ROW(),2)+1)))),"")</f>
        <v/>
      </c>
      <c r="D39" s="16" t="str">
        <f>IFERROR(IF(B38="","",IF(MOD(ROW(),2)+1=1,INDEX(Dezembro!$F$4:$F$293,MATCH(B39,Dezembro!$A$4:$A$293,0)),INDEX(Dezembro!$F$4:$F$293,_xlfn.AGGREGATE(15,6,ROW(Dezembro!$A$4:$A$293)-ROW(Dezembro!$A$3)/(Dezembro!$A$4:$A$293=MAX(B38:B39)),MOD(ROW(),2)+1)))),"")</f>
        <v/>
      </c>
      <c r="E39" s="26"/>
      <c r="F39" s="20" t="str">
        <f>IFERROR(IF(E38="","",IF(MOD(ROW(),2)+1=1,INDEX(Dezembro!$C$4:$C$293,MATCH(E39,Dezembro!$A$4:$A$293,0)),INDEX(Dezembro!$C$4:$C$293,_xlfn.AGGREGATE(15,6,ROW(Dezembro!$A$4:$A$293)-ROW(Dezembro!$A$3)/(Dezembro!$A$4:$A$293=MAX(E38:E39)),MOD(ROW(),2)+1)))),"")</f>
        <v/>
      </c>
      <c r="G39" s="16" t="str">
        <f>IFERROR(IF(E38="","",IF(MOD(ROW(),2)+1=1,INDEX(Dezembro!$F$4:$F$293,MATCH(E39,Dezembro!$A$4:$A$293,0)),INDEX(Dezembro!$F$4:$F$293,_xlfn.AGGREGATE(15,6,ROW(Dezembro!$A$4:$A$293)-ROW(Dezembro!$A$3)/(Dezembro!$A$4:$A$293=MAX(E38:E39)),MOD(ROW(),2)+1)))),"")</f>
        <v/>
      </c>
      <c r="H39" s="26"/>
      <c r="I39" s="20" t="str">
        <f>IFERROR(IF(H38="","",IF(MOD(ROW(),2)+1=1,INDEX(Dezembro!$C$4:$C$293,MATCH(H39,Dezembro!$A$4:$A$293,0)),INDEX(Dezembro!$C$4:$C$293,_xlfn.AGGREGATE(15,6,ROW(Dezembro!$A$4:$A$293)-ROW(Dezembro!$A$3)/(Dezembro!$A$4:$A$293=MAX(H38:H39)),MOD(ROW(),2)+1)))),"")</f>
        <v/>
      </c>
      <c r="J39" s="16" t="str">
        <f>IFERROR(IF(H38="","",IF(MOD(ROW(),2)+1=1,INDEX(Dezembro!$F$4:$F$293,MATCH(H39,Dezembro!$A$4:$A$293,0)),INDEX(Dezembro!$F$4:$F$293,_xlfn.AGGREGATE(15,6,ROW(Dezembro!$A$4:$A$293)-ROW(Dezembro!$A$3)/(Dezembro!$A$4:$A$293=MAX(H38:H39)),MOD(ROW(),2)+1)))),"")</f>
        <v/>
      </c>
      <c r="K39" s="26"/>
      <c r="L39" s="20" t="str">
        <f>IFERROR(IF(K38="","",IF(MOD(ROW(),2)+1=1,INDEX(Dezembro!$C$4:$C$293,MATCH(K39,Dezembro!$A$4:$A$293,0)),INDEX(Dezembro!$C$4:$C$293,_xlfn.AGGREGATE(15,6,ROW(Dezembro!$A$4:$A$293)-ROW(Dezembro!$A$3)/(Dezembro!$A$4:$A$293=MAX(K38:K39)),MOD(ROW(),2)+1)))),"")</f>
        <v/>
      </c>
      <c r="M39" s="16" t="str">
        <f>IFERROR(IF(K38="","",IF(MOD(ROW(),2)+1=1,INDEX(Dezembro!$F$4:$F$293,MATCH(K39,Dezembro!$A$4:$A$293,0)),INDEX(Dezembro!$F$4:$F$293,_xlfn.AGGREGATE(15,6,ROW(Dezembro!$A$4:$A$293)-ROW(Dezembro!$A$3)/(Dezembro!$A$4:$A$293=MAX(K38:K39)),MOD(ROW(),2)+1)))),"")</f>
        <v/>
      </c>
      <c r="N39" s="26"/>
      <c r="O39" s="20" t="str">
        <f>IFERROR(IF(N38="","",IF(MOD(ROW(),2)+1=1,INDEX(Dezembro!$C$4:$C$293,MATCH(N39,Dezembro!$A$4:$A$293,0)),INDEX(Dezembro!$C$4:$C$293,_xlfn.AGGREGATE(15,6,ROW(Dezembro!$A$4:$A$293)-ROW(Dezembro!$A$3)/(Dezembro!$A$4:$A$293=MAX(N38:N39)),MOD(ROW(),2)+1)))),"")</f>
        <v/>
      </c>
      <c r="P39" s="16" t="str">
        <f>IFERROR(IF(N38="","",IF(MOD(ROW(),2)+1=1,INDEX(Dezembro!$F$4:$F$293,MATCH(N39,Dezembro!$A$4:$A$293,0)),INDEX(Dezembro!$F$4:$F$293,_xlfn.AGGREGATE(15,6,ROW(Dezembro!$A$4:$A$293)-ROW(Dezembro!$A$3)/(Dezembro!$A$4:$A$293=MAX(N38:N39)),MOD(ROW(),2)+1)))),"")</f>
        <v/>
      </c>
      <c r="Q39" s="26"/>
      <c r="R39" s="20" t="str">
        <f>IFERROR(IF(Q38="","",IF(MOD(ROW(),2)+1=1,INDEX(Dezembro!$C$4:$C$293,MATCH(Q39,Dezembro!$A$4:$A$293,0)),INDEX(Dezembro!$C$4:$C$293,_xlfn.AGGREGATE(15,6,ROW(Dezembro!$A$4:$A$293)-ROW(Dezembro!$A$3)/(Dezembro!$A$4:$A$293=MAX(Q38:Q39)),MOD(ROW(),2)+1)))),"")</f>
        <v/>
      </c>
      <c r="S39" s="16" t="str">
        <f>IFERROR(IF(Q38="","",IF(MOD(ROW(),2)+1=1,INDEX(Dezembro!$F$4:$F$293,MATCH(Q39,Dezembro!$A$4:$A$293,0)),INDEX(Dezembro!$F$4:$F$293,_xlfn.AGGREGATE(15,6,ROW(Dezembro!$A$4:$A$293)-ROW(Dezembro!$A$3)/(Dezembro!$A$4:$A$293=MAX(Q38:Q39)),MOD(ROW(),2)+1)))),"")</f>
        <v/>
      </c>
      <c r="T39" s="26"/>
      <c r="U39" s="46" t="str">
        <f>IFERROR(IF(T38="","",IF(MOD(ROW(),2)+1=1,INDEX(Dezembro!$C$4:$C$293,MATCH(T39,Dezembro!$A$4:$A$293,0)),INDEX(Dezembro!$C$4:$C$293,_xlfn.AGGREGATE(15,6,ROW(Dezembro!$A$4:$A$293)-ROW(Dezembro!$A$3)/(Dezembro!$A$4:$A$293=MAX(T38:T39)),MOD(ROW(),2)+1)))),"")</f>
        <v/>
      </c>
      <c r="V39" s="16" t="str">
        <f>IFERROR(IF(T38="","",IF(MOD(ROW(),2)+1=1,INDEX(Dezembro!$F$4:$F$293,MATCH(T39,Dezembro!$A$4:$A$293,0)),INDEX(Dezembro!$F$4:$F$293,_xlfn.AGGREGATE(15,6,ROW(Dezembro!$A$4:$A$293)-ROW(Dezembro!$A$3)/(Dezembro!$A$4:$A$293=MAX(T38:T39)),MOD(ROW(),2)+1)))),"")</f>
        <v/>
      </c>
    </row>
    <row r="40" spans="2:22" x14ac:dyDescent="0.3">
      <c r="B40" s="45"/>
      <c r="C40" s="20" t="str">
        <f>IFERROR(IF(B38="","",IF(MOD(ROW(),2)+3=1,INDEX(Dezembro!$C$4:$C$293,MATCH(B40,Dezembro!$A$4:$A$293,0)),INDEX(Dezembro!$C$4:$C$293,_xlfn.AGGREGATE(15,6,ROW(Dezembro!$A$4:$A$293)-ROW(Dezembro!$A$3)/(Dezembro!$A$4:$A$293=MAX(B38:B40)),MOD(ROW(),2)+3)))),"")</f>
        <v/>
      </c>
      <c r="D40" s="16" t="str">
        <f>IFERROR(IF(B38="","",IF(MOD(ROW(),2)+3=1,INDEX(Dezembro!$F$4:$F$293,MATCH(B40,Dezembro!$A$4:$A$293,0)),INDEX(Dezembro!$F$4:$F$293,_xlfn.AGGREGATE(15,6,ROW(Dezembro!$A$4:$A$293)-ROW(Dezembro!$A$3)/(Dezembro!$A$4:$A$293=MAX(B38:B40)),MOD(ROW(),2)+3)))),"")</f>
        <v/>
      </c>
      <c r="E40" s="26"/>
      <c r="F40" s="20" t="str">
        <f>IFERROR(IF(E38="","",IF(MOD(ROW(),2)+3=1,INDEX(Dezembro!$C$4:$C$293,MATCH(E40,Dezembro!$A$4:$A$293,0)),INDEX(Dezembro!$C$4:$C$293,_xlfn.AGGREGATE(15,6,ROW(Dezembro!$A$4:$A$293)-ROW(Dezembro!$A$3)/(Dezembro!$A$4:$A$293=MAX(E38:E40)),MOD(ROW(),2)+3)))),"")</f>
        <v/>
      </c>
      <c r="G40" s="16" t="str">
        <f>IFERROR(IF(E38="","",IF(MOD(ROW(),2)+3=1,INDEX(Dezembro!$F$4:$F$293,MATCH(E40,Dezembro!$A$4:$A$293,0)),INDEX(Dezembro!$F$4:$F$293,_xlfn.AGGREGATE(15,6,ROW(Dezembro!$A$4:$A$293)-ROW(Dezembro!$A$3)/(Dezembro!$A$4:$A$293=MAX(E38:E40)),MOD(ROW(),2)+3)))),"")</f>
        <v/>
      </c>
      <c r="H40" s="26"/>
      <c r="I40" s="20" t="str">
        <f>IFERROR(IF(H38="","",IF(MOD(ROW(),2)+3=1,INDEX(Dezembro!$C$4:$C$293,MATCH(H40,Dezembro!$A$4:$A$293,0)),INDEX(Dezembro!$C$4:$C$293,_xlfn.AGGREGATE(15,6,ROW(Dezembro!$A$4:$A$293)-ROW(Dezembro!$A$3)/(Dezembro!$A$4:$A$293=MAX(H38:H40)),MOD(ROW(),2)+3)))),"")</f>
        <v/>
      </c>
      <c r="J40" s="16" t="str">
        <f>IFERROR(IF(H38="","",IF(MOD(ROW(),2)+3=1,INDEX(Dezembro!$F$4:$F$293,MATCH(H40,Dezembro!$A$4:$A$293,0)),INDEX(Dezembro!$F$4:$F$293,_xlfn.AGGREGATE(15,6,ROW(Dezembro!$A$4:$A$293)-ROW(Dezembro!$A$3)/(Dezembro!$A$4:$A$293=MAX(H38:H40)),MOD(ROW(),2)+3)))),"")</f>
        <v/>
      </c>
      <c r="K40" s="26"/>
      <c r="L40" s="20" t="str">
        <f>IFERROR(IF(K38="","",IF(MOD(ROW(),2)+3=1,INDEX(Dezembro!$C$4:$C$293,MATCH(K40,Dezembro!$A$4:$A$293,0)),INDEX(Dezembro!$C$4:$C$293,_xlfn.AGGREGATE(15,6,ROW(Dezembro!$A$4:$A$293)-ROW(Dezembro!$A$3)/(Dezembro!$A$4:$A$293=MAX(K38:K40)),MOD(ROW(),2)+3)))),"")</f>
        <v/>
      </c>
      <c r="M40" s="16" t="str">
        <f>IFERROR(IF(K38="","",IF(MOD(ROW(),2)+3=1,INDEX(Dezembro!$F$4:$F$293,MATCH(K40,Dezembro!$A$4:$A$293,0)),INDEX(Dezembro!$F$4:$F$293,_xlfn.AGGREGATE(15,6,ROW(Dezembro!$A$4:$A$293)-ROW(Dezembro!$A$3)/(Dezembro!$A$4:$A$293=MAX(K38:K40)),MOD(ROW(),2)+3)))),"")</f>
        <v/>
      </c>
      <c r="N40" s="26"/>
      <c r="O40" s="20" t="str">
        <f>IFERROR(IF(N38="","",IF(MOD(ROW(),2)+3=1,INDEX(Dezembro!$C$4:$C$293,MATCH(N40,Dezembro!$A$4:$A$293,0)),INDEX(Dezembro!$C$4:$C$293,_xlfn.AGGREGATE(15,6,ROW(Dezembro!$A$4:$A$293)-ROW(Dezembro!$A$3)/(Dezembro!$A$4:$A$293=MAX(N38:N40)),MOD(ROW(),2)+3)))),"")</f>
        <v/>
      </c>
      <c r="P40" s="16" t="str">
        <f>IFERROR(IF(N38="","",IF(MOD(ROW(),2)+3=1,INDEX(Dezembro!$F$4:$F$293,MATCH(N40,Dezembro!$A$4:$A$293,0)),INDEX(Dezembro!$F$4:$F$293,_xlfn.AGGREGATE(15,6,ROW(Dezembro!$A$4:$A$293)-ROW(Dezembro!$A$3)/(Dezembro!$A$4:$A$293=MAX(N38:N40)),MOD(ROW(),2)+3)))),"")</f>
        <v/>
      </c>
      <c r="Q40" s="26"/>
      <c r="R40" s="20" t="str">
        <f>IFERROR(IF(Q38="","",IF(MOD(ROW(),2)+3=1,INDEX(Dezembro!$C$4:$C$293,MATCH(Q40,Dezembro!$A$4:$A$293,0)),INDEX(Dezembro!$C$4:$C$293,_xlfn.AGGREGATE(15,6,ROW(Dezembro!$A$4:$A$293)-ROW(Dezembro!$A$3)/(Dezembro!$A$4:$A$293=MAX(Q38:Q40)),MOD(ROW(),2)+3)))),"")</f>
        <v/>
      </c>
      <c r="S40" s="16" t="str">
        <f>IFERROR(IF(Q38="","",IF(MOD(ROW(),2)+3=1,INDEX(Dezembro!$F$4:$F$293,MATCH(Q40,Dezembro!$A$4:$A$293,0)),INDEX(Dezembro!$F$4:$F$293,_xlfn.AGGREGATE(15,6,ROW(Dezembro!$A$4:$A$293)-ROW(Dezembro!$A$3)/(Dezembro!$A$4:$A$293=MAX(Q38:Q40)),MOD(ROW(),2)+3)))),"")</f>
        <v/>
      </c>
      <c r="T40" s="26"/>
      <c r="U40" s="46" t="str">
        <f>IFERROR(IF(T38="","",IF(MOD(ROW(),2)+3=1,INDEX(Dezembro!$C$4:$C$293,MATCH(T40,Dezembro!$A$4:$A$293,0)),INDEX(Dezembro!$C$4:$C$293,_xlfn.AGGREGATE(15,6,ROW(Dezembro!$A$4:$A$293)-ROW(Dezembro!$A$3)/(Dezembro!$A$4:$A$293=MAX(T38:T40)),MOD(ROW(),2)+3)))),"")</f>
        <v/>
      </c>
      <c r="V40" s="16" t="str">
        <f>IFERROR(IF(T38="","",IF(MOD(ROW(),2)+3=1,INDEX(Dezembro!$F$4:$F$293,MATCH(T40,Dezembro!$A$4:$A$293,0)),INDEX(Dezembro!$F$4:$F$293,_xlfn.AGGREGATE(15,6,ROW(Dezembro!$A$4:$A$293)-ROW(Dezembro!$A$3)/(Dezembro!$A$4:$A$293=MAX(T38:T40)),MOD(ROW(),2)+3)))),"")</f>
        <v/>
      </c>
    </row>
    <row r="41" spans="2:22" x14ac:dyDescent="0.3">
      <c r="B41" s="45"/>
      <c r="C41" s="20" t="str">
        <f>IFERROR(IF(B38="","",IF(MOD(ROW(),2)+3=1,INDEX(Dezembro!$C$4:$C$293,MATCH(B41,Dezembro!$A$4:$A$293,0)),INDEX(Dezembro!$C$4:$C$293,_xlfn.AGGREGATE(15,6,ROW(Dezembro!$A$4:$A$293)-ROW(Dezembro!$A$3)/(Dezembro!$A$4:$A$293=MAX(B38:B41)),MOD(ROW(),2)+3)))),"")</f>
        <v/>
      </c>
      <c r="D41" s="16" t="str">
        <f>IFERROR(IF(B38="","",IF(MOD(ROW(),2)+3=1,INDEX(Dezembro!$F$4:$F$293,MATCH(B41,Dezembro!$A$4:$A$293,0)),INDEX(Dezembro!$F$4:$F$293,_xlfn.AGGREGATE(15,6,ROW(Dezembro!$A$4:$A$293)-ROW(Dezembro!$A$3)/(Dezembro!$A$4:$A$293=MAX(B38:B41)),MOD(ROW(),2)+3)))),"")</f>
        <v/>
      </c>
      <c r="E41" s="26"/>
      <c r="F41" s="20" t="str">
        <f>IFERROR(IF(E38="","",IF(MOD(ROW(),2)+3=1,INDEX(Dezembro!$C$4:$C$293,MATCH(E41,Dezembro!$A$4:$A$293,0)),INDEX(Dezembro!$C$4:$C$293,_xlfn.AGGREGATE(15,6,ROW(Dezembro!$A$4:$A$293)-ROW(Dezembro!$A$3)/(Dezembro!$A$4:$A$293=MAX(E38:E41)),MOD(ROW(),2)+3)))),"")</f>
        <v/>
      </c>
      <c r="G41" s="16" t="str">
        <f>IFERROR(IF(E38="","",IF(MOD(ROW(),2)+3=1,INDEX(Dezembro!$F$4:$F$293,MATCH(E41,Dezembro!$A$4:$A$293,0)),INDEX(Dezembro!$F$4:$F$293,_xlfn.AGGREGATE(15,6,ROW(Dezembro!$A$4:$A$293)-ROW(Dezembro!$A$3)/(Dezembro!$A$4:$A$293=MAX(E38:E41)),MOD(ROW(),2)+3)))),"")</f>
        <v/>
      </c>
      <c r="H41" s="26"/>
      <c r="I41" s="20" t="str">
        <f>IFERROR(IF(H38="","",IF(MOD(ROW(),2)+3=1,INDEX(Dezembro!$C$4:$C$293,MATCH(H41,Dezembro!$A$4:$A$293,0)),INDEX(Dezembro!$C$4:$C$293,_xlfn.AGGREGATE(15,6,ROW(Dezembro!$A$4:$A$293)-ROW(Dezembro!$A$3)/(Dezembro!$A$4:$A$293=MAX(H38:H41)),MOD(ROW(),2)+3)))),"")</f>
        <v/>
      </c>
      <c r="J41" s="16" t="str">
        <f>IFERROR(IF(H38="","",IF(MOD(ROW(),2)+3=1,INDEX(Dezembro!$F$4:$F$293,MATCH(H41,Dezembro!$A$4:$A$293,0)),INDEX(Dezembro!$F$4:$F$293,_xlfn.AGGREGATE(15,6,ROW(Dezembro!$A$4:$A$293)-ROW(Dezembro!$A$3)/(Dezembro!$A$4:$A$293=MAX(H38:H41)),MOD(ROW(),2)+3)))),"")</f>
        <v/>
      </c>
      <c r="K41" s="26"/>
      <c r="L41" s="20" t="str">
        <f>IFERROR(IF(K38="","",IF(MOD(ROW(),2)+3=1,INDEX(Dezembro!$C$4:$C$293,MATCH(K41,Dezembro!$A$4:$A$293,0)),INDEX(Dezembro!$C$4:$C$293,_xlfn.AGGREGATE(15,6,ROW(Dezembro!$A$4:$A$293)-ROW(Dezembro!$A$3)/(Dezembro!$A$4:$A$293=MAX(K38:K41)),MOD(ROW(),2)+3)))),"")</f>
        <v/>
      </c>
      <c r="M41" s="16" t="str">
        <f>IFERROR(IF(K38="","",IF(MOD(ROW(),2)+3=1,INDEX(Dezembro!$F$4:$F$293,MATCH(K41,Dezembro!$A$4:$A$293,0)),INDEX(Dezembro!$F$4:$F$293,_xlfn.AGGREGATE(15,6,ROW(Dezembro!$A$4:$A$293)-ROW(Dezembro!$A$3)/(Dezembro!$A$4:$A$293=MAX(K38:K41)),MOD(ROW(),2)+3)))),"")</f>
        <v/>
      </c>
      <c r="N41" s="26"/>
      <c r="O41" s="20" t="str">
        <f>IFERROR(IF(N38="","",IF(MOD(ROW(),2)+3=1,INDEX(Dezembro!$C$4:$C$293,MATCH(N41,Dezembro!$A$4:$A$293,0)),INDEX(Dezembro!$C$4:$C$293,_xlfn.AGGREGATE(15,6,ROW(Dezembro!$A$4:$A$293)-ROW(Dezembro!$A$3)/(Dezembro!$A$4:$A$293=MAX(N38:N41)),MOD(ROW(),2)+3)))),"")</f>
        <v/>
      </c>
      <c r="P41" s="16" t="str">
        <f>IFERROR(IF(N38="","",IF(MOD(ROW(),2)+3=1,INDEX(Dezembro!$F$4:$F$293,MATCH(N41,Dezembro!$A$4:$A$293,0)),INDEX(Dezembro!$F$4:$F$293,_xlfn.AGGREGATE(15,6,ROW(Dezembro!$A$4:$A$293)-ROW(Dezembro!$A$3)/(Dezembro!$A$4:$A$293=MAX(N38:N41)),MOD(ROW(),2)+3)))),"")</f>
        <v/>
      </c>
      <c r="Q41" s="26"/>
      <c r="R41" s="20" t="str">
        <f>IFERROR(IF(Q38="","",IF(MOD(ROW(),2)+3=1,INDEX(Dezembro!$C$4:$C$293,MATCH(Q41,Dezembro!$A$4:$A$293,0)),INDEX(Dezembro!$C$4:$C$293,_xlfn.AGGREGATE(15,6,ROW(Dezembro!$A$4:$A$293)-ROW(Dezembro!$A$3)/(Dezembro!$A$4:$A$293=MAX(Q38:Q41)),MOD(ROW(),2)+3)))),"")</f>
        <v/>
      </c>
      <c r="S41" s="16" t="str">
        <f>IFERROR(IF(Q38="","",IF(MOD(ROW(),2)+3=1,INDEX(Dezembro!$F$4:$F$293,MATCH(Q41,Dezembro!$A$4:$A$293,0)),INDEX(Dezembro!$F$4:$F$293,_xlfn.AGGREGATE(15,6,ROW(Dezembro!$A$4:$A$293)-ROW(Dezembro!$A$3)/(Dezembro!$A$4:$A$293=MAX(Q38:Q41)),MOD(ROW(),2)+3)))),"")</f>
        <v/>
      </c>
      <c r="T41" s="26"/>
      <c r="U41" s="46" t="str">
        <f>IFERROR(IF(T38="","",IF(MOD(ROW(),2)+3=1,INDEX(Dezembro!$C$4:$C$293,MATCH(T41,Dezembro!$A$4:$A$293,0)),INDEX(Dezembro!$C$4:$C$293,_xlfn.AGGREGATE(15,6,ROW(Dezembro!$A$4:$A$293)-ROW(Dezembro!$A$3)/(Dezembro!$A$4:$A$293=MAX(T38:T41)),MOD(ROW(),2)+3)))),"")</f>
        <v/>
      </c>
      <c r="V41" s="16" t="str">
        <f>IFERROR(IF(T38="","",IF(MOD(ROW(),2)+3=1,INDEX(Dezembro!$F$4:$F$293,MATCH(T41,Dezembro!$A$4:$A$293,0)),INDEX(Dezembro!$F$4:$F$293,_xlfn.AGGREGATE(15,6,ROW(Dezembro!$A$4:$A$293)-ROW(Dezembro!$A$3)/(Dezembro!$A$4:$A$293=MAX(T38:T41)),MOD(ROW(),2)+3)))),"")</f>
        <v/>
      </c>
    </row>
    <row r="42" spans="2:22" x14ac:dyDescent="0.3">
      <c r="B42" s="47"/>
      <c r="C42" s="20" t="str">
        <f>IFERROR(IF(B38="","",IF(MOD(ROW(),2)+5=1,INDEX(Dezembro!$C$4:$C$293,MATCH(B42,Dezembro!$A$4:$A$293,0)),INDEX(Dezembro!$C$4:$C$293,_xlfn.AGGREGATE(15,6,ROW(Dezembro!$A$4:$A$293)-ROW(Dezembro!$A$3)/(Dezembro!$A$4:$A$293=MAX(B38:B42)),MOD(ROW(),2)+5)))),"")</f>
        <v/>
      </c>
      <c r="D42" s="16" t="str">
        <f>IFERROR(IF(B38="","",IF(MOD(ROW(),2)+5=1,INDEX(Dezembro!$F$4:$F$293,MATCH(B42,Dezembro!$A$4:$A$293,0)),INDEX(Dezembro!$F$4:$F$293,_xlfn.AGGREGATE(15,6,ROW(Dezembro!$A$4:$A$293)-ROW(Dezembro!$A$3)/(Dezembro!$A$4:$A$293=MAX(B38:B42)),MOD(ROW(),2)+5)))),"")</f>
        <v/>
      </c>
      <c r="E42" s="34"/>
      <c r="F42" s="20" t="str">
        <f>IFERROR(IF(E38="","",IF(MOD(ROW(),2)+5=1,INDEX(Dezembro!$C$4:$C$293,MATCH(E42,Dezembro!$A$4:$A$293,0)),INDEX(Dezembro!$C$4:$C$293,_xlfn.AGGREGATE(15,6,ROW(Dezembro!$A$4:$A$293)-ROW(Dezembro!$A$3)/(Dezembro!$A$4:$A$293=MAX(E38:E42)),MOD(ROW(),2)+5)))),"")</f>
        <v/>
      </c>
      <c r="G42" s="16" t="str">
        <f>IFERROR(IF(E38="","",IF(MOD(ROW(),2)+5=1,INDEX(Dezembro!$F$4:$F$293,MATCH(E42,Dezembro!$A$4:$A$293,0)),INDEX(Dezembro!$F$4:$F$293,_xlfn.AGGREGATE(15,6,ROW(Dezembro!$A$4:$A$293)-ROW(Dezembro!$A$3)/(Dezembro!$A$4:$A$293=MAX(E38:E42)),MOD(ROW(),2)+5)))),"")</f>
        <v/>
      </c>
      <c r="H42" s="34"/>
      <c r="I42" s="20" t="str">
        <f>IFERROR(IF(H38="","",IF(MOD(ROW(),2)+5=1,INDEX(Dezembro!$C$4:$C$293,MATCH(H42,Dezembro!$A$4:$A$293,0)),INDEX(Dezembro!$C$4:$C$293,_xlfn.AGGREGATE(15,6,ROW(Dezembro!$A$4:$A$293)-ROW(Dezembro!$A$3)/(Dezembro!$A$4:$A$293=MAX(H38:H42)),MOD(ROW(),2)+5)))),"")</f>
        <v/>
      </c>
      <c r="J42" s="16" t="str">
        <f>IFERROR(IF(H38="","",IF(MOD(ROW(),2)+5=1,INDEX(Dezembro!$F$4:$F$293,MATCH(H42,Dezembro!$A$4:$A$293,0)),INDEX(Dezembro!$F$4:$F$293,_xlfn.AGGREGATE(15,6,ROW(Dezembro!$A$4:$A$293)-ROW(Dezembro!$A$3)/(Dezembro!$A$4:$A$293=MAX(H38:H42)),MOD(ROW(),2)+5)))),"")</f>
        <v/>
      </c>
      <c r="K42" s="34"/>
      <c r="L42" s="20" t="str">
        <f>IFERROR(IF(K38="","",IF(MOD(ROW(),2)+5=1,INDEX(Dezembro!$C$4:$C$293,MATCH(K42,Dezembro!$A$4:$A$293,0)),INDEX(Dezembro!$C$4:$C$293,_xlfn.AGGREGATE(15,6,ROW(Dezembro!$A$4:$A$293)-ROW(Dezembro!$A$3)/(Dezembro!$A$4:$A$293=MAX(K38:K42)),MOD(ROW(),2)+5)))),"")</f>
        <v/>
      </c>
      <c r="M42" s="16" t="str">
        <f>IFERROR(IF(K38="","",IF(MOD(ROW(),2)+5=1,INDEX(Dezembro!$F$4:$F$293,MATCH(K42,Dezembro!$A$4:$A$293,0)),INDEX(Dezembro!$F$4:$F$293,_xlfn.AGGREGATE(15,6,ROW(Dezembro!$A$4:$A$293)-ROW(Dezembro!$A$3)/(Dezembro!$A$4:$A$293=MAX(K38:K42)),MOD(ROW(),2)+5)))),"")</f>
        <v/>
      </c>
      <c r="N42" s="34"/>
      <c r="O42" s="20" t="str">
        <f>IFERROR(IF(N38="","",IF(MOD(ROW(),2)+5=1,INDEX(Dezembro!$C$4:$C$293,MATCH(N42,Dezembro!$A$4:$A$293,0)),INDEX(Dezembro!$C$4:$C$293,_xlfn.AGGREGATE(15,6,ROW(Dezembro!$A$4:$A$293)-ROW(Dezembro!$A$3)/(Dezembro!$A$4:$A$293=MAX(N38:N42)),MOD(ROW(),2)+5)))),"")</f>
        <v/>
      </c>
      <c r="P42" s="16" t="str">
        <f>IFERROR(IF(N38="","",IF(MOD(ROW(),2)+5=1,INDEX(Dezembro!$F$4:$F$293,MATCH(N42,Dezembro!$A$4:$A$293,0)),INDEX(Dezembro!$F$4:$F$293,_xlfn.AGGREGATE(15,6,ROW(Dezembro!$A$4:$A$293)-ROW(Dezembro!$A$3)/(Dezembro!$A$4:$A$293=MAX(N38:N42)),MOD(ROW(),2)+5)))),"")</f>
        <v/>
      </c>
      <c r="Q42" s="34"/>
      <c r="R42" s="20" t="str">
        <f>IFERROR(IF(Q38="","",IF(MOD(ROW(),2)+5=1,INDEX(Dezembro!$C$4:$C$293,MATCH(Q42,Dezembro!$A$4:$A$293,0)),INDEX(Dezembro!$C$4:$C$293,_xlfn.AGGREGATE(15,6,ROW(Dezembro!$A$4:$A$293)-ROW(Dezembro!$A$3)/(Dezembro!$A$4:$A$293=MAX(Q38:Q42)),MOD(ROW(),2)+5)))),"")</f>
        <v/>
      </c>
      <c r="S42" s="16" t="str">
        <f>IFERROR(IF(Q38="","",IF(MOD(ROW(),2)+5=1,INDEX(Dezembro!$F$4:$F$293,MATCH(Q42,Dezembro!$A$4:$A$293,0)),INDEX(Dezembro!$F$4:$F$293,_xlfn.AGGREGATE(15,6,ROW(Dezembro!$A$4:$A$293)-ROW(Dezembro!$A$3)/(Dezembro!$A$4:$A$293=MAX(Q38:Q42)),MOD(ROW(),2)+5)))),"")</f>
        <v/>
      </c>
      <c r="T42" s="34"/>
      <c r="U42" s="46" t="str">
        <f>IFERROR(IF(T38="","",IF(MOD(ROW(),2)+5=1,INDEX(Dezembro!$C$4:$C$293,MATCH(T42,Dezembro!$A$4:$A$293,0)),INDEX(Dezembro!$C$4:$C$293,_xlfn.AGGREGATE(15,6,ROW(Dezembro!$A$4:$A$293)-ROW(Dezembro!$A$3)/(Dezembro!$A$4:$A$293=MAX(T38:T42)),MOD(ROW(),2)+5)))),"")</f>
        <v/>
      </c>
      <c r="V42" s="16" t="str">
        <f>IFERROR(IF(T38="","",IF(MOD(ROW(),2)+5=1,INDEX(Dezembro!$F$4:$F$293,MATCH(T42,Dezembro!$A$4:$A$293,0)),INDEX(Dezembro!$F$4:$F$293,_xlfn.AGGREGATE(15,6,ROW(Dezembro!$A$4:$A$293)-ROW(Dezembro!$A$3)/(Dezembro!$A$4:$A$293=MAX(T38:T42)),MOD(ROW(),2)+5)))),"")</f>
        <v/>
      </c>
    </row>
    <row r="43" spans="2:22" x14ac:dyDescent="0.3">
      <c r="B43" s="47"/>
      <c r="C43" s="20" t="str">
        <f>IFERROR(IF(B38="","",IF(MOD(ROW(),2)+5=1,INDEX(Dezembro!$C$4:$C$293,MATCH(B43,Dezembro!$A$4:$A$293,0)),INDEX(Dezembro!$C$4:$C$293,_xlfn.AGGREGATE(15,6,ROW(Dezembro!$A$4:$A$293)-ROW(Dezembro!$A$3)/(Dezembro!$A$4:$A$293=MAX(B38:B43)),MOD(ROW(),2)+5)))),"")</f>
        <v/>
      </c>
      <c r="D43" s="16" t="str">
        <f>IFERROR(IF(B38="","",IF(MOD(ROW(),2)+5=1,INDEX(Dezembro!$F$4:$F$293,MATCH(B43,Dezembro!$A$4:$A$293,0)),INDEX(Dezembro!$F$4:$F$293,_xlfn.AGGREGATE(15,6,ROW(Dezembro!$A$4:$A$293)-ROW(Dezembro!$A$3)/(Dezembro!$A$4:$A$293=MAX(B38:B43)),MOD(ROW(),2)+5)))),"")</f>
        <v/>
      </c>
      <c r="E43" s="34"/>
      <c r="F43" s="20" t="str">
        <f>IFERROR(IF(E38="","",IF(MOD(ROW(),2)+5=1,INDEX(Dezembro!$C$4:$C$293,MATCH(E43,Dezembro!$A$4:$A$293,0)),INDEX(Dezembro!$C$4:$C$293,_xlfn.AGGREGATE(15,6,ROW(Dezembro!$A$4:$A$293)-ROW(Dezembro!$A$3)/(Dezembro!$A$4:$A$293=MAX(E38:E43)),MOD(ROW(),2)+5)))),"")</f>
        <v/>
      </c>
      <c r="G43" s="16" t="str">
        <f>IFERROR(IF(E38="","",IF(MOD(ROW(),2)+5=1,INDEX(Dezembro!$F$4:$F$293,MATCH(E43,Dezembro!$A$4:$A$293,0)),INDEX(Dezembro!$F$4:$F$293,_xlfn.AGGREGATE(15,6,ROW(Dezembro!$A$4:$A$293)-ROW(Dezembro!$A$3)/(Dezembro!$A$4:$A$293=MAX(E38:E43)),MOD(ROW(),2)+5)))),"")</f>
        <v/>
      </c>
      <c r="H43" s="34"/>
      <c r="I43" s="20" t="str">
        <f>IFERROR(IF(H38="","",IF(MOD(ROW(),2)+5=1,INDEX(Dezembro!$C$4:$C$293,MATCH(H43,Dezembro!$A$4:$A$293,0)),INDEX(Dezembro!$C$4:$C$293,_xlfn.AGGREGATE(15,6,ROW(Dezembro!$A$4:$A$293)-ROW(Dezembro!$A$3)/(Dezembro!$A$4:$A$293=MAX(H38:H43)),MOD(ROW(),2)+5)))),"")</f>
        <v/>
      </c>
      <c r="J43" s="16" t="str">
        <f>IFERROR(IF(H38="","",IF(MOD(ROW(),2)+5=1,INDEX(Dezembro!$F$4:$F$293,MATCH(H43,Dezembro!$A$4:$A$293,0)),INDEX(Dezembro!$F$4:$F$293,_xlfn.AGGREGATE(15,6,ROW(Dezembro!$A$4:$A$293)-ROW(Dezembro!$A$3)/(Dezembro!$A$4:$A$293=MAX(H38:H43)),MOD(ROW(),2)+5)))),"")</f>
        <v/>
      </c>
      <c r="K43" s="34"/>
      <c r="L43" s="20" t="str">
        <f>IFERROR(IF(K38="","",IF(MOD(ROW(),2)+5=1,INDEX(Dezembro!$C$4:$C$293,MATCH(K43,Dezembro!$A$4:$A$293,0)),INDEX(Dezembro!$C$4:$C$293,_xlfn.AGGREGATE(15,6,ROW(Dezembro!$A$4:$A$293)-ROW(Dezembro!$A$3)/(Dezembro!$A$4:$A$293=MAX(K38:K43)),MOD(ROW(),2)+5)))),"")</f>
        <v/>
      </c>
      <c r="M43" s="16" t="str">
        <f>IFERROR(IF(K38="","",IF(MOD(ROW(),2)+5=1,INDEX(Dezembro!$F$4:$F$293,MATCH(K43,Dezembro!$A$4:$A$293,0)),INDEX(Dezembro!$F$4:$F$293,_xlfn.AGGREGATE(15,6,ROW(Dezembro!$A$4:$A$293)-ROW(Dezembro!$A$3)/(Dezembro!$A$4:$A$293=MAX(K38:K43)),MOD(ROW(),2)+5)))),"")</f>
        <v/>
      </c>
      <c r="N43" s="34"/>
      <c r="O43" s="20" t="str">
        <f>IFERROR(IF(N38="","",IF(MOD(ROW(),2)+5=1,INDEX(Dezembro!$C$4:$C$293,MATCH(N43,Dezembro!$A$4:$A$293,0)),INDEX(Dezembro!$C$4:$C$293,_xlfn.AGGREGATE(15,6,ROW(Dezembro!$A$4:$A$293)-ROW(Dezembro!$A$3)/(Dezembro!$A$4:$A$293=MAX(N38:N43)),MOD(ROW(),2)+5)))),"")</f>
        <v/>
      </c>
      <c r="P43" s="16" t="str">
        <f>IFERROR(IF(N38="","",IF(MOD(ROW(),2)+5=1,INDEX(Dezembro!$F$4:$F$293,MATCH(N43,Dezembro!$A$4:$A$293,0)),INDEX(Dezembro!$F$4:$F$293,_xlfn.AGGREGATE(15,6,ROW(Dezembro!$A$4:$A$293)-ROW(Dezembro!$A$3)/(Dezembro!$A$4:$A$293=MAX(N38:N43)),MOD(ROW(),2)+5)))),"")</f>
        <v/>
      </c>
      <c r="Q43" s="34"/>
      <c r="R43" s="20" t="str">
        <f>IFERROR(IF(Q38="","",IF(MOD(ROW(),2)+5=1,INDEX(Dezembro!$C$4:$C$293,MATCH(Q43,Dezembro!$A$4:$A$293,0)),INDEX(Dezembro!$C$4:$C$293,_xlfn.AGGREGATE(15,6,ROW(Dezembro!$A$4:$A$293)-ROW(Dezembro!$A$3)/(Dezembro!$A$4:$A$293=MAX(Q38:Q43)),MOD(ROW(),2)+5)))),"")</f>
        <v/>
      </c>
      <c r="S43" s="16" t="str">
        <f>IFERROR(IF(Q38="","",IF(MOD(ROW(),2)+5=1,INDEX(Dezembro!$F$4:$F$293,MATCH(Q43,Dezembro!$A$4:$A$293,0)),INDEX(Dezembro!$F$4:$F$293,_xlfn.AGGREGATE(15,6,ROW(Dezembro!$A$4:$A$293)-ROW(Dezembro!$A$3)/(Dezembro!$A$4:$A$293=MAX(Q38:Q43)),MOD(ROW(),2)+5)))),"")</f>
        <v/>
      </c>
      <c r="T43" s="34"/>
      <c r="U43" s="46" t="str">
        <f>IFERROR(IF(T38="","",IF(MOD(ROW(),2)+5=1,INDEX(Dezembro!$C$4:$C$293,MATCH(T43,Dezembro!$A$4:$A$293,0)),INDEX(Dezembro!$C$4:$C$293,_xlfn.AGGREGATE(15,6,ROW(Dezembro!$A$4:$A$293)-ROW(Dezembro!$A$3)/(Dezembro!$A$4:$A$293=MAX(T38:T43)),MOD(ROW(),2)+5)))),"")</f>
        <v/>
      </c>
      <c r="V43" s="16" t="str">
        <f>IFERROR(IF(T38="","",IF(MOD(ROW(),2)+5=1,INDEX(Dezembro!$F$4:$F$293,MATCH(T43,Dezembro!$A$4:$A$293,0)),INDEX(Dezembro!$F$4:$F$293,_xlfn.AGGREGATE(15,6,ROW(Dezembro!$A$4:$A$293)-ROW(Dezembro!$A$3)/(Dezembro!$A$4:$A$293=MAX(T38:T43)),MOD(ROW(),2)+5)))),"")</f>
        <v/>
      </c>
    </row>
    <row r="44" spans="2:22" x14ac:dyDescent="0.3">
      <c r="B44" s="47"/>
      <c r="C44" s="20" t="str">
        <f>IFERROR(IF(B38="","",IF(MOD(ROW(),2)+7=1,INDEX(Dezembro!$C$4:$C$293,MATCH(B44,Dezembro!$A$4:$A$293,0)),INDEX(Dezembro!$C$4:$C$293,_xlfn.AGGREGATE(15,6,ROW(Dezembro!$A$4:$A$293)-ROW(Dezembro!$A$3)/(Dezembro!$A$4:$A$293=MAX(B38:B44)),MOD(ROW(),2)+7)))),"")</f>
        <v/>
      </c>
      <c r="D44" s="16" t="str">
        <f>IFERROR(IF(B38="","",IF(MOD(ROW(),2)+7=1,INDEX(Dezembro!$F$4:$F$293,MATCH(B44,Dezembro!$A$4:$A$293,0)),INDEX(Dezembro!$F$4:$F$293,_xlfn.AGGREGATE(15,6,ROW(Dezembro!$A$4:$A$293)-ROW(Dezembro!$A$3)/(Dezembro!$A$4:$A$293=MAX(B38:B44)),MOD(ROW(),2)+7)))),"")</f>
        <v/>
      </c>
      <c r="E44" s="34"/>
      <c r="F44" s="20" t="str">
        <f>IFERROR(IF(E38="","",IF(MOD(ROW(),2)+7=1,INDEX(Dezembro!$C$4:$C$293,MATCH(E44,Dezembro!$A$4:$A$293,0)),INDEX(Dezembro!$C$4:$C$293,_xlfn.AGGREGATE(15,6,ROW(Dezembro!$A$4:$A$293)-ROW(Dezembro!$A$3)/(Dezembro!$A$4:$A$293=MAX(E38:E44)),MOD(ROW(),2)+7)))),"")</f>
        <v/>
      </c>
      <c r="G44" s="16" t="str">
        <f>IFERROR(IF(E38="","",IF(MOD(ROW(),2)+7=1,INDEX(Dezembro!$F$4:$F$293,MATCH(E44,Dezembro!$A$4:$A$293,0)),INDEX(Dezembro!$F$4:$F$293,_xlfn.AGGREGATE(15,6,ROW(Dezembro!$A$4:$A$293)-ROW(Dezembro!$A$3)/(Dezembro!$A$4:$A$293=MAX(E38:E44)),MOD(ROW(),2)+7)))),"")</f>
        <v/>
      </c>
      <c r="H44" s="34"/>
      <c r="I44" s="20" t="str">
        <f>IFERROR(IF(H38="","",IF(MOD(ROW(),2)+7=1,INDEX(Dezembro!$C$4:$C$293,MATCH(H44,Dezembro!$A$4:$A$293,0)),INDEX(Dezembro!$C$4:$C$293,_xlfn.AGGREGATE(15,6,ROW(Dezembro!$A$4:$A$293)-ROW(Dezembro!$A$3)/(Dezembro!$A$4:$A$293=MAX(H38:H44)),MOD(ROW(),2)+7)))),"")</f>
        <v/>
      </c>
      <c r="J44" s="16" t="str">
        <f>IFERROR(IF(H38="","",IF(MOD(ROW(),2)+7=1,INDEX(Dezembro!$F$4:$F$293,MATCH(H44,Dezembro!$A$4:$A$293,0)),INDEX(Dezembro!$F$4:$F$293,_xlfn.AGGREGATE(15,6,ROW(Dezembro!$A$4:$A$293)-ROW(Dezembro!$A$3)/(Dezembro!$A$4:$A$293=MAX(H38:H44)),MOD(ROW(),2)+7)))),"")</f>
        <v/>
      </c>
      <c r="K44" s="34"/>
      <c r="L44" s="20" t="str">
        <f>IFERROR(IF(K38="","",IF(MOD(ROW(),2)+7=1,INDEX(Dezembro!$C$4:$C$293,MATCH(K44,Dezembro!$A$4:$A$293,0)),INDEX(Dezembro!$C$4:$C$293,_xlfn.AGGREGATE(15,6,ROW(Dezembro!$A$4:$A$293)-ROW(Dezembro!$A$3)/(Dezembro!$A$4:$A$293=MAX(K38:K44)),MOD(ROW(),2)+7)))),"")</f>
        <v/>
      </c>
      <c r="M44" s="16" t="str">
        <f>IFERROR(IF(K38="","",IF(MOD(ROW(),2)+7=1,INDEX(Dezembro!$F$4:$F$293,MATCH(K44,Dezembro!$A$4:$A$293,0)),INDEX(Dezembro!$F$4:$F$293,_xlfn.AGGREGATE(15,6,ROW(Dezembro!$A$4:$A$293)-ROW(Dezembro!$A$3)/(Dezembro!$A$4:$A$293=MAX(K38:K44)),MOD(ROW(),2)+7)))),"")</f>
        <v/>
      </c>
      <c r="N44" s="34"/>
      <c r="O44" s="20" t="str">
        <f>IFERROR(IF(N38="","",IF(MOD(ROW(),2)+7=1,INDEX(Dezembro!$C$4:$C$293,MATCH(N44,Dezembro!$A$4:$A$293,0)),INDEX(Dezembro!$C$4:$C$293,_xlfn.AGGREGATE(15,6,ROW(Dezembro!$A$4:$A$293)-ROW(Dezembro!$A$3)/(Dezembro!$A$4:$A$293=MAX(N38:N44)),MOD(ROW(),2)+7)))),"")</f>
        <v/>
      </c>
      <c r="P44" s="16" t="str">
        <f>IFERROR(IF(N38="","",IF(MOD(ROW(),2)+7=1,INDEX(Dezembro!$F$4:$F$293,MATCH(N44,Dezembro!$A$4:$A$293,0)),INDEX(Dezembro!$F$4:$F$293,_xlfn.AGGREGATE(15,6,ROW(Dezembro!$A$4:$A$293)-ROW(Dezembro!$A$3)/(Dezembro!$A$4:$A$293=MAX(N38:N44)),MOD(ROW(),2)+7)))),"")</f>
        <v/>
      </c>
      <c r="Q44" s="34"/>
      <c r="R44" s="20" t="str">
        <f>IFERROR(IF(Q38="","",IF(MOD(ROW(),2)+7=1,INDEX(Dezembro!$C$4:$C$293,MATCH(Q44,Dezembro!$A$4:$A$293,0)),INDEX(Dezembro!$C$4:$C$293,_xlfn.AGGREGATE(15,6,ROW(Dezembro!$A$4:$A$293)-ROW(Dezembro!$A$3)/(Dezembro!$A$4:$A$293=MAX(Q38:Q44)),MOD(ROW(),2)+7)))),"")</f>
        <v/>
      </c>
      <c r="S44" s="16" t="str">
        <f>IFERROR(IF(Q38="","",IF(MOD(ROW(),2)+7=1,INDEX(Dezembro!$F$4:$F$293,MATCH(Q44,Dezembro!$A$4:$A$293,0)),INDEX(Dezembro!$F$4:$F$293,_xlfn.AGGREGATE(15,6,ROW(Dezembro!$A$4:$A$293)-ROW(Dezembro!$A$3)/(Dezembro!$A$4:$A$293=MAX(Q38:Q44)),MOD(ROW(),2)+7)))),"")</f>
        <v/>
      </c>
      <c r="T44" s="34"/>
      <c r="U44" s="46" t="str">
        <f>IFERROR(IF(T38="","",IF(MOD(ROW(),2)+7=1,INDEX(Dezembro!$C$4:$C$293,MATCH(T44,Dezembro!$A$4:$A$293,0)),INDEX(Dezembro!$C$4:$C$293,_xlfn.AGGREGATE(15,6,ROW(Dezembro!$A$4:$A$293)-ROW(Dezembro!$A$3)/(Dezembro!$A$4:$A$293=MAX(T38:T44)),MOD(ROW(),2)+7)))),"")</f>
        <v/>
      </c>
      <c r="V44" s="16" t="str">
        <f>IFERROR(IF(T38="","",IF(MOD(ROW(),2)+7=1,INDEX(Dezembro!$F$4:$F$293,MATCH(T44,Dezembro!$A$4:$A$293,0)),INDEX(Dezembro!$F$4:$F$293,_xlfn.AGGREGATE(15,6,ROW(Dezembro!$A$4:$A$293)-ROW(Dezembro!$A$3)/(Dezembro!$A$4:$A$293=MAX(T38:T44)),MOD(ROW(),2)+7)))),"")</f>
        <v/>
      </c>
    </row>
    <row r="45" spans="2:22" x14ac:dyDescent="0.3">
      <c r="B45" s="50"/>
      <c r="C45" s="21" t="str">
        <f>IFERROR(IF(B38="","",IF(MOD(ROW(),2)+7=1,INDEX(Dezembro!$C$4:$C$293,MATCH(B45,Dezembro!$A$4:$A$293,0)),INDEX(Dezembro!$C$4:$C$293,_xlfn.AGGREGATE(15,6,ROW(Dezembro!$A$4:$A$293)-ROW(Dezembro!$A$3)/(Dezembro!$A$4:$A$293=MAX(B38:B45)),MOD(ROW(),2)+7)))),"")</f>
        <v/>
      </c>
      <c r="D45" s="16" t="str">
        <f>IFERROR(IF(B38="","",IF(MOD(ROW(),2)+7=1,INDEX(Dezembro!$F$4:$F$293,MATCH(B45,Dezembro!$A$4:$A$293,0)),INDEX(Dezembro!$F$4:$F$293,_xlfn.AGGREGATE(15,6,ROW(Dezembro!$A$4:$A$293)-ROW(Dezembro!$A$3)/(Dezembro!$A$4:$A$293=MAX(B38:B45)),MOD(ROW(),2)+7)))),"")</f>
        <v/>
      </c>
      <c r="E45" s="35"/>
      <c r="F45" s="44" t="str">
        <f>IFERROR(IF(E38="","",IF(MOD(ROW(),2)+7=1,INDEX(Dezembro!$C$4:$C$293,MATCH(E45,Dezembro!$A$4:$A$293,0)),INDEX(Dezembro!$C$4:$C$293,_xlfn.AGGREGATE(15,6,ROW(Dezembro!$A$4:$A$293)-ROW(Dezembro!$A$3)/(Dezembro!$A$4:$A$293=MAX(E38:E45)),MOD(ROW(),2)+7)))),"")</f>
        <v/>
      </c>
      <c r="G45" s="16" t="str">
        <f>IFERROR(IF(E38="","",IF(MOD(ROW(),2)+7=1,INDEX(Dezembro!$F$4:$F$293,MATCH(E45,Dezembro!$A$4:$A$293,0)),INDEX(Dezembro!$F$4:$F$293,_xlfn.AGGREGATE(15,6,ROW(Dezembro!$A$4:$A$293)-ROW(Dezembro!$A$3)/(Dezembro!$A$4:$A$293=MAX(E38:E45)),MOD(ROW(),2)+7)))),"")</f>
        <v/>
      </c>
      <c r="H45" s="35"/>
      <c r="I45" s="44" t="str">
        <f>IFERROR(IF(H38="","",IF(MOD(ROW(),2)+7=1,INDEX(Dezembro!$C$4:$C$293,MATCH(H45,Dezembro!$A$4:$A$293,0)),INDEX(Dezembro!$C$4:$C$293,_xlfn.AGGREGATE(15,6,ROW(Dezembro!$A$4:$A$293)-ROW(Dezembro!$A$3)/(Dezembro!$A$4:$A$293=MAX(H38:H45)),MOD(ROW(),2)+7)))),"")</f>
        <v/>
      </c>
      <c r="J45" s="16" t="str">
        <f>IFERROR(IF(H38="","",IF(MOD(ROW(),2)+7=1,INDEX(Dezembro!$F$4:$F$293,MATCH(H45,Dezembro!$A$4:$A$293,0)),INDEX(Dezembro!$F$4:$F$293,_xlfn.AGGREGATE(15,6,ROW(Dezembro!$A$4:$A$293)-ROW(Dezembro!$A$3)/(Dezembro!$A$4:$A$293=MAX(H38:H45)),MOD(ROW(),2)+7)))),"")</f>
        <v/>
      </c>
      <c r="K45" s="35"/>
      <c r="L45" s="44" t="str">
        <f>IFERROR(IF(K38="","",IF(MOD(ROW(),2)+7=1,INDEX(Dezembro!$C$4:$C$293,MATCH(K45,Dezembro!$A$4:$A$293,0)),INDEX(Dezembro!$C$4:$C$293,_xlfn.AGGREGATE(15,6,ROW(Dezembro!$A$4:$A$293)-ROW(Dezembro!$A$3)/(Dezembro!$A$4:$A$293=MAX(K38:K45)),MOD(ROW(),2)+7)))),"")</f>
        <v/>
      </c>
      <c r="M45" s="16" t="str">
        <f>IFERROR(IF(K38="","",IF(MOD(ROW(),2)+7=1,INDEX(Dezembro!$F$4:$F$293,MATCH(K45,Dezembro!$A$4:$A$293,0)),INDEX(Dezembro!$F$4:$F$293,_xlfn.AGGREGATE(15,6,ROW(Dezembro!$A$4:$A$293)-ROW(Dezembro!$A$3)/(Dezembro!$A$4:$A$293=MAX(K38:K45)),MOD(ROW(),2)+7)))),"")</f>
        <v/>
      </c>
      <c r="N45" s="35"/>
      <c r="O45" s="44" t="str">
        <f>IFERROR(IF(N38="","",IF(MOD(ROW(),2)+7=1,INDEX(Dezembro!$C$4:$C$293,MATCH(N45,Dezembro!$A$4:$A$293,0)),INDEX(Dezembro!$C$4:$C$293,_xlfn.AGGREGATE(15,6,ROW(Dezembro!$A$4:$A$293)-ROW(Dezembro!$A$3)/(Dezembro!$A$4:$A$293=MAX(N38:N45)),MOD(ROW(),2)+7)))),"")</f>
        <v/>
      </c>
      <c r="P45" s="16" t="str">
        <f>IFERROR(IF(N38="","",IF(MOD(ROW(),2)+7=1,INDEX(Dezembro!$F$4:$F$293,MATCH(N45,Dezembro!$A$4:$A$293,0)),INDEX(Dezembro!$F$4:$F$293,_xlfn.AGGREGATE(15,6,ROW(Dezembro!$A$4:$A$293)-ROW(Dezembro!$A$3)/(Dezembro!$A$4:$A$293=MAX(N38:N45)),MOD(ROW(),2)+7)))),"")</f>
        <v/>
      </c>
      <c r="Q45" s="35"/>
      <c r="R45" s="44" t="str">
        <f>IFERROR(IF(Q38="","",IF(MOD(ROW(),2)+7=1,INDEX(Dezembro!$C$4:$C$293,MATCH(Q45,Dezembro!$A$4:$A$293,0)),INDEX(Dezembro!$C$4:$C$293,_xlfn.AGGREGATE(15,6,ROW(Dezembro!$A$4:$A$293)-ROW(Dezembro!$A$3)/(Dezembro!$A$4:$A$293=MAX(Q38:Q45)),MOD(ROW(),2)+7)))),"")</f>
        <v/>
      </c>
      <c r="S45" s="16" t="str">
        <f>IFERROR(IF(Q38="","",IF(MOD(ROW(),2)+7=1,INDEX(Dezembro!$F$4:$F$293,MATCH(Q45,Dezembro!$A$4:$A$293,0)),INDEX(Dezembro!$F$4:$F$293,_xlfn.AGGREGATE(15,6,ROW(Dezembro!$A$4:$A$293)-ROW(Dezembro!$A$3)/(Dezembro!$A$4:$A$293=MAX(Q38:Q45)),MOD(ROW(),2)+7)))),"")</f>
        <v/>
      </c>
      <c r="T45" s="35"/>
      <c r="U45" s="51" t="str">
        <f>IFERROR(IF(T38="","",IF(MOD(ROW(),2)+7=1,INDEX(Dezembro!$C$4:$C$293,MATCH(T45,Dezembro!$A$4:$A$293,0)),INDEX(Dezembro!$C$4:$C$293,_xlfn.AGGREGATE(15,6,ROW(Dezembro!$A$4:$A$293)-ROW(Dezembro!$A$3)/(Dezembro!$A$4:$A$293=MAX(T38:T45)),MOD(ROW(),2)+7)))),"")</f>
        <v/>
      </c>
      <c r="V45" s="16" t="str">
        <f>IFERROR(IF(T38="","",IF(MOD(ROW(),2)+7=1,INDEX(Dezembro!$F$4:$F$293,MATCH(T45,Dezembro!$A$4:$A$293,0)),INDEX(Dezembro!$F$4:$F$293,_xlfn.AGGREGATE(15,6,ROW(Dezembro!$A$4:$A$293)-ROW(Dezembro!$A$3)/(Dezembro!$A$4:$A$293=MAX(T38:T45)),MOD(ROW(),2)+7)))),"")</f>
        <v/>
      </c>
    </row>
    <row r="46" spans="2:22" x14ac:dyDescent="0.3">
      <c r="B46" s="49" t="str">
        <f>Dezembro!H12</f>
        <v/>
      </c>
      <c r="C46" s="20" t="str">
        <f>IFERROR(IF(B46="","",IF(MOD(ROW(),2)+1=1,INDEX(Dezembro!$C$4:$C$293,MATCH(B46,Dezembro!$A$4:$A$293,0)),INDEX(Dezembro!$C$4:$C$293,_xlfn.AGGREGATE(15,6,ROW(Dezembro!$A$4:$A$293)-ROW(Dezembro!$A$3)/(Dezembro!$A$4:$A$293=MAX(B46)),MOD(ROW(),2)+1)))),"")</f>
        <v/>
      </c>
      <c r="D46" s="16" t="str">
        <f>IFERROR(IF(B46="","",IF(MOD(ROW(),2)+1=1,INDEX(Dezembro!$F$4:$F$293,MATCH(B46,Dezembro!$A$4:$A$293,0)),INDEX(Dezembro!$F$4:$F$293,_xlfn.AGGREGATE(15,6,ROW(Dezembro!$A$4:$A$293)-ROW(Dezembro!$A$3)/(Dezembro!$A$4:$A$293=MAX(B46)),MOD(ROW(),2)+1)))),"")</f>
        <v/>
      </c>
      <c r="E46" s="36" t="str">
        <f>Dezembro!I12</f>
        <v/>
      </c>
      <c r="F46" s="20" t="str">
        <f>IFERROR(IF(E46="","",IF(MOD(ROW(),2)+1=1,INDEX(Dezembro!$C$4:$C$293,MATCH(E46,Dezembro!$A$4:$A$293,0)),INDEX(Dezembro!$C$4:$C$293,_xlfn.AGGREGATE(15,6,ROW(Dezembro!$A$4:$A$293)-ROW(Dezembro!$A$3)/(Dezembro!$A$4:$A$293=MAX(E46)),MOD(ROW(),2)+1)))),"")</f>
        <v/>
      </c>
      <c r="G46" s="16" t="str">
        <f>IFERROR(IF(E46="","",IF(MOD(ROW(),2)+1=1,INDEX(Dezembro!$F$4:$F$293,MATCH(E46,Dezembro!$A$4:$A$293,0)),INDEX(Dezembro!$F$4:$F$293,_xlfn.AGGREGATE(15,6,ROW(Dezembro!$A$4:$A$293)-ROW(Dezembro!$A$3)/(Dezembro!$A$4:$A$293=MAX(E46)),MOD(ROW(),2)+1)))),"")</f>
        <v/>
      </c>
      <c r="H46" s="36" t="str">
        <f>Dezembro!J12</f>
        <v/>
      </c>
      <c r="I46" s="20" t="str">
        <f>IFERROR(IF(H46="","",IF(MOD(ROW(),2)+1=1,INDEX(Dezembro!$C$4:$C$293,MATCH(H46,Dezembro!$A$4:$A$293,0)),INDEX(Dezembro!$C$4:$C$293,_xlfn.AGGREGATE(15,6,ROW(Dezembro!$A$4:$A$293)-ROW(Dezembro!$A$3)/(Dezembro!$A$4:$A$293=MAX(H46)),MOD(ROW(),2)+1)))),"")</f>
        <v/>
      </c>
      <c r="J46" s="16" t="str">
        <f>IFERROR(IF(H46="","",IF(MOD(ROW(),2)+1=1,INDEX(Dezembro!$F$4:$F$293,MATCH(H46,Dezembro!$A$4:$A$293,0)),INDEX(Dezembro!$F$4:$F$293,_xlfn.AGGREGATE(15,6,ROW(Dezembro!$A$4:$A$293)-ROW(Dezembro!$A$3)/(Dezembro!$A$4:$A$293=MAX(H46)),MOD(ROW(),2)+1)))),"")</f>
        <v/>
      </c>
      <c r="K46" s="36" t="str">
        <f>Dezembro!K12</f>
        <v/>
      </c>
      <c r="L46" s="20" t="str">
        <f>IFERROR(IF(K46="","",IF(MOD(ROW(),2)+1=1,INDEX(Dezembro!$C$4:$C$293,MATCH(K46,Dezembro!$A$4:$A$293,0)),INDEX(Dezembro!$C$4:$C$293,_xlfn.AGGREGATE(15,6,ROW(Dezembro!$A$4:$A$293)-ROW(Dezembro!$A$3)/(Dezembro!$A$4:$A$293=MAX(K46)),MOD(ROW(),2)+1)))),"")</f>
        <v/>
      </c>
      <c r="M46" s="16" t="str">
        <f>IFERROR(IF(K46="","",IF(MOD(ROW(),2)+1=1,INDEX(Dezembro!$F$4:$F$293,MATCH(K46,Dezembro!$A$4:$A$293,0)),INDEX(Dezembro!$F$4:$F$293,_xlfn.AGGREGATE(15,6,ROW(Dezembro!$A$4:$A$293)-ROW(Dezembro!$A$3)/(Dezembro!$A$4:$A$293=MAX(K46)),MOD(ROW(),2)+1)))),"")</f>
        <v/>
      </c>
      <c r="N46" s="36" t="str">
        <f>Dezembro!L12</f>
        <v/>
      </c>
      <c r="O46" s="20" t="str">
        <f>IFERROR(IF(N46="","",IF(MOD(ROW(),2)+1=1,INDEX(Dezembro!$C$4:$C$293,MATCH(N46,Dezembro!$A$4:$A$293,0)),INDEX(Dezembro!$C$4:$C$293,_xlfn.AGGREGATE(15,6,ROW(Dezembro!$A$4:$A$293)-ROW(Dezembro!$A$3)/(Dezembro!$A$4:$A$293=MAX(N46)),MOD(ROW(),2)+1)))),"")</f>
        <v/>
      </c>
      <c r="P46" s="16" t="str">
        <f>IFERROR(IF(N46="","",IF(MOD(ROW(),2)+1=1,INDEX(Dezembro!$F$4:$F$293,MATCH(N46,Dezembro!$A$4:$A$293,0)),INDEX(Dezembro!$F$4:$F$293,_xlfn.AGGREGATE(15,6,ROW(Dezembro!$A$4:$A$293)-ROW(Dezembro!$A$3)/(Dezembro!$A$4:$A$293=MAX(N46)),MOD(ROW(),2)+1)))),"")</f>
        <v/>
      </c>
      <c r="Q46" s="36" t="str">
        <f>Dezembro!M12</f>
        <v/>
      </c>
      <c r="R46" s="20" t="str">
        <f>IFERROR(IF(Q46="","",IF(MOD(ROW(),2)+1=1,INDEX(Dezembro!$C$4:$C$293,MATCH(Q46,Dezembro!$A$4:$A$293,0)),INDEX(Dezembro!$C$4:$C$293,_xlfn.AGGREGATE(15,6,ROW(Dezembro!$A$4:$A$293)-ROW(Dezembro!$A$3)/(Dezembro!$A$4:$A$293=MAX(Q46)),MOD(ROW(),2)+1)))),"")</f>
        <v/>
      </c>
      <c r="S46" s="16" t="str">
        <f>IFERROR(IF(Q46="","",IF(MOD(ROW(),2)+1=1,INDEX(Dezembro!$F$4:$F$293,MATCH(Q46,Dezembro!$A$4:$A$293,0)),INDEX(Dezembro!$F$4:$F$293,_xlfn.AGGREGATE(15,6,ROW(Dezembro!$A$4:$A$293)-ROW(Dezembro!$A$3)/(Dezembro!$A$4:$A$293=MAX(Q46)),MOD(ROW(),2)+1)))),"")</f>
        <v/>
      </c>
      <c r="T46" s="36" t="str">
        <f>Dezembro!N12</f>
        <v/>
      </c>
      <c r="U46" s="46" t="str">
        <f>IFERROR(IF(T46="","",IF(MOD(ROW(),2)+1=1,INDEX(Dezembro!$C$4:$C$293,MATCH(T46,Dezembro!$A$4:$A$293,0)),INDEX(Dezembro!$C$4:$C$293,_xlfn.AGGREGATE(15,6,ROW(Dezembro!$A$4:$A$293)-ROW(Dezembro!$A$3)/(Dezembro!$A$4:$A$293=MAX(T46)),MOD(ROW(),2)+1)))),"")</f>
        <v/>
      </c>
      <c r="V46" s="16" t="str">
        <f>IFERROR(IF(T46="","",IF(MOD(ROW(),2)+1=1,INDEX(Dezembro!$F$4:$F$293,MATCH(T46,Dezembro!$A$4:$A$293,0)),INDEX(Dezembro!$F$4:$F$293,_xlfn.AGGREGATE(15,6,ROW(Dezembro!$A$4:$A$293)-ROW(Dezembro!$A$3)/(Dezembro!$A$4:$A$293=MAX(T46)),MOD(ROW(),2)+1)))),"")</f>
        <v/>
      </c>
    </row>
    <row r="47" spans="2:22" x14ac:dyDescent="0.3">
      <c r="B47" s="45"/>
      <c r="C47" s="20" t="str">
        <f>IFERROR(IF(B46="","",IF(MOD(ROW(),2)+1=1,INDEX(Dezembro!$C$4:$C$293,MATCH(B47,Dezembro!$A$4:$A$293,0)),INDEX(Dezembro!$C$4:$C$293,_xlfn.AGGREGATE(15,6,ROW(Dezembro!$A$4:$A$293)-ROW(Dezembro!$A$3)/(Dezembro!$A$4:$A$293=MAX(B46:B47)),MOD(ROW(),2)+1)))),"")</f>
        <v/>
      </c>
      <c r="D47" s="16" t="str">
        <f>IFERROR(IF(B46="","",IF(MOD(ROW(),2)+1=1,INDEX(Dezembro!$F$4:$F$293,MATCH(B47,Dezembro!$A$4:$A$293,0)),INDEX(Dezembro!$F$4:$F$293,_xlfn.AGGREGATE(15,6,ROW(Dezembro!$A$4:$A$293)-ROW(Dezembro!$A$3)/(Dezembro!$A$4:$A$293=MAX(B46:B47)),MOD(ROW(),2)+1)))),"")</f>
        <v/>
      </c>
      <c r="E47" s="26"/>
      <c r="F47" s="20" t="str">
        <f>IFERROR(IF(E46="","",IF(MOD(ROW(),2)+1=1,INDEX(Dezembro!$C$4:$C$293,MATCH(E47,Dezembro!$A$4:$A$293,0)),INDEX(Dezembro!$C$4:$C$293,_xlfn.AGGREGATE(15,6,ROW(Dezembro!$A$4:$A$293)-ROW(Dezembro!$A$3)/(Dezembro!$A$4:$A$293=MAX(E46:E47)),MOD(ROW(),2)+1)))),"")</f>
        <v/>
      </c>
      <c r="G47" s="16" t="str">
        <f>IFERROR(IF(E46="","",IF(MOD(ROW(),2)+1=1,INDEX(Dezembro!$F$4:$F$293,MATCH(E47,Dezembro!$A$4:$A$293,0)),INDEX(Dezembro!$F$4:$F$293,_xlfn.AGGREGATE(15,6,ROW(Dezembro!$A$4:$A$293)-ROW(Dezembro!$A$3)/(Dezembro!$A$4:$A$293=MAX(E46:E47)),MOD(ROW(),2)+1)))),"")</f>
        <v/>
      </c>
      <c r="H47" s="26"/>
      <c r="I47" s="20" t="str">
        <f>IFERROR(IF(H46="","",IF(MOD(ROW(),2)+1=1,INDEX(Dezembro!$C$4:$C$293,MATCH(H47,Dezembro!$A$4:$A$293,0)),INDEX(Dezembro!$C$4:$C$293,_xlfn.AGGREGATE(15,6,ROW(Dezembro!$A$4:$A$293)-ROW(Dezembro!$A$3)/(Dezembro!$A$4:$A$293=MAX(H46:H47)),MOD(ROW(),2)+1)))),"")</f>
        <v/>
      </c>
      <c r="J47" s="16" t="str">
        <f>IFERROR(IF(H46="","",IF(MOD(ROW(),2)+1=1,INDEX(Dezembro!$F$4:$F$293,MATCH(H47,Dezembro!$A$4:$A$293,0)),INDEX(Dezembro!$F$4:$F$293,_xlfn.AGGREGATE(15,6,ROW(Dezembro!$A$4:$A$293)-ROW(Dezembro!$A$3)/(Dezembro!$A$4:$A$293=MAX(H46:H47)),MOD(ROW(),2)+1)))),"")</f>
        <v/>
      </c>
      <c r="K47" s="26"/>
      <c r="L47" s="20" t="str">
        <f>IFERROR(IF(K46="","",IF(MOD(ROW(),2)+1=1,INDEX(Dezembro!$C$4:$C$293,MATCH(K47,Dezembro!$A$4:$A$293,0)),INDEX(Dezembro!$C$4:$C$293,_xlfn.AGGREGATE(15,6,ROW(Dezembro!$A$4:$A$293)-ROW(Dezembro!$A$3)/(Dezembro!$A$4:$A$293=MAX(K46:K47)),MOD(ROW(),2)+1)))),"")</f>
        <v/>
      </c>
      <c r="M47" s="16" t="str">
        <f>IFERROR(IF(K46="","",IF(MOD(ROW(),2)+1=1,INDEX(Dezembro!$F$4:$F$293,MATCH(K47,Dezembro!$A$4:$A$293,0)),INDEX(Dezembro!$F$4:$F$293,_xlfn.AGGREGATE(15,6,ROW(Dezembro!$A$4:$A$293)-ROW(Dezembro!$A$3)/(Dezembro!$A$4:$A$293=MAX(K46:K47)),MOD(ROW(),2)+1)))),"")</f>
        <v/>
      </c>
      <c r="N47" s="26"/>
      <c r="O47" s="20" t="str">
        <f>IFERROR(IF(N46="","",IF(MOD(ROW(),2)+1=1,INDEX(Dezembro!$C$4:$C$293,MATCH(N47,Dezembro!$A$4:$A$293,0)),INDEX(Dezembro!$C$4:$C$293,_xlfn.AGGREGATE(15,6,ROW(Dezembro!$A$4:$A$293)-ROW(Dezembro!$A$3)/(Dezembro!$A$4:$A$293=MAX(N46:N47)),MOD(ROW(),2)+1)))),"")</f>
        <v/>
      </c>
      <c r="P47" s="16" t="str">
        <f>IFERROR(IF(N46="","",IF(MOD(ROW(),2)+1=1,INDEX(Dezembro!$F$4:$F$293,MATCH(N47,Dezembro!$A$4:$A$293,0)),INDEX(Dezembro!$F$4:$F$293,_xlfn.AGGREGATE(15,6,ROW(Dezembro!$A$4:$A$293)-ROW(Dezembro!$A$3)/(Dezembro!$A$4:$A$293=MAX(N46:N47)),MOD(ROW(),2)+1)))),"")</f>
        <v/>
      </c>
      <c r="Q47" s="26"/>
      <c r="R47" s="20" t="str">
        <f>IFERROR(IF(Q46="","",IF(MOD(ROW(),2)+1=1,INDEX(Dezembro!$C$4:$C$293,MATCH(Q47,Dezembro!$A$4:$A$293,0)),INDEX(Dezembro!$C$4:$C$293,_xlfn.AGGREGATE(15,6,ROW(Dezembro!$A$4:$A$293)-ROW(Dezembro!$A$3)/(Dezembro!$A$4:$A$293=MAX(Q46:Q47)),MOD(ROW(),2)+1)))),"")</f>
        <v/>
      </c>
      <c r="S47" s="16" t="str">
        <f>IFERROR(IF(Q46="","",IF(MOD(ROW(),2)+1=1,INDEX(Dezembro!$F$4:$F$293,MATCH(Q47,Dezembro!$A$4:$A$293,0)),INDEX(Dezembro!$F$4:$F$293,_xlfn.AGGREGATE(15,6,ROW(Dezembro!$A$4:$A$293)-ROW(Dezembro!$A$3)/(Dezembro!$A$4:$A$293=MAX(Q46:Q47)),MOD(ROW(),2)+1)))),"")</f>
        <v/>
      </c>
      <c r="T47" s="26"/>
      <c r="U47" s="46" t="str">
        <f>IFERROR(IF(T46="","",IF(MOD(ROW(),2)+1=1,INDEX(Dezembro!$C$4:$C$293,MATCH(T47,Dezembro!$A$4:$A$293,0)),INDEX(Dezembro!$C$4:$C$293,_xlfn.AGGREGATE(15,6,ROW(Dezembro!$A$4:$A$293)-ROW(Dezembro!$A$3)/(Dezembro!$A$4:$A$293=MAX(T46:T47)),MOD(ROW(),2)+1)))),"")</f>
        <v/>
      </c>
      <c r="V47" s="16" t="str">
        <f>IFERROR(IF(T46="","",IF(MOD(ROW(),2)+1=1,INDEX(Dezembro!$F$4:$F$293,MATCH(T47,Dezembro!$A$4:$A$293,0)),INDEX(Dezembro!$F$4:$F$293,_xlfn.AGGREGATE(15,6,ROW(Dezembro!$A$4:$A$293)-ROW(Dezembro!$A$3)/(Dezembro!$A$4:$A$293=MAX(T46:T47)),MOD(ROW(),2)+1)))),"")</f>
        <v/>
      </c>
    </row>
    <row r="48" spans="2:22" x14ac:dyDescent="0.3">
      <c r="B48" s="45"/>
      <c r="C48" s="20" t="str">
        <f>IFERROR(IF(B46="","",IF(MOD(ROW(),2)+3=1,INDEX(Dezembro!$C$4:$C$293,MATCH(B48,Dezembro!$A$4:$A$293,0)),INDEX(Dezembro!$C$4:$C$293,_xlfn.AGGREGATE(15,6,ROW(Dezembro!$A$4:$A$293)-ROW(Dezembro!$A$3)/(Dezembro!$A$4:$A$293=MAX(B46:B48)),MOD(ROW(),2)+3)))),"")</f>
        <v/>
      </c>
      <c r="D48" s="16" t="str">
        <f>IFERROR(IF(B46="","",IF(MOD(ROW(),2)+3=1,INDEX(Dezembro!$F$4:$F$293,MATCH(B48,Dezembro!$A$4:$A$293,0)),INDEX(Dezembro!$F$4:$F$293,_xlfn.AGGREGATE(15,6,ROW(Dezembro!$A$4:$A$293)-ROW(Dezembro!$A$3)/(Dezembro!$A$4:$A$293=MAX(B46:B48)),MOD(ROW(),2)+3)))),"")</f>
        <v/>
      </c>
      <c r="E48" s="26"/>
      <c r="F48" s="20" t="str">
        <f>IFERROR(IF(E46="","",IF(MOD(ROW(),2)+3=1,INDEX(Dezembro!$C$4:$C$293,MATCH(E48,Dezembro!$A$4:$A$293,0)),INDEX(Dezembro!$C$4:$C$293,_xlfn.AGGREGATE(15,6,ROW(Dezembro!$A$4:$A$293)-ROW(Dezembro!$A$3)/(Dezembro!$A$4:$A$293=MAX(E46:E48)),MOD(ROW(),2)+3)))),"")</f>
        <v/>
      </c>
      <c r="G48" s="16" t="str">
        <f>IFERROR(IF(E46="","",IF(MOD(ROW(),2)+3=1,INDEX(Dezembro!$F$4:$F$293,MATCH(E48,Dezembro!$A$4:$A$293,0)),INDEX(Dezembro!$F$4:$F$293,_xlfn.AGGREGATE(15,6,ROW(Dezembro!$A$4:$A$293)-ROW(Dezembro!$A$3)/(Dezembro!$A$4:$A$293=MAX(E46:E48)),MOD(ROW(),2)+3)))),"")</f>
        <v/>
      </c>
      <c r="H48" s="26"/>
      <c r="I48" s="20" t="str">
        <f>IFERROR(IF(H46="","",IF(MOD(ROW(),2)+3=1,INDEX(Dezembro!$C$4:$C$293,MATCH(H48,Dezembro!$A$4:$A$293,0)),INDEX(Dezembro!$C$4:$C$293,_xlfn.AGGREGATE(15,6,ROW(Dezembro!$A$4:$A$293)-ROW(Dezembro!$A$3)/(Dezembro!$A$4:$A$293=MAX(H46:H48)),MOD(ROW(),2)+3)))),"")</f>
        <v/>
      </c>
      <c r="J48" s="16" t="str">
        <f>IFERROR(IF(H46="","",IF(MOD(ROW(),2)+3=1,INDEX(Dezembro!$F$4:$F$293,MATCH(H48,Dezembro!$A$4:$A$293,0)),INDEX(Dezembro!$F$4:$F$293,_xlfn.AGGREGATE(15,6,ROW(Dezembro!$A$4:$A$293)-ROW(Dezembro!$A$3)/(Dezembro!$A$4:$A$293=MAX(H46:H48)),MOD(ROW(),2)+3)))),"")</f>
        <v/>
      </c>
      <c r="K48" s="26"/>
      <c r="L48" s="20" t="str">
        <f>IFERROR(IF(K46="","",IF(MOD(ROW(),2)+3=1,INDEX(Dezembro!$C$4:$C$293,MATCH(K48,Dezembro!$A$4:$A$293,0)),INDEX(Dezembro!$C$4:$C$293,_xlfn.AGGREGATE(15,6,ROW(Dezembro!$A$4:$A$293)-ROW(Dezembro!$A$3)/(Dezembro!$A$4:$A$293=MAX(K46:K48)),MOD(ROW(),2)+3)))),"")</f>
        <v/>
      </c>
      <c r="M48" s="16" t="str">
        <f>IFERROR(IF(K46="","",IF(MOD(ROW(),2)+3=1,INDEX(Dezembro!$F$4:$F$293,MATCH(K48,Dezembro!$A$4:$A$293,0)),INDEX(Dezembro!$F$4:$F$293,_xlfn.AGGREGATE(15,6,ROW(Dezembro!$A$4:$A$293)-ROW(Dezembro!$A$3)/(Dezembro!$A$4:$A$293=MAX(K46:K48)),MOD(ROW(),2)+3)))),"")</f>
        <v/>
      </c>
      <c r="N48" s="26"/>
      <c r="O48" s="20" t="str">
        <f>IFERROR(IF(N46="","",IF(MOD(ROW(),2)+3=1,INDEX(Dezembro!$C$4:$C$293,MATCH(N48,Dezembro!$A$4:$A$293,0)),INDEX(Dezembro!$C$4:$C$293,_xlfn.AGGREGATE(15,6,ROW(Dezembro!$A$4:$A$293)-ROW(Dezembro!$A$3)/(Dezembro!$A$4:$A$293=MAX(N46:N48)),MOD(ROW(),2)+3)))),"")</f>
        <v/>
      </c>
      <c r="P48" s="16" t="str">
        <f>IFERROR(IF(N46="","",IF(MOD(ROW(),2)+3=1,INDEX(Dezembro!$F$4:$F$293,MATCH(N48,Dezembro!$A$4:$A$293,0)),INDEX(Dezembro!$F$4:$F$293,_xlfn.AGGREGATE(15,6,ROW(Dezembro!$A$4:$A$293)-ROW(Dezembro!$A$3)/(Dezembro!$A$4:$A$293=MAX(N46:N48)),MOD(ROW(),2)+3)))),"")</f>
        <v/>
      </c>
      <c r="Q48" s="26"/>
      <c r="R48" s="20" t="str">
        <f>IFERROR(IF(Q46="","",IF(MOD(ROW(),2)+3=1,INDEX(Dezembro!$C$4:$C$293,MATCH(Q48,Dezembro!$A$4:$A$293,0)),INDEX(Dezembro!$C$4:$C$293,_xlfn.AGGREGATE(15,6,ROW(Dezembro!$A$4:$A$293)-ROW(Dezembro!$A$3)/(Dezembro!$A$4:$A$293=MAX(Q46:Q48)),MOD(ROW(),2)+3)))),"")</f>
        <v/>
      </c>
      <c r="S48" s="16" t="str">
        <f>IFERROR(IF(Q46="","",IF(MOD(ROW(),2)+3=1,INDEX(Dezembro!$F$4:$F$293,MATCH(Q48,Dezembro!$A$4:$A$293,0)),INDEX(Dezembro!$F$4:$F$293,_xlfn.AGGREGATE(15,6,ROW(Dezembro!$A$4:$A$293)-ROW(Dezembro!$A$3)/(Dezembro!$A$4:$A$293=MAX(Q46:Q48)),MOD(ROW(),2)+3)))),"")</f>
        <v/>
      </c>
      <c r="T48" s="26"/>
      <c r="U48" s="46" t="str">
        <f>IFERROR(IF(T46="","",IF(MOD(ROW(),2)+3=1,INDEX(Dezembro!$C$4:$C$293,MATCH(T48,Dezembro!$A$4:$A$293,0)),INDEX(Dezembro!$C$4:$C$293,_xlfn.AGGREGATE(15,6,ROW(Dezembro!$A$4:$A$293)-ROW(Dezembro!$A$3)/(Dezembro!$A$4:$A$293=MAX(T46:T48)),MOD(ROW(),2)+3)))),"")</f>
        <v/>
      </c>
      <c r="V48" s="16" t="str">
        <f>IFERROR(IF(T46="","",IF(MOD(ROW(),2)+3=1,INDEX(Dezembro!$F$4:$F$293,MATCH(T48,Dezembro!$A$4:$A$293,0)),INDEX(Dezembro!$F$4:$F$293,_xlfn.AGGREGATE(15,6,ROW(Dezembro!$A$4:$A$293)-ROW(Dezembro!$A$3)/(Dezembro!$A$4:$A$293=MAX(T46:T48)),MOD(ROW(),2)+3)))),"")</f>
        <v/>
      </c>
    </row>
    <row r="49" spans="2:22" x14ac:dyDescent="0.3">
      <c r="B49" s="45"/>
      <c r="C49" s="20" t="str">
        <f>IFERROR(IF(B46="","",IF(MOD(ROW(),2)+3=1,INDEX(Dezembro!$C$4:$C$293,MATCH(B49,Dezembro!$A$4:$A$293,0)),INDEX(Dezembro!$C$4:$C$293,_xlfn.AGGREGATE(15,6,ROW(Dezembro!$A$4:$A$293)-ROW(Dezembro!$A$3)/(Dezembro!$A$4:$A$293=MAX(B46:B49)),MOD(ROW(),2)+3)))),"")</f>
        <v/>
      </c>
      <c r="D49" s="16" t="str">
        <f>IFERROR(IF(B46="","",IF(MOD(ROW(),2)+3=1,INDEX(Dezembro!$F$4:$F$293,MATCH(B49,Dezembro!$A$4:$A$293,0)),INDEX(Dezembro!$F$4:$F$293,_xlfn.AGGREGATE(15,6,ROW(Dezembro!$A$4:$A$293)-ROW(Dezembro!$A$3)/(Dezembro!$A$4:$A$293=MAX(B46:B49)),MOD(ROW(),2)+3)))),"")</f>
        <v/>
      </c>
      <c r="E49" s="26"/>
      <c r="F49" s="20" t="str">
        <f>IFERROR(IF(E46="","",IF(MOD(ROW(),2)+3=1,INDEX(Dezembro!$C$4:$C$293,MATCH(E49,Dezembro!$A$4:$A$293,0)),INDEX(Dezembro!$C$4:$C$293,_xlfn.AGGREGATE(15,6,ROW(Dezembro!$A$4:$A$293)-ROW(Dezembro!$A$3)/(Dezembro!$A$4:$A$293=MAX(E46:E49)),MOD(ROW(),2)+3)))),"")</f>
        <v/>
      </c>
      <c r="G49" s="16" t="str">
        <f>IFERROR(IF(E46="","",IF(MOD(ROW(),2)+3=1,INDEX(Dezembro!$F$4:$F$293,MATCH(E49,Dezembro!$A$4:$A$293,0)),INDEX(Dezembro!$F$4:$F$293,_xlfn.AGGREGATE(15,6,ROW(Dezembro!$A$4:$A$293)-ROW(Dezembro!$A$3)/(Dezembro!$A$4:$A$293=MAX(E46:E49)),MOD(ROW(),2)+3)))),"")</f>
        <v/>
      </c>
      <c r="H49" s="26"/>
      <c r="I49" s="20" t="str">
        <f>IFERROR(IF(H46="","",IF(MOD(ROW(),2)+3=1,INDEX(Dezembro!$C$4:$C$293,MATCH(H49,Dezembro!$A$4:$A$293,0)),INDEX(Dezembro!$C$4:$C$293,_xlfn.AGGREGATE(15,6,ROW(Dezembro!$A$4:$A$293)-ROW(Dezembro!$A$3)/(Dezembro!$A$4:$A$293=MAX(H46:H49)),MOD(ROW(),2)+3)))),"")</f>
        <v/>
      </c>
      <c r="J49" s="16" t="str">
        <f>IFERROR(IF(H46="","",IF(MOD(ROW(),2)+3=1,INDEX(Dezembro!$F$4:$F$293,MATCH(H49,Dezembro!$A$4:$A$293,0)),INDEX(Dezembro!$F$4:$F$293,_xlfn.AGGREGATE(15,6,ROW(Dezembro!$A$4:$A$293)-ROW(Dezembro!$A$3)/(Dezembro!$A$4:$A$293=MAX(H46:H49)),MOD(ROW(),2)+3)))),"")</f>
        <v/>
      </c>
      <c r="K49" s="26"/>
      <c r="L49" s="20" t="str">
        <f>IFERROR(IF(K46="","",IF(MOD(ROW(),2)+3=1,INDEX(Dezembro!$C$4:$C$293,MATCH(K49,Dezembro!$A$4:$A$293,0)),INDEX(Dezembro!$C$4:$C$293,_xlfn.AGGREGATE(15,6,ROW(Dezembro!$A$4:$A$293)-ROW(Dezembro!$A$3)/(Dezembro!$A$4:$A$293=MAX(K46:K49)),MOD(ROW(),2)+3)))),"")</f>
        <v/>
      </c>
      <c r="M49" s="16" t="str">
        <f>IFERROR(IF(K46="","",IF(MOD(ROW(),2)+3=1,INDEX(Dezembro!$F$4:$F$293,MATCH(K49,Dezembro!$A$4:$A$293,0)),INDEX(Dezembro!$F$4:$F$293,_xlfn.AGGREGATE(15,6,ROW(Dezembro!$A$4:$A$293)-ROW(Dezembro!$A$3)/(Dezembro!$A$4:$A$293=MAX(K46:K49)),MOD(ROW(),2)+3)))),"")</f>
        <v/>
      </c>
      <c r="N49" s="26"/>
      <c r="O49" s="20" t="str">
        <f>IFERROR(IF(N46="","",IF(MOD(ROW(),2)+3=1,INDEX(Dezembro!$C$4:$C$293,MATCH(N49,Dezembro!$A$4:$A$293,0)),INDEX(Dezembro!$C$4:$C$293,_xlfn.AGGREGATE(15,6,ROW(Dezembro!$A$4:$A$293)-ROW(Dezembro!$A$3)/(Dezembro!$A$4:$A$293=MAX(N46:N49)),MOD(ROW(),2)+3)))),"")</f>
        <v/>
      </c>
      <c r="P49" s="16" t="str">
        <f>IFERROR(IF(N46="","",IF(MOD(ROW(),2)+3=1,INDEX(Dezembro!$F$4:$F$293,MATCH(N49,Dezembro!$A$4:$A$293,0)),INDEX(Dezembro!$F$4:$F$293,_xlfn.AGGREGATE(15,6,ROW(Dezembro!$A$4:$A$293)-ROW(Dezembro!$A$3)/(Dezembro!$A$4:$A$293=MAX(N46:N49)),MOD(ROW(),2)+3)))),"")</f>
        <v/>
      </c>
      <c r="Q49" s="26"/>
      <c r="R49" s="20" t="str">
        <f>IFERROR(IF(Q46="","",IF(MOD(ROW(),2)+3=1,INDEX(Dezembro!$C$4:$C$293,MATCH(Q49,Dezembro!$A$4:$A$293,0)),INDEX(Dezembro!$C$4:$C$293,_xlfn.AGGREGATE(15,6,ROW(Dezembro!$A$4:$A$293)-ROW(Dezembro!$A$3)/(Dezembro!$A$4:$A$293=MAX(Q46:Q49)),MOD(ROW(),2)+3)))),"")</f>
        <v/>
      </c>
      <c r="S49" s="16" t="str">
        <f>IFERROR(IF(Q46="","",IF(MOD(ROW(),2)+3=1,INDEX(Dezembro!$F$4:$F$293,MATCH(Q49,Dezembro!$A$4:$A$293,0)),INDEX(Dezembro!$F$4:$F$293,_xlfn.AGGREGATE(15,6,ROW(Dezembro!$A$4:$A$293)-ROW(Dezembro!$A$3)/(Dezembro!$A$4:$A$293=MAX(Q46:Q49)),MOD(ROW(),2)+3)))),"")</f>
        <v/>
      </c>
      <c r="T49" s="26"/>
      <c r="U49" s="46" t="str">
        <f>IFERROR(IF(T46="","",IF(MOD(ROW(),2)+3=1,INDEX(Dezembro!$C$4:$C$293,MATCH(T49,Dezembro!$A$4:$A$293,0)),INDEX(Dezembro!$C$4:$C$293,_xlfn.AGGREGATE(15,6,ROW(Dezembro!$A$4:$A$293)-ROW(Dezembro!$A$3)/(Dezembro!$A$4:$A$293=MAX(T46:T49)),MOD(ROW(),2)+3)))),"")</f>
        <v/>
      </c>
      <c r="V49" s="16" t="str">
        <f>IFERROR(IF(T46="","",IF(MOD(ROW(),2)+3=1,INDEX(Dezembro!$F$4:$F$293,MATCH(T49,Dezembro!$A$4:$A$293,0)),INDEX(Dezembro!$F$4:$F$293,_xlfn.AGGREGATE(15,6,ROW(Dezembro!$A$4:$A$293)-ROW(Dezembro!$A$3)/(Dezembro!$A$4:$A$293=MAX(T46:T49)),MOD(ROW(),2)+3)))),"")</f>
        <v/>
      </c>
    </row>
    <row r="50" spans="2:22" x14ac:dyDescent="0.3">
      <c r="B50" s="47"/>
      <c r="C50" s="20" t="str">
        <f>IFERROR(IF(B46="","",IF(MOD(ROW(),2)+5=1,INDEX(Dezembro!$C$4:$C$293,MATCH(B50,Dezembro!$A$4:$A$293,0)),INDEX(Dezembro!$C$4:$C$293,_xlfn.AGGREGATE(15,6,ROW(Dezembro!$A$4:$A$293)-ROW(Dezembro!$A$3)/(Dezembro!$A$4:$A$293=MAX(B46:B50)),MOD(ROW(),2)+5)))),"")</f>
        <v/>
      </c>
      <c r="D50" s="16" t="str">
        <f>IFERROR(IF(B46="","",IF(MOD(ROW(),2)+5=1,INDEX(Dezembro!$F$4:$F$293,MATCH(B50,Dezembro!$A$4:$A$293,0)),INDEX(Dezembro!$F$4:$F$293,_xlfn.AGGREGATE(15,6,ROW(Dezembro!$A$4:$A$293)-ROW(Dezembro!$A$3)/(Dezembro!$A$4:$A$293=MAX(B46:B50)),MOD(ROW(),2)+5)))),"")</f>
        <v/>
      </c>
      <c r="E50" s="34"/>
      <c r="F50" s="20" t="str">
        <f>IFERROR(IF(E46="","",IF(MOD(ROW(),2)+5=1,INDEX(Dezembro!$C$4:$C$293,MATCH(E50,Dezembro!$A$4:$A$293,0)),INDEX(Dezembro!$C$4:$C$293,_xlfn.AGGREGATE(15,6,ROW(Dezembro!$A$4:$A$293)-ROW(Dezembro!$A$3)/(Dezembro!$A$4:$A$293=MAX(E46:E50)),MOD(ROW(),2)+5)))),"")</f>
        <v/>
      </c>
      <c r="G50" s="16" t="str">
        <f>IFERROR(IF(E46="","",IF(MOD(ROW(),2)+5=1,INDEX(Dezembro!$F$4:$F$293,MATCH(E50,Dezembro!$A$4:$A$293,0)),INDEX(Dezembro!$F$4:$F$293,_xlfn.AGGREGATE(15,6,ROW(Dezembro!$A$4:$A$293)-ROW(Dezembro!$A$3)/(Dezembro!$A$4:$A$293=MAX(E46:E50)),MOD(ROW(),2)+5)))),"")</f>
        <v/>
      </c>
      <c r="H50" s="34"/>
      <c r="I50" s="20" t="str">
        <f>IFERROR(IF(H46="","",IF(MOD(ROW(),2)+5=1,INDEX(Dezembro!$C$4:$C$293,MATCH(H50,Dezembro!$A$4:$A$293,0)),INDEX(Dezembro!$C$4:$C$293,_xlfn.AGGREGATE(15,6,ROW(Dezembro!$A$4:$A$293)-ROW(Dezembro!$A$3)/(Dezembro!$A$4:$A$293=MAX(H46:H50)),MOD(ROW(),2)+5)))),"")</f>
        <v/>
      </c>
      <c r="J50" s="16" t="str">
        <f>IFERROR(IF(H46="","",IF(MOD(ROW(),2)+5=1,INDEX(Dezembro!$F$4:$F$293,MATCH(H50,Dezembro!$A$4:$A$293,0)),INDEX(Dezembro!$F$4:$F$293,_xlfn.AGGREGATE(15,6,ROW(Dezembro!$A$4:$A$293)-ROW(Dezembro!$A$3)/(Dezembro!$A$4:$A$293=MAX(H46:H50)),MOD(ROW(),2)+5)))),"")</f>
        <v/>
      </c>
      <c r="K50" s="34"/>
      <c r="L50" s="20" t="str">
        <f>IFERROR(IF(K46="","",IF(MOD(ROW(),2)+5=1,INDEX(Dezembro!$C$4:$C$293,MATCH(K50,Dezembro!$A$4:$A$293,0)),INDEX(Dezembro!$C$4:$C$293,_xlfn.AGGREGATE(15,6,ROW(Dezembro!$A$4:$A$293)-ROW(Dezembro!$A$3)/(Dezembro!$A$4:$A$293=MAX(K46:K50)),MOD(ROW(),2)+5)))),"")</f>
        <v/>
      </c>
      <c r="M50" s="16" t="str">
        <f>IFERROR(IF(K46="","",IF(MOD(ROW(),2)+5=1,INDEX(Dezembro!$F$4:$F$293,MATCH(K50,Dezembro!$A$4:$A$293,0)),INDEX(Dezembro!$F$4:$F$293,_xlfn.AGGREGATE(15,6,ROW(Dezembro!$A$4:$A$293)-ROW(Dezembro!$A$3)/(Dezembro!$A$4:$A$293=MAX(K46:K50)),MOD(ROW(),2)+5)))),"")</f>
        <v/>
      </c>
      <c r="N50" s="34"/>
      <c r="O50" s="20" t="str">
        <f>IFERROR(IF(N46="","",IF(MOD(ROW(),2)+5=1,INDEX(Dezembro!$C$4:$C$293,MATCH(N50,Dezembro!$A$4:$A$293,0)),INDEX(Dezembro!$C$4:$C$293,_xlfn.AGGREGATE(15,6,ROW(Dezembro!$A$4:$A$293)-ROW(Dezembro!$A$3)/(Dezembro!$A$4:$A$293=MAX(N46:N50)),MOD(ROW(),2)+5)))),"")</f>
        <v/>
      </c>
      <c r="P50" s="16" t="str">
        <f>IFERROR(IF(N46="","",IF(MOD(ROW(),2)+5=1,INDEX(Dezembro!$F$4:$F$293,MATCH(N50,Dezembro!$A$4:$A$293,0)),INDEX(Dezembro!$F$4:$F$293,_xlfn.AGGREGATE(15,6,ROW(Dezembro!$A$4:$A$293)-ROW(Dezembro!$A$3)/(Dezembro!$A$4:$A$293=MAX(N46:N50)),MOD(ROW(),2)+5)))),"")</f>
        <v/>
      </c>
      <c r="Q50" s="34"/>
      <c r="R50" s="20" t="str">
        <f>IFERROR(IF(Q46="","",IF(MOD(ROW(),2)+5=1,INDEX(Dezembro!$C$4:$C$293,MATCH(Q50,Dezembro!$A$4:$A$293,0)),INDEX(Dezembro!$C$4:$C$293,_xlfn.AGGREGATE(15,6,ROW(Dezembro!$A$4:$A$293)-ROW(Dezembro!$A$3)/(Dezembro!$A$4:$A$293=MAX(Q46:Q50)),MOD(ROW(),2)+5)))),"")</f>
        <v/>
      </c>
      <c r="S50" s="16" t="str">
        <f>IFERROR(IF(Q46="","",IF(MOD(ROW(),2)+5=1,INDEX(Dezembro!$F$4:$F$293,MATCH(Q50,Dezembro!$A$4:$A$293,0)),INDEX(Dezembro!$F$4:$F$293,_xlfn.AGGREGATE(15,6,ROW(Dezembro!$A$4:$A$293)-ROW(Dezembro!$A$3)/(Dezembro!$A$4:$A$293=MAX(Q46:Q50)),MOD(ROW(),2)+5)))),"")</f>
        <v/>
      </c>
      <c r="T50" s="34"/>
      <c r="U50" s="46" t="str">
        <f>IFERROR(IF(T46="","",IF(MOD(ROW(),2)+5=1,INDEX(Dezembro!$C$4:$C$293,MATCH(T50,Dezembro!$A$4:$A$293,0)),INDEX(Dezembro!$C$4:$C$293,_xlfn.AGGREGATE(15,6,ROW(Dezembro!$A$4:$A$293)-ROW(Dezembro!$A$3)/(Dezembro!$A$4:$A$293=MAX(T46:T50)),MOD(ROW(),2)+5)))),"")</f>
        <v/>
      </c>
      <c r="V50" s="16" t="str">
        <f>IFERROR(IF(T46="","",IF(MOD(ROW(),2)+5=1,INDEX(Dezembro!$F$4:$F$293,MATCH(T50,Dezembro!$A$4:$A$293,0)),INDEX(Dezembro!$F$4:$F$293,_xlfn.AGGREGATE(15,6,ROW(Dezembro!$A$4:$A$293)-ROW(Dezembro!$A$3)/(Dezembro!$A$4:$A$293=MAX(T46:T50)),MOD(ROW(),2)+5)))),"")</f>
        <v/>
      </c>
    </row>
    <row r="51" spans="2:22" x14ac:dyDescent="0.3">
      <c r="B51" s="47"/>
      <c r="C51" s="20" t="str">
        <f>IFERROR(IF(B46="","",IF(MOD(ROW(),2)+5=1,INDEX(Dezembro!$C$4:$C$293,MATCH(B51,Dezembro!$A$4:$A$293,0)),INDEX(Dezembro!$C$4:$C$293,_xlfn.AGGREGATE(15,6,ROW(Dezembro!$A$4:$A$293)-ROW(Dezembro!$A$3)/(Dezembro!$A$4:$A$293=MAX(B46:B51)),MOD(ROW(),2)+5)))),"")</f>
        <v/>
      </c>
      <c r="D51" s="16" t="str">
        <f>IFERROR(IF(B46="","",IF(MOD(ROW(),2)+5=1,INDEX(Dezembro!$F$4:$F$293,MATCH(B51,Dezembro!$A$4:$A$293,0)),INDEX(Dezembro!$F$4:$F$293,_xlfn.AGGREGATE(15,6,ROW(Dezembro!$A$4:$A$293)-ROW(Dezembro!$A$3)/(Dezembro!$A$4:$A$293=MAX(B46:B51)),MOD(ROW(),2)+5)))),"")</f>
        <v/>
      </c>
      <c r="E51" s="34"/>
      <c r="F51" s="20" t="str">
        <f>IFERROR(IF(E46="","",IF(MOD(ROW(),2)+5=1,INDEX(Dezembro!$C$4:$C$293,MATCH(E51,Dezembro!$A$4:$A$293,0)),INDEX(Dezembro!$C$4:$C$293,_xlfn.AGGREGATE(15,6,ROW(Dezembro!$A$4:$A$293)-ROW(Dezembro!$A$3)/(Dezembro!$A$4:$A$293=MAX(E46:E51)),MOD(ROW(),2)+5)))),"")</f>
        <v/>
      </c>
      <c r="G51" s="16" t="str">
        <f>IFERROR(IF(E46="","",IF(MOD(ROW(),2)+5=1,INDEX(Dezembro!$F$4:$F$293,MATCH(E51,Dezembro!$A$4:$A$293,0)),INDEX(Dezembro!$F$4:$F$293,_xlfn.AGGREGATE(15,6,ROW(Dezembro!$A$4:$A$293)-ROW(Dezembro!$A$3)/(Dezembro!$A$4:$A$293=MAX(E46:E51)),MOD(ROW(),2)+5)))),"")</f>
        <v/>
      </c>
      <c r="H51" s="34"/>
      <c r="I51" s="20" t="str">
        <f>IFERROR(IF(H46="","",IF(MOD(ROW(),2)+5=1,INDEX(Dezembro!$C$4:$C$293,MATCH(H51,Dezembro!$A$4:$A$293,0)),INDEX(Dezembro!$C$4:$C$293,_xlfn.AGGREGATE(15,6,ROW(Dezembro!$A$4:$A$293)-ROW(Dezembro!$A$3)/(Dezembro!$A$4:$A$293=MAX(H46:H51)),MOD(ROW(),2)+5)))),"")</f>
        <v/>
      </c>
      <c r="J51" s="16" t="str">
        <f>IFERROR(IF(H46="","",IF(MOD(ROW(),2)+5=1,INDEX(Dezembro!$F$4:$F$293,MATCH(H51,Dezembro!$A$4:$A$293,0)),INDEX(Dezembro!$F$4:$F$293,_xlfn.AGGREGATE(15,6,ROW(Dezembro!$A$4:$A$293)-ROW(Dezembro!$A$3)/(Dezembro!$A$4:$A$293=MAX(H46:H51)),MOD(ROW(),2)+5)))),"")</f>
        <v/>
      </c>
      <c r="K51" s="34"/>
      <c r="L51" s="20" t="str">
        <f>IFERROR(IF(K46="","",IF(MOD(ROW(),2)+5=1,INDEX(Dezembro!$C$4:$C$293,MATCH(K51,Dezembro!$A$4:$A$293,0)),INDEX(Dezembro!$C$4:$C$293,_xlfn.AGGREGATE(15,6,ROW(Dezembro!$A$4:$A$293)-ROW(Dezembro!$A$3)/(Dezembro!$A$4:$A$293=MAX(K46:K51)),MOD(ROW(),2)+5)))),"")</f>
        <v/>
      </c>
      <c r="M51" s="16" t="str">
        <f>IFERROR(IF(K46="","",IF(MOD(ROW(),2)+5=1,INDEX(Dezembro!$F$4:$F$293,MATCH(K51,Dezembro!$A$4:$A$293,0)),INDEX(Dezembro!$F$4:$F$293,_xlfn.AGGREGATE(15,6,ROW(Dezembro!$A$4:$A$293)-ROW(Dezembro!$A$3)/(Dezembro!$A$4:$A$293=MAX(K46:K51)),MOD(ROW(),2)+5)))),"")</f>
        <v/>
      </c>
      <c r="N51" s="34"/>
      <c r="O51" s="20" t="str">
        <f>IFERROR(IF(N46="","",IF(MOD(ROW(),2)+5=1,INDEX(Dezembro!$C$4:$C$293,MATCH(N51,Dezembro!$A$4:$A$293,0)),INDEX(Dezembro!$C$4:$C$293,_xlfn.AGGREGATE(15,6,ROW(Dezembro!$A$4:$A$293)-ROW(Dezembro!$A$3)/(Dezembro!$A$4:$A$293=MAX(N46:N51)),MOD(ROW(),2)+5)))),"")</f>
        <v/>
      </c>
      <c r="P51" s="16" t="str">
        <f>IFERROR(IF(N46="","",IF(MOD(ROW(),2)+5=1,INDEX(Dezembro!$F$4:$F$293,MATCH(N51,Dezembro!$A$4:$A$293,0)),INDEX(Dezembro!$F$4:$F$293,_xlfn.AGGREGATE(15,6,ROW(Dezembro!$A$4:$A$293)-ROW(Dezembro!$A$3)/(Dezembro!$A$4:$A$293=MAX(N46:N51)),MOD(ROW(),2)+5)))),"")</f>
        <v/>
      </c>
      <c r="Q51" s="34"/>
      <c r="R51" s="20" t="str">
        <f>IFERROR(IF(Q46="","",IF(MOD(ROW(),2)+5=1,INDEX(Dezembro!$C$4:$C$293,MATCH(Q51,Dezembro!$A$4:$A$293,0)),INDEX(Dezembro!$C$4:$C$293,_xlfn.AGGREGATE(15,6,ROW(Dezembro!$A$4:$A$293)-ROW(Dezembro!$A$3)/(Dezembro!$A$4:$A$293=MAX(Q46:Q51)),MOD(ROW(),2)+5)))),"")</f>
        <v/>
      </c>
      <c r="S51" s="16" t="str">
        <f>IFERROR(IF(Q46="","",IF(MOD(ROW(),2)+5=1,INDEX(Dezembro!$F$4:$F$293,MATCH(Q51,Dezembro!$A$4:$A$293,0)),INDEX(Dezembro!$F$4:$F$293,_xlfn.AGGREGATE(15,6,ROW(Dezembro!$A$4:$A$293)-ROW(Dezembro!$A$3)/(Dezembro!$A$4:$A$293=MAX(Q46:Q51)),MOD(ROW(),2)+5)))),"")</f>
        <v/>
      </c>
      <c r="T51" s="34"/>
      <c r="U51" s="46" t="str">
        <f>IFERROR(IF(T46="","",IF(MOD(ROW(),2)+5=1,INDEX(Dezembro!$C$4:$C$293,MATCH(T51,Dezembro!$A$4:$A$293,0)),INDEX(Dezembro!$C$4:$C$293,_xlfn.AGGREGATE(15,6,ROW(Dezembro!$A$4:$A$293)-ROW(Dezembro!$A$3)/(Dezembro!$A$4:$A$293=MAX(T46:T51)),MOD(ROW(),2)+5)))),"")</f>
        <v/>
      </c>
      <c r="V51" s="16" t="str">
        <f>IFERROR(IF(T46="","",IF(MOD(ROW(),2)+5=1,INDEX(Dezembro!$F$4:$F$293,MATCH(T51,Dezembro!$A$4:$A$293,0)),INDEX(Dezembro!$F$4:$F$293,_xlfn.AGGREGATE(15,6,ROW(Dezembro!$A$4:$A$293)-ROW(Dezembro!$A$3)/(Dezembro!$A$4:$A$293=MAX(T46:T51)),MOD(ROW(),2)+5)))),"")</f>
        <v/>
      </c>
    </row>
    <row r="52" spans="2:22" x14ac:dyDescent="0.3">
      <c r="B52" s="47"/>
      <c r="C52" s="20" t="str">
        <f>IFERROR(IF(B46="","",IF(MOD(ROW(),2)+7=1,INDEX(Dezembro!$C$4:$C$293,MATCH(B52,Dezembro!$A$4:$A$293,0)),INDEX(Dezembro!$C$4:$C$293,_xlfn.AGGREGATE(15,6,ROW(Dezembro!$A$4:$A$293)-ROW(Dezembro!$A$3)/(Dezembro!$A$4:$A$293=MAX(B46:B52)),MOD(ROW(),2)+7)))),"")</f>
        <v/>
      </c>
      <c r="D52" s="16" t="str">
        <f>IFERROR(IF(B46="","",IF(MOD(ROW(),2)+7=1,INDEX(Dezembro!$F$4:$F$293,MATCH(B52,Dezembro!$A$4:$A$293,0)),INDEX(Dezembro!$F$4:$F$293,_xlfn.AGGREGATE(15,6,ROW(Dezembro!$A$4:$A$293)-ROW(Dezembro!$A$3)/(Dezembro!$A$4:$A$293=MAX(B46:B52)),MOD(ROW(),2)+7)))),"")</f>
        <v/>
      </c>
      <c r="E52" s="34"/>
      <c r="F52" s="20" t="str">
        <f>IFERROR(IF(E46="","",IF(MOD(ROW(),2)+7=1,INDEX(Dezembro!$C$4:$C$293,MATCH(E52,Dezembro!$A$4:$A$293,0)),INDEX(Dezembro!$C$4:$C$293,_xlfn.AGGREGATE(15,6,ROW(Dezembro!$A$4:$A$293)-ROW(Dezembro!$A$3)/(Dezembro!$A$4:$A$293=MAX(E46:E52)),MOD(ROW(),2)+7)))),"")</f>
        <v/>
      </c>
      <c r="G52" s="16" t="str">
        <f>IFERROR(IF(E46="","",IF(MOD(ROW(),2)+7=1,INDEX(Dezembro!$F$4:$F$293,MATCH(E52,Dezembro!$A$4:$A$293,0)),INDEX(Dezembro!$F$4:$F$293,_xlfn.AGGREGATE(15,6,ROW(Dezembro!$A$4:$A$293)-ROW(Dezembro!$A$3)/(Dezembro!$A$4:$A$293=MAX(E46:E52)),MOD(ROW(),2)+7)))),"")</f>
        <v/>
      </c>
      <c r="H52" s="34"/>
      <c r="I52" s="20" t="str">
        <f>IFERROR(IF(H46="","",IF(MOD(ROW(),2)+7=1,INDEX(Dezembro!$C$4:$C$293,MATCH(H52,Dezembro!$A$4:$A$293,0)),INDEX(Dezembro!$C$4:$C$293,_xlfn.AGGREGATE(15,6,ROW(Dezembro!$A$4:$A$293)-ROW(Dezembro!$A$3)/(Dezembro!$A$4:$A$293=MAX(H46:H52)),MOD(ROW(),2)+7)))),"")</f>
        <v/>
      </c>
      <c r="J52" s="16" t="str">
        <f>IFERROR(IF(H46="","",IF(MOD(ROW(),2)+7=1,INDEX(Dezembro!$F$4:$F$293,MATCH(H52,Dezembro!$A$4:$A$293,0)),INDEX(Dezembro!$F$4:$F$293,_xlfn.AGGREGATE(15,6,ROW(Dezembro!$A$4:$A$293)-ROW(Dezembro!$A$3)/(Dezembro!$A$4:$A$293=MAX(H46:H52)),MOD(ROW(),2)+7)))),"")</f>
        <v/>
      </c>
      <c r="K52" s="34"/>
      <c r="L52" s="20" t="str">
        <f>IFERROR(IF(K46="","",IF(MOD(ROW(),2)+7=1,INDEX(Dezembro!$C$4:$C$293,MATCH(K52,Dezembro!$A$4:$A$293,0)),INDEX(Dezembro!$C$4:$C$293,_xlfn.AGGREGATE(15,6,ROW(Dezembro!$A$4:$A$293)-ROW(Dezembro!$A$3)/(Dezembro!$A$4:$A$293=MAX(K46:K52)),MOD(ROW(),2)+7)))),"")</f>
        <v/>
      </c>
      <c r="M52" s="16" t="str">
        <f>IFERROR(IF(K46="","",IF(MOD(ROW(),2)+7=1,INDEX(Dezembro!$F$4:$F$293,MATCH(K52,Dezembro!$A$4:$A$293,0)),INDEX(Dezembro!$F$4:$F$293,_xlfn.AGGREGATE(15,6,ROW(Dezembro!$A$4:$A$293)-ROW(Dezembro!$A$3)/(Dezembro!$A$4:$A$293=MAX(K46:K52)),MOD(ROW(),2)+7)))),"")</f>
        <v/>
      </c>
      <c r="N52" s="34"/>
      <c r="O52" s="20" t="str">
        <f>IFERROR(IF(N46="","",IF(MOD(ROW(),2)+7=1,INDEX(Dezembro!$C$4:$C$293,MATCH(N52,Dezembro!$A$4:$A$293,0)),INDEX(Dezembro!$C$4:$C$293,_xlfn.AGGREGATE(15,6,ROW(Dezembro!$A$4:$A$293)-ROW(Dezembro!$A$3)/(Dezembro!$A$4:$A$293=MAX(N46:N52)),MOD(ROW(),2)+7)))),"")</f>
        <v/>
      </c>
      <c r="P52" s="16" t="str">
        <f>IFERROR(IF(N46="","",IF(MOD(ROW(),2)+7=1,INDEX(Dezembro!$F$4:$F$293,MATCH(N52,Dezembro!$A$4:$A$293,0)),INDEX(Dezembro!$F$4:$F$293,_xlfn.AGGREGATE(15,6,ROW(Dezembro!$A$4:$A$293)-ROW(Dezembro!$A$3)/(Dezembro!$A$4:$A$293=MAX(N46:N52)),MOD(ROW(),2)+7)))),"")</f>
        <v/>
      </c>
      <c r="Q52" s="34"/>
      <c r="R52" s="20" t="str">
        <f>IFERROR(IF(Q46="","",IF(MOD(ROW(),2)+7=1,INDEX(Dezembro!$C$4:$C$293,MATCH(Q52,Dezembro!$A$4:$A$293,0)),INDEX(Dezembro!$C$4:$C$293,_xlfn.AGGREGATE(15,6,ROW(Dezembro!$A$4:$A$293)-ROW(Dezembro!$A$3)/(Dezembro!$A$4:$A$293=MAX(Q46:Q52)),MOD(ROW(),2)+7)))),"")</f>
        <v/>
      </c>
      <c r="S52" s="16" t="str">
        <f>IFERROR(IF(Q46="","",IF(MOD(ROW(),2)+7=1,INDEX(Dezembro!$F$4:$F$293,MATCH(Q52,Dezembro!$A$4:$A$293,0)),INDEX(Dezembro!$F$4:$F$293,_xlfn.AGGREGATE(15,6,ROW(Dezembro!$A$4:$A$293)-ROW(Dezembro!$A$3)/(Dezembro!$A$4:$A$293=MAX(Q46:Q52)),MOD(ROW(),2)+7)))),"")</f>
        <v/>
      </c>
      <c r="T52" s="34"/>
      <c r="U52" s="46" t="str">
        <f>IFERROR(IF(T46="","",IF(MOD(ROW(),2)+7=1,INDEX(Dezembro!$C$4:$C$293,MATCH(T52,Dezembro!$A$4:$A$293,0)),INDEX(Dezembro!$C$4:$C$293,_xlfn.AGGREGATE(15,6,ROW(Dezembro!$A$4:$A$293)-ROW(Dezembro!$A$3)/(Dezembro!$A$4:$A$293=MAX(T46:T52)),MOD(ROW(),2)+7)))),"")</f>
        <v/>
      </c>
      <c r="V52" s="16" t="str">
        <f>IFERROR(IF(T46="","",IF(MOD(ROW(),2)+7=1,INDEX(Dezembro!$F$4:$F$293,MATCH(T52,Dezembro!$A$4:$A$293,0)),INDEX(Dezembro!$F$4:$F$293,_xlfn.AGGREGATE(15,6,ROW(Dezembro!$A$4:$A$293)-ROW(Dezembro!$A$3)/(Dezembro!$A$4:$A$293=MAX(T46:T52)),MOD(ROW(),2)+7)))),"")</f>
        <v/>
      </c>
    </row>
    <row r="53" spans="2:22" ht="16.2" thickBot="1" x14ac:dyDescent="0.35">
      <c r="B53" s="52"/>
      <c r="C53" s="53" t="str">
        <f>IFERROR(IF(B46="","",IF(MOD(ROW(),2)+7=1,INDEX(Dezembro!$C$4:$C$293,MATCH(B53,Dezembro!$A$4:$A$293,0)),INDEX(Dezembro!$C$4:$C$293,_xlfn.AGGREGATE(15,6,ROW(Dezembro!$A$4:$A$293)-ROW(Dezembro!$A$3)/(Dezembro!$A$4:$A$293=MAX(B46:B53)),MOD(ROW(),2)+7)))),"")</f>
        <v/>
      </c>
      <c r="D53" s="54" t="str">
        <f>IFERROR(IF(B46="","",IF(MOD(ROW(),2)+7=1,INDEX(Dezembro!$F$4:$F$293,MATCH(B53,Dezembro!$A$4:$A$293,0)),INDEX(Dezembro!$F$4:$F$293,_xlfn.AGGREGATE(15,6,ROW(Dezembro!$A$4:$A$293)-ROW(Dezembro!$A$3)/(Dezembro!$A$4:$A$293=MAX(B46:B53)),MOD(ROW(),2)+7)))),"")</f>
        <v/>
      </c>
      <c r="E53" s="55"/>
      <c r="F53" s="53" t="str">
        <f>IFERROR(IF(E46="","",IF(MOD(ROW(),2)+7=1,INDEX(Dezembro!$C$4:$C$293,MATCH(E53,Dezembro!$A$4:$A$293,0)),INDEX(Dezembro!$C$4:$C$293,_xlfn.AGGREGATE(15,6,ROW(Dezembro!$A$4:$A$293)-ROW(Dezembro!$A$3)/(Dezembro!$A$4:$A$293=MAX(E46:E53)),MOD(ROW(),2)+7)))),"")</f>
        <v/>
      </c>
      <c r="G53" s="54" t="str">
        <f>IFERROR(IF(E46="","",IF(MOD(ROW(),2)+7=1,INDEX(Dezembro!$F$4:$F$293,MATCH(E53,Dezembro!$A$4:$A$293,0)),INDEX(Dezembro!$F$4:$F$293,_xlfn.AGGREGATE(15,6,ROW(Dezembro!$A$4:$A$293)-ROW(Dezembro!$A$3)/(Dezembro!$A$4:$A$293=MAX(E46:E53)),MOD(ROW(),2)+7)))),"")</f>
        <v/>
      </c>
      <c r="H53" s="55"/>
      <c r="I53" s="53" t="str">
        <f>IFERROR(IF(H46="","",IF(MOD(ROW(),2)+7=1,INDEX(Dezembro!$C$4:$C$293,MATCH(H53,Dezembro!$A$4:$A$293,0)),INDEX(Dezembro!$C$4:$C$293,_xlfn.AGGREGATE(15,6,ROW(Dezembro!$A$4:$A$293)-ROW(Dezembro!$A$3)/(Dezembro!$A$4:$A$293=MAX(H46:H53)),MOD(ROW(),2)+7)))),"")</f>
        <v/>
      </c>
      <c r="J53" s="54" t="str">
        <f>IFERROR(IF(H46="","",IF(MOD(ROW(),2)+7=1,INDEX(Dezembro!$F$4:$F$293,MATCH(H53,Dezembro!$A$4:$A$293,0)),INDEX(Dezembro!$F$4:$F$293,_xlfn.AGGREGATE(15,6,ROW(Dezembro!$A$4:$A$293)-ROW(Dezembro!$A$3)/(Dezembro!$A$4:$A$293=MAX(H46:H53)),MOD(ROW(),2)+7)))),"")</f>
        <v/>
      </c>
      <c r="K53" s="55"/>
      <c r="L53" s="53" t="str">
        <f>IFERROR(IF(K46="","",IF(MOD(ROW(),2)+7=1,INDEX(Dezembro!$C$4:$C$293,MATCH(K53,Dezembro!$A$4:$A$293,0)),INDEX(Dezembro!$C$4:$C$293,_xlfn.AGGREGATE(15,6,ROW(Dezembro!$A$4:$A$293)-ROW(Dezembro!$A$3)/(Dezembro!$A$4:$A$293=MAX(K46:K53)),MOD(ROW(),2)+7)))),"")</f>
        <v/>
      </c>
      <c r="M53" s="54" t="str">
        <f>IFERROR(IF(K46="","",IF(MOD(ROW(),2)+7=1,INDEX(Dezembro!$F$4:$F$293,MATCH(K53,Dezembro!$A$4:$A$293,0)),INDEX(Dezembro!$F$4:$F$293,_xlfn.AGGREGATE(15,6,ROW(Dezembro!$A$4:$A$293)-ROW(Dezembro!$A$3)/(Dezembro!$A$4:$A$293=MAX(K46:K53)),MOD(ROW(),2)+7)))),"")</f>
        <v/>
      </c>
      <c r="N53" s="55"/>
      <c r="O53" s="53" t="str">
        <f>IFERROR(IF(N46="","",IF(MOD(ROW(),2)+7=1,INDEX(Dezembro!$C$4:$C$293,MATCH(N53,Dezembro!$A$4:$A$293,0)),INDEX(Dezembro!$C$4:$C$293,_xlfn.AGGREGATE(15,6,ROW(Dezembro!$A$4:$A$293)-ROW(Dezembro!$A$3)/(Dezembro!$A$4:$A$293=MAX(N46:N53)),MOD(ROW(),2)+7)))),"")</f>
        <v/>
      </c>
      <c r="P53" s="54" t="str">
        <f>IFERROR(IF(N46="","",IF(MOD(ROW(),2)+7=1,INDEX(Dezembro!$F$4:$F$293,MATCH(N53,Dezembro!$A$4:$A$293,0)),INDEX(Dezembro!$F$4:$F$293,_xlfn.AGGREGATE(15,6,ROW(Dezembro!$A$4:$A$293)-ROW(Dezembro!$A$3)/(Dezembro!$A$4:$A$293=MAX(N46:N53)),MOD(ROW(),2)+7)))),"")</f>
        <v/>
      </c>
      <c r="Q53" s="55"/>
      <c r="R53" s="53" t="str">
        <f>IFERROR(IF(Q46="","",IF(MOD(ROW(),2)+7=1,INDEX(Dezembro!$C$4:$C$293,MATCH(Q53,Dezembro!$A$4:$A$293,0)),INDEX(Dezembro!$C$4:$C$293,_xlfn.AGGREGATE(15,6,ROW(Dezembro!$A$4:$A$293)-ROW(Dezembro!$A$3)/(Dezembro!$A$4:$A$293=MAX(Q46:Q53)),MOD(ROW(),2)+7)))),"")</f>
        <v/>
      </c>
      <c r="S53" s="54" t="str">
        <f>IFERROR(IF(Q46="","",IF(MOD(ROW(),2)+7=1,INDEX(Dezembro!$F$4:$F$293,MATCH(Q53,Dezembro!$A$4:$A$293,0)),INDEX(Dezembro!$F$4:$F$293,_xlfn.AGGREGATE(15,6,ROW(Dezembro!$A$4:$A$293)-ROW(Dezembro!$A$3)/(Dezembro!$A$4:$A$293=MAX(Q46:Q53)),MOD(ROW(),2)+7)))),"")</f>
        <v/>
      </c>
      <c r="T53" s="55"/>
      <c r="U53" s="56" t="str">
        <f>IFERROR(IF(T46="","",IF(MOD(ROW(),2)+7=1,INDEX(Dezembro!$C$4:$C$293,MATCH(T53,Dezembro!$A$4:$A$293,0)),INDEX(Dezembro!$C$4:$C$293,_xlfn.AGGREGATE(15,6,ROW(Dezembro!$A$4:$A$293)-ROW(Dezembro!$A$3)/(Dezembro!$A$4:$A$293=MAX(T46:T53)),MOD(ROW(),2)+7)))),"")</f>
        <v/>
      </c>
      <c r="V53" s="16" t="str">
        <f>IFERROR(IF(T46="","",IF(MOD(ROW(),2)+7=1,INDEX(Dezembro!$F$4:$F$293,MATCH(T53,Dezembro!$A$4:$A$293,0)),INDEX(Dezembro!$F$4:$F$293,_xlfn.AGGREGATE(15,6,ROW(Dezembro!$A$4:$A$293)-ROW(Dezembro!$A$3)/(Dezembro!$A$4:$A$293=MAX(T46:T53)),MOD(ROW(),2)+7)))),"")</f>
        <v/>
      </c>
    </row>
    <row r="54" spans="2:22" x14ac:dyDescent="0.3">
      <c r="U54" s="8"/>
    </row>
  </sheetData>
  <mergeCells count="3">
    <mergeCell ref="K2:L2"/>
    <mergeCell ref="O2:Q2"/>
    <mergeCell ref="B3:U4"/>
  </mergeCells>
  <conditionalFormatting sqref="C6:C53">
    <cfRule type="cellIs" dxfId="31" priority="1" operator="equal">
      <formula>$D6=""</formula>
    </cfRule>
    <cfRule type="expression" dxfId="30" priority="2">
      <formula>$D6="A Estudar"</formula>
    </cfRule>
    <cfRule type="expression" dxfId="29" priority="3">
      <formula>$D6="Estudando"</formula>
    </cfRule>
    <cfRule type="expression" dxfId="28" priority="4">
      <formula>$D6="Estudado"</formula>
    </cfRule>
  </conditionalFormatting>
  <conditionalFormatting sqref="F6:F53">
    <cfRule type="cellIs" dxfId="27" priority="25" operator="equal">
      <formula>$F6=""</formula>
    </cfRule>
    <cfRule type="expression" dxfId="26" priority="26">
      <formula>$G6="A Estudar"</formula>
    </cfRule>
    <cfRule type="expression" dxfId="25" priority="27">
      <formula>$G6="Estudando"</formula>
    </cfRule>
    <cfRule type="expression" dxfId="24" priority="28">
      <formula>$G6="Estudado"</formula>
    </cfRule>
  </conditionalFormatting>
  <conditionalFormatting sqref="I6:I53">
    <cfRule type="cellIs" dxfId="23" priority="21" operator="equal">
      <formula>$I6=""</formula>
    </cfRule>
    <cfRule type="expression" dxfId="22" priority="22">
      <formula>$J6="A Estudar"</formula>
    </cfRule>
    <cfRule type="expression" dxfId="21" priority="23">
      <formula>$J6="Estudando"</formula>
    </cfRule>
    <cfRule type="expression" dxfId="20" priority="24">
      <formula>$J6="Estudado"</formula>
    </cfRule>
  </conditionalFormatting>
  <conditionalFormatting sqref="L6:L53">
    <cfRule type="cellIs" dxfId="19" priority="17" operator="equal">
      <formula>$L6=""</formula>
    </cfRule>
    <cfRule type="expression" dxfId="18" priority="18">
      <formula>$M6="A Estudar"</formula>
    </cfRule>
    <cfRule type="expression" dxfId="17" priority="19">
      <formula>$M6="Estudando"</formula>
    </cfRule>
    <cfRule type="expression" dxfId="16" priority="20">
      <formula>$M6="Estudado"</formula>
    </cfRule>
  </conditionalFormatting>
  <conditionalFormatting sqref="O6:O53">
    <cfRule type="cellIs" dxfId="15" priority="13" operator="equal">
      <formula>$O6=""</formula>
    </cfRule>
    <cfRule type="expression" dxfId="14" priority="14">
      <formula>$P6="A Estudar"</formula>
    </cfRule>
    <cfRule type="expression" dxfId="13" priority="15">
      <formula>$P6="Estudando"</formula>
    </cfRule>
    <cfRule type="expression" dxfId="12" priority="16">
      <formula>$P6="Estudado"</formula>
    </cfRule>
  </conditionalFormatting>
  <conditionalFormatting sqref="R6:R53">
    <cfRule type="cellIs" dxfId="11" priority="9" operator="equal">
      <formula>$R6=""</formula>
    </cfRule>
    <cfRule type="expression" dxfId="10" priority="10">
      <formula>$S6="A Estudar"</formula>
    </cfRule>
    <cfRule type="expression" dxfId="9" priority="11">
      <formula>$S6="Estudando"</formula>
    </cfRule>
    <cfRule type="expression" dxfId="8" priority="12">
      <formula>$S6="Estudado"</formula>
    </cfRule>
  </conditionalFormatting>
  <conditionalFormatting sqref="U6:U53">
    <cfRule type="cellIs" dxfId="7" priority="5" operator="equal">
      <formula>$U6=""</formula>
    </cfRule>
    <cfRule type="expression" dxfId="6" priority="6">
      <formula>$V6="A Estudar"</formula>
    </cfRule>
    <cfRule type="expression" dxfId="5" priority="7">
      <formula>$V6="Estudando"</formula>
    </cfRule>
    <cfRule type="expression" dxfId="4" priority="8">
      <formula>$V6="Estudado"</formula>
    </cfRule>
  </conditionalFormatting>
  <conditionalFormatting sqref="U54">
    <cfRule type="expression" dxfId="3" priority="357">
      <formula>$U54=""</formula>
    </cfRule>
    <cfRule type="expression" dxfId="2" priority="358">
      <formula>$V54="A Estudar"</formula>
    </cfRule>
    <cfRule type="expression" dxfId="1" priority="359">
      <formula>$V54="Estudando"</formula>
    </cfRule>
    <cfRule type="expression" dxfId="0" priority="360">
      <formula>$V54="Estudado"</formula>
    </cfRule>
  </conditionalFormatting>
  <pageMargins left="0.75" right="0.25" top="0.75" bottom="0.75" header="0.3" footer="0.3"/>
  <pageSetup paperSize="9" scale="60" orientation="landscape"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Plan25"/>
  <dimension ref="A1:U74"/>
  <sheetViews>
    <sheetView topLeftCell="A4" workbookViewId="0">
      <selection activeCell="D23" sqref="D23"/>
    </sheetView>
  </sheetViews>
  <sheetFormatPr defaultRowHeight="14.4" x14ac:dyDescent="0.3"/>
  <cols>
    <col min="7" max="7" width="10.44140625" bestFit="1" customWidth="1"/>
    <col min="9" max="9" width="11.6640625" style="1" customWidth="1"/>
    <col min="10" max="10" width="9.109375" style="1"/>
    <col min="11" max="11" width="11.6640625" style="1" customWidth="1"/>
    <col min="12" max="12" width="15" style="1" customWidth="1"/>
    <col min="13" max="13" width="9.6640625" style="1" customWidth="1"/>
    <col min="14" max="21" width="9.109375" style="1"/>
  </cols>
  <sheetData>
    <row r="1" spans="1:21" x14ac:dyDescent="0.3">
      <c r="A1" s="226" t="s">
        <v>56</v>
      </c>
      <c r="B1" s="226"/>
      <c r="C1" s="226"/>
      <c r="D1" s="226"/>
      <c r="E1" s="226"/>
      <c r="F1" s="1">
        <v>2021</v>
      </c>
      <c r="G1" t="s">
        <v>5</v>
      </c>
      <c r="I1" t="s">
        <v>61</v>
      </c>
      <c r="J1"/>
      <c r="K1"/>
      <c r="L1"/>
      <c r="M1"/>
      <c r="N1"/>
      <c r="O1"/>
      <c r="P1"/>
      <c r="Q1"/>
      <c r="R1"/>
      <c r="S1"/>
      <c r="T1"/>
      <c r="U1"/>
    </row>
    <row r="2" spans="1:21" x14ac:dyDescent="0.3">
      <c r="A2" s="59" t="s">
        <v>55</v>
      </c>
      <c r="B2" s="59" t="s">
        <v>35</v>
      </c>
      <c r="C2" s="59" t="s">
        <v>41</v>
      </c>
      <c r="D2" s="59" t="s">
        <v>36</v>
      </c>
      <c r="E2" s="59" t="s">
        <v>54</v>
      </c>
      <c r="F2" s="1">
        <v>2022</v>
      </c>
      <c r="G2" t="s">
        <v>24</v>
      </c>
      <c r="I2" s="72" t="s">
        <v>1</v>
      </c>
      <c r="J2" s="73" t="s">
        <v>42</v>
      </c>
      <c r="K2" s="73" t="s">
        <v>43</v>
      </c>
      <c r="L2" s="73" t="s">
        <v>44</v>
      </c>
      <c r="M2" s="73" t="s">
        <v>45</v>
      </c>
      <c r="N2" s="73" t="s">
        <v>46</v>
      </c>
      <c r="O2" s="73" t="s">
        <v>47</v>
      </c>
      <c r="P2" s="73" t="s">
        <v>48</v>
      </c>
      <c r="Q2" s="73" t="s">
        <v>49</v>
      </c>
      <c r="R2" s="73" t="s">
        <v>50</v>
      </c>
      <c r="S2" s="73" t="s">
        <v>51</v>
      </c>
      <c r="T2" s="73" t="s">
        <v>52</v>
      </c>
      <c r="U2" s="73" t="s">
        <v>53</v>
      </c>
    </row>
    <row r="3" spans="1:21" x14ac:dyDescent="0.3">
      <c r="A3" s="58" t="s">
        <v>5</v>
      </c>
      <c r="B3" s="58">
        <f>COUNTIF(Janeiro!$F$4:$F$292,Apoio!$B$2)</f>
        <v>10</v>
      </c>
      <c r="C3" s="58">
        <f>COUNTIF(Janeiro!$F$4:$F$292,Apoio!C2)</f>
        <v>8</v>
      </c>
      <c r="D3" s="58">
        <f>COUNTIF(Janeiro!$F$4:$F$292,Apoio!D2)</f>
        <v>8</v>
      </c>
      <c r="E3" s="58">
        <f>SUM(B3:D3)</f>
        <v>26</v>
      </c>
      <c r="F3" s="1">
        <v>2023</v>
      </c>
      <c r="G3" t="s">
        <v>22</v>
      </c>
      <c r="I3" s="71" t="str">
        <f>IF(Configurações!A2="","",Configurações!A2)</f>
        <v>Matemática</v>
      </c>
      <c r="J3" s="68">
        <f>IF(I3="","",SUMIF(Janeiro!$B$4:$B$255,Apoio!I3,Janeiro!$D$4:$D$255))</f>
        <v>4.7916666666666679</v>
      </c>
      <c r="K3" s="68">
        <f>IF(I3="","",SUMIF(Fevereiro!$B$4:$B$255,Apoio!I3,Fevereiro!$D$4:$D$255))</f>
        <v>4.7916666666666679</v>
      </c>
      <c r="L3" s="68">
        <f>IF(I3="","",SUMIF(Março!$B$4:$B$255,Apoio!I3,Março!$D$4:$D$255))</f>
        <v>4.7916666666666679</v>
      </c>
      <c r="M3" s="68">
        <f>IF(I3="","",SUMIF(Abril!$B$4:$B$255,Apoio!I3,Abril!$D$4:$D$255))</f>
        <v>4.7916666666666679</v>
      </c>
      <c r="N3" s="68">
        <f>IF(I3="","",SUMIF(Maio!$B$4:$B$255,Apoio!I3,Maio!$D$4:$D$255))</f>
        <v>4.7916666666666679</v>
      </c>
      <c r="O3" s="68">
        <f>IF(I3="","",SUMIF(Junho!$B$4:$B$255,Apoio!I3,Junho!$D$4:$D$255))</f>
        <v>4.7916666666666679</v>
      </c>
      <c r="P3" s="68">
        <f>IF(I3="","",SUMIF(Julho!$B$4:$B$255,Apoio!I3,Julho!$D$4:$D$255))</f>
        <v>4.7916666666666679</v>
      </c>
      <c r="Q3" s="68">
        <f>IF(I3="","",SUMIF(Agosto!$B$4:$B$255,Apoio!I3,Agosto!$D$4:$D$255))</f>
        <v>4.7916666666666679</v>
      </c>
      <c r="R3" s="68">
        <f>IF(I3="","",SUMIF(Setembro!$B$4:$B$255,Apoio!I3,Setembro!$D$4:$D$255))</f>
        <v>4.7916666666666679</v>
      </c>
      <c r="S3" s="68">
        <f>IF(I3="","",SUMIF(Outubro!$B$4:$B$255,Apoio!I3,Outubro!$D$4:$D$255))</f>
        <v>4.7916666666666679</v>
      </c>
      <c r="T3" s="68">
        <f>IF(I3="","",SUMIF(Novembro!$B$4:$B$255,Apoio!I3,Novembro!$D$4:$D$255))</f>
        <v>4.7916666666666679</v>
      </c>
      <c r="U3" s="68">
        <f>IF(I3="","",SUMIF(Dezembro!$B$4:$B$250,Apoio!I3,Dezembro!$D$4:$D$250))</f>
        <v>4.7916666666666679</v>
      </c>
    </row>
    <row r="4" spans="1:21" x14ac:dyDescent="0.3">
      <c r="A4" s="58" t="s">
        <v>24</v>
      </c>
      <c r="B4" s="58">
        <f>COUNTIF(Fevereiro!$F$4:$F$297,Apoio!B2)</f>
        <v>8</v>
      </c>
      <c r="C4" s="58">
        <f>COUNTIF(Fevereiro!$F$4:$F$297,Apoio!C2)</f>
        <v>8</v>
      </c>
      <c r="D4" s="58">
        <f>COUNTIF(Fevereiro!$F$4:$F$297,Apoio!D2)</f>
        <v>8</v>
      </c>
      <c r="E4" s="58">
        <f t="shared" ref="E4:E14" si="0">SUM(B4:D4)</f>
        <v>24</v>
      </c>
      <c r="F4" s="1">
        <v>2024</v>
      </c>
      <c r="G4" t="s">
        <v>25</v>
      </c>
      <c r="I4" s="71" t="str">
        <f>IF(Configurações!A3="","",Configurações!A3)</f>
        <v>Português</v>
      </c>
      <c r="J4" s="68">
        <f>IF(I4="","",SUMIF(Janeiro!$B$4:$B$255,Apoio!I4,Janeiro!$D$4:$D$255))</f>
        <v>5.3958333333333304</v>
      </c>
      <c r="K4" s="68">
        <f>IF(I4="","",SUMIF(Fevereiro!$B$4:$B$255,Apoio!I4,Fevereiro!$D$4:$D$255))</f>
        <v>3.3125</v>
      </c>
      <c r="L4" s="68">
        <f>IF(I4="","",SUMIF(Março!$B$4:$B$255,Apoio!I4,Março!$D$4:$D$255))</f>
        <v>5.3958333333333304</v>
      </c>
      <c r="M4" s="68">
        <f>IF(I4="","",SUMIF(Abril!$B$4:$B$255,Apoio!I4,Abril!$D$4:$D$255))</f>
        <v>5.3958333333333304</v>
      </c>
      <c r="N4" s="68">
        <f>IF(I4="","",SUMIF(Maio!$B$4:$B$255,Apoio!I4,Maio!$D$4:$D$255))</f>
        <v>5.3958333333333304</v>
      </c>
      <c r="O4" s="68">
        <f>IF(I4="","",SUMIF(Junho!$B$4:$B$255,Apoio!I4,Junho!$D$4:$D$255))</f>
        <v>5.3958333333333304</v>
      </c>
      <c r="P4" s="68">
        <f>IF(I4="","",SUMIF(Julho!$B$4:$B$255,Apoio!I4,Julho!$D$4:$D$255))</f>
        <v>5.3958333333333304</v>
      </c>
      <c r="Q4" s="68">
        <f>IF(I4="","",SUMIF(Agosto!$B$4:$B$255,Apoio!I4,Agosto!$D$4:$D$255))</f>
        <v>5.3958333333333304</v>
      </c>
      <c r="R4" s="68">
        <f>IF(I4="","",SUMIF(Setembro!$B$4:$B$255,Apoio!I4,Setembro!$D$4:$D$255))</f>
        <v>5.3958333333333304</v>
      </c>
      <c r="S4" s="68">
        <f>IF(I4="","",SUMIF(Outubro!$B$4:$B$255,Apoio!I4,Outubro!$D$4:$D$255))</f>
        <v>5.3958333333333304</v>
      </c>
      <c r="T4" s="68">
        <f>IF(I4="","",SUMIF(Novembro!$B$4:$B$255,Apoio!I4,Novembro!$D$4:$D$255))</f>
        <v>5.3958333333333304</v>
      </c>
      <c r="U4" s="68">
        <f>IF(I4="","",SUMIF(Dezembro!$B$4:$B$250,Apoio!I4,Dezembro!$D$4:$D$250))</f>
        <v>5.3958333333333304</v>
      </c>
    </row>
    <row r="5" spans="1:21" x14ac:dyDescent="0.3">
      <c r="A5" s="58" t="s">
        <v>22</v>
      </c>
      <c r="B5" s="58">
        <f>COUNTIF(Março!$F$4:$F$304,Apoio!B2)</f>
        <v>5</v>
      </c>
      <c r="C5" s="58">
        <f>COUNTIF(Março!$F$4:$F$304,Apoio!C2)</f>
        <v>15</v>
      </c>
      <c r="D5" s="58">
        <f>COUNTIF(Março!$F$4:$F$304,Apoio!D2)</f>
        <v>7</v>
      </c>
      <c r="E5" s="58">
        <f t="shared" si="0"/>
        <v>27</v>
      </c>
      <c r="F5" s="1">
        <v>2025</v>
      </c>
      <c r="G5" t="s">
        <v>26</v>
      </c>
      <c r="I5" s="71" t="str">
        <f>IF(Configurações!A4="","",Configurações!A4)</f>
        <v>Física</v>
      </c>
      <c r="J5" s="68">
        <f>IF(I5="","",SUMIF(Janeiro!$B$4:$B$255,Apoio!I5,Janeiro!$D$4:$D$255))</f>
        <v>1.5</v>
      </c>
      <c r="K5" s="68">
        <f>IF(I5="","",SUMIF(Fevereiro!$B$4:$B$255,Apoio!I5,Fevereiro!$D$4:$D$255))</f>
        <v>1.5</v>
      </c>
      <c r="L5" s="68">
        <f>IF(I5="","",SUMIF(Março!$B$4:$B$255,Apoio!I5,Março!$D$4:$D$255))</f>
        <v>1.5</v>
      </c>
      <c r="M5" s="68">
        <f>IF(I5="","",SUMIF(Abril!$B$4:$B$255,Apoio!I5,Abril!$D$4:$D$255))</f>
        <v>1.5</v>
      </c>
      <c r="N5" s="68">
        <f>IF(I5="","",SUMIF(Maio!$B$4:$B$255,Apoio!I5,Maio!$D$4:$D$255))</f>
        <v>1.5</v>
      </c>
      <c r="O5" s="68">
        <f>IF(I5="","",SUMIF(Junho!$B$4:$B$255,Apoio!I5,Junho!$D$4:$D$255))</f>
        <v>1.5</v>
      </c>
      <c r="P5" s="68">
        <f>IF(I5="","",SUMIF(Julho!$B$4:$B$255,Apoio!I5,Julho!$D$4:$D$255))</f>
        <v>1.5</v>
      </c>
      <c r="Q5" s="68">
        <f>IF(I5="","",SUMIF(Agosto!$B$4:$B$255,Apoio!I5,Agosto!$D$4:$D$255))</f>
        <v>1.5</v>
      </c>
      <c r="R5" s="68">
        <f>IF(I5="","",SUMIF(Setembro!$B$4:$B$255,Apoio!I5,Setembro!$D$4:$D$255))</f>
        <v>1.5</v>
      </c>
      <c r="S5" s="68">
        <f>IF(I5="","",SUMIF(Outubro!$B$4:$B$255,Apoio!I5,Outubro!$D$4:$D$255))</f>
        <v>1.5</v>
      </c>
      <c r="T5" s="68">
        <f>IF(I5="","",SUMIF(Novembro!$B$4:$B$255,Apoio!I5,Novembro!$D$4:$D$255))</f>
        <v>1.5</v>
      </c>
      <c r="U5" s="68">
        <f>IF(I5="","",SUMIF(Dezembro!$B$4:$B$250,Apoio!I5,Dezembro!$D$4:$D$250))</f>
        <v>1.5</v>
      </c>
    </row>
    <row r="6" spans="1:21" x14ac:dyDescent="0.3">
      <c r="A6" s="58" t="s">
        <v>25</v>
      </c>
      <c r="B6" s="58">
        <f>COUNTIF(Abril!$F$4:$F$304,Apoio!B2)</f>
        <v>5</v>
      </c>
      <c r="C6" s="58">
        <f>COUNTIF(Abril!$F$4:$F$304,Apoio!C2)</f>
        <v>14</v>
      </c>
      <c r="D6" s="58">
        <f>COUNTIF(Abril!$F$4:$F$304,Apoio!D2)</f>
        <v>7</v>
      </c>
      <c r="E6" s="58">
        <f t="shared" si="0"/>
        <v>26</v>
      </c>
      <c r="F6" s="1">
        <v>2026</v>
      </c>
      <c r="G6" t="s">
        <v>27</v>
      </c>
      <c r="I6" s="71" t="str">
        <f>IF(Configurações!A5="","",Configurações!A5)</f>
        <v>Química</v>
      </c>
      <c r="J6" s="68">
        <f>IF(I6="","",SUMIF(Janeiro!$B$4:$B$255,Apoio!I6,Janeiro!$D$4:$D$255))</f>
        <v>2.3958333333333321</v>
      </c>
      <c r="K6" s="68">
        <f>IF(I6="","",SUMIF(Fevereiro!$B$4:$B$255,Apoio!I6,Fevereiro!$D$4:$D$255))</f>
        <v>2.3958333333333321</v>
      </c>
      <c r="L6" s="68">
        <f>IF(I6="","",SUMIF(Março!$B$4:$B$255,Apoio!I6,Março!$D$4:$D$255))</f>
        <v>2.3958333333333321</v>
      </c>
      <c r="M6" s="68">
        <f>IF(I6="","",SUMIF(Abril!$B$4:$B$255,Apoio!I6,Abril!$D$4:$D$255))</f>
        <v>2.3958333333333321</v>
      </c>
      <c r="N6" s="68">
        <f>IF(I6="","",SUMIF(Maio!$B$4:$B$255,Apoio!I6,Maio!$D$4:$D$255))</f>
        <v>2.3958333333333321</v>
      </c>
      <c r="O6" s="68">
        <f>IF(I6="","",SUMIF(Junho!$B$4:$B$255,Apoio!I6,Junho!$D$4:$D$255))</f>
        <v>2.3958333333333321</v>
      </c>
      <c r="P6" s="68">
        <f>IF(I6="","",SUMIF(Julho!$B$4:$B$255,Apoio!I6,Julho!$D$4:$D$255))</f>
        <v>2.3958333333333321</v>
      </c>
      <c r="Q6" s="68">
        <f>IF(I6="","",SUMIF(Agosto!$B$4:$B$255,Apoio!I6,Agosto!$D$4:$D$255))</f>
        <v>2.3958333333333321</v>
      </c>
      <c r="R6" s="68">
        <f>IF(I6="","",SUMIF(Setembro!$B$4:$B$255,Apoio!I6,Setembro!$D$4:$D$255))</f>
        <v>2.3958333333333321</v>
      </c>
      <c r="S6" s="68">
        <f>IF(I6="","",SUMIF(Outubro!$B$4:$B$255,Apoio!I6,Outubro!$D$4:$D$255))</f>
        <v>2.3958333333333321</v>
      </c>
      <c r="T6" s="68">
        <f>IF(I6="","",SUMIF(Novembro!$B$4:$B$255,Apoio!I6,Novembro!$D$4:$D$255))</f>
        <v>2.3958333333333321</v>
      </c>
      <c r="U6" s="68">
        <f>IF(I6="","",SUMIF(Dezembro!$B$4:$B$250,Apoio!I6,Dezembro!$D$4:$D$250))</f>
        <v>2.3958333333333321</v>
      </c>
    </row>
    <row r="7" spans="1:21" x14ac:dyDescent="0.3">
      <c r="A7" s="58" t="s">
        <v>26</v>
      </c>
      <c r="B7" s="58">
        <f>COUNTIF(Maio!$F$4:$F$304,Apoio!B2)</f>
        <v>4</v>
      </c>
      <c r="C7" s="58">
        <f>COUNTIF(Maio!$F$4:$F$304,Apoio!C2)</f>
        <v>15</v>
      </c>
      <c r="D7" s="58">
        <f>COUNTIF(Maio!$F$4:$F$304,Apoio!D2)</f>
        <v>7</v>
      </c>
      <c r="E7" s="58">
        <f t="shared" si="0"/>
        <v>26</v>
      </c>
      <c r="F7" s="1">
        <v>2027</v>
      </c>
      <c r="G7" t="s">
        <v>28</v>
      </c>
      <c r="I7" s="71" t="str">
        <f>IF(Configurações!A6="","",Configurações!A6)</f>
        <v>Teste 1</v>
      </c>
      <c r="J7" s="68">
        <f>IF(I7="","",SUMIF(Janeiro!$B$4:$B$255,Apoio!I7,Janeiro!$D$4:$D$255))</f>
        <v>0</v>
      </c>
      <c r="K7" s="68">
        <f>IF(I7="","",SUMIF(Fevereiro!$B$4:$B$255,Apoio!I7,Fevereiro!$D$4:$D$255))</f>
        <v>0</v>
      </c>
      <c r="L7" s="68">
        <f>IF(I7="","",SUMIF(Março!$B$4:$B$255,Apoio!I7,Março!$D$4:$D$255))</f>
        <v>4.1666666666666664E-2</v>
      </c>
      <c r="M7" s="68">
        <f>IF(I7="","",SUMIF(Abril!$B$4:$B$255,Apoio!I7,Abril!$D$4:$D$255))</f>
        <v>0</v>
      </c>
      <c r="N7" s="68">
        <f>IF(I7="","",SUMIF(Maio!$B$4:$B$255,Apoio!I7,Maio!$D$4:$D$255))</f>
        <v>0</v>
      </c>
      <c r="O7" s="68">
        <f>IF(I7="","",SUMIF(Junho!$B$4:$B$255,Apoio!I7,Junho!$D$4:$D$255))</f>
        <v>0</v>
      </c>
      <c r="P7" s="68">
        <f>IF(I7="","",SUMIF(Julho!$B$4:$B$255,Apoio!I7,Julho!$D$4:$D$255))</f>
        <v>0</v>
      </c>
      <c r="Q7" s="68">
        <f>IF(I7="","",SUMIF(Agosto!$B$4:$B$255,Apoio!I7,Agosto!$D$4:$D$255))</f>
        <v>0</v>
      </c>
      <c r="R7" s="68">
        <f>IF(I7="","",SUMIF(Setembro!$B$4:$B$255,Apoio!I7,Setembro!$D$4:$D$255))</f>
        <v>0</v>
      </c>
      <c r="S7" s="68">
        <f>IF(I7="","",SUMIF(Outubro!$B$4:$B$255,Apoio!I7,Outubro!$D$4:$D$255))</f>
        <v>0</v>
      </c>
      <c r="T7" s="68">
        <f>IF(I7="","",SUMIF(Novembro!$B$4:$B$255,Apoio!I7,Novembro!$D$4:$D$255))</f>
        <v>0</v>
      </c>
      <c r="U7" s="68">
        <f>IF(I7="","",SUMIF(Dezembro!$B$4:$B$250,Apoio!I7,Dezembro!$D$4:$D$250))</f>
        <v>0</v>
      </c>
    </row>
    <row r="8" spans="1:21" x14ac:dyDescent="0.3">
      <c r="A8" s="58" t="s">
        <v>27</v>
      </c>
      <c r="B8" s="58">
        <f>COUNTIF(Junho!$F$4:$F$304,Apoio!B2)</f>
        <v>7</v>
      </c>
      <c r="C8" s="58">
        <f>COUNTIF(Junho!$F$4:$F$304,Apoio!C2)</f>
        <v>14</v>
      </c>
      <c r="D8" s="58">
        <f>COUNTIF(Junho!$F$4:$F$304,Apoio!D2)</f>
        <v>5</v>
      </c>
      <c r="E8" s="58">
        <f t="shared" si="0"/>
        <v>26</v>
      </c>
      <c r="F8" s="1">
        <v>2028</v>
      </c>
      <c r="G8" t="s">
        <v>23</v>
      </c>
      <c r="I8" s="71" t="str">
        <f>IF(Configurações!A7="","",Configurações!A7)</f>
        <v>Teste 2</v>
      </c>
      <c r="J8" s="68">
        <f>IF(I8="","",SUMIF(Janeiro!$B$4:$B$255,Apoio!I8,Janeiro!$D$4:$D$255))</f>
        <v>0</v>
      </c>
      <c r="K8" s="68">
        <f>IF(I8="","",SUMIF(Fevereiro!$B$4:$B$255,Apoio!I8,Fevereiro!$D$4:$D$255))</f>
        <v>0</v>
      </c>
      <c r="L8" s="68">
        <f>IF(I8="","",SUMIF(Março!$B$4:$B$255,Apoio!I8,Março!$D$4:$D$255))</f>
        <v>0</v>
      </c>
      <c r="M8" s="68">
        <f>IF(I8="","",SUMIF(Abril!$B$4:$B$255,Apoio!I8,Abril!$D$4:$D$255))</f>
        <v>0</v>
      </c>
      <c r="N8" s="68">
        <f>IF(I8="","",SUMIF(Maio!$B$4:$B$255,Apoio!I8,Maio!$D$4:$D$255))</f>
        <v>0</v>
      </c>
      <c r="O8" s="68">
        <f>IF(I8="","",SUMIF(Junho!$B$4:$B$255,Apoio!I8,Junho!$D$4:$D$255))</f>
        <v>0</v>
      </c>
      <c r="P8" s="68">
        <f>IF(I8="","",SUMIF(Julho!$B$4:$B$255,Apoio!I8,Julho!$D$4:$D$255))</f>
        <v>0</v>
      </c>
      <c r="Q8" s="68">
        <f>IF(I8="","",SUMIF(Agosto!$B$4:$B$255,Apoio!I8,Agosto!$D$4:$D$255))</f>
        <v>0</v>
      </c>
      <c r="R8" s="68">
        <f>IF(I8="","",SUMIF(Setembro!$B$4:$B$255,Apoio!I8,Setembro!$D$4:$D$255))</f>
        <v>0</v>
      </c>
      <c r="S8" s="68">
        <f>IF(I8="","",SUMIF(Outubro!$B$4:$B$255,Apoio!I8,Outubro!$D$4:$D$255))</f>
        <v>0</v>
      </c>
      <c r="T8" s="68">
        <f>IF(I8="","",SUMIF(Novembro!$B$4:$B$255,Apoio!I8,Novembro!$D$4:$D$255))</f>
        <v>0</v>
      </c>
      <c r="U8" s="68">
        <f>IF(I8="","",SUMIF(Dezembro!$B$4:$B$250,Apoio!I8,Dezembro!$D$4:$D$250))</f>
        <v>0</v>
      </c>
    </row>
    <row r="9" spans="1:21" x14ac:dyDescent="0.3">
      <c r="A9" s="58" t="s">
        <v>28</v>
      </c>
      <c r="B9" s="58">
        <f>COUNTIF(Julho!$F$4:$F$304,Apoio!B2)</f>
        <v>11</v>
      </c>
      <c r="C9" s="58">
        <f>COUNTIF(Julho!$F$4:$F$304,Apoio!C2)</f>
        <v>9</v>
      </c>
      <c r="D9" s="58">
        <f>COUNTIF(Julho!$F$4:$F$304,Apoio!D2)</f>
        <v>6</v>
      </c>
      <c r="E9" s="58">
        <f t="shared" si="0"/>
        <v>26</v>
      </c>
      <c r="F9" s="1">
        <v>2029</v>
      </c>
      <c r="G9" t="s">
        <v>29</v>
      </c>
      <c r="I9" s="71" t="str">
        <f>IF(Configurações!A8="","",Configurações!A8)</f>
        <v>Teste 3</v>
      </c>
      <c r="J9" s="68">
        <f>IF(I9="","",SUMIF(Janeiro!$B$4:$B$255,Apoio!I9,Janeiro!$D$4:$D$255))</f>
        <v>0</v>
      </c>
      <c r="K9" s="68">
        <f>IF(I9="","",SUMIF(Fevereiro!$B$4:$B$255,Apoio!I9,Fevereiro!$D$4:$D$255))</f>
        <v>0</v>
      </c>
      <c r="L9" s="68">
        <f>IF(I9="","",SUMIF(Março!$B$4:$B$255,Apoio!I9,Março!$D$4:$D$255))</f>
        <v>0</v>
      </c>
      <c r="M9" s="68">
        <f>IF(I9="","",SUMIF(Abril!$B$4:$B$255,Apoio!I9,Abril!$D$4:$D$255))</f>
        <v>0</v>
      </c>
      <c r="N9" s="68">
        <f>IF(I9="","",SUMIF(Maio!$B$4:$B$255,Apoio!I9,Maio!$D$4:$D$255))</f>
        <v>0</v>
      </c>
      <c r="O9" s="68">
        <f>IF(I9="","",SUMIF(Junho!$B$4:$B$255,Apoio!I9,Junho!$D$4:$D$255))</f>
        <v>0</v>
      </c>
      <c r="P9" s="68">
        <f>IF(I9="","",SUMIF(Julho!$B$4:$B$255,Apoio!I9,Julho!$D$4:$D$255))</f>
        <v>0</v>
      </c>
      <c r="Q9" s="68">
        <f>IF(I9="","",SUMIF(Agosto!$B$4:$B$255,Apoio!I9,Agosto!$D$4:$D$255))</f>
        <v>0</v>
      </c>
      <c r="R9" s="68">
        <f>IF(I9="","",SUMIF(Setembro!$B$4:$B$255,Apoio!I9,Setembro!$D$4:$D$255))</f>
        <v>0</v>
      </c>
      <c r="S9" s="68">
        <f>IF(I9="","",SUMIF(Outubro!$B$4:$B$255,Apoio!I9,Outubro!$D$4:$D$255))</f>
        <v>0</v>
      </c>
      <c r="T9" s="68">
        <f>IF(I9="","",SUMIF(Novembro!$B$4:$B$255,Apoio!I9,Novembro!$D$4:$D$255))</f>
        <v>0</v>
      </c>
      <c r="U9" s="68">
        <f>IF(I9="","",SUMIF(Dezembro!$B$4:$B$250,Apoio!I9,Dezembro!$D$4:$D$250))</f>
        <v>0</v>
      </c>
    </row>
    <row r="10" spans="1:21" x14ac:dyDescent="0.3">
      <c r="A10" s="58" t="s">
        <v>23</v>
      </c>
      <c r="B10" s="58">
        <f>COUNTIF(Agosto!$F$4:$F$304,Apoio!B2)</f>
        <v>5</v>
      </c>
      <c r="C10" s="58">
        <f>COUNTIF(Agosto!$F$4:$F$304,Apoio!C2)</f>
        <v>14</v>
      </c>
      <c r="D10" s="58">
        <f>COUNTIF(Agosto!$F$4:$F$304,Apoio!D2)</f>
        <v>7</v>
      </c>
      <c r="E10" s="58">
        <f t="shared" si="0"/>
        <v>26</v>
      </c>
      <c r="F10" s="1">
        <v>2030</v>
      </c>
      <c r="G10" t="s">
        <v>30</v>
      </c>
      <c r="I10" s="71" t="str">
        <f>IF(Configurações!A9="","",Configurações!A9)</f>
        <v>Teste 4</v>
      </c>
      <c r="J10" s="68">
        <f>IF(I10="","",SUMIF(Janeiro!$B$4:$B$255,Apoio!I10,Janeiro!$D$4:$D$255))</f>
        <v>0</v>
      </c>
      <c r="K10" s="68">
        <f>IF(I10="","",SUMIF(Fevereiro!$B$4:$B$255,Apoio!I10,Fevereiro!$D$4:$D$255))</f>
        <v>0</v>
      </c>
      <c r="L10" s="68">
        <f>IF(I10="","",SUMIF(Março!$B$4:$B$255,Apoio!I10,Março!$D$4:$D$255))</f>
        <v>0</v>
      </c>
      <c r="M10" s="68">
        <f>IF(I10="","",SUMIF(Abril!$B$4:$B$255,Apoio!I10,Abril!$D$4:$D$255))</f>
        <v>0</v>
      </c>
      <c r="N10" s="68">
        <f>IF(I10="","",SUMIF(Maio!$B$4:$B$255,Apoio!I10,Maio!$D$4:$D$255))</f>
        <v>0</v>
      </c>
      <c r="O10" s="68">
        <f>IF(I10="","",SUMIF(Junho!$B$4:$B$255,Apoio!I10,Junho!$D$4:$D$255))</f>
        <v>0</v>
      </c>
      <c r="P10" s="68">
        <f>IF(I10="","",SUMIF(Julho!$B$4:$B$255,Apoio!I10,Julho!$D$4:$D$255))</f>
        <v>0</v>
      </c>
      <c r="Q10" s="68">
        <f>IF(I10="","",SUMIF(Agosto!$B$4:$B$255,Apoio!I10,Agosto!$D$4:$D$255))</f>
        <v>0</v>
      </c>
      <c r="R10" s="68">
        <f>IF(I10="","",SUMIF(Setembro!$B$4:$B$255,Apoio!I10,Setembro!$D$4:$D$255))</f>
        <v>0</v>
      </c>
      <c r="S10" s="68">
        <f>IF(I10="","",SUMIF(Outubro!$B$4:$B$255,Apoio!I10,Outubro!$D$4:$D$255))</f>
        <v>0</v>
      </c>
      <c r="T10" s="68">
        <f>IF(I10="","",SUMIF(Novembro!$B$4:$B$255,Apoio!I10,Novembro!$D$4:$D$255))</f>
        <v>0</v>
      </c>
      <c r="U10" s="68">
        <f>IF(I10="","",SUMIF(Dezembro!$B$4:$B$250,Apoio!I10,Dezembro!$D$4:$D$250))</f>
        <v>0</v>
      </c>
    </row>
    <row r="11" spans="1:21" x14ac:dyDescent="0.3">
      <c r="A11" s="58" t="s">
        <v>29</v>
      </c>
      <c r="B11" s="58">
        <f>COUNTIF(Setembro!$F$4:$F$304,Apoio!B2)</f>
        <v>5</v>
      </c>
      <c r="C11" s="58">
        <f>COUNTIF(Setembro!$F$4:$F$304,Apoio!C2)</f>
        <v>14</v>
      </c>
      <c r="D11" s="58">
        <f>COUNTIF(Setembro!$F$4:$F$304,Apoio!D2)</f>
        <v>7</v>
      </c>
      <c r="E11" s="58">
        <f t="shared" si="0"/>
        <v>26</v>
      </c>
      <c r="F11" s="1">
        <v>2031</v>
      </c>
      <c r="G11" t="s">
        <v>31</v>
      </c>
      <c r="I11" s="71" t="str">
        <f>IF(Configurações!A10="","",Configurações!A10)</f>
        <v>Teste 5</v>
      </c>
      <c r="J11" s="68">
        <f>IF(I11="","",SUMIF(Janeiro!$B$4:$B$255,Apoio!I11,Janeiro!$D$4:$D$255))</f>
        <v>0</v>
      </c>
      <c r="K11" s="68">
        <f>IF(I11="","",SUMIF(Fevereiro!$B$4:$B$255,Apoio!I11,Fevereiro!$D$4:$D$255))</f>
        <v>0</v>
      </c>
      <c r="L11" s="68">
        <f>IF(I11="","",SUMIF(Março!$B$4:$B$255,Apoio!I11,Março!$D$4:$D$255))</f>
        <v>0</v>
      </c>
      <c r="M11" s="68">
        <f>IF(I11="","",SUMIF(Abril!$B$4:$B$255,Apoio!I11,Abril!$D$4:$D$255))</f>
        <v>0</v>
      </c>
      <c r="N11" s="68">
        <f>IF(I11="","",SUMIF(Maio!$B$4:$B$255,Apoio!I11,Maio!$D$4:$D$255))</f>
        <v>0</v>
      </c>
      <c r="O11" s="68">
        <f>IF(I11="","",SUMIF(Junho!$B$4:$B$255,Apoio!I11,Junho!$D$4:$D$255))</f>
        <v>0</v>
      </c>
      <c r="P11" s="68">
        <f>IF(I11="","",SUMIF(Julho!$B$4:$B$255,Apoio!I11,Julho!$D$4:$D$255))</f>
        <v>0</v>
      </c>
      <c r="Q11" s="68">
        <f>IF(I11="","",SUMIF(Agosto!$B$4:$B$255,Apoio!I11,Agosto!$D$4:$D$255))</f>
        <v>0</v>
      </c>
      <c r="R11" s="68">
        <f>IF(I11="","",SUMIF(Setembro!$B$4:$B$255,Apoio!I11,Setembro!$D$4:$D$255))</f>
        <v>0</v>
      </c>
      <c r="S11" s="68">
        <f>IF(I11="","",SUMIF(Outubro!$B$4:$B$255,Apoio!I11,Outubro!$D$4:$D$255))</f>
        <v>0</v>
      </c>
      <c r="T11" s="68">
        <f>IF(I11="","",SUMIF(Novembro!$B$4:$B$255,Apoio!I11,Novembro!$D$4:$D$255))</f>
        <v>0</v>
      </c>
      <c r="U11" s="68">
        <f>IF(I11="","",SUMIF(Dezembro!$B$4:$B$250,Apoio!I11,Dezembro!$D$4:$D$250))</f>
        <v>0</v>
      </c>
    </row>
    <row r="12" spans="1:21" x14ac:dyDescent="0.3">
      <c r="A12" s="58" t="s">
        <v>30</v>
      </c>
      <c r="B12" s="58">
        <f>COUNTIF(Outubro!$F$4:$F$304,Apoio!B2)</f>
        <v>11</v>
      </c>
      <c r="C12" s="58">
        <f>COUNTIF(Outubro!$F$4:$F$304,Apoio!C2)</f>
        <v>12</v>
      </c>
      <c r="D12" s="58">
        <f>COUNTIF(Outubro!$F$4:$F$304,Apoio!D2)</f>
        <v>3</v>
      </c>
      <c r="E12" s="58">
        <f t="shared" si="0"/>
        <v>26</v>
      </c>
      <c r="F12" s="1">
        <v>2032</v>
      </c>
      <c r="G12" t="s">
        <v>32</v>
      </c>
      <c r="I12" s="71" t="str">
        <f>IF(Configurações!A11="","",Configurações!A11)</f>
        <v>Teste 6</v>
      </c>
      <c r="J12" s="68">
        <f>IF(I12="","",SUMIF(Janeiro!$B$4:$B$255,Apoio!I12,Janeiro!$D$4:$D$255))</f>
        <v>0</v>
      </c>
      <c r="K12" s="68">
        <f>IF(I12="","",SUMIF(Fevereiro!$B$4:$B$255,Apoio!I12,Fevereiro!$D$4:$D$255))</f>
        <v>0</v>
      </c>
      <c r="L12" s="68">
        <f>IF(I12="","",SUMIF(Março!$B$4:$B$255,Apoio!I12,Março!$D$4:$D$255))</f>
        <v>0</v>
      </c>
      <c r="M12" s="68">
        <f>IF(I12="","",SUMIF(Abril!$B$4:$B$255,Apoio!I12,Abril!$D$4:$D$255))</f>
        <v>0</v>
      </c>
      <c r="N12" s="68">
        <f>IF(I12="","",SUMIF(Maio!$B$4:$B$255,Apoio!I12,Maio!$D$4:$D$255))</f>
        <v>0</v>
      </c>
      <c r="O12" s="68">
        <f>IF(I12="","",SUMIF(Junho!$B$4:$B$255,Apoio!I12,Junho!$D$4:$D$255))</f>
        <v>0</v>
      </c>
      <c r="P12" s="68">
        <f>IF(I12="","",SUMIF(Julho!$B$4:$B$255,Apoio!I12,Julho!$D$4:$D$255))</f>
        <v>0</v>
      </c>
      <c r="Q12" s="68">
        <f>IF(I12="","",SUMIF(Agosto!$B$4:$B$255,Apoio!I12,Agosto!$D$4:$D$255))</f>
        <v>0</v>
      </c>
      <c r="R12" s="68">
        <f>IF(I12="","",SUMIF(Setembro!$B$4:$B$255,Apoio!I12,Setembro!$D$4:$D$255))</f>
        <v>0</v>
      </c>
      <c r="S12" s="68">
        <f>IF(I12="","",SUMIF(Outubro!$B$4:$B$255,Apoio!I12,Outubro!$D$4:$D$255))</f>
        <v>0</v>
      </c>
      <c r="T12" s="68">
        <f>IF(I12="","",SUMIF(Novembro!$B$4:$B$255,Apoio!I12,Novembro!$D$4:$D$255))</f>
        <v>0</v>
      </c>
      <c r="U12" s="68">
        <f>IF(I12="","",SUMIF(Dezembro!$B$4:$B$250,Apoio!I12,Dezembro!$D$4:$D$250))</f>
        <v>0</v>
      </c>
    </row>
    <row r="13" spans="1:21" x14ac:dyDescent="0.3">
      <c r="A13" s="58" t="s">
        <v>31</v>
      </c>
      <c r="B13" s="58">
        <f>COUNTIF(Novembro!$F$4:$F$304,Apoio!B2)</f>
        <v>6</v>
      </c>
      <c r="C13" s="58">
        <f>COUNTIF(Novembro!$F$4:$F$304,Apoio!C2)</f>
        <v>13</v>
      </c>
      <c r="D13" s="58">
        <f>COUNTIF(Novembro!$F$4:$F$304,Apoio!D2)</f>
        <v>7</v>
      </c>
      <c r="E13" s="58">
        <f t="shared" si="0"/>
        <v>26</v>
      </c>
      <c r="F13" s="1">
        <v>2033</v>
      </c>
      <c r="I13" s="71" t="str">
        <f>IF(Configurações!A12="","",Configurações!A12)</f>
        <v>Teste 7</v>
      </c>
      <c r="J13" s="68">
        <f>IF(I13="","",SUMIF(Janeiro!$B$4:$B$255,Apoio!I13,Janeiro!$D$4:$D$255))</f>
        <v>0</v>
      </c>
      <c r="K13" s="68">
        <f>IF(I13="","",SUMIF(Fevereiro!$B$4:$B$255,Apoio!I13,Fevereiro!$D$4:$D$255))</f>
        <v>0</v>
      </c>
      <c r="L13" s="68">
        <f>IF(I13="","",SUMIF(Março!$B$4:$B$255,Apoio!I13,Março!$D$4:$D$255))</f>
        <v>0</v>
      </c>
      <c r="M13" s="68">
        <f>IF(I13="","",SUMIF(Abril!$B$4:$B$255,Apoio!I13,Abril!$D$4:$D$255))</f>
        <v>0</v>
      </c>
      <c r="N13" s="68">
        <f>IF(I13="","",SUMIF(Maio!$B$4:$B$255,Apoio!I13,Maio!$D$4:$D$255))</f>
        <v>0</v>
      </c>
      <c r="O13" s="68">
        <f>IF(I13="","",SUMIF(Junho!$B$4:$B$255,Apoio!I13,Junho!$D$4:$D$255))</f>
        <v>0</v>
      </c>
      <c r="P13" s="68">
        <f>IF(I13="","",SUMIF(Julho!$B$4:$B$255,Apoio!I13,Julho!$D$4:$D$255))</f>
        <v>0</v>
      </c>
      <c r="Q13" s="68">
        <f>IF(I13="","",SUMIF(Agosto!$B$4:$B$255,Apoio!I13,Agosto!$D$4:$D$255))</f>
        <v>0</v>
      </c>
      <c r="R13" s="68">
        <f>IF(I13="","",SUMIF(Setembro!$B$4:$B$255,Apoio!I13,Setembro!$D$4:$D$255))</f>
        <v>0</v>
      </c>
      <c r="S13" s="68">
        <f>IF(I13="","",SUMIF(Outubro!$B$4:$B$255,Apoio!I13,Outubro!$D$4:$D$255))</f>
        <v>0</v>
      </c>
      <c r="T13" s="68">
        <f>IF(I13="","",SUMIF(Novembro!$B$4:$B$255,Apoio!I13,Novembro!$D$4:$D$255))</f>
        <v>0</v>
      </c>
      <c r="U13" s="68">
        <f>IF(I13="","",SUMIF(Dezembro!$B$4:$B$250,Apoio!I13,Dezembro!$D$4:$D$250))</f>
        <v>0</v>
      </c>
    </row>
    <row r="14" spans="1:21" x14ac:dyDescent="0.3">
      <c r="A14" s="58" t="s">
        <v>32</v>
      </c>
      <c r="B14" s="58">
        <f>COUNTIF(Dezembro!$F$4:$F$297,Apoio!B2)</f>
        <v>11</v>
      </c>
      <c r="C14" s="58">
        <f>COUNTIF(Dezembro!$F$4:$F$297,Apoio!C2)</f>
        <v>12</v>
      </c>
      <c r="D14" s="58">
        <f>COUNTIF(Dezembro!$F$4:$F$297,Apoio!D2)</f>
        <v>3</v>
      </c>
      <c r="E14" s="58">
        <f t="shared" si="0"/>
        <v>26</v>
      </c>
      <c r="F14" s="1">
        <v>2034</v>
      </c>
      <c r="I14" s="71" t="str">
        <f>IF(Configurações!A13="","",Configurações!A13)</f>
        <v>Teste 8</v>
      </c>
      <c r="J14" s="68">
        <f>IF(I14="","",SUMIF(Janeiro!$B$4:$B$255,Apoio!I14,Janeiro!$D$4:$D$255))</f>
        <v>0</v>
      </c>
      <c r="K14" s="68">
        <f>IF(I14="","",SUMIF(Fevereiro!$B$4:$B$255,Apoio!I14,Fevereiro!$D$4:$D$255))</f>
        <v>0</v>
      </c>
      <c r="L14" s="68">
        <f>IF(I14="","",SUMIF(Março!$B$4:$B$255,Apoio!I14,Março!$D$4:$D$255))</f>
        <v>0</v>
      </c>
      <c r="M14" s="68">
        <f>IF(I14="","",SUMIF(Abril!$B$4:$B$255,Apoio!I14,Abril!$D$4:$D$255))</f>
        <v>0</v>
      </c>
      <c r="N14" s="68">
        <f>IF(I14="","",SUMIF(Maio!$B$4:$B$255,Apoio!I14,Maio!$D$4:$D$255))</f>
        <v>0</v>
      </c>
      <c r="O14" s="68">
        <f>IF(I14="","",SUMIF(Junho!$B$4:$B$255,Apoio!I14,Junho!$D$4:$D$255))</f>
        <v>0</v>
      </c>
      <c r="P14" s="68">
        <f>IF(I14="","",SUMIF(Julho!$B$4:$B$255,Apoio!I14,Julho!$D$4:$D$255))</f>
        <v>0</v>
      </c>
      <c r="Q14" s="68">
        <f>IF(I14="","",SUMIF(Agosto!$B$4:$B$255,Apoio!I14,Agosto!$D$4:$D$255))</f>
        <v>0</v>
      </c>
      <c r="R14" s="68">
        <f>IF(I14="","",SUMIF(Setembro!$B$4:$B$255,Apoio!I14,Setembro!$D$4:$D$255))</f>
        <v>0</v>
      </c>
      <c r="S14" s="68">
        <f>IF(I14="","",SUMIF(Outubro!$B$4:$B$255,Apoio!I14,Outubro!$D$4:$D$255))</f>
        <v>0</v>
      </c>
      <c r="T14" s="68">
        <f>IF(I14="","",SUMIF(Novembro!$B$4:$B$255,Apoio!I14,Novembro!$D$4:$D$255))</f>
        <v>0</v>
      </c>
      <c r="U14" s="68">
        <f>IF(I14="","",SUMIF(Dezembro!$B$4:$B$250,Apoio!I14,Dezembro!$D$4:$D$250))</f>
        <v>0</v>
      </c>
    </row>
    <row r="15" spans="1:21" x14ac:dyDescent="0.3">
      <c r="A15" s="2"/>
      <c r="B15" s="2"/>
      <c r="C15" s="2"/>
      <c r="F15" s="1">
        <v>2035</v>
      </c>
      <c r="I15" s="71" t="str">
        <f>IF(Configurações!A14="","",Configurações!A14)</f>
        <v>Teste 9</v>
      </c>
      <c r="J15" s="68">
        <f>IF(I15="","",SUMIF(Janeiro!$B$4:$B$255,Apoio!I15,Janeiro!$D$4:$D$255))</f>
        <v>0</v>
      </c>
      <c r="K15" s="68">
        <f>IF(I15="","",SUMIF(Fevereiro!$B$4:$B$255,Apoio!I15,Fevereiro!$D$4:$D$255))</f>
        <v>0</v>
      </c>
      <c r="L15" s="68">
        <f>IF(I15="","",SUMIF(Março!$B$4:$B$255,Apoio!I15,Março!$D$4:$D$255))</f>
        <v>0</v>
      </c>
      <c r="M15" s="68">
        <f>IF(I15="","",SUMIF(Abril!$B$4:$B$255,Apoio!I15,Abril!$D$4:$D$255))</f>
        <v>0</v>
      </c>
      <c r="N15" s="68">
        <f>IF(I15="","",SUMIF(Maio!$B$4:$B$255,Apoio!I15,Maio!$D$4:$D$255))</f>
        <v>0</v>
      </c>
      <c r="O15" s="68">
        <f>IF(I15="","",SUMIF(Junho!$B$4:$B$255,Apoio!I15,Junho!$D$4:$D$255))</f>
        <v>0</v>
      </c>
      <c r="P15" s="68">
        <f>IF(I15="","",SUMIF(Julho!$B$4:$B$255,Apoio!I15,Julho!$D$4:$D$255))</f>
        <v>0</v>
      </c>
      <c r="Q15" s="68">
        <f>IF(I15="","",SUMIF(Agosto!$B$4:$B$255,Apoio!I15,Agosto!$D$4:$D$255))</f>
        <v>0</v>
      </c>
      <c r="R15" s="68">
        <f>IF(I15="","",SUMIF(Setembro!$B$4:$B$255,Apoio!I15,Setembro!$D$4:$D$255))</f>
        <v>0</v>
      </c>
      <c r="S15" s="68">
        <f>IF(I15="","",SUMIF(Outubro!$B$4:$B$255,Apoio!I15,Outubro!$D$4:$D$255))</f>
        <v>0</v>
      </c>
      <c r="T15" s="68">
        <f>IF(I15="","",SUMIF(Novembro!$B$4:$B$255,Apoio!I15,Novembro!$D$4:$D$255))</f>
        <v>0</v>
      </c>
      <c r="U15" s="68">
        <f>IF(I15="","",SUMIF(Dezembro!$B$4:$B$250,Apoio!I15,Dezembro!$D$4:$D$250))</f>
        <v>0</v>
      </c>
    </row>
    <row r="16" spans="1:21" x14ac:dyDescent="0.3">
      <c r="A16" s="227" t="s">
        <v>58</v>
      </c>
      <c r="B16" s="227"/>
      <c r="C16" s="227"/>
      <c r="D16" s="227"/>
      <c r="E16" s="227"/>
      <c r="F16" s="1">
        <v>2036</v>
      </c>
      <c r="I16" s="71" t="str">
        <f>IF(Configurações!A15="","",Configurações!A15)</f>
        <v>Teste 10</v>
      </c>
      <c r="J16" s="68">
        <f>IF(I16="","",SUMIF(Janeiro!$B$4:$B$255,Apoio!I16,Janeiro!$D$4:$D$255))</f>
        <v>0</v>
      </c>
      <c r="K16" s="68">
        <f>IF(I16="","",SUMIF(Fevereiro!$B$4:$B$255,Apoio!I16,Fevereiro!$D$4:$D$255))</f>
        <v>0</v>
      </c>
      <c r="L16" s="68">
        <f>IF(I16="","",SUMIF(Março!$B$4:$B$255,Apoio!I16,Março!$D$4:$D$255))</f>
        <v>0</v>
      </c>
      <c r="M16" s="68">
        <f>IF(I16="","",SUMIF(Abril!$B$4:$B$255,Apoio!I16,Abril!$D$4:$D$255))</f>
        <v>0</v>
      </c>
      <c r="N16" s="68">
        <f>IF(I16="","",SUMIF(Maio!$B$4:$B$255,Apoio!I16,Maio!$D$4:$D$255))</f>
        <v>0</v>
      </c>
      <c r="O16" s="68">
        <f>IF(I16="","",SUMIF(Junho!$B$4:$B$255,Apoio!I16,Junho!$D$4:$D$255))</f>
        <v>0</v>
      </c>
      <c r="P16" s="68">
        <f>IF(I16="","",SUMIF(Julho!$B$4:$B$255,Apoio!I16,Julho!$D$4:$D$255))</f>
        <v>0</v>
      </c>
      <c r="Q16" s="68">
        <f>IF(I16="","",SUMIF(Agosto!$B$4:$B$255,Apoio!I16,Agosto!$D$4:$D$255))</f>
        <v>0</v>
      </c>
      <c r="R16" s="68">
        <f>IF(I16="","",SUMIF(Setembro!$B$4:$B$255,Apoio!I16,Setembro!$D$4:$D$255))</f>
        <v>0</v>
      </c>
      <c r="S16" s="68">
        <f>IF(I16="","",SUMIF(Outubro!$B$4:$B$255,Apoio!I16,Outubro!$D$4:$D$255))</f>
        <v>0</v>
      </c>
      <c r="T16" s="68">
        <f>IF(I16="","",SUMIF(Novembro!$B$4:$B$255,Apoio!I16,Novembro!$D$4:$D$255))</f>
        <v>0</v>
      </c>
      <c r="U16" s="68">
        <f>IF(I16="","",SUMIF(Dezembro!$B$4:$B$250,Apoio!I16,Dezembro!$D$4:$D$250))</f>
        <v>0</v>
      </c>
    </row>
    <row r="17" spans="1:21" x14ac:dyDescent="0.3">
      <c r="A17" s="59" t="s">
        <v>55</v>
      </c>
      <c r="B17" s="59" t="s">
        <v>35</v>
      </c>
      <c r="C17" s="59" t="s">
        <v>41</v>
      </c>
      <c r="D17" s="59" t="s">
        <v>36</v>
      </c>
      <c r="F17" s="1">
        <v>2037</v>
      </c>
      <c r="I17" s="71" t="str">
        <f>IF(Configurações!A16="","",Configurações!A16)</f>
        <v>Teste 11</v>
      </c>
      <c r="J17" s="68">
        <f>IF(I17="","",SUMIF(Janeiro!$B$4:$B$255,Apoio!I17,Janeiro!$D$4:$D$255))</f>
        <v>0</v>
      </c>
      <c r="K17" s="68">
        <f>IF(I17="","",SUMIF(Fevereiro!$B$4:$B$255,Apoio!I17,Fevereiro!$D$4:$D$255))</f>
        <v>0</v>
      </c>
      <c r="L17" s="68">
        <f>IF(I17="","",SUMIF(Março!$B$4:$B$255,Apoio!I17,Março!$D$4:$D$255))</f>
        <v>0</v>
      </c>
      <c r="M17" s="68">
        <f>IF(I17="","",SUMIF(Abril!$B$4:$B$255,Apoio!I17,Abril!$D$4:$D$255))</f>
        <v>0</v>
      </c>
      <c r="N17" s="68">
        <f>IF(I17="","",SUMIF(Maio!$B$4:$B$255,Apoio!I17,Maio!$D$4:$D$255))</f>
        <v>0</v>
      </c>
      <c r="O17" s="68">
        <f>IF(I17="","",SUMIF(Junho!$B$4:$B$255,Apoio!I17,Junho!$D$4:$D$255))</f>
        <v>0</v>
      </c>
      <c r="P17" s="68">
        <f>IF(I17="","",SUMIF(Julho!$B$4:$B$255,Apoio!I17,Julho!$D$4:$D$255))</f>
        <v>0</v>
      </c>
      <c r="Q17" s="68">
        <f>IF(I17="","",SUMIF(Agosto!$B$4:$B$255,Apoio!I17,Agosto!$D$4:$D$255))</f>
        <v>0</v>
      </c>
      <c r="R17" s="68">
        <f>IF(I17="","",SUMIF(Setembro!$B$4:$B$255,Apoio!I17,Setembro!$D$4:$D$255))</f>
        <v>0</v>
      </c>
      <c r="S17" s="68">
        <f>IF(I17="","",SUMIF(Outubro!$B$4:$B$255,Apoio!I17,Outubro!$D$4:$D$255))</f>
        <v>0</v>
      </c>
      <c r="T17" s="68">
        <f>IF(I17="","",SUMIF(Novembro!$B$4:$B$255,Apoio!I17,Novembro!$D$4:$D$255))</f>
        <v>0</v>
      </c>
      <c r="U17" s="68">
        <f>IF(I17="","",SUMIF(Dezembro!$B$4:$B$250,Apoio!I17,Dezembro!$D$4:$D$250))</f>
        <v>0</v>
      </c>
    </row>
    <row r="18" spans="1:21" x14ac:dyDescent="0.3">
      <c r="A18" s="58" t="s">
        <v>5</v>
      </c>
      <c r="B18" s="63">
        <f>(100%*B3)/$E$3</f>
        <v>0.38461538461538464</v>
      </c>
      <c r="C18" s="63">
        <f>(100%*C3)/$E$3</f>
        <v>0.30769230769230771</v>
      </c>
      <c r="D18" s="63">
        <f>(100%*D3)/$E$3</f>
        <v>0.30769230769230771</v>
      </c>
      <c r="F18" s="1">
        <v>2038</v>
      </c>
      <c r="I18" s="71" t="str">
        <f>IF(Configurações!A17="","",Configurações!A17)</f>
        <v/>
      </c>
      <c r="J18" s="68" t="str">
        <f>IF(I18="","",SUMIF(Janeiro!$B$4:$B$255,Apoio!I18,Janeiro!$D$4:$D$255))</f>
        <v/>
      </c>
      <c r="K18" s="68" t="str">
        <f>IF(I18="","",SUMIF(Fevereiro!$B$4:$B$255,Apoio!I18,Fevereiro!$D$4:$D$255))</f>
        <v/>
      </c>
      <c r="L18" s="68" t="str">
        <f>IF(I18="","",SUMIF(Março!$B$4:$B$255,Apoio!I18,Março!$D$4:$D$255))</f>
        <v/>
      </c>
      <c r="M18" s="68" t="str">
        <f>IF(I18="","",SUMIF(Abril!$B$4:$B$255,Apoio!I18,Abril!$D$4:$D$255))</f>
        <v/>
      </c>
      <c r="N18" s="68" t="str">
        <f>IF(I18="","",SUMIF(Maio!$B$4:$B$255,Apoio!I18,Maio!$D$4:$D$255))</f>
        <v/>
      </c>
      <c r="O18" s="68" t="str">
        <f>IF(I18="","",SUMIF(Junho!$B$4:$B$255,Apoio!I18,Junho!$D$4:$D$255))</f>
        <v/>
      </c>
      <c r="P18" s="68" t="str">
        <f>IF(I18="","",SUMIF(Julho!$B$4:$B$255,Apoio!I18,Julho!$D$4:$D$255))</f>
        <v/>
      </c>
      <c r="Q18" s="68" t="str">
        <f>IF(I18="","",SUMIF(Agosto!$B$4:$B$255,Apoio!I18,Agosto!$D$4:$D$255))</f>
        <v/>
      </c>
      <c r="R18" s="68" t="str">
        <f>IF(I18="","",SUMIF(Setembro!$B$4:$B$255,Apoio!I18,Setembro!$D$4:$D$255))</f>
        <v/>
      </c>
      <c r="S18" s="68" t="str">
        <f>IF(I18="","",SUMIF(Outubro!$B$4:$B$255,Apoio!I18,Outubro!$D$4:$D$255))</f>
        <v/>
      </c>
      <c r="T18" s="68" t="str">
        <f>IF(I18="","",SUMIF(Novembro!$B$4:$B$255,Apoio!I18,Novembro!$D$4:$D$255))</f>
        <v/>
      </c>
      <c r="U18" s="68" t="str">
        <f>IF(I18="","",SUMIF(Dezembro!$B$4:$B$250,Apoio!I18,Dezembro!$D$4:$D$250))</f>
        <v/>
      </c>
    </row>
    <row r="19" spans="1:21" x14ac:dyDescent="0.3">
      <c r="A19" s="58" t="s">
        <v>24</v>
      </c>
      <c r="B19" s="63">
        <f>(100%*B4)/$E$4</f>
        <v>0.33333333333333331</v>
      </c>
      <c r="C19" s="63">
        <f>(100%*C4)/$E$4</f>
        <v>0.33333333333333331</v>
      </c>
      <c r="D19" s="63">
        <f>(100%*D4)/$E$4</f>
        <v>0.33333333333333331</v>
      </c>
      <c r="F19" s="1">
        <v>2039</v>
      </c>
      <c r="I19" s="71" t="str">
        <f>IF(Configurações!A18="","",Configurações!A18)</f>
        <v/>
      </c>
      <c r="J19" s="68" t="str">
        <f>IF(I19="","",SUMIF(Janeiro!$B$4:$B$255,Apoio!I19,Janeiro!$D$4:$D$255))</f>
        <v/>
      </c>
      <c r="K19" s="68" t="str">
        <f>IF(I19="","",SUMIF(Fevereiro!$B$4:$B$255,Apoio!I19,Fevereiro!$D$4:$D$255))</f>
        <v/>
      </c>
      <c r="L19" s="68" t="str">
        <f>IF(I19="","",SUMIF(Março!$B$4:$B$255,Apoio!I19,Março!$D$4:$D$255))</f>
        <v/>
      </c>
      <c r="M19" s="68" t="str">
        <f>IF(I19="","",SUMIF(Abril!$B$4:$B$255,Apoio!I19,Abril!$D$4:$D$255))</f>
        <v/>
      </c>
      <c r="N19" s="68" t="str">
        <f>IF(I19="","",SUMIF(Maio!$B$4:$B$255,Apoio!I19,Maio!$D$4:$D$255))</f>
        <v/>
      </c>
      <c r="O19" s="68" t="str">
        <f>IF(I19="","",SUMIF(Junho!$B$4:$B$255,Apoio!I19,Junho!$D$4:$D$255))</f>
        <v/>
      </c>
      <c r="P19" s="68" t="str">
        <f>IF(I19="","",SUMIF(Julho!$B$4:$B$255,Apoio!I19,Julho!$D$4:$D$255))</f>
        <v/>
      </c>
      <c r="Q19" s="68" t="str">
        <f>IF(I19="","",SUMIF(Agosto!$B$4:$B$255,Apoio!I19,Agosto!$D$4:$D$255))</f>
        <v/>
      </c>
      <c r="R19" s="68" t="str">
        <f>IF(I19="","",SUMIF(Setembro!$B$4:$B$255,Apoio!I19,Setembro!$D$4:$D$255))</f>
        <v/>
      </c>
      <c r="S19" s="68" t="str">
        <f>IF(I19="","",SUMIF(Outubro!$B$4:$B$255,Apoio!I19,Outubro!$D$4:$D$255))</f>
        <v/>
      </c>
      <c r="T19" s="68" t="str">
        <f>IF(I19="","",SUMIF(Novembro!$B$4:$B$255,Apoio!I19,Novembro!$D$4:$D$255))</f>
        <v/>
      </c>
      <c r="U19" s="68" t="str">
        <f>IF(I19="","",SUMIF(Dezembro!$B$4:$B$250,Apoio!I19,Dezembro!$D$4:$D$250))</f>
        <v/>
      </c>
    </row>
    <row r="20" spans="1:21" x14ac:dyDescent="0.3">
      <c r="A20" s="58" t="s">
        <v>22</v>
      </c>
      <c r="B20" s="63">
        <f>(100%*B5)/$E$5</f>
        <v>0.18518518518518517</v>
      </c>
      <c r="C20" s="63">
        <f>(100%*C5)/$E$5</f>
        <v>0.55555555555555558</v>
      </c>
      <c r="D20" s="63">
        <f>(100%*D5)/$E$5</f>
        <v>0.25925925925925924</v>
      </c>
      <c r="F20" s="1">
        <v>2040</v>
      </c>
      <c r="I20" s="71" t="str">
        <f>IF(Configurações!A19="","",Configurações!A19)</f>
        <v/>
      </c>
      <c r="J20" s="68" t="str">
        <f>IF(I20="","",SUMIF(Janeiro!$B$4:$B$255,Apoio!I20,Janeiro!$D$4:$D$255))</f>
        <v/>
      </c>
      <c r="K20" s="68" t="str">
        <f>IF(I20="","",SUMIF(Fevereiro!$B$4:$B$255,Apoio!I20,Fevereiro!$D$4:$D$255))</f>
        <v/>
      </c>
      <c r="L20" s="68" t="str">
        <f>IF(I20="","",SUMIF(Março!$B$4:$B$255,Apoio!I20,Março!$D$4:$D$255))</f>
        <v/>
      </c>
      <c r="M20" s="68" t="str">
        <f>IF(I20="","",SUMIF(Abril!$B$4:$B$255,Apoio!I20,Abril!$D$4:$D$255))</f>
        <v/>
      </c>
      <c r="N20" s="68" t="str">
        <f>IF(I20="","",SUMIF(Maio!$B$4:$B$255,Apoio!I20,Maio!$D$4:$D$255))</f>
        <v/>
      </c>
      <c r="O20" s="68" t="str">
        <f>IF(I20="","",SUMIF(Junho!$B$4:$B$255,Apoio!I20,Junho!$D$4:$D$255))</f>
        <v/>
      </c>
      <c r="P20" s="68" t="str">
        <f>IF(I20="","",SUMIF(Julho!$B$4:$B$255,Apoio!I20,Julho!$D$4:$D$255))</f>
        <v/>
      </c>
      <c r="Q20" s="68" t="str">
        <f>IF(I20="","",SUMIF(Agosto!$B$4:$B$255,Apoio!I20,Agosto!$D$4:$D$255))</f>
        <v/>
      </c>
      <c r="R20" s="68" t="str">
        <f>IF(I20="","",SUMIF(Setembro!$B$4:$B$255,Apoio!I20,Setembro!$D$4:$D$255))</f>
        <v/>
      </c>
      <c r="S20" s="68" t="str">
        <f>IF(I20="","",SUMIF(Outubro!$B$4:$B$255,Apoio!I20,Outubro!$D$4:$D$255))</f>
        <v/>
      </c>
      <c r="T20" s="68" t="str">
        <f>IF(I20="","",SUMIF(Novembro!$B$4:$B$255,Apoio!I20,Novembro!$D$4:$D$255))</f>
        <v/>
      </c>
      <c r="U20" s="68" t="str">
        <f>IF(I20="","",SUMIF(Dezembro!$B$4:$B$250,Apoio!I20,Dezembro!$D$4:$D$250))</f>
        <v/>
      </c>
    </row>
    <row r="21" spans="1:21" x14ac:dyDescent="0.3">
      <c r="A21" s="58" t="s">
        <v>25</v>
      </c>
      <c r="B21" s="63">
        <f>(100%*B6)/$E$6</f>
        <v>0.19230769230769232</v>
      </c>
      <c r="C21" s="63">
        <f>(100%*C6)/$E$6</f>
        <v>0.53846153846153844</v>
      </c>
      <c r="D21" s="63">
        <f>(100%*D6)/$E$6</f>
        <v>0.26923076923076922</v>
      </c>
      <c r="I21" s="71" t="str">
        <f>IF(Configurações!A20="","",Configurações!A20)</f>
        <v/>
      </c>
      <c r="J21" s="68" t="str">
        <f>IF(I21="","",SUMIF(Janeiro!$B$4:$B$255,Apoio!I21,Janeiro!$D$4:$D$255))</f>
        <v/>
      </c>
      <c r="K21" s="68" t="str">
        <f>IF(I21="","",SUMIF(Fevereiro!$B$4:$B$255,Apoio!I21,Fevereiro!$D$4:$D$255))</f>
        <v/>
      </c>
      <c r="L21" s="68" t="str">
        <f>IF(I21="","",SUMIF(Março!$B$4:$B$255,Apoio!I21,Março!$D$4:$D$255))</f>
        <v/>
      </c>
      <c r="M21" s="68" t="str">
        <f>IF(I21="","",SUMIF(Abril!$B$4:$B$255,Apoio!I21,Abril!$D$4:$D$255))</f>
        <v/>
      </c>
      <c r="N21" s="68" t="str">
        <f>IF(I21="","",SUMIF(Maio!$B$4:$B$255,Apoio!I21,Maio!$D$4:$D$255))</f>
        <v/>
      </c>
      <c r="O21" s="68" t="str">
        <f>IF(I21="","",SUMIF(Junho!$B$4:$B$255,Apoio!I21,Junho!$D$4:$D$255))</f>
        <v/>
      </c>
      <c r="P21" s="68" t="str">
        <f>IF(I21="","",SUMIF(Julho!$B$4:$B$255,Apoio!I21,Julho!$D$4:$D$255))</f>
        <v/>
      </c>
      <c r="Q21" s="68" t="str">
        <f>IF(I21="","",SUMIF(Agosto!$B$4:$B$255,Apoio!I21,Agosto!$D$4:$D$255))</f>
        <v/>
      </c>
      <c r="R21" s="68" t="str">
        <f>IF(I21="","",SUMIF(Setembro!$B$4:$B$255,Apoio!I21,Setembro!$D$4:$D$255))</f>
        <v/>
      </c>
      <c r="S21" s="68" t="str">
        <f>IF(I21="","",SUMIF(Outubro!$B$4:$B$255,Apoio!I21,Outubro!$D$4:$D$255))</f>
        <v/>
      </c>
      <c r="T21" s="68" t="str">
        <f>IF(I21="","",SUMIF(Novembro!$B$4:$B$255,Apoio!I21,Novembro!$D$4:$D$255))</f>
        <v/>
      </c>
      <c r="U21" s="68" t="str">
        <f>IF(I21="","",SUMIF(Dezembro!$B$4:$B$250,Apoio!I21,Dezembro!$D$4:$D$250))</f>
        <v/>
      </c>
    </row>
    <row r="22" spans="1:21" x14ac:dyDescent="0.3">
      <c r="A22" s="58" t="s">
        <v>26</v>
      </c>
      <c r="B22" s="63">
        <f>(100%*B7)/$E$7</f>
        <v>0.15384615384615385</v>
      </c>
      <c r="C22" s="63">
        <f>(100%*C7)/$E$7</f>
        <v>0.57692307692307687</v>
      </c>
      <c r="D22" s="63">
        <f>(100%*D7)/$E$7</f>
        <v>0.26923076923076922</v>
      </c>
      <c r="I22" s="71" t="str">
        <f>IF(Configurações!A21="","",Configurações!A21)</f>
        <v/>
      </c>
      <c r="J22" s="68" t="str">
        <f>IF(I22="","",SUMIF(Janeiro!$B$4:$B$255,Apoio!I22,Janeiro!$D$4:$D$255))</f>
        <v/>
      </c>
      <c r="K22" s="68" t="str">
        <f>IF(I22="","",SUMIF(Fevereiro!$B$4:$B$255,Apoio!I22,Fevereiro!$D$4:$D$255))</f>
        <v/>
      </c>
      <c r="L22" s="68" t="str">
        <f>IF(I22="","",SUMIF(Março!$B$4:$B$255,Apoio!I22,Março!$D$4:$D$255))</f>
        <v/>
      </c>
      <c r="M22" s="68" t="str">
        <f>IF(I22="","",SUMIF(Abril!$B$4:$B$255,Apoio!I22,Abril!$D$4:$D$255))</f>
        <v/>
      </c>
      <c r="N22" s="68" t="str">
        <f>IF(I22="","",SUMIF(Maio!$B$4:$B$255,Apoio!I22,Maio!$D$4:$D$255))</f>
        <v/>
      </c>
      <c r="O22" s="68" t="str">
        <f>IF(I22="","",SUMIF(Junho!$B$4:$B$255,Apoio!I22,Junho!$D$4:$D$255))</f>
        <v/>
      </c>
      <c r="P22" s="68" t="str">
        <f>IF(I22="","",SUMIF(Julho!$B$4:$B$255,Apoio!I22,Julho!$D$4:$D$255))</f>
        <v/>
      </c>
      <c r="Q22" s="68" t="str">
        <f>IF(I22="","",SUMIF(Agosto!$B$4:$B$255,Apoio!I22,Agosto!$D$4:$D$255))</f>
        <v/>
      </c>
      <c r="R22" s="68" t="str">
        <f>IF(I22="","",SUMIF(Setembro!$B$4:$B$255,Apoio!I22,Setembro!$D$4:$D$255))</f>
        <v/>
      </c>
      <c r="S22" s="68" t="str">
        <f>IF(I22="","",SUMIF(Outubro!$B$4:$B$255,Apoio!I22,Outubro!$D$4:$D$255))</f>
        <v/>
      </c>
      <c r="T22" s="68" t="str">
        <f>IF(I22="","",SUMIF(Novembro!$B$4:$B$255,Apoio!I22,Novembro!$D$4:$D$255))</f>
        <v/>
      </c>
      <c r="U22" s="68" t="str">
        <f>IF(I22="","",SUMIF(Dezembro!$B$4:$B$250,Apoio!I22,Dezembro!$D$4:$D$250))</f>
        <v/>
      </c>
    </row>
    <row r="23" spans="1:21" x14ac:dyDescent="0.3">
      <c r="A23" s="58" t="s">
        <v>27</v>
      </c>
      <c r="B23" s="63">
        <f>(100%*B8)/$E$8</f>
        <v>0.26923076923076922</v>
      </c>
      <c r="C23" s="63">
        <f>(100%*C8)/$E$8</f>
        <v>0.53846153846153844</v>
      </c>
      <c r="D23" s="63">
        <f>(100%*D8)/$E$8</f>
        <v>0.19230769230769232</v>
      </c>
    </row>
    <row r="24" spans="1:21" x14ac:dyDescent="0.3">
      <c r="A24" s="58" t="s">
        <v>28</v>
      </c>
      <c r="B24" s="63">
        <f>(100%*B9)/$E$9</f>
        <v>0.42307692307692307</v>
      </c>
      <c r="C24" s="63">
        <f>(100%*C9)/$E$9</f>
        <v>0.34615384615384615</v>
      </c>
      <c r="D24" s="63">
        <f>(100%*D9)/$E$9</f>
        <v>0.23076923076923078</v>
      </c>
    </row>
    <row r="25" spans="1:21" x14ac:dyDescent="0.3">
      <c r="A25" s="58" t="s">
        <v>23</v>
      </c>
      <c r="B25" s="63">
        <f>(100%*B10)/$E$10</f>
        <v>0.19230769230769232</v>
      </c>
      <c r="C25" s="63">
        <f>(100%*C10)/$E$10</f>
        <v>0.53846153846153844</v>
      </c>
      <c r="D25" s="63">
        <f>(100%*D10)/$E$10</f>
        <v>0.26923076923076922</v>
      </c>
    </row>
    <row r="26" spans="1:21" x14ac:dyDescent="0.3">
      <c r="A26" s="58" t="s">
        <v>29</v>
      </c>
      <c r="B26" s="63">
        <f>(100%*B11)/$E$11</f>
        <v>0.19230769230769232</v>
      </c>
      <c r="C26" s="63">
        <f>(100%*C11)/$E$11</f>
        <v>0.53846153846153844</v>
      </c>
      <c r="D26" s="63">
        <f>(100%*D11)/$E$11</f>
        <v>0.26923076923076922</v>
      </c>
    </row>
    <row r="27" spans="1:21" x14ac:dyDescent="0.3">
      <c r="A27" s="58" t="s">
        <v>30</v>
      </c>
      <c r="B27" s="63">
        <f>(100%*B12)/$E$12</f>
        <v>0.42307692307692307</v>
      </c>
      <c r="C27" s="63">
        <f>(100%*C12)/$E$12</f>
        <v>0.46153846153846156</v>
      </c>
      <c r="D27" s="63">
        <f>(100%*D12)/$E$12</f>
        <v>0.11538461538461539</v>
      </c>
    </row>
    <row r="28" spans="1:21" x14ac:dyDescent="0.3">
      <c r="A28" s="58" t="s">
        <v>31</v>
      </c>
      <c r="B28" s="63">
        <f>(100%*B13)/$E$13</f>
        <v>0.23076923076923078</v>
      </c>
      <c r="C28" s="63">
        <f>(100%*C13)/$E$13</f>
        <v>0.5</v>
      </c>
      <c r="D28" s="63">
        <f>(100%*D13)/$E$13</f>
        <v>0.26923076923076922</v>
      </c>
    </row>
    <row r="29" spans="1:21" x14ac:dyDescent="0.3">
      <c r="A29" s="58" t="s">
        <v>32</v>
      </c>
      <c r="B29" s="63">
        <f>(100%*B14)/$E$14</f>
        <v>0.42307692307692307</v>
      </c>
      <c r="C29" s="63">
        <f>(100%*C14)/$E$14</f>
        <v>0.46153846153846156</v>
      </c>
      <c r="D29" s="63">
        <f>(100%*D14)/$E$14</f>
        <v>0.11538461538461539</v>
      </c>
    </row>
    <row r="30" spans="1:21" x14ac:dyDescent="0.3">
      <c r="A30" s="2"/>
      <c r="C30" s="2"/>
    </row>
    <row r="31" spans="1:21" x14ac:dyDescent="0.3">
      <c r="A31" s="227" t="s">
        <v>57</v>
      </c>
      <c r="B31" s="227"/>
      <c r="C31" s="227"/>
      <c r="D31" s="227"/>
      <c r="E31" s="227"/>
    </row>
    <row r="32" spans="1:21" x14ac:dyDescent="0.3">
      <c r="A32" s="59" t="s">
        <v>55</v>
      </c>
      <c r="B32" s="59" t="s">
        <v>35</v>
      </c>
      <c r="C32" s="59" t="s">
        <v>41</v>
      </c>
      <c r="D32" s="59" t="s">
        <v>36</v>
      </c>
      <c r="E32" s="59" t="s">
        <v>54</v>
      </c>
      <c r="G32" s="220" t="s">
        <v>82</v>
      </c>
      <c r="H32" s="221"/>
      <c r="I32" s="221"/>
      <c r="J32" s="222"/>
    </row>
    <row r="33" spans="1:13" x14ac:dyDescent="0.3">
      <c r="A33" s="58" t="s">
        <v>5</v>
      </c>
      <c r="B33" s="62">
        <f>SUMIF(Janeiro!F4:F255,"Estudado",Janeiro!D4:D255)</f>
        <v>3.4166666666666634</v>
      </c>
      <c r="C33" s="62">
        <f>SUMIF(Janeiro!F5:F255,"A Estudar",Janeiro!D5:D255)</f>
        <v>4.333333333333333</v>
      </c>
      <c r="D33" s="62">
        <f>SUMIF(Janeiro!F6:F255,"Estudando",Janeiro!D6:D255)</f>
        <v>6.3333333333333339</v>
      </c>
      <c r="E33" s="62">
        <f t="shared" ref="E33:E44" si="1">SUM(B33:D33)</f>
        <v>14.08333333333333</v>
      </c>
      <c r="G33" s="122" t="s">
        <v>54</v>
      </c>
      <c r="H33" s="62">
        <f>VLOOKUP(Dashboard!D3,Apoio!$A$33:$E$44,5,0)</f>
        <v>14.124999999999996</v>
      </c>
      <c r="J33" s="123"/>
    </row>
    <row r="34" spans="1:13" x14ac:dyDescent="0.3">
      <c r="A34" s="58" t="s">
        <v>24</v>
      </c>
      <c r="B34" s="62">
        <f>SUMIF(Fevereiro!F4:F255,"Estudado",Fevereiro!D4:D255)</f>
        <v>1.3333333333333333</v>
      </c>
      <c r="C34" s="62">
        <f>SUMIF(Fevereiro!F5:F256,"A Estudar",Fevereiro!D5:D256)</f>
        <v>6.666666666666667</v>
      </c>
      <c r="D34" s="62">
        <f>SUMIF(Fevereiro!F6:F257,"Estudando",Fevereiro!D6:D257)</f>
        <v>4</v>
      </c>
      <c r="E34" s="62">
        <f t="shared" si="1"/>
        <v>12</v>
      </c>
      <c r="G34" s="124" t="s">
        <v>35</v>
      </c>
      <c r="H34" s="62">
        <f>VLOOKUP(Dashboard!D3,Apoio!$A$33:$E$44,2,0)</f>
        <v>2.7291666666666634</v>
      </c>
      <c r="J34" s="123"/>
    </row>
    <row r="35" spans="1:13" x14ac:dyDescent="0.3">
      <c r="A35" s="58" t="s">
        <v>22</v>
      </c>
      <c r="B35" s="62">
        <f>SUMIF(Março!F4:F255,"Estudado",Março!D4:D255)</f>
        <v>2.7291666666666634</v>
      </c>
      <c r="C35" s="62">
        <f>SUMIF(Março!F5:F256,"A Estudar",Março!D5:D256)</f>
        <v>8.4166666666666661</v>
      </c>
      <c r="D35" s="62">
        <f>SUMIF(Março!F6:F257,"Estudando",Março!D6:D257)</f>
        <v>2.979166666666667</v>
      </c>
      <c r="E35" s="62">
        <f t="shared" si="1"/>
        <v>14.124999999999996</v>
      </c>
      <c r="G35" s="124" t="s">
        <v>41</v>
      </c>
      <c r="H35" s="62">
        <f>VLOOKUP(Dashboard!D3,Apoio!$A$33:$E$44,3,0)</f>
        <v>8.4166666666666661</v>
      </c>
      <c r="J35" s="123"/>
    </row>
    <row r="36" spans="1:13" x14ac:dyDescent="0.3">
      <c r="A36" s="58" t="s">
        <v>25</v>
      </c>
      <c r="B36" s="62">
        <f>SUMIF(Abril!F4:F255,"Estudado",Abril!D4:D255)</f>
        <v>2.7291666666666634</v>
      </c>
      <c r="C36" s="62">
        <f>SUMIF(Abril!F5:F256,"A Estudar",Abril!D5:D256)</f>
        <v>8.375</v>
      </c>
      <c r="D36" s="62">
        <f>SUMIF(Abril!F6:F257,"Estudando",Abril!D6:D257)</f>
        <v>2.979166666666667</v>
      </c>
      <c r="E36" s="62">
        <f t="shared" si="1"/>
        <v>14.083333333333332</v>
      </c>
      <c r="G36" s="125" t="s">
        <v>36</v>
      </c>
      <c r="H36" s="62">
        <f>VLOOKUP(Dashboard!D3,Apoio!$A$33:$E$44,4,0)</f>
        <v>2.979166666666667</v>
      </c>
      <c r="I36" s="126"/>
      <c r="J36" s="127"/>
    </row>
    <row r="37" spans="1:13" x14ac:dyDescent="0.3">
      <c r="A37" s="58" t="s">
        <v>26</v>
      </c>
      <c r="B37" s="62">
        <f>SUMIF(Maio!F4:F255,"Estudado",Maio!D4:D255)</f>
        <v>2.4166666666666634</v>
      </c>
      <c r="C37" s="62">
        <f>SUMIF(Maio!F5:F256,"A Estudar",Maio!D5:D256)</f>
        <v>8.6875</v>
      </c>
      <c r="D37" s="62">
        <f>SUMIF(Maio!F6:F257,"Estudando",Maio!D6:D257)</f>
        <v>2.979166666666667</v>
      </c>
      <c r="E37" s="62">
        <f t="shared" si="1"/>
        <v>14.083333333333332</v>
      </c>
    </row>
    <row r="38" spans="1:13" x14ac:dyDescent="0.3">
      <c r="A38" s="58" t="s">
        <v>27</v>
      </c>
      <c r="B38" s="62">
        <f>SUMIF(Junho!F4:F255,"Estudado",Junho!D4:D255)</f>
        <v>3.8541666666666634</v>
      </c>
      <c r="C38" s="62">
        <f>SUMIF(Junho!F5:F256,"A Estudar",Junho!D5:D256)</f>
        <v>8.125</v>
      </c>
      <c r="D38" s="62">
        <f>SUMIF(Junho!F6:F257,"Estudando",Junho!D6:D257)</f>
        <v>2.104166666666667</v>
      </c>
      <c r="E38" s="62">
        <f t="shared" si="1"/>
        <v>14.083333333333332</v>
      </c>
    </row>
    <row r="39" spans="1:13" x14ac:dyDescent="0.3">
      <c r="A39" s="58" t="s">
        <v>28</v>
      </c>
      <c r="B39" s="62">
        <f>SUMIF(Julho!F4:F255,"Estudado",Julho!D4:D255)</f>
        <v>7.7291666666666625</v>
      </c>
      <c r="C39" s="62">
        <f>SUMIF(Julho!F5:F256,"A Estudar",Julho!D5:D256)</f>
        <v>4.145833333333333</v>
      </c>
      <c r="D39" s="62">
        <f>SUMIF(Julho!F6:F257,"Estudando",Julho!D6:D257)</f>
        <v>2.2083333333333339</v>
      </c>
      <c r="E39" s="62">
        <f t="shared" si="1"/>
        <v>14.08333333333333</v>
      </c>
    </row>
    <row r="40" spans="1:13" x14ac:dyDescent="0.3">
      <c r="A40" s="58" t="s">
        <v>23</v>
      </c>
      <c r="B40" s="62">
        <f>SUMIF(Agosto!F4:F255,"Estudado",Agosto!D4:D255)</f>
        <v>2.7291666666666634</v>
      </c>
      <c r="C40" s="62">
        <f>SUMIF(Agosto!F5:F256,"A Estudar",Agosto!D5:D256)</f>
        <v>8.375</v>
      </c>
      <c r="D40" s="62">
        <f>SUMIF(Agosto!F6:F257,"Estudando",Agosto!D6:D257)</f>
        <v>2.979166666666667</v>
      </c>
      <c r="E40" s="62">
        <f t="shared" si="1"/>
        <v>14.083333333333332</v>
      </c>
    </row>
    <row r="41" spans="1:13" x14ac:dyDescent="0.3">
      <c r="A41" s="58" t="s">
        <v>29</v>
      </c>
      <c r="B41" s="62">
        <f>SUMIF(Setembro!F4:F255,"Estudado",Setembro!D4:D255)</f>
        <v>2.7291666666666634</v>
      </c>
      <c r="C41" s="62">
        <f>SUMIF(Setembro!F5:F256,"A Estudar",Setembro!D5:D256)</f>
        <v>8.375</v>
      </c>
      <c r="D41" s="62">
        <f>SUMIF(Setembro!F6:F257,"Estudando",Setembro!D6:D257)</f>
        <v>2.979166666666667</v>
      </c>
      <c r="E41" s="62">
        <f t="shared" si="1"/>
        <v>14.083333333333332</v>
      </c>
    </row>
    <row r="42" spans="1:13" x14ac:dyDescent="0.3">
      <c r="A42" s="58" t="s">
        <v>30</v>
      </c>
      <c r="B42" s="62">
        <f>SUMIF(Outubro!F4:F255,"Estudado",Outubro!D4:D255)</f>
        <v>3.729166666666663</v>
      </c>
      <c r="C42" s="62">
        <f>SUMIF(Outubro!F5:F256,"A Estudar",Outubro!D5:D256)</f>
        <v>8.1666666666666679</v>
      </c>
      <c r="D42" s="62">
        <f>SUMIF(Outubro!F6:F257,"Estudando",Outubro!D6:D257)</f>
        <v>2.1875</v>
      </c>
      <c r="E42" s="62">
        <f t="shared" si="1"/>
        <v>14.08333333333333</v>
      </c>
    </row>
    <row r="43" spans="1:13" x14ac:dyDescent="0.3">
      <c r="A43" s="58" t="s">
        <v>31</v>
      </c>
      <c r="B43" s="62">
        <f>SUMIF(Novembro!F4:F255,"Estudado",Novembro!D4:D255)</f>
        <v>3.291666666666663</v>
      </c>
      <c r="C43" s="62">
        <f>SUMIF(Novembro!F5:F256,"A Estudar",Novembro!D5:D256)</f>
        <v>7.8125</v>
      </c>
      <c r="D43" s="62">
        <f>SUMIF(Novembro!F6:F257,"Estudando",Novembro!D6:D257)</f>
        <v>2.979166666666667</v>
      </c>
      <c r="E43" s="62">
        <f t="shared" si="1"/>
        <v>14.083333333333329</v>
      </c>
    </row>
    <row r="44" spans="1:13" x14ac:dyDescent="0.3">
      <c r="A44" s="58" t="s">
        <v>32</v>
      </c>
      <c r="B44" s="62">
        <f>SUMIF(Dezembro!F4:F250,"Estudado",Dezembro!D4:D250)</f>
        <v>3.729166666666663</v>
      </c>
      <c r="C44" s="62">
        <f>SUMIF(Dezembro!F5:F250,"A Estudar",Dezembro!D5:D250)</f>
        <v>8.1666666666666679</v>
      </c>
      <c r="D44" s="62">
        <f>SUMIF(Dezembro!F6:F250,"Estudando",Dezembro!D6:D250)</f>
        <v>2.1875</v>
      </c>
      <c r="E44" s="62">
        <f t="shared" si="1"/>
        <v>14.08333333333333</v>
      </c>
    </row>
    <row r="45" spans="1:13" x14ac:dyDescent="0.3">
      <c r="A45" s="1"/>
      <c r="B45" s="67"/>
      <c r="C45" s="67"/>
      <c r="D45" s="67"/>
      <c r="E45" s="67"/>
    </row>
    <row r="46" spans="1:13" x14ac:dyDescent="0.3">
      <c r="A46" s="224" t="s">
        <v>59</v>
      </c>
      <c r="B46" s="224"/>
      <c r="C46" s="224"/>
      <c r="D46" s="224"/>
      <c r="E46" s="224"/>
      <c r="G46" s="224" t="s">
        <v>62</v>
      </c>
      <c r="H46" s="224"/>
      <c r="I46" s="224"/>
      <c r="J46" s="224"/>
      <c r="L46" s="225" t="s">
        <v>63</v>
      </c>
      <c r="M46" s="225"/>
    </row>
    <row r="47" spans="1:13" x14ac:dyDescent="0.3">
      <c r="A47" s="59" t="s">
        <v>55</v>
      </c>
      <c r="B47" s="59" t="s">
        <v>35</v>
      </c>
      <c r="C47" s="59" t="s">
        <v>41</v>
      </c>
      <c r="D47" s="59" t="s">
        <v>36</v>
      </c>
      <c r="E47" s="59" t="s">
        <v>54</v>
      </c>
      <c r="G47" s="59" t="s">
        <v>55</v>
      </c>
      <c r="H47" s="59" t="s">
        <v>35</v>
      </c>
      <c r="I47" s="59" t="s">
        <v>41</v>
      </c>
      <c r="J47" s="59" t="s">
        <v>36</v>
      </c>
      <c r="L47" s="58" t="s">
        <v>35</v>
      </c>
      <c r="M47" s="63">
        <f>IFERROR(VLOOKUP(Dashboard!$D$3,Apoio!G48:J59,2,0),"")</f>
        <v>0</v>
      </c>
    </row>
    <row r="48" spans="1:13" x14ac:dyDescent="0.3">
      <c r="A48" s="58" t="s">
        <v>5</v>
      </c>
      <c r="B48" s="58">
        <f>COUNTIFS(Janeiro!$B$4:$B$251,Dashboard!$L$3,Janeiro!$F$4:$F$251,Apoio!B47)</f>
        <v>0</v>
      </c>
      <c r="C48" s="58">
        <f>COUNTIFS(Janeiro!$B$4:$B$251,Dashboard!$L$3,Janeiro!$F$4:$F$251,Apoio!C47)</f>
        <v>0</v>
      </c>
      <c r="D48" s="58">
        <f>COUNTIFS(Janeiro!$B$4:$B$251,Dashboard!$L$3,Janeiro!$F$4:$F$251,Apoio!D47)</f>
        <v>0</v>
      </c>
      <c r="E48" s="58">
        <f>SUM(B48:D48)</f>
        <v>0</v>
      </c>
      <c r="G48" s="58" t="s">
        <v>5</v>
      </c>
      <c r="H48" s="77" t="e">
        <f>(100%*B48/$E48)</f>
        <v>#DIV/0!</v>
      </c>
      <c r="I48" s="77" t="e">
        <f t="shared" ref="I48:J59" si="2">(100%*C48/$E48)</f>
        <v>#DIV/0!</v>
      </c>
      <c r="J48" s="77" t="e">
        <f t="shared" si="2"/>
        <v>#DIV/0!</v>
      </c>
      <c r="L48" s="58" t="s">
        <v>41</v>
      </c>
      <c r="M48" s="63">
        <f>IFERROR(VLOOKUP(Dashboard!$D$3,Apoio!G48:J59,3,0),"")</f>
        <v>1</v>
      </c>
    </row>
    <row r="49" spans="1:13" x14ac:dyDescent="0.3">
      <c r="A49" s="58" t="s">
        <v>24</v>
      </c>
      <c r="B49" s="58">
        <f>COUNTIFS(Fevereiro!$B$4:$B$251,Dashboard!$L$3,Fevereiro!$F$4:$F$251,Apoio!B47)</f>
        <v>0</v>
      </c>
      <c r="C49" s="58">
        <f>COUNTIFS(Fevereiro!$B$4:$B$251,Dashboard!$L$3,Fevereiro!$F$4:$F$251,Apoio!C47)</f>
        <v>0</v>
      </c>
      <c r="D49" s="58">
        <f>COUNTIFS(Fevereiro!$B$4:$B$251,Dashboard!$L$3,Fevereiro!$F$4:$F$251,Apoio!D47)</f>
        <v>0</v>
      </c>
      <c r="E49" s="58">
        <f>SUM(B49:D49)</f>
        <v>0</v>
      </c>
      <c r="G49" s="58" t="s">
        <v>24</v>
      </c>
      <c r="H49" s="77" t="e">
        <f>(100%*B49/$E49)</f>
        <v>#DIV/0!</v>
      </c>
      <c r="I49" s="77" t="e">
        <f t="shared" si="2"/>
        <v>#DIV/0!</v>
      </c>
      <c r="J49" s="77" t="e">
        <f t="shared" si="2"/>
        <v>#DIV/0!</v>
      </c>
      <c r="L49" s="58" t="s">
        <v>36</v>
      </c>
      <c r="M49" s="63">
        <f>IFERROR(VLOOKUP(Dashboard!$D$3,Apoio!G48:J59,4,0),"")</f>
        <v>0</v>
      </c>
    </row>
    <row r="50" spans="1:13" x14ac:dyDescent="0.3">
      <c r="A50" s="58" t="s">
        <v>22</v>
      </c>
      <c r="B50" s="58">
        <f>COUNTIFS(Março!$B$4:$B$251,Dashboard!$L$3,Março!$F$4:$F$251,Apoio!B47)</f>
        <v>0</v>
      </c>
      <c r="C50" s="58">
        <f>COUNTIFS(Março!$B$4:$B$251,Dashboard!$L$3,Março!$F$4:$F$251,Apoio!C47)</f>
        <v>1</v>
      </c>
      <c r="D50" s="58">
        <f>COUNTIFS(Março!$B$4:$B$251,Dashboard!$L$3,Março!$F$4:$F$251,Apoio!D47)</f>
        <v>0</v>
      </c>
      <c r="E50" s="58">
        <f t="shared" ref="E50:E58" si="3">SUM(B50:D50)</f>
        <v>1</v>
      </c>
      <c r="G50" s="58" t="s">
        <v>22</v>
      </c>
      <c r="H50" s="63">
        <f t="shared" ref="H50:H59" si="4">(100%*B50/$E50)</f>
        <v>0</v>
      </c>
      <c r="I50" s="63">
        <f t="shared" si="2"/>
        <v>1</v>
      </c>
      <c r="J50" s="63">
        <f t="shared" si="2"/>
        <v>0</v>
      </c>
    </row>
    <row r="51" spans="1:13" x14ac:dyDescent="0.3">
      <c r="A51" s="58" t="s">
        <v>25</v>
      </c>
      <c r="B51" s="58">
        <f>COUNTIFS(Abril!$B$4:$B$251,Dashboard!$L$3,Abril!$F$4:$F$251,Apoio!B47)</f>
        <v>0</v>
      </c>
      <c r="C51" s="58">
        <f>COUNTIFS(Abril!$B$4:$B$251,Dashboard!$L$3,Abril!$F$4:$F$251,Apoio!C47)</f>
        <v>0</v>
      </c>
      <c r="D51" s="58">
        <f>COUNTIFS(Abril!$B$4:$B$251,Dashboard!$L$3,Abril!$F$4:$F$251,Apoio!D47)</f>
        <v>0</v>
      </c>
      <c r="E51" s="58">
        <f t="shared" si="3"/>
        <v>0</v>
      </c>
      <c r="G51" s="58" t="s">
        <v>25</v>
      </c>
      <c r="H51" s="77" t="e">
        <f t="shared" si="4"/>
        <v>#DIV/0!</v>
      </c>
      <c r="I51" s="77" t="e">
        <f t="shared" si="2"/>
        <v>#DIV/0!</v>
      </c>
      <c r="J51" s="77" t="e">
        <f t="shared" si="2"/>
        <v>#DIV/0!</v>
      </c>
    </row>
    <row r="52" spans="1:13" x14ac:dyDescent="0.3">
      <c r="A52" s="58" t="s">
        <v>26</v>
      </c>
      <c r="B52" s="58">
        <f>COUNTIFS(Maio!$B$4:$B$251,Dashboard!$L$3,Maio!$F$4:$F$251,Apoio!B47)</f>
        <v>0</v>
      </c>
      <c r="C52" s="58">
        <f>COUNTIFS(Maio!$B$4:$B$251,Dashboard!$L$3,Maio!$F$4:$F$251,Apoio!C47)</f>
        <v>0</v>
      </c>
      <c r="D52" s="58">
        <f>COUNTIFS(Maio!$B$4:$B$251,Dashboard!$L$3,Maio!$F$4:$F$251,Apoio!D47)</f>
        <v>0</v>
      </c>
      <c r="E52" s="58">
        <f t="shared" si="3"/>
        <v>0</v>
      </c>
      <c r="G52" s="58" t="s">
        <v>26</v>
      </c>
      <c r="H52" s="77" t="e">
        <f t="shared" si="4"/>
        <v>#DIV/0!</v>
      </c>
      <c r="I52" s="77" t="e">
        <f t="shared" si="2"/>
        <v>#DIV/0!</v>
      </c>
      <c r="J52" s="77" t="e">
        <f t="shared" si="2"/>
        <v>#DIV/0!</v>
      </c>
    </row>
    <row r="53" spans="1:13" x14ac:dyDescent="0.3">
      <c r="A53" s="58" t="s">
        <v>27</v>
      </c>
      <c r="B53" s="58">
        <f>COUNTIFS(Junho!$B$4:$B$251,Dashboard!$L$3,Junho!$F$4:$F$251,Apoio!B47)</f>
        <v>0</v>
      </c>
      <c r="C53" s="58">
        <f>COUNTIFS(Junho!$B$4:$B$251,Dashboard!$L$3,Junho!$F$4:$F$251,Apoio!C47)</f>
        <v>0</v>
      </c>
      <c r="D53" s="58">
        <f>COUNTIFS(Junho!$B$4:$B$251,Dashboard!$L$3,Junho!$F$4:$F$251,Apoio!D47)</f>
        <v>0</v>
      </c>
      <c r="E53" s="58">
        <f t="shared" si="3"/>
        <v>0</v>
      </c>
      <c r="G53" s="58" t="s">
        <v>27</v>
      </c>
      <c r="H53" s="77" t="e">
        <f t="shared" si="4"/>
        <v>#DIV/0!</v>
      </c>
      <c r="I53" s="77" t="e">
        <f t="shared" si="2"/>
        <v>#DIV/0!</v>
      </c>
      <c r="J53" s="77" t="e">
        <f t="shared" si="2"/>
        <v>#DIV/0!</v>
      </c>
    </row>
    <row r="54" spans="1:13" x14ac:dyDescent="0.3">
      <c r="A54" s="58" t="s">
        <v>28</v>
      </c>
      <c r="B54" s="58">
        <f>COUNTIFS(Julho!$B$4:$B$251,Dashboard!$L$3,Julho!$F$4:$F$251,Apoio!B47)</f>
        <v>0</v>
      </c>
      <c r="C54" s="58">
        <f>COUNTIFS(Julho!$B$4:$B$251,Dashboard!$L$3,Julho!$F$4:$F$251,Apoio!C47)</f>
        <v>0</v>
      </c>
      <c r="D54" s="58">
        <f>COUNTIFS(Julho!$B$4:$B$251,Dashboard!$L$3,Julho!$F$4:$F$251,Apoio!D47)</f>
        <v>0</v>
      </c>
      <c r="E54" s="58">
        <f t="shared" si="3"/>
        <v>0</v>
      </c>
      <c r="G54" s="58" t="s">
        <v>28</v>
      </c>
      <c r="H54" s="77" t="e">
        <f t="shared" si="4"/>
        <v>#DIV/0!</v>
      </c>
      <c r="I54" s="77" t="e">
        <f t="shared" si="2"/>
        <v>#DIV/0!</v>
      </c>
      <c r="J54" s="77" t="e">
        <f t="shared" si="2"/>
        <v>#DIV/0!</v>
      </c>
    </row>
    <row r="55" spans="1:13" x14ac:dyDescent="0.3">
      <c r="A55" s="58" t="s">
        <v>23</v>
      </c>
      <c r="B55" s="58">
        <f>COUNTIFS(Agosto!$B$4:$B$251,Dashboard!$L$3,Agosto!$F$4:$F$251,Apoio!B47)</f>
        <v>0</v>
      </c>
      <c r="C55" s="58">
        <f>COUNTIFS(Agosto!$B$4:$B$251,Dashboard!$L$3,Agosto!$F$4:$F$251,Apoio!C47)</f>
        <v>0</v>
      </c>
      <c r="D55" s="58">
        <f>COUNTIFS(Agosto!$B$4:$B$251,Dashboard!$L$3,Agosto!$F$4:$F$251,Apoio!D47)</f>
        <v>0</v>
      </c>
      <c r="E55" s="58">
        <f t="shared" si="3"/>
        <v>0</v>
      </c>
      <c r="G55" s="58" t="s">
        <v>23</v>
      </c>
      <c r="H55" s="77" t="e">
        <f t="shared" si="4"/>
        <v>#DIV/0!</v>
      </c>
      <c r="I55" s="77" t="e">
        <f t="shared" si="2"/>
        <v>#DIV/0!</v>
      </c>
      <c r="J55" s="77" t="e">
        <f t="shared" si="2"/>
        <v>#DIV/0!</v>
      </c>
    </row>
    <row r="56" spans="1:13" x14ac:dyDescent="0.3">
      <c r="A56" s="58" t="s">
        <v>29</v>
      </c>
      <c r="B56" s="58">
        <f>COUNTIFS(Setembro!$B$4:$B$251,Dashboard!$L$3,Setembro!$F$4:$F$251,Apoio!B47)</f>
        <v>0</v>
      </c>
      <c r="C56" s="58">
        <f>COUNTIFS(Setembro!$B$4:$B$251,Dashboard!$L$3,Setembro!$F$4:$F$251,Apoio!C47)</f>
        <v>0</v>
      </c>
      <c r="D56" s="58">
        <f>COUNTIFS(Setembro!$B$4:$B$251,Dashboard!$L$3,Setembro!$F$4:$F$251,Apoio!D47)</f>
        <v>0</v>
      </c>
      <c r="E56" s="58">
        <f t="shared" si="3"/>
        <v>0</v>
      </c>
      <c r="G56" s="58" t="s">
        <v>29</v>
      </c>
      <c r="H56" s="77" t="e">
        <f t="shared" si="4"/>
        <v>#DIV/0!</v>
      </c>
      <c r="I56" s="77" t="e">
        <f t="shared" si="2"/>
        <v>#DIV/0!</v>
      </c>
      <c r="J56" s="77" t="e">
        <f t="shared" si="2"/>
        <v>#DIV/0!</v>
      </c>
    </row>
    <row r="57" spans="1:13" x14ac:dyDescent="0.3">
      <c r="A57" s="58" t="s">
        <v>30</v>
      </c>
      <c r="B57" s="58">
        <f>COUNTIFS(Outubro!$B$4:$B$251,Dashboard!$L$3,Outubro!$F$4:$F$251,Apoio!B47)</f>
        <v>0</v>
      </c>
      <c r="C57" s="58">
        <f>COUNTIFS(Outubro!$B$4:$B$251,Dashboard!$L$3,Outubro!$F$4:$F$251,Apoio!C47)</f>
        <v>0</v>
      </c>
      <c r="D57" s="58">
        <f>COUNTIFS(Outubro!$B$4:$B$251,Dashboard!$L$3,Outubro!$F$4:$F$251,Apoio!D47)</f>
        <v>0</v>
      </c>
      <c r="E57" s="58">
        <f t="shared" si="3"/>
        <v>0</v>
      </c>
      <c r="G57" s="58" t="s">
        <v>30</v>
      </c>
      <c r="H57" s="77" t="e">
        <f t="shared" si="4"/>
        <v>#DIV/0!</v>
      </c>
      <c r="I57" s="77" t="e">
        <f t="shared" si="2"/>
        <v>#DIV/0!</v>
      </c>
      <c r="J57" s="77" t="e">
        <f t="shared" si="2"/>
        <v>#DIV/0!</v>
      </c>
    </row>
    <row r="58" spans="1:13" x14ac:dyDescent="0.3">
      <c r="A58" s="58" t="s">
        <v>31</v>
      </c>
      <c r="B58" s="58">
        <f>COUNTIFS(Novembro!$B$4:$B$251,Dashboard!$L$3,Novembro!$F$4:$F$251,Apoio!B47)</f>
        <v>0</v>
      </c>
      <c r="C58" s="58">
        <f>COUNTIFS(Novembro!$B$4:$B$251,Dashboard!$L$3,Novembro!$F$4:$F$251,Apoio!C47)</f>
        <v>0</v>
      </c>
      <c r="D58" s="58">
        <f>COUNTIFS(Novembro!$B$4:$B$251,Dashboard!$L$3,Novembro!$F$4:$F$251,Apoio!D47)</f>
        <v>0</v>
      </c>
      <c r="E58" s="58">
        <f t="shared" si="3"/>
        <v>0</v>
      </c>
      <c r="G58" s="58" t="s">
        <v>31</v>
      </c>
      <c r="H58" s="77" t="e">
        <f t="shared" si="4"/>
        <v>#DIV/0!</v>
      </c>
      <c r="I58" s="77" t="e">
        <f t="shared" si="2"/>
        <v>#DIV/0!</v>
      </c>
      <c r="J58" s="77" t="e">
        <f t="shared" si="2"/>
        <v>#DIV/0!</v>
      </c>
    </row>
    <row r="59" spans="1:13" x14ac:dyDescent="0.3">
      <c r="A59" s="58" t="s">
        <v>32</v>
      </c>
      <c r="B59" s="58">
        <f>COUNTIFS(Dezembro!$B$4:$B$250,Dashboard!$L$3,Dezembro!$F$4:$F$250,Apoio!B47)</f>
        <v>0</v>
      </c>
      <c r="C59" s="58">
        <f>COUNTIFS(Dezembro!$B$4:$B$250,Dashboard!$L$3,Dezembro!$F$4:$F$250,Apoio!C47)</f>
        <v>0</v>
      </c>
      <c r="D59" s="58">
        <f>COUNTIFS(Dezembro!$B$4:$B$250,Dashboard!$L$3,Dezembro!$F$4:$F$250,Apoio!D47)</f>
        <v>0</v>
      </c>
      <c r="E59" s="58">
        <f>SUM(B59:D59)</f>
        <v>0</v>
      </c>
      <c r="G59" s="58" t="s">
        <v>32</v>
      </c>
      <c r="H59" s="77" t="e">
        <f t="shared" si="4"/>
        <v>#DIV/0!</v>
      </c>
      <c r="I59" s="77" t="e">
        <f t="shared" si="2"/>
        <v>#DIV/0!</v>
      </c>
      <c r="J59" s="77" t="e">
        <f t="shared" si="2"/>
        <v>#DIV/0!</v>
      </c>
    </row>
    <row r="61" spans="1:13" x14ac:dyDescent="0.3">
      <c r="A61" s="223" t="s">
        <v>60</v>
      </c>
      <c r="B61" s="223"/>
      <c r="C61" s="223"/>
      <c r="D61" s="223"/>
      <c r="E61" s="223"/>
    </row>
    <row r="62" spans="1:13" x14ac:dyDescent="0.3">
      <c r="A62" s="59" t="s">
        <v>55</v>
      </c>
      <c r="B62" s="59" t="s">
        <v>35</v>
      </c>
      <c r="C62" s="59" t="s">
        <v>41</v>
      </c>
      <c r="D62" s="59" t="s">
        <v>36</v>
      </c>
      <c r="E62" s="59" t="s">
        <v>54</v>
      </c>
      <c r="G62" s="220" t="s">
        <v>83</v>
      </c>
      <c r="H62" s="221"/>
      <c r="I62" s="221"/>
      <c r="J62" s="222"/>
    </row>
    <row r="63" spans="1:13" x14ac:dyDescent="0.3">
      <c r="A63" s="58" t="s">
        <v>5</v>
      </c>
      <c r="B63" s="68">
        <f>SUMIFS(Janeiro!$D$4:$D$255,Janeiro!$B$4:$B$255,Dashboard!$L$3,Janeiro!$F$4:$F$255,Apoio!B62)</f>
        <v>0</v>
      </c>
      <c r="C63" s="68">
        <f>SUMIFS(Janeiro!$D$4:$D$255,Janeiro!$B$4:$B$255,Dashboard!$L$3,Janeiro!$F$4:$F$255,Apoio!C62)</f>
        <v>0</v>
      </c>
      <c r="D63" s="68">
        <f>SUMIFS(Janeiro!$D$4:$D$255,Janeiro!$B$4:$B$255,Dashboard!$L$3,Janeiro!$F$4:$F$255,Apoio!D62)</f>
        <v>0</v>
      </c>
      <c r="E63" s="68">
        <f>SUM(B63:D63)</f>
        <v>0</v>
      </c>
      <c r="G63" s="122" t="s">
        <v>54</v>
      </c>
      <c r="H63" s="68">
        <f>VLOOKUP(Dashboard!D3,Apoio!$A$63:$E$74,5,0)</f>
        <v>4.1666666666666664E-2</v>
      </c>
      <c r="J63" s="123"/>
    </row>
    <row r="64" spans="1:13" x14ac:dyDescent="0.3">
      <c r="A64" s="58" t="s">
        <v>24</v>
      </c>
      <c r="B64" s="68">
        <f>SUMIFS(Fevereiro!$D$4:$D$255,Fevereiro!$B$4:$B$255,Dashboard!$L$3,Fevereiro!$F$4:$F$255,Apoio!B62)</f>
        <v>0</v>
      </c>
      <c r="C64" s="68">
        <f>SUMIFS(Fevereiro!$D$4:$D$255,Fevereiro!$B$4:$B$255,Dashboard!$L$3,Fevereiro!$F$4:$F$255,Apoio!C62)</f>
        <v>0</v>
      </c>
      <c r="D64" s="68">
        <f>SUMIFS(Fevereiro!$D$4:$D$255,Fevereiro!$B$4:$B$255,Dashboard!$L$3,Fevereiro!$F$4:$F$255,Apoio!D62)</f>
        <v>0</v>
      </c>
      <c r="E64" s="68">
        <f t="shared" ref="E64:E74" si="5">SUM(B64:D64)</f>
        <v>0</v>
      </c>
      <c r="G64" s="124" t="s">
        <v>35</v>
      </c>
      <c r="H64" s="68">
        <f>VLOOKUP(Dashboard!D3,Apoio!$A$63:$E$74,2,0)</f>
        <v>0</v>
      </c>
      <c r="J64" s="123"/>
    </row>
    <row r="65" spans="1:10" x14ac:dyDescent="0.3">
      <c r="A65" s="58" t="s">
        <v>22</v>
      </c>
      <c r="B65" s="68">
        <f>SUMIFS(Março!$D$4:$D$255,Março!$B$4:$B$255,Dashboard!$L$3,Março!$F$4:$F$255,Apoio!B62)</f>
        <v>0</v>
      </c>
      <c r="C65" s="68">
        <f>SUMIFS(Março!$D$4:$D$255,Março!$B$4:$B$255,Dashboard!$L$3,Março!$F$4:$F$255,Apoio!C62)</f>
        <v>4.1666666666666664E-2</v>
      </c>
      <c r="D65" s="68">
        <f>SUMIFS(Março!$D$4:$D$255,Março!$B$4:$B$255,Dashboard!$L$3,Março!$F$4:$F$255,Apoio!D62)</f>
        <v>0</v>
      </c>
      <c r="E65" s="68">
        <f t="shared" si="5"/>
        <v>4.1666666666666664E-2</v>
      </c>
      <c r="G65" s="124" t="s">
        <v>41</v>
      </c>
      <c r="H65" s="68">
        <f>VLOOKUP(Dashboard!D3,Apoio!$A$63:$E$74,3,0)</f>
        <v>4.1666666666666664E-2</v>
      </c>
      <c r="J65" s="123"/>
    </row>
    <row r="66" spans="1:10" x14ac:dyDescent="0.3">
      <c r="A66" s="58" t="s">
        <v>25</v>
      </c>
      <c r="B66" s="68">
        <f>SUMIFS(Abril!$D$4:$D$255,Abril!$B$4:$B$255,Dashboard!$L$3,Abril!$F$4:$F$255,Apoio!B62)</f>
        <v>0</v>
      </c>
      <c r="C66" s="68">
        <f>SUMIFS(Abril!$D$4:$D$255,Abril!$B$4:$B$255,Dashboard!$L$3,Abril!$F$4:$F$255,Apoio!C62)</f>
        <v>0</v>
      </c>
      <c r="D66" s="68">
        <f>SUMIFS(Abril!$D$4:$D$255,Abril!$B$4:$B$255,Dashboard!$L$3,Abril!$F$4:$F$255,Apoio!D62)</f>
        <v>0</v>
      </c>
      <c r="E66" s="68">
        <f t="shared" si="5"/>
        <v>0</v>
      </c>
      <c r="G66" s="125" t="s">
        <v>36</v>
      </c>
      <c r="H66" s="68">
        <f>VLOOKUP(Dashboard!D3,Apoio!$A$63:$E$74,4,0)</f>
        <v>0</v>
      </c>
      <c r="I66" s="126"/>
      <c r="J66" s="127"/>
    </row>
    <row r="67" spans="1:10" x14ac:dyDescent="0.3">
      <c r="A67" s="58" t="s">
        <v>26</v>
      </c>
      <c r="B67" s="68">
        <f>SUMIFS(Maio!$D$4:$D$255,Maio!$B$4:$B$255,Dashboard!$L$3,Maio!$F$4:$F$255,Apoio!B62)</f>
        <v>0</v>
      </c>
      <c r="C67" s="68">
        <f>SUMIFS(Maio!$D$4:$D$255,Maio!$B$4:$B$255,Dashboard!$L$3,Maio!$F$4:$F$255,Apoio!C62)</f>
        <v>0</v>
      </c>
      <c r="D67" s="68">
        <f>SUMIFS(Maio!$D$4:$D$255,Maio!$B$4:$B$255,Dashboard!$L$3,Maio!$F$4:$F$255,Apoio!D62)</f>
        <v>0</v>
      </c>
      <c r="E67" s="68">
        <f t="shared" si="5"/>
        <v>0</v>
      </c>
    </row>
    <row r="68" spans="1:10" x14ac:dyDescent="0.3">
      <c r="A68" s="58" t="s">
        <v>27</v>
      </c>
      <c r="B68" s="68">
        <f>SUMIFS(Junho!$D$4:$D$255,Junho!$B$4:$B$255,Dashboard!$L$3,Junho!$F$4:$F$255,Apoio!B62)</f>
        <v>0</v>
      </c>
      <c r="C68" s="68">
        <f>SUMIFS(Junho!$D$4:$D$255,Junho!$B$4:$B$255,Dashboard!$L$3,Junho!$F$4:$F$255,Apoio!C62)</f>
        <v>0</v>
      </c>
      <c r="D68" s="68">
        <f>SUMIFS(Junho!$D$4:$D$255,Junho!$B$4:$B$255,Dashboard!$L$3,Junho!$F$4:$F$255,Apoio!D62)</f>
        <v>0</v>
      </c>
      <c r="E68" s="68">
        <f t="shared" si="5"/>
        <v>0</v>
      </c>
    </row>
    <row r="69" spans="1:10" x14ac:dyDescent="0.3">
      <c r="A69" s="58" t="s">
        <v>28</v>
      </c>
      <c r="B69" s="68">
        <f>SUMIFS(Julho!$D$4:$D$255,Julho!$B$4:$B$255,Dashboard!$L$3,Julho!$F$4:$F$255,Apoio!B62)</f>
        <v>0</v>
      </c>
      <c r="C69" s="68">
        <f>SUMIFS(Julho!$D$4:$D$255,Julho!$B$4:$B$255,Dashboard!$L$3,Julho!$F$4:$F$255,Apoio!C62)</f>
        <v>0</v>
      </c>
      <c r="D69" s="68">
        <f>SUMIFS(Julho!$D$4:$D$255,Julho!$B$4:$B$255,Dashboard!$L$3,Julho!$F$4:$F$255,Apoio!D62)</f>
        <v>0</v>
      </c>
      <c r="E69" s="68">
        <f t="shared" si="5"/>
        <v>0</v>
      </c>
    </row>
    <row r="70" spans="1:10" x14ac:dyDescent="0.3">
      <c r="A70" s="58" t="s">
        <v>23</v>
      </c>
      <c r="B70" s="68">
        <f>SUMIFS(Agosto!$D$4:$D$255,Agosto!$B$4:$B$255,Dashboard!$L$3,Agosto!$F$4:$F$255,Apoio!B62)</f>
        <v>0</v>
      </c>
      <c r="C70" s="68">
        <f>SUMIFS(Agosto!$D$4:$D$255,Agosto!$B$4:$B$255,Dashboard!$L$3,Agosto!$F$4:$F$255,Apoio!C62)</f>
        <v>0</v>
      </c>
      <c r="D70" s="68">
        <f>SUMIFS(Agosto!$D$4:$D$255,Agosto!$B$4:$B$255,Dashboard!$L$3,Agosto!$F$4:$F$255,Apoio!D62)</f>
        <v>0</v>
      </c>
      <c r="E70" s="68">
        <f t="shared" si="5"/>
        <v>0</v>
      </c>
    </row>
    <row r="71" spans="1:10" x14ac:dyDescent="0.3">
      <c r="A71" s="58" t="s">
        <v>29</v>
      </c>
      <c r="B71" s="68">
        <f>SUMIFS(Setembro!$D$4:$D$255,Setembro!$B$4:$B$255,Dashboard!$L$3,Setembro!$F$4:$F$255,Apoio!B62)</f>
        <v>0</v>
      </c>
      <c r="C71" s="68">
        <f>SUMIFS(Setembro!$D$4:$D$255,Setembro!$B$4:$B$255,Dashboard!$L$3,Setembro!$F$4:$F$255,Apoio!C62)</f>
        <v>0</v>
      </c>
      <c r="D71" s="68">
        <f>SUMIFS(Setembro!$D$4:$D$255,Setembro!$B$4:$B$255,Dashboard!$L$3,Setembro!$F$4:$F$255,Apoio!D62)</f>
        <v>0</v>
      </c>
      <c r="E71" s="68">
        <f t="shared" si="5"/>
        <v>0</v>
      </c>
    </row>
    <row r="72" spans="1:10" x14ac:dyDescent="0.3">
      <c r="A72" s="58" t="s">
        <v>30</v>
      </c>
      <c r="B72" s="68">
        <f>SUMIFS(Outubro!$D$4:$D$255,Outubro!$B$4:$B$255,Dashboard!$L$3,Outubro!$F$4:$F$255,Apoio!B62)</f>
        <v>0</v>
      </c>
      <c r="C72" s="68">
        <f>SUMIFS(Outubro!$D$4:$D$255,Outubro!$B$4:$B$255,Dashboard!$L$3,Outubro!$F$4:$F$255,Apoio!C62)</f>
        <v>0</v>
      </c>
      <c r="D72" s="68">
        <f>SUMIFS(Outubro!$D$4:$D$255,Outubro!$B$4:$B$255,Dashboard!$L$3,Outubro!$F$4:$F$255,Apoio!D62)</f>
        <v>0</v>
      </c>
      <c r="E72" s="68">
        <f t="shared" si="5"/>
        <v>0</v>
      </c>
    </row>
    <row r="73" spans="1:10" x14ac:dyDescent="0.3">
      <c r="A73" s="58" t="s">
        <v>31</v>
      </c>
      <c r="B73" s="68">
        <f>SUMIFS(Novembro!$D$4:$D$255,Novembro!$B$4:$B$255,Dashboard!$L$3,Novembro!$F$4:$F$255,Apoio!B62)</f>
        <v>0</v>
      </c>
      <c r="C73" s="68">
        <f>SUMIFS(Novembro!$D$4:$D$255,Novembro!$B$4:$B$255,Dashboard!$L$3,Novembro!$F$4:$F$255,Apoio!C62)</f>
        <v>0</v>
      </c>
      <c r="D73" s="68">
        <f>SUMIFS(Novembro!$D$4:$D$255,Novembro!$B$4:$B$255,Dashboard!$L$3,Novembro!$F$4:$F$255,Apoio!D62)</f>
        <v>0</v>
      </c>
      <c r="E73" s="68">
        <f t="shared" si="5"/>
        <v>0</v>
      </c>
    </row>
    <row r="74" spans="1:10" x14ac:dyDescent="0.3">
      <c r="A74" s="58" t="s">
        <v>32</v>
      </c>
      <c r="B74" s="68">
        <f>SUMIFS(Dezembro!$D$4:$D$250,Dezembro!$B$4:$B$250,Dashboard!$L$3,Dezembro!$F$4:$F$250,Apoio!B62)</f>
        <v>0</v>
      </c>
      <c r="C74" s="68">
        <f>SUMIFS(Dezembro!$D$4:$D$250,Dezembro!$B$4:$B$250,Dashboard!$L$3,Dezembro!$F$4:$F$250,Apoio!C62)</f>
        <v>0</v>
      </c>
      <c r="D74" s="68">
        <f>SUMIFS(Dezembro!$D$4:$D$250,Dezembro!$B$4:$B$250,Dashboard!$L$3,Dezembro!$F$4:$F$250,Apoio!D62)</f>
        <v>0</v>
      </c>
      <c r="E74" s="68">
        <f t="shared" si="5"/>
        <v>0</v>
      </c>
    </row>
  </sheetData>
  <mergeCells count="9">
    <mergeCell ref="G62:J62"/>
    <mergeCell ref="A61:E61"/>
    <mergeCell ref="G46:J46"/>
    <mergeCell ref="L46:M46"/>
    <mergeCell ref="A1:E1"/>
    <mergeCell ref="A16:E16"/>
    <mergeCell ref="A31:E31"/>
    <mergeCell ref="A46:E46"/>
    <mergeCell ref="G32:J32"/>
  </mergeCells>
  <phoneticPr fontId="17" type="noConversion"/>
  <pageMargins left="0.511811024" right="0.511811024" top="0.78740157499999996" bottom="0.78740157499999996" header="0.31496062000000002" footer="0.31496062000000002"/>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Plan26"/>
  <dimension ref="A1:H21"/>
  <sheetViews>
    <sheetView showGridLines="0" workbookViewId="0"/>
  </sheetViews>
  <sheetFormatPr defaultRowHeight="14.4" x14ac:dyDescent="0.3"/>
  <cols>
    <col min="1" max="1" width="19.33203125" style="1" customWidth="1"/>
    <col min="2" max="2" width="3.44140625" customWidth="1"/>
    <col min="3" max="3" width="16.44140625" style="1" bestFit="1" customWidth="1"/>
    <col min="8" max="8" width="20.6640625" customWidth="1"/>
  </cols>
  <sheetData>
    <row r="1" spans="1:8" x14ac:dyDescent="0.3">
      <c r="A1" s="64" t="s">
        <v>6</v>
      </c>
      <c r="B1" s="61"/>
      <c r="C1" s="132" t="s">
        <v>3</v>
      </c>
      <c r="E1" s="167" t="s">
        <v>115</v>
      </c>
      <c r="F1" s="167"/>
      <c r="G1" s="167"/>
      <c r="H1" s="167"/>
    </row>
    <row r="2" spans="1:8" ht="14.4" customHeight="1" x14ac:dyDescent="0.3">
      <c r="A2" s="79" t="s">
        <v>76</v>
      </c>
      <c r="C2" s="80">
        <v>2.0833333333333332E-2</v>
      </c>
      <c r="E2" s="166" t="s">
        <v>71</v>
      </c>
      <c r="F2" s="166"/>
      <c r="G2" s="166"/>
      <c r="H2" s="166"/>
    </row>
    <row r="3" spans="1:8" x14ac:dyDescent="0.3">
      <c r="A3" s="79" t="s">
        <v>77</v>
      </c>
      <c r="C3" s="80">
        <v>4.1666666666666664E-2</v>
      </c>
      <c r="E3" s="166"/>
      <c r="F3" s="166"/>
      <c r="G3" s="166"/>
      <c r="H3" s="166"/>
    </row>
    <row r="4" spans="1:8" x14ac:dyDescent="0.3">
      <c r="A4" s="79" t="s">
        <v>96</v>
      </c>
      <c r="C4" s="80">
        <v>6.25E-2</v>
      </c>
      <c r="E4" s="166"/>
      <c r="F4" s="166"/>
      <c r="G4" s="166"/>
      <c r="H4" s="166"/>
    </row>
    <row r="5" spans="1:8" x14ac:dyDescent="0.3">
      <c r="A5" s="79" t="s">
        <v>86</v>
      </c>
      <c r="C5" s="80">
        <v>8.3333333333333398E-2</v>
      </c>
      <c r="E5" s="168" t="s">
        <v>116</v>
      </c>
      <c r="F5" s="168"/>
      <c r="G5" s="168"/>
      <c r="H5" s="168"/>
    </row>
    <row r="6" spans="1:8" x14ac:dyDescent="0.3">
      <c r="A6" s="79" t="s">
        <v>102</v>
      </c>
      <c r="C6" s="80">
        <v>0.104166666666667</v>
      </c>
    </row>
    <row r="7" spans="1:8" x14ac:dyDescent="0.3">
      <c r="A7" s="79" t="s">
        <v>103</v>
      </c>
      <c r="C7" s="80">
        <v>0.125</v>
      </c>
    </row>
    <row r="8" spans="1:8" x14ac:dyDescent="0.3">
      <c r="A8" s="79" t="s">
        <v>104</v>
      </c>
      <c r="C8" s="80">
        <v>0.14583333333333401</v>
      </c>
    </row>
    <row r="9" spans="1:8" x14ac:dyDescent="0.3">
      <c r="A9" s="79" t="s">
        <v>105</v>
      </c>
      <c r="C9" s="80">
        <v>0.16666666666666699</v>
      </c>
    </row>
    <row r="10" spans="1:8" x14ac:dyDescent="0.3">
      <c r="A10" s="79" t="s">
        <v>106</v>
      </c>
      <c r="C10" s="80">
        <v>0.1875</v>
      </c>
    </row>
    <row r="11" spans="1:8" x14ac:dyDescent="0.3">
      <c r="A11" s="79" t="s">
        <v>107</v>
      </c>
      <c r="C11" s="80">
        <v>0.20833333333333401</v>
      </c>
    </row>
    <row r="12" spans="1:8" x14ac:dyDescent="0.3">
      <c r="A12" s="79" t="s">
        <v>108</v>
      </c>
      <c r="C12" s="80">
        <v>0.22916666666666799</v>
      </c>
    </row>
    <row r="13" spans="1:8" x14ac:dyDescent="0.3">
      <c r="A13" s="79" t="s">
        <v>109</v>
      </c>
      <c r="C13" s="80">
        <v>0.250000000000002</v>
      </c>
    </row>
    <row r="14" spans="1:8" x14ac:dyDescent="0.3">
      <c r="A14" s="79" t="s">
        <v>110</v>
      </c>
    </row>
    <row r="15" spans="1:8" x14ac:dyDescent="0.3">
      <c r="A15" s="79" t="s">
        <v>111</v>
      </c>
    </row>
    <row r="16" spans="1:8" x14ac:dyDescent="0.3">
      <c r="A16" s="79" t="s">
        <v>112</v>
      </c>
    </row>
    <row r="17" spans="1:1" x14ac:dyDescent="0.3">
      <c r="A17" s="58"/>
    </row>
    <row r="18" spans="1:1" x14ac:dyDescent="0.3">
      <c r="A18" s="58"/>
    </row>
    <row r="19" spans="1:1" x14ac:dyDescent="0.3">
      <c r="A19" s="58"/>
    </row>
    <row r="20" spans="1:1" x14ac:dyDescent="0.3">
      <c r="A20" s="58"/>
    </row>
    <row r="21" spans="1:1" x14ac:dyDescent="0.3">
      <c r="A21" s="58"/>
    </row>
  </sheetData>
  <mergeCells count="3">
    <mergeCell ref="E2:H4"/>
    <mergeCell ref="E1:H1"/>
    <mergeCell ref="E5:H5"/>
  </mergeCells>
  <pageMargins left="0.511811024" right="0.511811024" top="0.78740157499999996" bottom="0.78740157499999996" header="0.31496062000000002" footer="0.31496062000000002"/>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Plan13">
    <pageSetUpPr fitToPage="1"/>
  </sheetPr>
  <dimension ref="A1:R255"/>
  <sheetViews>
    <sheetView showGridLines="0" workbookViewId="0">
      <selection sqref="A1:F1"/>
    </sheetView>
  </sheetViews>
  <sheetFormatPr defaultColWidth="9.109375" defaultRowHeight="14.4" x14ac:dyDescent="0.3"/>
  <cols>
    <col min="1" max="1" width="12.6640625" style="3" customWidth="1"/>
    <col min="2" max="2" width="17.33203125" style="16" customWidth="1"/>
    <col min="3" max="3" width="50" style="16" customWidth="1"/>
    <col min="4" max="4" width="13.6640625" style="16" customWidth="1"/>
    <col min="5" max="5" width="34.109375" style="16" customWidth="1"/>
    <col min="6" max="6" width="13.109375" style="1" customWidth="1"/>
    <col min="7" max="7" width="3.5546875" style="1" customWidth="1"/>
    <col min="8" max="8" width="5.5546875" style="1" bestFit="1" customWidth="1"/>
    <col min="9" max="9" width="5" style="1" bestFit="1" customWidth="1"/>
    <col min="10" max="10" width="4.5546875" style="1" bestFit="1" customWidth="1"/>
    <col min="11" max="11" width="5.109375" style="1" bestFit="1" customWidth="1"/>
    <col min="12" max="12" width="4.5546875" style="1" bestFit="1" customWidth="1"/>
    <col min="13" max="13" width="4.88671875" style="1" bestFit="1" customWidth="1"/>
    <col min="14" max="14" width="5.33203125" style="1" customWidth="1"/>
    <col min="15" max="15" width="2.88671875" style="1" customWidth="1"/>
    <col min="16" max="16" width="9.109375" style="1"/>
    <col min="17" max="17" width="12" style="1" customWidth="1"/>
    <col min="18" max="16384" width="9.109375" style="1"/>
  </cols>
  <sheetData>
    <row r="1" spans="1:18" ht="21" customHeight="1" x14ac:dyDescent="0.3">
      <c r="A1" s="170" t="s">
        <v>5</v>
      </c>
      <c r="B1" s="170"/>
      <c r="C1" s="170"/>
      <c r="D1" s="170"/>
      <c r="E1" s="171"/>
      <c r="F1" s="171"/>
      <c r="H1" s="177" t="s">
        <v>74</v>
      </c>
      <c r="I1" s="177"/>
      <c r="J1" s="177"/>
      <c r="K1" s="177"/>
      <c r="L1" s="177"/>
      <c r="M1" s="177"/>
      <c r="N1" s="177"/>
    </row>
    <row r="2" spans="1:18" ht="7.5" customHeight="1" x14ac:dyDescent="0.3"/>
    <row r="3" spans="1:18" ht="30" customHeight="1" x14ac:dyDescent="0.3">
      <c r="A3" s="83" t="s">
        <v>0</v>
      </c>
      <c r="B3" s="84" t="s">
        <v>1</v>
      </c>
      <c r="C3" s="84" t="s">
        <v>2</v>
      </c>
      <c r="D3" s="84" t="s">
        <v>3</v>
      </c>
      <c r="E3" s="84" t="s">
        <v>34</v>
      </c>
      <c r="F3" s="84" t="s">
        <v>4</v>
      </c>
      <c r="H3" s="175" t="s">
        <v>14</v>
      </c>
      <c r="I3" s="175"/>
      <c r="J3" s="175"/>
      <c r="K3" s="176">
        <v>2021</v>
      </c>
      <c r="L3" s="176"/>
      <c r="M3" s="176"/>
      <c r="N3" s="176"/>
    </row>
    <row r="4" spans="1:18" ht="15" thickBot="1" x14ac:dyDescent="0.35">
      <c r="A4" s="4">
        <v>44197</v>
      </c>
      <c r="B4" s="14" t="s">
        <v>86</v>
      </c>
      <c r="C4" s="13" t="s">
        <v>87</v>
      </c>
      <c r="D4" s="12">
        <v>2.0833333333333332E-2</v>
      </c>
      <c r="E4" s="12"/>
      <c r="F4" s="5" t="s">
        <v>35</v>
      </c>
      <c r="P4" s="108"/>
      <c r="Q4" s="108"/>
      <c r="R4" s="108"/>
    </row>
    <row r="5" spans="1:18" ht="18" thickBot="1" x14ac:dyDescent="0.35">
      <c r="A5" s="4">
        <v>44197</v>
      </c>
      <c r="B5" s="13" t="s">
        <v>76</v>
      </c>
      <c r="C5" s="13" t="s">
        <v>88</v>
      </c>
      <c r="D5" s="12">
        <v>6.25E-2</v>
      </c>
      <c r="E5" s="12"/>
      <c r="F5" s="5" t="s">
        <v>35</v>
      </c>
      <c r="H5" s="172">
        <f>DATE(K3,1,1)</f>
        <v>44197</v>
      </c>
      <c r="I5" s="173"/>
      <c r="J5" s="173"/>
      <c r="K5" s="173"/>
      <c r="L5" s="173"/>
      <c r="M5" s="173"/>
      <c r="N5" s="174"/>
      <c r="P5" s="108"/>
      <c r="Q5" s="108"/>
      <c r="R5" s="108"/>
    </row>
    <row r="6" spans="1:18" ht="16.2" thickBot="1" x14ac:dyDescent="0.35">
      <c r="A6" s="4">
        <v>44197</v>
      </c>
      <c r="B6" s="13" t="s">
        <v>76</v>
      </c>
      <c r="C6" s="13" t="s">
        <v>89</v>
      </c>
      <c r="D6" s="12">
        <v>0.104166666666667</v>
      </c>
      <c r="E6" s="12"/>
      <c r="F6" s="5" t="s">
        <v>35</v>
      </c>
      <c r="H6" s="7" t="s">
        <v>15</v>
      </c>
      <c r="I6" s="7" t="s">
        <v>16</v>
      </c>
      <c r="J6" s="7" t="s">
        <v>17</v>
      </c>
      <c r="K6" s="7" t="s">
        <v>18</v>
      </c>
      <c r="L6" s="7" t="s">
        <v>19</v>
      </c>
      <c r="M6" s="7" t="s">
        <v>20</v>
      </c>
      <c r="N6" s="7" t="s">
        <v>21</v>
      </c>
    </row>
    <row r="7" spans="1:18" ht="15.6" thickBot="1" x14ac:dyDescent="0.35">
      <c r="A7" s="4">
        <v>44197</v>
      </c>
      <c r="B7" s="13" t="s">
        <v>77</v>
      </c>
      <c r="C7" s="13" t="s">
        <v>90</v>
      </c>
      <c r="D7" s="12">
        <v>0.14583333333333301</v>
      </c>
      <c r="E7" s="12"/>
      <c r="F7" s="5" t="s">
        <v>35</v>
      </c>
      <c r="H7" s="6" t="str">
        <f>IF(MONTH($H$5)&lt;&gt;MONTH($H$5-(WEEKDAY($H$5,1))-IF((WEEKDAY($H$5,1))&lt;=0,7,0)+(ROW(H7)-ROW($H$7))*7+(COLUMN(H7)-COLUMN($H$7)+1)),"",$H$5-(WEEKDAY($H$5,1))-IF((WEEKDAY($H$5,1))&lt;=0,7,0)+(ROW(H7)-ROW($H$7))*7+(COLUMN(H7)-COLUMN($H$7)+1))</f>
        <v/>
      </c>
      <c r="I7" s="6" t="str">
        <f t="shared" ref="I7:N12" si="0">IF(MONTH($H$5)&lt;&gt;MONTH($H$5-(WEEKDAY($H$5,1))-IF((WEEKDAY($H$5,1))&lt;=0,7,0)+(ROW(I7)-ROW($H$7))*7+(COLUMN(I7)-COLUMN($H$7)+1)),"",$H$5-(WEEKDAY($H$5,1))-IF((WEEKDAY($H$5,1))&lt;=0,7,0)+(ROW(I7)-ROW($H$7))*7+(COLUMN(I7)-COLUMN($H$7)+1))</f>
        <v/>
      </c>
      <c r="J7" s="6" t="str">
        <f t="shared" si="0"/>
        <v/>
      </c>
      <c r="K7" s="6" t="str">
        <f t="shared" si="0"/>
        <v/>
      </c>
      <c r="L7" s="6" t="str">
        <f t="shared" si="0"/>
        <v/>
      </c>
      <c r="M7" s="6">
        <f>IF(MONTH($H$5)&lt;&gt;MONTH($H$5-(WEEKDAY($H$5,1))-IF((WEEKDAY($H$5,1))&lt;=0,7,0)+(ROW(M7)-ROW($H$7))*7+(COLUMN(M7)-COLUMN($H$7)+1)),"",$H$5-(WEEKDAY($H$5,1))-IF((WEEKDAY($H$5,1))&lt;=0,7,0)+(ROW(M7)-ROW($H$7))*7+(COLUMN(M7)-COLUMN($H$7)+1))</f>
        <v>44197</v>
      </c>
      <c r="N7" s="6">
        <f t="shared" si="0"/>
        <v>44198</v>
      </c>
    </row>
    <row r="8" spans="1:18" ht="15.6" thickBot="1" x14ac:dyDescent="0.35">
      <c r="A8" s="4">
        <v>44197</v>
      </c>
      <c r="B8" s="13" t="s">
        <v>77</v>
      </c>
      <c r="C8" s="13" t="s">
        <v>91</v>
      </c>
      <c r="D8" s="12">
        <v>0.1875</v>
      </c>
      <c r="E8" s="12"/>
      <c r="F8" s="5" t="s">
        <v>35</v>
      </c>
      <c r="H8" s="6">
        <f t="shared" ref="H8:H12" si="1">IF(MONTH($H$5)&lt;&gt;MONTH($H$5-(WEEKDAY($H$5,1))-IF((WEEKDAY($H$5,1))&lt;=0,7,0)+(ROW(H8)-ROW($H$7))*7+(COLUMN(H8)-COLUMN($H$7)+1)),"",$H$5-(WEEKDAY($H$5,1))-IF((WEEKDAY($H$5,1))&lt;=0,7,0)+(ROW(H8)-ROW($H$7))*7+(COLUMN(H8)-COLUMN($H$7)+1))</f>
        <v>44199</v>
      </c>
      <c r="I8" s="6">
        <f t="shared" si="0"/>
        <v>44200</v>
      </c>
      <c r="J8" s="6">
        <f t="shared" si="0"/>
        <v>44201</v>
      </c>
      <c r="K8" s="6">
        <f t="shared" si="0"/>
        <v>44202</v>
      </c>
      <c r="L8" s="6">
        <f t="shared" si="0"/>
        <v>44203</v>
      </c>
      <c r="M8" s="6">
        <f>IF(MONTH($H$5)&lt;&gt;MONTH($H$5-(WEEKDAY($H$5,1))-IF((WEEKDAY($H$5,1))&lt;=0,7,0)+(ROW(M8)-ROW($H$7))*7+(COLUMN(M8)-COLUMN($H$7)+1)),"",$H$5-(WEEKDAY($H$5,1))-IF((WEEKDAY($H$5,1))&lt;=0,7,0)+(ROW(M8)-ROW($H$7))*7+(COLUMN(M8)-COLUMN($H$7)+1))</f>
        <v>44204</v>
      </c>
      <c r="N8" s="6">
        <f t="shared" si="0"/>
        <v>44205</v>
      </c>
    </row>
    <row r="9" spans="1:18" ht="15.6" thickBot="1" x14ac:dyDescent="0.35">
      <c r="A9" s="4">
        <v>44197</v>
      </c>
      <c r="B9" s="15" t="s">
        <v>76</v>
      </c>
      <c r="C9" s="15" t="s">
        <v>78</v>
      </c>
      <c r="D9" s="12">
        <v>0.22916666666666699</v>
      </c>
      <c r="E9" s="12"/>
      <c r="F9" s="5" t="s">
        <v>35</v>
      </c>
      <c r="H9" s="6">
        <f t="shared" si="1"/>
        <v>44206</v>
      </c>
      <c r="I9" s="6">
        <f t="shared" si="0"/>
        <v>44207</v>
      </c>
      <c r="J9" s="6">
        <f t="shared" si="0"/>
        <v>44208</v>
      </c>
      <c r="K9" s="6">
        <f t="shared" si="0"/>
        <v>44209</v>
      </c>
      <c r="L9" s="6">
        <f t="shared" si="0"/>
        <v>44210</v>
      </c>
      <c r="M9" s="6">
        <f t="shared" si="0"/>
        <v>44211</v>
      </c>
      <c r="N9" s="6">
        <f t="shared" si="0"/>
        <v>44212</v>
      </c>
    </row>
    <row r="10" spans="1:18" ht="15.6" thickBot="1" x14ac:dyDescent="0.35">
      <c r="A10" s="4">
        <v>44197</v>
      </c>
      <c r="B10" s="14" t="s">
        <v>86</v>
      </c>
      <c r="C10" s="14" t="s">
        <v>92</v>
      </c>
      <c r="D10" s="12">
        <v>0.27083333333333298</v>
      </c>
      <c r="E10" s="12"/>
      <c r="F10" s="5" t="s">
        <v>35</v>
      </c>
      <c r="H10" s="6">
        <f t="shared" si="1"/>
        <v>44213</v>
      </c>
      <c r="I10" s="6">
        <f t="shared" si="0"/>
        <v>44214</v>
      </c>
      <c r="J10" s="6">
        <f t="shared" si="0"/>
        <v>44215</v>
      </c>
      <c r="K10" s="6">
        <f t="shared" si="0"/>
        <v>44216</v>
      </c>
      <c r="L10" s="6">
        <f t="shared" si="0"/>
        <v>44217</v>
      </c>
      <c r="M10" s="6">
        <f t="shared" si="0"/>
        <v>44218</v>
      </c>
      <c r="N10" s="6">
        <f t="shared" si="0"/>
        <v>44219</v>
      </c>
    </row>
    <row r="11" spans="1:18" ht="15.6" thickBot="1" x14ac:dyDescent="0.35">
      <c r="A11" s="4">
        <v>44197</v>
      </c>
      <c r="B11" s="13" t="s">
        <v>76</v>
      </c>
      <c r="C11" s="13" t="s">
        <v>93</v>
      </c>
      <c r="D11" s="12">
        <v>0.3125</v>
      </c>
      <c r="E11" s="12"/>
      <c r="F11" s="5" t="s">
        <v>35</v>
      </c>
      <c r="H11" s="6">
        <f t="shared" si="1"/>
        <v>44220</v>
      </c>
      <c r="I11" s="6">
        <f t="shared" si="0"/>
        <v>44221</v>
      </c>
      <c r="J11" s="6">
        <f t="shared" si="0"/>
        <v>44222</v>
      </c>
      <c r="K11" s="6">
        <f t="shared" si="0"/>
        <v>44223</v>
      </c>
      <c r="L11" s="6">
        <f t="shared" si="0"/>
        <v>44224</v>
      </c>
      <c r="M11" s="6">
        <f t="shared" si="0"/>
        <v>44225</v>
      </c>
      <c r="N11" s="6">
        <f t="shared" si="0"/>
        <v>44226</v>
      </c>
    </row>
    <row r="12" spans="1:18" ht="15.6" thickBot="1" x14ac:dyDescent="0.35">
      <c r="A12" s="4">
        <v>44198</v>
      </c>
      <c r="B12" s="13" t="s">
        <v>76</v>
      </c>
      <c r="C12" s="13" t="s">
        <v>37</v>
      </c>
      <c r="D12" s="12">
        <v>0.35416666666666702</v>
      </c>
      <c r="E12" s="12"/>
      <c r="F12" s="5" t="s">
        <v>36</v>
      </c>
      <c r="H12" s="6">
        <f t="shared" si="1"/>
        <v>44227</v>
      </c>
      <c r="I12" s="6" t="str">
        <f t="shared" si="0"/>
        <v/>
      </c>
      <c r="J12" s="6" t="str">
        <f t="shared" si="0"/>
        <v/>
      </c>
      <c r="K12" s="6" t="str">
        <f t="shared" si="0"/>
        <v/>
      </c>
      <c r="L12" s="6" t="str">
        <f t="shared" si="0"/>
        <v/>
      </c>
      <c r="M12" s="6" t="str">
        <f t="shared" si="0"/>
        <v/>
      </c>
      <c r="N12" s="6" t="str">
        <f t="shared" si="0"/>
        <v/>
      </c>
    </row>
    <row r="13" spans="1:18" ht="14.4" customHeight="1" x14ac:dyDescent="0.3">
      <c r="A13" s="4">
        <v>44198</v>
      </c>
      <c r="B13" s="13" t="s">
        <v>77</v>
      </c>
      <c r="C13" s="13" t="s">
        <v>38</v>
      </c>
      <c r="D13" s="12">
        <v>0.39583333333333298</v>
      </c>
      <c r="E13" s="12"/>
      <c r="F13" s="5" t="s">
        <v>79</v>
      </c>
    </row>
    <row r="14" spans="1:18" ht="14.4" customHeight="1" x14ac:dyDescent="0.3">
      <c r="A14" s="4">
        <v>44198</v>
      </c>
      <c r="B14" s="13" t="s">
        <v>77</v>
      </c>
      <c r="C14" s="13" t="s">
        <v>33</v>
      </c>
      <c r="D14" s="12">
        <v>0.4375</v>
      </c>
      <c r="E14" s="12"/>
      <c r="F14" s="5" t="s">
        <v>79</v>
      </c>
      <c r="H14" s="169" t="s">
        <v>114</v>
      </c>
      <c r="I14" s="169"/>
      <c r="J14" s="169"/>
      <c r="K14" s="169"/>
      <c r="L14" s="169"/>
      <c r="M14" s="169"/>
      <c r="N14" s="169"/>
    </row>
    <row r="15" spans="1:18" x14ac:dyDescent="0.3">
      <c r="A15" s="4">
        <v>44198</v>
      </c>
      <c r="B15" s="15" t="s">
        <v>76</v>
      </c>
      <c r="C15" s="15" t="s">
        <v>39</v>
      </c>
      <c r="D15" s="12">
        <v>0.47916666666666702</v>
      </c>
      <c r="E15" s="12"/>
      <c r="F15" s="5" t="s">
        <v>79</v>
      </c>
      <c r="H15" s="169"/>
      <c r="I15" s="169"/>
      <c r="J15" s="169"/>
      <c r="K15" s="169"/>
      <c r="L15" s="169"/>
      <c r="M15" s="169"/>
      <c r="N15" s="169"/>
    </row>
    <row r="16" spans="1:18" x14ac:dyDescent="0.3">
      <c r="A16" s="4">
        <v>44198</v>
      </c>
      <c r="B16" s="14" t="s">
        <v>86</v>
      </c>
      <c r="C16" s="14" t="s">
        <v>40</v>
      </c>
      <c r="D16" s="12">
        <v>0.52083333333333304</v>
      </c>
      <c r="E16" s="12"/>
      <c r="F16" s="5" t="s">
        <v>79</v>
      </c>
      <c r="H16" s="169"/>
      <c r="I16" s="169"/>
      <c r="J16" s="169"/>
      <c r="K16" s="169"/>
      <c r="L16" s="169"/>
      <c r="M16" s="169"/>
      <c r="N16" s="169"/>
    </row>
    <row r="17" spans="1:6" x14ac:dyDescent="0.3">
      <c r="A17" s="4">
        <v>44198</v>
      </c>
      <c r="B17" s="13" t="s">
        <v>76</v>
      </c>
      <c r="C17" s="13" t="s">
        <v>94</v>
      </c>
      <c r="D17" s="12">
        <v>0.5625</v>
      </c>
      <c r="E17" s="12"/>
      <c r="F17" s="5" t="s">
        <v>79</v>
      </c>
    </row>
    <row r="18" spans="1:6" x14ac:dyDescent="0.3">
      <c r="A18" s="4">
        <v>44198</v>
      </c>
      <c r="B18" s="13" t="s">
        <v>77</v>
      </c>
      <c r="C18" s="13" t="s">
        <v>95</v>
      </c>
      <c r="D18" s="12">
        <v>0.60416666666666696</v>
      </c>
      <c r="E18" s="12"/>
      <c r="F18" s="5" t="s">
        <v>79</v>
      </c>
    </row>
    <row r="19" spans="1:6" x14ac:dyDescent="0.3">
      <c r="A19" s="4">
        <v>44198</v>
      </c>
      <c r="B19" s="13" t="s">
        <v>96</v>
      </c>
      <c r="C19" s="13" t="s">
        <v>97</v>
      </c>
      <c r="D19" s="12">
        <v>0.64583333333333304</v>
      </c>
      <c r="E19" s="12"/>
      <c r="F19" s="5" t="s">
        <v>79</v>
      </c>
    </row>
    <row r="20" spans="1:6" x14ac:dyDescent="0.3">
      <c r="A20" s="4">
        <v>44199</v>
      </c>
      <c r="B20" s="13" t="s">
        <v>86</v>
      </c>
      <c r="C20" s="13" t="s">
        <v>98</v>
      </c>
      <c r="D20" s="12">
        <v>0.6875</v>
      </c>
      <c r="E20" s="12"/>
      <c r="F20" s="5" t="s">
        <v>79</v>
      </c>
    </row>
    <row r="21" spans="1:6" x14ac:dyDescent="0.3">
      <c r="A21" s="4">
        <v>44199</v>
      </c>
      <c r="B21" s="13" t="s">
        <v>77</v>
      </c>
      <c r="C21" s="13" t="s">
        <v>99</v>
      </c>
      <c r="D21" s="12">
        <v>0.72916666666666696</v>
      </c>
      <c r="E21" s="12"/>
      <c r="F21" s="5" t="s">
        <v>36</v>
      </c>
    </row>
    <row r="22" spans="1:6" x14ac:dyDescent="0.3">
      <c r="A22" s="4">
        <v>44199</v>
      </c>
      <c r="B22" s="11" t="s">
        <v>76</v>
      </c>
      <c r="C22" s="11" t="s">
        <v>100</v>
      </c>
      <c r="D22" s="12">
        <v>0.77083333333333304</v>
      </c>
      <c r="E22" s="12"/>
      <c r="F22" s="5" t="s">
        <v>36</v>
      </c>
    </row>
    <row r="23" spans="1:6" x14ac:dyDescent="0.3">
      <c r="A23" s="4">
        <v>44199</v>
      </c>
      <c r="B23" s="13" t="s">
        <v>77</v>
      </c>
      <c r="C23" s="13" t="s">
        <v>80</v>
      </c>
      <c r="D23" s="12">
        <v>0.8125</v>
      </c>
      <c r="E23" s="12"/>
      <c r="F23" s="5" t="s">
        <v>36</v>
      </c>
    </row>
    <row r="24" spans="1:6" x14ac:dyDescent="0.3">
      <c r="A24" s="4">
        <v>44199</v>
      </c>
      <c r="B24" s="13" t="s">
        <v>96</v>
      </c>
      <c r="C24" s="13" t="s">
        <v>101</v>
      </c>
      <c r="D24" s="12">
        <v>0.85416666666666696</v>
      </c>
      <c r="E24" s="12"/>
      <c r="F24" s="5" t="s">
        <v>36</v>
      </c>
    </row>
    <row r="25" spans="1:6" x14ac:dyDescent="0.3">
      <c r="A25" s="4">
        <v>44199</v>
      </c>
      <c r="B25" s="14" t="s">
        <v>86</v>
      </c>
      <c r="C25" s="13" t="s">
        <v>87</v>
      </c>
      <c r="D25" s="12">
        <v>0.89583333333333304</v>
      </c>
      <c r="E25" s="12"/>
      <c r="F25" s="5" t="s">
        <v>36</v>
      </c>
    </row>
    <row r="26" spans="1:6" x14ac:dyDescent="0.3">
      <c r="A26" s="4">
        <v>44199</v>
      </c>
      <c r="B26" s="13" t="s">
        <v>76</v>
      </c>
      <c r="C26" s="13" t="s">
        <v>88</v>
      </c>
      <c r="D26" s="12">
        <v>0.9375</v>
      </c>
      <c r="E26" s="12"/>
      <c r="F26" s="5" t="s">
        <v>36</v>
      </c>
    </row>
    <row r="27" spans="1:6" x14ac:dyDescent="0.3">
      <c r="A27" s="4">
        <v>44199</v>
      </c>
      <c r="B27" s="13" t="s">
        <v>76</v>
      </c>
      <c r="C27" s="13" t="s">
        <v>89</v>
      </c>
      <c r="D27" s="12">
        <v>0.97916666666666696</v>
      </c>
      <c r="E27" s="12"/>
      <c r="F27" s="5" t="s">
        <v>36</v>
      </c>
    </row>
    <row r="28" spans="1:6" x14ac:dyDescent="0.3">
      <c r="A28" s="4">
        <v>44200</v>
      </c>
      <c r="B28" s="13" t="s">
        <v>77</v>
      </c>
      <c r="C28" s="13" t="s">
        <v>90</v>
      </c>
      <c r="D28" s="12">
        <v>1.0208333333333299</v>
      </c>
      <c r="E28" s="12"/>
      <c r="F28" s="5" t="s">
        <v>35</v>
      </c>
    </row>
    <row r="29" spans="1:6" x14ac:dyDescent="0.3">
      <c r="A29" s="4">
        <v>44200</v>
      </c>
      <c r="B29" s="13" t="s">
        <v>77</v>
      </c>
      <c r="C29" s="13" t="s">
        <v>91</v>
      </c>
      <c r="D29" s="12">
        <v>1.0625</v>
      </c>
      <c r="E29" s="12"/>
      <c r="F29" s="5" t="s">
        <v>35</v>
      </c>
    </row>
    <row r="30" spans="1:6" x14ac:dyDescent="0.3">
      <c r="A30" s="4"/>
      <c r="B30" s="15"/>
      <c r="C30" s="15"/>
      <c r="D30" s="12"/>
      <c r="E30" s="12"/>
      <c r="F30" s="5"/>
    </row>
    <row r="31" spans="1:6" x14ac:dyDescent="0.3">
      <c r="A31" s="4"/>
      <c r="B31" s="14"/>
      <c r="C31" s="14"/>
      <c r="D31" s="12"/>
      <c r="E31" s="12"/>
      <c r="F31" s="5"/>
    </row>
    <row r="32" spans="1:6" x14ac:dyDescent="0.3">
      <c r="A32" s="4"/>
      <c r="B32" s="13"/>
      <c r="C32" s="13"/>
      <c r="D32" s="12"/>
      <c r="E32" s="12"/>
      <c r="F32" s="5"/>
    </row>
    <row r="33" spans="1:6" x14ac:dyDescent="0.3">
      <c r="A33" s="4"/>
      <c r="B33" s="13"/>
      <c r="C33" s="13"/>
      <c r="D33" s="12"/>
      <c r="E33" s="12"/>
      <c r="F33" s="5"/>
    </row>
    <row r="34" spans="1:6" x14ac:dyDescent="0.3">
      <c r="A34" s="4"/>
      <c r="B34" s="13"/>
      <c r="C34" s="13"/>
      <c r="D34" s="12"/>
      <c r="E34" s="12"/>
      <c r="F34" s="5"/>
    </row>
    <row r="35" spans="1:6" x14ac:dyDescent="0.3">
      <c r="A35" s="4"/>
      <c r="B35" s="13"/>
      <c r="C35" s="13"/>
      <c r="D35" s="12"/>
      <c r="E35" s="12"/>
      <c r="F35" s="5"/>
    </row>
    <row r="36" spans="1:6" x14ac:dyDescent="0.3">
      <c r="A36" s="4"/>
      <c r="B36" s="15"/>
      <c r="C36" s="15"/>
      <c r="D36" s="12"/>
      <c r="E36" s="12"/>
      <c r="F36" s="5"/>
    </row>
    <row r="37" spans="1:6" x14ac:dyDescent="0.3">
      <c r="A37" s="4"/>
      <c r="B37" s="14"/>
      <c r="C37" s="14"/>
      <c r="D37" s="12"/>
      <c r="E37" s="12"/>
      <c r="F37" s="5"/>
    </row>
    <row r="38" spans="1:6" x14ac:dyDescent="0.3">
      <c r="A38" s="4"/>
      <c r="B38" s="14"/>
      <c r="C38" s="13"/>
      <c r="D38" s="12"/>
      <c r="E38" s="12"/>
      <c r="F38" s="5"/>
    </row>
    <row r="39" spans="1:6" x14ac:dyDescent="0.3">
      <c r="A39" s="4"/>
      <c r="B39" s="13"/>
      <c r="C39" s="13"/>
      <c r="D39" s="12"/>
      <c r="E39" s="12"/>
      <c r="F39" s="5"/>
    </row>
    <row r="40" spans="1:6" x14ac:dyDescent="0.3">
      <c r="A40" s="4"/>
      <c r="B40" s="13"/>
      <c r="C40" s="13"/>
      <c r="D40" s="12"/>
      <c r="E40" s="12"/>
      <c r="F40" s="5"/>
    </row>
    <row r="41" spans="1:6" x14ac:dyDescent="0.3">
      <c r="A41" s="4"/>
      <c r="B41" s="13"/>
      <c r="C41" s="13"/>
      <c r="D41" s="12"/>
      <c r="E41" s="12"/>
      <c r="F41" s="5"/>
    </row>
    <row r="42" spans="1:6" x14ac:dyDescent="0.3">
      <c r="A42" s="4"/>
      <c r="B42" s="13"/>
      <c r="C42" s="13"/>
      <c r="D42" s="12"/>
      <c r="E42" s="12"/>
      <c r="F42" s="5"/>
    </row>
    <row r="43" spans="1:6" x14ac:dyDescent="0.3">
      <c r="A43" s="4"/>
      <c r="B43" s="15"/>
      <c r="C43" s="15"/>
      <c r="D43" s="12"/>
      <c r="E43" s="12"/>
      <c r="F43" s="5"/>
    </row>
    <row r="44" spans="1:6" x14ac:dyDescent="0.3">
      <c r="A44" s="4"/>
      <c r="B44" s="14"/>
      <c r="C44" s="14"/>
      <c r="D44" s="12"/>
      <c r="E44" s="12"/>
      <c r="F44" s="5"/>
    </row>
    <row r="45" spans="1:6" x14ac:dyDescent="0.3">
      <c r="A45" s="4"/>
      <c r="B45" s="13"/>
      <c r="C45" s="13"/>
      <c r="D45" s="12"/>
      <c r="E45" s="12"/>
      <c r="F45" s="5"/>
    </row>
    <row r="46" spans="1:6" x14ac:dyDescent="0.3">
      <c r="A46" s="4"/>
      <c r="B46" s="13"/>
      <c r="C46" s="13"/>
      <c r="D46" s="12"/>
      <c r="E46" s="12"/>
      <c r="F46" s="5"/>
    </row>
    <row r="47" spans="1:6" x14ac:dyDescent="0.3">
      <c r="A47" s="4"/>
      <c r="B47" s="13"/>
      <c r="C47" s="13"/>
      <c r="D47" s="12"/>
      <c r="E47" s="12"/>
      <c r="F47" s="5"/>
    </row>
    <row r="48" spans="1:6" x14ac:dyDescent="0.3">
      <c r="A48" s="4"/>
      <c r="B48" s="13"/>
      <c r="C48" s="13"/>
      <c r="D48" s="12"/>
      <c r="E48" s="12"/>
      <c r="F48" s="5"/>
    </row>
    <row r="49" spans="1:6" x14ac:dyDescent="0.3">
      <c r="A49" s="4"/>
      <c r="B49" s="15"/>
      <c r="C49" s="15"/>
      <c r="D49" s="12"/>
      <c r="E49" s="12"/>
      <c r="F49" s="5"/>
    </row>
    <row r="50" spans="1:6" x14ac:dyDescent="0.3">
      <c r="A50" s="4"/>
      <c r="B50" s="14"/>
      <c r="C50" s="14"/>
      <c r="D50" s="12"/>
      <c r="E50" s="12"/>
      <c r="F50" s="5"/>
    </row>
    <row r="51" spans="1:6" x14ac:dyDescent="0.3">
      <c r="A51" s="4"/>
      <c r="B51" s="14"/>
      <c r="C51" s="13"/>
      <c r="D51" s="12"/>
      <c r="E51" s="12"/>
      <c r="F51" s="5"/>
    </row>
    <row r="52" spans="1:6" x14ac:dyDescent="0.3">
      <c r="A52" s="4"/>
      <c r="B52" s="13"/>
      <c r="C52" s="13"/>
      <c r="D52" s="12"/>
      <c r="E52" s="12"/>
      <c r="F52" s="5"/>
    </row>
    <row r="53" spans="1:6" x14ac:dyDescent="0.3">
      <c r="A53" s="4"/>
      <c r="B53" s="13"/>
      <c r="C53" s="13"/>
      <c r="D53" s="12"/>
      <c r="E53" s="12"/>
      <c r="F53" s="5"/>
    </row>
    <row r="54" spans="1:6" x14ac:dyDescent="0.3">
      <c r="A54" s="4"/>
      <c r="B54" s="13"/>
      <c r="C54" s="13"/>
      <c r="D54" s="12"/>
      <c r="E54" s="12"/>
      <c r="F54" s="5"/>
    </row>
    <row r="55" spans="1:6" x14ac:dyDescent="0.3">
      <c r="A55" s="4"/>
      <c r="B55" s="13"/>
      <c r="C55" s="13"/>
      <c r="D55" s="12"/>
      <c r="E55" s="12"/>
      <c r="F55" s="5"/>
    </row>
    <row r="56" spans="1:6" x14ac:dyDescent="0.3">
      <c r="A56" s="4"/>
      <c r="B56" s="15"/>
      <c r="C56" s="15"/>
      <c r="D56" s="12"/>
      <c r="E56" s="12"/>
      <c r="F56" s="5"/>
    </row>
    <row r="57" spans="1:6" x14ac:dyDescent="0.3">
      <c r="A57" s="4"/>
      <c r="B57" s="14"/>
      <c r="C57" s="14"/>
      <c r="D57" s="12"/>
      <c r="E57" s="12"/>
      <c r="F57" s="5"/>
    </row>
    <row r="58" spans="1:6" x14ac:dyDescent="0.3">
      <c r="A58" s="4"/>
      <c r="B58" s="13"/>
      <c r="C58" s="13"/>
      <c r="D58" s="12"/>
      <c r="E58" s="12"/>
      <c r="F58" s="5"/>
    </row>
    <row r="59" spans="1:6" x14ac:dyDescent="0.3">
      <c r="A59" s="4"/>
      <c r="B59" s="13"/>
      <c r="C59" s="13"/>
      <c r="D59" s="12"/>
      <c r="E59" s="12"/>
      <c r="F59" s="5"/>
    </row>
    <row r="60" spans="1:6" x14ac:dyDescent="0.3">
      <c r="A60" s="4"/>
      <c r="B60" s="13"/>
      <c r="C60" s="13"/>
      <c r="D60" s="12"/>
      <c r="E60" s="12"/>
      <c r="F60" s="5"/>
    </row>
    <row r="61" spans="1:6" x14ac:dyDescent="0.3">
      <c r="A61" s="4"/>
      <c r="B61" s="13"/>
      <c r="C61" s="13"/>
      <c r="D61" s="12"/>
      <c r="E61" s="12"/>
      <c r="F61" s="5"/>
    </row>
    <row r="62" spans="1:6" x14ac:dyDescent="0.3">
      <c r="A62" s="4"/>
      <c r="B62" s="15"/>
      <c r="C62" s="15"/>
      <c r="D62" s="12"/>
      <c r="E62" s="12"/>
      <c r="F62" s="5"/>
    </row>
    <row r="63" spans="1:6" x14ac:dyDescent="0.3">
      <c r="A63" s="4"/>
      <c r="B63" s="14"/>
      <c r="C63" s="14"/>
      <c r="D63" s="12"/>
      <c r="E63" s="12"/>
      <c r="F63" s="5"/>
    </row>
    <row r="64" spans="1:6" x14ac:dyDescent="0.3">
      <c r="A64" s="4"/>
      <c r="B64" s="14"/>
      <c r="C64" s="13"/>
      <c r="D64" s="12"/>
      <c r="E64" s="12"/>
      <c r="F64" s="5"/>
    </row>
    <row r="65" spans="1:6" x14ac:dyDescent="0.3">
      <c r="A65" s="4"/>
      <c r="B65" s="13"/>
      <c r="C65" s="13"/>
      <c r="D65" s="12"/>
      <c r="E65" s="12"/>
      <c r="F65" s="5"/>
    </row>
    <row r="66" spans="1:6" x14ac:dyDescent="0.3">
      <c r="A66" s="4"/>
      <c r="B66" s="13"/>
      <c r="C66" s="13"/>
      <c r="D66" s="12"/>
      <c r="E66" s="12"/>
      <c r="F66" s="5"/>
    </row>
    <row r="67" spans="1:6" x14ac:dyDescent="0.3">
      <c r="A67" s="4"/>
      <c r="B67" s="13"/>
      <c r="C67" s="13"/>
      <c r="D67" s="12"/>
      <c r="E67" s="12"/>
      <c r="F67" s="5"/>
    </row>
    <row r="68" spans="1:6" x14ac:dyDescent="0.3">
      <c r="A68" s="4"/>
      <c r="B68" s="13"/>
      <c r="C68" s="13"/>
      <c r="D68" s="12"/>
      <c r="E68" s="12"/>
      <c r="F68" s="5"/>
    </row>
    <row r="69" spans="1:6" x14ac:dyDescent="0.3">
      <c r="A69" s="4"/>
      <c r="B69" s="15"/>
      <c r="C69" s="15"/>
      <c r="D69" s="12"/>
      <c r="E69" s="12"/>
      <c r="F69" s="5"/>
    </row>
    <row r="70" spans="1:6" x14ac:dyDescent="0.3">
      <c r="A70" s="4"/>
      <c r="B70" s="14"/>
      <c r="C70" s="14"/>
      <c r="D70" s="12"/>
      <c r="E70" s="12"/>
      <c r="F70" s="5"/>
    </row>
    <row r="71" spans="1:6" x14ac:dyDescent="0.3">
      <c r="A71" s="4"/>
      <c r="B71" s="13"/>
      <c r="C71" s="13"/>
      <c r="D71" s="12"/>
      <c r="E71" s="12"/>
      <c r="F71" s="5"/>
    </row>
    <row r="72" spans="1:6" x14ac:dyDescent="0.3">
      <c r="A72" s="4"/>
      <c r="B72" s="13"/>
      <c r="C72" s="13"/>
      <c r="D72" s="12"/>
      <c r="E72" s="12"/>
      <c r="F72" s="5"/>
    </row>
    <row r="73" spans="1:6" x14ac:dyDescent="0.3">
      <c r="A73" s="4"/>
      <c r="B73" s="13"/>
      <c r="C73" s="13"/>
      <c r="D73" s="12"/>
      <c r="E73" s="12"/>
      <c r="F73" s="5"/>
    </row>
    <row r="74" spans="1:6" x14ac:dyDescent="0.3">
      <c r="A74" s="4"/>
      <c r="B74" s="13"/>
      <c r="C74" s="13"/>
      <c r="D74" s="12"/>
      <c r="E74" s="12"/>
      <c r="F74" s="5"/>
    </row>
    <row r="75" spans="1:6" x14ac:dyDescent="0.3">
      <c r="A75" s="4"/>
      <c r="B75" s="15"/>
      <c r="C75" s="15"/>
      <c r="D75" s="12"/>
      <c r="E75" s="12"/>
      <c r="F75" s="5"/>
    </row>
    <row r="76" spans="1:6" x14ac:dyDescent="0.3">
      <c r="A76" s="4"/>
      <c r="B76" s="14"/>
      <c r="C76" s="14"/>
      <c r="D76" s="12"/>
      <c r="E76" s="12"/>
      <c r="F76" s="5"/>
    </row>
    <row r="77" spans="1:6" x14ac:dyDescent="0.3">
      <c r="A77" s="4"/>
      <c r="B77" s="14"/>
      <c r="C77" s="13"/>
      <c r="D77" s="12"/>
      <c r="E77" s="12"/>
      <c r="F77" s="5"/>
    </row>
    <row r="78" spans="1:6" x14ac:dyDescent="0.3">
      <c r="A78" s="4"/>
      <c r="B78" s="13"/>
      <c r="C78" s="13"/>
      <c r="D78" s="12"/>
      <c r="E78" s="12"/>
      <c r="F78" s="5"/>
    </row>
    <row r="79" spans="1:6" x14ac:dyDescent="0.3">
      <c r="A79" s="4"/>
      <c r="B79" s="13"/>
      <c r="C79" s="13"/>
      <c r="D79" s="12"/>
      <c r="E79" s="12"/>
      <c r="F79" s="5"/>
    </row>
    <row r="80" spans="1:6" x14ac:dyDescent="0.3">
      <c r="A80" s="4"/>
      <c r="B80" s="13"/>
      <c r="C80" s="13"/>
      <c r="D80" s="12"/>
      <c r="E80" s="12"/>
      <c r="F80" s="5"/>
    </row>
    <row r="81" spans="1:6" x14ac:dyDescent="0.3">
      <c r="A81" s="4"/>
      <c r="B81" s="13"/>
      <c r="C81" s="13"/>
      <c r="D81" s="12"/>
      <c r="E81" s="12"/>
      <c r="F81" s="5"/>
    </row>
    <row r="82" spans="1:6" x14ac:dyDescent="0.3">
      <c r="A82" s="4"/>
      <c r="B82" s="15"/>
      <c r="C82" s="15"/>
      <c r="D82" s="12"/>
      <c r="E82" s="12"/>
      <c r="F82" s="5"/>
    </row>
    <row r="83" spans="1:6" x14ac:dyDescent="0.3">
      <c r="A83" s="4"/>
      <c r="B83" s="14"/>
      <c r="C83" s="14"/>
      <c r="D83" s="12"/>
      <c r="E83" s="12"/>
      <c r="F83" s="5"/>
    </row>
    <row r="84" spans="1:6" x14ac:dyDescent="0.3">
      <c r="A84" s="4"/>
      <c r="B84" s="13"/>
      <c r="C84" s="13"/>
      <c r="D84" s="12"/>
      <c r="E84" s="12"/>
      <c r="F84" s="5"/>
    </row>
    <row r="85" spans="1:6" x14ac:dyDescent="0.3">
      <c r="A85" s="4"/>
      <c r="B85" s="13"/>
      <c r="C85" s="13"/>
      <c r="D85" s="12"/>
      <c r="E85" s="12"/>
      <c r="F85" s="5"/>
    </row>
    <row r="86" spans="1:6" x14ac:dyDescent="0.3">
      <c r="A86" s="4"/>
      <c r="B86" s="13"/>
      <c r="C86" s="13"/>
      <c r="D86" s="12"/>
      <c r="E86" s="12"/>
      <c r="F86" s="5"/>
    </row>
    <row r="87" spans="1:6" x14ac:dyDescent="0.3">
      <c r="A87" s="4"/>
      <c r="B87" s="13"/>
      <c r="C87" s="13"/>
      <c r="D87" s="12"/>
      <c r="E87" s="12"/>
      <c r="F87" s="5"/>
    </row>
    <row r="88" spans="1:6" x14ac:dyDescent="0.3">
      <c r="A88" s="4"/>
      <c r="B88" s="15"/>
      <c r="C88" s="15"/>
      <c r="D88" s="12"/>
      <c r="E88" s="12"/>
      <c r="F88" s="5"/>
    </row>
    <row r="89" spans="1:6" x14ac:dyDescent="0.3">
      <c r="A89" s="4"/>
      <c r="B89" s="14"/>
      <c r="C89" s="14"/>
      <c r="D89" s="12"/>
      <c r="E89" s="12"/>
      <c r="F89" s="5"/>
    </row>
    <row r="90" spans="1:6" x14ac:dyDescent="0.3">
      <c r="A90" s="4"/>
      <c r="B90" s="14"/>
      <c r="C90" s="13"/>
      <c r="D90" s="12"/>
      <c r="E90" s="12"/>
      <c r="F90" s="5"/>
    </row>
    <row r="91" spans="1:6" x14ac:dyDescent="0.3">
      <c r="A91" s="4"/>
      <c r="B91" s="13"/>
      <c r="C91" s="13"/>
      <c r="D91" s="12"/>
      <c r="E91" s="12"/>
      <c r="F91" s="5"/>
    </row>
    <row r="92" spans="1:6" x14ac:dyDescent="0.3">
      <c r="A92" s="4"/>
      <c r="B92" s="13"/>
      <c r="C92" s="13"/>
      <c r="D92" s="12"/>
      <c r="E92" s="12"/>
      <c r="F92" s="5"/>
    </row>
    <row r="93" spans="1:6" x14ac:dyDescent="0.3">
      <c r="A93" s="4"/>
      <c r="B93" s="13"/>
      <c r="C93" s="13"/>
      <c r="D93" s="12"/>
      <c r="E93" s="12"/>
      <c r="F93" s="5"/>
    </row>
    <row r="94" spans="1:6" x14ac:dyDescent="0.3">
      <c r="A94" s="4"/>
      <c r="B94" s="13"/>
      <c r="C94" s="13"/>
      <c r="D94" s="12"/>
      <c r="E94" s="12"/>
      <c r="F94" s="5"/>
    </row>
    <row r="95" spans="1:6" x14ac:dyDescent="0.3">
      <c r="A95" s="4"/>
      <c r="B95" s="15"/>
      <c r="C95" s="15"/>
      <c r="D95" s="12"/>
      <c r="E95" s="12"/>
      <c r="F95" s="5"/>
    </row>
    <row r="96" spans="1:6" x14ac:dyDescent="0.3">
      <c r="A96" s="4"/>
      <c r="B96" s="14"/>
      <c r="C96" s="14"/>
      <c r="D96" s="12"/>
      <c r="E96" s="12"/>
      <c r="F96" s="5"/>
    </row>
    <row r="97" spans="1:6" x14ac:dyDescent="0.3">
      <c r="A97" s="4"/>
      <c r="B97" s="13"/>
      <c r="C97" s="13"/>
      <c r="D97" s="12"/>
      <c r="E97" s="12"/>
      <c r="F97" s="5"/>
    </row>
    <row r="98" spans="1:6" x14ac:dyDescent="0.3">
      <c r="A98" s="4"/>
      <c r="B98" s="13"/>
      <c r="C98" s="13"/>
      <c r="D98" s="12"/>
      <c r="E98" s="12"/>
      <c r="F98" s="5"/>
    </row>
    <row r="99" spans="1:6" x14ac:dyDescent="0.3">
      <c r="A99" s="4"/>
      <c r="B99" s="13"/>
      <c r="C99" s="13"/>
      <c r="D99" s="12"/>
      <c r="E99" s="12"/>
      <c r="F99" s="5"/>
    </row>
    <row r="100" spans="1:6" x14ac:dyDescent="0.3">
      <c r="A100" s="4"/>
      <c r="B100" s="13"/>
      <c r="C100" s="13"/>
      <c r="D100" s="12"/>
      <c r="E100" s="12"/>
      <c r="F100" s="5"/>
    </row>
    <row r="101" spans="1:6" x14ac:dyDescent="0.3">
      <c r="A101" s="4"/>
      <c r="B101" s="15"/>
      <c r="C101" s="15"/>
      <c r="D101" s="12"/>
      <c r="E101" s="12"/>
      <c r="F101" s="5"/>
    </row>
    <row r="102" spans="1:6" x14ac:dyDescent="0.3">
      <c r="A102" s="4"/>
      <c r="B102" s="14"/>
      <c r="C102" s="14"/>
      <c r="D102" s="12"/>
      <c r="E102" s="12"/>
      <c r="F102" s="5"/>
    </row>
    <row r="103" spans="1:6" x14ac:dyDescent="0.3">
      <c r="A103" s="4"/>
      <c r="B103" s="14"/>
      <c r="C103" s="13"/>
      <c r="D103" s="12"/>
      <c r="E103" s="12"/>
      <c r="F103" s="5"/>
    </row>
    <row r="104" spans="1:6" x14ac:dyDescent="0.3">
      <c r="A104" s="4"/>
      <c r="B104" s="13"/>
      <c r="C104" s="13"/>
      <c r="D104" s="12"/>
      <c r="E104" s="12"/>
      <c r="F104" s="5"/>
    </row>
    <row r="105" spans="1:6" x14ac:dyDescent="0.3">
      <c r="A105" s="4"/>
      <c r="B105" s="13"/>
      <c r="C105" s="13"/>
      <c r="D105" s="12"/>
      <c r="E105" s="12"/>
      <c r="F105" s="5"/>
    </row>
    <row r="106" spans="1:6" x14ac:dyDescent="0.3">
      <c r="A106" s="4"/>
      <c r="B106" s="13"/>
      <c r="C106" s="13"/>
      <c r="D106" s="12"/>
      <c r="E106" s="12"/>
      <c r="F106" s="5"/>
    </row>
    <row r="107" spans="1:6" x14ac:dyDescent="0.3">
      <c r="A107" s="4"/>
      <c r="B107" s="13"/>
      <c r="C107" s="13"/>
      <c r="D107" s="12"/>
      <c r="E107" s="12"/>
      <c r="F107" s="5"/>
    </row>
    <row r="108" spans="1:6" x14ac:dyDescent="0.3">
      <c r="A108" s="4"/>
      <c r="B108" s="15"/>
      <c r="C108" s="15"/>
      <c r="D108" s="12"/>
      <c r="E108" s="12"/>
      <c r="F108" s="5"/>
    </row>
    <row r="109" spans="1:6" x14ac:dyDescent="0.3">
      <c r="A109" s="4"/>
      <c r="B109" s="14"/>
      <c r="C109" s="14"/>
      <c r="D109" s="12"/>
      <c r="E109" s="12"/>
      <c r="F109" s="5"/>
    </row>
    <row r="110" spans="1:6" x14ac:dyDescent="0.3">
      <c r="A110" s="4"/>
      <c r="B110" s="13"/>
      <c r="C110" s="13"/>
      <c r="D110" s="12"/>
      <c r="E110" s="12"/>
      <c r="F110" s="5"/>
    </row>
    <row r="111" spans="1:6" x14ac:dyDescent="0.3">
      <c r="A111" s="4"/>
      <c r="B111" s="13"/>
      <c r="C111" s="13"/>
      <c r="D111" s="12"/>
      <c r="E111" s="12"/>
      <c r="F111" s="5"/>
    </row>
    <row r="112" spans="1:6" x14ac:dyDescent="0.3">
      <c r="A112" s="4"/>
      <c r="B112" s="13"/>
      <c r="C112" s="13"/>
      <c r="D112" s="12"/>
      <c r="E112" s="12"/>
      <c r="F112" s="5"/>
    </row>
    <row r="113" spans="1:6" x14ac:dyDescent="0.3">
      <c r="A113" s="4"/>
      <c r="B113" s="13"/>
      <c r="C113" s="13"/>
      <c r="D113" s="12"/>
      <c r="E113" s="12"/>
      <c r="F113" s="5"/>
    </row>
    <row r="114" spans="1:6" x14ac:dyDescent="0.3">
      <c r="A114" s="4"/>
      <c r="B114" s="15"/>
      <c r="C114" s="15"/>
      <c r="D114" s="12"/>
      <c r="E114" s="12"/>
      <c r="F114" s="5"/>
    </row>
    <row r="115" spans="1:6" x14ac:dyDescent="0.3">
      <c r="A115" s="4"/>
      <c r="B115" s="14"/>
      <c r="C115" s="14"/>
      <c r="D115" s="12"/>
      <c r="E115" s="12"/>
      <c r="F115" s="5"/>
    </row>
    <row r="116" spans="1:6" x14ac:dyDescent="0.3">
      <c r="A116" s="4"/>
      <c r="B116" s="14"/>
      <c r="C116" s="13"/>
      <c r="D116" s="12"/>
      <c r="E116" s="12"/>
      <c r="F116" s="5"/>
    </row>
    <row r="117" spans="1:6" x14ac:dyDescent="0.3">
      <c r="A117" s="4"/>
      <c r="B117" s="13"/>
      <c r="C117" s="13"/>
      <c r="D117" s="12"/>
      <c r="E117" s="12"/>
      <c r="F117" s="5"/>
    </row>
    <row r="118" spans="1:6" x14ac:dyDescent="0.3">
      <c r="A118" s="4"/>
      <c r="B118" s="13"/>
      <c r="C118" s="13"/>
      <c r="D118" s="12"/>
      <c r="E118" s="12"/>
      <c r="F118" s="5"/>
    </row>
    <row r="119" spans="1:6" x14ac:dyDescent="0.3">
      <c r="A119" s="4"/>
      <c r="B119" s="13"/>
      <c r="C119" s="13"/>
      <c r="D119" s="12"/>
      <c r="E119" s="12"/>
      <c r="F119" s="5"/>
    </row>
    <row r="120" spans="1:6" x14ac:dyDescent="0.3">
      <c r="A120" s="4"/>
      <c r="B120" s="13"/>
      <c r="C120" s="13"/>
      <c r="D120" s="12"/>
      <c r="E120" s="12"/>
      <c r="F120" s="5"/>
    </row>
    <row r="121" spans="1:6" x14ac:dyDescent="0.3">
      <c r="A121" s="4"/>
      <c r="B121" s="15"/>
      <c r="C121" s="15"/>
      <c r="D121" s="12"/>
      <c r="E121" s="12"/>
      <c r="F121" s="5"/>
    </row>
    <row r="122" spans="1:6" x14ac:dyDescent="0.3">
      <c r="A122" s="4"/>
      <c r="B122" s="14"/>
      <c r="C122" s="14"/>
      <c r="D122" s="12"/>
      <c r="E122" s="12"/>
      <c r="F122" s="5"/>
    </row>
    <row r="123" spans="1:6" x14ac:dyDescent="0.3">
      <c r="A123" s="4"/>
      <c r="B123" s="13"/>
      <c r="C123" s="13"/>
      <c r="D123" s="12"/>
      <c r="E123" s="12"/>
      <c r="F123" s="5"/>
    </row>
    <row r="124" spans="1:6" x14ac:dyDescent="0.3">
      <c r="A124" s="4"/>
      <c r="B124" s="13"/>
      <c r="C124" s="13"/>
      <c r="D124" s="12"/>
      <c r="E124" s="12"/>
      <c r="F124" s="5"/>
    </row>
    <row r="125" spans="1:6" x14ac:dyDescent="0.3">
      <c r="A125" s="4"/>
      <c r="B125" s="13"/>
      <c r="C125" s="13"/>
      <c r="D125" s="12"/>
      <c r="E125" s="12"/>
      <c r="F125" s="5"/>
    </row>
    <row r="126" spans="1:6" x14ac:dyDescent="0.3">
      <c r="A126" s="4"/>
      <c r="B126" s="13"/>
      <c r="C126" s="13"/>
      <c r="D126" s="12"/>
      <c r="E126" s="12"/>
      <c r="F126" s="5"/>
    </row>
    <row r="127" spans="1:6" x14ac:dyDescent="0.3">
      <c r="A127" s="4"/>
      <c r="B127" s="15"/>
      <c r="C127" s="15"/>
      <c r="D127" s="12"/>
      <c r="E127" s="12"/>
      <c r="F127" s="5"/>
    </row>
    <row r="128" spans="1:6" x14ac:dyDescent="0.3">
      <c r="A128" s="4"/>
      <c r="B128" s="14"/>
      <c r="C128" s="14"/>
      <c r="D128" s="12"/>
      <c r="E128" s="12"/>
      <c r="F128" s="5"/>
    </row>
    <row r="129" spans="1:6" x14ac:dyDescent="0.3">
      <c r="A129" s="4"/>
      <c r="B129" s="13"/>
      <c r="C129" s="13"/>
      <c r="D129" s="12"/>
      <c r="E129" s="12"/>
      <c r="F129" s="5"/>
    </row>
    <row r="130" spans="1:6" x14ac:dyDescent="0.3">
      <c r="A130" s="4"/>
      <c r="B130" s="13"/>
      <c r="C130" s="13"/>
      <c r="D130" s="12"/>
      <c r="E130" s="12"/>
      <c r="F130" s="5"/>
    </row>
    <row r="131" spans="1:6" x14ac:dyDescent="0.3">
      <c r="A131" s="4"/>
      <c r="B131" s="15"/>
      <c r="C131" s="15"/>
      <c r="D131" s="12"/>
      <c r="E131" s="12"/>
      <c r="F131" s="5"/>
    </row>
    <row r="132" spans="1:6" x14ac:dyDescent="0.3">
      <c r="A132" s="4"/>
      <c r="B132" s="14"/>
      <c r="C132" s="14"/>
      <c r="D132" s="12"/>
      <c r="E132" s="12"/>
      <c r="F132" s="5"/>
    </row>
    <row r="133" spans="1:6" x14ac:dyDescent="0.3">
      <c r="A133" s="4"/>
      <c r="B133" s="14"/>
      <c r="C133" s="13"/>
      <c r="D133" s="12"/>
      <c r="E133" s="12"/>
      <c r="F133" s="5"/>
    </row>
    <row r="134" spans="1:6" x14ac:dyDescent="0.3">
      <c r="A134" s="4"/>
      <c r="B134" s="13"/>
      <c r="C134" s="13"/>
      <c r="D134" s="12"/>
      <c r="E134" s="12"/>
      <c r="F134" s="5"/>
    </row>
    <row r="135" spans="1:6" x14ac:dyDescent="0.3">
      <c r="A135" s="4"/>
      <c r="B135" s="13"/>
      <c r="C135" s="13"/>
      <c r="D135" s="12"/>
      <c r="E135" s="12"/>
      <c r="F135" s="5"/>
    </row>
    <row r="136" spans="1:6" x14ac:dyDescent="0.3">
      <c r="A136" s="4"/>
      <c r="B136" s="13"/>
      <c r="C136" s="13"/>
      <c r="D136" s="12"/>
      <c r="E136" s="12"/>
      <c r="F136" s="5"/>
    </row>
    <row r="137" spans="1:6" x14ac:dyDescent="0.3">
      <c r="A137" s="4"/>
      <c r="B137" s="13"/>
      <c r="C137" s="13"/>
      <c r="D137" s="12"/>
      <c r="E137" s="12"/>
      <c r="F137" s="5"/>
    </row>
    <row r="138" spans="1:6" x14ac:dyDescent="0.3">
      <c r="A138" s="4"/>
      <c r="B138" s="13"/>
      <c r="C138" s="13"/>
      <c r="D138" s="12"/>
      <c r="E138" s="12"/>
      <c r="F138" s="5"/>
    </row>
    <row r="139" spans="1:6" x14ac:dyDescent="0.3">
      <c r="A139" s="4"/>
      <c r="B139" s="15"/>
      <c r="C139" s="15"/>
      <c r="D139" s="12"/>
      <c r="E139" s="12"/>
      <c r="F139" s="5"/>
    </row>
    <row r="140" spans="1:6" x14ac:dyDescent="0.3">
      <c r="A140" s="4"/>
      <c r="B140" s="14"/>
      <c r="C140" s="14"/>
      <c r="D140" s="12"/>
      <c r="E140" s="12"/>
      <c r="F140" s="5"/>
    </row>
    <row r="141" spans="1:6" x14ac:dyDescent="0.3">
      <c r="A141" s="4"/>
      <c r="B141" s="14"/>
      <c r="C141" s="13"/>
      <c r="D141" s="12"/>
      <c r="E141" s="12"/>
      <c r="F141" s="5"/>
    </row>
    <row r="142" spans="1:6" x14ac:dyDescent="0.3">
      <c r="A142" s="4"/>
      <c r="B142" s="13"/>
      <c r="C142" s="13"/>
      <c r="D142" s="12"/>
      <c r="E142" s="12"/>
      <c r="F142" s="5"/>
    </row>
    <row r="143" spans="1:6" x14ac:dyDescent="0.3">
      <c r="A143" s="4"/>
      <c r="B143" s="13"/>
      <c r="C143" s="13"/>
      <c r="D143" s="12"/>
      <c r="E143" s="12"/>
      <c r="F143" s="5"/>
    </row>
    <row r="144" spans="1:6" x14ac:dyDescent="0.3">
      <c r="A144" s="4"/>
      <c r="B144" s="13"/>
      <c r="C144" s="13"/>
      <c r="D144" s="12"/>
      <c r="E144" s="12"/>
      <c r="F144" s="5"/>
    </row>
    <row r="145" spans="1:6" x14ac:dyDescent="0.3">
      <c r="A145" s="4"/>
      <c r="B145" s="13"/>
      <c r="C145" s="13"/>
      <c r="D145" s="12"/>
      <c r="E145" s="12"/>
      <c r="F145" s="5"/>
    </row>
    <row r="146" spans="1:6" x14ac:dyDescent="0.3">
      <c r="A146" s="4"/>
      <c r="B146" s="13"/>
      <c r="C146" s="13"/>
      <c r="D146" s="12"/>
      <c r="E146" s="12"/>
      <c r="F146" s="5"/>
    </row>
    <row r="147" spans="1:6" x14ac:dyDescent="0.3">
      <c r="A147" s="4"/>
      <c r="B147" s="15"/>
      <c r="C147" s="15"/>
      <c r="D147" s="12"/>
      <c r="E147" s="12"/>
      <c r="F147" s="5"/>
    </row>
    <row r="148" spans="1:6" x14ac:dyDescent="0.3">
      <c r="A148" s="4"/>
      <c r="B148" s="14"/>
      <c r="C148" s="14"/>
      <c r="D148" s="12"/>
      <c r="E148" s="12"/>
      <c r="F148" s="5"/>
    </row>
    <row r="149" spans="1:6" x14ac:dyDescent="0.3">
      <c r="A149" s="4"/>
      <c r="B149" s="14"/>
      <c r="C149" s="13"/>
      <c r="D149" s="12"/>
      <c r="E149" s="12"/>
      <c r="F149" s="5"/>
    </row>
    <row r="150" spans="1:6" x14ac:dyDescent="0.3">
      <c r="A150" s="4"/>
      <c r="B150" s="13"/>
      <c r="C150" s="13"/>
      <c r="D150" s="12"/>
      <c r="E150" s="12"/>
      <c r="F150" s="5"/>
    </row>
    <row r="151" spans="1:6" x14ac:dyDescent="0.3">
      <c r="A151" s="4"/>
      <c r="B151" s="13"/>
      <c r="C151" s="13"/>
      <c r="D151" s="12"/>
      <c r="E151" s="12"/>
      <c r="F151" s="5"/>
    </row>
    <row r="152" spans="1:6" x14ac:dyDescent="0.3">
      <c r="A152" s="4"/>
      <c r="B152" s="13"/>
      <c r="C152" s="13"/>
      <c r="D152" s="12"/>
      <c r="E152" s="12"/>
      <c r="F152" s="5"/>
    </row>
    <row r="153" spans="1:6" x14ac:dyDescent="0.3">
      <c r="A153" s="4"/>
      <c r="B153" s="14"/>
      <c r="C153" s="13"/>
      <c r="D153" s="12"/>
      <c r="E153" s="12"/>
      <c r="F153" s="5"/>
    </row>
    <row r="154" spans="1:6" x14ac:dyDescent="0.3">
      <c r="A154" s="4"/>
      <c r="B154" s="13"/>
      <c r="C154" s="13"/>
      <c r="D154" s="12"/>
      <c r="E154" s="12"/>
      <c r="F154" s="5"/>
    </row>
    <row r="155" spans="1:6" x14ac:dyDescent="0.3">
      <c r="A155" s="4"/>
      <c r="B155" s="13"/>
      <c r="C155" s="13"/>
      <c r="D155" s="12"/>
      <c r="E155" s="12"/>
      <c r="F155" s="5"/>
    </row>
    <row r="156" spans="1:6" x14ac:dyDescent="0.3">
      <c r="A156" s="4"/>
      <c r="B156" s="13"/>
      <c r="C156" s="13"/>
      <c r="D156" s="12"/>
      <c r="E156" s="12"/>
      <c r="F156" s="5"/>
    </row>
    <row r="157" spans="1:6" x14ac:dyDescent="0.3">
      <c r="A157" s="4"/>
      <c r="B157" s="13"/>
      <c r="C157" s="13"/>
      <c r="D157" s="12"/>
      <c r="E157" s="12"/>
      <c r="F157" s="5"/>
    </row>
    <row r="158" spans="1:6" x14ac:dyDescent="0.3">
      <c r="A158" s="4"/>
      <c r="B158" s="13"/>
      <c r="C158" s="13"/>
      <c r="D158" s="12"/>
      <c r="E158" s="12"/>
      <c r="F158" s="5"/>
    </row>
    <row r="159" spans="1:6" x14ac:dyDescent="0.3">
      <c r="A159" s="4"/>
      <c r="B159" s="15"/>
      <c r="C159" s="15"/>
      <c r="D159" s="12"/>
      <c r="E159" s="12"/>
      <c r="F159" s="5"/>
    </row>
    <row r="160" spans="1:6" x14ac:dyDescent="0.3">
      <c r="A160" s="4"/>
      <c r="B160" s="14"/>
      <c r="C160" s="14"/>
      <c r="D160" s="12"/>
      <c r="E160" s="12"/>
      <c r="F160" s="5"/>
    </row>
    <row r="161" spans="1:6" x14ac:dyDescent="0.3">
      <c r="A161" s="4"/>
      <c r="B161" s="14"/>
      <c r="C161" s="13"/>
      <c r="D161" s="12"/>
      <c r="E161" s="12"/>
      <c r="F161" s="5"/>
    </row>
    <row r="162" spans="1:6" x14ac:dyDescent="0.3">
      <c r="A162" s="4"/>
      <c r="B162" s="13"/>
      <c r="C162" s="13"/>
      <c r="D162" s="12"/>
      <c r="E162" s="12"/>
      <c r="F162" s="5"/>
    </row>
    <row r="163" spans="1:6" x14ac:dyDescent="0.3">
      <c r="A163" s="4"/>
      <c r="B163" s="13"/>
      <c r="C163" s="13"/>
      <c r="D163" s="12"/>
      <c r="E163" s="12"/>
      <c r="F163" s="5"/>
    </row>
    <row r="164" spans="1:6" x14ac:dyDescent="0.3">
      <c r="A164" s="4"/>
      <c r="B164" s="13"/>
      <c r="C164" s="13"/>
      <c r="D164" s="12"/>
      <c r="E164" s="12"/>
      <c r="F164" s="5"/>
    </row>
    <row r="165" spans="1:6" x14ac:dyDescent="0.3">
      <c r="A165" s="4"/>
      <c r="B165" s="14"/>
      <c r="C165" s="13"/>
      <c r="D165" s="12"/>
      <c r="E165" s="12"/>
      <c r="F165" s="5"/>
    </row>
    <row r="166" spans="1:6" x14ac:dyDescent="0.3">
      <c r="A166" s="4"/>
      <c r="B166" s="13"/>
      <c r="C166" s="13"/>
      <c r="D166" s="12"/>
      <c r="E166" s="12"/>
      <c r="F166" s="5"/>
    </row>
    <row r="167" spans="1:6" x14ac:dyDescent="0.3">
      <c r="A167" s="4"/>
      <c r="B167" s="13"/>
      <c r="C167" s="13"/>
      <c r="D167" s="12"/>
      <c r="E167" s="12"/>
      <c r="F167" s="5"/>
    </row>
    <row r="168" spans="1:6" x14ac:dyDescent="0.3">
      <c r="A168" s="4"/>
      <c r="B168" s="13"/>
      <c r="C168" s="13"/>
      <c r="D168" s="12"/>
      <c r="E168" s="12"/>
      <c r="F168" s="5"/>
    </row>
    <row r="169" spans="1:6" x14ac:dyDescent="0.3">
      <c r="A169" s="4"/>
      <c r="B169" s="13"/>
      <c r="C169" s="13"/>
      <c r="D169" s="12"/>
      <c r="E169" s="12"/>
      <c r="F169" s="5"/>
    </row>
    <row r="170" spans="1:6" x14ac:dyDescent="0.3">
      <c r="A170" s="4"/>
      <c r="B170" s="13"/>
      <c r="C170" s="13"/>
      <c r="D170" s="12"/>
      <c r="E170" s="12"/>
      <c r="F170" s="5"/>
    </row>
    <row r="171" spans="1:6" x14ac:dyDescent="0.3">
      <c r="A171" s="4"/>
      <c r="B171" s="15"/>
      <c r="C171" s="15"/>
      <c r="D171" s="12"/>
      <c r="E171" s="12"/>
      <c r="F171" s="5"/>
    </row>
    <row r="172" spans="1:6" x14ac:dyDescent="0.3">
      <c r="A172" s="4"/>
      <c r="B172" s="14"/>
      <c r="C172" s="14"/>
      <c r="D172" s="12"/>
      <c r="E172" s="12"/>
      <c r="F172" s="5"/>
    </row>
    <row r="173" spans="1:6" x14ac:dyDescent="0.3">
      <c r="A173" s="4"/>
      <c r="B173" s="14"/>
      <c r="C173" s="13"/>
      <c r="D173" s="12"/>
      <c r="E173" s="12"/>
      <c r="F173" s="5"/>
    </row>
    <row r="174" spans="1:6" x14ac:dyDescent="0.3">
      <c r="A174" s="4"/>
      <c r="B174" s="13"/>
      <c r="C174" s="13"/>
      <c r="D174" s="12"/>
      <c r="E174" s="12"/>
      <c r="F174" s="5"/>
    </row>
    <row r="175" spans="1:6" x14ac:dyDescent="0.3">
      <c r="A175" s="4"/>
      <c r="B175" s="13"/>
      <c r="C175" s="13"/>
      <c r="D175" s="12"/>
      <c r="E175" s="12"/>
      <c r="F175" s="5"/>
    </row>
    <row r="176" spans="1:6" x14ac:dyDescent="0.3">
      <c r="A176" s="4"/>
      <c r="B176" s="13"/>
      <c r="C176" s="13"/>
      <c r="D176" s="12"/>
      <c r="E176" s="12"/>
      <c r="F176" s="5"/>
    </row>
    <row r="177" spans="1:6" x14ac:dyDescent="0.3">
      <c r="A177" s="4"/>
      <c r="B177" s="14"/>
      <c r="C177" s="13"/>
      <c r="D177" s="12"/>
      <c r="E177" s="12"/>
      <c r="F177" s="5"/>
    </row>
    <row r="178" spans="1:6" x14ac:dyDescent="0.3">
      <c r="A178" s="4"/>
      <c r="B178" s="13"/>
      <c r="C178" s="13"/>
      <c r="D178" s="12"/>
      <c r="E178" s="12"/>
      <c r="F178" s="5"/>
    </row>
    <row r="179" spans="1:6" x14ac:dyDescent="0.3">
      <c r="A179" s="4"/>
      <c r="B179" s="13"/>
      <c r="C179" s="13"/>
      <c r="D179" s="12"/>
      <c r="E179" s="12"/>
      <c r="F179" s="5"/>
    </row>
    <row r="180" spans="1:6" x14ac:dyDescent="0.3">
      <c r="A180" s="4"/>
      <c r="B180" s="13"/>
      <c r="C180" s="13"/>
      <c r="D180" s="12"/>
      <c r="E180" s="12"/>
      <c r="F180" s="5"/>
    </row>
    <row r="181" spans="1:6" x14ac:dyDescent="0.3">
      <c r="A181" s="4"/>
      <c r="B181" s="13"/>
      <c r="C181" s="13"/>
      <c r="D181" s="12"/>
      <c r="E181" s="12"/>
      <c r="F181" s="5"/>
    </row>
    <row r="182" spans="1:6" x14ac:dyDescent="0.3">
      <c r="A182" s="4"/>
      <c r="B182" s="13"/>
      <c r="C182" s="13"/>
      <c r="D182" s="12"/>
      <c r="E182" s="12"/>
      <c r="F182" s="5"/>
    </row>
    <row r="183" spans="1:6" x14ac:dyDescent="0.3">
      <c r="A183" s="4"/>
      <c r="B183" s="15"/>
      <c r="C183" s="15"/>
      <c r="D183" s="12"/>
      <c r="E183" s="12"/>
      <c r="F183" s="5"/>
    </row>
    <row r="184" spans="1:6" x14ac:dyDescent="0.3">
      <c r="A184" s="4"/>
      <c r="B184" s="14"/>
      <c r="C184" s="14"/>
      <c r="D184" s="12"/>
      <c r="E184" s="12"/>
      <c r="F184" s="5"/>
    </row>
    <row r="185" spans="1:6" x14ac:dyDescent="0.3">
      <c r="A185" s="4"/>
      <c r="B185" s="14"/>
      <c r="C185" s="13"/>
      <c r="D185" s="12"/>
      <c r="E185" s="12"/>
      <c r="F185" s="5"/>
    </row>
    <row r="186" spans="1:6" x14ac:dyDescent="0.3">
      <c r="A186" s="4"/>
      <c r="B186" s="13"/>
      <c r="C186" s="13"/>
      <c r="D186" s="12"/>
      <c r="E186" s="12"/>
      <c r="F186" s="5"/>
    </row>
    <row r="187" spans="1:6" x14ac:dyDescent="0.3">
      <c r="A187" s="4"/>
      <c r="B187" s="13"/>
      <c r="C187" s="13"/>
      <c r="D187" s="12"/>
      <c r="E187" s="12"/>
      <c r="F187" s="5"/>
    </row>
    <row r="188" spans="1:6" x14ac:dyDescent="0.3">
      <c r="A188" s="4"/>
      <c r="B188" s="13"/>
      <c r="C188" s="13"/>
      <c r="D188" s="12"/>
      <c r="E188" s="12"/>
      <c r="F188" s="5"/>
    </row>
    <row r="189" spans="1:6" x14ac:dyDescent="0.3">
      <c r="A189" s="4"/>
      <c r="B189" s="13"/>
      <c r="C189" s="13"/>
      <c r="D189" s="12"/>
      <c r="E189" s="12"/>
      <c r="F189" s="5"/>
    </row>
    <row r="190" spans="1:6" x14ac:dyDescent="0.3">
      <c r="A190" s="4"/>
      <c r="B190" s="14"/>
      <c r="C190" s="13"/>
      <c r="D190" s="12"/>
      <c r="E190" s="12"/>
      <c r="F190" s="5"/>
    </row>
    <row r="191" spans="1:6" x14ac:dyDescent="0.3">
      <c r="A191" s="4"/>
      <c r="B191" s="13"/>
      <c r="C191" s="13"/>
      <c r="D191" s="12"/>
      <c r="E191" s="12"/>
      <c r="F191" s="5"/>
    </row>
    <row r="192" spans="1:6" x14ac:dyDescent="0.3">
      <c r="A192" s="4"/>
      <c r="B192" s="13"/>
      <c r="C192" s="13"/>
      <c r="D192" s="12"/>
      <c r="E192" s="12"/>
      <c r="F192" s="5"/>
    </row>
    <row r="193" spans="1:6" x14ac:dyDescent="0.3">
      <c r="A193" s="4"/>
      <c r="B193" s="13"/>
      <c r="C193" s="13"/>
      <c r="D193" s="12"/>
      <c r="E193" s="12"/>
      <c r="F193" s="5"/>
    </row>
    <row r="194" spans="1:6" x14ac:dyDescent="0.3">
      <c r="A194" s="4"/>
      <c r="B194" s="13"/>
      <c r="C194" s="13"/>
      <c r="D194" s="12"/>
      <c r="E194" s="12"/>
      <c r="F194" s="5"/>
    </row>
    <row r="195" spans="1:6" x14ac:dyDescent="0.3">
      <c r="A195" s="4"/>
      <c r="B195" s="13"/>
      <c r="C195" s="13"/>
      <c r="D195" s="12"/>
      <c r="E195" s="12"/>
      <c r="F195" s="5"/>
    </row>
    <row r="196" spans="1:6" x14ac:dyDescent="0.3">
      <c r="A196" s="4"/>
      <c r="B196" s="15"/>
      <c r="C196" s="15"/>
      <c r="D196" s="12"/>
      <c r="E196" s="12"/>
      <c r="F196" s="5"/>
    </row>
    <row r="197" spans="1:6" x14ac:dyDescent="0.3">
      <c r="A197" s="4"/>
      <c r="B197" s="14"/>
      <c r="C197" s="14"/>
      <c r="D197" s="12"/>
      <c r="E197" s="12"/>
      <c r="F197" s="5"/>
    </row>
    <row r="198" spans="1:6" x14ac:dyDescent="0.3">
      <c r="A198" s="4"/>
      <c r="B198" s="14"/>
      <c r="C198" s="13"/>
      <c r="D198" s="12"/>
      <c r="E198" s="12"/>
      <c r="F198" s="5"/>
    </row>
    <row r="199" spans="1:6" x14ac:dyDescent="0.3">
      <c r="A199" s="4"/>
      <c r="B199" s="13"/>
      <c r="C199" s="13"/>
      <c r="D199" s="12"/>
      <c r="E199" s="12"/>
      <c r="F199" s="5"/>
    </row>
    <row r="200" spans="1:6" x14ac:dyDescent="0.3">
      <c r="A200" s="4"/>
      <c r="B200" s="13"/>
      <c r="C200" s="13"/>
      <c r="D200" s="12"/>
      <c r="E200" s="12"/>
      <c r="F200" s="5"/>
    </row>
    <row r="201" spans="1:6" x14ac:dyDescent="0.3">
      <c r="A201" s="4"/>
      <c r="B201" s="14"/>
      <c r="C201" s="13"/>
      <c r="D201" s="12"/>
      <c r="E201" s="12"/>
      <c r="F201" s="5"/>
    </row>
    <row r="202" spans="1:6" x14ac:dyDescent="0.3">
      <c r="A202" s="4"/>
      <c r="B202" s="13"/>
      <c r="C202" s="13"/>
      <c r="D202" s="12"/>
      <c r="E202" s="12"/>
      <c r="F202" s="5"/>
    </row>
    <row r="203" spans="1:6" x14ac:dyDescent="0.3">
      <c r="A203" s="4"/>
      <c r="B203" s="13"/>
      <c r="C203" s="13"/>
      <c r="D203" s="12"/>
      <c r="E203" s="12"/>
      <c r="F203" s="5"/>
    </row>
    <row r="204" spans="1:6" x14ac:dyDescent="0.3">
      <c r="A204" s="4"/>
      <c r="B204" s="13"/>
      <c r="C204" s="13"/>
      <c r="D204" s="12"/>
      <c r="E204" s="12"/>
      <c r="F204" s="5"/>
    </row>
    <row r="205" spans="1:6" x14ac:dyDescent="0.3">
      <c r="A205" s="4"/>
      <c r="B205" s="13"/>
      <c r="C205" s="13"/>
      <c r="D205" s="12"/>
      <c r="E205" s="12"/>
      <c r="F205" s="5"/>
    </row>
    <row r="206" spans="1:6" x14ac:dyDescent="0.3">
      <c r="A206" s="4"/>
      <c r="B206" s="15"/>
      <c r="C206" s="15"/>
      <c r="D206" s="12"/>
      <c r="E206" s="12"/>
      <c r="F206" s="5"/>
    </row>
    <row r="207" spans="1:6" x14ac:dyDescent="0.3">
      <c r="A207" s="4"/>
      <c r="B207" s="14"/>
      <c r="C207" s="14"/>
      <c r="D207" s="12"/>
      <c r="E207" s="12"/>
      <c r="F207" s="5"/>
    </row>
    <row r="208" spans="1:6" x14ac:dyDescent="0.3">
      <c r="A208" s="4"/>
      <c r="B208" s="14"/>
      <c r="C208" s="13"/>
      <c r="D208" s="12"/>
      <c r="E208" s="12"/>
      <c r="F208" s="5"/>
    </row>
    <row r="209" spans="1:6" x14ac:dyDescent="0.3">
      <c r="A209" s="4"/>
      <c r="B209" s="13"/>
      <c r="C209" s="13"/>
      <c r="D209" s="12"/>
      <c r="E209" s="12"/>
      <c r="F209" s="5"/>
    </row>
    <row r="210" spans="1:6" x14ac:dyDescent="0.3">
      <c r="A210" s="4"/>
      <c r="B210" s="13"/>
      <c r="C210" s="13"/>
      <c r="D210" s="12"/>
      <c r="E210" s="12"/>
      <c r="F210" s="5"/>
    </row>
    <row r="211" spans="1:6" x14ac:dyDescent="0.3">
      <c r="A211" s="4"/>
      <c r="B211" s="13"/>
      <c r="C211" s="13"/>
      <c r="D211" s="12"/>
      <c r="E211" s="12"/>
      <c r="F211" s="5"/>
    </row>
    <row r="212" spans="1:6" x14ac:dyDescent="0.3">
      <c r="A212" s="4"/>
      <c r="B212" s="13"/>
      <c r="C212" s="13"/>
      <c r="D212" s="12"/>
      <c r="E212" s="12"/>
      <c r="F212" s="5"/>
    </row>
    <row r="213" spans="1:6" x14ac:dyDescent="0.3">
      <c r="A213" s="4"/>
      <c r="B213" s="15"/>
      <c r="C213" s="15"/>
      <c r="D213" s="12"/>
      <c r="E213" s="12"/>
      <c r="F213" s="5"/>
    </row>
    <row r="214" spans="1:6" x14ac:dyDescent="0.3">
      <c r="A214" s="4"/>
      <c r="B214" s="14"/>
      <c r="C214" s="14"/>
      <c r="D214" s="12"/>
      <c r="E214" s="12"/>
      <c r="F214" s="5"/>
    </row>
    <row r="215" spans="1:6" x14ac:dyDescent="0.3">
      <c r="A215" s="4"/>
      <c r="B215" s="14"/>
      <c r="C215" s="13"/>
      <c r="D215" s="12"/>
      <c r="E215" s="12"/>
      <c r="F215" s="5"/>
    </row>
    <row r="216" spans="1:6" x14ac:dyDescent="0.3">
      <c r="A216" s="4"/>
      <c r="B216" s="13"/>
      <c r="C216" s="13"/>
      <c r="D216" s="12"/>
      <c r="E216" s="12"/>
      <c r="F216" s="5"/>
    </row>
    <row r="217" spans="1:6" x14ac:dyDescent="0.3">
      <c r="A217" s="4"/>
      <c r="B217" s="13"/>
      <c r="C217" s="13"/>
      <c r="D217" s="12"/>
      <c r="E217" s="12"/>
      <c r="F217" s="5"/>
    </row>
    <row r="218" spans="1:6" x14ac:dyDescent="0.3">
      <c r="A218" s="4"/>
      <c r="B218" s="13"/>
      <c r="C218" s="13"/>
      <c r="D218" s="12"/>
      <c r="E218" s="12"/>
      <c r="F218" s="5"/>
    </row>
    <row r="219" spans="1:6" x14ac:dyDescent="0.3">
      <c r="A219" s="4"/>
      <c r="B219" s="13"/>
      <c r="C219" s="13"/>
      <c r="D219" s="12"/>
      <c r="E219" s="12"/>
      <c r="F219" s="5"/>
    </row>
    <row r="220" spans="1:6" x14ac:dyDescent="0.3">
      <c r="A220" s="4"/>
      <c r="B220" s="15"/>
      <c r="C220" s="15"/>
      <c r="D220" s="12"/>
      <c r="E220" s="12"/>
      <c r="F220" s="5"/>
    </row>
    <row r="221" spans="1:6" x14ac:dyDescent="0.3">
      <c r="A221" s="4"/>
      <c r="B221" s="14"/>
      <c r="C221" s="14"/>
      <c r="D221" s="12"/>
      <c r="E221" s="12"/>
      <c r="F221" s="5"/>
    </row>
    <row r="222" spans="1:6" x14ac:dyDescent="0.3">
      <c r="A222" s="4"/>
      <c r="B222" s="14"/>
      <c r="C222" s="13"/>
      <c r="D222" s="12"/>
      <c r="E222" s="12"/>
      <c r="F222" s="5"/>
    </row>
    <row r="223" spans="1:6" x14ac:dyDescent="0.3">
      <c r="A223" s="4"/>
      <c r="B223" s="13"/>
      <c r="C223" s="13"/>
      <c r="D223" s="12"/>
      <c r="E223" s="12"/>
      <c r="F223" s="5"/>
    </row>
    <row r="224" spans="1:6" x14ac:dyDescent="0.3">
      <c r="A224" s="4"/>
      <c r="B224" s="13"/>
      <c r="C224" s="13"/>
      <c r="D224" s="12"/>
      <c r="E224" s="12"/>
      <c r="F224" s="5"/>
    </row>
    <row r="225" spans="1:6" x14ac:dyDescent="0.3">
      <c r="A225" s="4"/>
      <c r="B225" s="13"/>
      <c r="C225" s="13"/>
      <c r="D225" s="12"/>
      <c r="E225" s="12"/>
      <c r="F225" s="5"/>
    </row>
    <row r="226" spans="1:6" x14ac:dyDescent="0.3">
      <c r="A226" s="4"/>
      <c r="B226" s="13"/>
      <c r="C226" s="13"/>
      <c r="D226" s="12"/>
      <c r="E226" s="12"/>
      <c r="F226" s="5"/>
    </row>
    <row r="227" spans="1:6" x14ac:dyDescent="0.3">
      <c r="A227" s="4"/>
      <c r="B227" s="15"/>
      <c r="C227" s="15"/>
      <c r="D227" s="12"/>
      <c r="E227" s="12"/>
      <c r="F227" s="5"/>
    </row>
    <row r="228" spans="1:6" x14ac:dyDescent="0.3">
      <c r="A228" s="4"/>
      <c r="B228" s="14"/>
      <c r="C228" s="14"/>
      <c r="D228" s="12"/>
      <c r="E228" s="12"/>
      <c r="F228" s="5"/>
    </row>
    <row r="229" spans="1:6" x14ac:dyDescent="0.3">
      <c r="A229" s="4"/>
      <c r="B229" s="14"/>
      <c r="C229" s="13"/>
      <c r="D229" s="12"/>
      <c r="E229" s="12"/>
      <c r="F229" s="5"/>
    </row>
    <row r="230" spans="1:6" x14ac:dyDescent="0.3">
      <c r="A230" s="4"/>
      <c r="B230" s="13"/>
      <c r="C230" s="13"/>
      <c r="D230" s="12"/>
      <c r="E230" s="12"/>
      <c r="F230" s="5"/>
    </row>
    <row r="231" spans="1:6" x14ac:dyDescent="0.3">
      <c r="A231" s="4"/>
      <c r="B231" s="13"/>
      <c r="C231" s="13"/>
      <c r="D231" s="12"/>
      <c r="E231" s="12"/>
      <c r="F231" s="5"/>
    </row>
    <row r="232" spans="1:6" x14ac:dyDescent="0.3">
      <c r="A232" s="4"/>
      <c r="B232" s="13"/>
      <c r="C232" s="13"/>
      <c r="D232" s="12"/>
      <c r="E232" s="12"/>
      <c r="F232" s="5"/>
    </row>
    <row r="233" spans="1:6" x14ac:dyDescent="0.3">
      <c r="A233" s="4"/>
      <c r="B233" s="13"/>
      <c r="C233" s="13"/>
      <c r="D233" s="12"/>
      <c r="E233" s="12"/>
      <c r="F233" s="5"/>
    </row>
    <row r="234" spans="1:6" x14ac:dyDescent="0.3">
      <c r="A234" s="4"/>
      <c r="B234" s="15"/>
      <c r="C234" s="15"/>
      <c r="D234" s="12"/>
      <c r="E234" s="12"/>
      <c r="F234" s="5"/>
    </row>
    <row r="235" spans="1:6" x14ac:dyDescent="0.3">
      <c r="A235" s="4"/>
      <c r="B235" s="14"/>
      <c r="C235" s="14"/>
      <c r="D235" s="12"/>
      <c r="E235" s="12"/>
      <c r="F235" s="5"/>
    </row>
    <row r="236" spans="1:6" x14ac:dyDescent="0.3">
      <c r="A236" s="4"/>
      <c r="B236" s="14"/>
      <c r="C236" s="13"/>
      <c r="D236" s="12"/>
      <c r="E236" s="12"/>
      <c r="F236" s="5"/>
    </row>
    <row r="237" spans="1:6" x14ac:dyDescent="0.3">
      <c r="A237" s="4"/>
      <c r="B237" s="13"/>
      <c r="C237" s="13"/>
      <c r="D237" s="12"/>
      <c r="E237" s="12"/>
      <c r="F237" s="5"/>
    </row>
    <row r="238" spans="1:6" x14ac:dyDescent="0.3">
      <c r="A238" s="4"/>
      <c r="B238" s="13"/>
      <c r="C238" s="13"/>
      <c r="D238" s="12"/>
      <c r="E238" s="12"/>
      <c r="F238" s="5"/>
    </row>
    <row r="239" spans="1:6" x14ac:dyDescent="0.3">
      <c r="A239" s="4"/>
      <c r="B239" s="13"/>
      <c r="C239" s="13"/>
      <c r="D239" s="12"/>
      <c r="E239" s="12"/>
      <c r="F239" s="5"/>
    </row>
    <row r="240" spans="1:6" x14ac:dyDescent="0.3">
      <c r="A240" s="4"/>
      <c r="B240" s="13"/>
      <c r="C240" s="13"/>
      <c r="D240" s="12"/>
      <c r="E240" s="12"/>
      <c r="F240" s="5"/>
    </row>
    <row r="241" spans="1:6" x14ac:dyDescent="0.3">
      <c r="A241" s="4"/>
      <c r="B241" s="15"/>
      <c r="C241" s="15"/>
      <c r="D241" s="12"/>
      <c r="E241" s="12"/>
      <c r="F241" s="5"/>
    </row>
    <row r="242" spans="1:6" x14ac:dyDescent="0.3">
      <c r="A242" s="4"/>
      <c r="B242" s="14"/>
      <c r="C242" s="14"/>
      <c r="D242" s="12"/>
      <c r="E242" s="12"/>
      <c r="F242" s="5"/>
    </row>
    <row r="243" spans="1:6" x14ac:dyDescent="0.3">
      <c r="A243" s="4"/>
      <c r="B243" s="14"/>
      <c r="C243" s="13"/>
      <c r="D243" s="12"/>
      <c r="E243" s="12"/>
      <c r="F243" s="5"/>
    </row>
    <row r="244" spans="1:6" x14ac:dyDescent="0.3">
      <c r="A244" s="4"/>
      <c r="B244" s="13"/>
      <c r="C244" s="13"/>
      <c r="D244" s="12"/>
      <c r="E244" s="12"/>
      <c r="F244" s="5"/>
    </row>
    <row r="245" spans="1:6" x14ac:dyDescent="0.3">
      <c r="A245" s="4"/>
      <c r="B245" s="13"/>
      <c r="C245" s="13"/>
      <c r="D245" s="12"/>
      <c r="E245" s="12"/>
      <c r="F245" s="5"/>
    </row>
    <row r="246" spans="1:6" x14ac:dyDescent="0.3">
      <c r="A246" s="4"/>
      <c r="B246" s="13"/>
      <c r="C246" s="13"/>
      <c r="D246" s="12"/>
      <c r="E246" s="12"/>
      <c r="F246" s="5"/>
    </row>
    <row r="247" spans="1:6" x14ac:dyDescent="0.3">
      <c r="A247" s="4"/>
      <c r="B247" s="13"/>
      <c r="C247" s="13"/>
      <c r="D247" s="12"/>
      <c r="E247" s="12"/>
      <c r="F247" s="5"/>
    </row>
    <row r="248" spans="1:6" x14ac:dyDescent="0.3">
      <c r="A248" s="4"/>
      <c r="B248" s="15"/>
      <c r="C248" s="15"/>
      <c r="D248" s="12"/>
      <c r="E248" s="12"/>
      <c r="F248" s="5"/>
    </row>
    <row r="249" spans="1:6" x14ac:dyDescent="0.3">
      <c r="A249" s="4"/>
      <c r="B249" s="15"/>
      <c r="C249" s="15"/>
      <c r="D249" s="12"/>
      <c r="E249" s="12"/>
      <c r="F249" s="5"/>
    </row>
    <row r="250" spans="1:6" x14ac:dyDescent="0.3">
      <c r="A250" s="4"/>
      <c r="B250" s="13"/>
      <c r="C250" s="13"/>
      <c r="D250" s="12"/>
      <c r="E250" s="12"/>
      <c r="F250" s="5"/>
    </row>
    <row r="251" spans="1:6" x14ac:dyDescent="0.3">
      <c r="A251" s="4"/>
      <c r="B251" s="13"/>
      <c r="C251" s="13"/>
      <c r="D251" s="12"/>
      <c r="E251" s="12"/>
      <c r="F251" s="5"/>
    </row>
    <row r="252" spans="1:6" x14ac:dyDescent="0.3">
      <c r="A252" s="4"/>
      <c r="B252" s="13"/>
      <c r="C252" s="13"/>
      <c r="D252" s="12"/>
      <c r="E252" s="12"/>
      <c r="F252" s="5"/>
    </row>
    <row r="253" spans="1:6" x14ac:dyDescent="0.3">
      <c r="A253" s="4"/>
      <c r="B253" s="13"/>
      <c r="C253" s="13"/>
      <c r="D253" s="12"/>
      <c r="E253" s="12"/>
      <c r="F253" s="5"/>
    </row>
    <row r="254" spans="1:6" x14ac:dyDescent="0.3">
      <c r="A254" s="4"/>
      <c r="B254" s="13"/>
      <c r="C254" s="13"/>
      <c r="D254" s="12"/>
      <c r="E254" s="12"/>
      <c r="F254" s="5"/>
    </row>
    <row r="255" spans="1:6" x14ac:dyDescent="0.3">
      <c r="A255" s="4"/>
      <c r="B255" s="13"/>
      <c r="C255" s="13"/>
      <c r="D255" s="12"/>
      <c r="E255" s="12"/>
      <c r="F255" s="5"/>
    </row>
  </sheetData>
  <mergeCells count="6">
    <mergeCell ref="H14:N16"/>
    <mergeCell ref="A1:F1"/>
    <mergeCell ref="H5:N5"/>
    <mergeCell ref="H3:J3"/>
    <mergeCell ref="K3:N3"/>
    <mergeCell ref="H1:N1"/>
  </mergeCells>
  <conditionalFormatting sqref="H7:N12">
    <cfRule type="expression" dxfId="426" priority="689">
      <formula>ISNUMBER(MATCH(H7,$A$4:$A$288,0))</formula>
    </cfRule>
  </conditionalFormatting>
  <dataValidations count="5">
    <dataValidation type="list" allowBlank="1" showInputMessage="1" showErrorMessage="1" sqref="B128:B130 B31:B35 B50:B55 B57:B61 B44:B48 B37:B42 B63:B68 B70:B74 B76:B81 B83:B87 B89:B94 B96:B100 B102:B107 B109:B113 B115:B120 B122:B126 B242:B247 B250:B255 B132:B138 B140:B146 B148:B158 B160:B170 B172:B182 B184:B195 B197:B205 B207:B212 B214:B219 B221:B226 B228:B233 B235:B240 B16:B29 B10:B14 B4:B8" xr:uid="{00000000-0002-0000-0C00-000000000000}">
      <formula1>disciplinas</formula1>
    </dataValidation>
    <dataValidation type="list" allowBlank="1" sqref="D4:D255" xr:uid="{00000000-0002-0000-0C00-000001000000}">
      <formula1>tempo</formula1>
    </dataValidation>
    <dataValidation type="list" allowBlank="1" showInputMessage="1" showErrorMessage="1" sqref="F4:F255" xr:uid="{00000000-0002-0000-0C00-000002000000}">
      <formula1>"Estudado, A estudar, Estudando"</formula1>
    </dataValidation>
    <dataValidation type="list" allowBlank="1" showInputMessage="1" showErrorMessage="1" sqref="K3:N3" xr:uid="{18E5C7FB-44BC-4D41-862B-71D43A65E7EC}">
      <formula1>ano</formula1>
    </dataValidation>
    <dataValidation allowBlank="1" sqref="E4:E1048576" xr:uid="{76DDD28C-D08C-45B7-B9C5-571688E9DFCE}"/>
  </dataValidations>
  <pageMargins left="0.25" right="0.25" top="0.75" bottom="0.75" header="0.3" footer="0.3"/>
  <pageSetup paperSize="9" scale="70"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Plan14">
    <pageSetUpPr fitToPage="1"/>
  </sheetPr>
  <dimension ref="A1:R243"/>
  <sheetViews>
    <sheetView showGridLines="0" workbookViewId="0">
      <selection sqref="A1:F1"/>
    </sheetView>
  </sheetViews>
  <sheetFormatPr defaultColWidth="9.109375" defaultRowHeight="14.4" x14ac:dyDescent="0.3"/>
  <cols>
    <col min="1" max="1" width="12.6640625" style="3" customWidth="1"/>
    <col min="2" max="2" width="17.33203125" style="16" customWidth="1"/>
    <col min="3" max="3" width="50" style="16" customWidth="1"/>
    <col min="4" max="4" width="13.6640625" style="16" customWidth="1"/>
    <col min="5" max="5" width="34.109375" style="16" customWidth="1"/>
    <col min="6" max="6" width="13.109375" style="1" customWidth="1"/>
    <col min="7" max="7" width="3.5546875" style="1" customWidth="1"/>
    <col min="8" max="8" width="5.5546875" style="1" bestFit="1" customWidth="1"/>
    <col min="9" max="9" width="5" style="1" bestFit="1" customWidth="1"/>
    <col min="10" max="10" width="4.5546875" style="1" bestFit="1" customWidth="1"/>
    <col min="11" max="11" width="5.109375" style="1" bestFit="1" customWidth="1"/>
    <col min="12" max="12" width="4.5546875" style="1" bestFit="1" customWidth="1"/>
    <col min="13" max="13" width="4.88671875" style="1" bestFit="1" customWidth="1"/>
    <col min="14" max="14" width="5.33203125" style="1" customWidth="1"/>
    <col min="15" max="15" width="2.88671875" style="1" customWidth="1"/>
    <col min="16" max="17" width="9.109375" style="1"/>
    <col min="18" max="18" width="11" style="1" customWidth="1"/>
    <col min="19" max="16384" width="9.109375" style="1"/>
  </cols>
  <sheetData>
    <row r="1" spans="1:18" ht="21" customHeight="1" x14ac:dyDescent="0.3">
      <c r="A1" s="170" t="s">
        <v>24</v>
      </c>
      <c r="B1" s="170"/>
      <c r="C1" s="170"/>
      <c r="D1" s="170"/>
      <c r="E1" s="171"/>
      <c r="F1" s="171"/>
      <c r="H1" s="177" t="s">
        <v>74</v>
      </c>
      <c r="I1" s="177"/>
      <c r="J1" s="177"/>
      <c r="K1" s="177"/>
      <c r="L1" s="177"/>
      <c r="M1" s="177"/>
      <c r="N1" s="177"/>
    </row>
    <row r="2" spans="1:18" ht="7.5" customHeight="1" x14ac:dyDescent="0.3"/>
    <row r="3" spans="1:18" ht="30" customHeight="1" x14ac:dyDescent="0.3">
      <c r="A3" s="83" t="s">
        <v>0</v>
      </c>
      <c r="B3" s="84" t="s">
        <v>1</v>
      </c>
      <c r="C3" s="84" t="s">
        <v>2</v>
      </c>
      <c r="D3" s="84" t="s">
        <v>3</v>
      </c>
      <c r="E3" s="84" t="s">
        <v>34</v>
      </c>
      <c r="F3" s="84" t="s">
        <v>4</v>
      </c>
      <c r="H3" s="175" t="s">
        <v>14</v>
      </c>
      <c r="I3" s="175"/>
      <c r="J3" s="175"/>
      <c r="K3" s="176">
        <v>2021</v>
      </c>
      <c r="L3" s="176"/>
      <c r="M3" s="176"/>
      <c r="N3" s="176"/>
      <c r="P3" s="179"/>
      <c r="Q3" s="179"/>
      <c r="R3" s="179"/>
    </row>
    <row r="4" spans="1:18" ht="15" customHeight="1" thickBot="1" x14ac:dyDescent="0.35">
      <c r="A4" s="4">
        <v>44228</v>
      </c>
      <c r="B4" s="14" t="s">
        <v>86</v>
      </c>
      <c r="C4" s="13" t="s">
        <v>87</v>
      </c>
      <c r="D4" s="12">
        <v>2.0833333333333332E-2</v>
      </c>
      <c r="E4" s="12"/>
      <c r="F4" s="5" t="s">
        <v>35</v>
      </c>
    </row>
    <row r="5" spans="1:18" ht="18" thickBot="1" x14ac:dyDescent="0.35">
      <c r="A5" s="4">
        <v>44228</v>
      </c>
      <c r="B5" s="13" t="s">
        <v>76</v>
      </c>
      <c r="C5" s="13" t="s">
        <v>88</v>
      </c>
      <c r="D5" s="12">
        <v>6.25E-2</v>
      </c>
      <c r="E5" s="12"/>
      <c r="F5" s="5" t="s">
        <v>35</v>
      </c>
      <c r="H5" s="172">
        <f>DATE(K3,2,1)</f>
        <v>44228</v>
      </c>
      <c r="I5" s="173"/>
      <c r="J5" s="173"/>
      <c r="K5" s="173"/>
      <c r="L5" s="173"/>
      <c r="M5" s="173"/>
      <c r="N5" s="174"/>
    </row>
    <row r="6" spans="1:18" ht="16.2" thickBot="1" x14ac:dyDescent="0.35">
      <c r="A6" s="4">
        <v>44228</v>
      </c>
      <c r="B6" s="13" t="s">
        <v>76</v>
      </c>
      <c r="C6" s="13" t="s">
        <v>89</v>
      </c>
      <c r="D6" s="12">
        <v>0.104166666666667</v>
      </c>
      <c r="E6" s="12"/>
      <c r="F6" s="5" t="s">
        <v>35</v>
      </c>
      <c r="H6" s="7" t="s">
        <v>15</v>
      </c>
      <c r="I6" s="7" t="s">
        <v>16</v>
      </c>
      <c r="J6" s="7" t="s">
        <v>17</v>
      </c>
      <c r="K6" s="7" t="s">
        <v>18</v>
      </c>
      <c r="L6" s="7" t="s">
        <v>19</v>
      </c>
      <c r="M6" s="7" t="s">
        <v>20</v>
      </c>
      <c r="N6" s="7" t="s">
        <v>21</v>
      </c>
    </row>
    <row r="7" spans="1:18" ht="15.6" thickBot="1" x14ac:dyDescent="0.35">
      <c r="A7" s="4">
        <v>44228</v>
      </c>
      <c r="B7" s="13" t="s">
        <v>77</v>
      </c>
      <c r="C7" s="13" t="s">
        <v>90</v>
      </c>
      <c r="D7" s="12">
        <v>0.14583333333333301</v>
      </c>
      <c r="E7" s="12"/>
      <c r="F7" s="5" t="s">
        <v>35</v>
      </c>
      <c r="H7" s="6" t="str">
        <f>IF(MONTH($H$5)&lt;&gt;MONTH($H$5-(WEEKDAY($H$5,1))-IF((WEEKDAY($H$5,1))&lt;=0,7,0)+(ROW(H7)-ROW($H$7))*7+(COLUMN(H7)-COLUMN($H$7)+1)),"",$H$5-(WEEKDAY($H$5,1))-IF((WEEKDAY($H$5,1))&lt;=0,7,0)+(ROW(H7)-ROW($H$7))*7+(COLUMN(H7)-COLUMN($H$7)+1))</f>
        <v/>
      </c>
      <c r="I7" s="6">
        <f t="shared" ref="I7:N12" si="0">IF(MONTH($H$5)&lt;&gt;MONTH($H$5-(WEEKDAY($H$5,1))-IF((WEEKDAY($H$5,1))&lt;=0,7,0)+(ROW(I7)-ROW($H$7))*7+(COLUMN(I7)-COLUMN($H$7)+1)),"",$H$5-(WEEKDAY($H$5,1))-IF((WEEKDAY($H$5,1))&lt;=0,7,0)+(ROW(I7)-ROW($H$7))*7+(COLUMN(I7)-COLUMN($H$7)+1))</f>
        <v>44228</v>
      </c>
      <c r="J7" s="6">
        <f t="shared" si="0"/>
        <v>44229</v>
      </c>
      <c r="K7" s="6">
        <f t="shared" si="0"/>
        <v>44230</v>
      </c>
      <c r="L7" s="6">
        <f t="shared" si="0"/>
        <v>44231</v>
      </c>
      <c r="M7" s="6">
        <f>IF(MONTH($H$5)&lt;&gt;MONTH($H$5-(WEEKDAY($H$5,1))-IF((WEEKDAY($H$5,1))&lt;=0,7,0)+(ROW(M7)-ROW($H$7))*7+(COLUMN(M7)-COLUMN($H$7)+1)),"",$H$5-(WEEKDAY($H$5,1))-IF((WEEKDAY($H$5,1))&lt;=0,7,0)+(ROW(M7)-ROW($H$7))*7+(COLUMN(M7)-COLUMN($H$7)+1))</f>
        <v>44232</v>
      </c>
      <c r="N7" s="6">
        <f t="shared" si="0"/>
        <v>44233</v>
      </c>
    </row>
    <row r="8" spans="1:18" ht="15.6" thickBot="1" x14ac:dyDescent="0.35">
      <c r="A8" s="4">
        <v>44228</v>
      </c>
      <c r="B8" s="13" t="s">
        <v>77</v>
      </c>
      <c r="C8" s="13" t="s">
        <v>91</v>
      </c>
      <c r="D8" s="12">
        <v>0.1875</v>
      </c>
      <c r="E8" s="12"/>
      <c r="F8" s="5" t="s">
        <v>35</v>
      </c>
      <c r="H8" s="6">
        <f t="shared" ref="H8:H12" si="1">IF(MONTH($H$5)&lt;&gt;MONTH($H$5-(WEEKDAY($H$5,1))-IF((WEEKDAY($H$5,1))&lt;=0,7,0)+(ROW(H8)-ROW($H$7))*7+(COLUMN(H8)-COLUMN($H$7)+1)),"",$H$5-(WEEKDAY($H$5,1))-IF((WEEKDAY($H$5,1))&lt;=0,7,0)+(ROW(H8)-ROW($H$7))*7+(COLUMN(H8)-COLUMN($H$7)+1))</f>
        <v>44234</v>
      </c>
      <c r="I8" s="6">
        <f t="shared" si="0"/>
        <v>44235</v>
      </c>
      <c r="J8" s="6">
        <f t="shared" si="0"/>
        <v>44236</v>
      </c>
      <c r="K8" s="6">
        <f t="shared" si="0"/>
        <v>44237</v>
      </c>
      <c r="L8" s="6">
        <f t="shared" si="0"/>
        <v>44238</v>
      </c>
      <c r="M8" s="6">
        <f>IF(MONTH($H$5)&lt;&gt;MONTH($H$5-(WEEKDAY($H$5,1))-IF((WEEKDAY($H$5,1))&lt;=0,7,0)+(ROW(M8)-ROW($H$7))*7+(COLUMN(M8)-COLUMN($H$7)+1)),"",$H$5-(WEEKDAY($H$5,1))-IF((WEEKDAY($H$5,1))&lt;=0,7,0)+(ROW(M8)-ROW($H$7))*7+(COLUMN(M8)-COLUMN($H$7)+1))</f>
        <v>44239</v>
      </c>
      <c r="N8" s="6">
        <f t="shared" si="0"/>
        <v>44240</v>
      </c>
    </row>
    <row r="9" spans="1:18" ht="15.6" thickBot="1" x14ac:dyDescent="0.35">
      <c r="A9" s="4">
        <v>44228</v>
      </c>
      <c r="B9" s="15" t="s">
        <v>76</v>
      </c>
      <c r="C9" s="15" t="s">
        <v>78</v>
      </c>
      <c r="D9" s="12">
        <v>0.22916666666666699</v>
      </c>
      <c r="E9" s="12"/>
      <c r="F9" s="5" t="s">
        <v>35</v>
      </c>
      <c r="H9" s="6">
        <f t="shared" si="1"/>
        <v>44241</v>
      </c>
      <c r="I9" s="6">
        <f t="shared" si="0"/>
        <v>44242</v>
      </c>
      <c r="J9" s="6">
        <f t="shared" si="0"/>
        <v>44243</v>
      </c>
      <c r="K9" s="6">
        <f t="shared" si="0"/>
        <v>44244</v>
      </c>
      <c r="L9" s="6">
        <f t="shared" si="0"/>
        <v>44245</v>
      </c>
      <c r="M9" s="6">
        <f t="shared" si="0"/>
        <v>44246</v>
      </c>
      <c r="N9" s="6">
        <f t="shared" si="0"/>
        <v>44247</v>
      </c>
    </row>
    <row r="10" spans="1:18" ht="15.6" thickBot="1" x14ac:dyDescent="0.35">
      <c r="A10" s="4">
        <v>44228</v>
      </c>
      <c r="B10" s="14" t="s">
        <v>86</v>
      </c>
      <c r="C10" s="14" t="s">
        <v>92</v>
      </c>
      <c r="D10" s="12">
        <v>0.27083333333333298</v>
      </c>
      <c r="E10" s="12"/>
      <c r="F10" s="5" t="s">
        <v>35</v>
      </c>
      <c r="H10" s="6">
        <f t="shared" si="1"/>
        <v>44248</v>
      </c>
      <c r="I10" s="6">
        <f t="shared" si="0"/>
        <v>44249</v>
      </c>
      <c r="J10" s="6">
        <f t="shared" si="0"/>
        <v>44250</v>
      </c>
      <c r="K10" s="6">
        <f t="shared" si="0"/>
        <v>44251</v>
      </c>
      <c r="L10" s="6">
        <f t="shared" si="0"/>
        <v>44252</v>
      </c>
      <c r="M10" s="6">
        <f t="shared" si="0"/>
        <v>44253</v>
      </c>
      <c r="N10" s="6">
        <f t="shared" si="0"/>
        <v>44254</v>
      </c>
    </row>
    <row r="11" spans="1:18" ht="15.6" thickBot="1" x14ac:dyDescent="0.35">
      <c r="A11" s="4">
        <v>44228</v>
      </c>
      <c r="B11" s="13" t="s">
        <v>76</v>
      </c>
      <c r="C11" s="13" t="s">
        <v>93</v>
      </c>
      <c r="D11" s="12">
        <v>0.3125</v>
      </c>
      <c r="E11" s="12"/>
      <c r="F11" s="5" t="s">
        <v>35</v>
      </c>
      <c r="H11" s="6">
        <f t="shared" si="1"/>
        <v>44255</v>
      </c>
      <c r="I11" s="6" t="str">
        <f t="shared" si="0"/>
        <v/>
      </c>
      <c r="J11" s="6" t="str">
        <f t="shared" si="0"/>
        <v/>
      </c>
      <c r="K11" s="6" t="str">
        <f t="shared" si="0"/>
        <v/>
      </c>
      <c r="L11" s="6" t="str">
        <f t="shared" si="0"/>
        <v/>
      </c>
      <c r="M11" s="6" t="str">
        <f t="shared" si="0"/>
        <v/>
      </c>
      <c r="N11" s="6" t="str">
        <f t="shared" si="0"/>
        <v/>
      </c>
    </row>
    <row r="12" spans="1:18" ht="15.6" thickBot="1" x14ac:dyDescent="0.35">
      <c r="A12" s="4">
        <v>44229</v>
      </c>
      <c r="B12" s="13" t="s">
        <v>76</v>
      </c>
      <c r="C12" s="13" t="s">
        <v>37</v>
      </c>
      <c r="D12" s="12">
        <v>0.35416666666666702</v>
      </c>
      <c r="E12" s="12"/>
      <c r="F12" s="5" t="s">
        <v>36</v>
      </c>
      <c r="H12" s="6" t="str">
        <f t="shared" si="1"/>
        <v/>
      </c>
      <c r="I12" s="6" t="str">
        <f t="shared" si="0"/>
        <v/>
      </c>
      <c r="J12" s="6" t="str">
        <f t="shared" si="0"/>
        <v/>
      </c>
      <c r="K12" s="6" t="str">
        <f t="shared" si="0"/>
        <v/>
      </c>
      <c r="L12" s="6" t="str">
        <f t="shared" si="0"/>
        <v/>
      </c>
      <c r="M12" s="6" t="str">
        <f t="shared" si="0"/>
        <v/>
      </c>
      <c r="N12" s="6" t="str">
        <f t="shared" si="0"/>
        <v/>
      </c>
    </row>
    <row r="13" spans="1:18" x14ac:dyDescent="0.3">
      <c r="A13" s="4">
        <v>44229</v>
      </c>
      <c r="B13" s="13" t="s">
        <v>77</v>
      </c>
      <c r="C13" s="13" t="s">
        <v>38</v>
      </c>
      <c r="D13" s="12">
        <v>0.39583333333333298</v>
      </c>
      <c r="E13" s="12"/>
      <c r="F13" s="5" t="s">
        <v>36</v>
      </c>
      <c r="P13" s="178"/>
      <c r="Q13" s="178"/>
      <c r="R13" s="178"/>
    </row>
    <row r="14" spans="1:18" x14ac:dyDescent="0.3">
      <c r="A14" s="4">
        <v>44229</v>
      </c>
      <c r="B14" s="13" t="s">
        <v>77</v>
      </c>
      <c r="C14" s="13" t="s">
        <v>33</v>
      </c>
      <c r="D14" s="12">
        <v>0.4375</v>
      </c>
      <c r="E14" s="12"/>
      <c r="F14" s="5" t="s">
        <v>36</v>
      </c>
      <c r="H14" s="169" t="s">
        <v>114</v>
      </c>
      <c r="I14" s="169"/>
      <c r="J14" s="169"/>
      <c r="K14" s="169"/>
      <c r="L14" s="169"/>
      <c r="M14" s="169"/>
      <c r="N14" s="169"/>
      <c r="P14" s="178"/>
      <c r="Q14" s="178"/>
      <c r="R14" s="178"/>
    </row>
    <row r="15" spans="1:18" x14ac:dyDescent="0.3">
      <c r="A15" s="4">
        <v>44229</v>
      </c>
      <c r="B15" s="15" t="s">
        <v>76</v>
      </c>
      <c r="C15" s="15" t="s">
        <v>39</v>
      </c>
      <c r="D15" s="12">
        <v>0.47916666666666702</v>
      </c>
      <c r="E15" s="12"/>
      <c r="F15" s="5" t="s">
        <v>36</v>
      </c>
      <c r="H15" s="169"/>
      <c r="I15" s="169"/>
      <c r="J15" s="169"/>
      <c r="K15" s="169"/>
      <c r="L15" s="169"/>
      <c r="M15" s="169"/>
      <c r="N15" s="169"/>
      <c r="P15" s="178"/>
      <c r="Q15" s="178"/>
      <c r="R15" s="178"/>
    </row>
    <row r="16" spans="1:18" x14ac:dyDescent="0.3">
      <c r="A16" s="4">
        <v>44229</v>
      </c>
      <c r="B16" s="14" t="s">
        <v>86</v>
      </c>
      <c r="C16" s="14" t="s">
        <v>40</v>
      </c>
      <c r="D16" s="12">
        <v>0.52083333333333304</v>
      </c>
      <c r="E16" s="12"/>
      <c r="F16" s="5" t="s">
        <v>36</v>
      </c>
      <c r="H16" s="169"/>
      <c r="I16" s="169"/>
      <c r="J16" s="169"/>
      <c r="K16" s="169"/>
      <c r="L16" s="169"/>
      <c r="M16" s="169"/>
      <c r="N16" s="169"/>
    </row>
    <row r="17" spans="1:6" x14ac:dyDescent="0.3">
      <c r="A17" s="4">
        <v>44229</v>
      </c>
      <c r="B17" s="13" t="s">
        <v>76</v>
      </c>
      <c r="C17" s="13" t="s">
        <v>94</v>
      </c>
      <c r="D17" s="12">
        <v>0.5625</v>
      </c>
      <c r="E17" s="12"/>
      <c r="F17" s="5" t="s">
        <v>36</v>
      </c>
    </row>
    <row r="18" spans="1:6" x14ac:dyDescent="0.3">
      <c r="A18" s="4">
        <v>44229</v>
      </c>
      <c r="B18" s="13" t="s">
        <v>77</v>
      </c>
      <c r="C18" s="13" t="s">
        <v>95</v>
      </c>
      <c r="D18" s="12">
        <v>0.60416666666666696</v>
      </c>
      <c r="E18" s="12"/>
      <c r="F18" s="5" t="s">
        <v>36</v>
      </c>
    </row>
    <row r="19" spans="1:6" x14ac:dyDescent="0.3">
      <c r="A19" s="4">
        <v>44229</v>
      </c>
      <c r="B19" s="13" t="s">
        <v>96</v>
      </c>
      <c r="C19" s="13" t="s">
        <v>97</v>
      </c>
      <c r="D19" s="12">
        <v>0.64583333333333304</v>
      </c>
      <c r="E19" s="12"/>
      <c r="F19" s="5" t="s">
        <v>36</v>
      </c>
    </row>
    <row r="20" spans="1:6" x14ac:dyDescent="0.3">
      <c r="A20" s="4">
        <v>44230</v>
      </c>
      <c r="B20" s="13" t="s">
        <v>86</v>
      </c>
      <c r="C20" s="13" t="s">
        <v>98</v>
      </c>
      <c r="D20" s="12">
        <v>0.6875</v>
      </c>
      <c r="E20" s="12"/>
      <c r="F20" s="5" t="s">
        <v>79</v>
      </c>
    </row>
    <row r="21" spans="1:6" x14ac:dyDescent="0.3">
      <c r="A21" s="4">
        <v>44230</v>
      </c>
      <c r="B21" s="13" t="s">
        <v>77</v>
      </c>
      <c r="C21" s="13" t="s">
        <v>99</v>
      </c>
      <c r="D21" s="12">
        <v>0.72916666666666696</v>
      </c>
      <c r="E21" s="12"/>
      <c r="F21" s="5" t="s">
        <v>79</v>
      </c>
    </row>
    <row r="22" spans="1:6" x14ac:dyDescent="0.3">
      <c r="A22" s="4">
        <v>44230</v>
      </c>
      <c r="B22" s="11" t="s">
        <v>76</v>
      </c>
      <c r="C22" s="11" t="s">
        <v>100</v>
      </c>
      <c r="D22" s="12">
        <v>0.77083333333333304</v>
      </c>
      <c r="E22" s="12"/>
      <c r="F22" s="5" t="s">
        <v>79</v>
      </c>
    </row>
    <row r="23" spans="1:6" x14ac:dyDescent="0.3">
      <c r="A23" s="4">
        <v>44230</v>
      </c>
      <c r="B23" s="13" t="s">
        <v>77</v>
      </c>
      <c r="C23" s="13" t="s">
        <v>80</v>
      </c>
      <c r="D23" s="12">
        <v>0.8125</v>
      </c>
      <c r="E23" s="12"/>
      <c r="F23" s="5" t="s">
        <v>79</v>
      </c>
    </row>
    <row r="24" spans="1:6" x14ac:dyDescent="0.3">
      <c r="A24" s="4">
        <v>44230</v>
      </c>
      <c r="B24" s="13" t="s">
        <v>96</v>
      </c>
      <c r="C24" s="13" t="s">
        <v>101</v>
      </c>
      <c r="D24" s="12">
        <v>0.85416666666666696</v>
      </c>
      <c r="E24" s="12"/>
      <c r="F24" s="5" t="s">
        <v>79</v>
      </c>
    </row>
    <row r="25" spans="1:6" x14ac:dyDescent="0.3">
      <c r="A25" s="4">
        <v>44230</v>
      </c>
      <c r="B25" s="14" t="s">
        <v>86</v>
      </c>
      <c r="C25" s="13" t="s">
        <v>87</v>
      </c>
      <c r="D25" s="12">
        <v>0.89583333333333304</v>
      </c>
      <c r="E25" s="12"/>
      <c r="F25" s="5" t="s">
        <v>79</v>
      </c>
    </row>
    <row r="26" spans="1:6" x14ac:dyDescent="0.3">
      <c r="A26" s="4">
        <v>44230</v>
      </c>
      <c r="B26" s="13" t="s">
        <v>76</v>
      </c>
      <c r="C26" s="13" t="s">
        <v>88</v>
      </c>
      <c r="D26" s="12">
        <v>0.9375</v>
      </c>
      <c r="E26" s="12"/>
      <c r="F26" s="5" t="s">
        <v>79</v>
      </c>
    </row>
    <row r="27" spans="1:6" x14ac:dyDescent="0.3">
      <c r="A27" s="4">
        <v>44230</v>
      </c>
      <c r="B27" s="13" t="s">
        <v>76</v>
      </c>
      <c r="C27" s="13" t="s">
        <v>89</v>
      </c>
      <c r="D27" s="12">
        <v>0.97916666666666696</v>
      </c>
      <c r="E27" s="12"/>
      <c r="F27" s="5" t="s">
        <v>79</v>
      </c>
    </row>
    <row r="28" spans="1:6" x14ac:dyDescent="0.3">
      <c r="A28" s="4"/>
      <c r="B28" s="13"/>
      <c r="C28" s="13"/>
      <c r="D28" s="12"/>
      <c r="E28" s="12"/>
      <c r="F28" s="5"/>
    </row>
    <row r="29" spans="1:6" x14ac:dyDescent="0.3">
      <c r="A29" s="4"/>
      <c r="B29" s="15"/>
      <c r="C29" s="15"/>
      <c r="D29" s="12"/>
      <c r="E29" s="12"/>
      <c r="F29" s="5"/>
    </row>
    <row r="30" spans="1:6" x14ac:dyDescent="0.3">
      <c r="A30" s="4"/>
      <c r="B30" s="14"/>
      <c r="C30" s="14"/>
      <c r="D30" s="12"/>
      <c r="E30" s="12"/>
      <c r="F30" s="5"/>
    </row>
    <row r="31" spans="1:6" x14ac:dyDescent="0.3">
      <c r="A31" s="4"/>
      <c r="B31" s="14"/>
      <c r="C31" s="13"/>
      <c r="D31" s="12"/>
      <c r="E31" s="12"/>
      <c r="F31" s="5"/>
    </row>
    <row r="32" spans="1:6" x14ac:dyDescent="0.3">
      <c r="A32" s="4"/>
      <c r="B32" s="13"/>
      <c r="C32" s="13"/>
      <c r="D32" s="12"/>
      <c r="E32" s="12"/>
      <c r="F32" s="5"/>
    </row>
    <row r="33" spans="1:6" x14ac:dyDescent="0.3">
      <c r="A33" s="4"/>
      <c r="B33" s="13"/>
      <c r="C33" s="13"/>
      <c r="D33" s="12"/>
      <c r="E33" s="12"/>
      <c r="F33" s="5"/>
    </row>
    <row r="34" spans="1:6" x14ac:dyDescent="0.3">
      <c r="A34" s="4"/>
      <c r="B34" s="13"/>
      <c r="C34" s="13"/>
      <c r="D34" s="12"/>
      <c r="E34" s="12"/>
      <c r="F34" s="5"/>
    </row>
    <row r="35" spans="1:6" x14ac:dyDescent="0.3">
      <c r="A35" s="4"/>
      <c r="B35" s="13"/>
      <c r="C35" s="13"/>
      <c r="D35" s="12"/>
      <c r="E35" s="12"/>
      <c r="F35" s="5"/>
    </row>
    <row r="36" spans="1:6" x14ac:dyDescent="0.3">
      <c r="A36" s="4"/>
      <c r="B36" s="15"/>
      <c r="C36" s="15"/>
      <c r="D36" s="12"/>
      <c r="E36" s="12"/>
      <c r="F36" s="5"/>
    </row>
    <row r="37" spans="1:6" x14ac:dyDescent="0.3">
      <c r="A37" s="4"/>
      <c r="B37" s="14"/>
      <c r="C37" s="14"/>
      <c r="D37" s="12"/>
      <c r="E37" s="12"/>
      <c r="F37" s="5"/>
    </row>
    <row r="38" spans="1:6" x14ac:dyDescent="0.3">
      <c r="A38" s="4"/>
      <c r="B38" s="13"/>
      <c r="C38" s="13"/>
      <c r="D38" s="12"/>
      <c r="E38" s="12"/>
      <c r="F38" s="5"/>
    </row>
    <row r="39" spans="1:6" x14ac:dyDescent="0.3">
      <c r="A39" s="4"/>
      <c r="B39" s="13"/>
      <c r="C39" s="13"/>
      <c r="D39" s="12"/>
      <c r="E39" s="12"/>
      <c r="F39" s="5"/>
    </row>
    <row r="40" spans="1:6" x14ac:dyDescent="0.3">
      <c r="A40" s="4"/>
      <c r="B40" s="13"/>
      <c r="C40" s="13"/>
      <c r="D40" s="12"/>
      <c r="E40" s="12"/>
      <c r="F40" s="5"/>
    </row>
    <row r="41" spans="1:6" x14ac:dyDescent="0.3">
      <c r="A41" s="4"/>
      <c r="B41" s="13"/>
      <c r="C41" s="13"/>
      <c r="D41" s="12"/>
      <c r="E41" s="12"/>
      <c r="F41" s="5"/>
    </row>
    <row r="42" spans="1:6" x14ac:dyDescent="0.3">
      <c r="A42" s="4"/>
      <c r="B42" s="15"/>
      <c r="C42" s="15"/>
      <c r="D42" s="12"/>
      <c r="E42" s="12"/>
      <c r="F42" s="5"/>
    </row>
    <row r="43" spans="1:6" x14ac:dyDescent="0.3">
      <c r="A43" s="4"/>
      <c r="B43" s="14"/>
      <c r="C43" s="14"/>
      <c r="D43" s="12"/>
      <c r="E43" s="12"/>
      <c r="F43" s="5"/>
    </row>
    <row r="44" spans="1:6" x14ac:dyDescent="0.3">
      <c r="A44" s="4"/>
      <c r="B44" s="14"/>
      <c r="C44" s="13"/>
      <c r="D44" s="12"/>
      <c r="E44" s="12"/>
      <c r="F44" s="5"/>
    </row>
    <row r="45" spans="1:6" x14ac:dyDescent="0.3">
      <c r="A45" s="4"/>
      <c r="B45" s="13"/>
      <c r="C45" s="13"/>
      <c r="D45" s="12"/>
      <c r="E45" s="12"/>
      <c r="F45" s="5"/>
    </row>
    <row r="46" spans="1:6" x14ac:dyDescent="0.3">
      <c r="A46" s="4"/>
      <c r="B46" s="13"/>
      <c r="C46" s="13"/>
      <c r="D46" s="12"/>
      <c r="E46" s="12"/>
      <c r="F46" s="5"/>
    </row>
    <row r="47" spans="1:6" x14ac:dyDescent="0.3">
      <c r="A47" s="4"/>
      <c r="B47" s="13"/>
      <c r="C47" s="13"/>
      <c r="D47" s="12"/>
      <c r="E47" s="12"/>
      <c r="F47" s="5"/>
    </row>
    <row r="48" spans="1:6" x14ac:dyDescent="0.3">
      <c r="A48" s="4"/>
      <c r="B48" s="13"/>
      <c r="C48" s="13"/>
      <c r="D48" s="12"/>
      <c r="E48" s="12"/>
      <c r="F48" s="5"/>
    </row>
    <row r="49" spans="1:6" x14ac:dyDescent="0.3">
      <c r="A49" s="4"/>
      <c r="B49" s="15"/>
      <c r="C49" s="13"/>
      <c r="D49" s="12"/>
      <c r="E49" s="12"/>
      <c r="F49" s="5"/>
    </row>
    <row r="50" spans="1:6" x14ac:dyDescent="0.3">
      <c r="A50" s="4"/>
      <c r="B50" s="14"/>
      <c r="C50" s="13"/>
      <c r="D50" s="12"/>
      <c r="E50" s="12"/>
      <c r="F50" s="5"/>
    </row>
    <row r="51" spans="1:6" x14ac:dyDescent="0.3">
      <c r="A51" s="4"/>
      <c r="B51" s="13"/>
      <c r="C51" s="15"/>
      <c r="D51" s="12"/>
      <c r="E51" s="12"/>
      <c r="F51" s="5"/>
    </row>
    <row r="52" spans="1:6" x14ac:dyDescent="0.3">
      <c r="A52" s="4"/>
      <c r="B52" s="13"/>
      <c r="C52" s="14"/>
      <c r="D52" s="12"/>
      <c r="E52" s="12"/>
      <c r="F52" s="5"/>
    </row>
    <row r="53" spans="1:6" x14ac:dyDescent="0.3">
      <c r="A53" s="4"/>
      <c r="B53" s="13"/>
      <c r="C53" s="13"/>
      <c r="D53" s="12"/>
      <c r="E53" s="12"/>
      <c r="F53" s="5"/>
    </row>
    <row r="54" spans="1:6" x14ac:dyDescent="0.3">
      <c r="A54" s="4"/>
      <c r="B54" s="13"/>
      <c r="C54" s="13"/>
      <c r="D54" s="12"/>
      <c r="E54" s="12"/>
      <c r="F54" s="5"/>
    </row>
    <row r="55" spans="1:6" x14ac:dyDescent="0.3">
      <c r="A55" s="4"/>
      <c r="B55" s="15"/>
      <c r="C55" s="13"/>
      <c r="D55" s="12"/>
      <c r="E55" s="12"/>
      <c r="F55" s="5"/>
    </row>
    <row r="56" spans="1:6" x14ac:dyDescent="0.3">
      <c r="A56" s="4"/>
      <c r="B56" s="14"/>
      <c r="C56" s="13"/>
      <c r="D56" s="12"/>
      <c r="E56" s="12"/>
      <c r="F56" s="5"/>
    </row>
    <row r="57" spans="1:6" x14ac:dyDescent="0.3">
      <c r="A57" s="4"/>
      <c r="B57" s="14"/>
      <c r="C57" s="15"/>
      <c r="D57" s="12"/>
      <c r="E57" s="12"/>
      <c r="F57" s="5"/>
    </row>
    <row r="58" spans="1:6" x14ac:dyDescent="0.3">
      <c r="A58" s="4"/>
      <c r="B58" s="13"/>
      <c r="C58" s="14"/>
      <c r="D58" s="12"/>
      <c r="E58" s="12"/>
      <c r="F58" s="5"/>
    </row>
    <row r="59" spans="1:6" x14ac:dyDescent="0.3">
      <c r="A59" s="4"/>
      <c r="B59" s="13"/>
      <c r="C59" s="13"/>
      <c r="D59" s="12"/>
      <c r="E59" s="12"/>
      <c r="F59" s="5"/>
    </row>
    <row r="60" spans="1:6" x14ac:dyDescent="0.3">
      <c r="A60" s="4"/>
      <c r="B60" s="13"/>
      <c r="C60" s="13"/>
      <c r="D60" s="12"/>
      <c r="E60" s="12"/>
      <c r="F60" s="5"/>
    </row>
    <row r="61" spans="1:6" x14ac:dyDescent="0.3">
      <c r="A61" s="4"/>
      <c r="B61" s="13"/>
      <c r="C61" s="13"/>
      <c r="D61" s="12"/>
      <c r="E61" s="12"/>
      <c r="F61" s="5"/>
    </row>
    <row r="62" spans="1:6" x14ac:dyDescent="0.3">
      <c r="A62" s="4"/>
      <c r="B62" s="15"/>
      <c r="C62" s="13"/>
      <c r="D62" s="12"/>
      <c r="E62" s="12"/>
      <c r="F62" s="5"/>
    </row>
    <row r="63" spans="1:6" x14ac:dyDescent="0.3">
      <c r="A63" s="4"/>
      <c r="B63" s="14"/>
      <c r="C63" s="13"/>
      <c r="D63" s="12"/>
      <c r="E63" s="12"/>
      <c r="F63" s="5"/>
    </row>
    <row r="64" spans="1:6" x14ac:dyDescent="0.3">
      <c r="A64" s="4"/>
      <c r="B64" s="13"/>
      <c r="C64" s="11"/>
      <c r="D64" s="12"/>
      <c r="E64" s="12"/>
      <c r="F64" s="5"/>
    </row>
    <row r="65" spans="1:6" x14ac:dyDescent="0.3">
      <c r="A65" s="4"/>
      <c r="B65" s="13"/>
      <c r="C65" s="13"/>
      <c r="D65" s="12"/>
      <c r="E65" s="12"/>
      <c r="F65" s="5"/>
    </row>
    <row r="66" spans="1:6" x14ac:dyDescent="0.3">
      <c r="A66" s="4"/>
      <c r="B66" s="13"/>
      <c r="C66" s="13"/>
      <c r="D66" s="12"/>
      <c r="E66" s="12"/>
      <c r="F66" s="5"/>
    </row>
    <row r="67" spans="1:6" x14ac:dyDescent="0.3">
      <c r="A67" s="4"/>
      <c r="B67" s="13"/>
      <c r="C67" s="13"/>
      <c r="D67" s="12"/>
      <c r="E67" s="12"/>
      <c r="F67" s="5"/>
    </row>
    <row r="68" spans="1:6" x14ac:dyDescent="0.3">
      <c r="A68" s="4"/>
      <c r="B68" s="15"/>
      <c r="C68" s="13"/>
      <c r="D68" s="12"/>
      <c r="E68" s="12"/>
      <c r="F68" s="5"/>
    </row>
    <row r="69" spans="1:6" x14ac:dyDescent="0.3">
      <c r="A69" s="4"/>
      <c r="B69" s="14"/>
      <c r="C69" s="13"/>
      <c r="D69" s="12"/>
      <c r="E69" s="12"/>
      <c r="F69" s="5"/>
    </row>
    <row r="70" spans="1:6" x14ac:dyDescent="0.3">
      <c r="A70" s="4"/>
      <c r="B70" s="14"/>
      <c r="C70" s="13"/>
      <c r="D70" s="12"/>
      <c r="E70" s="12"/>
      <c r="F70" s="5"/>
    </row>
    <row r="71" spans="1:6" x14ac:dyDescent="0.3">
      <c r="A71" s="4"/>
      <c r="B71" s="13"/>
      <c r="C71" s="13"/>
      <c r="D71" s="12"/>
      <c r="E71" s="12"/>
      <c r="F71" s="5"/>
    </row>
    <row r="72" spans="1:6" x14ac:dyDescent="0.3">
      <c r="A72" s="4"/>
      <c r="B72" s="13"/>
      <c r="C72" s="15"/>
      <c r="D72" s="12"/>
      <c r="E72" s="12"/>
      <c r="F72" s="5"/>
    </row>
    <row r="73" spans="1:6" x14ac:dyDescent="0.3">
      <c r="A73" s="4"/>
      <c r="B73" s="13"/>
      <c r="C73" s="14"/>
      <c r="D73" s="12"/>
      <c r="E73" s="12"/>
      <c r="F73" s="5"/>
    </row>
    <row r="74" spans="1:6" x14ac:dyDescent="0.3">
      <c r="A74" s="4"/>
      <c r="B74" s="13"/>
      <c r="C74" s="13"/>
      <c r="D74" s="12"/>
      <c r="E74" s="12"/>
      <c r="F74" s="5"/>
    </row>
    <row r="75" spans="1:6" x14ac:dyDescent="0.3">
      <c r="A75" s="4"/>
      <c r="B75" s="15"/>
      <c r="C75" s="13"/>
      <c r="D75" s="12"/>
      <c r="E75" s="12"/>
      <c r="F75" s="5"/>
    </row>
    <row r="76" spans="1:6" x14ac:dyDescent="0.3">
      <c r="A76" s="4"/>
      <c r="B76" s="14"/>
      <c r="C76" s="13"/>
      <c r="D76" s="12"/>
      <c r="E76" s="12"/>
      <c r="F76" s="5"/>
    </row>
    <row r="77" spans="1:6" x14ac:dyDescent="0.3">
      <c r="A77" s="4"/>
      <c r="B77" s="13"/>
      <c r="C77" s="13"/>
      <c r="D77" s="12"/>
      <c r="E77" s="12"/>
      <c r="F77" s="5"/>
    </row>
    <row r="78" spans="1:6" x14ac:dyDescent="0.3">
      <c r="A78" s="4"/>
      <c r="B78" s="13"/>
      <c r="C78" s="15"/>
      <c r="D78" s="12"/>
      <c r="E78" s="12"/>
      <c r="F78" s="5"/>
    </row>
    <row r="79" spans="1:6" x14ac:dyDescent="0.3">
      <c r="A79" s="4"/>
      <c r="B79" s="13"/>
      <c r="C79" s="14"/>
      <c r="D79" s="12"/>
      <c r="E79" s="12"/>
      <c r="F79" s="5"/>
    </row>
    <row r="80" spans="1:6" x14ac:dyDescent="0.3">
      <c r="A80" s="4"/>
      <c r="B80" s="13"/>
      <c r="C80" s="13"/>
      <c r="D80" s="12"/>
      <c r="E80" s="12"/>
      <c r="F80" s="5"/>
    </row>
    <row r="81" spans="1:6" x14ac:dyDescent="0.3">
      <c r="A81" s="4"/>
      <c r="B81" s="15"/>
      <c r="C81" s="13"/>
      <c r="D81" s="12"/>
      <c r="E81" s="12"/>
      <c r="F81" s="5"/>
    </row>
    <row r="82" spans="1:6" x14ac:dyDescent="0.3">
      <c r="A82" s="4"/>
      <c r="B82" s="14"/>
      <c r="C82" s="13"/>
      <c r="D82" s="12"/>
      <c r="E82" s="12"/>
      <c r="F82" s="5"/>
    </row>
    <row r="83" spans="1:6" x14ac:dyDescent="0.3">
      <c r="A83" s="4"/>
      <c r="B83" s="14"/>
      <c r="C83" s="13"/>
      <c r="D83" s="12"/>
      <c r="E83" s="12"/>
      <c r="F83" s="5"/>
    </row>
    <row r="84" spans="1:6" x14ac:dyDescent="0.3">
      <c r="A84" s="4"/>
      <c r="B84" s="13"/>
      <c r="C84" s="13"/>
      <c r="D84" s="12"/>
      <c r="E84" s="12"/>
      <c r="F84" s="5"/>
    </row>
    <row r="85" spans="1:6" x14ac:dyDescent="0.3">
      <c r="A85" s="4"/>
      <c r="B85" s="13"/>
      <c r="C85" s="15"/>
      <c r="D85" s="12"/>
      <c r="E85" s="12"/>
      <c r="F85" s="5"/>
    </row>
    <row r="86" spans="1:6" x14ac:dyDescent="0.3">
      <c r="A86" s="4"/>
      <c r="B86" s="13"/>
      <c r="C86" s="14"/>
      <c r="D86" s="12"/>
      <c r="E86" s="12"/>
      <c r="F86" s="5"/>
    </row>
    <row r="87" spans="1:6" x14ac:dyDescent="0.3">
      <c r="A87" s="4"/>
      <c r="B87" s="13"/>
      <c r="C87" s="13"/>
      <c r="D87" s="12"/>
      <c r="E87" s="12"/>
      <c r="F87" s="5"/>
    </row>
    <row r="88" spans="1:6" x14ac:dyDescent="0.3">
      <c r="A88" s="4"/>
      <c r="B88" s="15"/>
      <c r="C88" s="13"/>
      <c r="D88" s="12"/>
      <c r="E88" s="12"/>
      <c r="F88" s="5"/>
    </row>
    <row r="89" spans="1:6" x14ac:dyDescent="0.3">
      <c r="A89" s="4"/>
      <c r="B89" s="14"/>
      <c r="C89" s="13"/>
      <c r="D89" s="12"/>
      <c r="E89" s="12"/>
      <c r="F89" s="5"/>
    </row>
    <row r="90" spans="1:6" x14ac:dyDescent="0.3">
      <c r="A90" s="4"/>
      <c r="B90" s="13"/>
      <c r="C90" s="13"/>
      <c r="D90" s="12"/>
      <c r="E90" s="12"/>
      <c r="F90" s="5"/>
    </row>
    <row r="91" spans="1:6" x14ac:dyDescent="0.3">
      <c r="A91" s="4"/>
      <c r="B91" s="13"/>
      <c r="C91" s="15"/>
      <c r="D91" s="12"/>
      <c r="E91" s="12"/>
      <c r="F91" s="5"/>
    </row>
    <row r="92" spans="1:6" x14ac:dyDescent="0.3">
      <c r="A92" s="4"/>
      <c r="B92" s="13"/>
      <c r="C92" s="14"/>
      <c r="D92" s="12"/>
      <c r="E92" s="12"/>
      <c r="F92" s="5"/>
    </row>
    <row r="93" spans="1:6" x14ac:dyDescent="0.3">
      <c r="A93" s="4"/>
      <c r="B93" s="13"/>
      <c r="C93" s="13"/>
      <c r="D93" s="12"/>
      <c r="E93" s="12"/>
      <c r="F93" s="5"/>
    </row>
    <row r="94" spans="1:6" x14ac:dyDescent="0.3">
      <c r="A94" s="4"/>
      <c r="B94" s="15"/>
      <c r="C94" s="13"/>
      <c r="D94" s="12"/>
      <c r="E94" s="12"/>
      <c r="F94" s="5"/>
    </row>
    <row r="95" spans="1:6" x14ac:dyDescent="0.3">
      <c r="A95" s="4"/>
      <c r="B95" s="14"/>
      <c r="C95" s="13"/>
      <c r="D95" s="12"/>
      <c r="E95" s="12"/>
      <c r="F95" s="5"/>
    </row>
    <row r="96" spans="1:6" x14ac:dyDescent="0.3">
      <c r="A96" s="4"/>
      <c r="B96" s="14"/>
      <c r="C96" s="13"/>
      <c r="D96" s="12"/>
      <c r="E96" s="12"/>
      <c r="F96" s="5"/>
    </row>
    <row r="97" spans="1:6" x14ac:dyDescent="0.3">
      <c r="A97" s="4"/>
      <c r="B97" s="13"/>
      <c r="C97" s="13"/>
      <c r="D97" s="12"/>
      <c r="E97" s="12"/>
      <c r="F97" s="5"/>
    </row>
    <row r="98" spans="1:6" x14ac:dyDescent="0.3">
      <c r="A98" s="4"/>
      <c r="B98" s="13"/>
      <c r="C98" s="15"/>
      <c r="D98" s="12"/>
      <c r="E98" s="12"/>
      <c r="F98" s="5"/>
    </row>
    <row r="99" spans="1:6" x14ac:dyDescent="0.3">
      <c r="A99" s="4"/>
      <c r="B99" s="13"/>
      <c r="C99" s="14"/>
      <c r="D99" s="12"/>
      <c r="E99" s="12"/>
      <c r="F99" s="5"/>
    </row>
    <row r="100" spans="1:6" x14ac:dyDescent="0.3">
      <c r="A100" s="4"/>
      <c r="B100" s="13"/>
      <c r="C100" s="13"/>
      <c r="D100" s="12"/>
      <c r="E100" s="12"/>
      <c r="F100" s="5"/>
    </row>
    <row r="101" spans="1:6" x14ac:dyDescent="0.3">
      <c r="A101" s="4"/>
      <c r="B101" s="15"/>
      <c r="C101" s="13"/>
      <c r="D101" s="12"/>
      <c r="E101" s="12"/>
      <c r="F101" s="5"/>
    </row>
    <row r="102" spans="1:6" x14ac:dyDescent="0.3">
      <c r="A102" s="4"/>
      <c r="B102" s="14"/>
      <c r="C102" s="13"/>
      <c r="D102" s="12"/>
      <c r="E102" s="12"/>
      <c r="F102" s="5"/>
    </row>
    <row r="103" spans="1:6" x14ac:dyDescent="0.3">
      <c r="A103" s="4"/>
      <c r="B103" s="13"/>
      <c r="C103" s="13"/>
      <c r="D103" s="12"/>
      <c r="E103" s="12"/>
      <c r="F103" s="5"/>
    </row>
    <row r="104" spans="1:6" x14ac:dyDescent="0.3">
      <c r="A104" s="4"/>
      <c r="B104" s="13"/>
      <c r="C104" s="15"/>
      <c r="D104" s="12"/>
      <c r="E104" s="12"/>
      <c r="F104" s="5"/>
    </row>
    <row r="105" spans="1:6" x14ac:dyDescent="0.3">
      <c r="A105" s="4"/>
      <c r="B105" s="13"/>
      <c r="C105" s="14"/>
      <c r="D105" s="12"/>
      <c r="E105" s="12"/>
      <c r="F105" s="5"/>
    </row>
    <row r="106" spans="1:6" x14ac:dyDescent="0.3">
      <c r="A106" s="4"/>
      <c r="B106" s="13"/>
      <c r="C106" s="13"/>
      <c r="D106" s="12"/>
      <c r="E106" s="12"/>
      <c r="F106" s="5"/>
    </row>
    <row r="107" spans="1:6" x14ac:dyDescent="0.3">
      <c r="A107" s="4"/>
      <c r="B107" s="15"/>
      <c r="C107" s="13"/>
      <c r="D107" s="12"/>
      <c r="E107" s="12"/>
      <c r="F107" s="5"/>
    </row>
    <row r="108" spans="1:6" x14ac:dyDescent="0.3">
      <c r="A108" s="4"/>
      <c r="B108" s="14"/>
      <c r="C108" s="13"/>
      <c r="D108" s="12"/>
      <c r="E108" s="12"/>
      <c r="F108" s="5"/>
    </row>
    <row r="109" spans="1:6" x14ac:dyDescent="0.3">
      <c r="A109" s="4"/>
      <c r="B109" s="14"/>
      <c r="C109" s="13"/>
      <c r="D109" s="12"/>
      <c r="E109" s="12"/>
      <c r="F109" s="5"/>
    </row>
    <row r="110" spans="1:6" x14ac:dyDescent="0.3">
      <c r="A110" s="4"/>
      <c r="B110" s="13"/>
      <c r="C110" s="13"/>
      <c r="D110" s="12"/>
      <c r="E110" s="12"/>
      <c r="F110" s="5"/>
    </row>
    <row r="111" spans="1:6" x14ac:dyDescent="0.3">
      <c r="A111" s="4"/>
      <c r="B111" s="13"/>
      <c r="C111" s="11"/>
      <c r="D111" s="12"/>
      <c r="E111" s="12"/>
      <c r="F111" s="5"/>
    </row>
    <row r="112" spans="1:6" x14ac:dyDescent="0.3">
      <c r="A112" s="4"/>
      <c r="B112" s="13"/>
      <c r="C112" s="13"/>
      <c r="D112" s="12"/>
      <c r="E112" s="12"/>
      <c r="F112" s="5"/>
    </row>
    <row r="113" spans="1:6" x14ac:dyDescent="0.3">
      <c r="A113" s="4"/>
      <c r="B113" s="13"/>
      <c r="C113" s="13"/>
      <c r="D113" s="12"/>
      <c r="E113" s="12"/>
      <c r="F113" s="5"/>
    </row>
    <row r="114" spans="1:6" x14ac:dyDescent="0.3">
      <c r="A114" s="4"/>
      <c r="B114" s="15"/>
      <c r="C114" s="13"/>
      <c r="D114" s="12"/>
      <c r="E114" s="12"/>
      <c r="F114" s="5"/>
    </row>
    <row r="115" spans="1:6" x14ac:dyDescent="0.3">
      <c r="A115" s="4"/>
      <c r="B115" s="14"/>
      <c r="C115" s="13"/>
      <c r="D115" s="12"/>
      <c r="E115" s="12"/>
      <c r="F115" s="5"/>
    </row>
    <row r="116" spans="1:6" x14ac:dyDescent="0.3">
      <c r="A116" s="4"/>
      <c r="B116" s="13"/>
      <c r="C116" s="13"/>
      <c r="D116" s="12"/>
      <c r="E116" s="12"/>
      <c r="F116" s="5"/>
    </row>
    <row r="117" spans="1:6" x14ac:dyDescent="0.3">
      <c r="A117" s="4"/>
      <c r="B117" s="13"/>
      <c r="C117" s="13"/>
      <c r="D117" s="12"/>
      <c r="E117" s="12"/>
      <c r="F117" s="5"/>
    </row>
    <row r="118" spans="1:6" x14ac:dyDescent="0.3">
      <c r="A118" s="4"/>
      <c r="B118" s="13"/>
      <c r="C118" s="13"/>
      <c r="D118" s="12"/>
      <c r="E118" s="12"/>
      <c r="F118" s="5"/>
    </row>
    <row r="119" spans="1:6" x14ac:dyDescent="0.3">
      <c r="A119" s="4"/>
      <c r="B119" s="13"/>
      <c r="C119" s="15"/>
      <c r="D119" s="12"/>
      <c r="E119" s="12"/>
      <c r="F119" s="5"/>
    </row>
    <row r="120" spans="1:6" x14ac:dyDescent="0.3">
      <c r="A120" s="4"/>
      <c r="B120" s="15"/>
      <c r="C120" s="14"/>
      <c r="D120" s="12"/>
      <c r="E120" s="12"/>
      <c r="F120" s="5"/>
    </row>
    <row r="121" spans="1:6" x14ac:dyDescent="0.3">
      <c r="A121" s="4"/>
      <c r="B121" s="14"/>
      <c r="C121" s="13"/>
      <c r="D121" s="12"/>
      <c r="E121" s="12"/>
      <c r="F121" s="5"/>
    </row>
    <row r="122" spans="1:6" x14ac:dyDescent="0.3">
      <c r="A122" s="4"/>
      <c r="B122" s="13"/>
      <c r="C122" s="13"/>
      <c r="D122" s="12"/>
      <c r="E122" s="12"/>
      <c r="F122" s="5"/>
    </row>
    <row r="123" spans="1:6" x14ac:dyDescent="0.3">
      <c r="A123" s="4"/>
      <c r="B123" s="13"/>
      <c r="C123" s="13"/>
      <c r="D123" s="12"/>
      <c r="E123" s="12"/>
      <c r="F123" s="5"/>
    </row>
    <row r="124" spans="1:6" x14ac:dyDescent="0.3">
      <c r="A124" s="4"/>
      <c r="B124" s="15"/>
      <c r="C124" s="13"/>
      <c r="D124" s="12"/>
      <c r="E124" s="12"/>
      <c r="F124" s="5"/>
    </row>
    <row r="125" spans="1:6" x14ac:dyDescent="0.3">
      <c r="A125" s="4"/>
      <c r="B125" s="14"/>
      <c r="C125" s="15"/>
      <c r="D125" s="12"/>
      <c r="E125" s="12"/>
      <c r="F125" s="5"/>
    </row>
    <row r="126" spans="1:6" x14ac:dyDescent="0.3">
      <c r="A126" s="4"/>
      <c r="B126" s="14"/>
      <c r="C126" s="14"/>
      <c r="D126" s="12"/>
      <c r="E126" s="12"/>
      <c r="F126" s="5"/>
    </row>
    <row r="127" spans="1:6" x14ac:dyDescent="0.3">
      <c r="A127" s="4"/>
      <c r="B127" s="13"/>
      <c r="C127" s="13"/>
      <c r="D127" s="12"/>
      <c r="E127" s="12"/>
      <c r="F127" s="5"/>
    </row>
    <row r="128" spans="1:6" x14ac:dyDescent="0.3">
      <c r="A128" s="4"/>
      <c r="B128" s="13"/>
      <c r="C128" s="13"/>
      <c r="D128" s="12"/>
      <c r="E128" s="12"/>
      <c r="F128" s="5"/>
    </row>
    <row r="129" spans="1:6" x14ac:dyDescent="0.3">
      <c r="A129" s="4"/>
      <c r="B129" s="13"/>
      <c r="C129" s="13"/>
      <c r="D129" s="12"/>
      <c r="E129" s="12"/>
      <c r="F129" s="5"/>
    </row>
    <row r="130" spans="1:6" x14ac:dyDescent="0.3">
      <c r="A130" s="4"/>
      <c r="B130" s="13"/>
      <c r="C130" s="13"/>
      <c r="D130" s="12"/>
      <c r="E130" s="12"/>
      <c r="F130" s="5"/>
    </row>
    <row r="131" spans="1:6" x14ac:dyDescent="0.3">
      <c r="A131" s="4"/>
      <c r="B131" s="13"/>
      <c r="C131" s="13"/>
      <c r="D131" s="12"/>
      <c r="E131" s="12"/>
      <c r="F131" s="5"/>
    </row>
    <row r="132" spans="1:6" x14ac:dyDescent="0.3">
      <c r="A132" s="4"/>
      <c r="B132" s="15"/>
      <c r="C132" s="15"/>
      <c r="D132" s="12"/>
      <c r="E132" s="12"/>
      <c r="F132" s="5"/>
    </row>
    <row r="133" spans="1:6" x14ac:dyDescent="0.3">
      <c r="A133" s="4"/>
      <c r="B133" s="14"/>
      <c r="C133" s="14"/>
      <c r="D133" s="12"/>
      <c r="E133" s="12"/>
      <c r="F133" s="5"/>
    </row>
    <row r="134" spans="1:6" x14ac:dyDescent="0.3">
      <c r="A134" s="4"/>
      <c r="B134" s="14"/>
      <c r="C134" s="13"/>
      <c r="D134" s="12"/>
      <c r="E134" s="12"/>
      <c r="F134" s="5"/>
    </row>
    <row r="135" spans="1:6" x14ac:dyDescent="0.3">
      <c r="A135" s="4"/>
      <c r="B135" s="13"/>
      <c r="C135" s="13"/>
      <c r="D135" s="12"/>
      <c r="E135" s="12"/>
      <c r="F135" s="5"/>
    </row>
    <row r="136" spans="1:6" x14ac:dyDescent="0.3">
      <c r="A136" s="4"/>
      <c r="B136" s="13"/>
      <c r="C136" s="13"/>
      <c r="D136" s="12"/>
      <c r="E136" s="12"/>
      <c r="F136" s="5"/>
    </row>
    <row r="137" spans="1:6" x14ac:dyDescent="0.3">
      <c r="A137" s="4"/>
      <c r="B137" s="13"/>
      <c r="C137" s="13"/>
      <c r="D137" s="12"/>
      <c r="E137" s="12"/>
      <c r="F137" s="5"/>
    </row>
    <row r="138" spans="1:6" x14ac:dyDescent="0.3">
      <c r="A138" s="4"/>
      <c r="B138" s="13"/>
      <c r="C138" s="15"/>
      <c r="D138" s="12"/>
      <c r="E138" s="12"/>
      <c r="F138" s="5"/>
    </row>
    <row r="139" spans="1:6" x14ac:dyDescent="0.3">
      <c r="A139" s="4"/>
      <c r="B139" s="13"/>
      <c r="C139" s="14"/>
      <c r="D139" s="12"/>
      <c r="E139" s="12"/>
      <c r="F139" s="5"/>
    </row>
    <row r="140" spans="1:6" x14ac:dyDescent="0.3">
      <c r="A140" s="4"/>
      <c r="B140" s="15"/>
      <c r="C140" s="13"/>
      <c r="D140" s="12"/>
      <c r="E140" s="12"/>
      <c r="F140" s="5"/>
    </row>
    <row r="141" spans="1:6" x14ac:dyDescent="0.3">
      <c r="A141" s="4"/>
      <c r="B141" s="14"/>
      <c r="C141" s="13"/>
      <c r="D141" s="12"/>
      <c r="E141" s="12"/>
      <c r="F141" s="5"/>
    </row>
    <row r="142" spans="1:6" x14ac:dyDescent="0.3">
      <c r="A142" s="4"/>
      <c r="B142" s="14"/>
      <c r="C142" s="13"/>
      <c r="D142" s="12"/>
      <c r="E142" s="12"/>
      <c r="F142" s="5"/>
    </row>
    <row r="143" spans="1:6" x14ac:dyDescent="0.3">
      <c r="A143" s="4"/>
      <c r="B143" s="13"/>
      <c r="C143" s="13"/>
      <c r="D143" s="12"/>
      <c r="E143" s="12"/>
      <c r="F143" s="5"/>
    </row>
    <row r="144" spans="1:6" x14ac:dyDescent="0.3">
      <c r="A144" s="4"/>
      <c r="B144" s="13"/>
      <c r="C144" s="13"/>
      <c r="D144" s="12"/>
      <c r="E144" s="12"/>
      <c r="F144" s="5"/>
    </row>
    <row r="145" spans="1:6" x14ac:dyDescent="0.3">
      <c r="A145" s="4"/>
      <c r="B145" s="13"/>
      <c r="C145" s="15"/>
      <c r="D145" s="12"/>
      <c r="E145" s="12"/>
      <c r="F145" s="5"/>
    </row>
    <row r="146" spans="1:6" x14ac:dyDescent="0.3">
      <c r="A146" s="4"/>
      <c r="B146" s="14"/>
      <c r="C146" s="14"/>
      <c r="D146" s="12"/>
      <c r="E146" s="12"/>
      <c r="F146" s="5"/>
    </row>
    <row r="147" spans="1:6" x14ac:dyDescent="0.3">
      <c r="A147" s="4"/>
      <c r="B147" s="13"/>
      <c r="C147" s="13"/>
      <c r="D147" s="12"/>
      <c r="E147" s="12"/>
      <c r="F147" s="5"/>
    </row>
    <row r="148" spans="1:6" x14ac:dyDescent="0.3">
      <c r="A148" s="4"/>
      <c r="B148" s="13"/>
      <c r="C148" s="13"/>
      <c r="D148" s="12"/>
      <c r="E148" s="12"/>
      <c r="F148" s="5"/>
    </row>
    <row r="149" spans="1:6" x14ac:dyDescent="0.3">
      <c r="A149" s="4"/>
      <c r="B149" s="13"/>
      <c r="C149" s="13"/>
      <c r="D149" s="12"/>
      <c r="E149" s="12"/>
      <c r="F149" s="5"/>
    </row>
    <row r="150" spans="1:6" x14ac:dyDescent="0.3">
      <c r="A150" s="4"/>
      <c r="B150" s="13"/>
      <c r="C150" s="13"/>
      <c r="D150" s="12"/>
      <c r="E150" s="12"/>
      <c r="F150" s="5"/>
    </row>
    <row r="151" spans="1:6" x14ac:dyDescent="0.3">
      <c r="A151" s="4"/>
      <c r="B151" s="13"/>
      <c r="C151" s="15"/>
      <c r="D151" s="12"/>
      <c r="E151" s="12"/>
      <c r="F151" s="5"/>
    </row>
    <row r="152" spans="1:6" x14ac:dyDescent="0.3">
      <c r="A152" s="4"/>
      <c r="B152" s="15"/>
      <c r="C152" s="14"/>
      <c r="D152" s="12"/>
      <c r="E152" s="12"/>
      <c r="F152" s="5"/>
    </row>
    <row r="153" spans="1:6" x14ac:dyDescent="0.3">
      <c r="A153" s="4"/>
      <c r="B153" s="14"/>
      <c r="C153" s="13"/>
      <c r="D153" s="12"/>
      <c r="E153" s="12"/>
      <c r="F153" s="5"/>
    </row>
    <row r="154" spans="1:6" x14ac:dyDescent="0.3">
      <c r="A154" s="4"/>
      <c r="B154" s="14"/>
      <c r="C154" s="13"/>
      <c r="D154" s="12"/>
      <c r="E154" s="12"/>
      <c r="F154" s="5"/>
    </row>
    <row r="155" spans="1:6" x14ac:dyDescent="0.3">
      <c r="A155" s="4"/>
      <c r="B155" s="13"/>
      <c r="C155" s="13"/>
      <c r="D155" s="12"/>
      <c r="E155" s="12"/>
      <c r="F155" s="5"/>
    </row>
    <row r="156" spans="1:6" x14ac:dyDescent="0.3">
      <c r="A156" s="4"/>
      <c r="B156" s="13"/>
      <c r="C156" s="13"/>
      <c r="D156" s="12"/>
      <c r="E156" s="12"/>
      <c r="F156" s="5"/>
    </row>
    <row r="157" spans="1:6" x14ac:dyDescent="0.3">
      <c r="A157" s="4"/>
      <c r="B157" s="13"/>
      <c r="C157" s="13"/>
      <c r="D157" s="12"/>
      <c r="E157" s="12"/>
      <c r="F157" s="5"/>
    </row>
    <row r="158" spans="1:6" x14ac:dyDescent="0.3">
      <c r="A158" s="4"/>
      <c r="B158" s="14"/>
      <c r="C158" s="11"/>
      <c r="D158" s="12"/>
      <c r="E158" s="12"/>
      <c r="F158" s="5"/>
    </row>
    <row r="159" spans="1:6" x14ac:dyDescent="0.3">
      <c r="A159" s="4"/>
      <c r="B159" s="13"/>
      <c r="C159" s="13"/>
      <c r="D159" s="12"/>
      <c r="E159" s="12"/>
      <c r="F159" s="5"/>
    </row>
    <row r="160" spans="1:6" x14ac:dyDescent="0.3">
      <c r="A160" s="4"/>
      <c r="B160" s="13"/>
      <c r="C160" s="13"/>
      <c r="D160" s="12"/>
      <c r="E160" s="12"/>
      <c r="F160" s="5"/>
    </row>
    <row r="161" spans="1:6" x14ac:dyDescent="0.3">
      <c r="A161" s="4"/>
      <c r="B161" s="13"/>
      <c r="C161" s="13"/>
      <c r="D161" s="12"/>
      <c r="E161" s="12"/>
      <c r="F161" s="5"/>
    </row>
    <row r="162" spans="1:6" x14ac:dyDescent="0.3">
      <c r="A162" s="4"/>
      <c r="B162" s="13"/>
      <c r="C162" s="13"/>
      <c r="D162" s="12"/>
      <c r="E162" s="12"/>
      <c r="F162" s="5"/>
    </row>
    <row r="163" spans="1:6" x14ac:dyDescent="0.3">
      <c r="A163" s="4"/>
      <c r="B163" s="13"/>
      <c r="C163" s="13"/>
      <c r="D163" s="12"/>
      <c r="E163" s="12"/>
      <c r="F163" s="5"/>
    </row>
    <row r="164" spans="1:6" x14ac:dyDescent="0.3">
      <c r="A164" s="4"/>
      <c r="B164" s="15"/>
      <c r="C164" s="13"/>
      <c r="D164" s="12"/>
      <c r="E164" s="12"/>
      <c r="F164" s="5"/>
    </row>
    <row r="165" spans="1:6" x14ac:dyDescent="0.3">
      <c r="A165" s="4"/>
      <c r="B165" s="14"/>
      <c r="C165" s="13"/>
      <c r="D165" s="12"/>
      <c r="E165" s="12"/>
      <c r="F165" s="5"/>
    </row>
    <row r="166" spans="1:6" x14ac:dyDescent="0.3">
      <c r="A166" s="4"/>
      <c r="B166" s="14"/>
      <c r="C166" s="15"/>
      <c r="D166" s="12"/>
      <c r="E166" s="12"/>
      <c r="F166" s="5"/>
    </row>
    <row r="167" spans="1:6" x14ac:dyDescent="0.3">
      <c r="A167" s="4"/>
      <c r="B167" s="13"/>
      <c r="C167" s="14"/>
      <c r="D167" s="12"/>
      <c r="E167" s="12"/>
      <c r="F167" s="5"/>
    </row>
    <row r="168" spans="1:6" x14ac:dyDescent="0.3">
      <c r="A168" s="4"/>
      <c r="B168" s="13"/>
      <c r="C168" s="13"/>
      <c r="D168" s="12"/>
      <c r="E168" s="12"/>
      <c r="F168" s="5"/>
    </row>
    <row r="169" spans="1:6" x14ac:dyDescent="0.3">
      <c r="A169" s="4"/>
      <c r="B169" s="13"/>
      <c r="C169" s="13"/>
      <c r="D169" s="12"/>
      <c r="E169" s="12"/>
      <c r="F169" s="5"/>
    </row>
    <row r="170" spans="1:6" x14ac:dyDescent="0.3">
      <c r="A170" s="4"/>
      <c r="B170" s="14"/>
      <c r="C170" s="13"/>
      <c r="D170" s="12"/>
      <c r="E170" s="12"/>
      <c r="F170" s="5"/>
    </row>
    <row r="171" spans="1:6" x14ac:dyDescent="0.3">
      <c r="A171" s="4"/>
      <c r="B171" s="13"/>
      <c r="C171" s="13"/>
      <c r="D171" s="12"/>
      <c r="E171" s="12"/>
      <c r="F171" s="5"/>
    </row>
    <row r="172" spans="1:6" x14ac:dyDescent="0.3">
      <c r="A172" s="4"/>
      <c r="B172" s="13"/>
      <c r="C172" s="15"/>
      <c r="D172" s="12"/>
      <c r="E172" s="12"/>
      <c r="F172" s="5"/>
    </row>
    <row r="173" spans="1:6" x14ac:dyDescent="0.3">
      <c r="A173" s="4"/>
      <c r="B173" s="13"/>
      <c r="C173" s="14"/>
      <c r="D173" s="12"/>
      <c r="E173" s="12"/>
      <c r="F173" s="5"/>
    </row>
    <row r="174" spans="1:6" x14ac:dyDescent="0.3">
      <c r="A174" s="4"/>
      <c r="B174" s="13"/>
      <c r="C174" s="13"/>
      <c r="D174" s="12"/>
      <c r="E174" s="12"/>
      <c r="F174" s="5"/>
    </row>
    <row r="175" spans="1:6" x14ac:dyDescent="0.3">
      <c r="A175" s="4"/>
      <c r="B175" s="13"/>
      <c r="C175" s="13"/>
      <c r="D175" s="12"/>
      <c r="E175" s="12"/>
      <c r="F175" s="5"/>
    </row>
    <row r="176" spans="1:6" x14ac:dyDescent="0.3">
      <c r="A176" s="4"/>
      <c r="B176" s="15"/>
      <c r="C176" s="13"/>
      <c r="D176" s="12"/>
      <c r="E176" s="12"/>
      <c r="F176" s="5"/>
    </row>
    <row r="177" spans="1:6" x14ac:dyDescent="0.3">
      <c r="A177" s="4"/>
      <c r="B177" s="14"/>
      <c r="C177" s="13"/>
      <c r="D177" s="12"/>
      <c r="E177" s="12"/>
      <c r="F177" s="5"/>
    </row>
    <row r="178" spans="1:6" x14ac:dyDescent="0.3">
      <c r="A178" s="4"/>
      <c r="B178" s="14"/>
      <c r="C178" s="13"/>
      <c r="D178" s="12"/>
      <c r="E178" s="12"/>
      <c r="F178" s="5"/>
    </row>
    <row r="179" spans="1:6" x14ac:dyDescent="0.3">
      <c r="A179" s="4"/>
      <c r="B179" s="13"/>
      <c r="C179" s="15"/>
      <c r="D179" s="12"/>
      <c r="E179" s="12"/>
      <c r="F179" s="5"/>
    </row>
    <row r="180" spans="1:6" x14ac:dyDescent="0.3">
      <c r="A180" s="4"/>
      <c r="B180" s="13"/>
      <c r="C180" s="14"/>
      <c r="D180" s="12"/>
      <c r="E180" s="12"/>
      <c r="F180" s="5"/>
    </row>
    <row r="181" spans="1:6" x14ac:dyDescent="0.3">
      <c r="A181" s="4"/>
      <c r="B181" s="13"/>
      <c r="C181" s="13"/>
      <c r="D181" s="12"/>
      <c r="E181" s="12"/>
      <c r="F181" s="5"/>
    </row>
    <row r="182" spans="1:6" x14ac:dyDescent="0.3">
      <c r="A182" s="4"/>
      <c r="B182" s="13"/>
      <c r="C182" s="13"/>
      <c r="D182" s="12"/>
      <c r="E182" s="12"/>
      <c r="F182" s="5"/>
    </row>
    <row r="183" spans="1:6" x14ac:dyDescent="0.3">
      <c r="A183" s="4"/>
      <c r="B183" s="14"/>
      <c r="C183" s="13"/>
      <c r="D183" s="12"/>
      <c r="E183" s="12"/>
      <c r="F183" s="5"/>
    </row>
    <row r="184" spans="1:6" x14ac:dyDescent="0.3">
      <c r="A184" s="4"/>
      <c r="B184" s="13"/>
      <c r="C184" s="13"/>
      <c r="D184" s="12"/>
      <c r="E184" s="12"/>
      <c r="F184" s="5"/>
    </row>
    <row r="185" spans="1:6" x14ac:dyDescent="0.3">
      <c r="A185" s="4"/>
      <c r="B185" s="13"/>
      <c r="C185" s="15"/>
      <c r="D185" s="12"/>
      <c r="E185" s="12"/>
      <c r="F185" s="5"/>
    </row>
    <row r="186" spans="1:6" x14ac:dyDescent="0.3">
      <c r="A186" s="4"/>
      <c r="B186" s="13"/>
      <c r="C186" s="14"/>
      <c r="D186" s="12"/>
      <c r="E186" s="12"/>
      <c r="F186" s="5"/>
    </row>
    <row r="187" spans="1:6" x14ac:dyDescent="0.3">
      <c r="A187" s="4"/>
      <c r="B187" s="13"/>
      <c r="C187" s="13"/>
      <c r="D187" s="12"/>
      <c r="E187" s="12"/>
      <c r="F187" s="5"/>
    </row>
    <row r="188" spans="1:6" x14ac:dyDescent="0.3">
      <c r="A188" s="4"/>
      <c r="B188" s="13"/>
      <c r="C188" s="13"/>
      <c r="D188" s="12"/>
      <c r="E188" s="12"/>
      <c r="F188" s="5"/>
    </row>
    <row r="189" spans="1:6" x14ac:dyDescent="0.3">
      <c r="A189" s="4"/>
      <c r="B189" s="15"/>
      <c r="C189" s="13"/>
      <c r="D189" s="12"/>
      <c r="E189" s="12"/>
      <c r="F189" s="5"/>
    </row>
    <row r="190" spans="1:6" x14ac:dyDescent="0.3">
      <c r="A190" s="4"/>
      <c r="B190" s="14"/>
      <c r="C190" s="13"/>
      <c r="D190" s="12"/>
      <c r="E190" s="12"/>
      <c r="F190" s="5"/>
    </row>
    <row r="191" spans="1:6" x14ac:dyDescent="0.3">
      <c r="A191" s="4"/>
      <c r="B191" s="14"/>
      <c r="C191" s="13"/>
      <c r="D191" s="12"/>
      <c r="E191" s="12"/>
      <c r="F191" s="5"/>
    </row>
    <row r="192" spans="1:6" x14ac:dyDescent="0.3">
      <c r="A192" s="4"/>
      <c r="B192" s="13"/>
      <c r="C192" s="15"/>
      <c r="D192" s="12"/>
      <c r="E192" s="12"/>
      <c r="F192" s="5"/>
    </row>
    <row r="193" spans="1:6" x14ac:dyDescent="0.3">
      <c r="A193" s="4"/>
      <c r="B193" s="13"/>
      <c r="C193" s="14"/>
      <c r="D193" s="12"/>
      <c r="E193" s="12"/>
      <c r="F193" s="5"/>
    </row>
    <row r="194" spans="1:6" x14ac:dyDescent="0.3">
      <c r="A194" s="4"/>
      <c r="B194" s="13"/>
      <c r="C194" s="13"/>
      <c r="D194" s="12"/>
      <c r="E194" s="12"/>
      <c r="F194" s="5"/>
    </row>
    <row r="195" spans="1:6" x14ac:dyDescent="0.3">
      <c r="A195" s="4"/>
      <c r="B195" s="13"/>
      <c r="C195" s="13"/>
      <c r="D195" s="12"/>
      <c r="E195" s="12"/>
      <c r="F195" s="5"/>
    </row>
    <row r="196" spans="1:6" x14ac:dyDescent="0.3">
      <c r="A196" s="4"/>
      <c r="B196" s="13"/>
      <c r="C196" s="13"/>
      <c r="D196" s="12"/>
      <c r="E196" s="12"/>
      <c r="F196" s="5"/>
    </row>
    <row r="197" spans="1:6" x14ac:dyDescent="0.3">
      <c r="A197" s="4"/>
      <c r="B197" s="13"/>
      <c r="C197" s="13"/>
      <c r="D197" s="12"/>
      <c r="E197" s="12"/>
      <c r="F197" s="5"/>
    </row>
    <row r="198" spans="1:6" x14ac:dyDescent="0.3">
      <c r="A198" s="4"/>
      <c r="B198" s="13"/>
      <c r="C198" s="15"/>
      <c r="D198" s="12"/>
      <c r="E198" s="12"/>
      <c r="F198" s="5"/>
    </row>
    <row r="199" spans="1:6" x14ac:dyDescent="0.3">
      <c r="A199" s="4"/>
      <c r="B199" s="13"/>
      <c r="C199" s="14"/>
      <c r="D199" s="12"/>
      <c r="E199" s="12"/>
      <c r="F199" s="5"/>
    </row>
    <row r="200" spans="1:6" x14ac:dyDescent="0.3">
      <c r="A200" s="4"/>
      <c r="B200" s="13"/>
      <c r="C200" s="13"/>
      <c r="D200" s="12"/>
      <c r="E200" s="12"/>
      <c r="F200" s="5"/>
    </row>
    <row r="201" spans="1:6" x14ac:dyDescent="0.3">
      <c r="A201" s="4"/>
      <c r="B201" s="13"/>
      <c r="C201" s="13"/>
      <c r="D201" s="12"/>
      <c r="E201" s="12"/>
      <c r="F201" s="5"/>
    </row>
    <row r="202" spans="1:6" x14ac:dyDescent="0.3">
      <c r="A202" s="4"/>
      <c r="B202" s="13"/>
      <c r="C202" s="13"/>
      <c r="D202" s="12"/>
      <c r="E202" s="12"/>
      <c r="F202" s="5"/>
    </row>
    <row r="203" spans="1:6" x14ac:dyDescent="0.3">
      <c r="A203" s="4"/>
      <c r="B203" s="13"/>
      <c r="C203" s="13"/>
      <c r="D203" s="12"/>
      <c r="E203" s="12"/>
      <c r="F203" s="5"/>
    </row>
    <row r="204" spans="1:6" x14ac:dyDescent="0.3">
      <c r="A204" s="4"/>
      <c r="B204" s="13"/>
      <c r="C204" s="13"/>
      <c r="D204" s="12"/>
      <c r="E204" s="12"/>
      <c r="F204" s="5"/>
    </row>
    <row r="205" spans="1:6" x14ac:dyDescent="0.3">
      <c r="A205" s="4"/>
      <c r="B205" s="13"/>
      <c r="C205" s="11"/>
      <c r="D205" s="12"/>
      <c r="E205" s="12"/>
      <c r="F205" s="5"/>
    </row>
    <row r="206" spans="1:6" x14ac:dyDescent="0.3">
      <c r="A206" s="4"/>
      <c r="B206" s="13"/>
      <c r="C206" s="13"/>
      <c r="D206" s="12"/>
      <c r="E206" s="12"/>
      <c r="F206" s="5"/>
    </row>
    <row r="207" spans="1:6" x14ac:dyDescent="0.3">
      <c r="A207" s="4"/>
      <c r="B207" s="13"/>
      <c r="C207" s="13"/>
      <c r="D207" s="12"/>
      <c r="E207" s="12"/>
      <c r="F207" s="5"/>
    </row>
    <row r="208" spans="1:6" x14ac:dyDescent="0.3">
      <c r="A208" s="4"/>
      <c r="B208" s="13"/>
      <c r="C208" s="13"/>
      <c r="D208" s="12"/>
      <c r="E208" s="12"/>
      <c r="F208" s="5"/>
    </row>
    <row r="209" spans="1:6" x14ac:dyDescent="0.3">
      <c r="A209" s="4"/>
      <c r="B209" s="13"/>
      <c r="C209" s="13"/>
      <c r="D209" s="12"/>
      <c r="E209" s="12"/>
      <c r="F209" s="5"/>
    </row>
    <row r="210" spans="1:6" x14ac:dyDescent="0.3">
      <c r="A210" s="4"/>
      <c r="B210" s="13"/>
      <c r="C210" s="13"/>
      <c r="D210" s="12"/>
      <c r="E210" s="12"/>
      <c r="F210" s="5"/>
    </row>
    <row r="211" spans="1:6" x14ac:dyDescent="0.3">
      <c r="A211" s="4"/>
      <c r="B211" s="13"/>
      <c r="C211" s="13"/>
      <c r="D211" s="12"/>
      <c r="E211" s="12"/>
      <c r="F211" s="5"/>
    </row>
    <row r="212" spans="1:6" x14ac:dyDescent="0.3">
      <c r="A212" s="4"/>
      <c r="B212" s="13"/>
      <c r="C212" s="13"/>
      <c r="D212" s="12"/>
      <c r="E212" s="12"/>
      <c r="F212" s="5"/>
    </row>
    <row r="213" spans="1:6" x14ac:dyDescent="0.3">
      <c r="A213" s="4"/>
      <c r="B213" s="13"/>
      <c r="C213" s="15"/>
      <c r="D213" s="12"/>
      <c r="E213" s="12"/>
      <c r="F213" s="5"/>
    </row>
    <row r="214" spans="1:6" x14ac:dyDescent="0.3">
      <c r="A214" s="4"/>
      <c r="B214" s="13"/>
      <c r="C214" s="14"/>
      <c r="D214" s="12"/>
      <c r="E214" s="12"/>
      <c r="F214" s="5"/>
    </row>
    <row r="215" spans="1:6" x14ac:dyDescent="0.3">
      <c r="A215" s="4"/>
      <c r="B215" s="13"/>
      <c r="C215" s="13"/>
      <c r="D215" s="12"/>
      <c r="E215" s="12"/>
      <c r="F215" s="5"/>
    </row>
    <row r="216" spans="1:6" x14ac:dyDescent="0.3">
      <c r="A216" s="4"/>
      <c r="B216" s="13"/>
      <c r="C216" s="13"/>
      <c r="D216" s="12"/>
      <c r="E216" s="12"/>
      <c r="F216" s="5"/>
    </row>
    <row r="217" spans="1:6" x14ac:dyDescent="0.3">
      <c r="A217" s="4"/>
      <c r="B217" s="13"/>
      <c r="C217" s="13"/>
      <c r="D217" s="12"/>
      <c r="E217" s="12"/>
      <c r="F217" s="5"/>
    </row>
    <row r="218" spans="1:6" x14ac:dyDescent="0.3">
      <c r="A218" s="4"/>
      <c r="B218" s="13"/>
      <c r="C218" s="13"/>
      <c r="D218" s="12"/>
      <c r="E218" s="12"/>
      <c r="F218" s="5"/>
    </row>
    <row r="219" spans="1:6" x14ac:dyDescent="0.3">
      <c r="A219" s="4"/>
      <c r="B219" s="13"/>
      <c r="C219" s="15"/>
      <c r="D219" s="12"/>
      <c r="E219" s="12"/>
      <c r="F219" s="5"/>
    </row>
    <row r="220" spans="1:6" x14ac:dyDescent="0.3">
      <c r="A220" s="4"/>
      <c r="B220" s="13"/>
      <c r="C220" s="14"/>
      <c r="D220" s="12"/>
      <c r="E220" s="12"/>
      <c r="F220" s="5"/>
    </row>
    <row r="221" spans="1:6" x14ac:dyDescent="0.3">
      <c r="A221" s="4"/>
      <c r="B221" s="13"/>
      <c r="C221" s="13"/>
      <c r="D221" s="12"/>
      <c r="E221" s="12"/>
      <c r="F221" s="5"/>
    </row>
    <row r="222" spans="1:6" x14ac:dyDescent="0.3">
      <c r="A222" s="4"/>
      <c r="B222" s="13"/>
      <c r="C222" s="13"/>
      <c r="D222" s="12"/>
      <c r="E222" s="12"/>
      <c r="F222" s="5"/>
    </row>
    <row r="223" spans="1:6" x14ac:dyDescent="0.3">
      <c r="A223" s="4"/>
      <c r="B223" s="13"/>
      <c r="C223" s="13"/>
      <c r="D223" s="12"/>
      <c r="E223" s="12"/>
      <c r="F223" s="5"/>
    </row>
    <row r="224" spans="1:6" x14ac:dyDescent="0.3">
      <c r="A224" s="4"/>
      <c r="B224" s="13"/>
      <c r="C224" s="13"/>
      <c r="D224" s="12"/>
      <c r="E224" s="12"/>
      <c r="F224" s="5"/>
    </row>
    <row r="225" spans="1:6" x14ac:dyDescent="0.3">
      <c r="A225" s="4"/>
      <c r="B225" s="13"/>
      <c r="C225" s="13"/>
      <c r="D225" s="12"/>
      <c r="E225" s="12"/>
      <c r="F225" s="5"/>
    </row>
    <row r="226" spans="1:6" x14ac:dyDescent="0.3">
      <c r="A226" s="4"/>
      <c r="B226" s="13"/>
      <c r="C226" s="15"/>
      <c r="D226" s="12"/>
      <c r="E226" s="12"/>
      <c r="F226" s="5"/>
    </row>
    <row r="227" spans="1:6" x14ac:dyDescent="0.3">
      <c r="A227" s="4"/>
      <c r="B227" s="13"/>
      <c r="C227" s="14"/>
      <c r="D227" s="12"/>
      <c r="E227" s="12"/>
      <c r="F227" s="5"/>
    </row>
    <row r="228" spans="1:6" x14ac:dyDescent="0.3">
      <c r="A228" s="4"/>
      <c r="B228" s="13"/>
      <c r="C228" s="13"/>
      <c r="D228" s="12"/>
      <c r="E228" s="12"/>
      <c r="F228" s="5"/>
    </row>
    <row r="229" spans="1:6" x14ac:dyDescent="0.3">
      <c r="A229" s="4"/>
      <c r="B229" s="13"/>
      <c r="C229" s="13"/>
      <c r="D229" s="12"/>
      <c r="E229" s="12"/>
      <c r="F229" s="5"/>
    </row>
    <row r="230" spans="1:6" x14ac:dyDescent="0.3">
      <c r="A230" s="4"/>
      <c r="B230" s="13"/>
      <c r="C230" s="13"/>
      <c r="D230" s="12"/>
      <c r="E230" s="12"/>
      <c r="F230" s="5"/>
    </row>
    <row r="231" spans="1:6" x14ac:dyDescent="0.3">
      <c r="A231" s="4"/>
      <c r="B231" s="13"/>
      <c r="C231" s="13"/>
      <c r="D231" s="12"/>
      <c r="E231" s="12"/>
      <c r="F231" s="5"/>
    </row>
    <row r="232" spans="1:6" x14ac:dyDescent="0.3">
      <c r="A232" s="4"/>
      <c r="B232" s="13"/>
      <c r="C232" s="15"/>
      <c r="D232" s="12"/>
      <c r="E232" s="12"/>
      <c r="F232" s="5"/>
    </row>
    <row r="233" spans="1:6" x14ac:dyDescent="0.3">
      <c r="A233" s="4"/>
      <c r="B233" s="13"/>
      <c r="C233" s="14"/>
      <c r="D233" s="12"/>
      <c r="E233" s="12"/>
      <c r="F233" s="5"/>
    </row>
    <row r="234" spans="1:6" x14ac:dyDescent="0.3">
      <c r="A234" s="4"/>
      <c r="B234" s="13"/>
      <c r="C234" s="13"/>
      <c r="D234" s="12"/>
      <c r="E234" s="12"/>
      <c r="F234" s="5"/>
    </row>
    <row r="235" spans="1:6" x14ac:dyDescent="0.3">
      <c r="A235" s="4"/>
      <c r="B235" s="13"/>
      <c r="C235" s="13"/>
      <c r="D235" s="12"/>
      <c r="E235" s="12"/>
      <c r="F235" s="5"/>
    </row>
    <row r="236" spans="1:6" x14ac:dyDescent="0.3">
      <c r="A236" s="4"/>
      <c r="B236" s="13"/>
      <c r="C236" s="13"/>
      <c r="D236" s="12"/>
      <c r="E236" s="12"/>
      <c r="F236" s="5"/>
    </row>
    <row r="237" spans="1:6" x14ac:dyDescent="0.3">
      <c r="A237" s="4"/>
      <c r="B237" s="13"/>
      <c r="C237" s="13"/>
      <c r="D237" s="12"/>
      <c r="E237" s="12"/>
      <c r="F237" s="5"/>
    </row>
    <row r="238" spans="1:6" x14ac:dyDescent="0.3">
      <c r="A238" s="4"/>
      <c r="B238" s="13"/>
      <c r="C238" s="13"/>
      <c r="D238" s="12"/>
      <c r="E238" s="12"/>
      <c r="F238" s="5"/>
    </row>
    <row r="239" spans="1:6" x14ac:dyDescent="0.3">
      <c r="A239" s="4"/>
      <c r="B239" s="13"/>
      <c r="C239" s="13"/>
      <c r="D239" s="12"/>
      <c r="E239" s="12"/>
      <c r="F239" s="5"/>
    </row>
    <row r="240" spans="1:6" x14ac:dyDescent="0.3">
      <c r="A240" s="4"/>
      <c r="B240" s="13"/>
      <c r="C240" s="13"/>
      <c r="D240" s="12"/>
      <c r="E240" s="12"/>
      <c r="F240" s="5"/>
    </row>
    <row r="241" spans="1:6" x14ac:dyDescent="0.3">
      <c r="A241" s="4"/>
      <c r="B241" s="13"/>
      <c r="C241" s="13"/>
      <c r="D241" s="12"/>
      <c r="E241" s="12"/>
      <c r="F241" s="5"/>
    </row>
    <row r="242" spans="1:6" x14ac:dyDescent="0.3">
      <c r="A242" s="4"/>
      <c r="B242" s="13"/>
      <c r="C242" s="13"/>
      <c r="D242" s="12"/>
      <c r="E242" s="12"/>
      <c r="F242" s="5"/>
    </row>
    <row r="243" spans="1:6" x14ac:dyDescent="0.3">
      <c r="A243" s="4"/>
      <c r="B243" s="13"/>
      <c r="C243" s="13"/>
      <c r="D243" s="12"/>
      <c r="E243" s="12"/>
      <c r="F243" s="5"/>
    </row>
  </sheetData>
  <mergeCells count="8">
    <mergeCell ref="P13:R15"/>
    <mergeCell ref="A1:F1"/>
    <mergeCell ref="H3:J3"/>
    <mergeCell ref="K3:N3"/>
    <mergeCell ref="H5:N5"/>
    <mergeCell ref="P3:R3"/>
    <mergeCell ref="H1:N1"/>
    <mergeCell ref="H14:N16"/>
  </mergeCells>
  <conditionalFormatting sqref="H7:N12">
    <cfRule type="expression" dxfId="425" priority="688">
      <formula>ISNUMBER(MATCH(H7,$A$4:$A$293,0))</formula>
    </cfRule>
  </conditionalFormatting>
  <dataValidations count="5">
    <dataValidation type="list" allowBlank="1" showInputMessage="1" showErrorMessage="1" sqref="B121:B123 B43:B48 B50:B54 B37:B41 B30:B35 B56:B61 B63:B67 B69:B74 B76:B80 B82:B87 B89:B93 B95:B100 B102:B106 B108:B113 B115:B119 B10:B14 B4:B8 B125:B131 B133:B139 B141:B151 B153:B163 B165:B175 B177:B188 B190:B243 B16:B28" xr:uid="{00000000-0002-0000-0E00-000000000000}">
      <formula1>disciplinas</formula1>
    </dataValidation>
    <dataValidation type="list" allowBlank="1" showInputMessage="1" showErrorMessage="1" sqref="F4:F243" xr:uid="{00000000-0002-0000-0E00-000001000000}">
      <formula1>"Estudado, A estudar, Estudando"</formula1>
    </dataValidation>
    <dataValidation type="list" allowBlank="1" sqref="D4:D243" xr:uid="{00000000-0002-0000-0E00-000002000000}">
      <formula1>tempo</formula1>
    </dataValidation>
    <dataValidation type="list" allowBlank="1" showInputMessage="1" showErrorMessage="1" sqref="K3:N3" xr:uid="{DC26E7AE-3F03-4AEE-8A35-7EC105198605}">
      <formula1>ano</formula1>
    </dataValidation>
    <dataValidation allowBlank="1" sqref="E4:E1048576" xr:uid="{0C91A767-576E-4864-8B1F-C36B8A423F75}"/>
  </dataValidations>
  <pageMargins left="0.25" right="0.25" top="0.75" bottom="0.75" header="0.3" footer="0.3"/>
  <pageSetup paperSize="9" scale="70"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Plan15">
    <pageSetUpPr fitToPage="1"/>
  </sheetPr>
  <dimension ref="A1:R250"/>
  <sheetViews>
    <sheetView showGridLines="0" workbookViewId="0">
      <selection sqref="A1:F1"/>
    </sheetView>
  </sheetViews>
  <sheetFormatPr defaultColWidth="9.109375" defaultRowHeight="14.4" x14ac:dyDescent="0.3"/>
  <cols>
    <col min="1" max="1" width="12.6640625" style="3" customWidth="1"/>
    <col min="2" max="2" width="17.33203125" style="16" customWidth="1"/>
    <col min="3" max="3" width="50" style="16" customWidth="1"/>
    <col min="4" max="4" width="13.6640625" style="16" customWidth="1"/>
    <col min="5" max="5" width="34.109375" style="16" customWidth="1"/>
    <col min="6" max="6" width="13.109375" style="1" customWidth="1"/>
    <col min="7" max="7" width="3.5546875" style="1" customWidth="1"/>
    <col min="8" max="8" width="5.5546875" style="1" bestFit="1" customWidth="1"/>
    <col min="9" max="9" width="5" style="1" bestFit="1" customWidth="1"/>
    <col min="10" max="10" width="4.5546875" style="1" bestFit="1" customWidth="1"/>
    <col min="11" max="11" width="5.109375" style="1" bestFit="1" customWidth="1"/>
    <col min="12" max="12" width="4.5546875" style="1" bestFit="1" customWidth="1"/>
    <col min="13" max="13" width="4.88671875" style="1" bestFit="1" customWidth="1"/>
    <col min="14" max="14" width="5.33203125" style="1" customWidth="1"/>
    <col min="15" max="15" width="2.88671875" style="1" customWidth="1"/>
    <col min="16" max="17" width="9.109375" style="1"/>
    <col min="18" max="18" width="10.77734375" style="1" customWidth="1"/>
    <col min="19" max="16384" width="9.109375" style="1"/>
  </cols>
  <sheetData>
    <row r="1" spans="1:18" ht="21" customHeight="1" x14ac:dyDescent="0.3">
      <c r="A1" s="170" t="s">
        <v>22</v>
      </c>
      <c r="B1" s="170"/>
      <c r="C1" s="170"/>
      <c r="D1" s="170"/>
      <c r="E1" s="171"/>
      <c r="F1" s="171"/>
      <c r="H1" s="177" t="s">
        <v>74</v>
      </c>
      <c r="I1" s="177"/>
      <c r="J1" s="177"/>
      <c r="K1" s="177"/>
      <c r="L1" s="177"/>
      <c r="M1" s="177"/>
      <c r="N1" s="177"/>
    </row>
    <row r="2" spans="1:18" ht="7.5" customHeight="1" x14ac:dyDescent="0.3"/>
    <row r="3" spans="1:18" ht="30" customHeight="1" x14ac:dyDescent="0.3">
      <c r="A3" s="83" t="s">
        <v>0</v>
      </c>
      <c r="B3" s="84" t="s">
        <v>1</v>
      </c>
      <c r="C3" s="84" t="s">
        <v>2</v>
      </c>
      <c r="D3" s="84" t="s">
        <v>3</v>
      </c>
      <c r="E3" s="84" t="s">
        <v>34</v>
      </c>
      <c r="F3" s="84" t="s">
        <v>4</v>
      </c>
      <c r="H3" s="175" t="s">
        <v>14</v>
      </c>
      <c r="I3" s="175"/>
      <c r="J3" s="175"/>
      <c r="K3" s="176">
        <v>2021</v>
      </c>
      <c r="L3" s="176"/>
      <c r="M3" s="176"/>
      <c r="N3" s="176"/>
      <c r="P3" s="179"/>
      <c r="Q3" s="179"/>
      <c r="R3" s="179"/>
    </row>
    <row r="4" spans="1:18" ht="15" thickBot="1" x14ac:dyDescent="0.35">
      <c r="A4" s="4">
        <v>44256</v>
      </c>
      <c r="B4" s="14" t="s">
        <v>86</v>
      </c>
      <c r="C4" s="13" t="s">
        <v>87</v>
      </c>
      <c r="D4" s="12">
        <v>2.0833333333333332E-2</v>
      </c>
      <c r="E4" s="12"/>
      <c r="F4" s="5" t="s">
        <v>35</v>
      </c>
    </row>
    <row r="5" spans="1:18" ht="18" thickBot="1" x14ac:dyDescent="0.35">
      <c r="A5" s="4">
        <v>44257</v>
      </c>
      <c r="B5" s="13" t="s">
        <v>76</v>
      </c>
      <c r="C5" s="13" t="s">
        <v>88</v>
      </c>
      <c r="D5" s="12">
        <v>6.25E-2</v>
      </c>
      <c r="E5" s="12"/>
      <c r="F5" s="5" t="s">
        <v>79</v>
      </c>
      <c r="H5" s="172">
        <f>DATE(K3,3,1)</f>
        <v>44256</v>
      </c>
      <c r="I5" s="173"/>
      <c r="J5" s="173"/>
      <c r="K5" s="173"/>
      <c r="L5" s="173"/>
      <c r="M5" s="173"/>
      <c r="N5" s="174"/>
    </row>
    <row r="6" spans="1:18" ht="16.2" thickBot="1" x14ac:dyDescent="0.35">
      <c r="A6" s="4">
        <v>44258</v>
      </c>
      <c r="B6" s="13" t="s">
        <v>76</v>
      </c>
      <c r="C6" s="13" t="s">
        <v>89</v>
      </c>
      <c r="D6" s="12">
        <v>0.104166666666667</v>
      </c>
      <c r="E6" s="12"/>
      <c r="F6" s="5" t="s">
        <v>36</v>
      </c>
      <c r="H6" s="7" t="s">
        <v>15</v>
      </c>
      <c r="I6" s="7" t="s">
        <v>16</v>
      </c>
      <c r="J6" s="7" t="s">
        <v>17</v>
      </c>
      <c r="K6" s="7" t="s">
        <v>18</v>
      </c>
      <c r="L6" s="7" t="s">
        <v>19</v>
      </c>
      <c r="M6" s="7" t="s">
        <v>20</v>
      </c>
      <c r="N6" s="7" t="s">
        <v>21</v>
      </c>
    </row>
    <row r="7" spans="1:18" ht="15.6" thickBot="1" x14ac:dyDescent="0.35">
      <c r="A7" s="4">
        <v>44259</v>
      </c>
      <c r="B7" s="13" t="s">
        <v>77</v>
      </c>
      <c r="C7" s="13" t="s">
        <v>90</v>
      </c>
      <c r="D7" s="12">
        <v>0.14583333333333301</v>
      </c>
      <c r="E7" s="12"/>
      <c r="F7" s="5" t="s">
        <v>79</v>
      </c>
      <c r="H7" s="6" t="str">
        <f>IF(MONTH($H$5)&lt;&gt;MONTH($H$5-(WEEKDAY($H$5,1))-IF((WEEKDAY($H$5,1))&lt;=0,7,0)+(ROW(H7)-ROW($H$7))*7+(COLUMN(H7)-COLUMN($H$7)+1)),"",$H$5-(WEEKDAY($H$5,1))-IF((WEEKDAY($H$5,1))&lt;=0,7,0)+(ROW(H7)-ROW($H$7))*7+(COLUMN(H7)-COLUMN($H$7)+1))</f>
        <v/>
      </c>
      <c r="I7" s="6">
        <f t="shared" ref="I7:N12" si="0">IF(MONTH($H$5)&lt;&gt;MONTH($H$5-(WEEKDAY($H$5,1))-IF((WEEKDAY($H$5,1))&lt;=0,7,0)+(ROW(I7)-ROW($H$7))*7+(COLUMN(I7)-COLUMN($H$7)+1)),"",$H$5-(WEEKDAY($H$5,1))-IF((WEEKDAY($H$5,1))&lt;=0,7,0)+(ROW(I7)-ROW($H$7))*7+(COLUMN(I7)-COLUMN($H$7)+1))</f>
        <v>44256</v>
      </c>
      <c r="J7" s="6">
        <f t="shared" si="0"/>
        <v>44257</v>
      </c>
      <c r="K7" s="6">
        <f t="shared" si="0"/>
        <v>44258</v>
      </c>
      <c r="L7" s="6">
        <f t="shared" si="0"/>
        <v>44259</v>
      </c>
      <c r="M7" s="6">
        <f>IF(MONTH($H$5)&lt;&gt;MONTH($H$5-(WEEKDAY($H$5,1))-IF((WEEKDAY($H$5,1))&lt;=0,7,0)+(ROW(M7)-ROW($H$7))*7+(COLUMN(M7)-COLUMN($H$7)+1)),"",$H$5-(WEEKDAY($H$5,1))-IF((WEEKDAY($H$5,1))&lt;=0,7,0)+(ROW(M7)-ROW($H$7))*7+(COLUMN(M7)-COLUMN($H$7)+1))</f>
        <v>44260</v>
      </c>
      <c r="N7" s="6">
        <f t="shared" si="0"/>
        <v>44261</v>
      </c>
    </row>
    <row r="8" spans="1:18" ht="15.6" thickBot="1" x14ac:dyDescent="0.35">
      <c r="A8" s="4">
        <v>44260</v>
      </c>
      <c r="B8" s="13" t="s">
        <v>77</v>
      </c>
      <c r="C8" s="13" t="s">
        <v>91</v>
      </c>
      <c r="D8" s="12">
        <v>0.1875</v>
      </c>
      <c r="E8" s="12"/>
      <c r="F8" s="5" t="s">
        <v>36</v>
      </c>
      <c r="H8" s="6">
        <f t="shared" ref="H8:H12" si="1">IF(MONTH($H$5)&lt;&gt;MONTH($H$5-(WEEKDAY($H$5,1))-IF((WEEKDAY($H$5,1))&lt;=0,7,0)+(ROW(H8)-ROW($H$7))*7+(COLUMN(H8)-COLUMN($H$7)+1)),"",$H$5-(WEEKDAY($H$5,1))-IF((WEEKDAY($H$5,1))&lt;=0,7,0)+(ROW(H8)-ROW($H$7))*7+(COLUMN(H8)-COLUMN($H$7)+1))</f>
        <v>44262</v>
      </c>
      <c r="I8" s="6">
        <f t="shared" si="0"/>
        <v>44263</v>
      </c>
      <c r="J8" s="6">
        <f t="shared" si="0"/>
        <v>44264</v>
      </c>
      <c r="K8" s="6">
        <f t="shared" si="0"/>
        <v>44265</v>
      </c>
      <c r="L8" s="6">
        <f t="shared" si="0"/>
        <v>44266</v>
      </c>
      <c r="M8" s="6">
        <f>IF(MONTH($H$5)&lt;&gt;MONTH($H$5-(WEEKDAY($H$5,1))-IF((WEEKDAY($H$5,1))&lt;=0,7,0)+(ROW(M8)-ROW($H$7))*7+(COLUMN(M8)-COLUMN($H$7)+1)),"",$H$5-(WEEKDAY($H$5,1))-IF((WEEKDAY($H$5,1))&lt;=0,7,0)+(ROW(M8)-ROW($H$7))*7+(COLUMN(M8)-COLUMN($H$7)+1))</f>
        <v>44267</v>
      </c>
      <c r="N8" s="6">
        <f t="shared" si="0"/>
        <v>44268</v>
      </c>
    </row>
    <row r="9" spans="1:18" ht="15.6" thickBot="1" x14ac:dyDescent="0.35">
      <c r="A9" s="4">
        <v>44261</v>
      </c>
      <c r="B9" s="15" t="s">
        <v>76</v>
      </c>
      <c r="C9" s="15" t="s">
        <v>78</v>
      </c>
      <c r="D9" s="12">
        <v>0.22916666666666699</v>
      </c>
      <c r="E9" s="12"/>
      <c r="F9" s="5" t="s">
        <v>36</v>
      </c>
      <c r="H9" s="6">
        <f t="shared" si="1"/>
        <v>44269</v>
      </c>
      <c r="I9" s="6">
        <f t="shared" si="0"/>
        <v>44270</v>
      </c>
      <c r="J9" s="6">
        <f t="shared" si="0"/>
        <v>44271</v>
      </c>
      <c r="K9" s="6">
        <f t="shared" si="0"/>
        <v>44272</v>
      </c>
      <c r="L9" s="6">
        <f t="shared" si="0"/>
        <v>44273</v>
      </c>
      <c r="M9" s="6">
        <f t="shared" si="0"/>
        <v>44274</v>
      </c>
      <c r="N9" s="6">
        <f t="shared" si="0"/>
        <v>44275</v>
      </c>
    </row>
    <row r="10" spans="1:18" ht="15.6" thickBot="1" x14ac:dyDescent="0.35">
      <c r="A10" s="4">
        <v>44262</v>
      </c>
      <c r="B10" s="14" t="s">
        <v>86</v>
      </c>
      <c r="C10" s="14" t="s">
        <v>92</v>
      </c>
      <c r="D10" s="12">
        <v>0.27083333333333298</v>
      </c>
      <c r="E10" s="12"/>
      <c r="F10" s="5" t="s">
        <v>36</v>
      </c>
      <c r="H10" s="6">
        <f t="shared" si="1"/>
        <v>44276</v>
      </c>
      <c r="I10" s="6">
        <f t="shared" si="0"/>
        <v>44277</v>
      </c>
      <c r="J10" s="6">
        <f t="shared" si="0"/>
        <v>44278</v>
      </c>
      <c r="K10" s="6">
        <f t="shared" si="0"/>
        <v>44279</v>
      </c>
      <c r="L10" s="6">
        <f t="shared" si="0"/>
        <v>44280</v>
      </c>
      <c r="M10" s="6">
        <f t="shared" si="0"/>
        <v>44281</v>
      </c>
      <c r="N10" s="6">
        <f t="shared" si="0"/>
        <v>44282</v>
      </c>
    </row>
    <row r="11" spans="1:18" ht="15.6" thickBot="1" x14ac:dyDescent="0.35">
      <c r="A11" s="4">
        <v>44264</v>
      </c>
      <c r="B11" s="13" t="s">
        <v>76</v>
      </c>
      <c r="C11" s="13" t="s">
        <v>93</v>
      </c>
      <c r="D11" s="12">
        <v>0.3125</v>
      </c>
      <c r="E11" s="12"/>
      <c r="F11" s="5" t="s">
        <v>35</v>
      </c>
      <c r="H11" s="6">
        <f t="shared" si="1"/>
        <v>44283</v>
      </c>
      <c r="I11" s="6">
        <f t="shared" si="0"/>
        <v>44284</v>
      </c>
      <c r="J11" s="6">
        <f t="shared" si="0"/>
        <v>44285</v>
      </c>
      <c r="K11" s="6">
        <f t="shared" si="0"/>
        <v>44286</v>
      </c>
      <c r="L11" s="6" t="str">
        <f t="shared" si="0"/>
        <v/>
      </c>
      <c r="M11" s="6" t="str">
        <f t="shared" si="0"/>
        <v/>
      </c>
      <c r="N11" s="6" t="str">
        <f t="shared" si="0"/>
        <v/>
      </c>
    </row>
    <row r="12" spans="1:18" ht="15.6" thickBot="1" x14ac:dyDescent="0.35">
      <c r="A12" s="4">
        <v>44264</v>
      </c>
      <c r="B12" s="13" t="s">
        <v>76</v>
      </c>
      <c r="C12" s="13" t="s">
        <v>37</v>
      </c>
      <c r="D12" s="12">
        <v>0.35416666666666702</v>
      </c>
      <c r="E12" s="12"/>
      <c r="F12" s="5" t="s">
        <v>36</v>
      </c>
      <c r="H12" s="6" t="str">
        <f t="shared" si="1"/>
        <v/>
      </c>
      <c r="I12" s="6" t="str">
        <f t="shared" si="0"/>
        <v/>
      </c>
      <c r="J12" s="6" t="str">
        <f t="shared" si="0"/>
        <v/>
      </c>
      <c r="K12" s="6" t="str">
        <f t="shared" si="0"/>
        <v/>
      </c>
      <c r="L12" s="6" t="str">
        <f t="shared" si="0"/>
        <v/>
      </c>
      <c r="M12" s="6" t="str">
        <f t="shared" si="0"/>
        <v/>
      </c>
      <c r="N12" s="6" t="str">
        <f t="shared" si="0"/>
        <v/>
      </c>
    </row>
    <row r="13" spans="1:18" x14ac:dyDescent="0.3">
      <c r="A13" s="4">
        <v>44265</v>
      </c>
      <c r="B13" s="13" t="s">
        <v>77</v>
      </c>
      <c r="C13" s="13" t="s">
        <v>38</v>
      </c>
      <c r="D13" s="12">
        <v>0.39583333333333298</v>
      </c>
      <c r="E13" s="12"/>
      <c r="F13" s="5" t="s">
        <v>35</v>
      </c>
      <c r="P13" s="178"/>
      <c r="Q13" s="178"/>
      <c r="R13" s="178"/>
    </row>
    <row r="14" spans="1:18" x14ac:dyDescent="0.3">
      <c r="A14" s="4">
        <v>44266</v>
      </c>
      <c r="B14" s="13" t="s">
        <v>77</v>
      </c>
      <c r="C14" s="13" t="s">
        <v>33</v>
      </c>
      <c r="D14" s="12">
        <v>0.4375</v>
      </c>
      <c r="E14" s="12"/>
      <c r="F14" s="5" t="s">
        <v>79</v>
      </c>
      <c r="H14" s="169" t="s">
        <v>114</v>
      </c>
      <c r="I14" s="169"/>
      <c r="J14" s="169"/>
      <c r="K14" s="169"/>
      <c r="L14" s="169"/>
      <c r="M14" s="169"/>
      <c r="N14" s="169"/>
      <c r="P14" s="178"/>
      <c r="Q14" s="178"/>
      <c r="R14" s="178"/>
    </row>
    <row r="15" spans="1:18" x14ac:dyDescent="0.3">
      <c r="A15" s="4">
        <v>44267</v>
      </c>
      <c r="B15" s="15" t="s">
        <v>76</v>
      </c>
      <c r="C15" s="15" t="s">
        <v>39</v>
      </c>
      <c r="D15" s="12">
        <v>0.47916666666666702</v>
      </c>
      <c r="E15" s="12"/>
      <c r="F15" s="5" t="s">
        <v>79</v>
      </c>
      <c r="H15" s="169"/>
      <c r="I15" s="169"/>
      <c r="J15" s="169"/>
      <c r="K15" s="169"/>
      <c r="L15" s="169"/>
      <c r="M15" s="169"/>
      <c r="N15" s="169"/>
      <c r="P15" s="178"/>
      <c r="Q15" s="178"/>
      <c r="R15" s="178"/>
    </row>
    <row r="16" spans="1:18" x14ac:dyDescent="0.3">
      <c r="A16" s="4">
        <v>44268</v>
      </c>
      <c r="B16" s="14" t="s">
        <v>86</v>
      </c>
      <c r="C16" s="14" t="s">
        <v>40</v>
      </c>
      <c r="D16" s="12">
        <v>0.52083333333333304</v>
      </c>
      <c r="E16" s="12"/>
      <c r="F16" s="5" t="s">
        <v>79</v>
      </c>
      <c r="H16" s="169"/>
      <c r="I16" s="169"/>
      <c r="J16" s="169"/>
      <c r="K16" s="169"/>
      <c r="L16" s="169"/>
      <c r="M16" s="169"/>
      <c r="N16" s="169"/>
    </row>
    <row r="17" spans="1:6" x14ac:dyDescent="0.3">
      <c r="A17" s="4">
        <v>44269</v>
      </c>
      <c r="B17" s="13" t="s">
        <v>76</v>
      </c>
      <c r="C17" s="13" t="s">
        <v>94</v>
      </c>
      <c r="D17" s="12">
        <v>0.5625</v>
      </c>
      <c r="E17" s="12"/>
      <c r="F17" s="5" t="s">
        <v>79</v>
      </c>
    </row>
    <row r="18" spans="1:6" x14ac:dyDescent="0.3">
      <c r="A18" s="4">
        <v>44270</v>
      </c>
      <c r="B18" s="13" t="s">
        <v>77</v>
      </c>
      <c r="C18" s="13" t="s">
        <v>95</v>
      </c>
      <c r="D18" s="12">
        <v>0.60416666666666696</v>
      </c>
      <c r="E18" s="12"/>
      <c r="F18" s="5" t="s">
        <v>79</v>
      </c>
    </row>
    <row r="19" spans="1:6" x14ac:dyDescent="0.3">
      <c r="A19" s="4">
        <v>44271</v>
      </c>
      <c r="B19" s="13" t="s">
        <v>96</v>
      </c>
      <c r="C19" s="13" t="s">
        <v>97</v>
      </c>
      <c r="D19" s="12">
        <v>0.64583333333333304</v>
      </c>
      <c r="E19" s="12"/>
      <c r="F19" s="5" t="s">
        <v>79</v>
      </c>
    </row>
    <row r="20" spans="1:6" x14ac:dyDescent="0.3">
      <c r="A20" s="4">
        <v>44272</v>
      </c>
      <c r="B20" s="13" t="s">
        <v>86</v>
      </c>
      <c r="C20" s="13" t="s">
        <v>98</v>
      </c>
      <c r="D20" s="12">
        <v>0.6875</v>
      </c>
      <c r="E20" s="12"/>
      <c r="F20" s="5" t="s">
        <v>79</v>
      </c>
    </row>
    <row r="21" spans="1:6" x14ac:dyDescent="0.3">
      <c r="A21" s="4">
        <v>44273</v>
      </c>
      <c r="B21" s="13" t="s">
        <v>77</v>
      </c>
      <c r="C21" s="13" t="s">
        <v>99</v>
      </c>
      <c r="D21" s="12">
        <v>0.72916666666666696</v>
      </c>
      <c r="E21" s="12"/>
      <c r="F21" s="5" t="s">
        <v>79</v>
      </c>
    </row>
    <row r="22" spans="1:6" x14ac:dyDescent="0.3">
      <c r="A22" s="4">
        <v>44274</v>
      </c>
      <c r="B22" s="11" t="s">
        <v>76</v>
      </c>
      <c r="C22" s="11" t="s">
        <v>100</v>
      </c>
      <c r="D22" s="12">
        <v>0.77083333333333304</v>
      </c>
      <c r="E22" s="12"/>
      <c r="F22" s="5" t="s">
        <v>36</v>
      </c>
    </row>
    <row r="23" spans="1:6" x14ac:dyDescent="0.3">
      <c r="A23" s="4">
        <v>44275</v>
      </c>
      <c r="B23" s="13" t="s">
        <v>77</v>
      </c>
      <c r="C23" s="13" t="s">
        <v>80</v>
      </c>
      <c r="D23" s="12">
        <v>0.8125</v>
      </c>
      <c r="E23" s="12"/>
      <c r="F23" s="5" t="s">
        <v>79</v>
      </c>
    </row>
    <row r="24" spans="1:6" x14ac:dyDescent="0.3">
      <c r="A24" s="4">
        <v>44276</v>
      </c>
      <c r="B24" s="13" t="s">
        <v>96</v>
      </c>
      <c r="C24" s="13" t="s">
        <v>101</v>
      </c>
      <c r="D24" s="12">
        <v>0.85416666666666696</v>
      </c>
      <c r="E24" s="12"/>
      <c r="F24" s="5" t="s">
        <v>79</v>
      </c>
    </row>
    <row r="25" spans="1:6" x14ac:dyDescent="0.3">
      <c r="A25" s="4">
        <v>44277</v>
      </c>
      <c r="B25" s="14" t="s">
        <v>86</v>
      </c>
      <c r="C25" s="13" t="s">
        <v>87</v>
      </c>
      <c r="D25" s="12">
        <v>0.89583333333333304</v>
      </c>
      <c r="E25" s="12"/>
      <c r="F25" s="5" t="s">
        <v>79</v>
      </c>
    </row>
    <row r="26" spans="1:6" x14ac:dyDescent="0.3">
      <c r="A26" s="4">
        <v>44278</v>
      </c>
      <c r="B26" s="13" t="s">
        <v>76</v>
      </c>
      <c r="C26" s="13" t="s">
        <v>88</v>
      </c>
      <c r="D26" s="12">
        <v>0.9375</v>
      </c>
      <c r="E26" s="12"/>
      <c r="F26" s="5" t="s">
        <v>79</v>
      </c>
    </row>
    <row r="27" spans="1:6" x14ac:dyDescent="0.3">
      <c r="A27" s="4">
        <v>44279</v>
      </c>
      <c r="B27" s="13" t="s">
        <v>76</v>
      </c>
      <c r="C27" s="13" t="s">
        <v>89</v>
      </c>
      <c r="D27" s="12">
        <v>0.97916666666666696</v>
      </c>
      <c r="E27" s="12"/>
      <c r="F27" s="5" t="s">
        <v>35</v>
      </c>
    </row>
    <row r="28" spans="1:6" x14ac:dyDescent="0.3">
      <c r="A28" s="4">
        <v>44280</v>
      </c>
      <c r="B28" s="13" t="s">
        <v>77</v>
      </c>
      <c r="C28" s="13" t="s">
        <v>90</v>
      </c>
      <c r="D28" s="12">
        <v>1.0208333333333299</v>
      </c>
      <c r="E28" s="12"/>
      <c r="F28" s="5" t="s">
        <v>35</v>
      </c>
    </row>
    <row r="29" spans="1:6" x14ac:dyDescent="0.3">
      <c r="A29" s="4">
        <v>44281</v>
      </c>
      <c r="B29" s="13" t="s">
        <v>77</v>
      </c>
      <c r="C29" s="13" t="s">
        <v>91</v>
      </c>
      <c r="D29" s="12">
        <v>1.0625</v>
      </c>
      <c r="E29" s="12"/>
      <c r="F29" s="5" t="s">
        <v>36</v>
      </c>
    </row>
    <row r="30" spans="1:6" x14ac:dyDescent="0.3">
      <c r="A30" s="4">
        <v>44281</v>
      </c>
      <c r="B30" s="13" t="s">
        <v>102</v>
      </c>
      <c r="C30" s="15" t="s">
        <v>113</v>
      </c>
      <c r="D30" s="12">
        <v>4.1666666666666664E-2</v>
      </c>
      <c r="E30" s="12"/>
      <c r="F30" s="5" t="s">
        <v>79</v>
      </c>
    </row>
    <row r="31" spans="1:6" x14ac:dyDescent="0.3">
      <c r="A31" s="4"/>
      <c r="B31" s="14"/>
      <c r="C31" s="14"/>
      <c r="D31" s="12"/>
      <c r="E31" s="12"/>
      <c r="F31" s="5"/>
    </row>
    <row r="32" spans="1:6" x14ac:dyDescent="0.3">
      <c r="A32" s="4"/>
      <c r="B32" s="13"/>
      <c r="C32" s="13"/>
      <c r="D32" s="12"/>
      <c r="E32" s="12"/>
      <c r="F32" s="5"/>
    </row>
    <row r="33" spans="1:6" x14ac:dyDescent="0.3">
      <c r="A33" s="4"/>
      <c r="B33" s="13"/>
      <c r="C33" s="13"/>
      <c r="D33" s="12"/>
      <c r="E33" s="12"/>
      <c r="F33" s="5"/>
    </row>
    <row r="34" spans="1:6" x14ac:dyDescent="0.3">
      <c r="A34" s="4"/>
      <c r="B34" s="13"/>
      <c r="C34" s="13"/>
      <c r="D34" s="12"/>
      <c r="E34" s="12"/>
      <c r="F34" s="5"/>
    </row>
    <row r="35" spans="1:6" x14ac:dyDescent="0.3">
      <c r="A35" s="4"/>
      <c r="B35" s="13"/>
      <c r="C35" s="13"/>
      <c r="D35" s="12"/>
      <c r="E35" s="12"/>
      <c r="F35" s="5"/>
    </row>
    <row r="36" spans="1:6" x14ac:dyDescent="0.3">
      <c r="A36" s="4"/>
      <c r="B36" s="15"/>
      <c r="C36" s="15"/>
      <c r="D36" s="12"/>
      <c r="E36" s="12"/>
      <c r="F36" s="5"/>
    </row>
    <row r="37" spans="1:6" x14ac:dyDescent="0.3">
      <c r="A37" s="4"/>
      <c r="B37" s="14"/>
      <c r="C37" s="14"/>
      <c r="D37" s="12"/>
      <c r="E37" s="12"/>
      <c r="F37" s="5"/>
    </row>
    <row r="38" spans="1:6" x14ac:dyDescent="0.3">
      <c r="A38" s="4"/>
      <c r="B38" s="14"/>
      <c r="C38" s="13"/>
      <c r="D38" s="12"/>
      <c r="E38" s="12"/>
      <c r="F38" s="5"/>
    </row>
    <row r="39" spans="1:6" x14ac:dyDescent="0.3">
      <c r="A39" s="4"/>
      <c r="B39" s="13"/>
      <c r="C39" s="13"/>
      <c r="D39" s="12"/>
      <c r="E39" s="12"/>
      <c r="F39" s="5"/>
    </row>
    <row r="40" spans="1:6" x14ac:dyDescent="0.3">
      <c r="A40" s="4"/>
      <c r="B40" s="13"/>
      <c r="C40" s="13"/>
      <c r="D40" s="12"/>
      <c r="E40" s="12"/>
      <c r="F40" s="5"/>
    </row>
    <row r="41" spans="1:6" x14ac:dyDescent="0.3">
      <c r="A41" s="4"/>
      <c r="B41" s="13"/>
      <c r="C41" s="13"/>
      <c r="D41" s="12"/>
      <c r="E41" s="12"/>
      <c r="F41" s="5"/>
    </row>
    <row r="42" spans="1:6" x14ac:dyDescent="0.3">
      <c r="A42" s="4"/>
      <c r="B42" s="13"/>
      <c r="C42" s="13"/>
      <c r="D42" s="12"/>
      <c r="E42" s="12"/>
      <c r="F42" s="5"/>
    </row>
    <row r="43" spans="1:6" x14ac:dyDescent="0.3">
      <c r="A43" s="4"/>
      <c r="B43" s="15"/>
      <c r="C43" s="15"/>
      <c r="D43" s="12"/>
      <c r="E43" s="12"/>
      <c r="F43" s="5"/>
    </row>
    <row r="44" spans="1:6" x14ac:dyDescent="0.3">
      <c r="A44" s="4"/>
      <c r="B44" s="14"/>
      <c r="C44" s="14"/>
      <c r="D44" s="12"/>
      <c r="E44" s="12"/>
      <c r="F44" s="5"/>
    </row>
    <row r="45" spans="1:6" x14ac:dyDescent="0.3">
      <c r="A45" s="4"/>
      <c r="B45" s="13"/>
      <c r="C45" s="13"/>
      <c r="D45" s="12"/>
      <c r="E45" s="12"/>
      <c r="F45" s="5"/>
    </row>
    <row r="46" spans="1:6" x14ac:dyDescent="0.3">
      <c r="A46" s="4"/>
      <c r="B46" s="13"/>
      <c r="C46" s="13"/>
      <c r="D46" s="12"/>
      <c r="E46" s="12"/>
      <c r="F46" s="5"/>
    </row>
    <row r="47" spans="1:6" x14ac:dyDescent="0.3">
      <c r="A47" s="4"/>
      <c r="B47" s="13"/>
      <c r="C47" s="13"/>
      <c r="D47" s="12"/>
      <c r="E47" s="12"/>
      <c r="F47" s="5"/>
    </row>
    <row r="48" spans="1:6" x14ac:dyDescent="0.3">
      <c r="A48" s="4"/>
      <c r="B48" s="13"/>
      <c r="C48" s="13"/>
      <c r="D48" s="12"/>
      <c r="E48" s="12"/>
      <c r="F48" s="5"/>
    </row>
    <row r="49" spans="1:6" x14ac:dyDescent="0.3">
      <c r="A49" s="4"/>
      <c r="B49" s="15"/>
      <c r="C49" s="15"/>
      <c r="D49" s="12"/>
      <c r="E49" s="12"/>
      <c r="F49" s="5"/>
    </row>
    <row r="50" spans="1:6" x14ac:dyDescent="0.3">
      <c r="A50" s="4"/>
      <c r="B50" s="14"/>
      <c r="C50" s="14"/>
      <c r="D50" s="12"/>
      <c r="E50" s="12"/>
      <c r="F50" s="5"/>
    </row>
    <row r="51" spans="1:6" x14ac:dyDescent="0.3">
      <c r="A51" s="4"/>
      <c r="B51" s="13"/>
      <c r="C51" s="13"/>
      <c r="D51" s="12"/>
      <c r="E51" s="12"/>
      <c r="F51" s="5"/>
    </row>
    <row r="52" spans="1:6" x14ac:dyDescent="0.3">
      <c r="A52" s="4"/>
      <c r="B52" s="15"/>
      <c r="C52" s="15"/>
      <c r="D52" s="12"/>
      <c r="E52" s="12"/>
      <c r="F52" s="5"/>
    </row>
    <row r="53" spans="1:6" x14ac:dyDescent="0.3">
      <c r="A53" s="4"/>
      <c r="B53" s="14"/>
      <c r="C53" s="14"/>
      <c r="D53" s="12"/>
      <c r="E53" s="12"/>
      <c r="F53" s="5"/>
    </row>
    <row r="54" spans="1:6" x14ac:dyDescent="0.3">
      <c r="A54" s="4"/>
      <c r="B54" s="13"/>
      <c r="C54" s="13"/>
      <c r="D54" s="12"/>
      <c r="E54" s="12"/>
      <c r="F54" s="5"/>
    </row>
    <row r="55" spans="1:6" x14ac:dyDescent="0.3">
      <c r="A55" s="4"/>
      <c r="B55" s="13"/>
      <c r="C55" s="13"/>
      <c r="D55" s="12"/>
      <c r="E55" s="12"/>
      <c r="F55" s="5"/>
    </row>
    <row r="56" spans="1:6" x14ac:dyDescent="0.3">
      <c r="A56" s="4"/>
      <c r="B56" s="13"/>
      <c r="C56" s="13"/>
      <c r="D56" s="12"/>
      <c r="E56" s="12"/>
      <c r="F56" s="5"/>
    </row>
    <row r="57" spans="1:6" x14ac:dyDescent="0.3">
      <c r="A57" s="4"/>
      <c r="B57" s="13"/>
      <c r="C57" s="13"/>
      <c r="D57" s="12"/>
      <c r="E57" s="12"/>
      <c r="F57" s="5"/>
    </row>
    <row r="58" spans="1:6" x14ac:dyDescent="0.3">
      <c r="A58" s="4"/>
      <c r="B58" s="13"/>
      <c r="C58" s="13"/>
      <c r="D58" s="12"/>
      <c r="E58" s="12"/>
      <c r="F58" s="5"/>
    </row>
    <row r="59" spans="1:6" x14ac:dyDescent="0.3">
      <c r="A59" s="4"/>
      <c r="B59" s="13"/>
      <c r="C59" s="13"/>
      <c r="D59" s="12"/>
      <c r="E59" s="12"/>
      <c r="F59" s="5"/>
    </row>
    <row r="60" spans="1:6" x14ac:dyDescent="0.3">
      <c r="A60" s="4"/>
      <c r="B60" s="13"/>
      <c r="C60" s="13"/>
      <c r="D60" s="12"/>
      <c r="E60" s="12"/>
      <c r="F60" s="5"/>
    </row>
    <row r="61" spans="1:6" x14ac:dyDescent="0.3">
      <c r="A61" s="4"/>
      <c r="B61" s="13"/>
      <c r="C61" s="13"/>
      <c r="D61" s="12"/>
      <c r="E61" s="12"/>
      <c r="F61" s="5"/>
    </row>
    <row r="62" spans="1:6" x14ac:dyDescent="0.3">
      <c r="A62" s="4"/>
      <c r="B62" s="15"/>
      <c r="C62" s="15"/>
      <c r="D62" s="12"/>
      <c r="E62" s="12"/>
      <c r="F62" s="5"/>
    </row>
    <row r="63" spans="1:6" x14ac:dyDescent="0.3">
      <c r="A63" s="4"/>
      <c r="B63" s="14"/>
      <c r="C63" s="14"/>
      <c r="D63" s="12"/>
      <c r="E63" s="12"/>
      <c r="F63" s="5"/>
    </row>
    <row r="64" spans="1:6" x14ac:dyDescent="0.3">
      <c r="A64" s="4"/>
      <c r="B64" s="14"/>
      <c r="C64" s="13"/>
      <c r="D64" s="12"/>
      <c r="E64" s="12"/>
      <c r="F64" s="5"/>
    </row>
    <row r="65" spans="1:6" x14ac:dyDescent="0.3">
      <c r="A65" s="4"/>
      <c r="B65" s="13"/>
      <c r="C65" s="13"/>
      <c r="D65" s="12"/>
      <c r="E65" s="12"/>
      <c r="F65" s="5"/>
    </row>
    <row r="66" spans="1:6" x14ac:dyDescent="0.3">
      <c r="A66" s="4"/>
      <c r="B66" s="13"/>
      <c r="C66" s="13"/>
      <c r="D66" s="12"/>
      <c r="E66" s="12"/>
      <c r="F66" s="5"/>
    </row>
    <row r="67" spans="1:6" x14ac:dyDescent="0.3">
      <c r="A67" s="4"/>
      <c r="B67" s="13"/>
      <c r="C67" s="13"/>
      <c r="D67" s="12"/>
      <c r="E67" s="12"/>
      <c r="F67" s="5"/>
    </row>
    <row r="68" spans="1:6" x14ac:dyDescent="0.3">
      <c r="A68" s="4"/>
      <c r="B68" s="13"/>
      <c r="C68" s="13"/>
      <c r="D68" s="12"/>
      <c r="E68" s="12"/>
      <c r="F68" s="5"/>
    </row>
    <row r="69" spans="1:6" x14ac:dyDescent="0.3">
      <c r="A69" s="4"/>
      <c r="B69" s="15"/>
      <c r="C69" s="15"/>
      <c r="D69" s="12"/>
      <c r="E69" s="12"/>
      <c r="F69" s="5"/>
    </row>
    <row r="70" spans="1:6" x14ac:dyDescent="0.3">
      <c r="A70" s="4"/>
      <c r="B70" s="14"/>
      <c r="C70" s="14"/>
      <c r="D70" s="12"/>
      <c r="E70" s="12"/>
      <c r="F70" s="5"/>
    </row>
    <row r="71" spans="1:6" x14ac:dyDescent="0.3">
      <c r="A71" s="4"/>
      <c r="B71" s="13"/>
      <c r="C71" s="13"/>
      <c r="D71" s="12"/>
      <c r="E71" s="12"/>
      <c r="F71" s="5"/>
    </row>
    <row r="72" spans="1:6" x14ac:dyDescent="0.3">
      <c r="A72" s="4"/>
      <c r="B72" s="13"/>
      <c r="C72" s="13"/>
      <c r="D72" s="12"/>
      <c r="E72" s="12"/>
      <c r="F72" s="5"/>
    </row>
    <row r="73" spans="1:6" x14ac:dyDescent="0.3">
      <c r="A73" s="4"/>
      <c r="B73" s="13"/>
      <c r="C73" s="13"/>
      <c r="D73" s="12"/>
      <c r="E73" s="12"/>
      <c r="F73" s="5"/>
    </row>
    <row r="74" spans="1:6" x14ac:dyDescent="0.3">
      <c r="A74" s="4"/>
      <c r="B74" s="13"/>
      <c r="C74" s="13"/>
      <c r="D74" s="12"/>
      <c r="E74" s="12"/>
      <c r="F74" s="5"/>
    </row>
    <row r="75" spans="1:6" x14ac:dyDescent="0.3">
      <c r="A75" s="4"/>
      <c r="B75" s="15"/>
      <c r="C75" s="15"/>
      <c r="D75" s="12"/>
      <c r="E75" s="12"/>
      <c r="F75" s="5"/>
    </row>
    <row r="76" spans="1:6" x14ac:dyDescent="0.3">
      <c r="A76" s="4"/>
      <c r="B76" s="14"/>
      <c r="C76" s="14"/>
      <c r="D76" s="12"/>
      <c r="E76" s="12"/>
      <c r="F76" s="5"/>
    </row>
    <row r="77" spans="1:6" x14ac:dyDescent="0.3">
      <c r="A77" s="4"/>
      <c r="B77" s="14"/>
      <c r="C77" s="13"/>
      <c r="D77" s="12"/>
      <c r="E77" s="12"/>
      <c r="F77" s="5"/>
    </row>
    <row r="78" spans="1:6" x14ac:dyDescent="0.3">
      <c r="A78" s="4"/>
      <c r="B78" s="13"/>
      <c r="C78" s="13"/>
      <c r="D78" s="12"/>
      <c r="E78" s="12"/>
      <c r="F78" s="5"/>
    </row>
    <row r="79" spans="1:6" x14ac:dyDescent="0.3">
      <c r="A79" s="4"/>
      <c r="B79" s="13"/>
      <c r="C79" s="13"/>
      <c r="D79" s="12"/>
      <c r="E79" s="12"/>
      <c r="F79" s="5"/>
    </row>
    <row r="80" spans="1:6" x14ac:dyDescent="0.3">
      <c r="A80" s="4"/>
      <c r="B80" s="13"/>
      <c r="C80" s="13"/>
      <c r="D80" s="12"/>
      <c r="E80" s="12"/>
      <c r="F80" s="5"/>
    </row>
    <row r="81" spans="1:6" x14ac:dyDescent="0.3">
      <c r="A81" s="4"/>
      <c r="B81" s="13"/>
      <c r="C81" s="13"/>
      <c r="D81" s="12"/>
      <c r="E81" s="12"/>
      <c r="F81" s="5"/>
    </row>
    <row r="82" spans="1:6" x14ac:dyDescent="0.3">
      <c r="A82" s="4"/>
      <c r="B82" s="15"/>
      <c r="C82" s="15"/>
      <c r="D82" s="12"/>
      <c r="E82" s="12"/>
      <c r="F82" s="5"/>
    </row>
    <row r="83" spans="1:6" x14ac:dyDescent="0.3">
      <c r="A83" s="4"/>
      <c r="B83" s="14"/>
      <c r="C83" s="14"/>
      <c r="D83" s="12"/>
      <c r="E83" s="12"/>
      <c r="F83" s="5"/>
    </row>
    <row r="84" spans="1:6" x14ac:dyDescent="0.3">
      <c r="A84" s="4"/>
      <c r="B84" s="13"/>
      <c r="C84" s="13"/>
      <c r="D84" s="12"/>
      <c r="E84" s="12"/>
      <c r="F84" s="5"/>
    </row>
    <row r="85" spans="1:6" x14ac:dyDescent="0.3">
      <c r="A85" s="4"/>
      <c r="B85" s="13"/>
      <c r="C85" s="13"/>
      <c r="D85" s="12"/>
      <c r="E85" s="12"/>
      <c r="F85" s="5"/>
    </row>
    <row r="86" spans="1:6" x14ac:dyDescent="0.3">
      <c r="A86" s="4"/>
      <c r="B86" s="13"/>
      <c r="C86" s="13"/>
      <c r="D86" s="12"/>
      <c r="E86" s="12"/>
      <c r="F86" s="5"/>
    </row>
    <row r="87" spans="1:6" x14ac:dyDescent="0.3">
      <c r="A87" s="4"/>
      <c r="B87" s="13"/>
      <c r="C87" s="13"/>
      <c r="D87" s="12"/>
      <c r="E87" s="12"/>
      <c r="F87" s="5"/>
    </row>
    <row r="88" spans="1:6" x14ac:dyDescent="0.3">
      <c r="A88" s="4"/>
      <c r="B88" s="15"/>
      <c r="C88" s="15"/>
      <c r="D88" s="12"/>
      <c r="E88" s="12"/>
      <c r="F88" s="5"/>
    </row>
    <row r="89" spans="1:6" x14ac:dyDescent="0.3">
      <c r="A89" s="4"/>
      <c r="B89" s="14"/>
      <c r="C89" s="14"/>
      <c r="D89" s="12"/>
      <c r="E89" s="12"/>
      <c r="F89" s="5"/>
    </row>
    <row r="90" spans="1:6" x14ac:dyDescent="0.3">
      <c r="A90" s="4"/>
      <c r="B90" s="14"/>
      <c r="C90" s="13"/>
      <c r="D90" s="12"/>
      <c r="E90" s="12"/>
      <c r="F90" s="5"/>
    </row>
    <row r="91" spans="1:6" x14ac:dyDescent="0.3">
      <c r="A91" s="4"/>
      <c r="B91" s="13"/>
      <c r="C91" s="13"/>
      <c r="D91" s="12"/>
      <c r="E91" s="12"/>
      <c r="F91" s="5"/>
    </row>
    <row r="92" spans="1:6" x14ac:dyDescent="0.3">
      <c r="A92" s="4"/>
      <c r="B92" s="13"/>
      <c r="C92" s="13"/>
      <c r="D92" s="12"/>
      <c r="E92" s="12"/>
      <c r="F92" s="5"/>
    </row>
    <row r="93" spans="1:6" x14ac:dyDescent="0.3">
      <c r="A93" s="4"/>
      <c r="B93" s="13"/>
      <c r="C93" s="13"/>
      <c r="D93" s="12"/>
      <c r="E93" s="12"/>
      <c r="F93" s="5"/>
    </row>
    <row r="94" spans="1:6" x14ac:dyDescent="0.3">
      <c r="A94" s="4"/>
      <c r="B94" s="13"/>
      <c r="C94" s="13"/>
      <c r="D94" s="12"/>
      <c r="E94" s="12"/>
      <c r="F94" s="5"/>
    </row>
    <row r="95" spans="1:6" x14ac:dyDescent="0.3">
      <c r="A95" s="4"/>
      <c r="B95" s="15"/>
      <c r="C95" s="15"/>
      <c r="D95" s="12"/>
      <c r="E95" s="12"/>
      <c r="F95" s="5"/>
    </row>
    <row r="96" spans="1:6" x14ac:dyDescent="0.3">
      <c r="A96" s="4"/>
      <c r="B96" s="14"/>
      <c r="C96" s="14"/>
      <c r="D96" s="12"/>
      <c r="E96" s="12"/>
      <c r="F96" s="5"/>
    </row>
    <row r="97" spans="1:6" x14ac:dyDescent="0.3">
      <c r="A97" s="4"/>
      <c r="B97" s="13"/>
      <c r="C97" s="13"/>
      <c r="D97" s="12"/>
      <c r="E97" s="12"/>
      <c r="F97" s="5"/>
    </row>
    <row r="98" spans="1:6" x14ac:dyDescent="0.3">
      <c r="A98" s="4"/>
      <c r="B98" s="13"/>
      <c r="C98" s="13"/>
      <c r="D98" s="12"/>
      <c r="E98" s="12"/>
      <c r="F98" s="5"/>
    </row>
    <row r="99" spans="1:6" x14ac:dyDescent="0.3">
      <c r="A99" s="4"/>
      <c r="B99" s="13"/>
      <c r="C99" s="13"/>
      <c r="D99" s="12"/>
      <c r="E99" s="12"/>
      <c r="F99" s="5"/>
    </row>
    <row r="100" spans="1:6" x14ac:dyDescent="0.3">
      <c r="A100" s="4"/>
      <c r="B100" s="13"/>
      <c r="C100" s="13"/>
      <c r="D100" s="12"/>
      <c r="E100" s="12"/>
      <c r="F100" s="5"/>
    </row>
    <row r="101" spans="1:6" x14ac:dyDescent="0.3">
      <c r="A101" s="4"/>
      <c r="B101" s="15"/>
      <c r="C101" s="15"/>
      <c r="D101" s="12"/>
      <c r="E101" s="12"/>
      <c r="F101" s="5"/>
    </row>
    <row r="102" spans="1:6" x14ac:dyDescent="0.3">
      <c r="A102" s="4"/>
      <c r="B102" s="14"/>
      <c r="C102" s="14"/>
      <c r="D102" s="12"/>
      <c r="E102" s="12"/>
      <c r="F102" s="5"/>
    </row>
    <row r="103" spans="1:6" x14ac:dyDescent="0.3">
      <c r="A103" s="4"/>
      <c r="B103" s="14"/>
      <c r="C103" s="13"/>
      <c r="D103" s="12"/>
      <c r="E103" s="12"/>
      <c r="F103" s="5"/>
    </row>
    <row r="104" spans="1:6" x14ac:dyDescent="0.3">
      <c r="A104" s="4"/>
      <c r="B104" s="13"/>
      <c r="C104" s="13"/>
      <c r="D104" s="12"/>
      <c r="E104" s="12"/>
      <c r="F104" s="5"/>
    </row>
    <row r="105" spans="1:6" x14ac:dyDescent="0.3">
      <c r="A105" s="4"/>
      <c r="B105" s="13"/>
      <c r="C105" s="13"/>
      <c r="D105" s="12"/>
      <c r="E105" s="12"/>
      <c r="F105" s="5"/>
    </row>
    <row r="106" spans="1:6" x14ac:dyDescent="0.3">
      <c r="A106" s="4"/>
      <c r="B106" s="13"/>
      <c r="C106" s="13"/>
      <c r="D106" s="12"/>
      <c r="E106" s="12"/>
      <c r="F106" s="5"/>
    </row>
    <row r="107" spans="1:6" x14ac:dyDescent="0.3">
      <c r="A107" s="4"/>
      <c r="B107" s="13"/>
      <c r="C107" s="13"/>
      <c r="D107" s="12"/>
      <c r="E107" s="12"/>
      <c r="F107" s="5"/>
    </row>
    <row r="108" spans="1:6" x14ac:dyDescent="0.3">
      <c r="A108" s="4"/>
      <c r="B108" s="15"/>
      <c r="C108" s="15"/>
      <c r="D108" s="12"/>
      <c r="E108" s="12"/>
      <c r="F108" s="5"/>
    </row>
    <row r="109" spans="1:6" x14ac:dyDescent="0.3">
      <c r="A109" s="4"/>
      <c r="B109" s="14"/>
      <c r="C109" s="14"/>
      <c r="D109" s="12"/>
      <c r="E109" s="12"/>
      <c r="F109" s="5"/>
    </row>
    <row r="110" spans="1:6" x14ac:dyDescent="0.3">
      <c r="A110" s="4"/>
      <c r="B110" s="13"/>
      <c r="C110" s="13"/>
      <c r="D110" s="12"/>
      <c r="E110" s="12"/>
      <c r="F110" s="5"/>
    </row>
    <row r="111" spans="1:6" x14ac:dyDescent="0.3">
      <c r="A111" s="4"/>
      <c r="B111" s="13"/>
      <c r="C111" s="13"/>
      <c r="D111" s="12"/>
      <c r="E111" s="12"/>
      <c r="F111" s="5"/>
    </row>
    <row r="112" spans="1:6" x14ac:dyDescent="0.3">
      <c r="A112" s="4"/>
      <c r="B112" s="13"/>
      <c r="C112" s="13"/>
      <c r="D112" s="12"/>
      <c r="E112" s="12"/>
      <c r="F112" s="5"/>
    </row>
    <row r="113" spans="1:6" x14ac:dyDescent="0.3">
      <c r="A113" s="4"/>
      <c r="B113" s="13"/>
      <c r="C113" s="13"/>
      <c r="D113" s="12"/>
      <c r="E113" s="12"/>
      <c r="F113" s="5"/>
    </row>
    <row r="114" spans="1:6" x14ac:dyDescent="0.3">
      <c r="A114" s="4"/>
      <c r="B114" s="15"/>
      <c r="C114" s="15"/>
      <c r="D114" s="12"/>
      <c r="E114" s="12"/>
      <c r="F114" s="5"/>
    </row>
    <row r="115" spans="1:6" x14ac:dyDescent="0.3">
      <c r="A115" s="4"/>
      <c r="B115" s="14"/>
      <c r="C115" s="14"/>
      <c r="D115" s="12"/>
      <c r="E115" s="12"/>
      <c r="F115" s="5"/>
    </row>
    <row r="116" spans="1:6" x14ac:dyDescent="0.3">
      <c r="A116" s="4"/>
      <c r="B116" s="14"/>
      <c r="C116" s="13"/>
      <c r="D116" s="12"/>
      <c r="E116" s="12"/>
      <c r="F116" s="5"/>
    </row>
    <row r="117" spans="1:6" x14ac:dyDescent="0.3">
      <c r="A117" s="4"/>
      <c r="B117" s="13"/>
      <c r="C117" s="13"/>
      <c r="D117" s="12"/>
      <c r="E117" s="12"/>
      <c r="F117" s="5"/>
    </row>
    <row r="118" spans="1:6" x14ac:dyDescent="0.3">
      <c r="A118" s="4"/>
      <c r="B118" s="13"/>
      <c r="C118" s="13"/>
      <c r="D118" s="12"/>
      <c r="E118" s="12"/>
      <c r="F118" s="5"/>
    </row>
    <row r="119" spans="1:6" x14ac:dyDescent="0.3">
      <c r="A119" s="4"/>
      <c r="B119" s="13"/>
      <c r="C119" s="13"/>
      <c r="D119" s="12"/>
      <c r="E119" s="12"/>
      <c r="F119" s="5"/>
    </row>
    <row r="120" spans="1:6" x14ac:dyDescent="0.3">
      <c r="A120" s="4"/>
      <c r="B120" s="13"/>
      <c r="C120" s="13"/>
      <c r="D120" s="12"/>
      <c r="E120" s="12"/>
      <c r="F120" s="5"/>
    </row>
    <row r="121" spans="1:6" x14ac:dyDescent="0.3">
      <c r="A121" s="4"/>
      <c r="B121" s="15"/>
      <c r="C121" s="15"/>
      <c r="D121" s="12"/>
      <c r="E121" s="12"/>
      <c r="F121" s="5"/>
    </row>
    <row r="122" spans="1:6" x14ac:dyDescent="0.3">
      <c r="A122" s="4"/>
      <c r="B122" s="14"/>
      <c r="C122" s="14"/>
      <c r="D122" s="12"/>
      <c r="E122" s="12"/>
      <c r="F122" s="5"/>
    </row>
    <row r="123" spans="1:6" x14ac:dyDescent="0.3">
      <c r="A123" s="4"/>
      <c r="B123" s="13"/>
      <c r="C123" s="13"/>
      <c r="D123" s="12"/>
      <c r="E123" s="12"/>
      <c r="F123" s="5"/>
    </row>
    <row r="124" spans="1:6" x14ac:dyDescent="0.3">
      <c r="A124" s="4"/>
      <c r="B124" s="13"/>
      <c r="C124" s="13"/>
      <c r="D124" s="12"/>
      <c r="E124" s="12"/>
      <c r="F124" s="5"/>
    </row>
    <row r="125" spans="1:6" x14ac:dyDescent="0.3">
      <c r="A125" s="4"/>
      <c r="B125" s="13"/>
      <c r="C125" s="13"/>
      <c r="D125" s="12"/>
      <c r="E125" s="12"/>
      <c r="F125" s="5"/>
    </row>
    <row r="126" spans="1:6" x14ac:dyDescent="0.3">
      <c r="A126" s="4"/>
      <c r="B126" s="13"/>
      <c r="C126" s="13"/>
      <c r="D126" s="12"/>
      <c r="E126" s="12"/>
      <c r="F126" s="5"/>
    </row>
    <row r="127" spans="1:6" x14ac:dyDescent="0.3">
      <c r="A127" s="4"/>
      <c r="B127" s="15"/>
      <c r="C127" s="15"/>
      <c r="D127" s="12"/>
      <c r="E127" s="12"/>
      <c r="F127" s="5"/>
    </row>
    <row r="128" spans="1:6" x14ac:dyDescent="0.3">
      <c r="A128" s="4"/>
      <c r="B128" s="14"/>
      <c r="C128" s="14"/>
      <c r="D128" s="12"/>
      <c r="E128" s="12"/>
      <c r="F128" s="5"/>
    </row>
    <row r="129" spans="1:6" x14ac:dyDescent="0.3">
      <c r="A129" s="4"/>
      <c r="B129" s="13"/>
      <c r="C129" s="13"/>
      <c r="D129" s="12"/>
      <c r="E129" s="12"/>
      <c r="F129" s="5"/>
    </row>
    <row r="130" spans="1:6" x14ac:dyDescent="0.3">
      <c r="A130" s="4"/>
      <c r="B130" s="13"/>
      <c r="C130" s="13"/>
      <c r="D130" s="12"/>
      <c r="E130" s="12"/>
      <c r="F130" s="5"/>
    </row>
    <row r="131" spans="1:6" x14ac:dyDescent="0.3">
      <c r="A131" s="4"/>
      <c r="B131" s="15"/>
      <c r="C131" s="15"/>
      <c r="D131" s="12"/>
      <c r="E131" s="12"/>
      <c r="F131" s="5"/>
    </row>
    <row r="132" spans="1:6" x14ac:dyDescent="0.3">
      <c r="A132" s="4"/>
      <c r="B132" s="14"/>
      <c r="C132" s="14"/>
      <c r="D132" s="12"/>
      <c r="E132" s="12"/>
      <c r="F132" s="5"/>
    </row>
    <row r="133" spans="1:6" x14ac:dyDescent="0.3">
      <c r="A133" s="4"/>
      <c r="B133" s="14"/>
      <c r="C133" s="13"/>
      <c r="D133" s="12"/>
      <c r="E133" s="12"/>
      <c r="F133" s="5"/>
    </row>
    <row r="134" spans="1:6" x14ac:dyDescent="0.3">
      <c r="A134" s="4"/>
      <c r="B134" s="13"/>
      <c r="C134" s="13"/>
      <c r="D134" s="12"/>
      <c r="E134" s="12"/>
      <c r="F134" s="5"/>
    </row>
    <row r="135" spans="1:6" x14ac:dyDescent="0.3">
      <c r="A135" s="4"/>
      <c r="B135" s="13"/>
      <c r="C135" s="13"/>
      <c r="D135" s="12"/>
      <c r="E135" s="12"/>
      <c r="F135" s="5"/>
    </row>
    <row r="136" spans="1:6" x14ac:dyDescent="0.3">
      <c r="A136" s="4"/>
      <c r="B136" s="13"/>
      <c r="C136" s="13"/>
      <c r="D136" s="12"/>
      <c r="E136" s="12"/>
      <c r="F136" s="5"/>
    </row>
    <row r="137" spans="1:6" x14ac:dyDescent="0.3">
      <c r="A137" s="4"/>
      <c r="B137" s="13"/>
      <c r="C137" s="13"/>
      <c r="D137" s="12"/>
      <c r="E137" s="12"/>
      <c r="F137" s="5"/>
    </row>
    <row r="138" spans="1:6" x14ac:dyDescent="0.3">
      <c r="A138" s="4"/>
      <c r="B138" s="13"/>
      <c r="C138" s="13"/>
      <c r="D138" s="12"/>
      <c r="E138" s="12"/>
      <c r="F138" s="5"/>
    </row>
    <row r="139" spans="1:6" x14ac:dyDescent="0.3">
      <c r="A139" s="4"/>
      <c r="B139" s="15"/>
      <c r="C139" s="15"/>
      <c r="D139" s="12"/>
      <c r="E139" s="12"/>
      <c r="F139" s="5"/>
    </row>
    <row r="140" spans="1:6" x14ac:dyDescent="0.3">
      <c r="A140" s="4"/>
      <c r="B140" s="14"/>
      <c r="C140" s="14"/>
      <c r="D140" s="12"/>
      <c r="E140" s="12"/>
      <c r="F140" s="5"/>
    </row>
    <row r="141" spans="1:6" x14ac:dyDescent="0.3">
      <c r="A141" s="4"/>
      <c r="B141" s="14"/>
      <c r="C141" s="13"/>
      <c r="D141" s="12"/>
      <c r="E141" s="12"/>
      <c r="F141" s="5"/>
    </row>
    <row r="142" spans="1:6" x14ac:dyDescent="0.3">
      <c r="A142" s="4"/>
      <c r="B142" s="13"/>
      <c r="C142" s="13"/>
      <c r="D142" s="12"/>
      <c r="E142" s="12"/>
      <c r="F142" s="5"/>
    </row>
    <row r="143" spans="1:6" x14ac:dyDescent="0.3">
      <c r="A143" s="4"/>
      <c r="B143" s="13"/>
      <c r="C143" s="13"/>
      <c r="D143" s="12"/>
      <c r="E143" s="12"/>
      <c r="F143" s="5"/>
    </row>
    <row r="144" spans="1:6" x14ac:dyDescent="0.3">
      <c r="A144" s="4"/>
      <c r="B144" s="13"/>
      <c r="C144" s="13"/>
      <c r="D144" s="12"/>
      <c r="E144" s="12"/>
      <c r="F144" s="5"/>
    </row>
    <row r="145" spans="1:6" x14ac:dyDescent="0.3">
      <c r="A145" s="4"/>
      <c r="B145" s="13"/>
      <c r="C145" s="13"/>
      <c r="D145" s="12"/>
      <c r="E145" s="12"/>
      <c r="F145" s="5"/>
    </row>
    <row r="146" spans="1:6" x14ac:dyDescent="0.3">
      <c r="A146" s="4"/>
      <c r="B146" s="13"/>
      <c r="C146" s="13"/>
      <c r="D146" s="12"/>
      <c r="E146" s="12"/>
      <c r="F146" s="5"/>
    </row>
    <row r="147" spans="1:6" x14ac:dyDescent="0.3">
      <c r="A147" s="4"/>
      <c r="B147" s="15"/>
      <c r="C147" s="15"/>
      <c r="D147" s="12"/>
      <c r="E147" s="12"/>
      <c r="F147" s="5"/>
    </row>
    <row r="148" spans="1:6" x14ac:dyDescent="0.3">
      <c r="A148" s="4"/>
      <c r="B148" s="14"/>
      <c r="C148" s="14"/>
      <c r="D148" s="12"/>
      <c r="E148" s="12"/>
      <c r="F148" s="5"/>
    </row>
    <row r="149" spans="1:6" x14ac:dyDescent="0.3">
      <c r="A149" s="4"/>
      <c r="B149" s="14"/>
      <c r="C149" s="13"/>
      <c r="D149" s="12"/>
      <c r="E149" s="12"/>
      <c r="F149" s="5"/>
    </row>
    <row r="150" spans="1:6" x14ac:dyDescent="0.3">
      <c r="A150" s="4"/>
      <c r="B150" s="13"/>
      <c r="C150" s="13"/>
      <c r="D150" s="12"/>
      <c r="E150" s="12"/>
      <c r="F150" s="5"/>
    </row>
    <row r="151" spans="1:6" x14ac:dyDescent="0.3">
      <c r="A151" s="4"/>
      <c r="B151" s="13"/>
      <c r="C151" s="13"/>
      <c r="D151" s="12"/>
      <c r="E151" s="12"/>
      <c r="F151" s="5"/>
    </row>
    <row r="152" spans="1:6" x14ac:dyDescent="0.3">
      <c r="A152" s="4"/>
      <c r="B152" s="13"/>
      <c r="C152" s="13"/>
      <c r="D152" s="12"/>
      <c r="E152" s="12"/>
      <c r="F152" s="5"/>
    </row>
    <row r="153" spans="1:6" x14ac:dyDescent="0.3">
      <c r="A153" s="4"/>
      <c r="B153" s="14"/>
      <c r="C153" s="13"/>
      <c r="D153" s="12"/>
      <c r="E153" s="12"/>
      <c r="F153" s="5"/>
    </row>
    <row r="154" spans="1:6" x14ac:dyDescent="0.3">
      <c r="A154" s="4"/>
      <c r="B154" s="13"/>
      <c r="C154" s="13"/>
      <c r="D154" s="12"/>
      <c r="E154" s="12"/>
      <c r="F154" s="5"/>
    </row>
    <row r="155" spans="1:6" x14ac:dyDescent="0.3">
      <c r="A155" s="4"/>
      <c r="B155" s="13"/>
      <c r="C155" s="13"/>
      <c r="D155" s="12"/>
      <c r="E155" s="12"/>
      <c r="F155" s="5"/>
    </row>
    <row r="156" spans="1:6" x14ac:dyDescent="0.3">
      <c r="A156" s="4"/>
      <c r="B156" s="13"/>
      <c r="C156" s="13"/>
      <c r="D156" s="12"/>
      <c r="E156" s="12"/>
      <c r="F156" s="5"/>
    </row>
    <row r="157" spans="1:6" x14ac:dyDescent="0.3">
      <c r="A157" s="4"/>
      <c r="B157" s="13"/>
      <c r="C157" s="13"/>
      <c r="D157" s="12"/>
      <c r="E157" s="12"/>
      <c r="F157" s="5"/>
    </row>
    <row r="158" spans="1:6" x14ac:dyDescent="0.3">
      <c r="A158" s="4"/>
      <c r="B158" s="13"/>
      <c r="C158" s="13"/>
      <c r="D158" s="12"/>
      <c r="E158" s="12"/>
      <c r="F158" s="5"/>
    </row>
    <row r="159" spans="1:6" x14ac:dyDescent="0.3">
      <c r="A159" s="4"/>
      <c r="B159" s="15"/>
      <c r="C159" s="15"/>
      <c r="D159" s="12"/>
      <c r="E159" s="12"/>
      <c r="F159" s="5"/>
    </row>
    <row r="160" spans="1:6" x14ac:dyDescent="0.3">
      <c r="A160" s="4"/>
      <c r="B160" s="14"/>
      <c r="C160" s="14"/>
      <c r="D160" s="12"/>
      <c r="E160" s="12"/>
      <c r="F160" s="5"/>
    </row>
    <row r="161" spans="1:6" x14ac:dyDescent="0.3">
      <c r="A161" s="4"/>
      <c r="B161" s="14"/>
      <c r="C161" s="13"/>
      <c r="D161" s="12"/>
      <c r="E161" s="12"/>
      <c r="F161" s="5"/>
    </row>
    <row r="162" spans="1:6" x14ac:dyDescent="0.3">
      <c r="A162" s="4"/>
      <c r="B162" s="13"/>
      <c r="C162" s="13"/>
      <c r="D162" s="12"/>
      <c r="E162" s="12"/>
      <c r="F162" s="5"/>
    </row>
    <row r="163" spans="1:6" x14ac:dyDescent="0.3">
      <c r="A163" s="4"/>
      <c r="B163" s="13"/>
      <c r="C163" s="13"/>
      <c r="D163" s="12"/>
      <c r="E163" s="12"/>
      <c r="F163" s="5"/>
    </row>
    <row r="164" spans="1:6" x14ac:dyDescent="0.3">
      <c r="A164" s="4"/>
      <c r="B164" s="13"/>
      <c r="C164" s="13"/>
      <c r="D164" s="12"/>
      <c r="E164" s="12"/>
      <c r="F164" s="5"/>
    </row>
    <row r="165" spans="1:6" x14ac:dyDescent="0.3">
      <c r="A165" s="4"/>
      <c r="B165" s="14"/>
      <c r="C165" s="13"/>
      <c r="D165" s="12"/>
      <c r="E165" s="12"/>
      <c r="F165" s="5"/>
    </row>
    <row r="166" spans="1:6" x14ac:dyDescent="0.3">
      <c r="A166" s="4"/>
      <c r="B166" s="13"/>
      <c r="C166" s="13"/>
      <c r="D166" s="12"/>
      <c r="E166" s="12"/>
      <c r="F166" s="5"/>
    </row>
    <row r="167" spans="1:6" x14ac:dyDescent="0.3">
      <c r="A167" s="4"/>
      <c r="B167" s="13"/>
      <c r="C167" s="13"/>
      <c r="D167" s="12"/>
      <c r="E167" s="12"/>
      <c r="F167" s="5"/>
    </row>
    <row r="168" spans="1:6" x14ac:dyDescent="0.3">
      <c r="A168" s="4"/>
      <c r="B168" s="13"/>
      <c r="C168" s="13"/>
      <c r="D168" s="12"/>
      <c r="E168" s="12"/>
      <c r="F168" s="5"/>
    </row>
    <row r="169" spans="1:6" x14ac:dyDescent="0.3">
      <c r="A169" s="4"/>
      <c r="B169" s="13"/>
      <c r="C169" s="13"/>
      <c r="D169" s="12"/>
      <c r="E169" s="12"/>
      <c r="F169" s="5"/>
    </row>
    <row r="170" spans="1:6" x14ac:dyDescent="0.3">
      <c r="A170" s="4"/>
      <c r="B170" s="13"/>
      <c r="C170" s="13"/>
      <c r="D170" s="12"/>
      <c r="E170" s="12"/>
      <c r="F170" s="5"/>
    </row>
    <row r="171" spans="1:6" x14ac:dyDescent="0.3">
      <c r="A171" s="4"/>
      <c r="B171" s="15"/>
      <c r="C171" s="15"/>
      <c r="D171" s="12"/>
      <c r="E171" s="12"/>
      <c r="F171" s="5"/>
    </row>
    <row r="172" spans="1:6" x14ac:dyDescent="0.3">
      <c r="A172" s="4"/>
      <c r="B172" s="14"/>
      <c r="C172" s="14"/>
      <c r="D172" s="12"/>
      <c r="E172" s="12"/>
      <c r="F172" s="5"/>
    </row>
    <row r="173" spans="1:6" x14ac:dyDescent="0.3">
      <c r="A173" s="4"/>
      <c r="B173" s="14"/>
      <c r="C173" s="13"/>
      <c r="D173" s="12"/>
      <c r="E173" s="12"/>
      <c r="F173" s="5"/>
    </row>
    <row r="174" spans="1:6" x14ac:dyDescent="0.3">
      <c r="A174" s="4"/>
      <c r="B174" s="13"/>
      <c r="C174" s="13"/>
      <c r="D174" s="12"/>
      <c r="E174" s="12"/>
      <c r="F174" s="5"/>
    </row>
    <row r="175" spans="1:6" x14ac:dyDescent="0.3">
      <c r="A175" s="4"/>
      <c r="B175" s="13"/>
      <c r="C175" s="13"/>
      <c r="D175" s="12"/>
      <c r="E175" s="12"/>
      <c r="F175" s="5"/>
    </row>
    <row r="176" spans="1:6" x14ac:dyDescent="0.3">
      <c r="A176" s="4"/>
      <c r="B176" s="13"/>
      <c r="C176" s="13"/>
      <c r="D176" s="12"/>
      <c r="E176" s="12"/>
      <c r="F176" s="5"/>
    </row>
    <row r="177" spans="1:6" x14ac:dyDescent="0.3">
      <c r="A177" s="4"/>
      <c r="B177" s="14"/>
      <c r="C177" s="13"/>
      <c r="D177" s="12"/>
      <c r="E177" s="12"/>
      <c r="F177" s="5"/>
    </row>
    <row r="178" spans="1:6" x14ac:dyDescent="0.3">
      <c r="A178" s="4"/>
      <c r="B178" s="13"/>
      <c r="C178" s="13"/>
      <c r="D178" s="12"/>
      <c r="E178" s="12"/>
      <c r="F178" s="5"/>
    </row>
    <row r="179" spans="1:6" x14ac:dyDescent="0.3">
      <c r="A179" s="4"/>
      <c r="B179" s="13"/>
      <c r="C179" s="13"/>
      <c r="D179" s="12"/>
      <c r="E179" s="12"/>
      <c r="F179" s="5"/>
    </row>
    <row r="180" spans="1:6" x14ac:dyDescent="0.3">
      <c r="A180" s="4"/>
      <c r="B180" s="13"/>
      <c r="C180" s="13"/>
      <c r="D180" s="12"/>
      <c r="E180" s="12"/>
      <c r="F180" s="5"/>
    </row>
    <row r="181" spans="1:6" x14ac:dyDescent="0.3">
      <c r="A181" s="4"/>
      <c r="B181" s="13"/>
      <c r="C181" s="13"/>
      <c r="D181" s="12"/>
      <c r="E181" s="12"/>
      <c r="F181" s="5"/>
    </row>
    <row r="182" spans="1:6" x14ac:dyDescent="0.3">
      <c r="A182" s="4"/>
      <c r="B182" s="13"/>
      <c r="C182" s="13"/>
      <c r="D182" s="12"/>
      <c r="E182" s="12"/>
      <c r="F182" s="5"/>
    </row>
    <row r="183" spans="1:6" x14ac:dyDescent="0.3">
      <c r="A183" s="4"/>
      <c r="B183" s="15"/>
      <c r="C183" s="15"/>
      <c r="D183" s="12"/>
      <c r="E183" s="12"/>
      <c r="F183" s="5"/>
    </row>
    <row r="184" spans="1:6" x14ac:dyDescent="0.3">
      <c r="A184" s="4"/>
      <c r="B184" s="14"/>
      <c r="C184" s="14"/>
      <c r="D184" s="12"/>
      <c r="E184" s="12"/>
      <c r="F184" s="5"/>
    </row>
    <row r="185" spans="1:6" x14ac:dyDescent="0.3">
      <c r="A185" s="4"/>
      <c r="B185" s="14"/>
      <c r="C185" s="13"/>
      <c r="D185" s="12"/>
      <c r="E185" s="12"/>
      <c r="F185" s="5"/>
    </row>
    <row r="186" spans="1:6" x14ac:dyDescent="0.3">
      <c r="A186" s="4"/>
      <c r="B186" s="13"/>
      <c r="C186" s="13"/>
      <c r="D186" s="12"/>
      <c r="E186" s="12"/>
      <c r="F186" s="5"/>
    </row>
    <row r="187" spans="1:6" x14ac:dyDescent="0.3">
      <c r="A187" s="4"/>
      <c r="B187" s="13"/>
      <c r="C187" s="13"/>
      <c r="D187" s="12"/>
      <c r="E187" s="12"/>
      <c r="F187" s="5"/>
    </row>
    <row r="188" spans="1:6" x14ac:dyDescent="0.3">
      <c r="A188" s="4"/>
      <c r="B188" s="13"/>
      <c r="C188" s="13"/>
      <c r="D188" s="12"/>
      <c r="E188" s="12"/>
      <c r="F188" s="5"/>
    </row>
    <row r="189" spans="1:6" x14ac:dyDescent="0.3">
      <c r="A189" s="4"/>
      <c r="B189" s="13"/>
      <c r="C189" s="13"/>
      <c r="D189" s="12"/>
      <c r="E189" s="12"/>
      <c r="F189" s="5"/>
    </row>
    <row r="190" spans="1:6" x14ac:dyDescent="0.3">
      <c r="A190" s="4"/>
      <c r="B190" s="14"/>
      <c r="C190" s="13"/>
      <c r="D190" s="12"/>
      <c r="E190" s="12"/>
      <c r="F190" s="5"/>
    </row>
    <row r="191" spans="1:6" x14ac:dyDescent="0.3">
      <c r="A191" s="4"/>
      <c r="B191" s="13"/>
      <c r="C191" s="13"/>
      <c r="D191" s="12"/>
      <c r="E191" s="12"/>
      <c r="F191" s="5"/>
    </row>
    <row r="192" spans="1:6" x14ac:dyDescent="0.3">
      <c r="A192" s="4"/>
      <c r="B192" s="13"/>
      <c r="C192" s="13"/>
      <c r="D192" s="12"/>
      <c r="E192" s="12"/>
      <c r="F192" s="5"/>
    </row>
    <row r="193" spans="1:6" x14ac:dyDescent="0.3">
      <c r="A193" s="4"/>
      <c r="B193" s="13"/>
      <c r="C193" s="13"/>
      <c r="D193" s="12"/>
      <c r="E193" s="12"/>
      <c r="F193" s="5"/>
    </row>
    <row r="194" spans="1:6" x14ac:dyDescent="0.3">
      <c r="A194" s="4"/>
      <c r="B194" s="13"/>
      <c r="C194" s="13"/>
      <c r="D194" s="12"/>
      <c r="E194" s="12"/>
      <c r="F194" s="5"/>
    </row>
    <row r="195" spans="1:6" x14ac:dyDescent="0.3">
      <c r="A195" s="4"/>
      <c r="B195" s="13"/>
      <c r="C195" s="13"/>
      <c r="D195" s="12"/>
      <c r="E195" s="12"/>
      <c r="F195" s="5"/>
    </row>
    <row r="196" spans="1:6" x14ac:dyDescent="0.3">
      <c r="A196" s="4"/>
      <c r="B196" s="15"/>
      <c r="C196" s="15"/>
      <c r="D196" s="12"/>
      <c r="E196" s="12"/>
      <c r="F196" s="5"/>
    </row>
    <row r="197" spans="1:6" x14ac:dyDescent="0.3">
      <c r="A197" s="4"/>
      <c r="B197" s="14"/>
      <c r="C197" s="14"/>
      <c r="D197" s="12"/>
      <c r="E197" s="12"/>
      <c r="F197" s="5"/>
    </row>
    <row r="198" spans="1:6" x14ac:dyDescent="0.3">
      <c r="A198" s="4"/>
      <c r="B198" s="14"/>
      <c r="C198" s="13"/>
      <c r="D198" s="12"/>
      <c r="E198" s="12"/>
      <c r="F198" s="5"/>
    </row>
    <row r="199" spans="1:6" x14ac:dyDescent="0.3">
      <c r="A199" s="4"/>
      <c r="B199" s="13"/>
      <c r="C199" s="13"/>
      <c r="D199" s="12"/>
      <c r="E199" s="12"/>
      <c r="F199" s="5"/>
    </row>
    <row r="200" spans="1:6" x14ac:dyDescent="0.3">
      <c r="A200" s="4"/>
      <c r="B200" s="13"/>
      <c r="C200" s="13"/>
      <c r="D200" s="12"/>
      <c r="E200" s="12"/>
      <c r="F200" s="5"/>
    </row>
    <row r="201" spans="1:6" x14ac:dyDescent="0.3">
      <c r="A201" s="4"/>
      <c r="B201" s="13"/>
      <c r="C201" s="13"/>
      <c r="D201" s="12"/>
      <c r="E201" s="12"/>
      <c r="F201" s="5"/>
    </row>
    <row r="202" spans="1:6" x14ac:dyDescent="0.3">
      <c r="A202" s="4"/>
      <c r="B202" s="13"/>
      <c r="C202" s="13"/>
      <c r="D202" s="12"/>
      <c r="E202" s="12"/>
      <c r="F202" s="5"/>
    </row>
    <row r="203" spans="1:6" x14ac:dyDescent="0.3">
      <c r="A203" s="4"/>
      <c r="B203" s="13"/>
      <c r="C203" s="13"/>
      <c r="D203" s="12"/>
      <c r="E203" s="12"/>
      <c r="F203" s="5"/>
    </row>
    <row r="204" spans="1:6" x14ac:dyDescent="0.3">
      <c r="A204" s="4"/>
      <c r="B204" s="13"/>
      <c r="C204" s="13"/>
      <c r="D204" s="12"/>
      <c r="E204" s="12"/>
      <c r="F204" s="5"/>
    </row>
    <row r="205" spans="1:6" x14ac:dyDescent="0.3">
      <c r="A205" s="4"/>
      <c r="B205" s="13"/>
      <c r="C205" s="13"/>
      <c r="D205" s="12"/>
      <c r="E205" s="12"/>
      <c r="F205" s="5"/>
    </row>
    <row r="206" spans="1:6" x14ac:dyDescent="0.3">
      <c r="A206" s="4"/>
      <c r="B206" s="13"/>
      <c r="C206" s="13"/>
      <c r="D206" s="12"/>
      <c r="E206" s="12"/>
      <c r="F206" s="5"/>
    </row>
    <row r="207" spans="1:6" x14ac:dyDescent="0.3">
      <c r="A207" s="4"/>
      <c r="B207" s="13"/>
      <c r="C207" s="13"/>
      <c r="D207" s="12"/>
      <c r="E207" s="12"/>
      <c r="F207" s="5"/>
    </row>
    <row r="208" spans="1:6" x14ac:dyDescent="0.3">
      <c r="A208" s="4"/>
      <c r="B208" s="13"/>
      <c r="C208" s="13"/>
      <c r="D208" s="12"/>
      <c r="E208" s="12"/>
      <c r="F208" s="5"/>
    </row>
    <row r="209" spans="1:6" x14ac:dyDescent="0.3">
      <c r="A209" s="4"/>
      <c r="B209" s="13"/>
      <c r="C209" s="13"/>
      <c r="D209" s="12"/>
      <c r="E209" s="12"/>
      <c r="F209" s="5"/>
    </row>
    <row r="210" spans="1:6" x14ac:dyDescent="0.3">
      <c r="A210" s="4"/>
      <c r="B210" s="13"/>
      <c r="C210" s="13"/>
      <c r="D210" s="12"/>
      <c r="E210" s="12"/>
      <c r="F210" s="5"/>
    </row>
    <row r="211" spans="1:6" x14ac:dyDescent="0.3">
      <c r="A211" s="4"/>
      <c r="B211" s="13"/>
      <c r="C211" s="13"/>
      <c r="D211" s="12"/>
      <c r="E211" s="12"/>
      <c r="F211" s="5"/>
    </row>
    <row r="212" spans="1:6" x14ac:dyDescent="0.3">
      <c r="A212" s="4"/>
      <c r="B212" s="13"/>
      <c r="C212" s="13"/>
      <c r="D212" s="12"/>
      <c r="E212" s="12"/>
      <c r="F212" s="5"/>
    </row>
    <row r="213" spans="1:6" x14ac:dyDescent="0.3">
      <c r="A213" s="4"/>
      <c r="B213" s="13"/>
      <c r="C213" s="13"/>
      <c r="D213" s="12"/>
      <c r="E213" s="12"/>
      <c r="F213" s="5"/>
    </row>
    <row r="214" spans="1:6" x14ac:dyDescent="0.3">
      <c r="A214" s="4"/>
      <c r="B214" s="13"/>
      <c r="C214" s="13"/>
      <c r="D214" s="12"/>
      <c r="E214" s="12"/>
      <c r="F214" s="5"/>
    </row>
    <row r="215" spans="1:6" x14ac:dyDescent="0.3">
      <c r="A215" s="4"/>
      <c r="B215" s="13"/>
      <c r="C215" s="13"/>
      <c r="D215" s="12"/>
      <c r="E215" s="12"/>
      <c r="F215" s="5"/>
    </row>
    <row r="216" spans="1:6" x14ac:dyDescent="0.3">
      <c r="A216" s="4"/>
      <c r="B216" s="13"/>
      <c r="C216" s="13"/>
      <c r="D216" s="12"/>
      <c r="E216" s="12"/>
      <c r="F216" s="5"/>
    </row>
    <row r="217" spans="1:6" x14ac:dyDescent="0.3">
      <c r="A217" s="4"/>
      <c r="B217" s="13"/>
      <c r="C217" s="13"/>
      <c r="D217" s="12"/>
      <c r="E217" s="12"/>
      <c r="F217" s="5"/>
    </row>
    <row r="218" spans="1:6" x14ac:dyDescent="0.3">
      <c r="A218" s="4"/>
      <c r="B218" s="13"/>
      <c r="C218" s="13"/>
      <c r="D218" s="12"/>
      <c r="E218" s="12"/>
      <c r="F218" s="5"/>
    </row>
    <row r="219" spans="1:6" x14ac:dyDescent="0.3">
      <c r="A219" s="4"/>
      <c r="B219" s="13"/>
      <c r="C219" s="13"/>
      <c r="D219" s="12"/>
      <c r="E219" s="12"/>
      <c r="F219" s="5"/>
    </row>
    <row r="220" spans="1:6" x14ac:dyDescent="0.3">
      <c r="A220" s="4"/>
      <c r="B220" s="13"/>
      <c r="C220" s="13"/>
      <c r="D220" s="12"/>
      <c r="E220" s="12"/>
      <c r="F220" s="5"/>
    </row>
    <row r="221" spans="1:6" x14ac:dyDescent="0.3">
      <c r="A221" s="4"/>
      <c r="B221" s="13"/>
      <c r="C221" s="13"/>
      <c r="D221" s="12"/>
      <c r="E221" s="12"/>
      <c r="F221" s="5"/>
    </row>
    <row r="222" spans="1:6" x14ac:dyDescent="0.3">
      <c r="A222" s="4"/>
      <c r="B222" s="13"/>
      <c r="C222" s="13"/>
      <c r="D222" s="12"/>
      <c r="E222" s="12"/>
      <c r="F222" s="5"/>
    </row>
    <row r="223" spans="1:6" x14ac:dyDescent="0.3">
      <c r="A223" s="4"/>
      <c r="B223" s="13"/>
      <c r="C223" s="13"/>
      <c r="D223" s="12"/>
      <c r="E223" s="12"/>
      <c r="F223" s="5"/>
    </row>
    <row r="224" spans="1:6" x14ac:dyDescent="0.3">
      <c r="A224" s="4"/>
      <c r="B224" s="13"/>
      <c r="C224" s="13"/>
      <c r="D224" s="12"/>
      <c r="E224" s="12"/>
      <c r="F224" s="5"/>
    </row>
    <row r="225" spans="1:6" x14ac:dyDescent="0.3">
      <c r="A225" s="4"/>
      <c r="B225" s="13"/>
      <c r="C225" s="13"/>
      <c r="D225" s="12"/>
      <c r="E225" s="12"/>
      <c r="F225" s="5"/>
    </row>
    <row r="226" spans="1:6" x14ac:dyDescent="0.3">
      <c r="A226" s="4"/>
      <c r="B226" s="13"/>
      <c r="C226" s="13"/>
      <c r="D226" s="12"/>
      <c r="E226" s="12"/>
      <c r="F226" s="5"/>
    </row>
    <row r="227" spans="1:6" x14ac:dyDescent="0.3">
      <c r="A227" s="4"/>
      <c r="B227" s="13"/>
      <c r="C227" s="13"/>
      <c r="D227" s="12"/>
      <c r="E227" s="12"/>
      <c r="F227" s="5"/>
    </row>
    <row r="228" spans="1:6" x14ac:dyDescent="0.3">
      <c r="A228" s="4"/>
      <c r="B228" s="13"/>
      <c r="C228" s="13"/>
      <c r="D228" s="12"/>
      <c r="E228" s="12"/>
      <c r="F228" s="5"/>
    </row>
    <row r="229" spans="1:6" x14ac:dyDescent="0.3">
      <c r="A229" s="4"/>
      <c r="B229" s="13"/>
      <c r="C229" s="13"/>
      <c r="D229" s="12"/>
      <c r="E229" s="12"/>
      <c r="F229" s="5"/>
    </row>
    <row r="230" spans="1:6" x14ac:dyDescent="0.3">
      <c r="A230" s="4"/>
      <c r="B230" s="13"/>
      <c r="C230" s="13"/>
      <c r="D230" s="12"/>
      <c r="E230" s="12"/>
      <c r="F230" s="5"/>
    </row>
    <row r="231" spans="1:6" x14ac:dyDescent="0.3">
      <c r="A231" s="4"/>
      <c r="B231" s="13"/>
      <c r="C231" s="13"/>
      <c r="D231" s="12"/>
      <c r="E231" s="12"/>
      <c r="F231" s="5"/>
    </row>
    <row r="232" spans="1:6" x14ac:dyDescent="0.3">
      <c r="A232" s="4"/>
      <c r="B232" s="13"/>
      <c r="C232" s="13"/>
      <c r="D232" s="12"/>
      <c r="E232" s="12"/>
      <c r="F232" s="5"/>
    </row>
    <row r="233" spans="1:6" x14ac:dyDescent="0.3">
      <c r="A233" s="4"/>
      <c r="B233" s="13"/>
      <c r="C233" s="13"/>
      <c r="D233" s="12"/>
      <c r="E233" s="12"/>
      <c r="F233" s="5"/>
    </row>
    <row r="234" spans="1:6" x14ac:dyDescent="0.3">
      <c r="A234" s="4"/>
      <c r="B234" s="13"/>
      <c r="C234" s="13"/>
      <c r="D234" s="12"/>
      <c r="E234" s="12"/>
      <c r="F234" s="5"/>
    </row>
    <row r="235" spans="1:6" x14ac:dyDescent="0.3">
      <c r="A235" s="4"/>
      <c r="B235" s="13"/>
      <c r="C235" s="13"/>
      <c r="D235" s="12"/>
      <c r="E235" s="12"/>
      <c r="F235" s="5"/>
    </row>
    <row r="236" spans="1:6" x14ac:dyDescent="0.3">
      <c r="A236" s="4"/>
      <c r="B236" s="13"/>
      <c r="C236" s="13"/>
      <c r="D236" s="12"/>
      <c r="E236" s="12"/>
      <c r="F236" s="5"/>
    </row>
    <row r="237" spans="1:6" x14ac:dyDescent="0.3">
      <c r="A237" s="4"/>
      <c r="B237" s="13"/>
      <c r="C237" s="13"/>
      <c r="D237" s="12"/>
      <c r="E237" s="12"/>
      <c r="F237" s="5"/>
    </row>
    <row r="238" spans="1:6" x14ac:dyDescent="0.3">
      <c r="A238" s="4"/>
      <c r="B238" s="13"/>
      <c r="C238" s="13"/>
      <c r="D238" s="12"/>
      <c r="E238" s="12"/>
      <c r="F238" s="5"/>
    </row>
    <row r="239" spans="1:6" x14ac:dyDescent="0.3">
      <c r="A239" s="4"/>
      <c r="B239" s="13"/>
      <c r="C239" s="13"/>
      <c r="D239" s="12"/>
      <c r="E239" s="12"/>
      <c r="F239" s="5"/>
    </row>
    <row r="240" spans="1:6" x14ac:dyDescent="0.3">
      <c r="A240" s="4"/>
      <c r="B240" s="13"/>
      <c r="C240" s="13"/>
      <c r="D240" s="12"/>
      <c r="E240" s="12"/>
      <c r="F240" s="5"/>
    </row>
    <row r="241" spans="1:6" x14ac:dyDescent="0.3">
      <c r="A241" s="4"/>
      <c r="B241" s="13"/>
      <c r="C241" s="13"/>
      <c r="D241" s="12"/>
      <c r="E241" s="12"/>
      <c r="F241" s="5"/>
    </row>
    <row r="242" spans="1:6" x14ac:dyDescent="0.3">
      <c r="A242" s="4"/>
      <c r="B242" s="13"/>
      <c r="C242" s="13"/>
      <c r="D242" s="12"/>
      <c r="E242" s="12"/>
      <c r="F242" s="5"/>
    </row>
    <row r="243" spans="1:6" x14ac:dyDescent="0.3">
      <c r="A243" s="4"/>
      <c r="B243" s="13"/>
      <c r="C243" s="13"/>
      <c r="D243" s="12"/>
      <c r="E243" s="12"/>
      <c r="F243" s="5"/>
    </row>
    <row r="244" spans="1:6" x14ac:dyDescent="0.3">
      <c r="A244" s="4"/>
      <c r="B244" s="13"/>
      <c r="C244" s="13"/>
      <c r="D244" s="12"/>
      <c r="E244" s="12"/>
      <c r="F244" s="5"/>
    </row>
    <row r="245" spans="1:6" x14ac:dyDescent="0.3">
      <c r="A245" s="4"/>
      <c r="B245" s="13"/>
      <c r="C245" s="13"/>
      <c r="D245" s="12"/>
      <c r="E245" s="12"/>
      <c r="F245" s="5"/>
    </row>
    <row r="246" spans="1:6" x14ac:dyDescent="0.3">
      <c r="A246" s="4"/>
      <c r="B246" s="13"/>
      <c r="C246" s="13"/>
      <c r="D246" s="12"/>
      <c r="E246" s="12"/>
      <c r="F246" s="5"/>
    </row>
    <row r="247" spans="1:6" x14ac:dyDescent="0.3">
      <c r="A247" s="4"/>
      <c r="B247" s="13"/>
      <c r="C247" s="13"/>
      <c r="D247" s="12"/>
      <c r="E247" s="12"/>
      <c r="F247" s="5"/>
    </row>
    <row r="248" spans="1:6" x14ac:dyDescent="0.3">
      <c r="A248" s="4"/>
      <c r="B248" s="13"/>
      <c r="C248" s="13"/>
      <c r="D248" s="12"/>
      <c r="E248" s="12"/>
      <c r="F248" s="5"/>
    </row>
    <row r="249" spans="1:6" x14ac:dyDescent="0.3">
      <c r="A249" s="4"/>
      <c r="B249" s="13"/>
      <c r="C249" s="13"/>
      <c r="D249" s="12"/>
      <c r="E249" s="12"/>
      <c r="F249" s="5"/>
    </row>
    <row r="250" spans="1:6" x14ac:dyDescent="0.3">
      <c r="A250" s="4"/>
      <c r="B250" s="13"/>
      <c r="C250" s="13"/>
      <c r="D250" s="12"/>
      <c r="E250" s="12"/>
      <c r="F250" s="5"/>
    </row>
  </sheetData>
  <mergeCells count="8">
    <mergeCell ref="A1:F1"/>
    <mergeCell ref="H3:J3"/>
    <mergeCell ref="K3:N3"/>
    <mergeCell ref="H5:N5"/>
    <mergeCell ref="P13:R15"/>
    <mergeCell ref="P3:R3"/>
    <mergeCell ref="H1:N1"/>
    <mergeCell ref="H14:N16"/>
  </mergeCells>
  <conditionalFormatting sqref="H7">
    <cfRule type="expression" dxfId="431" priority="5">
      <formula>ISNUMBER(MATCH(H7,$A$4:$A$300,0))</formula>
    </cfRule>
  </conditionalFormatting>
  <conditionalFormatting sqref="I7:N12">
    <cfRule type="expression" dxfId="430" priority="4">
      <formula>ISNUMBER(MATCH(I7,$A$4:$A$300,0))</formula>
    </cfRule>
  </conditionalFormatting>
  <conditionalFormatting sqref="H9:H12">
    <cfRule type="expression" dxfId="429" priority="3">
      <formula>ISNUMBER(MATCH(H9,$A$4:$A$300,0))</formula>
    </cfRule>
  </conditionalFormatting>
  <conditionalFormatting sqref="H8">
    <cfRule type="expression" dxfId="428" priority="2">
      <formula>ISNUMBER(MATCH(H8,$A$4:$A$300,0))</formula>
    </cfRule>
  </conditionalFormatting>
  <conditionalFormatting sqref="H7:N12">
    <cfRule type="timePeriod" dxfId="427" priority="1" timePeriod="yesterday">
      <formula>FLOOR(H7,1)=TODAY()-1</formula>
    </cfRule>
  </conditionalFormatting>
  <dataValidations count="5">
    <dataValidation type="list" allowBlank="1" showInputMessage="1" showErrorMessage="1" sqref="B128:B130 B53:B61 B197:B250 B44:B48 B37:B42 B63:B68 B70:B74 B76:B81 B83:B87 B89:B94 B96:B100 B102:B107 B109:B113 B115:B120 B122:B126 B16:B35 B10:B14 B4:B8 B132:B138 B140:B146 B148:B158 B160:B170 B172:B182 B184:B195 B50:B51" xr:uid="{00000000-0002-0000-0F00-000000000000}">
      <formula1>disciplinas</formula1>
    </dataValidation>
    <dataValidation type="list" allowBlank="1" sqref="D4:D250" xr:uid="{00000000-0002-0000-0F00-000001000000}">
      <formula1>tempo</formula1>
    </dataValidation>
    <dataValidation type="list" allowBlank="1" showInputMessage="1" showErrorMessage="1" sqref="F4:F250" xr:uid="{00000000-0002-0000-0F00-000002000000}">
      <formula1>"Estudado, A estudar, Estudando"</formula1>
    </dataValidation>
    <dataValidation type="list" allowBlank="1" showInputMessage="1" showErrorMessage="1" sqref="K3:N3" xr:uid="{CE4AC223-A699-4C33-AE63-889F9A9408FD}">
      <formula1>ano</formula1>
    </dataValidation>
    <dataValidation allowBlank="1" sqref="E4:E1048576" xr:uid="{458C5AE0-77D2-4715-9DE8-68AB1F6033E3}"/>
  </dataValidations>
  <pageMargins left="0.25" right="0.25" top="0.75" bottom="0.75" header="0.3" footer="0.3"/>
  <pageSetup paperSize="9" scale="70"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Plan16">
    <pageSetUpPr fitToPage="1"/>
  </sheetPr>
  <dimension ref="A1:R350"/>
  <sheetViews>
    <sheetView showGridLines="0" workbookViewId="0">
      <selection sqref="A1:F1"/>
    </sheetView>
  </sheetViews>
  <sheetFormatPr defaultColWidth="9.109375" defaultRowHeight="14.4" x14ac:dyDescent="0.3"/>
  <cols>
    <col min="1" max="1" width="12.6640625" style="3" customWidth="1"/>
    <col min="2" max="2" width="17.33203125" style="16" customWidth="1"/>
    <col min="3" max="3" width="50" style="16" customWidth="1"/>
    <col min="4" max="4" width="13.6640625" style="16" customWidth="1"/>
    <col min="5" max="5" width="34.109375" style="16" customWidth="1"/>
    <col min="6" max="6" width="13.109375" style="1" customWidth="1"/>
    <col min="7" max="7" width="3.5546875" style="1" customWidth="1"/>
    <col min="8" max="8" width="5.5546875" style="1" bestFit="1" customWidth="1"/>
    <col min="9" max="9" width="5" style="1" bestFit="1" customWidth="1"/>
    <col min="10" max="10" width="4.5546875" style="1" bestFit="1" customWidth="1"/>
    <col min="11" max="11" width="5.109375" style="1" bestFit="1" customWidth="1"/>
    <col min="12" max="12" width="4.5546875" style="1" bestFit="1" customWidth="1"/>
    <col min="13" max="13" width="4.88671875" style="1" bestFit="1" customWidth="1"/>
    <col min="14" max="14" width="5.33203125" style="1" customWidth="1"/>
    <col min="15" max="15" width="2.88671875" style="1" customWidth="1"/>
    <col min="16" max="17" width="9.109375" style="1"/>
    <col min="18" max="18" width="10.6640625" style="1" customWidth="1"/>
    <col min="19" max="16384" width="9.109375" style="1"/>
  </cols>
  <sheetData>
    <row r="1" spans="1:18" ht="21" customHeight="1" x14ac:dyDescent="0.4">
      <c r="A1" s="180" t="s">
        <v>25</v>
      </c>
      <c r="B1" s="180"/>
      <c r="C1" s="180"/>
      <c r="D1" s="180"/>
      <c r="E1" s="181"/>
      <c r="F1" s="181"/>
      <c r="H1" s="177" t="s">
        <v>74</v>
      </c>
      <c r="I1" s="177"/>
      <c r="J1" s="177"/>
      <c r="K1" s="177"/>
      <c r="L1" s="177"/>
      <c r="M1" s="177"/>
      <c r="N1" s="177"/>
    </row>
    <row r="2" spans="1:18" ht="7.5" customHeight="1" x14ac:dyDescent="0.3"/>
    <row r="3" spans="1:18" ht="30" customHeight="1" x14ac:dyDescent="0.3">
      <c r="A3" s="83" t="s">
        <v>0</v>
      </c>
      <c r="B3" s="84" t="s">
        <v>1</v>
      </c>
      <c r="C3" s="84" t="s">
        <v>2</v>
      </c>
      <c r="D3" s="84" t="s">
        <v>3</v>
      </c>
      <c r="E3" s="84" t="s">
        <v>34</v>
      </c>
      <c r="F3" s="84" t="s">
        <v>4</v>
      </c>
      <c r="H3" s="175" t="s">
        <v>14</v>
      </c>
      <c r="I3" s="175"/>
      <c r="J3" s="175"/>
      <c r="K3" s="176">
        <v>2021</v>
      </c>
      <c r="L3" s="176"/>
      <c r="M3" s="176"/>
      <c r="N3" s="176"/>
      <c r="P3" s="179"/>
      <c r="Q3" s="179"/>
      <c r="R3" s="179"/>
    </row>
    <row r="4" spans="1:18" ht="15" thickBot="1" x14ac:dyDescent="0.35">
      <c r="A4" s="4">
        <v>44287</v>
      </c>
      <c r="B4" s="14" t="s">
        <v>86</v>
      </c>
      <c r="C4" s="13" t="s">
        <v>87</v>
      </c>
      <c r="D4" s="12">
        <v>2.0833333333333332E-2</v>
      </c>
      <c r="E4" s="12"/>
      <c r="F4" s="5" t="s">
        <v>35</v>
      </c>
    </row>
    <row r="5" spans="1:18" ht="18" thickBot="1" x14ac:dyDescent="0.35">
      <c r="A5" s="4">
        <v>44287</v>
      </c>
      <c r="B5" s="13" t="s">
        <v>76</v>
      </c>
      <c r="C5" s="13" t="s">
        <v>88</v>
      </c>
      <c r="D5" s="12">
        <v>6.25E-2</v>
      </c>
      <c r="E5" s="12"/>
      <c r="F5" s="5" t="s">
        <v>79</v>
      </c>
      <c r="H5" s="172">
        <f>DATE(K3,4,1)</f>
        <v>44287</v>
      </c>
      <c r="I5" s="173"/>
      <c r="J5" s="173"/>
      <c r="K5" s="173"/>
      <c r="L5" s="173"/>
      <c r="M5" s="173"/>
      <c r="N5" s="174"/>
    </row>
    <row r="6" spans="1:18" ht="16.2" thickBot="1" x14ac:dyDescent="0.35">
      <c r="A6" s="4">
        <v>44287</v>
      </c>
      <c r="B6" s="13" t="s">
        <v>76</v>
      </c>
      <c r="C6" s="13" t="s">
        <v>89</v>
      </c>
      <c r="D6" s="12">
        <v>0.104166666666667</v>
      </c>
      <c r="E6" s="12"/>
      <c r="F6" s="5" t="s">
        <v>36</v>
      </c>
      <c r="H6" s="7" t="s">
        <v>15</v>
      </c>
      <c r="I6" s="7" t="s">
        <v>16</v>
      </c>
      <c r="J6" s="7" t="s">
        <v>17</v>
      </c>
      <c r="K6" s="7" t="s">
        <v>18</v>
      </c>
      <c r="L6" s="7" t="s">
        <v>19</v>
      </c>
      <c r="M6" s="7" t="s">
        <v>20</v>
      </c>
      <c r="N6" s="7" t="s">
        <v>21</v>
      </c>
    </row>
    <row r="7" spans="1:18" ht="15.6" thickBot="1" x14ac:dyDescent="0.35">
      <c r="A7" s="4">
        <v>44287</v>
      </c>
      <c r="B7" s="13" t="s">
        <v>77</v>
      </c>
      <c r="C7" s="13" t="s">
        <v>90</v>
      </c>
      <c r="D7" s="12">
        <v>0.14583333333333301</v>
      </c>
      <c r="E7" s="12"/>
      <c r="F7" s="5" t="s">
        <v>79</v>
      </c>
      <c r="H7" s="6" t="str">
        <f>IF(MONTH($H$5)&lt;&gt;MONTH($H$5-(WEEKDAY($H$5,1))-IF((WEEKDAY($H$5,1))&lt;=0,7,0)+(ROW(H7)-ROW($H$7))*7+(COLUMN(H7)-COLUMN($H$7)+1)),"",$H$5-(WEEKDAY($H$5,1))-IF((WEEKDAY($H$5,1))&lt;=0,7,0)+(ROW(H7)-ROW($H$7))*7+(COLUMN(H7)-COLUMN($H$7)+1))</f>
        <v/>
      </c>
      <c r="I7" s="6" t="str">
        <f t="shared" ref="I7:N12" si="0">IF(MONTH($H$5)&lt;&gt;MONTH($H$5-(WEEKDAY($H$5,1))-IF((WEEKDAY($H$5,1))&lt;=0,7,0)+(ROW(I7)-ROW($H$7))*7+(COLUMN(I7)-COLUMN($H$7)+1)),"",$H$5-(WEEKDAY($H$5,1))-IF((WEEKDAY($H$5,1))&lt;=0,7,0)+(ROW(I7)-ROW($H$7))*7+(COLUMN(I7)-COLUMN($H$7)+1))</f>
        <v/>
      </c>
      <c r="J7" s="6" t="str">
        <f t="shared" si="0"/>
        <v/>
      </c>
      <c r="K7" s="6" t="str">
        <f t="shared" si="0"/>
        <v/>
      </c>
      <c r="L7" s="6">
        <f t="shared" si="0"/>
        <v>44287</v>
      </c>
      <c r="M7" s="6">
        <f>IF(MONTH($H$5)&lt;&gt;MONTH($H$5-(WEEKDAY($H$5,1))-IF((WEEKDAY($H$5,1))&lt;=0,7,0)+(ROW(M7)-ROW($H$7))*7+(COLUMN(M7)-COLUMN($H$7)+1)),"",$H$5-(WEEKDAY($H$5,1))-IF((WEEKDAY($H$5,1))&lt;=0,7,0)+(ROW(M7)-ROW($H$7))*7+(COLUMN(M7)-COLUMN($H$7)+1))</f>
        <v>44288</v>
      </c>
      <c r="N7" s="6">
        <f t="shared" si="0"/>
        <v>44289</v>
      </c>
    </row>
    <row r="8" spans="1:18" ht="15.6" thickBot="1" x14ac:dyDescent="0.35">
      <c r="A8" s="4">
        <v>44287</v>
      </c>
      <c r="B8" s="13" t="s">
        <v>77</v>
      </c>
      <c r="C8" s="13" t="s">
        <v>91</v>
      </c>
      <c r="D8" s="12">
        <v>0.1875</v>
      </c>
      <c r="E8" s="12"/>
      <c r="F8" s="5" t="s">
        <v>36</v>
      </c>
      <c r="H8" s="6">
        <f t="shared" ref="H8:H12" si="1">IF(MONTH($H$5)&lt;&gt;MONTH($H$5-(WEEKDAY($H$5,1))-IF((WEEKDAY($H$5,1))&lt;=0,7,0)+(ROW(H8)-ROW($H$7))*7+(COLUMN(H8)-COLUMN($H$7)+1)),"",$H$5-(WEEKDAY($H$5,1))-IF((WEEKDAY($H$5,1))&lt;=0,7,0)+(ROW(H8)-ROW($H$7))*7+(COLUMN(H8)-COLUMN($H$7)+1))</f>
        <v>44290</v>
      </c>
      <c r="I8" s="6">
        <f t="shared" si="0"/>
        <v>44291</v>
      </c>
      <c r="J8" s="6">
        <f t="shared" si="0"/>
        <v>44292</v>
      </c>
      <c r="K8" s="6">
        <f t="shared" si="0"/>
        <v>44293</v>
      </c>
      <c r="L8" s="6">
        <f t="shared" si="0"/>
        <v>44294</v>
      </c>
      <c r="M8" s="6">
        <f>IF(MONTH($H$5)&lt;&gt;MONTH($H$5-(WEEKDAY($H$5,1))-IF((WEEKDAY($H$5,1))&lt;=0,7,0)+(ROW(M8)-ROW($H$7))*7+(COLUMN(M8)-COLUMN($H$7)+1)),"",$H$5-(WEEKDAY($H$5,1))-IF((WEEKDAY($H$5,1))&lt;=0,7,0)+(ROW(M8)-ROW($H$7))*7+(COLUMN(M8)-COLUMN($H$7)+1))</f>
        <v>44295</v>
      </c>
      <c r="N8" s="6">
        <f t="shared" si="0"/>
        <v>44296</v>
      </c>
    </row>
    <row r="9" spans="1:18" ht="15.6" thickBot="1" x14ac:dyDescent="0.35">
      <c r="A9" s="4">
        <v>44287</v>
      </c>
      <c r="B9" s="15" t="s">
        <v>76</v>
      </c>
      <c r="C9" s="15" t="s">
        <v>78</v>
      </c>
      <c r="D9" s="12">
        <v>0.22916666666666699</v>
      </c>
      <c r="E9" s="12"/>
      <c r="F9" s="5" t="s">
        <v>36</v>
      </c>
      <c r="H9" s="6">
        <f t="shared" si="1"/>
        <v>44297</v>
      </c>
      <c r="I9" s="6">
        <f t="shared" si="0"/>
        <v>44298</v>
      </c>
      <c r="J9" s="6">
        <f t="shared" si="0"/>
        <v>44299</v>
      </c>
      <c r="K9" s="6">
        <f t="shared" si="0"/>
        <v>44300</v>
      </c>
      <c r="L9" s="6">
        <f t="shared" si="0"/>
        <v>44301</v>
      </c>
      <c r="M9" s="6">
        <f t="shared" si="0"/>
        <v>44302</v>
      </c>
      <c r="N9" s="6">
        <f t="shared" si="0"/>
        <v>44303</v>
      </c>
    </row>
    <row r="10" spans="1:18" ht="15.6" thickBot="1" x14ac:dyDescent="0.35">
      <c r="A10" s="4">
        <v>44287</v>
      </c>
      <c r="B10" s="14" t="s">
        <v>86</v>
      </c>
      <c r="C10" s="14" t="s">
        <v>92</v>
      </c>
      <c r="D10" s="12">
        <v>0.27083333333333298</v>
      </c>
      <c r="E10" s="12"/>
      <c r="F10" s="5" t="s">
        <v>36</v>
      </c>
      <c r="H10" s="6">
        <f t="shared" si="1"/>
        <v>44304</v>
      </c>
      <c r="I10" s="6">
        <f t="shared" si="0"/>
        <v>44305</v>
      </c>
      <c r="J10" s="6">
        <f t="shared" si="0"/>
        <v>44306</v>
      </c>
      <c r="K10" s="6">
        <f t="shared" si="0"/>
        <v>44307</v>
      </c>
      <c r="L10" s="6">
        <f t="shared" si="0"/>
        <v>44308</v>
      </c>
      <c r="M10" s="6">
        <f t="shared" si="0"/>
        <v>44309</v>
      </c>
      <c r="N10" s="6">
        <f t="shared" si="0"/>
        <v>44310</v>
      </c>
    </row>
    <row r="11" spans="1:18" ht="15.6" thickBot="1" x14ac:dyDescent="0.35">
      <c r="A11" s="4">
        <v>44288</v>
      </c>
      <c r="B11" s="13" t="s">
        <v>76</v>
      </c>
      <c r="C11" s="13" t="s">
        <v>93</v>
      </c>
      <c r="D11" s="12">
        <v>0.3125</v>
      </c>
      <c r="E11" s="12"/>
      <c r="F11" s="5" t="s">
        <v>35</v>
      </c>
      <c r="H11" s="6">
        <f t="shared" si="1"/>
        <v>44311</v>
      </c>
      <c r="I11" s="6">
        <f t="shared" si="0"/>
        <v>44312</v>
      </c>
      <c r="J11" s="6">
        <f t="shared" si="0"/>
        <v>44313</v>
      </c>
      <c r="K11" s="6">
        <f t="shared" si="0"/>
        <v>44314</v>
      </c>
      <c r="L11" s="6">
        <f t="shared" si="0"/>
        <v>44315</v>
      </c>
      <c r="M11" s="6">
        <f t="shared" si="0"/>
        <v>44316</v>
      </c>
      <c r="N11" s="6" t="str">
        <f t="shared" si="0"/>
        <v/>
      </c>
    </row>
    <row r="12" spans="1:18" ht="15.6" thickBot="1" x14ac:dyDescent="0.35">
      <c r="A12" s="4">
        <v>44288</v>
      </c>
      <c r="B12" s="13" t="s">
        <v>76</v>
      </c>
      <c r="C12" s="13" t="s">
        <v>37</v>
      </c>
      <c r="D12" s="12">
        <v>0.35416666666666702</v>
      </c>
      <c r="E12" s="12"/>
      <c r="F12" s="5" t="s">
        <v>36</v>
      </c>
      <c r="H12" s="6" t="str">
        <f t="shared" si="1"/>
        <v/>
      </c>
      <c r="I12" s="6" t="str">
        <f t="shared" si="0"/>
        <v/>
      </c>
      <c r="J12" s="6" t="str">
        <f t="shared" si="0"/>
        <v/>
      </c>
      <c r="K12" s="6" t="str">
        <f t="shared" si="0"/>
        <v/>
      </c>
      <c r="L12" s="6" t="str">
        <f t="shared" si="0"/>
        <v/>
      </c>
      <c r="M12" s="6" t="str">
        <f t="shared" si="0"/>
        <v/>
      </c>
      <c r="N12" s="6" t="str">
        <f t="shared" si="0"/>
        <v/>
      </c>
    </row>
    <row r="13" spans="1:18" x14ac:dyDescent="0.3">
      <c r="A13" s="4">
        <v>44288</v>
      </c>
      <c r="B13" s="13" t="s">
        <v>77</v>
      </c>
      <c r="C13" s="13" t="s">
        <v>38</v>
      </c>
      <c r="D13" s="12">
        <v>0.39583333333333298</v>
      </c>
      <c r="E13" s="12"/>
      <c r="F13" s="5" t="s">
        <v>35</v>
      </c>
      <c r="P13" s="178"/>
      <c r="Q13" s="178"/>
      <c r="R13" s="178"/>
    </row>
    <row r="14" spans="1:18" x14ac:dyDescent="0.3">
      <c r="A14" s="4">
        <v>44288</v>
      </c>
      <c r="B14" s="13" t="s">
        <v>77</v>
      </c>
      <c r="C14" s="13" t="s">
        <v>33</v>
      </c>
      <c r="D14" s="12">
        <v>0.4375</v>
      </c>
      <c r="E14" s="12"/>
      <c r="F14" s="5" t="s">
        <v>79</v>
      </c>
      <c r="H14" s="169" t="s">
        <v>114</v>
      </c>
      <c r="I14" s="169"/>
      <c r="J14" s="169"/>
      <c r="K14" s="169"/>
      <c r="L14" s="169"/>
      <c r="M14" s="169"/>
      <c r="N14" s="169"/>
      <c r="P14" s="178"/>
      <c r="Q14" s="178"/>
      <c r="R14" s="178"/>
    </row>
    <row r="15" spans="1:18" x14ac:dyDescent="0.3">
      <c r="A15" s="4">
        <v>44288</v>
      </c>
      <c r="B15" s="15" t="s">
        <v>76</v>
      </c>
      <c r="C15" s="15" t="s">
        <v>39</v>
      </c>
      <c r="D15" s="12">
        <v>0.47916666666666702</v>
      </c>
      <c r="E15" s="12"/>
      <c r="F15" s="5" t="s">
        <v>79</v>
      </c>
      <c r="H15" s="169"/>
      <c r="I15" s="169"/>
      <c r="J15" s="169"/>
      <c r="K15" s="169"/>
      <c r="L15" s="169"/>
      <c r="M15" s="169"/>
      <c r="N15" s="169"/>
      <c r="P15" s="178"/>
      <c r="Q15" s="178"/>
      <c r="R15" s="178"/>
    </row>
    <row r="16" spans="1:18" x14ac:dyDescent="0.3">
      <c r="A16" s="4">
        <v>44288</v>
      </c>
      <c r="B16" s="14" t="s">
        <v>86</v>
      </c>
      <c r="C16" s="14" t="s">
        <v>40</v>
      </c>
      <c r="D16" s="12">
        <v>0.52083333333333304</v>
      </c>
      <c r="E16" s="12"/>
      <c r="F16" s="5" t="s">
        <v>79</v>
      </c>
      <c r="H16" s="169"/>
      <c r="I16" s="169"/>
      <c r="J16" s="169"/>
      <c r="K16" s="169"/>
      <c r="L16" s="169"/>
      <c r="M16" s="169"/>
      <c r="N16" s="169"/>
    </row>
    <row r="17" spans="1:6" x14ac:dyDescent="0.3">
      <c r="A17" s="4">
        <v>44288</v>
      </c>
      <c r="B17" s="13" t="s">
        <v>76</v>
      </c>
      <c r="C17" s="13" t="s">
        <v>94</v>
      </c>
      <c r="D17" s="12">
        <v>0.5625</v>
      </c>
      <c r="E17" s="12"/>
      <c r="F17" s="5" t="s">
        <v>79</v>
      </c>
    </row>
    <row r="18" spans="1:6" x14ac:dyDescent="0.3">
      <c r="A18" s="4">
        <v>44288</v>
      </c>
      <c r="B18" s="13" t="s">
        <v>77</v>
      </c>
      <c r="C18" s="13" t="s">
        <v>95</v>
      </c>
      <c r="D18" s="12">
        <v>0.60416666666666696</v>
      </c>
      <c r="E18" s="12"/>
      <c r="F18" s="5" t="s">
        <v>79</v>
      </c>
    </row>
    <row r="19" spans="1:6" x14ac:dyDescent="0.3">
      <c r="A19" s="4">
        <v>44289</v>
      </c>
      <c r="B19" s="13" t="s">
        <v>96</v>
      </c>
      <c r="C19" s="13" t="s">
        <v>97</v>
      </c>
      <c r="D19" s="12">
        <v>0.64583333333333304</v>
      </c>
      <c r="E19" s="12"/>
      <c r="F19" s="5" t="s">
        <v>79</v>
      </c>
    </row>
    <row r="20" spans="1:6" x14ac:dyDescent="0.3">
      <c r="A20" s="4">
        <v>44289</v>
      </c>
      <c r="B20" s="13" t="s">
        <v>86</v>
      </c>
      <c r="C20" s="13" t="s">
        <v>98</v>
      </c>
      <c r="D20" s="12">
        <v>0.6875</v>
      </c>
      <c r="E20" s="12"/>
      <c r="F20" s="5" t="s">
        <v>79</v>
      </c>
    </row>
    <row r="21" spans="1:6" x14ac:dyDescent="0.3">
      <c r="A21" s="4">
        <v>44289</v>
      </c>
      <c r="B21" s="13" t="s">
        <v>77</v>
      </c>
      <c r="C21" s="13" t="s">
        <v>99</v>
      </c>
      <c r="D21" s="12">
        <v>0.72916666666666696</v>
      </c>
      <c r="E21" s="12"/>
      <c r="F21" s="5" t="s">
        <v>79</v>
      </c>
    </row>
    <row r="22" spans="1:6" x14ac:dyDescent="0.3">
      <c r="A22" s="4">
        <v>44289</v>
      </c>
      <c r="B22" s="11" t="s">
        <v>76</v>
      </c>
      <c r="C22" s="11" t="s">
        <v>100</v>
      </c>
      <c r="D22" s="12">
        <v>0.77083333333333304</v>
      </c>
      <c r="E22" s="12"/>
      <c r="F22" s="5" t="s">
        <v>36</v>
      </c>
    </row>
    <row r="23" spans="1:6" x14ac:dyDescent="0.3">
      <c r="A23" s="4">
        <v>44289</v>
      </c>
      <c r="B23" s="13" t="s">
        <v>77</v>
      </c>
      <c r="C23" s="13" t="s">
        <v>80</v>
      </c>
      <c r="D23" s="12">
        <v>0.8125</v>
      </c>
      <c r="E23" s="12"/>
      <c r="F23" s="5" t="s">
        <v>79</v>
      </c>
    </row>
    <row r="24" spans="1:6" x14ac:dyDescent="0.3">
      <c r="A24" s="4">
        <v>44289</v>
      </c>
      <c r="B24" s="13" t="s">
        <v>96</v>
      </c>
      <c r="C24" s="13" t="s">
        <v>101</v>
      </c>
      <c r="D24" s="12">
        <v>0.85416666666666696</v>
      </c>
      <c r="E24" s="12"/>
      <c r="F24" s="5" t="s">
        <v>79</v>
      </c>
    </row>
    <row r="25" spans="1:6" x14ac:dyDescent="0.3">
      <c r="A25" s="4">
        <v>44289</v>
      </c>
      <c r="B25" s="14" t="s">
        <v>86</v>
      </c>
      <c r="C25" s="13" t="s">
        <v>87</v>
      </c>
      <c r="D25" s="12">
        <v>0.89583333333333304</v>
      </c>
      <c r="E25" s="12"/>
      <c r="F25" s="5" t="s">
        <v>79</v>
      </c>
    </row>
    <row r="26" spans="1:6" x14ac:dyDescent="0.3">
      <c r="A26" s="4">
        <v>44289</v>
      </c>
      <c r="B26" s="13" t="s">
        <v>76</v>
      </c>
      <c r="C26" s="13" t="s">
        <v>88</v>
      </c>
      <c r="D26" s="12">
        <v>0.9375</v>
      </c>
      <c r="E26" s="12"/>
      <c r="F26" s="5" t="s">
        <v>79</v>
      </c>
    </row>
    <row r="27" spans="1:6" x14ac:dyDescent="0.3">
      <c r="A27" s="4">
        <v>44290</v>
      </c>
      <c r="B27" s="13" t="s">
        <v>76</v>
      </c>
      <c r="C27" s="13" t="s">
        <v>89</v>
      </c>
      <c r="D27" s="12">
        <v>0.97916666666666696</v>
      </c>
      <c r="E27" s="12"/>
      <c r="F27" s="5" t="s">
        <v>35</v>
      </c>
    </row>
    <row r="28" spans="1:6" x14ac:dyDescent="0.3">
      <c r="A28" s="4">
        <v>44290</v>
      </c>
      <c r="B28" s="13" t="s">
        <v>77</v>
      </c>
      <c r="C28" s="13" t="s">
        <v>90</v>
      </c>
      <c r="D28" s="12">
        <v>1.0208333333333299</v>
      </c>
      <c r="E28" s="12"/>
      <c r="F28" s="5" t="s">
        <v>35</v>
      </c>
    </row>
    <row r="29" spans="1:6" x14ac:dyDescent="0.3">
      <c r="A29" s="4">
        <v>44290</v>
      </c>
      <c r="B29" s="13" t="s">
        <v>77</v>
      </c>
      <c r="C29" s="13" t="s">
        <v>91</v>
      </c>
      <c r="D29" s="12">
        <v>1.0625</v>
      </c>
      <c r="E29" s="12"/>
      <c r="F29" s="5" t="s">
        <v>36</v>
      </c>
    </row>
    <row r="30" spans="1:6" x14ac:dyDescent="0.3">
      <c r="A30" s="4"/>
      <c r="B30" s="15"/>
      <c r="C30" s="15"/>
      <c r="D30" s="12"/>
      <c r="E30" s="12"/>
      <c r="F30" s="5"/>
    </row>
    <row r="31" spans="1:6" x14ac:dyDescent="0.3">
      <c r="A31" s="4"/>
      <c r="B31" s="14"/>
      <c r="C31" s="14"/>
      <c r="D31" s="12"/>
      <c r="E31" s="12"/>
      <c r="F31" s="5"/>
    </row>
    <row r="32" spans="1:6" x14ac:dyDescent="0.3">
      <c r="A32" s="4"/>
      <c r="B32" s="13"/>
      <c r="C32" s="13"/>
      <c r="D32" s="12"/>
      <c r="E32" s="12"/>
      <c r="F32" s="5"/>
    </row>
    <row r="33" spans="1:6" x14ac:dyDescent="0.3">
      <c r="A33" s="4"/>
      <c r="B33" s="13"/>
      <c r="C33" s="13"/>
      <c r="D33" s="12"/>
      <c r="E33" s="12"/>
      <c r="F33" s="5"/>
    </row>
    <row r="34" spans="1:6" x14ac:dyDescent="0.3">
      <c r="A34" s="4"/>
      <c r="B34" s="13"/>
      <c r="C34" s="13"/>
      <c r="D34" s="12"/>
      <c r="E34" s="12"/>
      <c r="F34" s="5"/>
    </row>
    <row r="35" spans="1:6" x14ac:dyDescent="0.3">
      <c r="A35" s="4"/>
      <c r="B35" s="13"/>
      <c r="C35" s="13"/>
      <c r="D35" s="12"/>
      <c r="E35" s="12"/>
      <c r="F35" s="5"/>
    </row>
    <row r="36" spans="1:6" x14ac:dyDescent="0.3">
      <c r="A36" s="4"/>
      <c r="B36" s="15"/>
      <c r="C36" s="15"/>
      <c r="D36" s="12"/>
      <c r="E36" s="12"/>
      <c r="F36" s="5"/>
    </row>
    <row r="37" spans="1:6" x14ac:dyDescent="0.3">
      <c r="A37" s="4"/>
      <c r="B37" s="14"/>
      <c r="C37" s="14"/>
      <c r="D37" s="12"/>
      <c r="E37" s="12"/>
      <c r="F37" s="5"/>
    </row>
    <row r="38" spans="1:6" x14ac:dyDescent="0.3">
      <c r="A38" s="4"/>
      <c r="B38" s="14"/>
      <c r="C38" s="13"/>
      <c r="D38" s="12"/>
      <c r="E38" s="12"/>
      <c r="F38" s="5"/>
    </row>
    <row r="39" spans="1:6" x14ac:dyDescent="0.3">
      <c r="A39" s="4"/>
      <c r="B39" s="13"/>
      <c r="C39" s="13"/>
      <c r="D39" s="12"/>
      <c r="E39" s="12"/>
      <c r="F39" s="5"/>
    </row>
    <row r="40" spans="1:6" x14ac:dyDescent="0.3">
      <c r="A40" s="4"/>
      <c r="B40" s="13"/>
      <c r="C40" s="13"/>
      <c r="D40" s="12"/>
      <c r="E40" s="12"/>
      <c r="F40" s="5"/>
    </row>
    <row r="41" spans="1:6" x14ac:dyDescent="0.3">
      <c r="A41" s="4"/>
      <c r="B41" s="13"/>
      <c r="C41" s="13"/>
      <c r="D41" s="12"/>
      <c r="E41" s="12"/>
      <c r="F41" s="5"/>
    </row>
    <row r="42" spans="1:6" x14ac:dyDescent="0.3">
      <c r="A42" s="4"/>
      <c r="B42" s="13"/>
      <c r="C42" s="13"/>
      <c r="D42" s="12"/>
      <c r="E42" s="12"/>
      <c r="F42" s="5"/>
    </row>
    <row r="43" spans="1:6" x14ac:dyDescent="0.3">
      <c r="A43" s="4"/>
      <c r="B43" s="15"/>
      <c r="C43" s="15"/>
      <c r="D43" s="12"/>
      <c r="E43" s="12"/>
      <c r="F43" s="5"/>
    </row>
    <row r="44" spans="1:6" x14ac:dyDescent="0.3">
      <c r="A44" s="4"/>
      <c r="B44" s="14"/>
      <c r="C44" s="14"/>
      <c r="D44" s="12"/>
      <c r="E44" s="12"/>
      <c r="F44" s="5"/>
    </row>
    <row r="45" spans="1:6" x14ac:dyDescent="0.3">
      <c r="A45" s="4"/>
      <c r="B45" s="13"/>
      <c r="C45" s="13"/>
      <c r="D45" s="12"/>
      <c r="E45" s="12"/>
      <c r="F45" s="5"/>
    </row>
    <row r="46" spans="1:6" x14ac:dyDescent="0.3">
      <c r="A46" s="4"/>
      <c r="B46" s="13"/>
      <c r="C46" s="13"/>
      <c r="D46" s="12"/>
      <c r="E46" s="12"/>
      <c r="F46" s="5"/>
    </row>
    <row r="47" spans="1:6" x14ac:dyDescent="0.3">
      <c r="A47" s="4"/>
      <c r="B47" s="13"/>
      <c r="C47" s="13"/>
      <c r="D47" s="12"/>
      <c r="E47" s="12"/>
      <c r="F47" s="5"/>
    </row>
    <row r="48" spans="1:6" x14ac:dyDescent="0.3">
      <c r="A48" s="4"/>
      <c r="B48" s="13"/>
      <c r="C48" s="13"/>
      <c r="D48" s="12"/>
      <c r="E48" s="12"/>
      <c r="F48" s="5"/>
    </row>
    <row r="49" spans="1:6" x14ac:dyDescent="0.3">
      <c r="A49" s="4"/>
      <c r="B49" s="15"/>
      <c r="C49" s="15"/>
      <c r="D49" s="12"/>
      <c r="E49" s="12"/>
      <c r="F49" s="5"/>
    </row>
    <row r="50" spans="1:6" x14ac:dyDescent="0.3">
      <c r="A50" s="4"/>
      <c r="B50" s="14"/>
      <c r="C50" s="14"/>
      <c r="D50" s="12"/>
      <c r="E50" s="12"/>
      <c r="F50" s="5"/>
    </row>
    <row r="51" spans="1:6" x14ac:dyDescent="0.3">
      <c r="A51" s="4"/>
      <c r="B51" s="14"/>
      <c r="C51" s="13"/>
      <c r="D51" s="12"/>
      <c r="E51" s="12"/>
      <c r="F51" s="5"/>
    </row>
    <row r="52" spans="1:6" x14ac:dyDescent="0.3">
      <c r="A52" s="4"/>
      <c r="B52" s="13"/>
      <c r="C52" s="13"/>
      <c r="D52" s="12"/>
      <c r="E52" s="12"/>
      <c r="F52" s="5"/>
    </row>
    <row r="53" spans="1:6" x14ac:dyDescent="0.3">
      <c r="A53" s="4"/>
      <c r="B53" s="13"/>
      <c r="C53" s="13"/>
      <c r="D53" s="12"/>
      <c r="E53" s="12"/>
      <c r="F53" s="5"/>
    </row>
    <row r="54" spans="1:6" x14ac:dyDescent="0.3">
      <c r="A54" s="4"/>
      <c r="B54" s="13"/>
      <c r="C54" s="13"/>
      <c r="D54" s="12"/>
      <c r="E54" s="12"/>
      <c r="F54" s="5"/>
    </row>
    <row r="55" spans="1:6" x14ac:dyDescent="0.3">
      <c r="A55" s="4"/>
      <c r="B55" s="13"/>
      <c r="C55" s="13"/>
      <c r="D55" s="12"/>
      <c r="E55" s="12"/>
      <c r="F55" s="5"/>
    </row>
    <row r="56" spans="1:6" x14ac:dyDescent="0.3">
      <c r="A56" s="4"/>
      <c r="B56" s="15"/>
      <c r="C56" s="15"/>
      <c r="D56" s="12"/>
      <c r="E56" s="12"/>
      <c r="F56" s="5"/>
    </row>
    <row r="57" spans="1:6" x14ac:dyDescent="0.3">
      <c r="A57" s="4"/>
      <c r="B57" s="14"/>
      <c r="C57" s="14"/>
      <c r="D57" s="12"/>
      <c r="E57" s="12"/>
      <c r="F57" s="5"/>
    </row>
    <row r="58" spans="1:6" x14ac:dyDescent="0.3">
      <c r="A58" s="4"/>
      <c r="B58" s="13"/>
      <c r="C58" s="13"/>
      <c r="D58" s="12"/>
      <c r="E58" s="12"/>
      <c r="F58" s="5"/>
    </row>
    <row r="59" spans="1:6" x14ac:dyDescent="0.3">
      <c r="A59" s="4"/>
      <c r="B59" s="13"/>
      <c r="C59" s="13"/>
      <c r="D59" s="12"/>
      <c r="E59" s="12"/>
      <c r="F59" s="5"/>
    </row>
    <row r="60" spans="1:6" x14ac:dyDescent="0.3">
      <c r="A60" s="4"/>
      <c r="B60" s="13"/>
      <c r="C60" s="13"/>
      <c r="D60" s="12"/>
      <c r="E60" s="12"/>
      <c r="F60" s="5"/>
    </row>
    <row r="61" spans="1:6" x14ac:dyDescent="0.3">
      <c r="A61" s="4"/>
      <c r="B61" s="13"/>
      <c r="C61" s="13"/>
      <c r="D61" s="12"/>
      <c r="E61" s="12"/>
      <c r="F61" s="5"/>
    </row>
    <row r="62" spans="1:6" x14ac:dyDescent="0.3">
      <c r="A62" s="4"/>
      <c r="B62" s="15"/>
      <c r="C62" s="15"/>
      <c r="D62" s="12"/>
      <c r="E62" s="12"/>
      <c r="F62" s="5"/>
    </row>
    <row r="63" spans="1:6" x14ac:dyDescent="0.3">
      <c r="A63" s="4"/>
      <c r="B63" s="14"/>
      <c r="C63" s="14"/>
      <c r="D63" s="12"/>
      <c r="E63" s="12"/>
      <c r="F63" s="5"/>
    </row>
    <row r="64" spans="1:6" x14ac:dyDescent="0.3">
      <c r="A64" s="4"/>
      <c r="B64" s="14"/>
      <c r="C64" s="13"/>
      <c r="D64" s="12"/>
      <c r="E64" s="12"/>
      <c r="F64" s="5"/>
    </row>
    <row r="65" spans="1:6" x14ac:dyDescent="0.3">
      <c r="A65" s="4"/>
      <c r="B65" s="13"/>
      <c r="C65" s="13"/>
      <c r="D65" s="12"/>
      <c r="E65" s="12"/>
      <c r="F65" s="5"/>
    </row>
    <row r="66" spans="1:6" x14ac:dyDescent="0.3">
      <c r="A66" s="4"/>
      <c r="B66" s="13"/>
      <c r="C66" s="13"/>
      <c r="D66" s="12"/>
      <c r="E66" s="12"/>
      <c r="F66" s="5"/>
    </row>
    <row r="67" spans="1:6" x14ac:dyDescent="0.3">
      <c r="A67" s="4"/>
      <c r="B67" s="13"/>
      <c r="C67" s="13"/>
      <c r="D67" s="12"/>
      <c r="E67" s="12"/>
      <c r="F67" s="5"/>
    </row>
    <row r="68" spans="1:6" x14ac:dyDescent="0.3">
      <c r="A68" s="4"/>
      <c r="B68" s="13"/>
      <c r="C68" s="13"/>
      <c r="D68" s="12"/>
      <c r="E68" s="12"/>
      <c r="F68" s="5"/>
    </row>
    <row r="69" spans="1:6" x14ac:dyDescent="0.3">
      <c r="A69" s="4"/>
      <c r="B69" s="15"/>
      <c r="C69" s="15"/>
      <c r="D69" s="12"/>
      <c r="E69" s="12"/>
      <c r="F69" s="5"/>
    </row>
    <row r="70" spans="1:6" x14ac:dyDescent="0.3">
      <c r="A70" s="4"/>
      <c r="B70" s="14"/>
      <c r="C70" s="14"/>
      <c r="D70" s="12"/>
      <c r="E70" s="12"/>
      <c r="F70" s="5"/>
    </row>
    <row r="71" spans="1:6" x14ac:dyDescent="0.3">
      <c r="A71" s="4"/>
      <c r="B71" s="13"/>
      <c r="C71" s="13"/>
      <c r="D71" s="12"/>
      <c r="E71" s="12"/>
      <c r="F71" s="5"/>
    </row>
    <row r="72" spans="1:6" x14ac:dyDescent="0.3">
      <c r="A72" s="4"/>
      <c r="B72" s="13"/>
      <c r="C72" s="13"/>
      <c r="D72" s="12"/>
      <c r="E72" s="12"/>
      <c r="F72" s="5"/>
    </row>
    <row r="73" spans="1:6" x14ac:dyDescent="0.3">
      <c r="A73" s="4"/>
      <c r="B73" s="13"/>
      <c r="C73" s="13"/>
      <c r="D73" s="12"/>
      <c r="E73" s="12"/>
      <c r="F73" s="5"/>
    </row>
    <row r="74" spans="1:6" x14ac:dyDescent="0.3">
      <c r="A74" s="4"/>
      <c r="B74" s="13"/>
      <c r="C74" s="13"/>
      <c r="D74" s="12"/>
      <c r="E74" s="12"/>
      <c r="F74" s="5"/>
    </row>
    <row r="75" spans="1:6" x14ac:dyDescent="0.3">
      <c r="A75" s="4"/>
      <c r="B75" s="15"/>
      <c r="C75" s="15"/>
      <c r="D75" s="12"/>
      <c r="E75" s="12"/>
      <c r="F75" s="5"/>
    </row>
    <row r="76" spans="1:6" x14ac:dyDescent="0.3">
      <c r="A76" s="4"/>
      <c r="B76" s="14"/>
      <c r="C76" s="14"/>
      <c r="D76" s="12"/>
      <c r="E76" s="12"/>
      <c r="F76" s="5"/>
    </row>
    <row r="77" spans="1:6" x14ac:dyDescent="0.3">
      <c r="A77" s="4"/>
      <c r="B77" s="14"/>
      <c r="C77" s="13"/>
      <c r="D77" s="12"/>
      <c r="E77" s="12"/>
      <c r="F77" s="5"/>
    </row>
    <row r="78" spans="1:6" x14ac:dyDescent="0.3">
      <c r="A78" s="4"/>
      <c r="B78" s="13"/>
      <c r="C78" s="13"/>
      <c r="D78" s="12"/>
      <c r="E78" s="12"/>
      <c r="F78" s="5"/>
    </row>
    <row r="79" spans="1:6" x14ac:dyDescent="0.3">
      <c r="A79" s="4"/>
      <c r="B79" s="13"/>
      <c r="C79" s="13"/>
      <c r="D79" s="12"/>
      <c r="E79" s="12"/>
      <c r="F79" s="5"/>
    </row>
    <row r="80" spans="1:6" x14ac:dyDescent="0.3">
      <c r="A80" s="4"/>
      <c r="B80" s="13"/>
      <c r="C80" s="13"/>
      <c r="D80" s="12"/>
      <c r="E80" s="12"/>
      <c r="F80" s="5"/>
    </row>
    <row r="81" spans="1:6" x14ac:dyDescent="0.3">
      <c r="A81" s="4"/>
      <c r="B81" s="13"/>
      <c r="C81" s="13"/>
      <c r="D81" s="12"/>
      <c r="E81" s="12"/>
      <c r="F81" s="5"/>
    </row>
    <row r="82" spans="1:6" x14ac:dyDescent="0.3">
      <c r="A82" s="4"/>
      <c r="B82" s="15"/>
      <c r="C82" s="15"/>
      <c r="D82" s="12"/>
      <c r="E82" s="12"/>
      <c r="F82" s="5"/>
    </row>
    <row r="83" spans="1:6" x14ac:dyDescent="0.3">
      <c r="A83" s="4"/>
      <c r="B83" s="14"/>
      <c r="C83" s="14"/>
      <c r="D83" s="12"/>
      <c r="E83" s="12"/>
      <c r="F83" s="5"/>
    </row>
    <row r="84" spans="1:6" x14ac:dyDescent="0.3">
      <c r="A84" s="4"/>
      <c r="B84" s="13"/>
      <c r="C84" s="13"/>
      <c r="D84" s="12"/>
      <c r="E84" s="12"/>
      <c r="F84" s="5"/>
    </row>
    <row r="85" spans="1:6" x14ac:dyDescent="0.3">
      <c r="A85" s="4"/>
      <c r="B85" s="13"/>
      <c r="C85" s="13"/>
      <c r="D85" s="12"/>
      <c r="E85" s="12"/>
      <c r="F85" s="5"/>
    </row>
    <row r="86" spans="1:6" x14ac:dyDescent="0.3">
      <c r="A86" s="4"/>
      <c r="B86" s="13"/>
      <c r="C86" s="13"/>
      <c r="D86" s="12"/>
      <c r="E86" s="12"/>
      <c r="F86" s="5"/>
    </row>
    <row r="87" spans="1:6" x14ac:dyDescent="0.3">
      <c r="A87" s="4"/>
      <c r="B87" s="13"/>
      <c r="C87" s="13"/>
      <c r="D87" s="12"/>
      <c r="E87" s="12"/>
      <c r="F87" s="5"/>
    </row>
    <row r="88" spans="1:6" x14ac:dyDescent="0.3">
      <c r="A88" s="4"/>
      <c r="B88" s="15"/>
      <c r="C88" s="15"/>
      <c r="D88" s="12"/>
      <c r="E88" s="12"/>
      <c r="F88" s="5"/>
    </row>
    <row r="89" spans="1:6" x14ac:dyDescent="0.3">
      <c r="A89" s="4"/>
      <c r="B89" s="14"/>
      <c r="C89" s="14"/>
      <c r="D89" s="12"/>
      <c r="E89" s="12"/>
      <c r="F89" s="5"/>
    </row>
    <row r="90" spans="1:6" x14ac:dyDescent="0.3">
      <c r="A90" s="4"/>
      <c r="B90" s="14"/>
      <c r="C90" s="13"/>
      <c r="D90" s="12"/>
      <c r="E90" s="12"/>
      <c r="F90" s="5"/>
    </row>
    <row r="91" spans="1:6" x14ac:dyDescent="0.3">
      <c r="A91" s="4"/>
      <c r="B91" s="13"/>
      <c r="C91" s="13"/>
      <c r="D91" s="12"/>
      <c r="E91" s="12"/>
      <c r="F91" s="5"/>
    </row>
    <row r="92" spans="1:6" x14ac:dyDescent="0.3">
      <c r="A92" s="4"/>
      <c r="B92" s="13"/>
      <c r="C92" s="13"/>
      <c r="D92" s="12"/>
      <c r="E92" s="12"/>
      <c r="F92" s="5"/>
    </row>
    <row r="93" spans="1:6" x14ac:dyDescent="0.3">
      <c r="A93" s="4"/>
      <c r="B93" s="13"/>
      <c r="C93" s="13"/>
      <c r="D93" s="12"/>
      <c r="E93" s="12"/>
      <c r="F93" s="5"/>
    </row>
    <row r="94" spans="1:6" x14ac:dyDescent="0.3">
      <c r="A94" s="4"/>
      <c r="B94" s="13"/>
      <c r="C94" s="13"/>
      <c r="D94" s="12"/>
      <c r="E94" s="12"/>
      <c r="F94" s="5"/>
    </row>
    <row r="95" spans="1:6" x14ac:dyDescent="0.3">
      <c r="A95" s="4"/>
      <c r="B95" s="15"/>
      <c r="C95" s="15"/>
      <c r="D95" s="12"/>
      <c r="E95" s="12"/>
      <c r="F95" s="5"/>
    </row>
    <row r="96" spans="1:6" x14ac:dyDescent="0.3">
      <c r="A96" s="4"/>
      <c r="B96" s="14"/>
      <c r="C96" s="14"/>
      <c r="D96" s="12"/>
      <c r="E96" s="12"/>
      <c r="F96" s="5"/>
    </row>
    <row r="97" spans="1:6" x14ac:dyDescent="0.3">
      <c r="A97" s="4"/>
      <c r="B97" s="13"/>
      <c r="C97" s="13"/>
      <c r="D97" s="12"/>
      <c r="E97" s="12"/>
      <c r="F97" s="5"/>
    </row>
    <row r="98" spans="1:6" x14ac:dyDescent="0.3">
      <c r="A98" s="4"/>
      <c r="B98" s="13"/>
      <c r="C98" s="13"/>
      <c r="D98" s="12"/>
      <c r="E98" s="12"/>
      <c r="F98" s="5"/>
    </row>
    <row r="99" spans="1:6" x14ac:dyDescent="0.3">
      <c r="A99" s="4"/>
      <c r="B99" s="13"/>
      <c r="C99" s="13"/>
      <c r="D99" s="12"/>
      <c r="E99" s="12"/>
      <c r="F99" s="5"/>
    </row>
    <row r="100" spans="1:6" x14ac:dyDescent="0.3">
      <c r="A100" s="4"/>
      <c r="B100" s="13"/>
      <c r="C100" s="13"/>
      <c r="D100" s="12"/>
      <c r="E100" s="12"/>
      <c r="F100" s="5"/>
    </row>
    <row r="101" spans="1:6" x14ac:dyDescent="0.3">
      <c r="A101" s="4"/>
      <c r="B101" s="15"/>
      <c r="C101" s="15"/>
      <c r="D101" s="12"/>
      <c r="E101" s="12"/>
      <c r="F101" s="5"/>
    </row>
    <row r="102" spans="1:6" x14ac:dyDescent="0.3">
      <c r="A102" s="4"/>
      <c r="B102" s="14"/>
      <c r="C102" s="14"/>
      <c r="D102" s="12"/>
      <c r="E102" s="12"/>
      <c r="F102" s="5"/>
    </row>
    <row r="103" spans="1:6" x14ac:dyDescent="0.3">
      <c r="A103" s="4"/>
      <c r="B103" s="14"/>
      <c r="C103" s="13"/>
      <c r="D103" s="12"/>
      <c r="E103" s="12"/>
      <c r="F103" s="5"/>
    </row>
    <row r="104" spans="1:6" x14ac:dyDescent="0.3">
      <c r="A104" s="4"/>
      <c r="B104" s="13"/>
      <c r="C104" s="13"/>
      <c r="D104" s="12"/>
      <c r="E104" s="12"/>
      <c r="F104" s="5"/>
    </row>
    <row r="105" spans="1:6" x14ac:dyDescent="0.3">
      <c r="A105" s="4"/>
      <c r="B105" s="13"/>
      <c r="C105" s="13"/>
      <c r="D105" s="12"/>
      <c r="E105" s="12"/>
      <c r="F105" s="5"/>
    </row>
    <row r="106" spans="1:6" x14ac:dyDescent="0.3">
      <c r="A106" s="4"/>
      <c r="B106" s="13"/>
      <c r="C106" s="13"/>
      <c r="D106" s="12"/>
      <c r="E106" s="12"/>
      <c r="F106" s="5"/>
    </row>
    <row r="107" spans="1:6" x14ac:dyDescent="0.3">
      <c r="A107" s="4"/>
      <c r="B107" s="13"/>
      <c r="C107" s="13"/>
      <c r="D107" s="12"/>
      <c r="E107" s="12"/>
      <c r="F107" s="5"/>
    </row>
    <row r="108" spans="1:6" x14ac:dyDescent="0.3">
      <c r="A108" s="4"/>
      <c r="B108" s="15"/>
      <c r="C108" s="15"/>
      <c r="D108" s="12"/>
      <c r="E108" s="12"/>
      <c r="F108" s="5"/>
    </row>
    <row r="109" spans="1:6" x14ac:dyDescent="0.3">
      <c r="A109" s="4"/>
      <c r="B109" s="14"/>
      <c r="C109" s="14"/>
      <c r="D109" s="12"/>
      <c r="E109" s="12"/>
      <c r="F109" s="5"/>
    </row>
    <row r="110" spans="1:6" x14ac:dyDescent="0.3">
      <c r="A110" s="4"/>
      <c r="B110" s="13"/>
      <c r="C110" s="13"/>
      <c r="D110" s="12"/>
      <c r="E110" s="12"/>
      <c r="F110" s="5"/>
    </row>
    <row r="111" spans="1:6" x14ac:dyDescent="0.3">
      <c r="A111" s="4"/>
      <c r="B111" s="13"/>
      <c r="C111" s="13"/>
      <c r="D111" s="12"/>
      <c r="E111" s="12"/>
      <c r="F111" s="5"/>
    </row>
    <row r="112" spans="1:6" x14ac:dyDescent="0.3">
      <c r="A112" s="4"/>
      <c r="B112" s="13"/>
      <c r="C112" s="13"/>
      <c r="D112" s="12"/>
      <c r="E112" s="12"/>
      <c r="F112" s="5"/>
    </row>
    <row r="113" spans="1:6" x14ac:dyDescent="0.3">
      <c r="A113" s="4"/>
      <c r="B113" s="13"/>
      <c r="C113" s="13"/>
      <c r="D113" s="12"/>
      <c r="E113" s="12"/>
      <c r="F113" s="5"/>
    </row>
    <row r="114" spans="1:6" x14ac:dyDescent="0.3">
      <c r="A114" s="4"/>
      <c r="B114" s="15"/>
      <c r="C114" s="15"/>
      <c r="D114" s="12"/>
      <c r="E114" s="12"/>
      <c r="F114" s="5"/>
    </row>
    <row r="115" spans="1:6" x14ac:dyDescent="0.3">
      <c r="A115" s="4"/>
      <c r="B115" s="14"/>
      <c r="C115" s="14"/>
      <c r="D115" s="12"/>
      <c r="E115" s="12"/>
      <c r="F115" s="5"/>
    </row>
    <row r="116" spans="1:6" x14ac:dyDescent="0.3">
      <c r="A116" s="4"/>
      <c r="B116" s="14"/>
      <c r="C116" s="13"/>
      <c r="D116" s="12"/>
      <c r="E116" s="12"/>
      <c r="F116" s="5"/>
    </row>
    <row r="117" spans="1:6" x14ac:dyDescent="0.3">
      <c r="A117" s="4"/>
      <c r="B117" s="13"/>
      <c r="C117" s="13"/>
      <c r="D117" s="12"/>
      <c r="E117" s="12"/>
      <c r="F117" s="5"/>
    </row>
    <row r="118" spans="1:6" x14ac:dyDescent="0.3">
      <c r="A118" s="4"/>
      <c r="B118" s="13"/>
      <c r="C118" s="13"/>
      <c r="D118" s="12"/>
      <c r="E118" s="12"/>
      <c r="F118" s="5"/>
    </row>
    <row r="119" spans="1:6" x14ac:dyDescent="0.3">
      <c r="A119" s="4"/>
      <c r="B119" s="13"/>
      <c r="C119" s="13"/>
      <c r="D119" s="12"/>
      <c r="E119" s="12"/>
      <c r="F119" s="5"/>
    </row>
    <row r="120" spans="1:6" x14ac:dyDescent="0.3">
      <c r="A120" s="4"/>
      <c r="B120" s="13"/>
      <c r="C120" s="13"/>
      <c r="D120" s="12"/>
      <c r="E120" s="12"/>
      <c r="F120" s="5"/>
    </row>
    <row r="121" spans="1:6" x14ac:dyDescent="0.3">
      <c r="A121" s="4"/>
      <c r="B121" s="15"/>
      <c r="C121" s="15"/>
      <c r="D121" s="12"/>
      <c r="E121" s="12"/>
      <c r="F121" s="5"/>
    </row>
    <row r="122" spans="1:6" x14ac:dyDescent="0.3">
      <c r="A122" s="4"/>
      <c r="B122" s="14"/>
      <c r="C122" s="14"/>
      <c r="D122" s="12"/>
      <c r="E122" s="12"/>
      <c r="F122" s="5"/>
    </row>
    <row r="123" spans="1:6" x14ac:dyDescent="0.3">
      <c r="A123" s="4"/>
      <c r="B123" s="13"/>
      <c r="C123" s="13"/>
      <c r="D123" s="12"/>
      <c r="E123" s="12"/>
      <c r="F123" s="5"/>
    </row>
    <row r="124" spans="1:6" x14ac:dyDescent="0.3">
      <c r="A124" s="4"/>
      <c r="B124" s="13"/>
      <c r="C124" s="13"/>
      <c r="D124" s="12"/>
      <c r="E124" s="12"/>
      <c r="F124" s="5"/>
    </row>
    <row r="125" spans="1:6" x14ac:dyDescent="0.3">
      <c r="A125" s="4"/>
      <c r="B125" s="13"/>
      <c r="C125" s="13"/>
      <c r="D125" s="12"/>
      <c r="E125" s="12"/>
      <c r="F125" s="5"/>
    </row>
    <row r="126" spans="1:6" x14ac:dyDescent="0.3">
      <c r="A126" s="4"/>
      <c r="B126" s="13"/>
      <c r="C126" s="13"/>
      <c r="D126" s="12"/>
      <c r="E126" s="12"/>
      <c r="F126" s="5"/>
    </row>
    <row r="127" spans="1:6" x14ac:dyDescent="0.3">
      <c r="A127" s="4"/>
      <c r="B127" s="15"/>
      <c r="C127" s="15"/>
      <c r="D127" s="12"/>
      <c r="E127" s="12"/>
      <c r="F127" s="5"/>
    </row>
    <row r="128" spans="1:6" x14ac:dyDescent="0.3">
      <c r="A128" s="4"/>
      <c r="B128" s="14"/>
      <c r="C128" s="14"/>
      <c r="D128" s="12"/>
      <c r="E128" s="12"/>
      <c r="F128" s="5"/>
    </row>
    <row r="129" spans="1:6" x14ac:dyDescent="0.3">
      <c r="A129" s="4"/>
      <c r="B129" s="13"/>
      <c r="C129" s="13"/>
      <c r="D129" s="12"/>
      <c r="E129" s="12"/>
      <c r="F129" s="5"/>
    </row>
    <row r="130" spans="1:6" x14ac:dyDescent="0.3">
      <c r="A130" s="4"/>
      <c r="B130" s="13"/>
      <c r="C130" s="13"/>
      <c r="D130" s="12"/>
      <c r="E130" s="12"/>
      <c r="F130" s="5"/>
    </row>
    <row r="131" spans="1:6" x14ac:dyDescent="0.3">
      <c r="A131" s="4"/>
      <c r="B131" s="15"/>
      <c r="C131" s="15"/>
      <c r="D131" s="12"/>
      <c r="E131" s="12"/>
      <c r="F131" s="5"/>
    </row>
    <row r="132" spans="1:6" x14ac:dyDescent="0.3">
      <c r="A132" s="4"/>
      <c r="B132" s="14"/>
      <c r="C132" s="14"/>
      <c r="D132" s="12"/>
      <c r="E132" s="12"/>
      <c r="F132" s="5"/>
    </row>
    <row r="133" spans="1:6" x14ac:dyDescent="0.3">
      <c r="A133" s="4"/>
      <c r="B133" s="14"/>
      <c r="C133" s="13"/>
      <c r="D133" s="12"/>
      <c r="E133" s="12"/>
      <c r="F133" s="5"/>
    </row>
    <row r="134" spans="1:6" x14ac:dyDescent="0.3">
      <c r="A134" s="4"/>
      <c r="B134" s="13"/>
      <c r="C134" s="13"/>
      <c r="D134" s="12"/>
      <c r="E134" s="12"/>
      <c r="F134" s="5"/>
    </row>
    <row r="135" spans="1:6" x14ac:dyDescent="0.3">
      <c r="A135" s="4"/>
      <c r="B135" s="13"/>
      <c r="C135" s="13"/>
      <c r="D135" s="12"/>
      <c r="E135" s="12"/>
      <c r="F135" s="5"/>
    </row>
    <row r="136" spans="1:6" x14ac:dyDescent="0.3">
      <c r="A136" s="4"/>
      <c r="B136" s="13"/>
      <c r="C136" s="13"/>
      <c r="D136" s="12"/>
      <c r="E136" s="12"/>
      <c r="F136" s="5"/>
    </row>
    <row r="137" spans="1:6" x14ac:dyDescent="0.3">
      <c r="A137" s="4"/>
      <c r="B137" s="13"/>
      <c r="C137" s="13"/>
      <c r="D137" s="12"/>
      <c r="E137" s="12"/>
      <c r="F137" s="5"/>
    </row>
    <row r="138" spans="1:6" x14ac:dyDescent="0.3">
      <c r="A138" s="4"/>
      <c r="B138" s="13"/>
      <c r="C138" s="13"/>
      <c r="D138" s="12"/>
      <c r="E138" s="12"/>
      <c r="F138" s="5"/>
    </row>
    <row r="139" spans="1:6" x14ac:dyDescent="0.3">
      <c r="A139" s="4"/>
      <c r="B139" s="15"/>
      <c r="C139" s="15"/>
      <c r="D139" s="12"/>
      <c r="E139" s="12"/>
      <c r="F139" s="5"/>
    </row>
    <row r="140" spans="1:6" x14ac:dyDescent="0.3">
      <c r="A140" s="4"/>
      <c r="B140" s="14"/>
      <c r="C140" s="14"/>
      <c r="D140" s="12"/>
      <c r="E140" s="12"/>
      <c r="F140" s="5"/>
    </row>
    <row r="141" spans="1:6" x14ac:dyDescent="0.3">
      <c r="A141" s="4"/>
      <c r="B141" s="14"/>
      <c r="C141" s="13"/>
      <c r="D141" s="12"/>
      <c r="E141" s="12"/>
      <c r="F141" s="5"/>
    </row>
    <row r="142" spans="1:6" x14ac:dyDescent="0.3">
      <c r="A142" s="4"/>
      <c r="B142" s="13"/>
      <c r="C142" s="13"/>
      <c r="D142" s="12"/>
      <c r="E142" s="12"/>
      <c r="F142" s="5"/>
    </row>
    <row r="143" spans="1:6" x14ac:dyDescent="0.3">
      <c r="A143" s="4"/>
      <c r="B143" s="13"/>
      <c r="C143" s="13"/>
      <c r="D143" s="12"/>
      <c r="E143" s="12"/>
      <c r="F143" s="5"/>
    </row>
    <row r="144" spans="1:6" x14ac:dyDescent="0.3">
      <c r="A144" s="4"/>
      <c r="B144" s="13"/>
      <c r="C144" s="13"/>
      <c r="D144" s="12"/>
      <c r="E144" s="12"/>
      <c r="F144" s="5"/>
    </row>
    <row r="145" spans="1:6" x14ac:dyDescent="0.3">
      <c r="A145" s="4"/>
      <c r="B145" s="13"/>
      <c r="C145" s="13"/>
      <c r="D145" s="12"/>
      <c r="E145" s="12"/>
      <c r="F145" s="5"/>
    </row>
    <row r="146" spans="1:6" x14ac:dyDescent="0.3">
      <c r="A146" s="4"/>
      <c r="B146" s="13"/>
      <c r="C146" s="13"/>
      <c r="D146" s="12"/>
      <c r="E146" s="12"/>
      <c r="F146" s="5"/>
    </row>
    <row r="147" spans="1:6" x14ac:dyDescent="0.3">
      <c r="A147" s="4"/>
      <c r="B147" s="15"/>
      <c r="C147" s="15"/>
      <c r="D147" s="12"/>
      <c r="E147" s="12"/>
      <c r="F147" s="5"/>
    </row>
    <row r="148" spans="1:6" x14ac:dyDescent="0.3">
      <c r="A148" s="4"/>
      <c r="B148" s="14"/>
      <c r="C148" s="14"/>
      <c r="D148" s="12"/>
      <c r="E148" s="12"/>
      <c r="F148" s="5"/>
    </row>
    <row r="149" spans="1:6" x14ac:dyDescent="0.3">
      <c r="A149" s="4"/>
      <c r="B149" s="14"/>
      <c r="C149" s="13"/>
      <c r="D149" s="12"/>
      <c r="E149" s="12"/>
      <c r="F149" s="5"/>
    </row>
    <row r="150" spans="1:6" x14ac:dyDescent="0.3">
      <c r="A150" s="4"/>
      <c r="B150" s="13"/>
      <c r="C150" s="13"/>
      <c r="D150" s="12"/>
      <c r="E150" s="12"/>
      <c r="F150" s="5"/>
    </row>
    <row r="151" spans="1:6" x14ac:dyDescent="0.3">
      <c r="A151" s="4"/>
      <c r="B151" s="13"/>
      <c r="C151" s="13"/>
      <c r="D151" s="12"/>
      <c r="E151" s="12"/>
      <c r="F151" s="5"/>
    </row>
    <row r="152" spans="1:6" x14ac:dyDescent="0.3">
      <c r="A152" s="4"/>
      <c r="B152" s="13"/>
      <c r="C152" s="13"/>
      <c r="D152" s="12"/>
      <c r="E152" s="12"/>
      <c r="F152" s="5"/>
    </row>
    <row r="153" spans="1:6" x14ac:dyDescent="0.3">
      <c r="A153" s="4"/>
      <c r="B153" s="14"/>
      <c r="C153" s="13"/>
      <c r="D153" s="12"/>
      <c r="E153" s="12"/>
      <c r="F153" s="5"/>
    </row>
    <row r="154" spans="1:6" x14ac:dyDescent="0.3">
      <c r="A154" s="4"/>
      <c r="B154" s="13"/>
      <c r="C154" s="13"/>
      <c r="D154" s="12"/>
      <c r="E154" s="12"/>
      <c r="F154" s="5"/>
    </row>
    <row r="155" spans="1:6" x14ac:dyDescent="0.3">
      <c r="A155" s="4"/>
      <c r="B155" s="13"/>
      <c r="C155" s="13"/>
      <c r="D155" s="12"/>
      <c r="E155" s="12"/>
      <c r="F155" s="5"/>
    </row>
    <row r="156" spans="1:6" x14ac:dyDescent="0.3">
      <c r="A156" s="4"/>
      <c r="B156" s="13"/>
      <c r="C156" s="13"/>
      <c r="D156" s="12"/>
      <c r="E156" s="12"/>
      <c r="F156" s="5"/>
    </row>
    <row r="157" spans="1:6" x14ac:dyDescent="0.3">
      <c r="A157" s="4"/>
      <c r="B157" s="13"/>
      <c r="C157" s="13"/>
      <c r="D157" s="12"/>
      <c r="E157" s="12"/>
      <c r="F157" s="5"/>
    </row>
    <row r="158" spans="1:6" x14ac:dyDescent="0.3">
      <c r="A158" s="4"/>
      <c r="B158" s="13"/>
      <c r="C158" s="13"/>
      <c r="D158" s="12"/>
      <c r="E158" s="12"/>
      <c r="F158" s="5"/>
    </row>
    <row r="159" spans="1:6" x14ac:dyDescent="0.3">
      <c r="A159" s="4"/>
      <c r="B159" s="15"/>
      <c r="C159" s="15"/>
      <c r="D159" s="12"/>
      <c r="E159" s="12"/>
      <c r="F159" s="5"/>
    </row>
    <row r="160" spans="1:6" x14ac:dyDescent="0.3">
      <c r="A160" s="4"/>
      <c r="B160" s="14"/>
      <c r="C160" s="14"/>
      <c r="D160" s="12"/>
      <c r="E160" s="12"/>
      <c r="F160" s="5"/>
    </row>
    <row r="161" spans="1:6" x14ac:dyDescent="0.3">
      <c r="A161" s="4"/>
      <c r="B161" s="14"/>
      <c r="C161" s="13"/>
      <c r="D161" s="12"/>
      <c r="E161" s="12"/>
      <c r="F161" s="5"/>
    </row>
    <row r="162" spans="1:6" x14ac:dyDescent="0.3">
      <c r="A162" s="4"/>
      <c r="B162" s="13"/>
      <c r="C162" s="13"/>
      <c r="D162" s="12"/>
      <c r="E162" s="12"/>
      <c r="F162" s="5"/>
    </row>
    <row r="163" spans="1:6" x14ac:dyDescent="0.3">
      <c r="A163" s="4"/>
      <c r="B163" s="13"/>
      <c r="C163" s="13"/>
      <c r="D163" s="12"/>
      <c r="E163" s="12"/>
      <c r="F163" s="5"/>
    </row>
    <row r="164" spans="1:6" x14ac:dyDescent="0.3">
      <c r="A164" s="4"/>
      <c r="B164" s="13"/>
      <c r="C164" s="13"/>
      <c r="D164" s="12"/>
      <c r="E164" s="12"/>
      <c r="F164" s="5"/>
    </row>
    <row r="165" spans="1:6" x14ac:dyDescent="0.3">
      <c r="A165" s="4"/>
      <c r="B165" s="14"/>
      <c r="C165" s="13"/>
      <c r="D165" s="12"/>
      <c r="E165" s="12"/>
      <c r="F165" s="5"/>
    </row>
    <row r="166" spans="1:6" x14ac:dyDescent="0.3">
      <c r="A166" s="4"/>
      <c r="B166" s="13"/>
      <c r="C166" s="13"/>
      <c r="D166" s="12"/>
      <c r="E166" s="12"/>
      <c r="F166" s="5"/>
    </row>
    <row r="167" spans="1:6" x14ac:dyDescent="0.3">
      <c r="A167" s="4"/>
      <c r="B167" s="13"/>
      <c r="C167" s="13"/>
      <c r="D167" s="12"/>
      <c r="E167" s="12"/>
      <c r="F167" s="5"/>
    </row>
    <row r="168" spans="1:6" x14ac:dyDescent="0.3">
      <c r="A168" s="4"/>
      <c r="B168" s="13"/>
      <c r="C168" s="13"/>
      <c r="D168" s="12"/>
      <c r="E168" s="12"/>
      <c r="F168" s="5"/>
    </row>
    <row r="169" spans="1:6" x14ac:dyDescent="0.3">
      <c r="A169" s="4"/>
      <c r="B169" s="13"/>
      <c r="C169" s="13"/>
      <c r="D169" s="12"/>
      <c r="E169" s="12"/>
      <c r="F169" s="5"/>
    </row>
    <row r="170" spans="1:6" x14ac:dyDescent="0.3">
      <c r="A170" s="4"/>
      <c r="B170" s="13"/>
      <c r="C170" s="13"/>
      <c r="D170" s="12"/>
      <c r="E170" s="12"/>
      <c r="F170" s="5"/>
    </row>
    <row r="171" spans="1:6" x14ac:dyDescent="0.3">
      <c r="A171" s="4"/>
      <c r="B171" s="15"/>
      <c r="C171" s="15"/>
      <c r="D171" s="12"/>
      <c r="E171" s="12"/>
      <c r="F171" s="5"/>
    </row>
    <row r="172" spans="1:6" x14ac:dyDescent="0.3">
      <c r="A172" s="4"/>
      <c r="B172" s="14"/>
      <c r="C172" s="14"/>
      <c r="D172" s="12"/>
      <c r="E172" s="12"/>
      <c r="F172" s="5"/>
    </row>
    <row r="173" spans="1:6" x14ac:dyDescent="0.3">
      <c r="A173" s="4"/>
      <c r="B173" s="14"/>
      <c r="C173" s="13"/>
      <c r="D173" s="12"/>
      <c r="E173" s="12"/>
      <c r="F173" s="5"/>
    </row>
    <row r="174" spans="1:6" x14ac:dyDescent="0.3">
      <c r="A174" s="4"/>
      <c r="B174" s="13"/>
      <c r="C174" s="13"/>
      <c r="D174" s="12"/>
      <c r="E174" s="12"/>
      <c r="F174" s="5"/>
    </row>
    <row r="175" spans="1:6" x14ac:dyDescent="0.3">
      <c r="A175" s="4"/>
      <c r="B175" s="13"/>
      <c r="C175" s="13"/>
      <c r="D175" s="12"/>
      <c r="E175" s="12"/>
      <c r="F175" s="5"/>
    </row>
    <row r="176" spans="1:6" x14ac:dyDescent="0.3">
      <c r="A176" s="4"/>
      <c r="B176" s="13"/>
      <c r="C176" s="13"/>
      <c r="D176" s="12"/>
      <c r="E176" s="12"/>
      <c r="F176" s="5"/>
    </row>
    <row r="177" spans="1:6" x14ac:dyDescent="0.3">
      <c r="A177" s="4"/>
      <c r="B177" s="14"/>
      <c r="C177" s="13"/>
      <c r="D177" s="12"/>
      <c r="E177" s="12"/>
      <c r="F177" s="5"/>
    </row>
    <row r="178" spans="1:6" x14ac:dyDescent="0.3">
      <c r="A178" s="4"/>
      <c r="B178" s="13"/>
      <c r="C178" s="13"/>
      <c r="D178" s="12"/>
      <c r="E178" s="12"/>
      <c r="F178" s="5"/>
    </row>
    <row r="179" spans="1:6" x14ac:dyDescent="0.3">
      <c r="A179" s="4"/>
      <c r="B179" s="13"/>
      <c r="C179" s="13"/>
      <c r="D179" s="12"/>
      <c r="E179" s="12"/>
      <c r="F179" s="5"/>
    </row>
    <row r="180" spans="1:6" x14ac:dyDescent="0.3">
      <c r="A180" s="4"/>
      <c r="B180" s="13"/>
      <c r="C180" s="13"/>
      <c r="D180" s="12"/>
      <c r="E180" s="12"/>
      <c r="F180" s="5"/>
    </row>
    <row r="181" spans="1:6" x14ac:dyDescent="0.3">
      <c r="A181" s="4"/>
      <c r="B181" s="13"/>
      <c r="C181" s="13"/>
      <c r="D181" s="12"/>
      <c r="E181" s="12"/>
      <c r="F181" s="5"/>
    </row>
    <row r="182" spans="1:6" x14ac:dyDescent="0.3">
      <c r="A182" s="4"/>
      <c r="B182" s="13"/>
      <c r="C182" s="13"/>
      <c r="D182" s="12"/>
      <c r="E182" s="12"/>
      <c r="F182" s="5"/>
    </row>
    <row r="183" spans="1:6" x14ac:dyDescent="0.3">
      <c r="A183" s="4"/>
      <c r="B183" s="15"/>
      <c r="C183" s="15"/>
      <c r="D183" s="12"/>
      <c r="E183" s="12"/>
      <c r="F183" s="5"/>
    </row>
    <row r="184" spans="1:6" x14ac:dyDescent="0.3">
      <c r="A184" s="4"/>
      <c r="B184" s="14"/>
      <c r="C184" s="14"/>
      <c r="D184" s="12"/>
      <c r="E184" s="12"/>
      <c r="F184" s="5"/>
    </row>
    <row r="185" spans="1:6" x14ac:dyDescent="0.3">
      <c r="A185" s="4"/>
      <c r="B185" s="14"/>
      <c r="C185" s="13"/>
      <c r="D185" s="12"/>
      <c r="E185" s="12"/>
      <c r="F185" s="5"/>
    </row>
    <row r="186" spans="1:6" x14ac:dyDescent="0.3">
      <c r="A186" s="4"/>
      <c r="B186" s="13"/>
      <c r="C186" s="13"/>
      <c r="D186" s="12"/>
      <c r="E186" s="12"/>
      <c r="F186" s="5"/>
    </row>
    <row r="187" spans="1:6" x14ac:dyDescent="0.3">
      <c r="A187" s="4"/>
      <c r="B187" s="13"/>
      <c r="C187" s="13"/>
      <c r="D187" s="12"/>
      <c r="E187" s="12"/>
      <c r="F187" s="5"/>
    </row>
    <row r="188" spans="1:6" x14ac:dyDescent="0.3">
      <c r="A188" s="4"/>
      <c r="B188" s="13"/>
      <c r="C188" s="13"/>
      <c r="D188" s="12"/>
      <c r="E188" s="12"/>
      <c r="F188" s="5"/>
    </row>
    <row r="189" spans="1:6" x14ac:dyDescent="0.3">
      <c r="A189" s="4"/>
      <c r="B189" s="13"/>
      <c r="C189" s="13"/>
      <c r="D189" s="12"/>
      <c r="E189" s="12"/>
      <c r="F189" s="5"/>
    </row>
    <row r="190" spans="1:6" x14ac:dyDescent="0.3">
      <c r="A190" s="4"/>
      <c r="B190" s="14"/>
      <c r="C190" s="13"/>
      <c r="D190" s="12"/>
      <c r="E190" s="12"/>
      <c r="F190" s="5"/>
    </row>
    <row r="191" spans="1:6" x14ac:dyDescent="0.3">
      <c r="A191" s="4"/>
      <c r="B191" s="13"/>
      <c r="C191" s="13"/>
      <c r="D191" s="12"/>
      <c r="E191" s="12"/>
      <c r="F191" s="5"/>
    </row>
    <row r="192" spans="1:6" x14ac:dyDescent="0.3">
      <c r="A192" s="4"/>
      <c r="B192" s="13"/>
      <c r="C192" s="13"/>
      <c r="D192" s="12"/>
      <c r="E192" s="12"/>
      <c r="F192" s="5"/>
    </row>
    <row r="193" spans="1:6" x14ac:dyDescent="0.3">
      <c r="A193" s="4"/>
      <c r="B193" s="13"/>
      <c r="C193" s="13"/>
      <c r="D193" s="12"/>
      <c r="E193" s="12"/>
      <c r="F193" s="5"/>
    </row>
    <row r="194" spans="1:6" x14ac:dyDescent="0.3">
      <c r="A194" s="4"/>
      <c r="B194" s="13"/>
      <c r="C194" s="13"/>
      <c r="D194" s="12"/>
      <c r="E194" s="12"/>
      <c r="F194" s="5"/>
    </row>
    <row r="195" spans="1:6" x14ac:dyDescent="0.3">
      <c r="A195" s="4"/>
      <c r="B195" s="13"/>
      <c r="C195" s="13"/>
      <c r="D195" s="12"/>
      <c r="E195" s="12"/>
      <c r="F195" s="5"/>
    </row>
    <row r="196" spans="1:6" x14ac:dyDescent="0.3">
      <c r="A196" s="4"/>
      <c r="B196" s="15"/>
      <c r="C196" s="15"/>
      <c r="D196" s="12"/>
      <c r="E196" s="12"/>
      <c r="F196" s="5"/>
    </row>
    <row r="197" spans="1:6" x14ac:dyDescent="0.3">
      <c r="A197" s="4"/>
      <c r="B197" s="14"/>
      <c r="C197" s="14"/>
      <c r="D197" s="12"/>
      <c r="E197" s="12"/>
      <c r="F197" s="5"/>
    </row>
    <row r="198" spans="1:6" x14ac:dyDescent="0.3">
      <c r="A198" s="4"/>
      <c r="B198" s="14"/>
      <c r="C198" s="13"/>
      <c r="D198" s="12"/>
      <c r="E198" s="12"/>
      <c r="F198" s="5"/>
    </row>
    <row r="199" spans="1:6" x14ac:dyDescent="0.3">
      <c r="A199" s="4"/>
      <c r="B199" s="13"/>
      <c r="C199" s="13"/>
      <c r="D199" s="12"/>
      <c r="E199" s="12"/>
      <c r="F199" s="5"/>
    </row>
    <row r="200" spans="1:6" x14ac:dyDescent="0.3">
      <c r="A200" s="4"/>
      <c r="B200" s="13"/>
      <c r="C200" s="13"/>
      <c r="D200" s="12"/>
      <c r="E200" s="12"/>
      <c r="F200" s="5"/>
    </row>
    <row r="201" spans="1:6" x14ac:dyDescent="0.3">
      <c r="A201" s="4"/>
      <c r="B201" s="13"/>
      <c r="C201" s="13"/>
      <c r="D201" s="12"/>
      <c r="E201" s="12"/>
      <c r="F201" s="5"/>
    </row>
    <row r="202" spans="1:6" x14ac:dyDescent="0.3">
      <c r="A202" s="4"/>
      <c r="B202" s="13"/>
      <c r="C202" s="13"/>
      <c r="D202" s="12"/>
      <c r="E202" s="12"/>
      <c r="F202" s="5"/>
    </row>
    <row r="203" spans="1:6" x14ac:dyDescent="0.3">
      <c r="A203" s="4"/>
      <c r="B203" s="13"/>
      <c r="C203" s="13"/>
      <c r="D203" s="12"/>
      <c r="E203" s="12"/>
      <c r="F203" s="5"/>
    </row>
    <row r="204" spans="1:6" x14ac:dyDescent="0.3">
      <c r="A204" s="4"/>
      <c r="B204" s="13"/>
      <c r="C204" s="13"/>
      <c r="D204" s="12"/>
      <c r="E204" s="12"/>
      <c r="F204" s="5"/>
    </row>
    <row r="205" spans="1:6" x14ac:dyDescent="0.3">
      <c r="A205" s="4"/>
      <c r="B205" s="13"/>
      <c r="C205" s="13"/>
      <c r="D205" s="12"/>
      <c r="E205" s="12"/>
      <c r="F205" s="5"/>
    </row>
    <row r="206" spans="1:6" x14ac:dyDescent="0.3">
      <c r="A206" s="4"/>
      <c r="B206" s="13"/>
      <c r="C206" s="13"/>
      <c r="D206" s="12"/>
      <c r="E206" s="12"/>
      <c r="F206" s="5"/>
    </row>
    <row r="207" spans="1:6" x14ac:dyDescent="0.3">
      <c r="A207" s="4"/>
      <c r="B207" s="13"/>
      <c r="C207" s="13"/>
      <c r="D207" s="12"/>
      <c r="E207" s="12"/>
      <c r="F207" s="5"/>
    </row>
    <row r="208" spans="1:6" x14ac:dyDescent="0.3">
      <c r="A208" s="4"/>
      <c r="B208" s="13"/>
      <c r="C208" s="13"/>
      <c r="D208" s="12"/>
      <c r="E208" s="12"/>
      <c r="F208" s="5"/>
    </row>
    <row r="209" spans="1:6" x14ac:dyDescent="0.3">
      <c r="A209" s="4"/>
      <c r="B209" s="13"/>
      <c r="C209" s="13"/>
      <c r="D209" s="12"/>
      <c r="E209" s="12"/>
      <c r="F209" s="5"/>
    </row>
    <row r="210" spans="1:6" x14ac:dyDescent="0.3">
      <c r="A210" s="4"/>
      <c r="B210" s="13"/>
      <c r="C210" s="13"/>
      <c r="D210" s="12"/>
      <c r="E210" s="12"/>
      <c r="F210" s="5"/>
    </row>
    <row r="211" spans="1:6" x14ac:dyDescent="0.3">
      <c r="A211" s="4"/>
      <c r="B211" s="13"/>
      <c r="C211" s="13"/>
      <c r="D211" s="12"/>
      <c r="E211" s="12"/>
      <c r="F211" s="5"/>
    </row>
    <row r="212" spans="1:6" x14ac:dyDescent="0.3">
      <c r="A212" s="4"/>
      <c r="B212" s="13"/>
      <c r="C212" s="13"/>
      <c r="D212" s="12"/>
      <c r="E212" s="12"/>
      <c r="F212" s="5"/>
    </row>
    <row r="213" spans="1:6" x14ac:dyDescent="0.3">
      <c r="A213" s="4"/>
      <c r="B213" s="13"/>
      <c r="C213" s="13"/>
      <c r="D213" s="12"/>
      <c r="E213" s="12"/>
      <c r="F213" s="5"/>
    </row>
    <row r="214" spans="1:6" x14ac:dyDescent="0.3">
      <c r="A214" s="4"/>
      <c r="B214" s="13"/>
      <c r="C214" s="13"/>
      <c r="D214" s="12"/>
      <c r="E214" s="12"/>
      <c r="F214" s="5"/>
    </row>
    <row r="215" spans="1:6" x14ac:dyDescent="0.3">
      <c r="A215" s="4"/>
      <c r="B215" s="13"/>
      <c r="C215" s="13"/>
      <c r="D215" s="12"/>
      <c r="E215" s="12"/>
      <c r="F215" s="5"/>
    </row>
    <row r="216" spans="1:6" x14ac:dyDescent="0.3">
      <c r="A216" s="4"/>
      <c r="B216" s="13"/>
      <c r="C216" s="13"/>
      <c r="D216" s="12"/>
      <c r="E216" s="12"/>
      <c r="F216" s="5"/>
    </row>
    <row r="217" spans="1:6" x14ac:dyDescent="0.3">
      <c r="A217" s="4"/>
      <c r="B217" s="13"/>
      <c r="C217" s="13"/>
      <c r="D217" s="12"/>
      <c r="E217" s="12"/>
      <c r="F217" s="5"/>
    </row>
    <row r="218" spans="1:6" x14ac:dyDescent="0.3">
      <c r="A218" s="4"/>
      <c r="B218" s="13"/>
      <c r="C218" s="13"/>
      <c r="D218" s="12"/>
      <c r="E218" s="12"/>
      <c r="F218" s="5"/>
    </row>
    <row r="219" spans="1:6" x14ac:dyDescent="0.3">
      <c r="A219" s="4"/>
      <c r="B219" s="13"/>
      <c r="C219" s="13"/>
      <c r="D219" s="12"/>
      <c r="E219" s="12"/>
      <c r="F219" s="5"/>
    </row>
    <row r="220" spans="1:6" x14ac:dyDescent="0.3">
      <c r="A220" s="4"/>
      <c r="B220" s="13"/>
      <c r="C220" s="13"/>
      <c r="D220" s="12"/>
      <c r="E220" s="12"/>
      <c r="F220" s="5"/>
    </row>
    <row r="221" spans="1:6" x14ac:dyDescent="0.3">
      <c r="A221" s="4"/>
      <c r="B221" s="13"/>
      <c r="C221" s="13"/>
      <c r="D221" s="12"/>
      <c r="E221" s="12"/>
      <c r="F221" s="5"/>
    </row>
    <row r="222" spans="1:6" x14ac:dyDescent="0.3">
      <c r="A222" s="4"/>
      <c r="B222" s="13"/>
      <c r="C222" s="13"/>
      <c r="D222" s="12"/>
      <c r="E222" s="12"/>
      <c r="F222" s="5"/>
    </row>
    <row r="223" spans="1:6" x14ac:dyDescent="0.3">
      <c r="A223" s="4"/>
      <c r="B223" s="13"/>
      <c r="C223" s="13"/>
      <c r="D223" s="12"/>
      <c r="E223" s="12"/>
      <c r="F223" s="5"/>
    </row>
    <row r="224" spans="1:6" x14ac:dyDescent="0.3">
      <c r="A224" s="4"/>
      <c r="B224" s="13"/>
      <c r="C224" s="13"/>
      <c r="D224" s="12"/>
      <c r="E224" s="12"/>
      <c r="F224" s="5"/>
    </row>
    <row r="225" spans="1:6" x14ac:dyDescent="0.3">
      <c r="A225" s="4"/>
      <c r="B225" s="13"/>
      <c r="C225" s="13"/>
      <c r="D225" s="12"/>
      <c r="E225" s="12"/>
      <c r="F225" s="5"/>
    </row>
    <row r="226" spans="1:6" x14ac:dyDescent="0.3">
      <c r="A226" s="4"/>
      <c r="B226" s="13"/>
      <c r="C226" s="13"/>
      <c r="D226" s="12"/>
      <c r="E226" s="12"/>
      <c r="F226" s="5"/>
    </row>
    <row r="227" spans="1:6" x14ac:dyDescent="0.3">
      <c r="A227" s="4"/>
      <c r="B227" s="13"/>
      <c r="C227" s="13"/>
      <c r="D227" s="12"/>
      <c r="E227" s="12"/>
      <c r="F227" s="5"/>
    </row>
    <row r="228" spans="1:6" x14ac:dyDescent="0.3">
      <c r="A228" s="4"/>
      <c r="B228" s="13"/>
      <c r="C228" s="13"/>
      <c r="D228" s="12"/>
      <c r="E228" s="12"/>
      <c r="F228" s="5"/>
    </row>
    <row r="229" spans="1:6" x14ac:dyDescent="0.3">
      <c r="A229" s="4"/>
      <c r="B229" s="13"/>
      <c r="C229" s="13"/>
      <c r="D229" s="12"/>
      <c r="E229" s="12"/>
      <c r="F229" s="5"/>
    </row>
    <row r="230" spans="1:6" x14ac:dyDescent="0.3">
      <c r="A230" s="4"/>
      <c r="B230" s="13"/>
      <c r="C230" s="13"/>
      <c r="D230" s="12"/>
      <c r="E230" s="12"/>
      <c r="F230" s="5"/>
    </row>
    <row r="231" spans="1:6" x14ac:dyDescent="0.3">
      <c r="A231" s="4"/>
      <c r="B231" s="13"/>
      <c r="C231" s="13"/>
      <c r="D231" s="12"/>
      <c r="E231" s="12"/>
      <c r="F231" s="5"/>
    </row>
    <row r="232" spans="1:6" x14ac:dyDescent="0.3">
      <c r="A232" s="4"/>
      <c r="B232" s="13"/>
      <c r="C232" s="13"/>
      <c r="D232" s="12"/>
      <c r="E232" s="12"/>
      <c r="F232" s="5"/>
    </row>
    <row r="233" spans="1:6" x14ac:dyDescent="0.3">
      <c r="A233" s="4"/>
      <c r="B233" s="13"/>
      <c r="C233" s="13"/>
      <c r="D233" s="12"/>
      <c r="E233" s="12"/>
      <c r="F233" s="5"/>
    </row>
    <row r="234" spans="1:6" x14ac:dyDescent="0.3">
      <c r="A234" s="4"/>
      <c r="B234" s="13"/>
      <c r="C234" s="13"/>
      <c r="D234" s="12"/>
      <c r="E234" s="12"/>
      <c r="F234" s="5"/>
    </row>
    <row r="235" spans="1:6" x14ac:dyDescent="0.3">
      <c r="A235" s="4"/>
      <c r="B235" s="13"/>
      <c r="C235" s="13"/>
      <c r="D235" s="12"/>
      <c r="E235" s="12"/>
      <c r="F235" s="5"/>
    </row>
    <row r="236" spans="1:6" x14ac:dyDescent="0.3">
      <c r="A236" s="4"/>
      <c r="B236" s="13"/>
      <c r="C236" s="13"/>
      <c r="D236" s="12"/>
      <c r="E236" s="12"/>
      <c r="F236" s="5"/>
    </row>
    <row r="237" spans="1:6" x14ac:dyDescent="0.3">
      <c r="A237" s="4"/>
      <c r="B237" s="13"/>
      <c r="C237" s="13"/>
      <c r="D237" s="12"/>
      <c r="E237" s="12"/>
      <c r="F237" s="5"/>
    </row>
    <row r="238" spans="1:6" x14ac:dyDescent="0.3">
      <c r="A238" s="4"/>
      <c r="B238" s="13"/>
      <c r="C238" s="13"/>
      <c r="D238" s="12"/>
      <c r="E238" s="12"/>
      <c r="F238" s="5"/>
    </row>
    <row r="239" spans="1:6" x14ac:dyDescent="0.3">
      <c r="A239" s="4"/>
      <c r="B239" s="13"/>
      <c r="C239" s="13"/>
      <c r="D239" s="12"/>
      <c r="E239" s="12"/>
      <c r="F239" s="5"/>
    </row>
    <row r="240" spans="1:6" x14ac:dyDescent="0.3">
      <c r="A240" s="4"/>
      <c r="B240" s="13"/>
      <c r="C240" s="13"/>
      <c r="D240" s="12"/>
      <c r="E240" s="12"/>
      <c r="F240" s="5"/>
    </row>
    <row r="241" spans="1:6" x14ac:dyDescent="0.3">
      <c r="A241" s="4"/>
      <c r="B241" s="13"/>
      <c r="C241" s="13"/>
      <c r="D241" s="12"/>
      <c r="E241" s="12"/>
      <c r="F241" s="5"/>
    </row>
    <row r="242" spans="1:6" x14ac:dyDescent="0.3">
      <c r="A242" s="4"/>
      <c r="B242" s="13"/>
      <c r="C242" s="13"/>
      <c r="D242" s="12"/>
      <c r="E242" s="12"/>
      <c r="F242" s="5"/>
    </row>
    <row r="243" spans="1:6" x14ac:dyDescent="0.3">
      <c r="A243" s="4"/>
      <c r="B243" s="13"/>
      <c r="C243" s="13"/>
      <c r="D243" s="12"/>
      <c r="E243" s="12"/>
      <c r="F243" s="5"/>
    </row>
    <row r="244" spans="1:6" x14ac:dyDescent="0.3">
      <c r="A244" s="4"/>
      <c r="B244" s="13"/>
      <c r="C244" s="13"/>
      <c r="D244" s="12"/>
      <c r="E244" s="12"/>
      <c r="F244" s="5"/>
    </row>
    <row r="245" spans="1:6" x14ac:dyDescent="0.3">
      <c r="A245" s="4"/>
      <c r="B245" s="13"/>
      <c r="C245" s="13"/>
      <c r="D245" s="12"/>
      <c r="E245" s="12"/>
      <c r="F245" s="5"/>
    </row>
    <row r="246" spans="1:6" x14ac:dyDescent="0.3">
      <c r="A246" s="4"/>
      <c r="B246" s="13"/>
      <c r="C246" s="13"/>
      <c r="D246" s="12"/>
      <c r="E246" s="12"/>
      <c r="F246" s="5"/>
    </row>
    <row r="247" spans="1:6" x14ac:dyDescent="0.3">
      <c r="A247" s="4"/>
      <c r="B247" s="13"/>
      <c r="C247" s="13"/>
      <c r="D247" s="12"/>
      <c r="E247" s="12"/>
      <c r="F247" s="5"/>
    </row>
    <row r="248" spans="1:6" x14ac:dyDescent="0.3">
      <c r="A248" s="4"/>
      <c r="B248" s="13"/>
      <c r="C248" s="13"/>
      <c r="D248" s="12"/>
      <c r="E248" s="12"/>
      <c r="F248" s="5"/>
    </row>
    <row r="249" spans="1:6" x14ac:dyDescent="0.3">
      <c r="A249" s="4"/>
      <c r="B249" s="13"/>
      <c r="C249" s="13"/>
      <c r="D249" s="12"/>
      <c r="E249" s="12"/>
      <c r="F249" s="5"/>
    </row>
    <row r="250" spans="1:6" x14ac:dyDescent="0.3">
      <c r="A250" s="4"/>
      <c r="B250" s="13"/>
      <c r="C250" s="13"/>
      <c r="D250" s="12"/>
      <c r="E250" s="12"/>
      <c r="F250" s="5"/>
    </row>
    <row r="251" spans="1:6" x14ac:dyDescent="0.3">
      <c r="A251" s="4"/>
      <c r="B251" s="13"/>
      <c r="C251" s="13"/>
      <c r="D251" s="12"/>
      <c r="E251" s="12"/>
      <c r="F251" s="5"/>
    </row>
    <row r="252" spans="1:6" x14ac:dyDescent="0.3">
      <c r="A252" s="4"/>
      <c r="B252" s="13"/>
      <c r="C252" s="13"/>
      <c r="D252" s="12"/>
      <c r="E252" s="12"/>
      <c r="F252" s="5"/>
    </row>
    <row r="253" spans="1:6" x14ac:dyDescent="0.3">
      <c r="A253" s="4"/>
      <c r="B253" s="13"/>
      <c r="C253" s="13"/>
      <c r="D253" s="12"/>
      <c r="E253" s="12"/>
      <c r="F253" s="5"/>
    </row>
    <row r="254" spans="1:6" x14ac:dyDescent="0.3">
      <c r="A254" s="4"/>
      <c r="B254" s="13"/>
      <c r="C254" s="13"/>
      <c r="D254" s="12"/>
      <c r="E254" s="12"/>
      <c r="F254" s="5"/>
    </row>
    <row r="255" spans="1:6" x14ac:dyDescent="0.3">
      <c r="A255" s="4"/>
      <c r="B255" s="13"/>
      <c r="C255" s="13"/>
      <c r="D255" s="12"/>
      <c r="E255" s="12"/>
      <c r="F255" s="5"/>
    </row>
    <row r="256" spans="1:6" x14ac:dyDescent="0.3">
      <c r="A256" s="4"/>
      <c r="B256" s="13"/>
      <c r="C256" s="13"/>
      <c r="D256" s="12"/>
      <c r="E256" s="12"/>
      <c r="F256" s="5"/>
    </row>
    <row r="257" spans="1:6" x14ac:dyDescent="0.3">
      <c r="A257" s="4"/>
      <c r="B257" s="13"/>
      <c r="C257" s="13"/>
      <c r="D257" s="12"/>
      <c r="E257" s="12"/>
      <c r="F257" s="5"/>
    </row>
    <row r="258" spans="1:6" x14ac:dyDescent="0.3">
      <c r="A258" s="4"/>
      <c r="B258" s="13"/>
      <c r="C258" s="13"/>
      <c r="D258" s="12"/>
      <c r="E258" s="12"/>
      <c r="F258" s="5"/>
    </row>
    <row r="259" spans="1:6" x14ac:dyDescent="0.3">
      <c r="A259" s="4"/>
      <c r="B259" s="13"/>
      <c r="C259" s="13"/>
      <c r="D259" s="12"/>
      <c r="E259" s="12"/>
      <c r="F259" s="5"/>
    </row>
    <row r="260" spans="1:6" x14ac:dyDescent="0.3">
      <c r="A260" s="4"/>
      <c r="B260" s="13"/>
      <c r="C260" s="13"/>
      <c r="D260" s="12"/>
      <c r="E260" s="12"/>
      <c r="F260" s="5"/>
    </row>
    <row r="261" spans="1:6" x14ac:dyDescent="0.3">
      <c r="A261" s="4"/>
      <c r="B261" s="13"/>
      <c r="C261" s="13"/>
      <c r="D261" s="12"/>
      <c r="E261" s="12"/>
      <c r="F261" s="5"/>
    </row>
    <row r="262" spans="1:6" x14ac:dyDescent="0.3">
      <c r="A262" s="4"/>
      <c r="B262" s="13"/>
      <c r="C262" s="13"/>
      <c r="D262" s="12"/>
      <c r="E262" s="12"/>
      <c r="F262" s="5"/>
    </row>
    <row r="263" spans="1:6" x14ac:dyDescent="0.3">
      <c r="A263" s="4"/>
      <c r="B263" s="13"/>
      <c r="C263" s="13"/>
      <c r="D263" s="12"/>
      <c r="E263" s="12"/>
      <c r="F263" s="5"/>
    </row>
    <row r="264" spans="1:6" x14ac:dyDescent="0.3">
      <c r="A264" s="4"/>
      <c r="B264" s="13"/>
      <c r="C264" s="13"/>
      <c r="D264" s="12"/>
      <c r="E264" s="12"/>
      <c r="F264" s="5"/>
    </row>
    <row r="265" spans="1:6" x14ac:dyDescent="0.3">
      <c r="A265" s="4"/>
      <c r="B265" s="13"/>
      <c r="C265" s="13"/>
      <c r="D265" s="12"/>
      <c r="E265" s="12"/>
      <c r="F265" s="5"/>
    </row>
    <row r="266" spans="1:6" x14ac:dyDescent="0.3">
      <c r="A266" s="4"/>
      <c r="B266" s="13"/>
      <c r="C266" s="13"/>
      <c r="D266" s="12"/>
      <c r="E266" s="12"/>
      <c r="F266" s="5"/>
    </row>
    <row r="267" spans="1:6" x14ac:dyDescent="0.3">
      <c r="A267" s="4"/>
      <c r="B267" s="13"/>
      <c r="C267" s="13"/>
      <c r="D267" s="12"/>
      <c r="E267" s="12"/>
      <c r="F267" s="5"/>
    </row>
    <row r="268" spans="1:6" x14ac:dyDescent="0.3">
      <c r="A268" s="4"/>
      <c r="B268" s="13"/>
      <c r="C268" s="13"/>
      <c r="D268" s="12"/>
      <c r="E268" s="12"/>
      <c r="F268" s="5"/>
    </row>
    <row r="269" spans="1:6" x14ac:dyDescent="0.3">
      <c r="A269" s="4"/>
      <c r="B269" s="13"/>
      <c r="C269" s="13"/>
      <c r="D269" s="12"/>
      <c r="E269" s="12"/>
      <c r="F269" s="5"/>
    </row>
    <row r="270" spans="1:6" x14ac:dyDescent="0.3">
      <c r="A270" s="4"/>
      <c r="B270" s="13"/>
      <c r="C270" s="13"/>
      <c r="D270" s="12"/>
      <c r="E270" s="12"/>
      <c r="F270" s="5"/>
    </row>
    <row r="271" spans="1:6" x14ac:dyDescent="0.3">
      <c r="A271" s="4"/>
      <c r="B271" s="13"/>
      <c r="C271" s="13"/>
      <c r="D271" s="12"/>
      <c r="E271" s="12"/>
      <c r="F271" s="5"/>
    </row>
    <row r="272" spans="1:6" x14ac:dyDescent="0.3">
      <c r="A272" s="4"/>
      <c r="B272" s="13"/>
      <c r="C272" s="13"/>
      <c r="D272" s="12"/>
      <c r="E272" s="12"/>
      <c r="F272" s="5"/>
    </row>
    <row r="273" spans="1:6" x14ac:dyDescent="0.3">
      <c r="A273" s="4"/>
      <c r="B273" s="13"/>
      <c r="C273" s="13"/>
      <c r="D273" s="12"/>
      <c r="E273" s="12"/>
      <c r="F273" s="5"/>
    </row>
    <row r="274" spans="1:6" x14ac:dyDescent="0.3">
      <c r="A274" s="4"/>
      <c r="B274" s="13"/>
      <c r="C274" s="13"/>
      <c r="D274" s="12"/>
      <c r="E274" s="12"/>
      <c r="F274" s="5"/>
    </row>
    <row r="275" spans="1:6" x14ac:dyDescent="0.3">
      <c r="A275" s="4"/>
      <c r="B275" s="13"/>
      <c r="C275" s="13"/>
      <c r="D275" s="12"/>
      <c r="E275" s="12"/>
      <c r="F275" s="5"/>
    </row>
    <row r="276" spans="1:6" x14ac:dyDescent="0.3">
      <c r="A276" s="4"/>
      <c r="B276" s="13"/>
      <c r="C276" s="13"/>
      <c r="D276" s="12"/>
      <c r="E276" s="12"/>
      <c r="F276" s="5"/>
    </row>
    <row r="277" spans="1:6" x14ac:dyDescent="0.3">
      <c r="A277" s="4"/>
      <c r="B277" s="13"/>
      <c r="C277" s="13"/>
      <c r="D277" s="12"/>
      <c r="E277" s="12"/>
      <c r="F277" s="5"/>
    </row>
    <row r="278" spans="1:6" x14ac:dyDescent="0.3">
      <c r="A278" s="4"/>
      <c r="B278" s="13"/>
      <c r="C278" s="13"/>
      <c r="D278" s="12"/>
      <c r="E278" s="12"/>
      <c r="F278" s="5"/>
    </row>
    <row r="279" spans="1:6" x14ac:dyDescent="0.3">
      <c r="A279" s="4"/>
      <c r="B279" s="13"/>
      <c r="C279" s="13"/>
      <c r="D279" s="12"/>
      <c r="E279" s="12"/>
      <c r="F279" s="5"/>
    </row>
    <row r="280" spans="1:6" x14ac:dyDescent="0.3">
      <c r="A280" s="4"/>
      <c r="B280" s="13"/>
      <c r="C280" s="13"/>
      <c r="D280" s="12"/>
      <c r="E280" s="12"/>
      <c r="F280" s="5"/>
    </row>
    <row r="281" spans="1:6" x14ac:dyDescent="0.3">
      <c r="A281" s="4"/>
      <c r="B281" s="13"/>
      <c r="C281" s="13"/>
      <c r="D281" s="12"/>
      <c r="E281" s="12"/>
      <c r="F281" s="5"/>
    </row>
    <row r="282" spans="1:6" x14ac:dyDescent="0.3">
      <c r="A282" s="4"/>
      <c r="B282" s="13"/>
      <c r="C282" s="13"/>
      <c r="D282" s="12"/>
      <c r="E282" s="12"/>
      <c r="F282" s="5"/>
    </row>
    <row r="283" spans="1:6" x14ac:dyDescent="0.3">
      <c r="A283" s="4"/>
      <c r="B283" s="13"/>
      <c r="C283" s="13"/>
      <c r="D283" s="12"/>
      <c r="E283" s="12"/>
      <c r="F283" s="5"/>
    </row>
    <row r="284" spans="1:6" x14ac:dyDescent="0.3">
      <c r="A284" s="4"/>
      <c r="B284" s="13"/>
      <c r="C284" s="13"/>
      <c r="D284" s="12"/>
      <c r="E284" s="12"/>
      <c r="F284" s="5"/>
    </row>
    <row r="285" spans="1:6" x14ac:dyDescent="0.3">
      <c r="A285" s="4"/>
      <c r="B285" s="13"/>
      <c r="C285" s="13"/>
      <c r="D285" s="12"/>
      <c r="E285" s="12"/>
      <c r="F285" s="5"/>
    </row>
    <row r="286" spans="1:6" x14ac:dyDescent="0.3">
      <c r="A286" s="4"/>
      <c r="B286" s="13"/>
      <c r="C286" s="13"/>
      <c r="D286" s="12"/>
      <c r="E286" s="12"/>
      <c r="F286" s="5"/>
    </row>
    <row r="287" spans="1:6" x14ac:dyDescent="0.3">
      <c r="A287" s="4"/>
      <c r="B287" s="13"/>
      <c r="C287" s="13"/>
      <c r="D287" s="12"/>
      <c r="E287" s="12"/>
      <c r="F287" s="5"/>
    </row>
    <row r="288" spans="1:6" x14ac:dyDescent="0.3">
      <c r="A288" s="4"/>
      <c r="B288" s="13"/>
      <c r="C288" s="13"/>
      <c r="D288" s="12"/>
      <c r="E288" s="12"/>
      <c r="F288" s="5"/>
    </row>
    <row r="289" spans="1:6" x14ac:dyDescent="0.3">
      <c r="A289" s="4"/>
      <c r="B289" s="13"/>
      <c r="C289" s="13"/>
      <c r="D289" s="12"/>
      <c r="E289" s="12"/>
      <c r="F289" s="5"/>
    </row>
    <row r="290" spans="1:6" x14ac:dyDescent="0.3">
      <c r="A290" s="4"/>
      <c r="B290" s="13"/>
      <c r="C290" s="13"/>
      <c r="D290" s="12"/>
      <c r="E290" s="12"/>
      <c r="F290" s="5"/>
    </row>
    <row r="291" spans="1:6" x14ac:dyDescent="0.3">
      <c r="A291" s="4"/>
      <c r="B291" s="13"/>
      <c r="C291" s="13"/>
      <c r="D291" s="12"/>
      <c r="E291" s="12"/>
      <c r="F291" s="5"/>
    </row>
    <row r="292" spans="1:6" x14ac:dyDescent="0.3">
      <c r="A292" s="4"/>
      <c r="B292" s="13"/>
      <c r="C292" s="13"/>
      <c r="D292" s="12"/>
      <c r="E292" s="12"/>
      <c r="F292" s="5"/>
    </row>
    <row r="293" spans="1:6" x14ac:dyDescent="0.3">
      <c r="A293" s="4"/>
      <c r="B293" s="13"/>
      <c r="C293" s="13"/>
      <c r="D293" s="12"/>
      <c r="E293" s="12"/>
      <c r="F293" s="5"/>
    </row>
    <row r="294" spans="1:6" x14ac:dyDescent="0.3">
      <c r="A294" s="4"/>
      <c r="B294" s="13"/>
      <c r="C294" s="13"/>
      <c r="D294" s="12"/>
      <c r="E294" s="12"/>
      <c r="F294" s="5"/>
    </row>
    <row r="295" spans="1:6" x14ac:dyDescent="0.3">
      <c r="A295" s="4"/>
      <c r="B295" s="13"/>
      <c r="C295" s="13"/>
      <c r="D295" s="12"/>
      <c r="E295" s="12"/>
      <c r="F295" s="5"/>
    </row>
    <row r="296" spans="1:6" x14ac:dyDescent="0.3">
      <c r="A296" s="4"/>
      <c r="B296" s="13"/>
      <c r="C296" s="13"/>
      <c r="D296" s="12"/>
      <c r="E296" s="12"/>
      <c r="F296" s="5"/>
    </row>
    <row r="297" spans="1:6" x14ac:dyDescent="0.3">
      <c r="A297" s="4"/>
      <c r="B297" s="13"/>
      <c r="C297" s="13"/>
      <c r="D297" s="12"/>
      <c r="E297" s="12"/>
      <c r="F297" s="5"/>
    </row>
    <row r="298" spans="1:6" x14ac:dyDescent="0.3">
      <c r="A298" s="4"/>
      <c r="B298" s="13"/>
      <c r="C298" s="13"/>
      <c r="D298" s="12"/>
      <c r="E298" s="12"/>
      <c r="F298" s="5"/>
    </row>
    <row r="299" spans="1:6" x14ac:dyDescent="0.3">
      <c r="A299" s="4"/>
      <c r="B299" s="13"/>
      <c r="C299" s="13"/>
      <c r="D299" s="12"/>
      <c r="E299" s="12"/>
      <c r="F299" s="5"/>
    </row>
    <row r="300" spans="1:6" x14ac:dyDescent="0.3">
      <c r="A300" s="4"/>
      <c r="B300" s="13"/>
      <c r="C300" s="13"/>
      <c r="D300" s="12"/>
      <c r="E300" s="12"/>
      <c r="F300" s="5"/>
    </row>
    <row r="301" spans="1:6" x14ac:dyDescent="0.3">
      <c r="A301" s="4"/>
      <c r="B301" s="13"/>
      <c r="C301" s="13"/>
      <c r="D301" s="12"/>
      <c r="E301" s="12"/>
      <c r="F301" s="5"/>
    </row>
    <row r="302" spans="1:6" x14ac:dyDescent="0.3">
      <c r="A302" s="4"/>
      <c r="B302" s="13"/>
      <c r="C302" s="13"/>
      <c r="D302" s="12"/>
      <c r="E302" s="12"/>
      <c r="F302" s="5"/>
    </row>
    <row r="303" spans="1:6" x14ac:dyDescent="0.3">
      <c r="A303" s="4"/>
      <c r="B303" s="13"/>
      <c r="C303" s="13"/>
      <c r="D303" s="12"/>
      <c r="E303" s="12"/>
      <c r="F303" s="5"/>
    </row>
    <row r="304" spans="1:6" x14ac:dyDescent="0.3">
      <c r="A304" s="4"/>
      <c r="B304" s="13"/>
      <c r="C304" s="13"/>
      <c r="D304" s="12"/>
      <c r="E304" s="12"/>
      <c r="F304" s="5"/>
    </row>
    <row r="305" spans="1:6" x14ac:dyDescent="0.3">
      <c r="A305" s="4"/>
      <c r="B305" s="13"/>
      <c r="C305" s="13"/>
      <c r="D305" s="12"/>
      <c r="E305" s="12"/>
      <c r="F305" s="5"/>
    </row>
    <row r="306" spans="1:6" x14ac:dyDescent="0.3">
      <c r="A306" s="4"/>
      <c r="B306" s="13"/>
      <c r="C306" s="13"/>
      <c r="D306" s="12"/>
      <c r="E306" s="12"/>
      <c r="F306" s="5"/>
    </row>
    <row r="307" spans="1:6" x14ac:dyDescent="0.3">
      <c r="A307" s="4"/>
      <c r="B307" s="13"/>
      <c r="C307" s="13"/>
      <c r="D307" s="12"/>
      <c r="E307" s="12"/>
      <c r="F307" s="5"/>
    </row>
    <row r="308" spans="1:6" x14ac:dyDescent="0.3">
      <c r="A308" s="4"/>
      <c r="B308" s="13"/>
      <c r="C308" s="13"/>
      <c r="D308" s="12"/>
      <c r="E308" s="12"/>
      <c r="F308" s="5"/>
    </row>
    <row r="309" spans="1:6" x14ac:dyDescent="0.3">
      <c r="A309" s="4"/>
      <c r="B309" s="13"/>
      <c r="C309" s="13"/>
      <c r="D309" s="12"/>
      <c r="E309" s="12"/>
      <c r="F309" s="5"/>
    </row>
    <row r="310" spans="1:6" x14ac:dyDescent="0.3">
      <c r="A310" s="4"/>
      <c r="B310" s="13"/>
      <c r="C310" s="13"/>
      <c r="D310" s="12"/>
      <c r="E310" s="12"/>
      <c r="F310" s="5"/>
    </row>
    <row r="311" spans="1:6" x14ac:dyDescent="0.3">
      <c r="A311" s="4"/>
      <c r="B311" s="13"/>
      <c r="C311" s="13"/>
      <c r="D311" s="12"/>
      <c r="E311" s="12"/>
      <c r="F311" s="5"/>
    </row>
    <row r="312" spans="1:6" x14ac:dyDescent="0.3">
      <c r="A312" s="4"/>
      <c r="B312" s="13"/>
      <c r="C312" s="13"/>
      <c r="D312" s="12"/>
      <c r="E312" s="12"/>
      <c r="F312" s="5"/>
    </row>
    <row r="313" spans="1:6" x14ac:dyDescent="0.3">
      <c r="A313" s="4"/>
      <c r="B313" s="13"/>
      <c r="C313" s="13"/>
      <c r="D313" s="12"/>
      <c r="E313" s="12"/>
      <c r="F313" s="5"/>
    </row>
    <row r="314" spans="1:6" x14ac:dyDescent="0.3">
      <c r="A314" s="4"/>
      <c r="B314" s="13"/>
      <c r="C314" s="13"/>
      <c r="D314" s="12"/>
      <c r="E314" s="12"/>
      <c r="F314" s="5"/>
    </row>
    <row r="315" spans="1:6" x14ac:dyDescent="0.3">
      <c r="A315" s="4"/>
      <c r="B315" s="13"/>
      <c r="C315" s="13"/>
      <c r="D315" s="12"/>
      <c r="E315" s="12"/>
      <c r="F315" s="5"/>
    </row>
    <row r="316" spans="1:6" x14ac:dyDescent="0.3">
      <c r="A316" s="4"/>
      <c r="B316" s="13"/>
      <c r="C316" s="13"/>
      <c r="D316" s="12"/>
      <c r="E316" s="12"/>
      <c r="F316" s="5"/>
    </row>
    <row r="317" spans="1:6" x14ac:dyDescent="0.3">
      <c r="A317" s="4"/>
      <c r="B317" s="13"/>
      <c r="C317" s="13"/>
      <c r="D317" s="12"/>
      <c r="E317" s="12"/>
      <c r="F317" s="5"/>
    </row>
    <row r="318" spans="1:6" x14ac:dyDescent="0.3">
      <c r="A318" s="4"/>
      <c r="B318" s="13"/>
      <c r="C318" s="13"/>
      <c r="D318" s="12"/>
      <c r="E318" s="12"/>
      <c r="F318" s="5"/>
    </row>
    <row r="319" spans="1:6" x14ac:dyDescent="0.3">
      <c r="A319" s="4"/>
      <c r="B319" s="13"/>
      <c r="C319" s="13"/>
      <c r="D319" s="12"/>
      <c r="E319" s="12"/>
      <c r="F319" s="5"/>
    </row>
    <row r="320" spans="1:6" x14ac:dyDescent="0.3">
      <c r="A320" s="4"/>
      <c r="B320" s="13"/>
      <c r="C320" s="13"/>
      <c r="D320" s="12"/>
      <c r="E320" s="12"/>
      <c r="F320" s="5"/>
    </row>
    <row r="321" spans="1:6" x14ac:dyDescent="0.3">
      <c r="A321" s="4"/>
      <c r="B321" s="13"/>
      <c r="C321" s="13"/>
      <c r="D321" s="12"/>
      <c r="E321" s="12"/>
      <c r="F321" s="5"/>
    </row>
    <row r="322" spans="1:6" x14ac:dyDescent="0.3">
      <c r="A322" s="4"/>
      <c r="B322" s="13"/>
      <c r="C322" s="13"/>
      <c r="D322" s="12"/>
      <c r="E322" s="12"/>
      <c r="F322" s="5"/>
    </row>
    <row r="323" spans="1:6" x14ac:dyDescent="0.3">
      <c r="A323" s="4"/>
      <c r="B323" s="13"/>
      <c r="C323" s="13"/>
      <c r="D323" s="12"/>
      <c r="E323" s="12"/>
      <c r="F323" s="5"/>
    </row>
    <row r="324" spans="1:6" x14ac:dyDescent="0.3">
      <c r="A324" s="4"/>
      <c r="B324" s="13"/>
      <c r="C324" s="13"/>
      <c r="D324" s="12"/>
      <c r="E324" s="12"/>
      <c r="F324" s="5"/>
    </row>
    <row r="325" spans="1:6" x14ac:dyDescent="0.3">
      <c r="A325" s="4"/>
      <c r="B325" s="13"/>
      <c r="C325" s="13"/>
      <c r="D325" s="12"/>
      <c r="E325" s="12"/>
      <c r="F325" s="5"/>
    </row>
    <row r="326" spans="1:6" x14ac:dyDescent="0.3">
      <c r="A326" s="4"/>
      <c r="B326" s="13"/>
      <c r="C326" s="13"/>
      <c r="D326" s="12"/>
      <c r="E326" s="12"/>
      <c r="F326" s="5"/>
    </row>
    <row r="327" spans="1:6" x14ac:dyDescent="0.3">
      <c r="A327" s="4"/>
      <c r="B327" s="13"/>
      <c r="C327" s="13"/>
      <c r="D327" s="12"/>
      <c r="E327" s="12"/>
      <c r="F327" s="5"/>
    </row>
    <row r="328" spans="1:6" x14ac:dyDescent="0.3">
      <c r="A328" s="4"/>
      <c r="B328" s="13"/>
      <c r="C328" s="13"/>
      <c r="D328" s="12"/>
      <c r="E328" s="12"/>
      <c r="F328" s="5"/>
    </row>
    <row r="329" spans="1:6" x14ac:dyDescent="0.3">
      <c r="A329" s="4"/>
      <c r="B329" s="13"/>
      <c r="C329" s="13"/>
      <c r="D329" s="12"/>
      <c r="E329" s="12"/>
      <c r="F329" s="5"/>
    </row>
    <row r="330" spans="1:6" x14ac:dyDescent="0.3">
      <c r="A330" s="4"/>
      <c r="B330" s="13"/>
      <c r="C330" s="13"/>
      <c r="D330" s="12"/>
      <c r="E330" s="12"/>
      <c r="F330" s="5"/>
    </row>
    <row r="331" spans="1:6" x14ac:dyDescent="0.3">
      <c r="A331" s="4"/>
      <c r="B331" s="13"/>
      <c r="C331" s="13"/>
      <c r="D331" s="12"/>
      <c r="E331" s="12"/>
      <c r="F331" s="5"/>
    </row>
    <row r="332" spans="1:6" x14ac:dyDescent="0.3">
      <c r="A332" s="4"/>
      <c r="B332" s="13"/>
      <c r="C332" s="13"/>
      <c r="D332" s="12"/>
      <c r="E332" s="12"/>
      <c r="F332" s="5"/>
    </row>
    <row r="333" spans="1:6" x14ac:dyDescent="0.3">
      <c r="A333" s="4"/>
      <c r="B333" s="13"/>
      <c r="C333" s="13"/>
      <c r="D333" s="12"/>
      <c r="E333" s="12"/>
      <c r="F333" s="5"/>
    </row>
    <row r="334" spans="1:6" x14ac:dyDescent="0.3">
      <c r="A334" s="4"/>
      <c r="B334" s="13"/>
      <c r="C334" s="13"/>
      <c r="D334" s="12"/>
      <c r="E334" s="12"/>
      <c r="F334" s="5"/>
    </row>
    <row r="335" spans="1:6" x14ac:dyDescent="0.3">
      <c r="A335" s="4"/>
      <c r="B335" s="13"/>
      <c r="C335" s="13"/>
      <c r="D335" s="12"/>
      <c r="E335" s="12"/>
      <c r="F335" s="5"/>
    </row>
    <row r="336" spans="1:6" x14ac:dyDescent="0.3">
      <c r="A336" s="4"/>
      <c r="B336" s="13"/>
      <c r="C336" s="13"/>
      <c r="D336" s="12"/>
      <c r="E336" s="12"/>
      <c r="F336" s="5"/>
    </row>
    <row r="337" spans="1:6" x14ac:dyDescent="0.3">
      <c r="A337" s="4"/>
      <c r="B337" s="13"/>
      <c r="C337" s="13"/>
      <c r="D337" s="12"/>
      <c r="E337" s="12"/>
      <c r="F337" s="5"/>
    </row>
    <row r="338" spans="1:6" x14ac:dyDescent="0.3">
      <c r="A338" s="4"/>
      <c r="B338" s="13"/>
      <c r="C338" s="13"/>
      <c r="D338" s="12"/>
      <c r="E338" s="12"/>
      <c r="F338" s="5"/>
    </row>
    <row r="339" spans="1:6" x14ac:dyDescent="0.3">
      <c r="A339" s="4"/>
      <c r="B339" s="13"/>
      <c r="C339" s="13"/>
      <c r="D339" s="12"/>
      <c r="E339" s="12"/>
      <c r="F339" s="5"/>
    </row>
    <row r="340" spans="1:6" x14ac:dyDescent="0.3">
      <c r="A340" s="4"/>
      <c r="B340" s="13"/>
      <c r="C340" s="13"/>
      <c r="D340" s="12"/>
      <c r="E340" s="12"/>
      <c r="F340" s="5"/>
    </row>
    <row r="341" spans="1:6" x14ac:dyDescent="0.3">
      <c r="A341" s="4"/>
      <c r="B341" s="13"/>
      <c r="C341" s="13"/>
      <c r="D341" s="12"/>
      <c r="E341" s="12"/>
      <c r="F341" s="5"/>
    </row>
    <row r="342" spans="1:6" x14ac:dyDescent="0.3">
      <c r="A342" s="4"/>
      <c r="B342" s="13"/>
      <c r="C342" s="13"/>
      <c r="D342" s="12"/>
      <c r="E342" s="12"/>
      <c r="F342" s="5"/>
    </row>
    <row r="343" spans="1:6" x14ac:dyDescent="0.3">
      <c r="A343" s="4"/>
      <c r="B343" s="13"/>
      <c r="C343" s="13"/>
      <c r="D343" s="12"/>
      <c r="E343" s="12"/>
      <c r="F343" s="5"/>
    </row>
    <row r="344" spans="1:6" x14ac:dyDescent="0.3">
      <c r="A344" s="4"/>
      <c r="B344" s="13"/>
      <c r="C344" s="13"/>
      <c r="D344" s="12"/>
      <c r="E344" s="12"/>
      <c r="F344" s="5"/>
    </row>
    <row r="345" spans="1:6" x14ac:dyDescent="0.3">
      <c r="A345" s="4"/>
      <c r="B345" s="13"/>
      <c r="C345" s="13"/>
      <c r="D345" s="12"/>
      <c r="E345" s="12"/>
      <c r="F345" s="5"/>
    </row>
    <row r="346" spans="1:6" x14ac:dyDescent="0.3">
      <c r="A346" s="4"/>
      <c r="B346" s="13"/>
      <c r="C346" s="13"/>
      <c r="D346" s="12"/>
      <c r="E346" s="12"/>
      <c r="F346" s="5"/>
    </row>
    <row r="347" spans="1:6" x14ac:dyDescent="0.3">
      <c r="A347" s="4"/>
      <c r="B347" s="13"/>
      <c r="C347" s="13"/>
      <c r="D347" s="12"/>
      <c r="E347" s="12"/>
      <c r="F347" s="5"/>
    </row>
    <row r="348" spans="1:6" x14ac:dyDescent="0.3">
      <c r="A348" s="4"/>
      <c r="B348" s="13"/>
      <c r="C348" s="13"/>
      <c r="D348" s="12"/>
      <c r="E348" s="12"/>
      <c r="F348" s="5"/>
    </row>
    <row r="349" spans="1:6" x14ac:dyDescent="0.3">
      <c r="A349" s="4"/>
      <c r="B349" s="13"/>
      <c r="C349" s="13"/>
      <c r="D349" s="12"/>
      <c r="E349" s="12"/>
      <c r="F349" s="5"/>
    </row>
    <row r="350" spans="1:6" x14ac:dyDescent="0.3">
      <c r="A350" s="4"/>
      <c r="B350" s="13"/>
      <c r="C350" s="13"/>
      <c r="D350" s="12"/>
      <c r="E350" s="12"/>
      <c r="F350" s="5"/>
    </row>
  </sheetData>
  <mergeCells count="8">
    <mergeCell ref="A1:F1"/>
    <mergeCell ref="H3:J3"/>
    <mergeCell ref="K3:N3"/>
    <mergeCell ref="H5:N5"/>
    <mergeCell ref="P13:R15"/>
    <mergeCell ref="P3:R3"/>
    <mergeCell ref="H1:N1"/>
    <mergeCell ref="H14:N16"/>
  </mergeCells>
  <conditionalFormatting sqref="H7:N12">
    <cfRule type="expression" dxfId="424" priority="1">
      <formula>ISNUMBER(MATCH(H7,$A$4:$A$300,0))</formula>
    </cfRule>
  </conditionalFormatting>
  <dataValidations count="5">
    <dataValidation type="list" allowBlank="1" showInputMessage="1" showErrorMessage="1" sqref="F4:F350" xr:uid="{00000000-0002-0000-1000-000000000000}">
      <formula1>"Estudado, A estudar, Estudando"</formula1>
    </dataValidation>
    <dataValidation type="list" allowBlank="1" sqref="D4:D350" xr:uid="{00000000-0002-0000-1000-000001000000}">
      <formula1>tempo</formula1>
    </dataValidation>
    <dataValidation type="list" allowBlank="1" showInputMessage="1" showErrorMessage="1" sqref="B128:B130 B31:B35 B50:B55 B57:B61 B44:B48 B37:B42 B63:B68 B70:B74 B76:B81 B83:B87 B89:B94 B96:B100 B102:B107 B109:B113 B115:B120 B122:B126 B16:B29 B10:B14 B4:B8 B132:B138 B140:B146 B148:B158 B160:B170 B172:B182 B184:B195 B197:B350" xr:uid="{00000000-0002-0000-1000-000002000000}">
      <formula1>disciplinas</formula1>
    </dataValidation>
    <dataValidation type="list" allowBlank="1" showInputMessage="1" showErrorMessage="1" sqref="K3:N3" xr:uid="{71C4636F-D0A1-4DD5-9927-C922F92E77DF}">
      <formula1>ano</formula1>
    </dataValidation>
    <dataValidation allowBlank="1" sqref="E4:E1048576" xr:uid="{D0A9F10D-A6C1-4BFE-BA50-949BF591AD3D}"/>
  </dataValidations>
  <pageMargins left="0.25" right="0.25" top="0.75" bottom="0.75" header="0.3" footer="0.3"/>
  <pageSetup paperSize="9" scale="70" fitToHeight="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Plan17">
    <pageSetUpPr fitToPage="1"/>
  </sheetPr>
  <dimension ref="A1:R250"/>
  <sheetViews>
    <sheetView showGridLines="0" workbookViewId="0">
      <selection sqref="A1:F1"/>
    </sheetView>
  </sheetViews>
  <sheetFormatPr defaultColWidth="9.109375" defaultRowHeight="14.4" x14ac:dyDescent="0.3"/>
  <cols>
    <col min="1" max="1" width="12.6640625" style="3" customWidth="1"/>
    <col min="2" max="2" width="17.33203125" style="16" customWidth="1"/>
    <col min="3" max="3" width="50" style="16" customWidth="1"/>
    <col min="4" max="4" width="13.6640625" style="16" customWidth="1"/>
    <col min="5" max="5" width="34.109375" style="16" customWidth="1"/>
    <col min="6" max="6" width="13.109375" style="1" customWidth="1"/>
    <col min="7" max="7" width="3.5546875" style="1" customWidth="1"/>
    <col min="8" max="8" width="5.5546875" style="1" bestFit="1" customWidth="1"/>
    <col min="9" max="9" width="5" style="1" bestFit="1" customWidth="1"/>
    <col min="10" max="10" width="4.5546875" style="1" bestFit="1" customWidth="1"/>
    <col min="11" max="11" width="5.109375" style="1" bestFit="1" customWidth="1"/>
    <col min="12" max="12" width="4.5546875" style="1" bestFit="1" customWidth="1"/>
    <col min="13" max="13" width="4.88671875" style="1" bestFit="1" customWidth="1"/>
    <col min="14" max="14" width="5.33203125" style="1" customWidth="1"/>
    <col min="15" max="15" width="2.88671875" style="1" customWidth="1"/>
    <col min="16" max="17" width="9.109375" style="1"/>
    <col min="18" max="18" width="11.21875" style="1" customWidth="1"/>
    <col min="19" max="16384" width="9.109375" style="1"/>
  </cols>
  <sheetData>
    <row r="1" spans="1:18" ht="21" customHeight="1" x14ac:dyDescent="0.3">
      <c r="A1" s="170" t="s">
        <v>26</v>
      </c>
      <c r="B1" s="170"/>
      <c r="C1" s="170"/>
      <c r="D1" s="170"/>
      <c r="E1" s="171"/>
      <c r="F1" s="171"/>
      <c r="H1" s="177" t="s">
        <v>74</v>
      </c>
      <c r="I1" s="177"/>
      <c r="J1" s="177"/>
      <c r="K1" s="177"/>
      <c r="L1" s="177"/>
      <c r="M1" s="177"/>
      <c r="N1" s="177"/>
    </row>
    <row r="2" spans="1:18" ht="7.5" customHeight="1" x14ac:dyDescent="0.3"/>
    <row r="3" spans="1:18" ht="30" customHeight="1" x14ac:dyDescent="0.3">
      <c r="A3" s="83" t="s">
        <v>0</v>
      </c>
      <c r="B3" s="84" t="s">
        <v>1</v>
      </c>
      <c r="C3" s="84" t="s">
        <v>2</v>
      </c>
      <c r="D3" s="84" t="s">
        <v>3</v>
      </c>
      <c r="E3" s="84" t="s">
        <v>34</v>
      </c>
      <c r="F3" s="84" t="s">
        <v>4</v>
      </c>
      <c r="H3" s="175" t="s">
        <v>14</v>
      </c>
      <c r="I3" s="175"/>
      <c r="J3" s="175"/>
      <c r="K3" s="176">
        <v>2021</v>
      </c>
      <c r="L3" s="176"/>
      <c r="M3" s="176"/>
      <c r="N3" s="176"/>
      <c r="P3" s="179"/>
      <c r="Q3" s="179"/>
      <c r="R3" s="179"/>
    </row>
    <row r="4" spans="1:18" ht="15" thickBot="1" x14ac:dyDescent="0.35">
      <c r="A4" s="4">
        <v>44317</v>
      </c>
      <c r="B4" s="14" t="s">
        <v>86</v>
      </c>
      <c r="C4" s="13" t="s">
        <v>87</v>
      </c>
      <c r="D4" s="12">
        <v>2.0833333333333332E-2</v>
      </c>
      <c r="E4" s="12"/>
      <c r="F4" s="5" t="s">
        <v>35</v>
      </c>
    </row>
    <row r="5" spans="1:18" ht="18" thickBot="1" x14ac:dyDescent="0.35">
      <c r="A5" s="4">
        <v>44318</v>
      </c>
      <c r="B5" s="13" t="s">
        <v>76</v>
      </c>
      <c r="C5" s="13" t="s">
        <v>88</v>
      </c>
      <c r="D5" s="12">
        <v>6.25E-2</v>
      </c>
      <c r="E5" s="12"/>
      <c r="F5" s="5" t="s">
        <v>79</v>
      </c>
      <c r="H5" s="172">
        <f>DATE(K3,5,1)</f>
        <v>44317</v>
      </c>
      <c r="I5" s="173"/>
      <c r="J5" s="173"/>
      <c r="K5" s="173"/>
      <c r="L5" s="173"/>
      <c r="M5" s="173"/>
      <c r="N5" s="174"/>
    </row>
    <row r="6" spans="1:18" ht="16.2" thickBot="1" x14ac:dyDescent="0.35">
      <c r="A6" s="4">
        <v>44319</v>
      </c>
      <c r="B6" s="13" t="s">
        <v>76</v>
      </c>
      <c r="C6" s="13" t="s">
        <v>89</v>
      </c>
      <c r="D6" s="12">
        <v>0.104166666666667</v>
      </c>
      <c r="E6" s="12"/>
      <c r="F6" s="5" t="s">
        <v>36</v>
      </c>
      <c r="H6" s="7" t="s">
        <v>15</v>
      </c>
      <c r="I6" s="7" t="s">
        <v>16</v>
      </c>
      <c r="J6" s="7" t="s">
        <v>17</v>
      </c>
      <c r="K6" s="7" t="s">
        <v>18</v>
      </c>
      <c r="L6" s="7" t="s">
        <v>19</v>
      </c>
      <c r="M6" s="7" t="s">
        <v>20</v>
      </c>
      <c r="N6" s="7" t="s">
        <v>21</v>
      </c>
    </row>
    <row r="7" spans="1:18" ht="15.6" thickBot="1" x14ac:dyDescent="0.35">
      <c r="A7" s="4">
        <v>44320</v>
      </c>
      <c r="B7" s="13" t="s">
        <v>77</v>
      </c>
      <c r="C7" s="13" t="s">
        <v>90</v>
      </c>
      <c r="D7" s="12">
        <v>0.14583333333333301</v>
      </c>
      <c r="E7" s="12"/>
      <c r="F7" s="5" t="s">
        <v>79</v>
      </c>
      <c r="H7" s="6" t="str">
        <f>IF(MONTH($H$5)&lt;&gt;MONTH($H$5-(WEEKDAY($H$5,1))-IF((WEEKDAY($H$5,1))&lt;=0,7,0)+(ROW(H7)-ROW($H$7))*7+(COLUMN(H7)-COLUMN($H$7)+1)),"",$H$5-(WEEKDAY($H$5,1))-IF((WEEKDAY($H$5,1))&lt;=0,7,0)+(ROW(H7)-ROW($H$7))*7+(COLUMN(H7)-COLUMN($H$7)+1))</f>
        <v/>
      </c>
      <c r="I7" s="6" t="str">
        <f t="shared" ref="I7:N12" si="0">IF(MONTH($H$5)&lt;&gt;MONTH($H$5-(WEEKDAY($H$5,1))-IF((WEEKDAY($H$5,1))&lt;=0,7,0)+(ROW(I7)-ROW($H$7))*7+(COLUMN(I7)-COLUMN($H$7)+1)),"",$H$5-(WEEKDAY($H$5,1))-IF((WEEKDAY($H$5,1))&lt;=0,7,0)+(ROW(I7)-ROW($H$7))*7+(COLUMN(I7)-COLUMN($H$7)+1))</f>
        <v/>
      </c>
      <c r="J7" s="6" t="str">
        <f t="shared" si="0"/>
        <v/>
      </c>
      <c r="K7" s="6" t="str">
        <f t="shared" si="0"/>
        <v/>
      </c>
      <c r="L7" s="6" t="str">
        <f t="shared" si="0"/>
        <v/>
      </c>
      <c r="M7" s="6" t="str">
        <f>IF(MONTH($H$5)&lt;&gt;MONTH($H$5-(WEEKDAY($H$5,1))-IF((WEEKDAY($H$5,1))&lt;=0,7,0)+(ROW(M7)-ROW($H$7))*7+(COLUMN(M7)-COLUMN($H$7)+1)),"",$H$5-(WEEKDAY($H$5,1))-IF((WEEKDAY($H$5,1))&lt;=0,7,0)+(ROW(M7)-ROW($H$7))*7+(COLUMN(M7)-COLUMN($H$7)+1))</f>
        <v/>
      </c>
      <c r="N7" s="6">
        <f t="shared" si="0"/>
        <v>44317</v>
      </c>
    </row>
    <row r="8" spans="1:18" ht="15.6" thickBot="1" x14ac:dyDescent="0.35">
      <c r="A8" s="4">
        <v>44321</v>
      </c>
      <c r="B8" s="13" t="s">
        <v>77</v>
      </c>
      <c r="C8" s="13" t="s">
        <v>91</v>
      </c>
      <c r="D8" s="12">
        <v>0.1875</v>
      </c>
      <c r="E8" s="12"/>
      <c r="F8" s="5" t="s">
        <v>36</v>
      </c>
      <c r="H8" s="6">
        <f t="shared" ref="H8:H12" si="1">IF(MONTH($H$5)&lt;&gt;MONTH($H$5-(WEEKDAY($H$5,1))-IF((WEEKDAY($H$5,1))&lt;=0,7,0)+(ROW(H8)-ROW($H$7))*7+(COLUMN(H8)-COLUMN($H$7)+1)),"",$H$5-(WEEKDAY($H$5,1))-IF((WEEKDAY($H$5,1))&lt;=0,7,0)+(ROW(H8)-ROW($H$7))*7+(COLUMN(H8)-COLUMN($H$7)+1))</f>
        <v>44318</v>
      </c>
      <c r="I8" s="6">
        <f t="shared" si="0"/>
        <v>44319</v>
      </c>
      <c r="J8" s="6">
        <f t="shared" si="0"/>
        <v>44320</v>
      </c>
      <c r="K8" s="6">
        <f t="shared" si="0"/>
        <v>44321</v>
      </c>
      <c r="L8" s="6">
        <f t="shared" si="0"/>
        <v>44322</v>
      </c>
      <c r="M8" s="6">
        <f>IF(MONTH($H$5)&lt;&gt;MONTH($H$5-(WEEKDAY($H$5,1))-IF((WEEKDAY($H$5,1))&lt;=0,7,0)+(ROW(M8)-ROW($H$7))*7+(COLUMN(M8)-COLUMN($H$7)+1)),"",$H$5-(WEEKDAY($H$5,1))-IF((WEEKDAY($H$5,1))&lt;=0,7,0)+(ROW(M8)-ROW($H$7))*7+(COLUMN(M8)-COLUMN($H$7)+1))</f>
        <v>44323</v>
      </c>
      <c r="N8" s="6">
        <f t="shared" si="0"/>
        <v>44324</v>
      </c>
    </row>
    <row r="9" spans="1:18" ht="15.6" thickBot="1" x14ac:dyDescent="0.35">
      <c r="A9" s="4">
        <v>44322</v>
      </c>
      <c r="B9" s="15" t="s">
        <v>76</v>
      </c>
      <c r="C9" s="15" t="s">
        <v>78</v>
      </c>
      <c r="D9" s="12">
        <v>0.22916666666666699</v>
      </c>
      <c r="E9" s="12"/>
      <c r="F9" s="5" t="s">
        <v>36</v>
      </c>
      <c r="H9" s="6">
        <f t="shared" si="1"/>
        <v>44325</v>
      </c>
      <c r="I9" s="6">
        <f t="shared" si="0"/>
        <v>44326</v>
      </c>
      <c r="J9" s="6">
        <f t="shared" si="0"/>
        <v>44327</v>
      </c>
      <c r="K9" s="6">
        <f t="shared" si="0"/>
        <v>44328</v>
      </c>
      <c r="L9" s="6">
        <f t="shared" si="0"/>
        <v>44329</v>
      </c>
      <c r="M9" s="6">
        <f t="shared" si="0"/>
        <v>44330</v>
      </c>
      <c r="N9" s="6">
        <f t="shared" si="0"/>
        <v>44331</v>
      </c>
    </row>
    <row r="10" spans="1:18" ht="15.6" thickBot="1" x14ac:dyDescent="0.35">
      <c r="A10" s="4">
        <v>44323</v>
      </c>
      <c r="B10" s="14" t="s">
        <v>86</v>
      </c>
      <c r="C10" s="14" t="s">
        <v>92</v>
      </c>
      <c r="D10" s="12">
        <v>0.27083333333333298</v>
      </c>
      <c r="E10" s="12"/>
      <c r="F10" s="5" t="s">
        <v>36</v>
      </c>
      <c r="H10" s="6">
        <f t="shared" si="1"/>
        <v>44332</v>
      </c>
      <c r="I10" s="6">
        <f t="shared" si="0"/>
        <v>44333</v>
      </c>
      <c r="J10" s="6">
        <f t="shared" si="0"/>
        <v>44334</v>
      </c>
      <c r="K10" s="6">
        <f t="shared" si="0"/>
        <v>44335</v>
      </c>
      <c r="L10" s="6">
        <f t="shared" si="0"/>
        <v>44336</v>
      </c>
      <c r="M10" s="6">
        <f t="shared" si="0"/>
        <v>44337</v>
      </c>
      <c r="N10" s="6">
        <f t="shared" si="0"/>
        <v>44338</v>
      </c>
    </row>
    <row r="11" spans="1:18" ht="15.6" thickBot="1" x14ac:dyDescent="0.35">
      <c r="A11" s="4">
        <v>44324</v>
      </c>
      <c r="B11" s="13" t="s">
        <v>76</v>
      </c>
      <c r="C11" s="13" t="s">
        <v>93</v>
      </c>
      <c r="D11" s="12">
        <v>0.3125</v>
      </c>
      <c r="E11" s="12"/>
      <c r="F11" s="5" t="s">
        <v>79</v>
      </c>
      <c r="H11" s="6">
        <f t="shared" si="1"/>
        <v>44339</v>
      </c>
      <c r="I11" s="6">
        <f t="shared" si="0"/>
        <v>44340</v>
      </c>
      <c r="J11" s="6">
        <f t="shared" si="0"/>
        <v>44341</v>
      </c>
      <c r="K11" s="6">
        <f t="shared" si="0"/>
        <v>44342</v>
      </c>
      <c r="L11" s="6">
        <f t="shared" si="0"/>
        <v>44343</v>
      </c>
      <c r="M11" s="6">
        <f t="shared" si="0"/>
        <v>44344</v>
      </c>
      <c r="N11" s="6">
        <f t="shared" si="0"/>
        <v>44345</v>
      </c>
    </row>
    <row r="12" spans="1:18" ht="15.6" thickBot="1" x14ac:dyDescent="0.35">
      <c r="A12" s="4">
        <v>44325</v>
      </c>
      <c r="B12" s="13" t="s">
        <v>76</v>
      </c>
      <c r="C12" s="13" t="s">
        <v>37</v>
      </c>
      <c r="D12" s="12">
        <v>0.35416666666666702</v>
      </c>
      <c r="E12" s="12"/>
      <c r="F12" s="5" t="s">
        <v>36</v>
      </c>
      <c r="H12" s="6">
        <f t="shared" si="1"/>
        <v>44346</v>
      </c>
      <c r="I12" s="6">
        <f t="shared" si="0"/>
        <v>44347</v>
      </c>
      <c r="J12" s="6" t="str">
        <f t="shared" si="0"/>
        <v/>
      </c>
      <c r="K12" s="6" t="str">
        <f t="shared" si="0"/>
        <v/>
      </c>
      <c r="L12" s="6" t="str">
        <f t="shared" si="0"/>
        <v/>
      </c>
      <c r="M12" s="6" t="str">
        <f t="shared" si="0"/>
        <v/>
      </c>
      <c r="N12" s="6" t="str">
        <f t="shared" si="0"/>
        <v/>
      </c>
    </row>
    <row r="13" spans="1:18" x14ac:dyDescent="0.3">
      <c r="A13" s="4">
        <v>44326</v>
      </c>
      <c r="B13" s="13" t="s">
        <v>77</v>
      </c>
      <c r="C13" s="13" t="s">
        <v>38</v>
      </c>
      <c r="D13" s="12">
        <v>0.39583333333333298</v>
      </c>
      <c r="E13" s="12"/>
      <c r="F13" s="5" t="s">
        <v>35</v>
      </c>
      <c r="P13" s="178"/>
      <c r="Q13" s="178"/>
      <c r="R13" s="178"/>
    </row>
    <row r="14" spans="1:18" x14ac:dyDescent="0.3">
      <c r="A14" s="4">
        <v>44327</v>
      </c>
      <c r="B14" s="13" t="s">
        <v>77</v>
      </c>
      <c r="C14" s="13" t="s">
        <v>33</v>
      </c>
      <c r="D14" s="12">
        <v>0.4375</v>
      </c>
      <c r="E14" s="12"/>
      <c r="F14" s="5" t="s">
        <v>79</v>
      </c>
      <c r="H14" s="169" t="s">
        <v>114</v>
      </c>
      <c r="I14" s="169"/>
      <c r="J14" s="169"/>
      <c r="K14" s="169"/>
      <c r="L14" s="169"/>
      <c r="M14" s="169"/>
      <c r="N14" s="169"/>
      <c r="P14" s="178"/>
      <c r="Q14" s="178"/>
      <c r="R14" s="178"/>
    </row>
    <row r="15" spans="1:18" x14ac:dyDescent="0.3">
      <c r="A15" s="4">
        <v>44328</v>
      </c>
      <c r="B15" s="15" t="s">
        <v>76</v>
      </c>
      <c r="C15" s="15" t="s">
        <v>39</v>
      </c>
      <c r="D15" s="12">
        <v>0.47916666666666702</v>
      </c>
      <c r="E15" s="12"/>
      <c r="F15" s="5" t="s">
        <v>79</v>
      </c>
      <c r="H15" s="169"/>
      <c r="I15" s="169"/>
      <c r="J15" s="169"/>
      <c r="K15" s="169"/>
      <c r="L15" s="169"/>
      <c r="M15" s="169"/>
      <c r="N15" s="169"/>
      <c r="P15" s="178"/>
      <c r="Q15" s="178"/>
      <c r="R15" s="178"/>
    </row>
    <row r="16" spans="1:18" x14ac:dyDescent="0.3">
      <c r="A16" s="4">
        <v>44329</v>
      </c>
      <c r="B16" s="14" t="s">
        <v>86</v>
      </c>
      <c r="C16" s="14" t="s">
        <v>40</v>
      </c>
      <c r="D16" s="12">
        <v>0.52083333333333304</v>
      </c>
      <c r="E16" s="12"/>
      <c r="F16" s="5" t="s">
        <v>79</v>
      </c>
      <c r="H16" s="169"/>
      <c r="I16" s="169"/>
      <c r="J16" s="169"/>
      <c r="K16" s="169"/>
      <c r="L16" s="169"/>
      <c r="M16" s="169"/>
      <c r="N16" s="169"/>
    </row>
    <row r="17" spans="1:6" x14ac:dyDescent="0.3">
      <c r="A17" s="4">
        <v>44330</v>
      </c>
      <c r="B17" s="13" t="s">
        <v>76</v>
      </c>
      <c r="C17" s="13" t="s">
        <v>94</v>
      </c>
      <c r="D17" s="12">
        <v>0.5625</v>
      </c>
      <c r="E17" s="12"/>
      <c r="F17" s="5" t="s">
        <v>79</v>
      </c>
    </row>
    <row r="18" spans="1:6" x14ac:dyDescent="0.3">
      <c r="A18" s="4">
        <v>44331</v>
      </c>
      <c r="B18" s="13" t="s">
        <v>77</v>
      </c>
      <c r="C18" s="13" t="s">
        <v>95</v>
      </c>
      <c r="D18" s="12">
        <v>0.60416666666666696</v>
      </c>
      <c r="E18" s="12"/>
      <c r="F18" s="5" t="s">
        <v>79</v>
      </c>
    </row>
    <row r="19" spans="1:6" x14ac:dyDescent="0.3">
      <c r="A19" s="4">
        <v>44332</v>
      </c>
      <c r="B19" s="13" t="s">
        <v>96</v>
      </c>
      <c r="C19" s="13" t="s">
        <v>97</v>
      </c>
      <c r="D19" s="12">
        <v>0.64583333333333304</v>
      </c>
      <c r="E19" s="12"/>
      <c r="F19" s="5" t="s">
        <v>79</v>
      </c>
    </row>
    <row r="20" spans="1:6" x14ac:dyDescent="0.3">
      <c r="A20" s="4">
        <v>44333</v>
      </c>
      <c r="B20" s="13" t="s">
        <v>86</v>
      </c>
      <c r="C20" s="13" t="s">
        <v>98</v>
      </c>
      <c r="D20" s="12">
        <v>0.6875</v>
      </c>
      <c r="E20" s="12"/>
      <c r="F20" s="5" t="s">
        <v>79</v>
      </c>
    </row>
    <row r="21" spans="1:6" x14ac:dyDescent="0.3">
      <c r="A21" s="4">
        <v>44334</v>
      </c>
      <c r="B21" s="13" t="s">
        <v>77</v>
      </c>
      <c r="C21" s="13" t="s">
        <v>99</v>
      </c>
      <c r="D21" s="12">
        <v>0.72916666666666696</v>
      </c>
      <c r="E21" s="12"/>
      <c r="F21" s="5" t="s">
        <v>79</v>
      </c>
    </row>
    <row r="22" spans="1:6" x14ac:dyDescent="0.3">
      <c r="A22" s="4">
        <v>44335</v>
      </c>
      <c r="B22" s="11" t="s">
        <v>76</v>
      </c>
      <c r="C22" s="11" t="s">
        <v>100</v>
      </c>
      <c r="D22" s="12">
        <v>0.77083333333333304</v>
      </c>
      <c r="E22" s="12"/>
      <c r="F22" s="5" t="s">
        <v>36</v>
      </c>
    </row>
    <row r="23" spans="1:6" x14ac:dyDescent="0.3">
      <c r="A23" s="4">
        <v>44336</v>
      </c>
      <c r="B23" s="13" t="s">
        <v>77</v>
      </c>
      <c r="C23" s="13" t="s">
        <v>80</v>
      </c>
      <c r="D23" s="12">
        <v>0.8125</v>
      </c>
      <c r="E23" s="12"/>
      <c r="F23" s="5" t="s">
        <v>79</v>
      </c>
    </row>
    <row r="24" spans="1:6" x14ac:dyDescent="0.3">
      <c r="A24" s="4">
        <v>44337</v>
      </c>
      <c r="B24" s="13" t="s">
        <v>96</v>
      </c>
      <c r="C24" s="13" t="s">
        <v>101</v>
      </c>
      <c r="D24" s="12">
        <v>0.85416666666666696</v>
      </c>
      <c r="E24" s="12"/>
      <c r="F24" s="5" t="s">
        <v>79</v>
      </c>
    </row>
    <row r="25" spans="1:6" x14ac:dyDescent="0.3">
      <c r="A25" s="4">
        <v>44338</v>
      </c>
      <c r="B25" s="14" t="s">
        <v>86</v>
      </c>
      <c r="C25" s="13" t="s">
        <v>87</v>
      </c>
      <c r="D25" s="12">
        <v>0.89583333333333304</v>
      </c>
      <c r="E25" s="12"/>
      <c r="F25" s="5" t="s">
        <v>79</v>
      </c>
    </row>
    <row r="26" spans="1:6" x14ac:dyDescent="0.3">
      <c r="A26" s="4">
        <v>44339</v>
      </c>
      <c r="B26" s="13" t="s">
        <v>76</v>
      </c>
      <c r="C26" s="13" t="s">
        <v>88</v>
      </c>
      <c r="D26" s="12">
        <v>0.9375</v>
      </c>
      <c r="E26" s="12"/>
      <c r="F26" s="5" t="s">
        <v>79</v>
      </c>
    </row>
    <row r="27" spans="1:6" x14ac:dyDescent="0.3">
      <c r="A27" s="4">
        <v>44340</v>
      </c>
      <c r="B27" s="13" t="s">
        <v>76</v>
      </c>
      <c r="C27" s="13" t="s">
        <v>89</v>
      </c>
      <c r="D27" s="12">
        <v>0.97916666666666696</v>
      </c>
      <c r="E27" s="12"/>
      <c r="F27" s="5" t="s">
        <v>35</v>
      </c>
    </row>
    <row r="28" spans="1:6" x14ac:dyDescent="0.3">
      <c r="A28" s="4">
        <v>44341</v>
      </c>
      <c r="B28" s="13" t="s">
        <v>77</v>
      </c>
      <c r="C28" s="13" t="s">
        <v>90</v>
      </c>
      <c r="D28" s="12">
        <v>1.0208333333333299</v>
      </c>
      <c r="E28" s="12"/>
      <c r="F28" s="5" t="s">
        <v>35</v>
      </c>
    </row>
    <row r="29" spans="1:6" x14ac:dyDescent="0.3">
      <c r="A29" s="4">
        <v>44342</v>
      </c>
      <c r="B29" s="13" t="s">
        <v>77</v>
      </c>
      <c r="C29" s="13" t="s">
        <v>91</v>
      </c>
      <c r="D29" s="12">
        <v>1.0625</v>
      </c>
      <c r="E29" s="12"/>
      <c r="F29" s="5" t="s">
        <v>36</v>
      </c>
    </row>
    <row r="30" spans="1:6" x14ac:dyDescent="0.3">
      <c r="A30" s="4"/>
      <c r="B30" s="15"/>
      <c r="C30" s="15"/>
      <c r="D30" s="12"/>
      <c r="E30" s="12"/>
      <c r="F30" s="5"/>
    </row>
    <row r="31" spans="1:6" x14ac:dyDescent="0.3">
      <c r="A31" s="4"/>
      <c r="B31" s="14"/>
      <c r="C31" s="14"/>
      <c r="D31" s="12"/>
      <c r="E31" s="12"/>
      <c r="F31" s="5"/>
    </row>
    <row r="32" spans="1:6" x14ac:dyDescent="0.3">
      <c r="A32" s="4"/>
      <c r="B32" s="13"/>
      <c r="C32" s="13"/>
      <c r="D32" s="12"/>
      <c r="E32" s="12"/>
      <c r="F32" s="5"/>
    </row>
    <row r="33" spans="1:6" x14ac:dyDescent="0.3">
      <c r="A33" s="4"/>
      <c r="B33" s="13"/>
      <c r="C33" s="13"/>
      <c r="D33" s="12"/>
      <c r="E33" s="12"/>
      <c r="F33" s="5"/>
    </row>
    <row r="34" spans="1:6" x14ac:dyDescent="0.3">
      <c r="A34" s="4"/>
      <c r="B34" s="13"/>
      <c r="C34" s="13"/>
      <c r="D34" s="12"/>
      <c r="E34" s="12"/>
      <c r="F34" s="5"/>
    </row>
    <row r="35" spans="1:6" x14ac:dyDescent="0.3">
      <c r="A35" s="4"/>
      <c r="B35" s="15"/>
      <c r="C35" s="15"/>
      <c r="D35" s="12"/>
      <c r="E35" s="12"/>
      <c r="F35" s="5"/>
    </row>
    <row r="36" spans="1:6" x14ac:dyDescent="0.3">
      <c r="A36" s="4"/>
      <c r="B36" s="14"/>
      <c r="C36" s="14"/>
      <c r="D36" s="12"/>
      <c r="E36" s="12"/>
      <c r="F36" s="5"/>
    </row>
    <row r="37" spans="1:6" x14ac:dyDescent="0.3">
      <c r="A37" s="4"/>
      <c r="B37" s="13"/>
      <c r="C37" s="13"/>
      <c r="D37" s="12"/>
      <c r="E37" s="12"/>
      <c r="F37" s="5"/>
    </row>
    <row r="38" spans="1:6" x14ac:dyDescent="0.3">
      <c r="A38" s="4"/>
      <c r="B38" s="13"/>
      <c r="C38" s="13"/>
      <c r="D38" s="12"/>
      <c r="E38" s="12"/>
      <c r="F38" s="5"/>
    </row>
    <row r="39" spans="1:6" x14ac:dyDescent="0.3">
      <c r="A39" s="4"/>
      <c r="B39" s="13"/>
      <c r="C39" s="13"/>
      <c r="D39" s="12"/>
      <c r="E39" s="12"/>
      <c r="F39" s="5"/>
    </row>
    <row r="40" spans="1:6" x14ac:dyDescent="0.3">
      <c r="A40" s="4"/>
      <c r="B40" s="13"/>
      <c r="C40" s="13"/>
      <c r="D40" s="12"/>
      <c r="E40" s="12"/>
      <c r="F40" s="5"/>
    </row>
    <row r="41" spans="1:6" x14ac:dyDescent="0.3">
      <c r="A41" s="4"/>
      <c r="B41" s="13"/>
      <c r="C41" s="13"/>
      <c r="D41" s="12"/>
      <c r="E41" s="12"/>
      <c r="F41" s="5"/>
    </row>
    <row r="42" spans="1:6" x14ac:dyDescent="0.3">
      <c r="A42" s="4"/>
      <c r="B42" s="13"/>
      <c r="C42" s="13"/>
      <c r="D42" s="12"/>
      <c r="E42" s="12"/>
      <c r="F42" s="5"/>
    </row>
    <row r="43" spans="1:6" x14ac:dyDescent="0.3">
      <c r="A43" s="4"/>
      <c r="B43" s="15"/>
      <c r="C43" s="15"/>
      <c r="D43" s="12"/>
      <c r="E43" s="12"/>
      <c r="F43" s="5"/>
    </row>
    <row r="44" spans="1:6" x14ac:dyDescent="0.3">
      <c r="A44" s="4"/>
      <c r="B44" s="14"/>
      <c r="C44" s="14"/>
      <c r="D44" s="12"/>
      <c r="E44" s="12"/>
      <c r="F44" s="5"/>
    </row>
    <row r="45" spans="1:6" x14ac:dyDescent="0.3">
      <c r="A45" s="4"/>
      <c r="B45" s="13"/>
      <c r="C45" s="13"/>
      <c r="D45" s="12"/>
      <c r="E45" s="12"/>
      <c r="F45" s="5"/>
    </row>
    <row r="46" spans="1:6" x14ac:dyDescent="0.3">
      <c r="A46" s="4"/>
      <c r="B46" s="13"/>
      <c r="C46" s="13"/>
      <c r="D46" s="12"/>
      <c r="E46" s="12"/>
      <c r="F46" s="5"/>
    </row>
    <row r="47" spans="1:6" x14ac:dyDescent="0.3">
      <c r="A47" s="4"/>
      <c r="B47" s="13"/>
      <c r="C47" s="13"/>
      <c r="D47" s="12"/>
      <c r="E47" s="12"/>
      <c r="F47" s="5"/>
    </row>
    <row r="48" spans="1:6" x14ac:dyDescent="0.3">
      <c r="A48" s="4"/>
      <c r="B48" s="13"/>
      <c r="C48" s="13"/>
      <c r="D48" s="12"/>
      <c r="E48" s="12"/>
      <c r="F48" s="5"/>
    </row>
    <row r="49" spans="1:6" x14ac:dyDescent="0.3">
      <c r="A49" s="4"/>
      <c r="B49" s="15"/>
      <c r="C49" s="15"/>
      <c r="D49" s="12"/>
      <c r="E49" s="12"/>
      <c r="F49" s="5"/>
    </row>
    <row r="50" spans="1:6" x14ac:dyDescent="0.3">
      <c r="A50" s="4"/>
      <c r="B50" s="14"/>
      <c r="C50" s="14"/>
      <c r="D50" s="12"/>
      <c r="E50" s="12"/>
      <c r="F50" s="5"/>
    </row>
    <row r="51" spans="1:6" x14ac:dyDescent="0.3">
      <c r="A51" s="4"/>
      <c r="B51" s="14"/>
      <c r="C51" s="13"/>
      <c r="D51" s="12"/>
      <c r="E51" s="12"/>
      <c r="F51" s="5"/>
    </row>
    <row r="52" spans="1:6" x14ac:dyDescent="0.3">
      <c r="A52" s="4"/>
      <c r="B52" s="13"/>
      <c r="C52" s="13"/>
      <c r="D52" s="12"/>
      <c r="E52" s="12"/>
      <c r="F52" s="5"/>
    </row>
    <row r="53" spans="1:6" x14ac:dyDescent="0.3">
      <c r="A53" s="4"/>
      <c r="B53" s="13"/>
      <c r="C53" s="13"/>
      <c r="D53" s="12"/>
      <c r="E53" s="12"/>
      <c r="F53" s="5"/>
    </row>
    <row r="54" spans="1:6" x14ac:dyDescent="0.3">
      <c r="A54" s="4"/>
      <c r="B54" s="13"/>
      <c r="C54" s="13"/>
      <c r="D54" s="12"/>
      <c r="E54" s="12"/>
      <c r="F54" s="5"/>
    </row>
    <row r="55" spans="1:6" x14ac:dyDescent="0.3">
      <c r="A55" s="4"/>
      <c r="B55" s="13"/>
      <c r="C55" s="13"/>
      <c r="D55" s="12"/>
      <c r="E55" s="12"/>
      <c r="F55" s="5"/>
    </row>
    <row r="56" spans="1:6" x14ac:dyDescent="0.3">
      <c r="A56" s="4"/>
      <c r="B56" s="15"/>
      <c r="C56" s="15"/>
      <c r="D56" s="12"/>
      <c r="E56" s="12"/>
      <c r="F56" s="5"/>
    </row>
    <row r="57" spans="1:6" x14ac:dyDescent="0.3">
      <c r="A57" s="4"/>
      <c r="B57" s="14"/>
      <c r="C57" s="14"/>
      <c r="D57" s="12"/>
      <c r="E57" s="12"/>
      <c r="F57" s="5"/>
    </row>
    <row r="58" spans="1:6" x14ac:dyDescent="0.3">
      <c r="A58" s="4"/>
      <c r="B58" s="13"/>
      <c r="C58" s="13"/>
      <c r="D58" s="12"/>
      <c r="E58" s="12"/>
      <c r="F58" s="5"/>
    </row>
    <row r="59" spans="1:6" x14ac:dyDescent="0.3">
      <c r="A59" s="4"/>
      <c r="B59" s="13"/>
      <c r="C59" s="13"/>
      <c r="D59" s="12"/>
      <c r="E59" s="12"/>
      <c r="F59" s="5"/>
    </row>
    <row r="60" spans="1:6" x14ac:dyDescent="0.3">
      <c r="A60" s="4"/>
      <c r="B60" s="13"/>
      <c r="C60" s="13"/>
      <c r="D60" s="12"/>
      <c r="E60" s="12"/>
      <c r="F60" s="5"/>
    </row>
    <row r="61" spans="1:6" x14ac:dyDescent="0.3">
      <c r="A61" s="4"/>
      <c r="B61" s="13"/>
      <c r="C61" s="13"/>
      <c r="D61" s="12"/>
      <c r="E61" s="12"/>
      <c r="F61" s="5"/>
    </row>
    <row r="62" spans="1:6" x14ac:dyDescent="0.3">
      <c r="A62" s="4"/>
      <c r="B62" s="15"/>
      <c r="C62" s="15"/>
      <c r="D62" s="12"/>
      <c r="E62" s="12"/>
      <c r="F62" s="5"/>
    </row>
    <row r="63" spans="1:6" x14ac:dyDescent="0.3">
      <c r="A63" s="4"/>
      <c r="B63" s="14"/>
      <c r="C63" s="14"/>
      <c r="D63" s="12"/>
      <c r="E63" s="12"/>
      <c r="F63" s="5"/>
    </row>
    <row r="64" spans="1:6" x14ac:dyDescent="0.3">
      <c r="A64" s="4"/>
      <c r="B64" s="14"/>
      <c r="C64" s="13"/>
      <c r="D64" s="12"/>
      <c r="E64" s="12"/>
      <c r="F64" s="5"/>
    </row>
    <row r="65" spans="1:6" x14ac:dyDescent="0.3">
      <c r="A65" s="4"/>
      <c r="B65" s="13"/>
      <c r="C65" s="13"/>
      <c r="D65" s="12"/>
      <c r="E65" s="12"/>
      <c r="F65" s="5"/>
    </row>
    <row r="66" spans="1:6" x14ac:dyDescent="0.3">
      <c r="A66" s="4"/>
      <c r="B66" s="13"/>
      <c r="C66" s="13"/>
      <c r="D66" s="12"/>
      <c r="E66" s="12"/>
      <c r="F66" s="5"/>
    </row>
    <row r="67" spans="1:6" x14ac:dyDescent="0.3">
      <c r="A67" s="4"/>
      <c r="B67" s="13"/>
      <c r="C67" s="13"/>
      <c r="D67" s="12"/>
      <c r="E67" s="12"/>
      <c r="F67" s="5"/>
    </row>
    <row r="68" spans="1:6" x14ac:dyDescent="0.3">
      <c r="A68" s="4"/>
      <c r="B68" s="13"/>
      <c r="C68" s="13"/>
      <c r="D68" s="12"/>
      <c r="E68" s="12"/>
      <c r="F68" s="5"/>
    </row>
    <row r="69" spans="1:6" x14ac:dyDescent="0.3">
      <c r="A69" s="4"/>
      <c r="B69" s="15"/>
      <c r="C69" s="15"/>
      <c r="D69" s="12"/>
      <c r="E69" s="12"/>
      <c r="F69" s="5"/>
    </row>
    <row r="70" spans="1:6" x14ac:dyDescent="0.3">
      <c r="A70" s="4"/>
      <c r="B70" s="14"/>
      <c r="C70" s="14"/>
      <c r="D70" s="12"/>
      <c r="E70" s="12"/>
      <c r="F70" s="5"/>
    </row>
    <row r="71" spans="1:6" x14ac:dyDescent="0.3">
      <c r="A71" s="4"/>
      <c r="B71" s="13"/>
      <c r="C71" s="13"/>
      <c r="D71" s="12"/>
      <c r="E71" s="12"/>
      <c r="F71" s="5"/>
    </row>
    <row r="72" spans="1:6" x14ac:dyDescent="0.3">
      <c r="A72" s="4"/>
      <c r="B72" s="13"/>
      <c r="C72" s="13"/>
      <c r="D72" s="12"/>
      <c r="E72" s="12"/>
      <c r="F72" s="5"/>
    </row>
    <row r="73" spans="1:6" x14ac:dyDescent="0.3">
      <c r="A73" s="4"/>
      <c r="B73" s="13"/>
      <c r="C73" s="13"/>
      <c r="D73" s="12"/>
      <c r="E73" s="12"/>
      <c r="F73" s="5"/>
    </row>
    <row r="74" spans="1:6" x14ac:dyDescent="0.3">
      <c r="A74" s="4"/>
      <c r="B74" s="13"/>
      <c r="C74" s="13"/>
      <c r="D74" s="12"/>
      <c r="E74" s="12"/>
      <c r="F74" s="5"/>
    </row>
    <row r="75" spans="1:6" x14ac:dyDescent="0.3">
      <c r="A75" s="4"/>
      <c r="B75" s="15"/>
      <c r="C75" s="15"/>
      <c r="D75" s="12"/>
      <c r="E75" s="12"/>
      <c r="F75" s="5"/>
    </row>
    <row r="76" spans="1:6" x14ac:dyDescent="0.3">
      <c r="A76" s="4"/>
      <c r="B76" s="14"/>
      <c r="C76" s="14"/>
      <c r="D76" s="12"/>
      <c r="E76" s="12"/>
      <c r="F76" s="5"/>
    </row>
    <row r="77" spans="1:6" x14ac:dyDescent="0.3">
      <c r="A77" s="4"/>
      <c r="B77" s="14"/>
      <c r="C77" s="13"/>
      <c r="D77" s="12"/>
      <c r="E77" s="12"/>
      <c r="F77" s="5"/>
    </row>
    <row r="78" spans="1:6" x14ac:dyDescent="0.3">
      <c r="A78" s="4"/>
      <c r="B78" s="13"/>
      <c r="C78" s="13"/>
      <c r="D78" s="12"/>
      <c r="E78" s="12"/>
      <c r="F78" s="5"/>
    </row>
    <row r="79" spans="1:6" x14ac:dyDescent="0.3">
      <c r="A79" s="4"/>
      <c r="B79" s="13"/>
      <c r="C79" s="13"/>
      <c r="D79" s="12"/>
      <c r="E79" s="12"/>
      <c r="F79" s="5"/>
    </row>
    <row r="80" spans="1:6" x14ac:dyDescent="0.3">
      <c r="A80" s="4"/>
      <c r="B80" s="13"/>
      <c r="C80" s="13"/>
      <c r="D80" s="12"/>
      <c r="E80" s="12"/>
      <c r="F80" s="5"/>
    </row>
    <row r="81" spans="1:6" x14ac:dyDescent="0.3">
      <c r="A81" s="4"/>
      <c r="B81" s="13"/>
      <c r="C81" s="13"/>
      <c r="D81" s="12"/>
      <c r="E81" s="12"/>
      <c r="F81" s="5"/>
    </row>
    <row r="82" spans="1:6" x14ac:dyDescent="0.3">
      <c r="A82" s="4"/>
      <c r="B82" s="15"/>
      <c r="C82" s="15"/>
      <c r="D82" s="12"/>
      <c r="E82" s="12"/>
      <c r="F82" s="5"/>
    </row>
    <row r="83" spans="1:6" x14ac:dyDescent="0.3">
      <c r="A83" s="4"/>
      <c r="B83" s="14"/>
      <c r="C83" s="14"/>
      <c r="D83" s="12"/>
      <c r="E83" s="12"/>
      <c r="F83" s="5"/>
    </row>
    <row r="84" spans="1:6" x14ac:dyDescent="0.3">
      <c r="A84" s="4"/>
      <c r="B84" s="13"/>
      <c r="C84" s="13"/>
      <c r="D84" s="12"/>
      <c r="E84" s="12"/>
      <c r="F84" s="5"/>
    </row>
    <row r="85" spans="1:6" x14ac:dyDescent="0.3">
      <c r="A85" s="4"/>
      <c r="B85" s="13"/>
      <c r="C85" s="13"/>
      <c r="D85" s="12"/>
      <c r="E85" s="12"/>
      <c r="F85" s="5"/>
    </row>
    <row r="86" spans="1:6" x14ac:dyDescent="0.3">
      <c r="A86" s="4"/>
      <c r="B86" s="13"/>
      <c r="C86" s="13"/>
      <c r="D86" s="12"/>
      <c r="E86" s="12"/>
      <c r="F86" s="5"/>
    </row>
    <row r="87" spans="1:6" x14ac:dyDescent="0.3">
      <c r="A87" s="4"/>
      <c r="B87" s="13"/>
      <c r="C87" s="13"/>
      <c r="D87" s="12"/>
      <c r="E87" s="12"/>
      <c r="F87" s="5"/>
    </row>
    <row r="88" spans="1:6" x14ac:dyDescent="0.3">
      <c r="A88" s="4"/>
      <c r="B88" s="15"/>
      <c r="C88" s="15"/>
      <c r="D88" s="12"/>
      <c r="E88" s="12"/>
      <c r="F88" s="5"/>
    </row>
    <row r="89" spans="1:6" x14ac:dyDescent="0.3">
      <c r="A89" s="4"/>
      <c r="B89" s="14"/>
      <c r="C89" s="14"/>
      <c r="D89" s="12"/>
      <c r="E89" s="12"/>
      <c r="F89" s="5"/>
    </row>
    <row r="90" spans="1:6" x14ac:dyDescent="0.3">
      <c r="A90" s="4"/>
      <c r="B90" s="14"/>
      <c r="C90" s="13"/>
      <c r="D90" s="12"/>
      <c r="E90" s="12"/>
      <c r="F90" s="5"/>
    </row>
    <row r="91" spans="1:6" x14ac:dyDescent="0.3">
      <c r="A91" s="4"/>
      <c r="B91" s="13"/>
      <c r="C91" s="13"/>
      <c r="D91" s="12"/>
      <c r="E91" s="12"/>
      <c r="F91" s="5"/>
    </row>
    <row r="92" spans="1:6" x14ac:dyDescent="0.3">
      <c r="A92" s="4"/>
      <c r="B92" s="13"/>
      <c r="C92" s="13"/>
      <c r="D92" s="12"/>
      <c r="E92" s="12"/>
      <c r="F92" s="5"/>
    </row>
    <row r="93" spans="1:6" x14ac:dyDescent="0.3">
      <c r="A93" s="4"/>
      <c r="B93" s="13"/>
      <c r="C93" s="13"/>
      <c r="D93" s="12"/>
      <c r="E93" s="12"/>
      <c r="F93" s="5"/>
    </row>
    <row r="94" spans="1:6" x14ac:dyDescent="0.3">
      <c r="A94" s="4"/>
      <c r="B94" s="13"/>
      <c r="C94" s="13"/>
      <c r="D94" s="12"/>
      <c r="E94" s="12"/>
      <c r="F94" s="5"/>
    </row>
    <row r="95" spans="1:6" x14ac:dyDescent="0.3">
      <c r="A95" s="4"/>
      <c r="B95" s="15"/>
      <c r="C95" s="15"/>
      <c r="D95" s="12"/>
      <c r="E95" s="12"/>
      <c r="F95" s="5"/>
    </row>
    <row r="96" spans="1:6" x14ac:dyDescent="0.3">
      <c r="A96" s="4"/>
      <c r="B96" s="14"/>
      <c r="C96" s="14"/>
      <c r="D96" s="12"/>
      <c r="E96" s="12"/>
      <c r="F96" s="5"/>
    </row>
    <row r="97" spans="1:6" x14ac:dyDescent="0.3">
      <c r="A97" s="4"/>
      <c r="B97" s="13"/>
      <c r="C97" s="13"/>
      <c r="D97" s="12"/>
      <c r="E97" s="12"/>
      <c r="F97" s="5"/>
    </row>
    <row r="98" spans="1:6" x14ac:dyDescent="0.3">
      <c r="A98" s="4"/>
      <c r="B98" s="13"/>
      <c r="C98" s="13"/>
      <c r="D98" s="12"/>
      <c r="E98" s="12"/>
      <c r="F98" s="5"/>
    </row>
    <row r="99" spans="1:6" x14ac:dyDescent="0.3">
      <c r="A99" s="4"/>
      <c r="B99" s="13"/>
      <c r="C99" s="13"/>
      <c r="D99" s="12"/>
      <c r="E99" s="12"/>
      <c r="F99" s="5"/>
    </row>
    <row r="100" spans="1:6" x14ac:dyDescent="0.3">
      <c r="A100" s="4"/>
      <c r="B100" s="13"/>
      <c r="C100" s="13"/>
      <c r="D100" s="12"/>
      <c r="E100" s="12"/>
      <c r="F100" s="5"/>
    </row>
    <row r="101" spans="1:6" x14ac:dyDescent="0.3">
      <c r="A101" s="4"/>
      <c r="B101" s="15"/>
      <c r="C101" s="15"/>
      <c r="D101" s="12"/>
      <c r="E101" s="12"/>
      <c r="F101" s="5"/>
    </row>
    <row r="102" spans="1:6" x14ac:dyDescent="0.3">
      <c r="A102" s="4"/>
      <c r="B102" s="14"/>
      <c r="C102" s="14"/>
      <c r="D102" s="12"/>
      <c r="E102" s="12"/>
      <c r="F102" s="5"/>
    </row>
    <row r="103" spans="1:6" x14ac:dyDescent="0.3">
      <c r="A103" s="4"/>
      <c r="B103" s="14"/>
      <c r="C103" s="13"/>
      <c r="D103" s="12"/>
      <c r="E103" s="12"/>
      <c r="F103" s="5"/>
    </row>
    <row r="104" spans="1:6" x14ac:dyDescent="0.3">
      <c r="A104" s="4"/>
      <c r="B104" s="13"/>
      <c r="C104" s="13"/>
      <c r="D104" s="12"/>
      <c r="E104" s="12"/>
      <c r="F104" s="5"/>
    </row>
    <row r="105" spans="1:6" x14ac:dyDescent="0.3">
      <c r="A105" s="4"/>
      <c r="B105" s="13"/>
      <c r="C105" s="13"/>
      <c r="D105" s="12"/>
      <c r="E105" s="12"/>
      <c r="F105" s="5"/>
    </row>
    <row r="106" spans="1:6" x14ac:dyDescent="0.3">
      <c r="A106" s="4"/>
      <c r="B106" s="13"/>
      <c r="C106" s="13"/>
      <c r="D106" s="12"/>
      <c r="E106" s="12"/>
      <c r="F106" s="5"/>
    </row>
    <row r="107" spans="1:6" x14ac:dyDescent="0.3">
      <c r="A107" s="4"/>
      <c r="B107" s="13"/>
      <c r="C107" s="13"/>
      <c r="D107" s="12"/>
      <c r="E107" s="12"/>
      <c r="F107" s="5"/>
    </row>
    <row r="108" spans="1:6" x14ac:dyDescent="0.3">
      <c r="A108" s="4"/>
      <c r="B108" s="15"/>
      <c r="C108" s="15"/>
      <c r="D108" s="12"/>
      <c r="E108" s="12"/>
      <c r="F108" s="5"/>
    </row>
    <row r="109" spans="1:6" x14ac:dyDescent="0.3">
      <c r="A109" s="4"/>
      <c r="B109" s="14"/>
      <c r="C109" s="14"/>
      <c r="D109" s="12"/>
      <c r="E109" s="12"/>
      <c r="F109" s="5"/>
    </row>
    <row r="110" spans="1:6" x14ac:dyDescent="0.3">
      <c r="A110" s="4"/>
      <c r="B110" s="13"/>
      <c r="C110" s="13"/>
      <c r="D110" s="12"/>
      <c r="E110" s="12"/>
      <c r="F110" s="5"/>
    </row>
    <row r="111" spans="1:6" x14ac:dyDescent="0.3">
      <c r="A111" s="4"/>
      <c r="B111" s="13"/>
      <c r="C111" s="13"/>
      <c r="D111" s="12"/>
      <c r="E111" s="12"/>
      <c r="F111" s="5"/>
    </row>
    <row r="112" spans="1:6" x14ac:dyDescent="0.3">
      <c r="A112" s="4"/>
      <c r="B112" s="13"/>
      <c r="C112" s="13"/>
      <c r="D112" s="12"/>
      <c r="E112" s="12"/>
      <c r="F112" s="5"/>
    </row>
    <row r="113" spans="1:6" x14ac:dyDescent="0.3">
      <c r="A113" s="4"/>
      <c r="B113" s="13"/>
      <c r="C113" s="13"/>
      <c r="D113" s="12"/>
      <c r="E113" s="12"/>
      <c r="F113" s="5"/>
    </row>
    <row r="114" spans="1:6" x14ac:dyDescent="0.3">
      <c r="A114" s="4"/>
      <c r="B114" s="15"/>
      <c r="C114" s="15"/>
      <c r="D114" s="12"/>
      <c r="E114" s="12"/>
      <c r="F114" s="5"/>
    </row>
    <row r="115" spans="1:6" x14ac:dyDescent="0.3">
      <c r="A115" s="4"/>
      <c r="B115" s="14"/>
      <c r="C115" s="14"/>
      <c r="D115" s="12"/>
      <c r="E115" s="12"/>
      <c r="F115" s="5"/>
    </row>
    <row r="116" spans="1:6" x14ac:dyDescent="0.3">
      <c r="A116" s="4"/>
      <c r="B116" s="14"/>
      <c r="C116" s="13"/>
      <c r="D116" s="12"/>
      <c r="E116" s="12"/>
      <c r="F116" s="5"/>
    </row>
    <row r="117" spans="1:6" x14ac:dyDescent="0.3">
      <c r="A117" s="4"/>
      <c r="B117" s="13"/>
      <c r="C117" s="13"/>
      <c r="D117" s="12"/>
      <c r="E117" s="12"/>
      <c r="F117" s="5"/>
    </row>
    <row r="118" spans="1:6" x14ac:dyDescent="0.3">
      <c r="A118" s="4"/>
      <c r="B118" s="13"/>
      <c r="C118" s="13"/>
      <c r="D118" s="12"/>
      <c r="E118" s="12"/>
      <c r="F118" s="5"/>
    </row>
    <row r="119" spans="1:6" x14ac:dyDescent="0.3">
      <c r="A119" s="4"/>
      <c r="B119" s="13"/>
      <c r="C119" s="13"/>
      <c r="D119" s="12"/>
      <c r="E119" s="12"/>
      <c r="F119" s="5"/>
    </row>
    <row r="120" spans="1:6" x14ac:dyDescent="0.3">
      <c r="A120" s="4"/>
      <c r="B120" s="13"/>
      <c r="C120" s="13"/>
      <c r="D120" s="12"/>
      <c r="E120" s="12"/>
      <c r="F120" s="5"/>
    </row>
    <row r="121" spans="1:6" x14ac:dyDescent="0.3">
      <c r="A121" s="4"/>
      <c r="B121" s="15"/>
      <c r="C121" s="15"/>
      <c r="D121" s="12"/>
      <c r="E121" s="12"/>
      <c r="F121" s="5"/>
    </row>
    <row r="122" spans="1:6" x14ac:dyDescent="0.3">
      <c r="A122" s="4"/>
      <c r="B122" s="14"/>
      <c r="C122" s="14"/>
      <c r="D122" s="12"/>
      <c r="E122" s="12"/>
      <c r="F122" s="5"/>
    </row>
    <row r="123" spans="1:6" x14ac:dyDescent="0.3">
      <c r="A123" s="4"/>
      <c r="B123" s="13"/>
      <c r="C123" s="13"/>
      <c r="D123" s="12"/>
      <c r="E123" s="12"/>
      <c r="F123" s="5"/>
    </row>
    <row r="124" spans="1:6" x14ac:dyDescent="0.3">
      <c r="A124" s="4"/>
      <c r="B124" s="13"/>
      <c r="C124" s="13"/>
      <c r="D124" s="12"/>
      <c r="E124" s="12"/>
      <c r="F124" s="5"/>
    </row>
    <row r="125" spans="1:6" x14ac:dyDescent="0.3">
      <c r="A125" s="4"/>
      <c r="B125" s="13"/>
      <c r="C125" s="13"/>
      <c r="D125" s="12"/>
      <c r="E125" s="12"/>
      <c r="F125" s="5"/>
    </row>
    <row r="126" spans="1:6" x14ac:dyDescent="0.3">
      <c r="A126" s="4"/>
      <c r="B126" s="13"/>
      <c r="C126" s="13"/>
      <c r="D126" s="12"/>
      <c r="E126" s="12"/>
      <c r="F126" s="5"/>
    </row>
    <row r="127" spans="1:6" x14ac:dyDescent="0.3">
      <c r="A127" s="4"/>
      <c r="B127" s="15"/>
      <c r="C127" s="15"/>
      <c r="D127" s="12"/>
      <c r="E127" s="12"/>
      <c r="F127" s="5"/>
    </row>
    <row r="128" spans="1:6" x14ac:dyDescent="0.3">
      <c r="A128" s="4"/>
      <c r="B128" s="14"/>
      <c r="C128" s="14"/>
      <c r="D128" s="12"/>
      <c r="E128" s="12"/>
      <c r="F128" s="5"/>
    </row>
    <row r="129" spans="1:6" x14ac:dyDescent="0.3">
      <c r="A129" s="4"/>
      <c r="B129" s="13"/>
      <c r="C129" s="13"/>
      <c r="D129" s="12"/>
      <c r="E129" s="12"/>
      <c r="F129" s="5"/>
    </row>
    <row r="130" spans="1:6" x14ac:dyDescent="0.3">
      <c r="A130" s="4"/>
      <c r="B130" s="13"/>
      <c r="C130" s="13"/>
      <c r="D130" s="12"/>
      <c r="E130" s="12"/>
      <c r="F130" s="5"/>
    </row>
    <row r="131" spans="1:6" x14ac:dyDescent="0.3">
      <c r="A131" s="4"/>
      <c r="B131" s="15"/>
      <c r="C131" s="15"/>
      <c r="D131" s="12"/>
      <c r="E131" s="12"/>
      <c r="F131" s="5"/>
    </row>
    <row r="132" spans="1:6" x14ac:dyDescent="0.3">
      <c r="A132" s="4"/>
      <c r="B132" s="14"/>
      <c r="C132" s="14"/>
      <c r="D132" s="12"/>
      <c r="E132" s="12"/>
      <c r="F132" s="5"/>
    </row>
    <row r="133" spans="1:6" x14ac:dyDescent="0.3">
      <c r="A133" s="4"/>
      <c r="B133" s="14"/>
      <c r="C133" s="13"/>
      <c r="D133" s="12"/>
      <c r="E133" s="12"/>
      <c r="F133" s="5"/>
    </row>
    <row r="134" spans="1:6" x14ac:dyDescent="0.3">
      <c r="A134" s="4"/>
      <c r="B134" s="13"/>
      <c r="C134" s="13"/>
      <c r="D134" s="12"/>
      <c r="E134" s="12"/>
      <c r="F134" s="5"/>
    </row>
    <row r="135" spans="1:6" x14ac:dyDescent="0.3">
      <c r="A135" s="4"/>
      <c r="B135" s="13"/>
      <c r="C135" s="13"/>
      <c r="D135" s="12"/>
      <c r="E135" s="12"/>
      <c r="F135" s="5"/>
    </row>
    <row r="136" spans="1:6" x14ac:dyDescent="0.3">
      <c r="A136" s="4"/>
      <c r="B136" s="13"/>
      <c r="C136" s="13"/>
      <c r="D136" s="12"/>
      <c r="E136" s="12"/>
      <c r="F136" s="5"/>
    </row>
    <row r="137" spans="1:6" x14ac:dyDescent="0.3">
      <c r="A137" s="4"/>
      <c r="B137" s="13"/>
      <c r="C137" s="13"/>
      <c r="D137" s="12"/>
      <c r="E137" s="12"/>
      <c r="F137" s="5"/>
    </row>
    <row r="138" spans="1:6" x14ac:dyDescent="0.3">
      <c r="A138" s="4"/>
      <c r="B138" s="13"/>
      <c r="C138" s="13"/>
      <c r="D138" s="12"/>
      <c r="E138" s="12"/>
      <c r="F138" s="5"/>
    </row>
    <row r="139" spans="1:6" x14ac:dyDescent="0.3">
      <c r="A139" s="4"/>
      <c r="B139" s="15"/>
      <c r="C139" s="15"/>
      <c r="D139" s="12"/>
      <c r="E139" s="12"/>
      <c r="F139" s="5"/>
    </row>
    <row r="140" spans="1:6" x14ac:dyDescent="0.3">
      <c r="A140" s="4"/>
      <c r="B140" s="14"/>
      <c r="C140" s="14"/>
      <c r="D140" s="12"/>
      <c r="E140" s="12"/>
      <c r="F140" s="5"/>
    </row>
    <row r="141" spans="1:6" x14ac:dyDescent="0.3">
      <c r="A141" s="4"/>
      <c r="B141" s="14"/>
      <c r="C141" s="13"/>
      <c r="D141" s="12"/>
      <c r="E141" s="12"/>
      <c r="F141" s="5"/>
    </row>
    <row r="142" spans="1:6" x14ac:dyDescent="0.3">
      <c r="A142" s="4"/>
      <c r="B142" s="13"/>
      <c r="C142" s="13"/>
      <c r="D142" s="12"/>
      <c r="E142" s="12"/>
      <c r="F142" s="5"/>
    </row>
    <row r="143" spans="1:6" x14ac:dyDescent="0.3">
      <c r="A143" s="4"/>
      <c r="B143" s="13"/>
      <c r="C143" s="13"/>
      <c r="D143" s="12"/>
      <c r="E143" s="12"/>
      <c r="F143" s="5"/>
    </row>
    <row r="144" spans="1:6" x14ac:dyDescent="0.3">
      <c r="A144" s="4"/>
      <c r="B144" s="13"/>
      <c r="C144" s="13"/>
      <c r="D144" s="12"/>
      <c r="E144" s="12"/>
      <c r="F144" s="5"/>
    </row>
    <row r="145" spans="1:6" x14ac:dyDescent="0.3">
      <c r="A145" s="4"/>
      <c r="B145" s="13"/>
      <c r="C145" s="13"/>
      <c r="D145" s="12"/>
      <c r="E145" s="12"/>
      <c r="F145" s="5"/>
    </row>
    <row r="146" spans="1:6" x14ac:dyDescent="0.3">
      <c r="A146" s="4"/>
      <c r="B146" s="13"/>
      <c r="C146" s="13"/>
      <c r="D146" s="12"/>
      <c r="E146" s="12"/>
      <c r="F146" s="5"/>
    </row>
    <row r="147" spans="1:6" x14ac:dyDescent="0.3">
      <c r="A147" s="4"/>
      <c r="B147" s="15"/>
      <c r="C147" s="15"/>
      <c r="D147" s="12"/>
      <c r="E147" s="12"/>
      <c r="F147" s="5"/>
    </row>
    <row r="148" spans="1:6" x14ac:dyDescent="0.3">
      <c r="A148" s="4"/>
      <c r="B148" s="14"/>
      <c r="C148" s="14"/>
      <c r="D148" s="12"/>
      <c r="E148" s="12"/>
      <c r="F148" s="5"/>
    </row>
    <row r="149" spans="1:6" x14ac:dyDescent="0.3">
      <c r="A149" s="4"/>
      <c r="B149" s="14"/>
      <c r="C149" s="13"/>
      <c r="D149" s="12"/>
      <c r="E149" s="12"/>
      <c r="F149" s="5"/>
    </row>
    <row r="150" spans="1:6" x14ac:dyDescent="0.3">
      <c r="A150" s="4"/>
      <c r="B150" s="13"/>
      <c r="C150" s="13"/>
      <c r="D150" s="12"/>
      <c r="E150" s="12"/>
      <c r="F150" s="5"/>
    </row>
    <row r="151" spans="1:6" x14ac:dyDescent="0.3">
      <c r="A151" s="4"/>
      <c r="B151" s="13"/>
      <c r="C151" s="13"/>
      <c r="D151" s="12"/>
      <c r="E151" s="12"/>
      <c r="F151" s="5"/>
    </row>
    <row r="152" spans="1:6" x14ac:dyDescent="0.3">
      <c r="A152" s="4"/>
      <c r="B152" s="13"/>
      <c r="C152" s="13"/>
      <c r="D152" s="12"/>
      <c r="E152" s="12"/>
      <c r="F152" s="5"/>
    </row>
    <row r="153" spans="1:6" x14ac:dyDescent="0.3">
      <c r="A153" s="4"/>
      <c r="B153" s="14"/>
      <c r="C153" s="13"/>
      <c r="D153" s="12"/>
      <c r="E153" s="12"/>
      <c r="F153" s="5"/>
    </row>
    <row r="154" spans="1:6" x14ac:dyDescent="0.3">
      <c r="A154" s="4"/>
      <c r="B154" s="13"/>
      <c r="C154" s="13"/>
      <c r="D154" s="12"/>
      <c r="E154" s="12"/>
      <c r="F154" s="5"/>
    </row>
    <row r="155" spans="1:6" x14ac:dyDescent="0.3">
      <c r="A155" s="4"/>
      <c r="B155" s="13"/>
      <c r="C155" s="13"/>
      <c r="D155" s="12"/>
      <c r="E155" s="12"/>
      <c r="F155" s="5"/>
    </row>
    <row r="156" spans="1:6" x14ac:dyDescent="0.3">
      <c r="A156" s="4"/>
      <c r="B156" s="13"/>
      <c r="C156" s="13"/>
      <c r="D156" s="12"/>
      <c r="E156" s="12"/>
      <c r="F156" s="5"/>
    </row>
    <row r="157" spans="1:6" x14ac:dyDescent="0.3">
      <c r="A157" s="4"/>
      <c r="B157" s="13"/>
      <c r="C157" s="13"/>
      <c r="D157" s="12"/>
      <c r="E157" s="12"/>
      <c r="F157" s="5"/>
    </row>
    <row r="158" spans="1:6" x14ac:dyDescent="0.3">
      <c r="A158" s="4"/>
      <c r="B158" s="13"/>
      <c r="C158" s="13"/>
      <c r="D158" s="12"/>
      <c r="E158" s="12"/>
      <c r="F158" s="5"/>
    </row>
    <row r="159" spans="1:6" x14ac:dyDescent="0.3">
      <c r="A159" s="4"/>
      <c r="B159" s="15"/>
      <c r="C159" s="15"/>
      <c r="D159" s="12"/>
      <c r="E159" s="12"/>
      <c r="F159" s="5"/>
    </row>
    <row r="160" spans="1:6" x14ac:dyDescent="0.3">
      <c r="A160" s="4"/>
      <c r="B160" s="14"/>
      <c r="C160" s="14"/>
      <c r="D160" s="12"/>
      <c r="E160" s="12"/>
      <c r="F160" s="5"/>
    </row>
    <row r="161" spans="1:6" x14ac:dyDescent="0.3">
      <c r="A161" s="4"/>
      <c r="B161" s="14"/>
      <c r="C161" s="13"/>
      <c r="D161" s="12"/>
      <c r="E161" s="12"/>
      <c r="F161" s="5"/>
    </row>
    <row r="162" spans="1:6" x14ac:dyDescent="0.3">
      <c r="A162" s="4"/>
      <c r="B162" s="13"/>
      <c r="C162" s="13"/>
      <c r="D162" s="12"/>
      <c r="E162" s="12"/>
      <c r="F162" s="5"/>
    </row>
    <row r="163" spans="1:6" x14ac:dyDescent="0.3">
      <c r="A163" s="4"/>
      <c r="B163" s="13"/>
      <c r="C163" s="13"/>
      <c r="D163" s="12"/>
      <c r="E163" s="12"/>
      <c r="F163" s="5"/>
    </row>
    <row r="164" spans="1:6" x14ac:dyDescent="0.3">
      <c r="A164" s="4"/>
      <c r="B164" s="13"/>
      <c r="C164" s="13"/>
      <c r="D164" s="12"/>
      <c r="E164" s="12"/>
      <c r="F164" s="5"/>
    </row>
    <row r="165" spans="1:6" x14ac:dyDescent="0.3">
      <c r="A165" s="4"/>
      <c r="B165" s="14"/>
      <c r="C165" s="13"/>
      <c r="D165" s="12"/>
      <c r="E165" s="12"/>
      <c r="F165" s="5"/>
    </row>
    <row r="166" spans="1:6" x14ac:dyDescent="0.3">
      <c r="A166" s="4"/>
      <c r="B166" s="13"/>
      <c r="C166" s="13"/>
      <c r="D166" s="12"/>
      <c r="E166" s="12"/>
      <c r="F166" s="5"/>
    </row>
    <row r="167" spans="1:6" x14ac:dyDescent="0.3">
      <c r="A167" s="4"/>
      <c r="B167" s="13"/>
      <c r="C167" s="13"/>
      <c r="D167" s="12"/>
      <c r="E167" s="12"/>
      <c r="F167" s="5"/>
    </row>
    <row r="168" spans="1:6" x14ac:dyDescent="0.3">
      <c r="A168" s="4"/>
      <c r="B168" s="13"/>
      <c r="C168" s="13"/>
      <c r="D168" s="12"/>
      <c r="E168" s="12"/>
      <c r="F168" s="5"/>
    </row>
    <row r="169" spans="1:6" x14ac:dyDescent="0.3">
      <c r="A169" s="4"/>
      <c r="B169" s="13"/>
      <c r="C169" s="13"/>
      <c r="D169" s="12"/>
      <c r="E169" s="12"/>
      <c r="F169" s="5"/>
    </row>
    <row r="170" spans="1:6" x14ac:dyDescent="0.3">
      <c r="A170" s="4"/>
      <c r="B170" s="13"/>
      <c r="C170" s="13"/>
      <c r="D170" s="12"/>
      <c r="E170" s="12"/>
      <c r="F170" s="5"/>
    </row>
    <row r="171" spans="1:6" x14ac:dyDescent="0.3">
      <c r="A171" s="4"/>
      <c r="B171" s="15"/>
      <c r="C171" s="15"/>
      <c r="D171" s="12"/>
      <c r="E171" s="12"/>
      <c r="F171" s="5"/>
    </row>
    <row r="172" spans="1:6" x14ac:dyDescent="0.3">
      <c r="A172" s="4"/>
      <c r="B172" s="14"/>
      <c r="C172" s="14"/>
      <c r="D172" s="12"/>
      <c r="E172" s="12"/>
      <c r="F172" s="5"/>
    </row>
    <row r="173" spans="1:6" x14ac:dyDescent="0.3">
      <c r="A173" s="4"/>
      <c r="B173" s="14"/>
      <c r="C173" s="13"/>
      <c r="D173" s="12"/>
      <c r="E173" s="12"/>
      <c r="F173" s="5"/>
    </row>
    <row r="174" spans="1:6" x14ac:dyDescent="0.3">
      <c r="A174" s="4"/>
      <c r="B174" s="13"/>
      <c r="C174" s="13"/>
      <c r="D174" s="12"/>
      <c r="E174" s="12"/>
      <c r="F174" s="5"/>
    </row>
    <row r="175" spans="1:6" x14ac:dyDescent="0.3">
      <c r="A175" s="4"/>
      <c r="B175" s="13"/>
      <c r="C175" s="13"/>
      <c r="D175" s="12"/>
      <c r="E175" s="12"/>
      <c r="F175" s="5"/>
    </row>
    <row r="176" spans="1:6" x14ac:dyDescent="0.3">
      <c r="A176" s="4"/>
      <c r="B176" s="13"/>
      <c r="C176" s="13"/>
      <c r="D176" s="12"/>
      <c r="E176" s="12"/>
      <c r="F176" s="5"/>
    </row>
    <row r="177" spans="1:6" x14ac:dyDescent="0.3">
      <c r="A177" s="4"/>
      <c r="B177" s="14"/>
      <c r="C177" s="13"/>
      <c r="D177" s="12"/>
      <c r="E177" s="12"/>
      <c r="F177" s="5"/>
    </row>
    <row r="178" spans="1:6" x14ac:dyDescent="0.3">
      <c r="A178" s="4"/>
      <c r="B178" s="13"/>
      <c r="C178" s="13"/>
      <c r="D178" s="12"/>
      <c r="E178" s="12"/>
      <c r="F178" s="5"/>
    </row>
    <row r="179" spans="1:6" x14ac:dyDescent="0.3">
      <c r="A179" s="4"/>
      <c r="B179" s="13"/>
      <c r="C179" s="13"/>
      <c r="D179" s="12"/>
      <c r="E179" s="12"/>
      <c r="F179" s="5"/>
    </row>
    <row r="180" spans="1:6" x14ac:dyDescent="0.3">
      <c r="A180" s="4"/>
      <c r="B180" s="13"/>
      <c r="C180" s="13"/>
      <c r="D180" s="12"/>
      <c r="E180" s="12"/>
      <c r="F180" s="5"/>
    </row>
    <row r="181" spans="1:6" x14ac:dyDescent="0.3">
      <c r="A181" s="4"/>
      <c r="B181" s="13"/>
      <c r="C181" s="13"/>
      <c r="D181" s="12"/>
      <c r="E181" s="12"/>
      <c r="F181" s="5"/>
    </row>
    <row r="182" spans="1:6" x14ac:dyDescent="0.3">
      <c r="A182" s="4"/>
      <c r="B182" s="13"/>
      <c r="C182" s="13"/>
      <c r="D182" s="12"/>
      <c r="E182" s="12"/>
      <c r="F182" s="5"/>
    </row>
    <row r="183" spans="1:6" x14ac:dyDescent="0.3">
      <c r="A183" s="4"/>
      <c r="B183" s="15"/>
      <c r="C183" s="15"/>
      <c r="D183" s="12"/>
      <c r="E183" s="12"/>
      <c r="F183" s="5"/>
    </row>
    <row r="184" spans="1:6" x14ac:dyDescent="0.3">
      <c r="A184" s="4"/>
      <c r="B184" s="14"/>
      <c r="C184" s="14"/>
      <c r="D184" s="12"/>
      <c r="E184" s="12"/>
      <c r="F184" s="5"/>
    </row>
    <row r="185" spans="1:6" x14ac:dyDescent="0.3">
      <c r="A185" s="4"/>
      <c r="B185" s="14"/>
      <c r="C185" s="13"/>
      <c r="D185" s="12"/>
      <c r="E185" s="12"/>
      <c r="F185" s="5"/>
    </row>
    <row r="186" spans="1:6" x14ac:dyDescent="0.3">
      <c r="A186" s="4"/>
      <c r="B186" s="13"/>
      <c r="C186" s="13"/>
      <c r="D186" s="12"/>
      <c r="E186" s="12"/>
      <c r="F186" s="5"/>
    </row>
    <row r="187" spans="1:6" x14ac:dyDescent="0.3">
      <c r="A187" s="4"/>
      <c r="B187" s="13"/>
      <c r="C187" s="13"/>
      <c r="D187" s="12"/>
      <c r="E187" s="12"/>
      <c r="F187" s="5"/>
    </row>
    <row r="188" spans="1:6" x14ac:dyDescent="0.3">
      <c r="A188" s="4"/>
      <c r="B188" s="13"/>
      <c r="C188" s="13"/>
      <c r="D188" s="12"/>
      <c r="E188" s="12"/>
      <c r="F188" s="5"/>
    </row>
    <row r="189" spans="1:6" x14ac:dyDescent="0.3">
      <c r="A189" s="4"/>
      <c r="B189" s="13"/>
      <c r="C189" s="13"/>
      <c r="D189" s="12"/>
      <c r="E189" s="12"/>
      <c r="F189" s="5"/>
    </row>
    <row r="190" spans="1:6" x14ac:dyDescent="0.3">
      <c r="A190" s="4"/>
      <c r="B190" s="14"/>
      <c r="C190" s="13"/>
      <c r="D190" s="12"/>
      <c r="E190" s="12"/>
      <c r="F190" s="5"/>
    </row>
    <row r="191" spans="1:6" x14ac:dyDescent="0.3">
      <c r="A191" s="4"/>
      <c r="B191" s="13"/>
      <c r="C191" s="13"/>
      <c r="D191" s="12"/>
      <c r="E191" s="12"/>
      <c r="F191" s="5"/>
    </row>
    <row r="192" spans="1:6" x14ac:dyDescent="0.3">
      <c r="A192" s="4"/>
      <c r="B192" s="13"/>
      <c r="C192" s="13"/>
      <c r="D192" s="12"/>
      <c r="E192" s="12"/>
      <c r="F192" s="5"/>
    </row>
    <row r="193" spans="1:6" x14ac:dyDescent="0.3">
      <c r="A193" s="4"/>
      <c r="B193" s="13"/>
      <c r="C193" s="13"/>
      <c r="D193" s="12"/>
      <c r="E193" s="12"/>
      <c r="F193" s="5"/>
    </row>
    <row r="194" spans="1:6" x14ac:dyDescent="0.3">
      <c r="A194" s="4"/>
      <c r="B194" s="13"/>
      <c r="C194" s="13"/>
      <c r="D194" s="12"/>
      <c r="E194" s="12"/>
      <c r="F194" s="5"/>
    </row>
    <row r="195" spans="1:6" x14ac:dyDescent="0.3">
      <c r="A195" s="4"/>
      <c r="B195" s="13"/>
      <c r="C195" s="13"/>
      <c r="D195" s="12"/>
      <c r="E195" s="12"/>
      <c r="F195" s="5"/>
    </row>
    <row r="196" spans="1:6" x14ac:dyDescent="0.3">
      <c r="A196" s="4"/>
      <c r="B196" s="15"/>
      <c r="C196" s="15"/>
      <c r="D196" s="12"/>
      <c r="E196" s="12"/>
      <c r="F196" s="5"/>
    </row>
    <row r="197" spans="1:6" x14ac:dyDescent="0.3">
      <c r="A197" s="4"/>
      <c r="B197" s="14"/>
      <c r="C197" s="14"/>
      <c r="D197" s="12"/>
      <c r="E197" s="12"/>
      <c r="F197" s="5"/>
    </row>
    <row r="198" spans="1:6" x14ac:dyDescent="0.3">
      <c r="A198" s="4"/>
      <c r="B198" s="14"/>
      <c r="C198" s="13"/>
      <c r="D198" s="12"/>
      <c r="E198" s="12"/>
      <c r="F198" s="5"/>
    </row>
    <row r="199" spans="1:6" x14ac:dyDescent="0.3">
      <c r="A199" s="4"/>
      <c r="B199" s="13"/>
      <c r="C199" s="13"/>
      <c r="D199" s="12"/>
      <c r="E199" s="12"/>
      <c r="F199" s="5"/>
    </row>
    <row r="200" spans="1:6" x14ac:dyDescent="0.3">
      <c r="A200" s="4"/>
      <c r="B200" s="13"/>
      <c r="C200" s="13"/>
      <c r="D200" s="12"/>
      <c r="E200" s="12"/>
      <c r="F200" s="5"/>
    </row>
    <row r="201" spans="1:6" x14ac:dyDescent="0.3">
      <c r="A201" s="4"/>
      <c r="B201" s="13"/>
      <c r="C201" s="13"/>
      <c r="D201" s="12"/>
      <c r="E201" s="12"/>
      <c r="F201" s="5"/>
    </row>
    <row r="202" spans="1:6" x14ac:dyDescent="0.3">
      <c r="A202" s="4"/>
      <c r="B202" s="13"/>
      <c r="C202" s="13"/>
      <c r="D202" s="12"/>
      <c r="E202" s="12"/>
      <c r="F202" s="5"/>
    </row>
    <row r="203" spans="1:6" x14ac:dyDescent="0.3">
      <c r="A203" s="4"/>
      <c r="B203" s="13"/>
      <c r="C203" s="13"/>
      <c r="D203" s="12"/>
      <c r="E203" s="12"/>
      <c r="F203" s="5"/>
    </row>
    <row r="204" spans="1:6" x14ac:dyDescent="0.3">
      <c r="A204" s="4"/>
      <c r="B204" s="13"/>
      <c r="C204" s="13"/>
      <c r="D204" s="12"/>
      <c r="E204" s="12"/>
      <c r="F204" s="5"/>
    </row>
    <row r="205" spans="1:6" x14ac:dyDescent="0.3">
      <c r="A205" s="4"/>
      <c r="B205" s="13"/>
      <c r="C205" s="13"/>
      <c r="D205" s="12"/>
      <c r="E205" s="12"/>
      <c r="F205" s="5"/>
    </row>
    <row r="206" spans="1:6" x14ac:dyDescent="0.3">
      <c r="A206" s="4"/>
      <c r="B206" s="13"/>
      <c r="C206" s="13"/>
      <c r="D206" s="12"/>
      <c r="E206" s="12"/>
      <c r="F206" s="5"/>
    </row>
    <row r="207" spans="1:6" x14ac:dyDescent="0.3">
      <c r="A207" s="4"/>
      <c r="B207" s="13"/>
      <c r="C207" s="13"/>
      <c r="D207" s="12"/>
      <c r="E207" s="12"/>
      <c r="F207" s="5"/>
    </row>
    <row r="208" spans="1:6" x14ac:dyDescent="0.3">
      <c r="A208" s="4"/>
      <c r="B208" s="13"/>
      <c r="C208" s="13"/>
      <c r="D208" s="12"/>
      <c r="E208" s="12"/>
      <c r="F208" s="5"/>
    </row>
    <row r="209" spans="1:6" x14ac:dyDescent="0.3">
      <c r="A209" s="4"/>
      <c r="B209" s="13"/>
      <c r="C209" s="13"/>
      <c r="D209" s="12"/>
      <c r="E209" s="12"/>
      <c r="F209" s="5"/>
    </row>
    <row r="210" spans="1:6" x14ac:dyDescent="0.3">
      <c r="A210" s="4"/>
      <c r="B210" s="13"/>
      <c r="C210" s="13"/>
      <c r="D210" s="12"/>
      <c r="E210" s="12"/>
      <c r="F210" s="5"/>
    </row>
    <row r="211" spans="1:6" x14ac:dyDescent="0.3">
      <c r="A211" s="4"/>
      <c r="B211" s="13"/>
      <c r="C211" s="13"/>
      <c r="D211" s="12"/>
      <c r="E211" s="12"/>
      <c r="F211" s="5"/>
    </row>
    <row r="212" spans="1:6" x14ac:dyDescent="0.3">
      <c r="A212" s="4"/>
      <c r="B212" s="13"/>
      <c r="C212" s="13"/>
      <c r="D212" s="12"/>
      <c r="E212" s="12"/>
      <c r="F212" s="5"/>
    </row>
    <row r="213" spans="1:6" x14ac:dyDescent="0.3">
      <c r="A213" s="4"/>
      <c r="B213" s="13"/>
      <c r="C213" s="13"/>
      <c r="D213" s="12"/>
      <c r="E213" s="12"/>
      <c r="F213" s="5"/>
    </row>
    <row r="214" spans="1:6" x14ac:dyDescent="0.3">
      <c r="A214" s="4"/>
      <c r="B214" s="13"/>
      <c r="C214" s="13"/>
      <c r="D214" s="12"/>
      <c r="E214" s="12"/>
      <c r="F214" s="5"/>
    </row>
    <row r="215" spans="1:6" x14ac:dyDescent="0.3">
      <c r="A215" s="4"/>
      <c r="B215" s="13"/>
      <c r="C215" s="13"/>
      <c r="D215" s="12"/>
      <c r="E215" s="12"/>
      <c r="F215" s="5"/>
    </row>
    <row r="216" spans="1:6" x14ac:dyDescent="0.3">
      <c r="A216" s="4"/>
      <c r="B216" s="13"/>
      <c r="C216" s="13"/>
      <c r="D216" s="12"/>
      <c r="E216" s="12"/>
      <c r="F216" s="5"/>
    </row>
    <row r="217" spans="1:6" x14ac:dyDescent="0.3">
      <c r="A217" s="4"/>
      <c r="B217" s="13"/>
      <c r="C217" s="13"/>
      <c r="D217" s="12"/>
      <c r="E217" s="12"/>
      <c r="F217" s="5"/>
    </row>
    <row r="218" spans="1:6" x14ac:dyDescent="0.3">
      <c r="A218" s="4"/>
      <c r="B218" s="13"/>
      <c r="C218" s="13"/>
      <c r="D218" s="12"/>
      <c r="E218" s="12"/>
      <c r="F218" s="5"/>
    </row>
    <row r="219" spans="1:6" x14ac:dyDescent="0.3">
      <c r="A219" s="4"/>
      <c r="B219" s="13"/>
      <c r="C219" s="13"/>
      <c r="D219" s="12"/>
      <c r="E219" s="12"/>
      <c r="F219" s="5"/>
    </row>
    <row r="220" spans="1:6" x14ac:dyDescent="0.3">
      <c r="A220" s="4"/>
      <c r="B220" s="13"/>
      <c r="C220" s="13"/>
      <c r="D220" s="12"/>
      <c r="E220" s="12"/>
      <c r="F220" s="5"/>
    </row>
    <row r="221" spans="1:6" x14ac:dyDescent="0.3">
      <c r="A221" s="4"/>
      <c r="B221" s="13"/>
      <c r="C221" s="13"/>
      <c r="D221" s="12"/>
      <c r="E221" s="12"/>
      <c r="F221" s="5"/>
    </row>
    <row r="222" spans="1:6" x14ac:dyDescent="0.3">
      <c r="A222" s="4"/>
      <c r="B222" s="13"/>
      <c r="C222" s="13"/>
      <c r="D222" s="12"/>
      <c r="E222" s="12"/>
      <c r="F222" s="5"/>
    </row>
    <row r="223" spans="1:6" x14ac:dyDescent="0.3">
      <c r="A223" s="4"/>
      <c r="B223" s="13"/>
      <c r="C223" s="13"/>
      <c r="D223" s="12"/>
      <c r="E223" s="12"/>
      <c r="F223" s="5"/>
    </row>
    <row r="224" spans="1:6" x14ac:dyDescent="0.3">
      <c r="A224" s="4"/>
      <c r="B224" s="13"/>
      <c r="C224" s="13"/>
      <c r="D224" s="12"/>
      <c r="E224" s="12"/>
      <c r="F224" s="5"/>
    </row>
    <row r="225" spans="1:6" x14ac:dyDescent="0.3">
      <c r="A225" s="4"/>
      <c r="B225" s="13"/>
      <c r="C225" s="13"/>
      <c r="D225" s="12"/>
      <c r="E225" s="12"/>
      <c r="F225" s="5"/>
    </row>
    <row r="226" spans="1:6" x14ac:dyDescent="0.3">
      <c r="A226" s="4"/>
      <c r="B226" s="13"/>
      <c r="C226" s="13"/>
      <c r="D226" s="12"/>
      <c r="E226" s="12"/>
      <c r="F226" s="5"/>
    </row>
    <row r="227" spans="1:6" x14ac:dyDescent="0.3">
      <c r="A227" s="4"/>
      <c r="B227" s="13"/>
      <c r="C227" s="13"/>
      <c r="D227" s="12"/>
      <c r="E227" s="12"/>
      <c r="F227" s="5"/>
    </row>
    <row r="228" spans="1:6" x14ac:dyDescent="0.3">
      <c r="A228" s="4"/>
      <c r="B228" s="13"/>
      <c r="C228" s="13"/>
      <c r="D228" s="12"/>
      <c r="E228" s="12"/>
      <c r="F228" s="5"/>
    </row>
    <row r="229" spans="1:6" x14ac:dyDescent="0.3">
      <c r="A229" s="4"/>
      <c r="B229" s="13"/>
      <c r="C229" s="13"/>
      <c r="D229" s="12"/>
      <c r="E229" s="12"/>
      <c r="F229" s="5"/>
    </row>
    <row r="230" spans="1:6" x14ac:dyDescent="0.3">
      <c r="A230" s="4"/>
      <c r="B230" s="13"/>
      <c r="C230" s="13"/>
      <c r="D230" s="12"/>
      <c r="E230" s="12"/>
      <c r="F230" s="5"/>
    </row>
    <row r="231" spans="1:6" x14ac:dyDescent="0.3">
      <c r="A231" s="4"/>
      <c r="B231" s="13"/>
      <c r="C231" s="13"/>
      <c r="D231" s="12"/>
      <c r="E231" s="12"/>
      <c r="F231" s="5"/>
    </row>
    <row r="232" spans="1:6" x14ac:dyDescent="0.3">
      <c r="A232" s="4"/>
      <c r="B232" s="13"/>
      <c r="C232" s="13"/>
      <c r="D232" s="12"/>
      <c r="E232" s="12"/>
      <c r="F232" s="5"/>
    </row>
    <row r="233" spans="1:6" x14ac:dyDescent="0.3">
      <c r="A233" s="4"/>
      <c r="B233" s="13"/>
      <c r="C233" s="13"/>
      <c r="D233" s="12"/>
      <c r="E233" s="12"/>
      <c r="F233" s="5"/>
    </row>
    <row r="234" spans="1:6" x14ac:dyDescent="0.3">
      <c r="A234" s="4"/>
      <c r="B234" s="13"/>
      <c r="C234" s="13"/>
      <c r="D234" s="12"/>
      <c r="E234" s="12"/>
      <c r="F234" s="5"/>
    </row>
    <row r="235" spans="1:6" x14ac:dyDescent="0.3">
      <c r="A235" s="4"/>
      <c r="B235" s="13"/>
      <c r="C235" s="13"/>
      <c r="D235" s="12"/>
      <c r="E235" s="12"/>
      <c r="F235" s="5"/>
    </row>
    <row r="236" spans="1:6" x14ac:dyDescent="0.3">
      <c r="A236" s="4"/>
      <c r="B236" s="13"/>
      <c r="C236" s="13"/>
      <c r="D236" s="12"/>
      <c r="E236" s="12"/>
      <c r="F236" s="5"/>
    </row>
    <row r="237" spans="1:6" x14ac:dyDescent="0.3">
      <c r="A237" s="4"/>
      <c r="B237" s="13"/>
      <c r="C237" s="13"/>
      <c r="D237" s="12"/>
      <c r="E237" s="12"/>
      <c r="F237" s="5"/>
    </row>
    <row r="238" spans="1:6" x14ac:dyDescent="0.3">
      <c r="A238" s="4"/>
      <c r="B238" s="13"/>
      <c r="C238" s="13"/>
      <c r="D238" s="12"/>
      <c r="E238" s="12"/>
      <c r="F238" s="5"/>
    </row>
    <row r="239" spans="1:6" x14ac:dyDescent="0.3">
      <c r="A239" s="4"/>
      <c r="B239" s="13"/>
      <c r="C239" s="13"/>
      <c r="D239" s="12"/>
      <c r="E239" s="12"/>
      <c r="F239" s="5"/>
    </row>
    <row r="240" spans="1:6" x14ac:dyDescent="0.3">
      <c r="A240" s="4"/>
      <c r="B240" s="13"/>
      <c r="C240" s="13"/>
      <c r="D240" s="12"/>
      <c r="E240" s="12"/>
      <c r="F240" s="5"/>
    </row>
    <row r="241" spans="1:6" x14ac:dyDescent="0.3">
      <c r="A241" s="4"/>
      <c r="B241" s="13"/>
      <c r="C241" s="13"/>
      <c r="D241" s="12"/>
      <c r="E241" s="12"/>
      <c r="F241" s="5"/>
    </row>
    <row r="242" spans="1:6" x14ac:dyDescent="0.3">
      <c r="A242" s="4"/>
      <c r="B242" s="13"/>
      <c r="C242" s="13"/>
      <c r="D242" s="12"/>
      <c r="E242" s="12"/>
      <c r="F242" s="5"/>
    </row>
    <row r="243" spans="1:6" x14ac:dyDescent="0.3">
      <c r="A243" s="4"/>
      <c r="B243" s="13"/>
      <c r="C243" s="13"/>
      <c r="D243" s="12"/>
      <c r="E243" s="12"/>
      <c r="F243" s="5"/>
    </row>
    <row r="244" spans="1:6" x14ac:dyDescent="0.3">
      <c r="A244" s="4"/>
      <c r="B244" s="13"/>
      <c r="C244" s="13"/>
      <c r="D244" s="12"/>
      <c r="E244" s="12"/>
      <c r="F244" s="5"/>
    </row>
    <row r="245" spans="1:6" x14ac:dyDescent="0.3">
      <c r="A245" s="4"/>
      <c r="B245" s="13"/>
      <c r="C245" s="13"/>
      <c r="D245" s="12"/>
      <c r="E245" s="12"/>
      <c r="F245" s="5"/>
    </row>
    <row r="246" spans="1:6" x14ac:dyDescent="0.3">
      <c r="A246" s="4"/>
      <c r="B246" s="13"/>
      <c r="C246" s="13"/>
      <c r="D246" s="12"/>
      <c r="E246" s="12"/>
      <c r="F246" s="5"/>
    </row>
    <row r="247" spans="1:6" x14ac:dyDescent="0.3">
      <c r="A247" s="4"/>
      <c r="B247" s="13"/>
      <c r="C247" s="13"/>
      <c r="D247" s="12"/>
      <c r="E247" s="12"/>
      <c r="F247" s="5"/>
    </row>
    <row r="248" spans="1:6" x14ac:dyDescent="0.3">
      <c r="A248" s="4"/>
      <c r="B248" s="13"/>
      <c r="C248" s="13"/>
      <c r="D248" s="12"/>
      <c r="E248" s="12"/>
      <c r="F248" s="5"/>
    </row>
    <row r="249" spans="1:6" x14ac:dyDescent="0.3">
      <c r="A249" s="4"/>
      <c r="B249" s="13"/>
      <c r="C249" s="13"/>
      <c r="D249" s="12"/>
      <c r="E249" s="12"/>
      <c r="F249" s="5"/>
    </row>
    <row r="250" spans="1:6" x14ac:dyDescent="0.3">
      <c r="A250" s="4"/>
      <c r="B250" s="13"/>
      <c r="C250" s="13"/>
      <c r="D250" s="12"/>
      <c r="E250" s="12"/>
      <c r="F250" s="5"/>
    </row>
  </sheetData>
  <mergeCells count="8">
    <mergeCell ref="A1:F1"/>
    <mergeCell ref="H3:J3"/>
    <mergeCell ref="K3:N3"/>
    <mergeCell ref="H5:N5"/>
    <mergeCell ref="P13:R15"/>
    <mergeCell ref="P3:R3"/>
    <mergeCell ref="H1:N1"/>
    <mergeCell ref="H14:N16"/>
  </mergeCells>
  <conditionalFormatting sqref="H7:N12">
    <cfRule type="expression" dxfId="423" priority="1">
      <formula>ISNUMBER(MATCH(H7,$A$4:$A$300,0))</formula>
    </cfRule>
  </conditionalFormatting>
  <dataValidations count="5">
    <dataValidation type="list" allowBlank="1" showInputMessage="1" showErrorMessage="1" sqref="B128:B130 B36:B42 B50:B55 B57:B61 B44:B48 B197:B250 B63:B68 B70:B74 B76:B81 B83:B87 B89:B94 B96:B100 B102:B107 B109:B113 B115:B120 B122:B126 B16:B29 B10:B14 B4:B8 B132:B138 B140:B146 B148:B158 B160:B170 B172:B182 B184:B195 B31:B34" xr:uid="{00000000-0002-0000-1100-000000000000}">
      <formula1>disciplinas</formula1>
    </dataValidation>
    <dataValidation type="list" allowBlank="1" sqref="D4:D250" xr:uid="{00000000-0002-0000-1100-000001000000}">
      <formula1>tempo</formula1>
    </dataValidation>
    <dataValidation type="list" allowBlank="1" showInputMessage="1" showErrorMessage="1" sqref="F4:F250" xr:uid="{00000000-0002-0000-1100-000002000000}">
      <formula1>"Estudado, A estudar, Estudando"</formula1>
    </dataValidation>
    <dataValidation type="list" allowBlank="1" showInputMessage="1" showErrorMessage="1" sqref="K3:N3" xr:uid="{23034080-CD45-4DA4-A15D-4699ED7FD588}">
      <formula1>ano</formula1>
    </dataValidation>
    <dataValidation allowBlank="1" sqref="E4:E1048576" xr:uid="{CD7D750B-A04B-489E-89EA-8E7D8B462A13}"/>
  </dataValidations>
  <pageMargins left="0.25" right="0.25" top="0.75" bottom="0.75" header="0.3" footer="0.3"/>
  <pageSetup paperSize="9" scale="70" fitToHeight="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Plan18">
    <pageSetUpPr fitToPage="1"/>
  </sheetPr>
  <dimension ref="A1:R250"/>
  <sheetViews>
    <sheetView showGridLines="0" workbookViewId="0">
      <selection sqref="A1:F1"/>
    </sheetView>
  </sheetViews>
  <sheetFormatPr defaultColWidth="9.109375" defaultRowHeight="14.4" x14ac:dyDescent="0.3"/>
  <cols>
    <col min="1" max="1" width="12.6640625" style="3" customWidth="1"/>
    <col min="2" max="2" width="17.33203125" style="16" customWidth="1"/>
    <col min="3" max="3" width="50" style="16" customWidth="1"/>
    <col min="4" max="4" width="13.6640625" style="16" customWidth="1"/>
    <col min="5" max="5" width="34.109375" style="16" customWidth="1"/>
    <col min="6" max="6" width="13.109375" style="1" customWidth="1"/>
    <col min="7" max="7" width="3.5546875" style="1" customWidth="1"/>
    <col min="8" max="8" width="5.5546875" style="1" bestFit="1" customWidth="1"/>
    <col min="9" max="9" width="5" style="1" bestFit="1" customWidth="1"/>
    <col min="10" max="10" width="4.5546875" style="1" bestFit="1" customWidth="1"/>
    <col min="11" max="11" width="5.109375" style="1" bestFit="1" customWidth="1"/>
    <col min="12" max="12" width="4.5546875" style="1" bestFit="1" customWidth="1"/>
    <col min="13" max="13" width="4.88671875" style="1" bestFit="1" customWidth="1"/>
    <col min="14" max="14" width="5.33203125" style="1" customWidth="1"/>
    <col min="15" max="15" width="2.88671875" style="1" customWidth="1"/>
    <col min="16" max="17" width="9.109375" style="1"/>
    <col min="18" max="18" width="10.44140625" style="1" customWidth="1"/>
    <col min="19" max="16384" width="9.109375" style="1"/>
  </cols>
  <sheetData>
    <row r="1" spans="1:18" ht="21" customHeight="1" x14ac:dyDescent="0.3">
      <c r="A1" s="170" t="s">
        <v>27</v>
      </c>
      <c r="B1" s="170"/>
      <c r="C1" s="170"/>
      <c r="D1" s="170"/>
      <c r="E1" s="171"/>
      <c r="F1" s="171"/>
      <c r="H1" s="177" t="s">
        <v>74</v>
      </c>
      <c r="I1" s="177"/>
      <c r="J1" s="177"/>
      <c r="K1" s="177"/>
      <c r="L1" s="177"/>
      <c r="M1" s="177"/>
      <c r="N1" s="177"/>
    </row>
    <row r="2" spans="1:18" ht="7.5" customHeight="1" x14ac:dyDescent="0.3"/>
    <row r="3" spans="1:18" ht="30" customHeight="1" x14ac:dyDescent="0.3">
      <c r="A3" s="83" t="s">
        <v>0</v>
      </c>
      <c r="B3" s="84" t="s">
        <v>1</v>
      </c>
      <c r="C3" s="84" t="s">
        <v>2</v>
      </c>
      <c r="D3" s="84" t="s">
        <v>3</v>
      </c>
      <c r="E3" s="84" t="s">
        <v>34</v>
      </c>
      <c r="F3" s="84" t="s">
        <v>4</v>
      </c>
      <c r="H3" s="175" t="s">
        <v>14</v>
      </c>
      <c r="I3" s="175"/>
      <c r="J3" s="175"/>
      <c r="K3" s="176">
        <v>2021</v>
      </c>
      <c r="L3" s="176"/>
      <c r="M3" s="176"/>
      <c r="N3" s="176"/>
      <c r="P3" s="179"/>
      <c r="Q3" s="179"/>
      <c r="R3" s="179"/>
    </row>
    <row r="4" spans="1:18" ht="15" thickBot="1" x14ac:dyDescent="0.35">
      <c r="A4" s="4">
        <v>44348</v>
      </c>
      <c r="B4" s="14" t="s">
        <v>86</v>
      </c>
      <c r="C4" s="13" t="s">
        <v>87</v>
      </c>
      <c r="D4" s="12">
        <v>2.0833333333333332E-2</v>
      </c>
      <c r="E4" s="12"/>
      <c r="F4" s="5" t="s">
        <v>35</v>
      </c>
    </row>
    <row r="5" spans="1:18" ht="18" thickBot="1" x14ac:dyDescent="0.35">
      <c r="A5" s="4">
        <v>44349</v>
      </c>
      <c r="B5" s="13" t="s">
        <v>76</v>
      </c>
      <c r="C5" s="13" t="s">
        <v>88</v>
      </c>
      <c r="D5" s="12">
        <v>6.25E-2</v>
      </c>
      <c r="E5" s="12"/>
      <c r="F5" s="5" t="s">
        <v>79</v>
      </c>
      <c r="H5" s="172">
        <f>DATE(K3,6,1)</f>
        <v>44348</v>
      </c>
      <c r="I5" s="173"/>
      <c r="J5" s="173"/>
      <c r="K5" s="173"/>
      <c r="L5" s="173"/>
      <c r="M5" s="173"/>
      <c r="N5" s="174"/>
    </row>
    <row r="6" spans="1:18" ht="16.2" thickBot="1" x14ac:dyDescent="0.35">
      <c r="A6" s="4">
        <v>44350</v>
      </c>
      <c r="B6" s="13" t="s">
        <v>76</v>
      </c>
      <c r="C6" s="13" t="s">
        <v>89</v>
      </c>
      <c r="D6" s="12">
        <v>0.104166666666667</v>
      </c>
      <c r="E6" s="12"/>
      <c r="F6" s="5" t="s">
        <v>35</v>
      </c>
      <c r="H6" s="7" t="s">
        <v>15</v>
      </c>
      <c r="I6" s="7" t="s">
        <v>16</v>
      </c>
      <c r="J6" s="7" t="s">
        <v>17</v>
      </c>
      <c r="K6" s="7" t="s">
        <v>18</v>
      </c>
      <c r="L6" s="7" t="s">
        <v>19</v>
      </c>
      <c r="M6" s="7" t="s">
        <v>20</v>
      </c>
      <c r="N6" s="7" t="s">
        <v>21</v>
      </c>
    </row>
    <row r="7" spans="1:18" ht="15.6" thickBot="1" x14ac:dyDescent="0.35">
      <c r="A7" s="4">
        <v>44351</v>
      </c>
      <c r="B7" s="13" t="s">
        <v>77</v>
      </c>
      <c r="C7" s="13" t="s">
        <v>90</v>
      </c>
      <c r="D7" s="12">
        <v>0.14583333333333301</v>
      </c>
      <c r="E7" s="12"/>
      <c r="F7" s="5" t="s">
        <v>79</v>
      </c>
      <c r="H7" s="6" t="str">
        <f>IF(MONTH($H$5)&lt;&gt;MONTH($H$5-(WEEKDAY($H$5,1))-IF((WEEKDAY($H$5,1))&lt;=0,7,0)+(ROW(H7)-ROW($H$7))*7+(COLUMN(H7)-COLUMN($H$7)+1)),"",$H$5-(WEEKDAY($H$5,1))-IF((WEEKDAY($H$5,1))&lt;=0,7,0)+(ROW(H7)-ROW($H$7))*7+(COLUMN(H7)-COLUMN($H$7)+1))</f>
        <v/>
      </c>
      <c r="I7" s="6" t="str">
        <f t="shared" ref="I7:N12" si="0">IF(MONTH($H$5)&lt;&gt;MONTH($H$5-(WEEKDAY($H$5,1))-IF((WEEKDAY($H$5,1))&lt;=0,7,0)+(ROW(I7)-ROW($H$7))*7+(COLUMN(I7)-COLUMN($H$7)+1)),"",$H$5-(WEEKDAY($H$5,1))-IF((WEEKDAY($H$5,1))&lt;=0,7,0)+(ROW(I7)-ROW($H$7))*7+(COLUMN(I7)-COLUMN($H$7)+1))</f>
        <v/>
      </c>
      <c r="J7" s="6">
        <f t="shared" si="0"/>
        <v>44348</v>
      </c>
      <c r="K7" s="6">
        <f t="shared" si="0"/>
        <v>44349</v>
      </c>
      <c r="L7" s="6">
        <f t="shared" si="0"/>
        <v>44350</v>
      </c>
      <c r="M7" s="6">
        <f>IF(MONTH($H$5)&lt;&gt;MONTH($H$5-(WEEKDAY($H$5,1))-IF((WEEKDAY($H$5,1))&lt;=0,7,0)+(ROW(M7)-ROW($H$7))*7+(COLUMN(M7)-COLUMN($H$7)+1)),"",$H$5-(WEEKDAY($H$5,1))-IF((WEEKDAY($H$5,1))&lt;=0,7,0)+(ROW(M7)-ROW($H$7))*7+(COLUMN(M7)-COLUMN($H$7)+1))</f>
        <v>44351</v>
      </c>
      <c r="N7" s="6">
        <f t="shared" si="0"/>
        <v>44352</v>
      </c>
    </row>
    <row r="8" spans="1:18" ht="15.6" thickBot="1" x14ac:dyDescent="0.35">
      <c r="A8" s="4">
        <v>44352</v>
      </c>
      <c r="B8" s="13" t="s">
        <v>77</v>
      </c>
      <c r="C8" s="13" t="s">
        <v>91</v>
      </c>
      <c r="D8" s="12">
        <v>0.1875</v>
      </c>
      <c r="E8" s="12"/>
      <c r="F8" s="5" t="s">
        <v>36</v>
      </c>
      <c r="H8" s="6">
        <f t="shared" ref="H8:H12" si="1">IF(MONTH($H$5)&lt;&gt;MONTH($H$5-(WEEKDAY($H$5,1))-IF((WEEKDAY($H$5,1))&lt;=0,7,0)+(ROW(H8)-ROW($H$7))*7+(COLUMN(H8)-COLUMN($H$7)+1)),"",$H$5-(WEEKDAY($H$5,1))-IF((WEEKDAY($H$5,1))&lt;=0,7,0)+(ROW(H8)-ROW($H$7))*7+(COLUMN(H8)-COLUMN($H$7)+1))</f>
        <v>44353</v>
      </c>
      <c r="I8" s="6">
        <f t="shared" si="0"/>
        <v>44354</v>
      </c>
      <c r="J8" s="6">
        <f t="shared" si="0"/>
        <v>44355</v>
      </c>
      <c r="K8" s="6">
        <f t="shared" si="0"/>
        <v>44356</v>
      </c>
      <c r="L8" s="6">
        <f t="shared" si="0"/>
        <v>44357</v>
      </c>
      <c r="M8" s="6">
        <f>IF(MONTH($H$5)&lt;&gt;MONTH($H$5-(WEEKDAY($H$5,1))-IF((WEEKDAY($H$5,1))&lt;=0,7,0)+(ROW(M8)-ROW($H$7))*7+(COLUMN(M8)-COLUMN($H$7)+1)),"",$H$5-(WEEKDAY($H$5,1))-IF((WEEKDAY($H$5,1))&lt;=0,7,0)+(ROW(M8)-ROW($H$7))*7+(COLUMN(M8)-COLUMN($H$7)+1))</f>
        <v>44358</v>
      </c>
      <c r="N8" s="6">
        <f t="shared" si="0"/>
        <v>44359</v>
      </c>
    </row>
    <row r="9" spans="1:18" ht="15.6" thickBot="1" x14ac:dyDescent="0.35">
      <c r="A9" s="4">
        <v>44353</v>
      </c>
      <c r="B9" s="15" t="s">
        <v>76</v>
      </c>
      <c r="C9" s="15" t="s">
        <v>78</v>
      </c>
      <c r="D9" s="12">
        <v>0.22916666666666699</v>
      </c>
      <c r="E9" s="12"/>
      <c r="F9" s="5" t="s">
        <v>36</v>
      </c>
      <c r="H9" s="6">
        <f t="shared" si="1"/>
        <v>44360</v>
      </c>
      <c r="I9" s="6">
        <f t="shared" si="0"/>
        <v>44361</v>
      </c>
      <c r="J9" s="6">
        <f t="shared" si="0"/>
        <v>44362</v>
      </c>
      <c r="K9" s="6">
        <f t="shared" si="0"/>
        <v>44363</v>
      </c>
      <c r="L9" s="6">
        <f t="shared" si="0"/>
        <v>44364</v>
      </c>
      <c r="M9" s="6">
        <f t="shared" si="0"/>
        <v>44365</v>
      </c>
      <c r="N9" s="6">
        <f t="shared" si="0"/>
        <v>44366</v>
      </c>
    </row>
    <row r="10" spans="1:18" ht="15.6" thickBot="1" x14ac:dyDescent="0.35">
      <c r="A10" s="4">
        <v>44354</v>
      </c>
      <c r="B10" s="14" t="s">
        <v>86</v>
      </c>
      <c r="C10" s="14" t="s">
        <v>92</v>
      </c>
      <c r="D10" s="12">
        <v>0.27083333333333298</v>
      </c>
      <c r="E10" s="12"/>
      <c r="F10" s="5" t="s">
        <v>36</v>
      </c>
      <c r="H10" s="6">
        <f t="shared" si="1"/>
        <v>44367</v>
      </c>
      <c r="I10" s="6">
        <f t="shared" si="0"/>
        <v>44368</v>
      </c>
      <c r="J10" s="6">
        <f t="shared" si="0"/>
        <v>44369</v>
      </c>
      <c r="K10" s="6">
        <f t="shared" si="0"/>
        <v>44370</v>
      </c>
      <c r="L10" s="6">
        <f t="shared" si="0"/>
        <v>44371</v>
      </c>
      <c r="M10" s="6">
        <f t="shared" si="0"/>
        <v>44372</v>
      </c>
      <c r="N10" s="6">
        <f t="shared" si="0"/>
        <v>44373</v>
      </c>
    </row>
    <row r="11" spans="1:18" ht="15.6" thickBot="1" x14ac:dyDescent="0.35">
      <c r="A11" s="4">
        <v>44355</v>
      </c>
      <c r="B11" s="13" t="s">
        <v>76</v>
      </c>
      <c r="C11" s="13" t="s">
        <v>93</v>
      </c>
      <c r="D11" s="12">
        <v>0.3125</v>
      </c>
      <c r="E11" s="12"/>
      <c r="F11" s="5" t="s">
        <v>35</v>
      </c>
      <c r="H11" s="6">
        <f t="shared" si="1"/>
        <v>44374</v>
      </c>
      <c r="I11" s="6">
        <f t="shared" si="0"/>
        <v>44375</v>
      </c>
      <c r="J11" s="6">
        <f t="shared" si="0"/>
        <v>44376</v>
      </c>
      <c r="K11" s="6">
        <f t="shared" si="0"/>
        <v>44377</v>
      </c>
      <c r="L11" s="6" t="str">
        <f t="shared" si="0"/>
        <v/>
      </c>
      <c r="M11" s="6" t="str">
        <f t="shared" si="0"/>
        <v/>
      </c>
      <c r="N11" s="6" t="str">
        <f t="shared" si="0"/>
        <v/>
      </c>
    </row>
    <row r="12" spans="1:18" ht="15.6" thickBot="1" x14ac:dyDescent="0.35">
      <c r="A12" s="4">
        <v>44356</v>
      </c>
      <c r="B12" s="13" t="s">
        <v>76</v>
      </c>
      <c r="C12" s="13" t="s">
        <v>37</v>
      </c>
      <c r="D12" s="12">
        <v>0.35416666666666702</v>
      </c>
      <c r="E12" s="12"/>
      <c r="F12" s="5" t="s">
        <v>36</v>
      </c>
      <c r="H12" s="6" t="str">
        <f t="shared" si="1"/>
        <v/>
      </c>
      <c r="I12" s="6" t="str">
        <f t="shared" si="0"/>
        <v/>
      </c>
      <c r="J12" s="6" t="str">
        <f t="shared" si="0"/>
        <v/>
      </c>
      <c r="K12" s="6" t="str">
        <f t="shared" si="0"/>
        <v/>
      </c>
      <c r="L12" s="6" t="str">
        <f t="shared" si="0"/>
        <v/>
      </c>
      <c r="M12" s="6" t="str">
        <f t="shared" si="0"/>
        <v/>
      </c>
      <c r="N12" s="6" t="str">
        <f t="shared" si="0"/>
        <v/>
      </c>
    </row>
    <row r="13" spans="1:18" x14ac:dyDescent="0.3">
      <c r="A13" s="4">
        <v>44357</v>
      </c>
      <c r="B13" s="13" t="s">
        <v>77</v>
      </c>
      <c r="C13" s="13" t="s">
        <v>38</v>
      </c>
      <c r="D13" s="12">
        <v>0.39583333333333298</v>
      </c>
      <c r="E13" s="12"/>
      <c r="F13" s="5" t="s">
        <v>79</v>
      </c>
      <c r="P13" s="178"/>
      <c r="Q13" s="178"/>
      <c r="R13" s="178"/>
    </row>
    <row r="14" spans="1:18" x14ac:dyDescent="0.3">
      <c r="A14" s="4">
        <v>44358</v>
      </c>
      <c r="B14" s="13" t="s">
        <v>77</v>
      </c>
      <c r="C14" s="13" t="s">
        <v>33</v>
      </c>
      <c r="D14" s="12">
        <v>0.4375</v>
      </c>
      <c r="E14" s="12"/>
      <c r="F14" s="5" t="s">
        <v>79</v>
      </c>
      <c r="H14" s="169" t="s">
        <v>114</v>
      </c>
      <c r="I14" s="169"/>
      <c r="J14" s="169"/>
      <c r="K14" s="169"/>
      <c r="L14" s="169"/>
      <c r="M14" s="169"/>
      <c r="N14" s="169"/>
      <c r="P14" s="178"/>
      <c r="Q14" s="178"/>
      <c r="R14" s="178"/>
    </row>
    <row r="15" spans="1:18" x14ac:dyDescent="0.3">
      <c r="A15" s="4">
        <v>44359</v>
      </c>
      <c r="B15" s="15" t="s">
        <v>76</v>
      </c>
      <c r="C15" s="15" t="s">
        <v>39</v>
      </c>
      <c r="D15" s="12">
        <v>0.47916666666666702</v>
      </c>
      <c r="E15" s="12"/>
      <c r="F15" s="5" t="s">
        <v>79</v>
      </c>
      <c r="H15" s="169"/>
      <c r="I15" s="169"/>
      <c r="J15" s="169"/>
      <c r="K15" s="169"/>
      <c r="L15" s="169"/>
      <c r="M15" s="169"/>
      <c r="N15" s="169"/>
      <c r="P15" s="178"/>
      <c r="Q15" s="178"/>
      <c r="R15" s="178"/>
    </row>
    <row r="16" spans="1:18" x14ac:dyDescent="0.3">
      <c r="A16" s="4">
        <v>44360</v>
      </c>
      <c r="B16" s="14" t="s">
        <v>86</v>
      </c>
      <c r="C16" s="14" t="s">
        <v>40</v>
      </c>
      <c r="D16" s="12">
        <v>0.52083333333333304</v>
      </c>
      <c r="E16" s="12"/>
      <c r="F16" s="5" t="s">
        <v>79</v>
      </c>
      <c r="H16" s="169"/>
      <c r="I16" s="169"/>
      <c r="J16" s="169"/>
      <c r="K16" s="169"/>
      <c r="L16" s="169"/>
      <c r="M16" s="169"/>
      <c r="N16" s="169"/>
    </row>
    <row r="17" spans="1:6" x14ac:dyDescent="0.3">
      <c r="A17" s="4">
        <v>44361</v>
      </c>
      <c r="B17" s="13" t="s">
        <v>76</v>
      </c>
      <c r="C17" s="13" t="s">
        <v>94</v>
      </c>
      <c r="D17" s="12">
        <v>0.5625</v>
      </c>
      <c r="E17" s="12"/>
      <c r="F17" s="5" t="s">
        <v>79</v>
      </c>
    </row>
    <row r="18" spans="1:6" x14ac:dyDescent="0.3">
      <c r="A18" s="4">
        <v>44362</v>
      </c>
      <c r="B18" s="13" t="s">
        <v>77</v>
      </c>
      <c r="C18" s="13" t="s">
        <v>95</v>
      </c>
      <c r="D18" s="12">
        <v>0.60416666666666696</v>
      </c>
      <c r="E18" s="12"/>
      <c r="F18" s="5" t="s">
        <v>79</v>
      </c>
    </row>
    <row r="19" spans="1:6" x14ac:dyDescent="0.3">
      <c r="A19" s="4">
        <v>44363</v>
      </c>
      <c r="B19" s="13" t="s">
        <v>96</v>
      </c>
      <c r="C19" s="13" t="s">
        <v>97</v>
      </c>
      <c r="D19" s="12">
        <v>0.64583333333333304</v>
      </c>
      <c r="E19" s="12"/>
      <c r="F19" s="5" t="s">
        <v>35</v>
      </c>
    </row>
    <row r="20" spans="1:6" x14ac:dyDescent="0.3">
      <c r="A20" s="4">
        <v>44364</v>
      </c>
      <c r="B20" s="13" t="s">
        <v>86</v>
      </c>
      <c r="C20" s="13" t="s">
        <v>98</v>
      </c>
      <c r="D20" s="12">
        <v>0.6875</v>
      </c>
      <c r="E20" s="12"/>
      <c r="F20" s="5" t="s">
        <v>79</v>
      </c>
    </row>
    <row r="21" spans="1:6" x14ac:dyDescent="0.3">
      <c r="A21" s="4">
        <v>44365</v>
      </c>
      <c r="B21" s="13" t="s">
        <v>77</v>
      </c>
      <c r="C21" s="13" t="s">
        <v>99</v>
      </c>
      <c r="D21" s="12">
        <v>0.72916666666666696</v>
      </c>
      <c r="E21" s="12"/>
      <c r="F21" s="5" t="s">
        <v>79</v>
      </c>
    </row>
    <row r="22" spans="1:6" x14ac:dyDescent="0.3">
      <c r="A22" s="4">
        <v>44366</v>
      </c>
      <c r="B22" s="11" t="s">
        <v>76</v>
      </c>
      <c r="C22" s="11" t="s">
        <v>100</v>
      </c>
      <c r="D22" s="12">
        <v>0.77083333333333304</v>
      </c>
      <c r="E22" s="12"/>
      <c r="F22" s="5" t="s">
        <v>35</v>
      </c>
    </row>
    <row r="23" spans="1:6" x14ac:dyDescent="0.3">
      <c r="A23" s="4">
        <v>44367</v>
      </c>
      <c r="B23" s="13" t="s">
        <v>77</v>
      </c>
      <c r="C23" s="13" t="s">
        <v>80</v>
      </c>
      <c r="D23" s="12">
        <v>0.8125</v>
      </c>
      <c r="E23" s="12"/>
      <c r="F23" s="5" t="s">
        <v>79</v>
      </c>
    </row>
    <row r="24" spans="1:6" x14ac:dyDescent="0.3">
      <c r="A24" s="4">
        <v>44368</v>
      </c>
      <c r="B24" s="13" t="s">
        <v>96</v>
      </c>
      <c r="C24" s="13" t="s">
        <v>101</v>
      </c>
      <c r="D24" s="12">
        <v>0.85416666666666696</v>
      </c>
      <c r="E24" s="12"/>
      <c r="F24" s="5" t="s">
        <v>79</v>
      </c>
    </row>
    <row r="25" spans="1:6" x14ac:dyDescent="0.3">
      <c r="A25" s="4">
        <v>44369</v>
      </c>
      <c r="B25" s="14" t="s">
        <v>86</v>
      </c>
      <c r="C25" s="13" t="s">
        <v>87</v>
      </c>
      <c r="D25" s="12">
        <v>0.89583333333333304</v>
      </c>
      <c r="E25" s="12"/>
      <c r="F25" s="5" t="s">
        <v>79</v>
      </c>
    </row>
    <row r="26" spans="1:6" x14ac:dyDescent="0.3">
      <c r="A26" s="4">
        <v>44370</v>
      </c>
      <c r="B26" s="13" t="s">
        <v>76</v>
      </c>
      <c r="C26" s="13" t="s">
        <v>88</v>
      </c>
      <c r="D26" s="12">
        <v>0.9375</v>
      </c>
      <c r="E26" s="12"/>
      <c r="F26" s="5" t="s">
        <v>79</v>
      </c>
    </row>
    <row r="27" spans="1:6" x14ac:dyDescent="0.3">
      <c r="A27" s="4">
        <v>44371</v>
      </c>
      <c r="B27" s="13" t="s">
        <v>76</v>
      </c>
      <c r="C27" s="13" t="s">
        <v>89</v>
      </c>
      <c r="D27" s="12">
        <v>0.97916666666666696</v>
      </c>
      <c r="E27" s="12"/>
      <c r="F27" s="5" t="s">
        <v>35</v>
      </c>
    </row>
    <row r="28" spans="1:6" x14ac:dyDescent="0.3">
      <c r="A28" s="4">
        <v>44372</v>
      </c>
      <c r="B28" s="13" t="s">
        <v>77</v>
      </c>
      <c r="C28" s="13" t="s">
        <v>90</v>
      </c>
      <c r="D28" s="12">
        <v>1.0208333333333299</v>
      </c>
      <c r="E28" s="12"/>
      <c r="F28" s="5" t="s">
        <v>35</v>
      </c>
    </row>
    <row r="29" spans="1:6" x14ac:dyDescent="0.3">
      <c r="A29" s="4">
        <v>44373</v>
      </c>
      <c r="B29" s="13" t="s">
        <v>77</v>
      </c>
      <c r="C29" s="13" t="s">
        <v>91</v>
      </c>
      <c r="D29" s="12">
        <v>1.0625</v>
      </c>
      <c r="E29" s="12"/>
      <c r="F29" s="5" t="s">
        <v>36</v>
      </c>
    </row>
    <row r="30" spans="1:6" x14ac:dyDescent="0.3">
      <c r="A30" s="4"/>
      <c r="B30" s="15"/>
      <c r="C30" s="15"/>
      <c r="D30" s="12"/>
      <c r="E30" s="12"/>
      <c r="F30" s="5"/>
    </row>
    <row r="31" spans="1:6" x14ac:dyDescent="0.3">
      <c r="A31" s="4"/>
      <c r="B31" s="14"/>
      <c r="C31" s="14"/>
      <c r="D31" s="12"/>
      <c r="E31" s="12"/>
      <c r="F31" s="5"/>
    </row>
    <row r="32" spans="1:6" x14ac:dyDescent="0.3">
      <c r="A32" s="4"/>
      <c r="B32" s="13"/>
      <c r="C32" s="13"/>
      <c r="D32" s="12"/>
      <c r="E32" s="12"/>
      <c r="F32" s="5"/>
    </row>
    <row r="33" spans="1:6" x14ac:dyDescent="0.3">
      <c r="A33" s="4"/>
      <c r="B33" s="13"/>
      <c r="C33" s="13"/>
      <c r="D33" s="12"/>
      <c r="E33" s="12"/>
      <c r="F33" s="5"/>
    </row>
    <row r="34" spans="1:6" x14ac:dyDescent="0.3">
      <c r="A34" s="4"/>
      <c r="B34" s="13"/>
      <c r="C34" s="13"/>
      <c r="D34" s="12"/>
      <c r="E34" s="12"/>
      <c r="F34" s="5"/>
    </row>
    <row r="35" spans="1:6" x14ac:dyDescent="0.3">
      <c r="A35" s="4"/>
      <c r="B35" s="13"/>
      <c r="C35" s="13"/>
      <c r="D35" s="12"/>
      <c r="E35" s="12"/>
      <c r="F35" s="5"/>
    </row>
    <row r="36" spans="1:6" x14ac:dyDescent="0.3">
      <c r="A36" s="4"/>
      <c r="B36" s="13"/>
      <c r="C36" s="13"/>
      <c r="D36" s="12"/>
      <c r="E36" s="12"/>
      <c r="F36" s="5"/>
    </row>
    <row r="37" spans="1:6" x14ac:dyDescent="0.3">
      <c r="A37" s="4"/>
      <c r="B37" s="11"/>
      <c r="C37" s="11"/>
      <c r="D37" s="12"/>
      <c r="E37" s="12"/>
      <c r="F37" s="5"/>
    </row>
    <row r="38" spans="1:6" x14ac:dyDescent="0.3">
      <c r="A38" s="4"/>
      <c r="B38" s="13"/>
      <c r="C38" s="13"/>
      <c r="D38" s="12"/>
      <c r="E38" s="12"/>
      <c r="F38" s="5"/>
    </row>
    <row r="39" spans="1:6" x14ac:dyDescent="0.3">
      <c r="A39" s="4"/>
      <c r="B39" s="13"/>
      <c r="C39" s="13"/>
      <c r="D39" s="12"/>
      <c r="E39" s="12"/>
      <c r="F39" s="5"/>
    </row>
    <row r="40" spans="1:6" x14ac:dyDescent="0.3">
      <c r="A40" s="4"/>
      <c r="B40" s="14"/>
      <c r="C40" s="13"/>
      <c r="D40" s="12"/>
      <c r="E40" s="12"/>
      <c r="F40" s="5"/>
    </row>
    <row r="41" spans="1:6" x14ac:dyDescent="0.3">
      <c r="A41" s="4"/>
      <c r="B41" s="13"/>
      <c r="C41" s="13"/>
      <c r="D41" s="12"/>
      <c r="E41" s="12"/>
      <c r="F41" s="5"/>
    </row>
    <row r="42" spans="1:6" x14ac:dyDescent="0.3">
      <c r="A42" s="4"/>
      <c r="B42" s="13"/>
      <c r="C42" s="13"/>
      <c r="D42" s="12"/>
      <c r="E42" s="12"/>
      <c r="F42" s="5"/>
    </row>
    <row r="43" spans="1:6" x14ac:dyDescent="0.3">
      <c r="A43" s="4"/>
      <c r="B43" s="15"/>
      <c r="C43" s="15"/>
      <c r="D43" s="12"/>
      <c r="E43" s="12"/>
      <c r="F43" s="5"/>
    </row>
    <row r="44" spans="1:6" x14ac:dyDescent="0.3">
      <c r="A44" s="4"/>
      <c r="B44" s="14"/>
      <c r="C44" s="14"/>
      <c r="D44" s="12"/>
      <c r="E44" s="12"/>
      <c r="F44" s="5"/>
    </row>
    <row r="45" spans="1:6" x14ac:dyDescent="0.3">
      <c r="A45" s="4"/>
      <c r="B45" s="13"/>
      <c r="C45" s="13"/>
      <c r="D45" s="12"/>
      <c r="E45" s="12"/>
      <c r="F45" s="5"/>
    </row>
    <row r="46" spans="1:6" x14ac:dyDescent="0.3">
      <c r="A46" s="4"/>
      <c r="B46" s="13"/>
      <c r="C46" s="13"/>
      <c r="D46" s="12"/>
      <c r="E46" s="12"/>
      <c r="F46" s="5"/>
    </row>
    <row r="47" spans="1:6" x14ac:dyDescent="0.3">
      <c r="A47" s="4"/>
      <c r="B47" s="13"/>
      <c r="C47" s="13"/>
      <c r="D47" s="12"/>
      <c r="E47" s="12"/>
      <c r="F47" s="5"/>
    </row>
    <row r="48" spans="1:6" x14ac:dyDescent="0.3">
      <c r="A48" s="4"/>
      <c r="B48" s="13"/>
      <c r="C48" s="13"/>
      <c r="D48" s="12"/>
      <c r="E48" s="12"/>
      <c r="F48" s="5"/>
    </row>
    <row r="49" spans="1:6" x14ac:dyDescent="0.3">
      <c r="A49" s="4"/>
      <c r="B49" s="15"/>
      <c r="C49" s="15"/>
      <c r="D49" s="12"/>
      <c r="E49" s="12"/>
      <c r="F49" s="5"/>
    </row>
    <row r="50" spans="1:6" x14ac:dyDescent="0.3">
      <c r="A50" s="4"/>
      <c r="B50" s="14"/>
      <c r="C50" s="14"/>
      <c r="D50" s="12"/>
      <c r="E50" s="12"/>
      <c r="F50" s="5"/>
    </row>
    <row r="51" spans="1:6" x14ac:dyDescent="0.3">
      <c r="A51" s="4"/>
      <c r="B51" s="14"/>
      <c r="C51" s="13"/>
      <c r="D51" s="12"/>
      <c r="E51" s="12"/>
      <c r="F51" s="5"/>
    </row>
    <row r="52" spans="1:6" x14ac:dyDescent="0.3">
      <c r="A52" s="4"/>
      <c r="B52" s="13"/>
      <c r="C52" s="13"/>
      <c r="D52" s="12"/>
      <c r="E52" s="12"/>
      <c r="F52" s="5"/>
    </row>
    <row r="53" spans="1:6" x14ac:dyDescent="0.3">
      <c r="A53" s="4"/>
      <c r="B53" s="13"/>
      <c r="C53" s="13"/>
      <c r="D53" s="12"/>
      <c r="E53" s="12"/>
      <c r="F53" s="5"/>
    </row>
    <row r="54" spans="1:6" x14ac:dyDescent="0.3">
      <c r="A54" s="4"/>
      <c r="B54" s="13"/>
      <c r="C54" s="13"/>
      <c r="D54" s="12"/>
      <c r="E54" s="12"/>
      <c r="F54" s="5"/>
    </row>
    <row r="55" spans="1:6" x14ac:dyDescent="0.3">
      <c r="A55" s="4"/>
      <c r="B55" s="13"/>
      <c r="C55" s="13"/>
      <c r="D55" s="12"/>
      <c r="E55" s="12"/>
      <c r="F55" s="5"/>
    </row>
    <row r="56" spans="1:6" x14ac:dyDescent="0.3">
      <c r="A56" s="4"/>
      <c r="B56" s="15"/>
      <c r="C56" s="15"/>
      <c r="D56" s="12"/>
      <c r="E56" s="12"/>
      <c r="F56" s="5"/>
    </row>
    <row r="57" spans="1:6" x14ac:dyDescent="0.3">
      <c r="A57" s="4"/>
      <c r="B57" s="14"/>
      <c r="C57" s="14"/>
      <c r="D57" s="12"/>
      <c r="E57" s="12"/>
      <c r="F57" s="5"/>
    </row>
    <row r="58" spans="1:6" x14ac:dyDescent="0.3">
      <c r="A58" s="4"/>
      <c r="B58" s="13"/>
      <c r="C58" s="13"/>
      <c r="D58" s="12"/>
      <c r="E58" s="12"/>
      <c r="F58" s="5"/>
    </row>
    <row r="59" spans="1:6" x14ac:dyDescent="0.3">
      <c r="A59" s="4"/>
      <c r="B59" s="13"/>
      <c r="C59" s="13"/>
      <c r="D59" s="12"/>
      <c r="E59" s="12"/>
      <c r="F59" s="5"/>
    </row>
    <row r="60" spans="1:6" x14ac:dyDescent="0.3">
      <c r="A60" s="4"/>
      <c r="B60" s="13"/>
      <c r="C60" s="13"/>
      <c r="D60" s="12"/>
      <c r="E60" s="12"/>
      <c r="F60" s="5"/>
    </row>
    <row r="61" spans="1:6" x14ac:dyDescent="0.3">
      <c r="A61" s="4"/>
      <c r="B61" s="13"/>
      <c r="C61" s="13"/>
      <c r="D61" s="12"/>
      <c r="E61" s="12"/>
      <c r="F61" s="5"/>
    </row>
    <row r="62" spans="1:6" x14ac:dyDescent="0.3">
      <c r="A62" s="4"/>
      <c r="B62" s="15"/>
      <c r="C62" s="15"/>
      <c r="D62" s="12"/>
      <c r="E62" s="12"/>
      <c r="F62" s="5"/>
    </row>
    <row r="63" spans="1:6" x14ac:dyDescent="0.3">
      <c r="A63" s="4"/>
      <c r="B63" s="14"/>
      <c r="C63" s="14"/>
      <c r="D63" s="12"/>
      <c r="E63" s="12"/>
      <c r="F63" s="5"/>
    </row>
    <row r="64" spans="1:6" x14ac:dyDescent="0.3">
      <c r="A64" s="4"/>
      <c r="B64" s="14"/>
      <c r="C64" s="13"/>
      <c r="D64" s="12"/>
      <c r="E64" s="12"/>
      <c r="F64" s="5"/>
    </row>
    <row r="65" spans="1:6" x14ac:dyDescent="0.3">
      <c r="A65" s="4"/>
      <c r="B65" s="13"/>
      <c r="C65" s="13"/>
      <c r="D65" s="12"/>
      <c r="E65" s="12"/>
      <c r="F65" s="5"/>
    </row>
    <row r="66" spans="1:6" x14ac:dyDescent="0.3">
      <c r="A66" s="4"/>
      <c r="B66" s="13"/>
      <c r="C66" s="13"/>
      <c r="D66" s="12"/>
      <c r="E66" s="12"/>
      <c r="F66" s="5"/>
    </row>
    <row r="67" spans="1:6" x14ac:dyDescent="0.3">
      <c r="A67" s="4"/>
      <c r="B67" s="13"/>
      <c r="C67" s="13"/>
      <c r="D67" s="12"/>
      <c r="E67" s="12"/>
      <c r="F67" s="5"/>
    </row>
    <row r="68" spans="1:6" x14ac:dyDescent="0.3">
      <c r="A68" s="4"/>
      <c r="B68" s="13"/>
      <c r="C68" s="13"/>
      <c r="D68" s="12"/>
      <c r="E68" s="12"/>
      <c r="F68" s="5"/>
    </row>
    <row r="69" spans="1:6" x14ac:dyDescent="0.3">
      <c r="A69" s="4"/>
      <c r="B69" s="15"/>
      <c r="C69" s="15"/>
      <c r="D69" s="12"/>
      <c r="E69" s="12"/>
      <c r="F69" s="5"/>
    </row>
    <row r="70" spans="1:6" x14ac:dyDescent="0.3">
      <c r="A70" s="4"/>
      <c r="B70" s="14"/>
      <c r="C70" s="14"/>
      <c r="D70" s="12"/>
      <c r="E70" s="12"/>
      <c r="F70" s="5"/>
    </row>
    <row r="71" spans="1:6" x14ac:dyDescent="0.3">
      <c r="A71" s="4"/>
      <c r="B71" s="13"/>
      <c r="C71" s="13"/>
      <c r="D71" s="12"/>
      <c r="E71" s="12"/>
      <c r="F71" s="5"/>
    </row>
    <row r="72" spans="1:6" x14ac:dyDescent="0.3">
      <c r="A72" s="4"/>
      <c r="B72" s="13"/>
      <c r="C72" s="13"/>
      <c r="D72" s="12"/>
      <c r="E72" s="12"/>
      <c r="F72" s="5"/>
    </row>
    <row r="73" spans="1:6" x14ac:dyDescent="0.3">
      <c r="A73" s="4"/>
      <c r="B73" s="13"/>
      <c r="C73" s="13"/>
      <c r="D73" s="12"/>
      <c r="E73" s="12"/>
      <c r="F73" s="5"/>
    </row>
    <row r="74" spans="1:6" x14ac:dyDescent="0.3">
      <c r="A74" s="4"/>
      <c r="B74" s="13"/>
      <c r="C74" s="13"/>
      <c r="D74" s="12"/>
      <c r="E74" s="12"/>
      <c r="F74" s="5"/>
    </row>
    <row r="75" spans="1:6" x14ac:dyDescent="0.3">
      <c r="A75" s="4"/>
      <c r="B75" s="15"/>
      <c r="C75" s="15"/>
      <c r="D75" s="12"/>
      <c r="E75" s="12"/>
      <c r="F75" s="5"/>
    </row>
    <row r="76" spans="1:6" x14ac:dyDescent="0.3">
      <c r="A76" s="4"/>
      <c r="B76" s="14"/>
      <c r="C76" s="14"/>
      <c r="D76" s="12"/>
      <c r="E76" s="12"/>
      <c r="F76" s="5"/>
    </row>
    <row r="77" spans="1:6" x14ac:dyDescent="0.3">
      <c r="A77" s="4"/>
      <c r="B77" s="14"/>
      <c r="C77" s="13"/>
      <c r="D77" s="12"/>
      <c r="E77" s="12"/>
      <c r="F77" s="5"/>
    </row>
    <row r="78" spans="1:6" x14ac:dyDescent="0.3">
      <c r="A78" s="4"/>
      <c r="B78" s="13"/>
      <c r="C78" s="13"/>
      <c r="D78" s="12"/>
      <c r="E78" s="12"/>
      <c r="F78" s="5"/>
    </row>
    <row r="79" spans="1:6" x14ac:dyDescent="0.3">
      <c r="A79" s="4"/>
      <c r="B79" s="13"/>
      <c r="C79" s="13"/>
      <c r="D79" s="12"/>
      <c r="E79" s="12"/>
      <c r="F79" s="5"/>
    </row>
    <row r="80" spans="1:6" x14ac:dyDescent="0.3">
      <c r="A80" s="4"/>
      <c r="B80" s="13"/>
      <c r="C80" s="13"/>
      <c r="D80" s="12"/>
      <c r="E80" s="12"/>
      <c r="F80" s="5"/>
    </row>
    <row r="81" spans="1:6" x14ac:dyDescent="0.3">
      <c r="A81" s="4"/>
      <c r="B81" s="13"/>
      <c r="C81" s="13"/>
      <c r="D81" s="12"/>
      <c r="E81" s="12"/>
      <c r="F81" s="5"/>
    </row>
    <row r="82" spans="1:6" x14ac:dyDescent="0.3">
      <c r="A82" s="4"/>
      <c r="B82" s="15"/>
      <c r="C82" s="15"/>
      <c r="D82" s="12"/>
      <c r="E82" s="12"/>
      <c r="F82" s="5"/>
    </row>
    <row r="83" spans="1:6" x14ac:dyDescent="0.3">
      <c r="A83" s="4"/>
      <c r="B83" s="14"/>
      <c r="C83" s="14"/>
      <c r="D83" s="12"/>
      <c r="E83" s="12"/>
      <c r="F83" s="5"/>
    </row>
    <row r="84" spans="1:6" x14ac:dyDescent="0.3">
      <c r="A84" s="4"/>
      <c r="B84" s="13"/>
      <c r="C84" s="13"/>
      <c r="D84" s="12"/>
      <c r="E84" s="12"/>
      <c r="F84" s="5"/>
    </row>
    <row r="85" spans="1:6" x14ac:dyDescent="0.3">
      <c r="A85" s="4"/>
      <c r="B85" s="13"/>
      <c r="C85" s="13"/>
      <c r="D85" s="12"/>
      <c r="E85" s="12"/>
      <c r="F85" s="5"/>
    </row>
    <row r="86" spans="1:6" x14ac:dyDescent="0.3">
      <c r="A86" s="4"/>
      <c r="B86" s="13"/>
      <c r="C86" s="13"/>
      <c r="D86" s="12"/>
      <c r="E86" s="12"/>
      <c r="F86" s="5"/>
    </row>
    <row r="87" spans="1:6" x14ac:dyDescent="0.3">
      <c r="A87" s="4"/>
      <c r="B87" s="13"/>
      <c r="C87" s="13"/>
      <c r="D87" s="12"/>
      <c r="E87" s="12"/>
      <c r="F87" s="5"/>
    </row>
    <row r="88" spans="1:6" x14ac:dyDescent="0.3">
      <c r="A88" s="4"/>
      <c r="B88" s="15"/>
      <c r="C88" s="15"/>
      <c r="D88" s="12"/>
      <c r="E88" s="12"/>
      <c r="F88" s="5"/>
    </row>
    <row r="89" spans="1:6" x14ac:dyDescent="0.3">
      <c r="A89" s="4"/>
      <c r="B89" s="14"/>
      <c r="C89" s="14"/>
      <c r="D89" s="12"/>
      <c r="E89" s="12"/>
      <c r="F89" s="5"/>
    </row>
    <row r="90" spans="1:6" x14ac:dyDescent="0.3">
      <c r="A90" s="4"/>
      <c r="B90" s="14"/>
      <c r="C90" s="13"/>
      <c r="D90" s="12"/>
      <c r="E90" s="12"/>
      <c r="F90" s="5"/>
    </row>
    <row r="91" spans="1:6" x14ac:dyDescent="0.3">
      <c r="A91" s="4"/>
      <c r="B91" s="13"/>
      <c r="C91" s="13"/>
      <c r="D91" s="12"/>
      <c r="E91" s="12"/>
      <c r="F91" s="5"/>
    </row>
    <row r="92" spans="1:6" x14ac:dyDescent="0.3">
      <c r="A92" s="4"/>
      <c r="B92" s="13"/>
      <c r="C92" s="13"/>
      <c r="D92" s="12"/>
      <c r="E92" s="12"/>
      <c r="F92" s="5"/>
    </row>
    <row r="93" spans="1:6" x14ac:dyDescent="0.3">
      <c r="A93" s="4"/>
      <c r="B93" s="13"/>
      <c r="C93" s="13"/>
      <c r="D93" s="12"/>
      <c r="E93" s="12"/>
      <c r="F93" s="5"/>
    </row>
    <row r="94" spans="1:6" x14ac:dyDescent="0.3">
      <c r="A94" s="4"/>
      <c r="B94" s="13"/>
      <c r="C94" s="13"/>
      <c r="D94" s="12"/>
      <c r="E94" s="12"/>
      <c r="F94" s="5"/>
    </row>
    <row r="95" spans="1:6" x14ac:dyDescent="0.3">
      <c r="A95" s="4"/>
      <c r="B95" s="15"/>
      <c r="C95" s="15"/>
      <c r="D95" s="12"/>
      <c r="E95" s="12"/>
      <c r="F95" s="5"/>
    </row>
    <row r="96" spans="1:6" x14ac:dyDescent="0.3">
      <c r="A96" s="4"/>
      <c r="B96" s="14"/>
      <c r="C96" s="14"/>
      <c r="D96" s="12"/>
      <c r="E96" s="12"/>
      <c r="F96" s="5"/>
    </row>
    <row r="97" spans="1:6" x14ac:dyDescent="0.3">
      <c r="A97" s="4"/>
      <c r="B97" s="13"/>
      <c r="C97" s="13"/>
      <c r="D97" s="12"/>
      <c r="E97" s="12"/>
      <c r="F97" s="5"/>
    </row>
    <row r="98" spans="1:6" x14ac:dyDescent="0.3">
      <c r="A98" s="4"/>
      <c r="B98" s="13"/>
      <c r="C98" s="13"/>
      <c r="D98" s="12"/>
      <c r="E98" s="12"/>
      <c r="F98" s="5"/>
    </row>
    <row r="99" spans="1:6" x14ac:dyDescent="0.3">
      <c r="A99" s="4"/>
      <c r="B99" s="13"/>
      <c r="C99" s="13"/>
      <c r="D99" s="12"/>
      <c r="E99" s="12"/>
      <c r="F99" s="5"/>
    </row>
    <row r="100" spans="1:6" x14ac:dyDescent="0.3">
      <c r="A100" s="4"/>
      <c r="B100" s="13"/>
      <c r="C100" s="13"/>
      <c r="D100" s="12"/>
      <c r="E100" s="12"/>
      <c r="F100" s="5"/>
    </row>
    <row r="101" spans="1:6" x14ac:dyDescent="0.3">
      <c r="A101" s="4"/>
      <c r="B101" s="15"/>
      <c r="C101" s="15"/>
      <c r="D101" s="12"/>
      <c r="E101" s="12"/>
      <c r="F101" s="5"/>
    </row>
    <row r="102" spans="1:6" x14ac:dyDescent="0.3">
      <c r="A102" s="4"/>
      <c r="B102" s="14"/>
      <c r="C102" s="14"/>
      <c r="D102" s="12"/>
      <c r="E102" s="12"/>
      <c r="F102" s="5"/>
    </row>
    <row r="103" spans="1:6" x14ac:dyDescent="0.3">
      <c r="A103" s="4"/>
      <c r="B103" s="14"/>
      <c r="C103" s="13"/>
      <c r="D103" s="12"/>
      <c r="E103" s="12"/>
      <c r="F103" s="5"/>
    </row>
    <row r="104" spans="1:6" x14ac:dyDescent="0.3">
      <c r="A104" s="4"/>
      <c r="B104" s="13"/>
      <c r="C104" s="13"/>
      <c r="D104" s="12"/>
      <c r="E104" s="12"/>
      <c r="F104" s="5"/>
    </row>
    <row r="105" spans="1:6" x14ac:dyDescent="0.3">
      <c r="A105" s="4"/>
      <c r="B105" s="13"/>
      <c r="C105" s="13"/>
      <c r="D105" s="12"/>
      <c r="E105" s="12"/>
      <c r="F105" s="5"/>
    </row>
    <row r="106" spans="1:6" x14ac:dyDescent="0.3">
      <c r="A106" s="4"/>
      <c r="B106" s="13"/>
      <c r="C106" s="13"/>
      <c r="D106" s="12"/>
      <c r="E106" s="12"/>
      <c r="F106" s="5"/>
    </row>
    <row r="107" spans="1:6" x14ac:dyDescent="0.3">
      <c r="A107" s="4"/>
      <c r="B107" s="13"/>
      <c r="C107" s="13"/>
      <c r="D107" s="12"/>
      <c r="E107" s="12"/>
      <c r="F107" s="5"/>
    </row>
    <row r="108" spans="1:6" x14ac:dyDescent="0.3">
      <c r="A108" s="4"/>
      <c r="B108" s="15"/>
      <c r="C108" s="15"/>
      <c r="D108" s="12"/>
      <c r="E108" s="12"/>
      <c r="F108" s="5"/>
    </row>
    <row r="109" spans="1:6" x14ac:dyDescent="0.3">
      <c r="A109" s="4"/>
      <c r="B109" s="14"/>
      <c r="C109" s="14"/>
      <c r="D109" s="12"/>
      <c r="E109" s="12"/>
      <c r="F109" s="5"/>
    </row>
    <row r="110" spans="1:6" x14ac:dyDescent="0.3">
      <c r="A110" s="4"/>
      <c r="B110" s="13"/>
      <c r="C110" s="13"/>
      <c r="D110" s="12"/>
      <c r="E110" s="12"/>
      <c r="F110" s="5"/>
    </row>
    <row r="111" spans="1:6" x14ac:dyDescent="0.3">
      <c r="A111" s="4"/>
      <c r="B111" s="13"/>
      <c r="C111" s="13"/>
      <c r="D111" s="12"/>
      <c r="E111" s="12"/>
      <c r="F111" s="5"/>
    </row>
    <row r="112" spans="1:6" x14ac:dyDescent="0.3">
      <c r="A112" s="4"/>
      <c r="B112" s="13"/>
      <c r="C112" s="13"/>
      <c r="D112" s="12"/>
      <c r="E112" s="12"/>
      <c r="F112" s="5"/>
    </row>
    <row r="113" spans="1:6" x14ac:dyDescent="0.3">
      <c r="A113" s="4"/>
      <c r="B113" s="13"/>
      <c r="C113" s="13"/>
      <c r="D113" s="12"/>
      <c r="E113" s="12"/>
      <c r="F113" s="5"/>
    </row>
    <row r="114" spans="1:6" x14ac:dyDescent="0.3">
      <c r="A114" s="4"/>
      <c r="B114" s="15"/>
      <c r="C114" s="15"/>
      <c r="D114" s="12"/>
      <c r="E114" s="12"/>
      <c r="F114" s="5"/>
    </row>
    <row r="115" spans="1:6" x14ac:dyDescent="0.3">
      <c r="A115" s="4"/>
      <c r="B115" s="14"/>
      <c r="C115" s="14"/>
      <c r="D115" s="12"/>
      <c r="E115" s="12"/>
      <c r="F115" s="5"/>
    </row>
    <row r="116" spans="1:6" x14ac:dyDescent="0.3">
      <c r="A116" s="4"/>
      <c r="B116" s="14"/>
      <c r="C116" s="13"/>
      <c r="D116" s="12"/>
      <c r="E116" s="12"/>
      <c r="F116" s="5"/>
    </row>
    <row r="117" spans="1:6" x14ac:dyDescent="0.3">
      <c r="A117" s="4"/>
      <c r="B117" s="13"/>
      <c r="C117" s="13"/>
      <c r="D117" s="12"/>
      <c r="E117" s="12"/>
      <c r="F117" s="5"/>
    </row>
    <row r="118" spans="1:6" x14ac:dyDescent="0.3">
      <c r="A118" s="4"/>
      <c r="B118" s="13"/>
      <c r="C118" s="13"/>
      <c r="D118" s="12"/>
      <c r="E118" s="12"/>
      <c r="F118" s="5"/>
    </row>
    <row r="119" spans="1:6" x14ac:dyDescent="0.3">
      <c r="A119" s="4"/>
      <c r="B119" s="13"/>
      <c r="C119" s="13"/>
      <c r="D119" s="12"/>
      <c r="E119" s="12"/>
      <c r="F119" s="5"/>
    </row>
    <row r="120" spans="1:6" x14ac:dyDescent="0.3">
      <c r="A120" s="4"/>
      <c r="B120" s="13"/>
      <c r="C120" s="13"/>
      <c r="D120" s="12"/>
      <c r="E120" s="12"/>
      <c r="F120" s="5"/>
    </row>
    <row r="121" spans="1:6" x14ac:dyDescent="0.3">
      <c r="A121" s="4"/>
      <c r="B121" s="15"/>
      <c r="C121" s="15"/>
      <c r="D121" s="12"/>
      <c r="E121" s="12"/>
      <c r="F121" s="5"/>
    </row>
    <row r="122" spans="1:6" x14ac:dyDescent="0.3">
      <c r="A122" s="4"/>
      <c r="B122" s="14"/>
      <c r="C122" s="14"/>
      <c r="D122" s="12"/>
      <c r="E122" s="12"/>
      <c r="F122" s="5"/>
    </row>
    <row r="123" spans="1:6" x14ac:dyDescent="0.3">
      <c r="A123" s="4"/>
      <c r="B123" s="13"/>
      <c r="C123" s="13"/>
      <c r="D123" s="12"/>
      <c r="E123" s="12"/>
      <c r="F123" s="5"/>
    </row>
    <row r="124" spans="1:6" x14ac:dyDescent="0.3">
      <c r="A124" s="4"/>
      <c r="B124" s="13"/>
      <c r="C124" s="13"/>
      <c r="D124" s="12"/>
      <c r="E124" s="12"/>
      <c r="F124" s="5"/>
    </row>
    <row r="125" spans="1:6" x14ac:dyDescent="0.3">
      <c r="A125" s="4"/>
      <c r="B125" s="13"/>
      <c r="C125" s="13"/>
      <c r="D125" s="12"/>
      <c r="E125" s="12"/>
      <c r="F125" s="5"/>
    </row>
    <row r="126" spans="1:6" x14ac:dyDescent="0.3">
      <c r="A126" s="4"/>
      <c r="B126" s="13"/>
      <c r="C126" s="13"/>
      <c r="D126" s="12"/>
      <c r="E126" s="12"/>
      <c r="F126" s="5"/>
    </row>
    <row r="127" spans="1:6" x14ac:dyDescent="0.3">
      <c r="A127" s="4"/>
      <c r="B127" s="15"/>
      <c r="C127" s="15"/>
      <c r="D127" s="12"/>
      <c r="E127" s="12"/>
      <c r="F127" s="5"/>
    </row>
    <row r="128" spans="1:6" x14ac:dyDescent="0.3">
      <c r="A128" s="4"/>
      <c r="B128" s="14"/>
      <c r="C128" s="14"/>
      <c r="D128" s="12"/>
      <c r="E128" s="12"/>
      <c r="F128" s="5"/>
    </row>
    <row r="129" spans="1:6" x14ac:dyDescent="0.3">
      <c r="A129" s="4"/>
      <c r="B129" s="13"/>
      <c r="C129" s="13"/>
      <c r="D129" s="12"/>
      <c r="E129" s="12"/>
      <c r="F129" s="5"/>
    </row>
    <row r="130" spans="1:6" x14ac:dyDescent="0.3">
      <c r="A130" s="4"/>
      <c r="B130" s="13"/>
      <c r="C130" s="13"/>
      <c r="D130" s="12"/>
      <c r="E130" s="12"/>
      <c r="F130" s="5"/>
    </row>
    <row r="131" spans="1:6" x14ac:dyDescent="0.3">
      <c r="A131" s="4"/>
      <c r="B131" s="15"/>
      <c r="C131" s="15"/>
      <c r="D131" s="12"/>
      <c r="E131" s="12"/>
      <c r="F131" s="5"/>
    </row>
    <row r="132" spans="1:6" x14ac:dyDescent="0.3">
      <c r="A132" s="4"/>
      <c r="B132" s="14"/>
      <c r="C132" s="14"/>
      <c r="D132" s="12"/>
      <c r="E132" s="12"/>
      <c r="F132" s="5"/>
    </row>
    <row r="133" spans="1:6" x14ac:dyDescent="0.3">
      <c r="A133" s="4"/>
      <c r="B133" s="14"/>
      <c r="C133" s="13"/>
      <c r="D133" s="12"/>
      <c r="E133" s="12"/>
      <c r="F133" s="5"/>
    </row>
    <row r="134" spans="1:6" x14ac:dyDescent="0.3">
      <c r="A134" s="4"/>
      <c r="B134" s="13"/>
      <c r="C134" s="13"/>
      <c r="D134" s="12"/>
      <c r="E134" s="12"/>
      <c r="F134" s="5"/>
    </row>
    <row r="135" spans="1:6" x14ac:dyDescent="0.3">
      <c r="A135" s="4"/>
      <c r="B135" s="13"/>
      <c r="C135" s="13"/>
      <c r="D135" s="12"/>
      <c r="E135" s="12"/>
      <c r="F135" s="5"/>
    </row>
    <row r="136" spans="1:6" x14ac:dyDescent="0.3">
      <c r="A136" s="4"/>
      <c r="B136" s="13"/>
      <c r="C136" s="13"/>
      <c r="D136" s="12"/>
      <c r="E136" s="12"/>
      <c r="F136" s="5"/>
    </row>
    <row r="137" spans="1:6" x14ac:dyDescent="0.3">
      <c r="A137" s="4"/>
      <c r="B137" s="13"/>
      <c r="C137" s="13"/>
      <c r="D137" s="12"/>
      <c r="E137" s="12"/>
      <c r="F137" s="5"/>
    </row>
    <row r="138" spans="1:6" x14ac:dyDescent="0.3">
      <c r="A138" s="4"/>
      <c r="B138" s="13"/>
      <c r="C138" s="13"/>
      <c r="D138" s="12"/>
      <c r="E138" s="12"/>
      <c r="F138" s="5"/>
    </row>
    <row r="139" spans="1:6" x14ac:dyDescent="0.3">
      <c r="A139" s="4"/>
      <c r="B139" s="15"/>
      <c r="C139" s="15"/>
      <c r="D139" s="12"/>
      <c r="E139" s="12"/>
      <c r="F139" s="5"/>
    </row>
    <row r="140" spans="1:6" x14ac:dyDescent="0.3">
      <c r="A140" s="4"/>
      <c r="B140" s="14"/>
      <c r="C140" s="14"/>
      <c r="D140" s="12"/>
      <c r="E140" s="12"/>
      <c r="F140" s="5"/>
    </row>
    <row r="141" spans="1:6" x14ac:dyDescent="0.3">
      <c r="A141" s="4"/>
      <c r="B141" s="14"/>
      <c r="C141" s="13"/>
      <c r="D141" s="12"/>
      <c r="E141" s="12"/>
      <c r="F141" s="5"/>
    </row>
    <row r="142" spans="1:6" x14ac:dyDescent="0.3">
      <c r="A142" s="4"/>
      <c r="B142" s="13"/>
      <c r="C142" s="13"/>
      <c r="D142" s="12"/>
      <c r="E142" s="12"/>
      <c r="F142" s="5"/>
    </row>
    <row r="143" spans="1:6" x14ac:dyDescent="0.3">
      <c r="A143" s="4"/>
      <c r="B143" s="13"/>
      <c r="C143" s="13"/>
      <c r="D143" s="12"/>
      <c r="E143" s="12"/>
      <c r="F143" s="5"/>
    </row>
    <row r="144" spans="1:6" x14ac:dyDescent="0.3">
      <c r="A144" s="4"/>
      <c r="B144" s="13"/>
      <c r="C144" s="13"/>
      <c r="D144" s="12"/>
      <c r="E144" s="12"/>
      <c r="F144" s="5"/>
    </row>
    <row r="145" spans="1:6" x14ac:dyDescent="0.3">
      <c r="A145" s="4"/>
      <c r="B145" s="13"/>
      <c r="C145" s="13"/>
      <c r="D145" s="12"/>
      <c r="E145" s="12"/>
      <c r="F145" s="5"/>
    </row>
    <row r="146" spans="1:6" x14ac:dyDescent="0.3">
      <c r="A146" s="4"/>
      <c r="B146" s="13"/>
      <c r="C146" s="13"/>
      <c r="D146" s="12"/>
      <c r="E146" s="12"/>
      <c r="F146" s="5"/>
    </row>
    <row r="147" spans="1:6" x14ac:dyDescent="0.3">
      <c r="A147" s="4"/>
      <c r="B147" s="15"/>
      <c r="C147" s="15"/>
      <c r="D147" s="12"/>
      <c r="E147" s="12"/>
      <c r="F147" s="5"/>
    </row>
    <row r="148" spans="1:6" x14ac:dyDescent="0.3">
      <c r="A148" s="4"/>
      <c r="B148" s="14"/>
      <c r="C148" s="14"/>
      <c r="D148" s="12"/>
      <c r="E148" s="12"/>
      <c r="F148" s="5"/>
    </row>
    <row r="149" spans="1:6" x14ac:dyDescent="0.3">
      <c r="A149" s="4"/>
      <c r="B149" s="14"/>
      <c r="C149" s="13"/>
      <c r="D149" s="12"/>
      <c r="E149" s="12"/>
      <c r="F149" s="5"/>
    </row>
    <row r="150" spans="1:6" x14ac:dyDescent="0.3">
      <c r="A150" s="4"/>
      <c r="B150" s="13"/>
      <c r="C150" s="13"/>
      <c r="D150" s="12"/>
      <c r="E150" s="12"/>
      <c r="F150" s="5"/>
    </row>
    <row r="151" spans="1:6" x14ac:dyDescent="0.3">
      <c r="A151" s="4"/>
      <c r="B151" s="13"/>
      <c r="C151" s="13"/>
      <c r="D151" s="12"/>
      <c r="E151" s="12"/>
      <c r="F151" s="5"/>
    </row>
    <row r="152" spans="1:6" x14ac:dyDescent="0.3">
      <c r="A152" s="4"/>
      <c r="B152" s="13"/>
      <c r="C152" s="13"/>
      <c r="D152" s="12"/>
      <c r="E152" s="12"/>
      <c r="F152" s="5"/>
    </row>
    <row r="153" spans="1:6" x14ac:dyDescent="0.3">
      <c r="A153" s="4"/>
      <c r="B153" s="14"/>
      <c r="C153" s="13"/>
      <c r="D153" s="12"/>
      <c r="E153" s="12"/>
      <c r="F153" s="5"/>
    </row>
    <row r="154" spans="1:6" x14ac:dyDescent="0.3">
      <c r="A154" s="4"/>
      <c r="B154" s="13"/>
      <c r="C154" s="13"/>
      <c r="D154" s="12"/>
      <c r="E154" s="12"/>
      <c r="F154" s="5"/>
    </row>
    <row r="155" spans="1:6" x14ac:dyDescent="0.3">
      <c r="A155" s="4"/>
      <c r="B155" s="13"/>
      <c r="C155" s="13"/>
      <c r="D155" s="12"/>
      <c r="E155" s="12"/>
      <c r="F155" s="5"/>
    </row>
    <row r="156" spans="1:6" x14ac:dyDescent="0.3">
      <c r="A156" s="4"/>
      <c r="B156" s="13"/>
      <c r="C156" s="13"/>
      <c r="D156" s="12"/>
      <c r="E156" s="12"/>
      <c r="F156" s="5"/>
    </row>
    <row r="157" spans="1:6" x14ac:dyDescent="0.3">
      <c r="A157" s="4"/>
      <c r="B157" s="13"/>
      <c r="C157" s="13"/>
      <c r="D157" s="12"/>
      <c r="E157" s="12"/>
      <c r="F157" s="5"/>
    </row>
    <row r="158" spans="1:6" x14ac:dyDescent="0.3">
      <c r="A158" s="4"/>
      <c r="B158" s="13"/>
      <c r="C158" s="13"/>
      <c r="D158" s="12"/>
      <c r="E158" s="12"/>
      <c r="F158" s="5"/>
    </row>
    <row r="159" spans="1:6" x14ac:dyDescent="0.3">
      <c r="A159" s="4"/>
      <c r="B159" s="15"/>
      <c r="C159" s="15"/>
      <c r="D159" s="12"/>
      <c r="E159" s="12"/>
      <c r="F159" s="5"/>
    </row>
    <row r="160" spans="1:6" x14ac:dyDescent="0.3">
      <c r="A160" s="4"/>
      <c r="B160" s="14"/>
      <c r="C160" s="14"/>
      <c r="D160" s="12"/>
      <c r="E160" s="12"/>
      <c r="F160" s="5"/>
    </row>
    <row r="161" spans="1:6" x14ac:dyDescent="0.3">
      <c r="A161" s="4"/>
      <c r="B161" s="14"/>
      <c r="C161" s="13"/>
      <c r="D161" s="12"/>
      <c r="E161" s="12"/>
      <c r="F161" s="5"/>
    </row>
    <row r="162" spans="1:6" x14ac:dyDescent="0.3">
      <c r="A162" s="4"/>
      <c r="B162" s="13"/>
      <c r="C162" s="13"/>
      <c r="D162" s="12"/>
      <c r="E162" s="12"/>
      <c r="F162" s="5"/>
    </row>
    <row r="163" spans="1:6" x14ac:dyDescent="0.3">
      <c r="A163" s="4"/>
      <c r="B163" s="13"/>
      <c r="C163" s="13"/>
      <c r="D163" s="12"/>
      <c r="E163" s="12"/>
      <c r="F163" s="5"/>
    </row>
    <row r="164" spans="1:6" x14ac:dyDescent="0.3">
      <c r="A164" s="4"/>
      <c r="B164" s="13"/>
      <c r="C164" s="13"/>
      <c r="D164" s="12"/>
      <c r="E164" s="12"/>
      <c r="F164" s="5"/>
    </row>
    <row r="165" spans="1:6" x14ac:dyDescent="0.3">
      <c r="A165" s="4"/>
      <c r="B165" s="14"/>
      <c r="C165" s="13"/>
      <c r="D165" s="12"/>
      <c r="E165" s="12"/>
      <c r="F165" s="5"/>
    </row>
    <row r="166" spans="1:6" x14ac:dyDescent="0.3">
      <c r="A166" s="4"/>
      <c r="B166" s="13"/>
      <c r="C166" s="13"/>
      <c r="D166" s="12"/>
      <c r="E166" s="12"/>
      <c r="F166" s="5"/>
    </row>
    <row r="167" spans="1:6" x14ac:dyDescent="0.3">
      <c r="A167" s="4"/>
      <c r="B167" s="13"/>
      <c r="C167" s="13"/>
      <c r="D167" s="12"/>
      <c r="E167" s="12"/>
      <c r="F167" s="5"/>
    </row>
    <row r="168" spans="1:6" x14ac:dyDescent="0.3">
      <c r="A168" s="4"/>
      <c r="B168" s="13"/>
      <c r="C168" s="13"/>
      <c r="D168" s="12"/>
      <c r="E168" s="12"/>
      <c r="F168" s="5"/>
    </row>
    <row r="169" spans="1:6" x14ac:dyDescent="0.3">
      <c r="A169" s="4"/>
      <c r="B169" s="13"/>
      <c r="C169" s="13"/>
      <c r="D169" s="12"/>
      <c r="E169" s="12"/>
      <c r="F169" s="5"/>
    </row>
    <row r="170" spans="1:6" x14ac:dyDescent="0.3">
      <c r="A170" s="4"/>
      <c r="B170" s="13"/>
      <c r="C170" s="13"/>
      <c r="D170" s="12"/>
      <c r="E170" s="12"/>
      <c r="F170" s="5"/>
    </row>
    <row r="171" spans="1:6" x14ac:dyDescent="0.3">
      <c r="A171" s="4"/>
      <c r="B171" s="15"/>
      <c r="C171" s="15"/>
      <c r="D171" s="12"/>
      <c r="E171" s="12"/>
      <c r="F171" s="5"/>
    </row>
    <row r="172" spans="1:6" x14ac:dyDescent="0.3">
      <c r="A172" s="4"/>
      <c r="B172" s="14"/>
      <c r="C172" s="14"/>
      <c r="D172" s="12"/>
      <c r="E172" s="12"/>
      <c r="F172" s="5"/>
    </row>
    <row r="173" spans="1:6" x14ac:dyDescent="0.3">
      <c r="A173" s="4"/>
      <c r="B173" s="14"/>
      <c r="C173" s="13"/>
      <c r="D173" s="12"/>
      <c r="E173" s="12"/>
      <c r="F173" s="5"/>
    </row>
    <row r="174" spans="1:6" x14ac:dyDescent="0.3">
      <c r="A174" s="4"/>
      <c r="B174" s="13"/>
      <c r="C174" s="13"/>
      <c r="D174" s="12"/>
      <c r="E174" s="12"/>
      <c r="F174" s="5"/>
    </row>
    <row r="175" spans="1:6" x14ac:dyDescent="0.3">
      <c r="A175" s="4"/>
      <c r="B175" s="13"/>
      <c r="C175" s="13"/>
      <c r="D175" s="12"/>
      <c r="E175" s="12"/>
      <c r="F175" s="5"/>
    </row>
    <row r="176" spans="1:6" x14ac:dyDescent="0.3">
      <c r="A176" s="4"/>
      <c r="B176" s="13"/>
      <c r="C176" s="13"/>
      <c r="D176" s="12"/>
      <c r="E176" s="12"/>
      <c r="F176" s="5"/>
    </row>
    <row r="177" spans="1:6" x14ac:dyDescent="0.3">
      <c r="A177" s="4"/>
      <c r="B177" s="14"/>
      <c r="C177" s="13"/>
      <c r="D177" s="12"/>
      <c r="E177" s="12"/>
      <c r="F177" s="5"/>
    </row>
    <row r="178" spans="1:6" x14ac:dyDescent="0.3">
      <c r="A178" s="4"/>
      <c r="B178" s="13"/>
      <c r="C178" s="13"/>
      <c r="D178" s="12"/>
      <c r="E178" s="12"/>
      <c r="F178" s="5"/>
    </row>
    <row r="179" spans="1:6" x14ac:dyDescent="0.3">
      <c r="A179" s="4"/>
      <c r="B179" s="13"/>
      <c r="C179" s="13"/>
      <c r="D179" s="12"/>
      <c r="E179" s="12"/>
      <c r="F179" s="5"/>
    </row>
    <row r="180" spans="1:6" x14ac:dyDescent="0.3">
      <c r="A180" s="4"/>
      <c r="B180" s="13"/>
      <c r="C180" s="13"/>
      <c r="D180" s="12"/>
      <c r="E180" s="12"/>
      <c r="F180" s="5"/>
    </row>
    <row r="181" spans="1:6" x14ac:dyDescent="0.3">
      <c r="A181" s="4"/>
      <c r="B181" s="13"/>
      <c r="C181" s="13"/>
      <c r="D181" s="12"/>
      <c r="E181" s="12"/>
      <c r="F181" s="5"/>
    </row>
    <row r="182" spans="1:6" x14ac:dyDescent="0.3">
      <c r="A182" s="4"/>
      <c r="B182" s="13"/>
      <c r="C182" s="13"/>
      <c r="D182" s="12"/>
      <c r="E182" s="12"/>
      <c r="F182" s="5"/>
    </row>
    <row r="183" spans="1:6" x14ac:dyDescent="0.3">
      <c r="A183" s="4"/>
      <c r="B183" s="15"/>
      <c r="C183" s="15"/>
      <c r="D183" s="12"/>
      <c r="E183" s="12"/>
      <c r="F183" s="5"/>
    </row>
    <row r="184" spans="1:6" x14ac:dyDescent="0.3">
      <c r="A184" s="4"/>
      <c r="B184" s="14"/>
      <c r="C184" s="14"/>
      <c r="D184" s="12"/>
      <c r="E184" s="12"/>
      <c r="F184" s="5"/>
    </row>
    <row r="185" spans="1:6" x14ac:dyDescent="0.3">
      <c r="A185" s="4"/>
      <c r="B185" s="14"/>
      <c r="C185" s="13"/>
      <c r="D185" s="12"/>
      <c r="E185" s="12"/>
      <c r="F185" s="5"/>
    </row>
    <row r="186" spans="1:6" x14ac:dyDescent="0.3">
      <c r="A186" s="4"/>
      <c r="B186" s="13"/>
      <c r="C186" s="13"/>
      <c r="D186" s="12"/>
      <c r="E186" s="12"/>
      <c r="F186" s="5"/>
    </row>
    <row r="187" spans="1:6" x14ac:dyDescent="0.3">
      <c r="A187" s="4"/>
      <c r="B187" s="13"/>
      <c r="C187" s="13"/>
      <c r="D187" s="12"/>
      <c r="E187" s="12"/>
      <c r="F187" s="5"/>
    </row>
    <row r="188" spans="1:6" x14ac:dyDescent="0.3">
      <c r="A188" s="4"/>
      <c r="B188" s="13"/>
      <c r="C188" s="13"/>
      <c r="D188" s="12"/>
      <c r="E188" s="12"/>
      <c r="F188" s="5"/>
    </row>
    <row r="189" spans="1:6" x14ac:dyDescent="0.3">
      <c r="A189" s="4"/>
      <c r="B189" s="13"/>
      <c r="C189" s="13"/>
      <c r="D189" s="12"/>
      <c r="E189" s="12"/>
      <c r="F189" s="5"/>
    </row>
    <row r="190" spans="1:6" x14ac:dyDescent="0.3">
      <c r="A190" s="4"/>
      <c r="B190" s="14"/>
      <c r="C190" s="13"/>
      <c r="D190" s="12"/>
      <c r="E190" s="12"/>
      <c r="F190" s="5"/>
    </row>
    <row r="191" spans="1:6" x14ac:dyDescent="0.3">
      <c r="A191" s="4"/>
      <c r="B191" s="13"/>
      <c r="C191" s="13"/>
      <c r="D191" s="12"/>
      <c r="E191" s="12"/>
      <c r="F191" s="5"/>
    </row>
    <row r="192" spans="1:6" x14ac:dyDescent="0.3">
      <c r="A192" s="4"/>
      <c r="B192" s="13"/>
      <c r="C192" s="13"/>
      <c r="D192" s="12"/>
      <c r="E192" s="12"/>
      <c r="F192" s="5"/>
    </row>
    <row r="193" spans="1:6" x14ac:dyDescent="0.3">
      <c r="A193" s="4"/>
      <c r="B193" s="13"/>
      <c r="C193" s="13"/>
      <c r="D193" s="12"/>
      <c r="E193" s="12"/>
      <c r="F193" s="5"/>
    </row>
    <row r="194" spans="1:6" x14ac:dyDescent="0.3">
      <c r="A194" s="4"/>
      <c r="B194" s="13"/>
      <c r="C194" s="13"/>
      <c r="D194" s="12"/>
      <c r="E194" s="12"/>
      <c r="F194" s="5"/>
    </row>
    <row r="195" spans="1:6" x14ac:dyDescent="0.3">
      <c r="A195" s="4"/>
      <c r="B195" s="13"/>
      <c r="C195" s="13"/>
      <c r="D195" s="12"/>
      <c r="E195" s="12"/>
      <c r="F195" s="5"/>
    </row>
    <row r="196" spans="1:6" x14ac:dyDescent="0.3">
      <c r="A196" s="4"/>
      <c r="B196" s="15"/>
      <c r="C196" s="15"/>
      <c r="D196" s="12"/>
      <c r="E196" s="12"/>
      <c r="F196" s="5"/>
    </row>
    <row r="197" spans="1:6" x14ac:dyDescent="0.3">
      <c r="A197" s="4"/>
      <c r="B197" s="14"/>
      <c r="C197" s="14"/>
      <c r="D197" s="12"/>
      <c r="E197" s="12"/>
      <c r="F197" s="5"/>
    </row>
    <row r="198" spans="1:6" x14ac:dyDescent="0.3">
      <c r="A198" s="4"/>
      <c r="B198" s="14"/>
      <c r="C198" s="13"/>
      <c r="D198" s="12"/>
      <c r="E198" s="12"/>
      <c r="F198" s="5"/>
    </row>
    <row r="199" spans="1:6" x14ac:dyDescent="0.3">
      <c r="A199" s="4"/>
      <c r="B199" s="13"/>
      <c r="C199" s="13"/>
      <c r="D199" s="12"/>
      <c r="E199" s="12"/>
      <c r="F199" s="5"/>
    </row>
    <row r="200" spans="1:6" x14ac:dyDescent="0.3">
      <c r="A200" s="4"/>
      <c r="B200" s="13"/>
      <c r="C200" s="13"/>
      <c r="D200" s="12"/>
      <c r="E200" s="12"/>
      <c r="F200" s="5"/>
    </row>
    <row r="201" spans="1:6" x14ac:dyDescent="0.3">
      <c r="A201" s="4"/>
      <c r="B201" s="13"/>
      <c r="C201" s="13"/>
      <c r="D201" s="12"/>
      <c r="E201" s="12"/>
      <c r="F201" s="5"/>
    </row>
    <row r="202" spans="1:6" x14ac:dyDescent="0.3">
      <c r="A202" s="4"/>
      <c r="B202" s="13"/>
      <c r="C202" s="13"/>
      <c r="D202" s="12"/>
      <c r="E202" s="12"/>
      <c r="F202" s="5"/>
    </row>
    <row r="203" spans="1:6" x14ac:dyDescent="0.3">
      <c r="A203" s="4"/>
      <c r="B203" s="13"/>
      <c r="C203" s="13"/>
      <c r="D203" s="12"/>
      <c r="E203" s="12"/>
      <c r="F203" s="5"/>
    </row>
    <row r="204" spans="1:6" x14ac:dyDescent="0.3">
      <c r="A204" s="4"/>
      <c r="B204" s="13"/>
      <c r="C204" s="13"/>
      <c r="D204" s="12"/>
      <c r="E204" s="12"/>
      <c r="F204" s="5"/>
    </row>
    <row r="205" spans="1:6" x14ac:dyDescent="0.3">
      <c r="A205" s="4"/>
      <c r="B205" s="13"/>
      <c r="C205" s="13"/>
      <c r="D205" s="12"/>
      <c r="E205" s="12"/>
      <c r="F205" s="5"/>
    </row>
    <row r="206" spans="1:6" x14ac:dyDescent="0.3">
      <c r="A206" s="4"/>
      <c r="B206" s="13"/>
      <c r="C206" s="13"/>
      <c r="D206" s="12"/>
      <c r="E206" s="12"/>
      <c r="F206" s="5"/>
    </row>
    <row r="207" spans="1:6" x14ac:dyDescent="0.3">
      <c r="A207" s="4"/>
      <c r="B207" s="13"/>
      <c r="C207" s="13"/>
      <c r="D207" s="12"/>
      <c r="E207" s="12"/>
      <c r="F207" s="5"/>
    </row>
    <row r="208" spans="1:6" x14ac:dyDescent="0.3">
      <c r="A208" s="4"/>
      <c r="B208" s="13"/>
      <c r="C208" s="13"/>
      <c r="D208" s="12"/>
      <c r="E208" s="12"/>
      <c r="F208" s="5"/>
    </row>
    <row r="209" spans="1:6" x14ac:dyDescent="0.3">
      <c r="A209" s="4"/>
      <c r="B209" s="13"/>
      <c r="C209" s="13"/>
      <c r="D209" s="12"/>
      <c r="E209" s="12"/>
      <c r="F209" s="5"/>
    </row>
    <row r="210" spans="1:6" x14ac:dyDescent="0.3">
      <c r="A210" s="4"/>
      <c r="B210" s="13"/>
      <c r="C210" s="13"/>
      <c r="D210" s="12"/>
      <c r="E210" s="12"/>
      <c r="F210" s="5"/>
    </row>
    <row r="211" spans="1:6" x14ac:dyDescent="0.3">
      <c r="A211" s="4"/>
      <c r="B211" s="13"/>
      <c r="C211" s="13"/>
      <c r="D211" s="12"/>
      <c r="E211" s="12"/>
      <c r="F211" s="5"/>
    </row>
    <row r="212" spans="1:6" x14ac:dyDescent="0.3">
      <c r="A212" s="4"/>
      <c r="B212" s="13"/>
      <c r="C212" s="13"/>
      <c r="D212" s="12"/>
      <c r="E212" s="12"/>
      <c r="F212" s="5"/>
    </row>
    <row r="213" spans="1:6" x14ac:dyDescent="0.3">
      <c r="A213" s="4"/>
      <c r="B213" s="13"/>
      <c r="C213" s="13"/>
      <c r="D213" s="12"/>
      <c r="E213" s="12"/>
      <c r="F213" s="5"/>
    </row>
    <row r="214" spans="1:6" x14ac:dyDescent="0.3">
      <c r="A214" s="4"/>
      <c r="B214" s="13"/>
      <c r="C214" s="13"/>
      <c r="D214" s="12"/>
      <c r="E214" s="12"/>
      <c r="F214" s="5"/>
    </row>
    <row r="215" spans="1:6" x14ac:dyDescent="0.3">
      <c r="A215" s="4"/>
      <c r="B215" s="13"/>
      <c r="C215" s="13"/>
      <c r="D215" s="12"/>
      <c r="E215" s="12"/>
      <c r="F215" s="5"/>
    </row>
    <row r="216" spans="1:6" x14ac:dyDescent="0.3">
      <c r="A216" s="4"/>
      <c r="B216" s="13"/>
      <c r="C216" s="13"/>
      <c r="D216" s="12"/>
      <c r="E216" s="12"/>
      <c r="F216" s="5"/>
    </row>
    <row r="217" spans="1:6" x14ac:dyDescent="0.3">
      <c r="A217" s="4"/>
      <c r="B217" s="13"/>
      <c r="C217" s="13"/>
      <c r="D217" s="12"/>
      <c r="E217" s="12"/>
      <c r="F217" s="5"/>
    </row>
    <row r="218" spans="1:6" x14ac:dyDescent="0.3">
      <c r="A218" s="4"/>
      <c r="B218" s="13"/>
      <c r="C218" s="13"/>
      <c r="D218" s="12"/>
      <c r="E218" s="12"/>
      <c r="F218" s="5"/>
    </row>
    <row r="219" spans="1:6" x14ac:dyDescent="0.3">
      <c r="A219" s="4"/>
      <c r="B219" s="13"/>
      <c r="C219" s="13"/>
      <c r="D219" s="12"/>
      <c r="E219" s="12"/>
      <c r="F219" s="5"/>
    </row>
    <row r="220" spans="1:6" x14ac:dyDescent="0.3">
      <c r="A220" s="4"/>
      <c r="B220" s="13"/>
      <c r="C220" s="13"/>
      <c r="D220" s="12"/>
      <c r="E220" s="12"/>
      <c r="F220" s="5"/>
    </row>
    <row r="221" spans="1:6" x14ac:dyDescent="0.3">
      <c r="A221" s="4"/>
      <c r="B221" s="13"/>
      <c r="C221" s="13"/>
      <c r="D221" s="12"/>
      <c r="E221" s="12"/>
      <c r="F221" s="5"/>
    </row>
    <row r="222" spans="1:6" x14ac:dyDescent="0.3">
      <c r="A222" s="4"/>
      <c r="B222" s="13"/>
      <c r="C222" s="13"/>
      <c r="D222" s="12"/>
      <c r="E222" s="12"/>
      <c r="F222" s="5"/>
    </row>
    <row r="223" spans="1:6" x14ac:dyDescent="0.3">
      <c r="A223" s="4"/>
      <c r="B223" s="13"/>
      <c r="C223" s="13"/>
      <c r="D223" s="12"/>
      <c r="E223" s="12"/>
      <c r="F223" s="5"/>
    </row>
    <row r="224" spans="1:6" x14ac:dyDescent="0.3">
      <c r="A224" s="4"/>
      <c r="B224" s="13"/>
      <c r="C224" s="13"/>
      <c r="D224" s="12"/>
      <c r="E224" s="12"/>
      <c r="F224" s="5"/>
    </row>
    <row r="225" spans="1:6" x14ac:dyDescent="0.3">
      <c r="A225" s="4"/>
      <c r="B225" s="13"/>
      <c r="C225" s="13"/>
      <c r="D225" s="12"/>
      <c r="E225" s="12"/>
      <c r="F225" s="5"/>
    </row>
    <row r="226" spans="1:6" x14ac:dyDescent="0.3">
      <c r="A226" s="4"/>
      <c r="B226" s="13"/>
      <c r="C226" s="13"/>
      <c r="D226" s="12"/>
      <c r="E226" s="12"/>
      <c r="F226" s="5"/>
    </row>
    <row r="227" spans="1:6" x14ac:dyDescent="0.3">
      <c r="A227" s="4"/>
      <c r="B227" s="13"/>
      <c r="C227" s="13"/>
      <c r="D227" s="12"/>
      <c r="E227" s="12"/>
      <c r="F227" s="5"/>
    </row>
    <row r="228" spans="1:6" x14ac:dyDescent="0.3">
      <c r="A228" s="4"/>
      <c r="B228" s="13"/>
      <c r="C228" s="13"/>
      <c r="D228" s="12"/>
      <c r="E228" s="12"/>
      <c r="F228" s="5"/>
    </row>
    <row r="229" spans="1:6" x14ac:dyDescent="0.3">
      <c r="A229" s="4"/>
      <c r="B229" s="13"/>
      <c r="C229" s="13"/>
      <c r="D229" s="12"/>
      <c r="E229" s="12"/>
      <c r="F229" s="5"/>
    </row>
    <row r="230" spans="1:6" x14ac:dyDescent="0.3">
      <c r="A230" s="4"/>
      <c r="B230" s="13"/>
      <c r="C230" s="13"/>
      <c r="D230" s="12"/>
      <c r="E230" s="12"/>
      <c r="F230" s="5"/>
    </row>
    <row r="231" spans="1:6" x14ac:dyDescent="0.3">
      <c r="A231" s="4"/>
      <c r="B231" s="13"/>
      <c r="C231" s="13"/>
      <c r="D231" s="12"/>
      <c r="E231" s="12"/>
      <c r="F231" s="5"/>
    </row>
    <row r="232" spans="1:6" x14ac:dyDescent="0.3">
      <c r="A232" s="4"/>
      <c r="B232" s="13"/>
      <c r="C232" s="13"/>
      <c r="D232" s="12"/>
      <c r="E232" s="12"/>
      <c r="F232" s="5"/>
    </row>
    <row r="233" spans="1:6" x14ac:dyDescent="0.3">
      <c r="A233" s="4"/>
      <c r="B233" s="13"/>
      <c r="C233" s="13"/>
      <c r="D233" s="12"/>
      <c r="E233" s="12"/>
      <c r="F233" s="5"/>
    </row>
    <row r="234" spans="1:6" x14ac:dyDescent="0.3">
      <c r="A234" s="4"/>
      <c r="B234" s="13"/>
      <c r="C234" s="13"/>
      <c r="D234" s="12"/>
      <c r="E234" s="12"/>
      <c r="F234" s="5"/>
    </row>
    <row r="235" spans="1:6" x14ac:dyDescent="0.3">
      <c r="A235" s="4"/>
      <c r="B235" s="13"/>
      <c r="C235" s="13"/>
      <c r="D235" s="12"/>
      <c r="E235" s="12"/>
      <c r="F235" s="5"/>
    </row>
    <row r="236" spans="1:6" x14ac:dyDescent="0.3">
      <c r="A236" s="4"/>
      <c r="B236" s="13"/>
      <c r="C236" s="13"/>
      <c r="D236" s="12"/>
      <c r="E236" s="12"/>
      <c r="F236" s="5"/>
    </row>
    <row r="237" spans="1:6" x14ac:dyDescent="0.3">
      <c r="A237" s="4"/>
      <c r="B237" s="13"/>
      <c r="C237" s="13"/>
      <c r="D237" s="12"/>
      <c r="E237" s="12"/>
      <c r="F237" s="5"/>
    </row>
    <row r="238" spans="1:6" x14ac:dyDescent="0.3">
      <c r="A238" s="4"/>
      <c r="B238" s="13"/>
      <c r="C238" s="13"/>
      <c r="D238" s="12"/>
      <c r="E238" s="12"/>
      <c r="F238" s="5"/>
    </row>
    <row r="239" spans="1:6" x14ac:dyDescent="0.3">
      <c r="A239" s="4"/>
      <c r="B239" s="13"/>
      <c r="C239" s="13"/>
      <c r="D239" s="12"/>
      <c r="E239" s="12"/>
      <c r="F239" s="5"/>
    </row>
    <row r="240" spans="1:6" x14ac:dyDescent="0.3">
      <c r="A240" s="4"/>
      <c r="B240" s="13"/>
      <c r="C240" s="13"/>
      <c r="D240" s="12"/>
      <c r="E240" s="12"/>
      <c r="F240" s="5"/>
    </row>
    <row r="241" spans="1:6" x14ac:dyDescent="0.3">
      <c r="A241" s="4"/>
      <c r="B241" s="13"/>
      <c r="C241" s="13"/>
      <c r="D241" s="12"/>
      <c r="E241" s="12"/>
      <c r="F241" s="5"/>
    </row>
    <row r="242" spans="1:6" x14ac:dyDescent="0.3">
      <c r="A242" s="4"/>
      <c r="B242" s="13"/>
      <c r="C242" s="13"/>
      <c r="D242" s="12"/>
      <c r="E242" s="12"/>
      <c r="F242" s="5"/>
    </row>
    <row r="243" spans="1:6" x14ac:dyDescent="0.3">
      <c r="A243" s="4"/>
      <c r="B243" s="13"/>
      <c r="C243" s="13"/>
      <c r="D243" s="12"/>
      <c r="E243" s="12"/>
      <c r="F243" s="5"/>
    </row>
    <row r="244" spans="1:6" x14ac:dyDescent="0.3">
      <c r="A244" s="4"/>
      <c r="B244" s="13"/>
      <c r="C244" s="13"/>
      <c r="D244" s="12"/>
      <c r="E244" s="12"/>
      <c r="F244" s="5"/>
    </row>
    <row r="245" spans="1:6" x14ac:dyDescent="0.3">
      <c r="A245" s="4"/>
      <c r="B245" s="13"/>
      <c r="C245" s="13"/>
      <c r="D245" s="12"/>
      <c r="E245" s="12"/>
      <c r="F245" s="5"/>
    </row>
    <row r="246" spans="1:6" x14ac:dyDescent="0.3">
      <c r="A246" s="4"/>
      <c r="B246" s="13"/>
      <c r="C246" s="13"/>
      <c r="D246" s="12"/>
      <c r="E246" s="12"/>
      <c r="F246" s="5"/>
    </row>
    <row r="247" spans="1:6" x14ac:dyDescent="0.3">
      <c r="A247" s="4"/>
      <c r="B247" s="13"/>
      <c r="C247" s="13"/>
      <c r="D247" s="12"/>
      <c r="E247" s="12"/>
      <c r="F247" s="5"/>
    </row>
    <row r="248" spans="1:6" x14ac:dyDescent="0.3">
      <c r="A248" s="4"/>
      <c r="B248" s="13"/>
      <c r="C248" s="13"/>
      <c r="D248" s="12"/>
      <c r="E248" s="12"/>
      <c r="F248" s="5"/>
    </row>
    <row r="249" spans="1:6" x14ac:dyDescent="0.3">
      <c r="A249" s="4"/>
      <c r="B249" s="13"/>
      <c r="C249" s="13"/>
      <c r="D249" s="12"/>
      <c r="E249" s="12"/>
      <c r="F249" s="5"/>
    </row>
    <row r="250" spans="1:6" x14ac:dyDescent="0.3">
      <c r="A250" s="4"/>
      <c r="B250" s="13"/>
      <c r="C250" s="13"/>
      <c r="D250" s="12"/>
      <c r="E250" s="12"/>
      <c r="F250" s="5"/>
    </row>
  </sheetData>
  <mergeCells count="8">
    <mergeCell ref="A1:F1"/>
    <mergeCell ref="H3:J3"/>
    <mergeCell ref="K3:N3"/>
    <mergeCell ref="H5:N5"/>
    <mergeCell ref="P13:R15"/>
    <mergeCell ref="P3:R3"/>
    <mergeCell ref="H1:N1"/>
    <mergeCell ref="H14:N16"/>
  </mergeCells>
  <conditionalFormatting sqref="H7:N12">
    <cfRule type="expression" dxfId="422" priority="1">
      <formula>ISNUMBER(MATCH(H7,$A$4:$A$300,0))</formula>
    </cfRule>
  </conditionalFormatting>
  <dataValidations count="5">
    <dataValidation type="list" allowBlank="1" showInputMessage="1" showErrorMessage="1" sqref="F4:F250" xr:uid="{00000000-0002-0000-1200-000000000000}">
      <formula1>"Estudado, A estudar, Estudando"</formula1>
    </dataValidation>
    <dataValidation type="list" allowBlank="1" sqref="D4:D250" xr:uid="{00000000-0002-0000-1200-000001000000}">
      <formula1>tempo</formula1>
    </dataValidation>
    <dataValidation type="list" allowBlank="1" showInputMessage="1" showErrorMessage="1" sqref="B128:B130 B50:B55 B57:B61 B44:B48 B197:B250 B63:B68 B70:B74 B76:B81 B83:B87 B89:B94 B96:B100 B102:B107 B109:B113 B115:B120 B122:B126 B16:B29 B10:B14 B4:B8 B132:B138 B140:B146 B148:B158 B160:B170 B172:B182 B184:B195 B31:B42" xr:uid="{00000000-0002-0000-1200-000002000000}">
      <formula1>disciplinas</formula1>
    </dataValidation>
    <dataValidation type="list" allowBlank="1" showInputMessage="1" showErrorMessage="1" sqref="K3:N3" xr:uid="{E3ACE5F0-64B8-4968-91A0-2B153CE243BD}">
      <formula1>ano</formula1>
    </dataValidation>
    <dataValidation allowBlank="1" sqref="E4:E1048576" xr:uid="{D7FE5A94-143B-461C-B462-382849EB6769}"/>
  </dataValidations>
  <pageMargins left="0.25" right="0.25" top="0.75" bottom="0.75" header="0.3" footer="0.3"/>
  <pageSetup paperSize="9" scale="70"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29</vt:i4>
      </vt:variant>
      <vt:variant>
        <vt:lpstr>Intervalos Nomeados</vt:lpstr>
      </vt:variant>
      <vt:variant>
        <vt:i4>28</vt:i4>
      </vt:variant>
    </vt:vector>
  </HeadingPairs>
  <TitlesOfParts>
    <vt:vector size="57" baseType="lpstr">
      <vt:lpstr>Menu</vt:lpstr>
      <vt:lpstr>Instruções</vt:lpstr>
      <vt:lpstr>Configurações</vt:lpstr>
      <vt:lpstr>Janeiro</vt:lpstr>
      <vt:lpstr>Fevereiro</vt:lpstr>
      <vt:lpstr>Março</vt:lpstr>
      <vt:lpstr>Abril</vt:lpstr>
      <vt:lpstr>Maio</vt:lpstr>
      <vt:lpstr>Junho</vt:lpstr>
      <vt:lpstr>Julho</vt:lpstr>
      <vt:lpstr>Agosto</vt:lpstr>
      <vt:lpstr>Setembro</vt:lpstr>
      <vt:lpstr>Outubro</vt:lpstr>
      <vt:lpstr>Novembro</vt:lpstr>
      <vt:lpstr>Dezembro</vt:lpstr>
      <vt:lpstr>Dashboard</vt:lpstr>
      <vt:lpstr>Calendário Jan</vt:lpstr>
      <vt:lpstr>Calendário Fev</vt:lpstr>
      <vt:lpstr>Calendário Mar</vt:lpstr>
      <vt:lpstr>Calendário Abr</vt:lpstr>
      <vt:lpstr>Calendário Mai</vt:lpstr>
      <vt:lpstr>Calendário Jun</vt:lpstr>
      <vt:lpstr>Calendário Jul</vt:lpstr>
      <vt:lpstr>Calendário Ago</vt:lpstr>
      <vt:lpstr>Calendário Set</vt:lpstr>
      <vt:lpstr>Calendário Out</vt:lpstr>
      <vt:lpstr>Calendário Nov</vt:lpstr>
      <vt:lpstr>Calendário Dez</vt:lpstr>
      <vt:lpstr>Apoio</vt:lpstr>
      <vt:lpstr>ano</vt:lpstr>
      <vt:lpstr>Abril!Area_de_impressao</vt:lpstr>
      <vt:lpstr>Agosto!Area_de_impressao</vt:lpstr>
      <vt:lpstr>'Calendário Abr'!Area_de_impressao</vt:lpstr>
      <vt:lpstr>'Calendário Ago'!Area_de_impressao</vt:lpstr>
      <vt:lpstr>'Calendário Dez'!Area_de_impressao</vt:lpstr>
      <vt:lpstr>'Calendário Fev'!Area_de_impressao</vt:lpstr>
      <vt:lpstr>'Calendário Jan'!Area_de_impressao</vt:lpstr>
      <vt:lpstr>'Calendário Jul'!Area_de_impressao</vt:lpstr>
      <vt:lpstr>'Calendário Jun'!Area_de_impressao</vt:lpstr>
      <vt:lpstr>'Calendário Mai'!Area_de_impressao</vt:lpstr>
      <vt:lpstr>'Calendário Mar'!Area_de_impressao</vt:lpstr>
      <vt:lpstr>'Calendário Nov'!Area_de_impressao</vt:lpstr>
      <vt:lpstr>'Calendário Out'!Area_de_impressao</vt:lpstr>
      <vt:lpstr>'Calendário Set'!Area_de_impressao</vt:lpstr>
      <vt:lpstr>Dezembro!Area_de_impressao</vt:lpstr>
      <vt:lpstr>Fevereiro!Area_de_impressao</vt:lpstr>
      <vt:lpstr>Janeiro!Area_de_impressao</vt:lpstr>
      <vt:lpstr>Julho!Area_de_impressao</vt:lpstr>
      <vt:lpstr>Junho!Area_de_impressao</vt:lpstr>
      <vt:lpstr>Maio!Area_de_impressao</vt:lpstr>
      <vt:lpstr>Março!Area_de_impressao</vt:lpstr>
      <vt:lpstr>Novembro!Area_de_impressao</vt:lpstr>
      <vt:lpstr>Outubro!Area_de_impressao</vt:lpstr>
      <vt:lpstr>Setembro!Area_de_impressao</vt:lpstr>
      <vt:lpstr>disciplinas</vt:lpstr>
      <vt:lpstr>meses</vt:lpstr>
      <vt:lpstr>tempo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Hermes</dc:creator>
  <cp:lastModifiedBy>Hermes Santos</cp:lastModifiedBy>
  <cp:lastPrinted>2023-05-23T14:13:52Z</cp:lastPrinted>
  <dcterms:created xsi:type="dcterms:W3CDTF">2021-02-01T19:21:24Z</dcterms:created>
  <dcterms:modified xsi:type="dcterms:W3CDTF">2023-06-04T19:59:25Z</dcterms:modified>
</cp:coreProperties>
</file>